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Z:\2026\"/>
    </mc:Choice>
  </mc:AlternateContent>
  <xr:revisionPtr revIDLastSave="0" documentId="13_ncr:1_{0E5584FC-B148-463D-B7E8-288D8187350D}" xr6:coauthVersionLast="47" xr6:coauthVersionMax="47" xr10:uidLastSave="{00000000-0000-0000-0000-000000000000}"/>
  <bookViews>
    <workbookView xWindow="28680" yWindow="-120" windowWidth="29040" windowHeight="15840" tabRatio="862" xr2:uid="{00000000-000D-0000-FFFF-FFFF00000000}"/>
  </bookViews>
  <sheets>
    <sheet name="LSTK" sheetId="1" r:id="rId1"/>
    <sheet name="UR" sheetId="2" r:id="rId2"/>
    <sheet name="WIP" sheetId="46" r:id="rId3"/>
    <sheet name="Sheet2" sheetId="49" r:id="rId4"/>
    <sheet name="L3" sheetId="3" r:id="rId5"/>
    <sheet name="L4" sheetId="5" r:id="rId6"/>
    <sheet name="Brazers Count" sheetId="33" r:id="rId7"/>
    <sheet name="ARAMCO Q1-2026 Repair Prep." sheetId="36" r:id="rId8"/>
    <sheet name="ARDT" sheetId="6" r:id="rId9"/>
    <sheet name="WFD" sheetId="7" r:id="rId10"/>
    <sheet name="CheckGaps" sheetId="8" state="hidden" r:id="rId11"/>
    <sheet name="Sheet4" sheetId="9" state="hidden" r:id="rId12"/>
    <sheet name="ARAMCO" sheetId="10" r:id="rId13"/>
    <sheet name="Sheet1" sheetId="50" r:id="rId14"/>
    <sheet name="Sheet3" sheetId="51" r:id="rId15"/>
    <sheet name="Collect Data" sheetId="15" r:id="rId16"/>
    <sheet name="RC-LSTK" sheetId="11" r:id="rId17"/>
    <sheet name="HALLIBURTON" sheetId="12" r:id="rId18"/>
    <sheet name="Hal_Regional" sheetId="13" r:id="rId19"/>
    <sheet name="DATA" sheetId="18" r:id="rId20"/>
    <sheet name="ARDTAR" sheetId="20" r:id="rId21"/>
    <sheet name="SUB" sheetId="22" r:id="rId22"/>
    <sheet name="ARDT-CR" sheetId="23" r:id="rId23"/>
    <sheet name="Buffer" sheetId="25" r:id="rId24"/>
  </sheets>
  <definedNames>
    <definedName name="_xlnm._FilterDatabase" localSheetId="12" hidden="1">ARAMCO!$A$1:$AU$472</definedName>
    <definedName name="_xlnm._FilterDatabase" localSheetId="7" hidden="1">'ARAMCO Q1-2026 Repair Prep.'!$A$1:$L$102</definedName>
    <definedName name="_xlnm._FilterDatabase" localSheetId="8" hidden="1">ARDT!$A$1:$AG$402</definedName>
    <definedName name="_xlnm._FilterDatabase" localSheetId="22" hidden="1">'ARDT-CR'!$A$2:$U$27</definedName>
    <definedName name="_xlnm._FilterDatabase" localSheetId="18" hidden="1">Hal_Regional!$A$1:$AI$62</definedName>
    <definedName name="_xlnm._FilterDatabase" localSheetId="17" hidden="1">HALLIBURTON!$A$1:$AH$117</definedName>
    <definedName name="_xlnm._FilterDatabase" localSheetId="4" hidden="1">'L3'!$A$1:$AG$1147</definedName>
    <definedName name="_xlnm._FilterDatabase" localSheetId="5" hidden="1">'L4'!$A$1:$AG$692</definedName>
    <definedName name="_xlnm._FilterDatabase" localSheetId="0" hidden="1">LSTK!$A$1:$BZ$2106</definedName>
    <definedName name="_xlnm._FilterDatabase" localSheetId="16" hidden="1">'RC-LSTK'!$A$1:$AD$91</definedName>
    <definedName name="_xlnm._FilterDatabase" localSheetId="1" hidden="1">UR!$A$1:$AF$191</definedName>
    <definedName name="_xlnm._FilterDatabase" localSheetId="9" hidden="1">WFD!$A$1:$AG$98</definedName>
    <definedName name="_xlnm._FilterDatabase" localSheetId="2" hidden="1">WIP!$A$1:$V$53</definedName>
    <definedName name="_xlnm.Print_Area" localSheetId="0">LSTK!$A$1:$BB$563</definedName>
    <definedName name="_xlnm.Print_Area" localSheetId="1">UR!$A$1:$AK$564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46" i="10" l="1"/>
  <c r="X447" i="10"/>
  <c r="X448" i="10"/>
  <c r="X449" i="10"/>
  <c r="X450" i="10"/>
  <c r="X451" i="10"/>
  <c r="X452" i="10"/>
  <c r="X453" i="10"/>
  <c r="X454" i="10"/>
  <c r="X455" i="10"/>
  <c r="X456" i="10"/>
  <c r="X457" i="10"/>
  <c r="X458" i="10"/>
  <c r="X459" i="10"/>
  <c r="X460" i="10"/>
  <c r="X461" i="10"/>
  <c r="X462" i="10"/>
  <c r="X463" i="10"/>
  <c r="X464" i="10"/>
  <c r="X465" i="10"/>
  <c r="X466" i="10"/>
  <c r="X467" i="10"/>
  <c r="X468" i="10"/>
  <c r="X469" i="10"/>
  <c r="X470" i="10"/>
  <c r="X471" i="10"/>
  <c r="X472" i="10"/>
  <c r="T2" i="50"/>
  <c r="T3" i="50"/>
  <c r="T4" i="50"/>
  <c r="T5" i="50"/>
  <c r="T6" i="50"/>
  <c r="T7" i="50"/>
  <c r="T8" i="50"/>
  <c r="T9" i="50"/>
  <c r="T10" i="50"/>
  <c r="T11" i="50"/>
  <c r="T12" i="50"/>
  <c r="T13" i="50"/>
  <c r="T14" i="50"/>
  <c r="T15" i="50"/>
  <c r="T16" i="50"/>
  <c r="T17" i="50"/>
  <c r="T18" i="50"/>
  <c r="T19" i="50"/>
  <c r="T20" i="50"/>
  <c r="T21" i="50"/>
  <c r="T22" i="50"/>
  <c r="T23" i="50"/>
  <c r="T24" i="50"/>
  <c r="T25" i="50"/>
  <c r="T26" i="50"/>
  <c r="T27" i="50"/>
  <c r="T1" i="50"/>
  <c r="R2" i="50"/>
  <c r="R3" i="50"/>
  <c r="R4" i="50"/>
  <c r="R5" i="50"/>
  <c r="R6" i="50"/>
  <c r="R7" i="50"/>
  <c r="R8" i="50"/>
  <c r="R9" i="50"/>
  <c r="R10" i="50"/>
  <c r="R11" i="50"/>
  <c r="R12" i="50"/>
  <c r="R13" i="50"/>
  <c r="R14" i="50"/>
  <c r="R15" i="50"/>
  <c r="R16" i="50"/>
  <c r="R17" i="50"/>
  <c r="R18" i="50"/>
  <c r="R19" i="50"/>
  <c r="R20" i="50"/>
  <c r="R21" i="50"/>
  <c r="R22" i="50"/>
  <c r="R23" i="50"/>
  <c r="R24" i="50"/>
  <c r="R25" i="50"/>
  <c r="R26" i="50"/>
  <c r="R27" i="50"/>
  <c r="R1" i="50"/>
  <c r="Q2" i="50"/>
  <c r="Q3" i="50"/>
  <c r="Q4" i="50"/>
  <c r="Q5" i="50"/>
  <c r="Q6" i="50"/>
  <c r="Q7" i="50"/>
  <c r="Q8" i="50"/>
  <c r="Q9" i="50"/>
  <c r="Q10" i="50"/>
  <c r="Q11" i="50"/>
  <c r="Q12" i="50"/>
  <c r="Q13" i="50"/>
  <c r="Q14" i="50"/>
  <c r="Q15" i="50"/>
  <c r="Q16" i="50"/>
  <c r="Q17" i="50"/>
  <c r="Q18" i="50"/>
  <c r="Q19" i="50"/>
  <c r="Q20" i="50"/>
  <c r="Q21" i="50"/>
  <c r="Q22" i="50"/>
  <c r="Q23" i="50"/>
  <c r="Q24" i="50"/>
  <c r="Q25" i="50"/>
  <c r="Q26" i="50"/>
  <c r="Q27" i="50"/>
  <c r="Q1" i="50"/>
  <c r="X680" i="5" l="1"/>
  <c r="X681" i="5"/>
  <c r="X682" i="5"/>
  <c r="X683" i="5"/>
  <c r="X684" i="5"/>
  <c r="X685" i="5"/>
  <c r="X686" i="5"/>
  <c r="X687" i="5"/>
  <c r="X688" i="5"/>
  <c r="X689" i="5"/>
  <c r="X690" i="5"/>
  <c r="X691" i="5"/>
  <c r="X692" i="5"/>
  <c r="X406" i="6" l="1"/>
  <c r="X407" i="6"/>
  <c r="X408" i="6"/>
  <c r="X409" i="6"/>
  <c r="X181" i="2" l="1"/>
  <c r="X182" i="2"/>
  <c r="X183" i="2"/>
  <c r="X184" i="2"/>
  <c r="X180" i="2" l="1"/>
  <c r="X96" i="7" l="1"/>
  <c r="X97" i="7"/>
  <c r="X98" i="7"/>
  <c r="X99" i="7"/>
  <c r="X100" i="7"/>
  <c r="X375" i="10" l="1"/>
  <c r="X376" i="10"/>
  <c r="X377" i="10"/>
  <c r="X378" i="10"/>
  <c r="X379" i="10"/>
  <c r="X380" i="10"/>
  <c r="X381" i="10"/>
  <c r="X382" i="10"/>
  <c r="X383" i="10"/>
  <c r="X384" i="10"/>
  <c r="X385" i="10"/>
  <c r="X386" i="10"/>
  <c r="X387" i="10"/>
  <c r="X388" i="10"/>
  <c r="X389" i="10"/>
  <c r="X390" i="10"/>
  <c r="X391" i="10"/>
  <c r="X392" i="10"/>
  <c r="X393" i="10"/>
  <c r="X394" i="10"/>
  <c r="X395" i="10"/>
  <c r="X396" i="10"/>
  <c r="X397" i="10"/>
  <c r="X398" i="10"/>
  <c r="X399" i="10"/>
  <c r="X400" i="10"/>
  <c r="X401" i="10"/>
  <c r="X402" i="10"/>
  <c r="X403" i="10"/>
  <c r="X404" i="10"/>
  <c r="X405" i="10"/>
  <c r="X406" i="10"/>
  <c r="X407" i="10"/>
  <c r="X408" i="10"/>
  <c r="X409" i="10"/>
  <c r="X410" i="10"/>
  <c r="X411" i="10"/>
  <c r="X412" i="10"/>
  <c r="X413" i="10"/>
  <c r="X414" i="10"/>
  <c r="X415" i="10"/>
  <c r="X416" i="10"/>
  <c r="X417" i="10"/>
  <c r="X418" i="10"/>
  <c r="X419" i="10"/>
  <c r="X420" i="10"/>
  <c r="X421" i="10"/>
  <c r="X422" i="10"/>
  <c r="X423" i="10"/>
  <c r="X424" i="10"/>
  <c r="X425" i="10"/>
  <c r="X426" i="10"/>
  <c r="X427" i="10"/>
  <c r="X428" i="10"/>
  <c r="X429" i="10"/>
  <c r="X430" i="10"/>
  <c r="X431" i="10"/>
  <c r="X432" i="10"/>
  <c r="X433" i="10"/>
  <c r="X434" i="10"/>
  <c r="X435" i="10"/>
  <c r="X436" i="10"/>
  <c r="X437" i="10"/>
  <c r="X438" i="10"/>
  <c r="X439" i="10"/>
  <c r="X440" i="10"/>
  <c r="X441" i="10"/>
  <c r="X442" i="10"/>
  <c r="X443" i="10"/>
  <c r="X444" i="10"/>
  <c r="X445" i="10"/>
  <c r="X674" i="5" l="1"/>
  <c r="X675" i="5"/>
  <c r="X676" i="5"/>
  <c r="X677" i="5"/>
  <c r="X678" i="5"/>
  <c r="X679" i="5"/>
  <c r="X404" i="6" l="1"/>
  <c r="X405" i="6"/>
  <c r="X663" i="5" l="1"/>
  <c r="X664" i="5"/>
  <c r="X665" i="5"/>
  <c r="X666" i="5"/>
  <c r="X667" i="5"/>
  <c r="X668" i="5"/>
  <c r="X669" i="5"/>
  <c r="X670" i="5"/>
  <c r="X671" i="5"/>
  <c r="X672" i="5"/>
  <c r="X673" i="5"/>
  <c r="X173" i="2" l="1"/>
  <c r="X174" i="2"/>
  <c r="X175" i="2"/>
  <c r="X176" i="2"/>
  <c r="X177" i="2"/>
  <c r="X178" i="2"/>
  <c r="X179" i="2"/>
  <c r="X170" i="2"/>
  <c r="X171" i="2"/>
  <c r="X172" i="2"/>
  <c r="X662" i="5" l="1"/>
  <c r="X401" i="6"/>
  <c r="X402" i="6"/>
  <c r="X403" i="6"/>
  <c r="U50" i="36" l="1"/>
  <c r="U49" i="36"/>
  <c r="U48" i="36"/>
  <c r="U47" i="36"/>
  <c r="U46" i="36"/>
  <c r="U45" i="36"/>
  <c r="U44" i="36"/>
  <c r="U43" i="36"/>
  <c r="U42" i="36"/>
  <c r="U41" i="36"/>
  <c r="U40" i="36"/>
  <c r="U39" i="36"/>
  <c r="U38" i="36"/>
  <c r="U37" i="36"/>
  <c r="U36" i="36"/>
  <c r="U35" i="36"/>
  <c r="U34" i="36"/>
  <c r="U33" i="36"/>
  <c r="U32" i="36"/>
  <c r="U31" i="36"/>
  <c r="U30" i="36"/>
  <c r="U29" i="36"/>
  <c r="U28" i="36"/>
  <c r="U27" i="36"/>
  <c r="U26" i="36"/>
  <c r="U25" i="36"/>
  <c r="U24" i="36"/>
  <c r="U23" i="36"/>
  <c r="U22" i="36"/>
  <c r="U21" i="36"/>
  <c r="U20" i="36"/>
  <c r="U19" i="36"/>
  <c r="U18" i="36"/>
  <c r="U17" i="36"/>
  <c r="U16" i="36"/>
  <c r="U15" i="36"/>
  <c r="U14" i="36"/>
  <c r="U13" i="36"/>
  <c r="U12" i="36"/>
  <c r="U11" i="36"/>
  <c r="U10" i="36"/>
  <c r="U9" i="36"/>
  <c r="U8" i="36"/>
  <c r="U7" i="36"/>
  <c r="U6" i="36"/>
  <c r="U5" i="36"/>
  <c r="X89" i="7" l="1"/>
  <c r="X88" i="7"/>
  <c r="X87" i="7"/>
  <c r="X86" i="7"/>
  <c r="X85" i="7"/>
  <c r="X84" i="7"/>
  <c r="X83" i="7"/>
  <c r="X82" i="7"/>
  <c r="X81" i="7"/>
  <c r="X80" i="7"/>
  <c r="X79" i="7"/>
  <c r="X78" i="7"/>
  <c r="X77" i="7"/>
  <c r="X76" i="7"/>
  <c r="X75" i="7"/>
  <c r="X74" i="7"/>
  <c r="X73" i="7"/>
  <c r="X72" i="7"/>
  <c r="X71" i="7"/>
  <c r="X70" i="7"/>
  <c r="X69" i="7"/>
  <c r="X68" i="7"/>
  <c r="X67" i="7"/>
  <c r="X66" i="7"/>
  <c r="X63" i="7"/>
  <c r="X62" i="7"/>
  <c r="X61" i="7"/>
  <c r="X60" i="7"/>
  <c r="X59" i="7"/>
  <c r="X58" i="7"/>
  <c r="X57" i="7"/>
  <c r="X56" i="7"/>
  <c r="X55" i="7"/>
  <c r="X54" i="7"/>
  <c r="X53" i="7"/>
  <c r="X52" i="7"/>
  <c r="X51" i="7"/>
  <c r="X50" i="7"/>
  <c r="X49" i="7"/>
  <c r="X48" i="7"/>
  <c r="X47" i="7"/>
  <c r="X46" i="7"/>
  <c r="X45" i="7"/>
  <c r="X44" i="7"/>
  <c r="X43" i="7"/>
  <c r="X42" i="7"/>
  <c r="X41" i="7"/>
  <c r="X40" i="7"/>
  <c r="X39" i="7"/>
  <c r="X38" i="7"/>
  <c r="X37" i="7"/>
  <c r="X36" i="7"/>
  <c r="X35" i="7"/>
  <c r="X34" i="7"/>
  <c r="X33" i="7"/>
  <c r="X32" i="7"/>
  <c r="X31" i="7"/>
  <c r="X30" i="7"/>
  <c r="X29" i="7"/>
  <c r="X28" i="7"/>
  <c r="X27" i="7"/>
  <c r="X26" i="7"/>
  <c r="X25" i="7"/>
  <c r="X24" i="7"/>
  <c r="X23" i="7"/>
  <c r="X22" i="7"/>
  <c r="X21" i="7"/>
  <c r="X20" i="7"/>
  <c r="X19" i="7"/>
  <c r="X18" i="7"/>
  <c r="X17" i="7"/>
  <c r="X16" i="7"/>
  <c r="X15" i="7"/>
  <c r="X14" i="7"/>
  <c r="X13" i="7"/>
  <c r="X12" i="7"/>
  <c r="X395" i="6"/>
  <c r="X394" i="6"/>
  <c r="N36" i="33"/>
  <c r="N35" i="33"/>
  <c r="N34" i="33"/>
  <c r="X659" i="5"/>
  <c r="X658" i="5"/>
  <c r="X657" i="5"/>
  <c r="X656" i="5"/>
  <c r="X655" i="5"/>
  <c r="X654" i="5"/>
  <c r="X653" i="5"/>
  <c r="X652" i="5"/>
  <c r="X651" i="5"/>
  <c r="X650" i="5"/>
  <c r="X649" i="5"/>
  <c r="X648" i="5"/>
  <c r="X647" i="5"/>
  <c r="X646" i="5"/>
  <c r="X645" i="5"/>
  <c r="X644" i="5"/>
  <c r="X643" i="5"/>
  <c r="X642" i="5"/>
  <c r="X641" i="5"/>
  <c r="X640" i="5"/>
  <c r="X639" i="5"/>
  <c r="X638" i="5"/>
  <c r="X637" i="5"/>
  <c r="X636" i="5"/>
  <c r="X635" i="5"/>
  <c r="X634" i="5"/>
  <c r="X633" i="5"/>
  <c r="X632" i="5"/>
  <c r="X631" i="5"/>
  <c r="X630" i="5"/>
  <c r="X629" i="5"/>
  <c r="X628" i="5"/>
  <c r="X627" i="5"/>
  <c r="X626" i="5"/>
  <c r="X625" i="5"/>
  <c r="X624" i="5"/>
  <c r="X623" i="5"/>
  <c r="X622" i="5"/>
  <c r="X621" i="5"/>
  <c r="X620" i="5"/>
  <c r="X619" i="5"/>
  <c r="X618" i="5"/>
  <c r="X617" i="5"/>
  <c r="X616" i="5"/>
  <c r="X615" i="5"/>
  <c r="X614" i="5"/>
  <c r="X613" i="5"/>
  <c r="X612" i="5"/>
  <c r="X611" i="5"/>
  <c r="X610" i="5"/>
  <c r="X609" i="5"/>
  <c r="X608" i="5"/>
  <c r="X607" i="5"/>
  <c r="X606" i="5"/>
  <c r="X605" i="5"/>
  <c r="X604" i="5"/>
  <c r="X603" i="5"/>
  <c r="X602" i="5"/>
  <c r="X601" i="5"/>
  <c r="X600" i="5"/>
  <c r="X599" i="5"/>
  <c r="X598" i="5"/>
  <c r="X597" i="5"/>
  <c r="X596" i="5"/>
  <c r="X595" i="5"/>
  <c r="X594" i="5"/>
  <c r="X593" i="5"/>
  <c r="X592" i="5"/>
  <c r="X591" i="5"/>
  <c r="X590" i="5"/>
  <c r="X589" i="5"/>
  <c r="X588" i="5"/>
  <c r="X587" i="5"/>
  <c r="X586" i="5"/>
  <c r="X585" i="5"/>
  <c r="X584" i="5"/>
  <c r="X583" i="5"/>
  <c r="X582" i="5"/>
  <c r="X581" i="5"/>
  <c r="X580" i="5"/>
  <c r="X579" i="5"/>
  <c r="X578" i="5"/>
  <c r="X577" i="5"/>
  <c r="X576" i="5"/>
  <c r="X575" i="5"/>
  <c r="X574" i="5"/>
  <c r="X573" i="5"/>
  <c r="X572" i="5"/>
  <c r="X571" i="5"/>
  <c r="X570" i="5"/>
  <c r="X569" i="5"/>
  <c r="X568" i="5"/>
  <c r="X567" i="5"/>
  <c r="X566" i="5"/>
  <c r="X565" i="5"/>
  <c r="X564" i="5"/>
  <c r="X563" i="5"/>
  <c r="X562" i="5"/>
  <c r="X561" i="5"/>
  <c r="X560" i="5"/>
  <c r="X559" i="5"/>
  <c r="X558" i="5"/>
  <c r="X557" i="5"/>
  <c r="X556" i="5"/>
  <c r="X555" i="5"/>
  <c r="X554" i="5"/>
  <c r="X553" i="5"/>
  <c r="X552" i="5"/>
  <c r="X551" i="5"/>
  <c r="X550" i="5"/>
  <c r="X549" i="5"/>
  <c r="X548" i="5"/>
  <c r="X547" i="5"/>
  <c r="X546" i="5"/>
  <c r="X545" i="5"/>
  <c r="X543" i="5"/>
  <c r="X542" i="5"/>
  <c r="X541" i="5"/>
  <c r="X540" i="5"/>
  <c r="X539" i="5"/>
  <c r="X538" i="5"/>
  <c r="X537" i="5"/>
  <c r="X536" i="5"/>
  <c r="X535" i="5"/>
  <c r="X534" i="5"/>
  <c r="X533" i="5"/>
  <c r="X532" i="5"/>
  <c r="X531" i="5"/>
  <c r="X530" i="5"/>
  <c r="X529" i="5"/>
  <c r="X528" i="5"/>
  <c r="X527" i="5"/>
  <c r="X526" i="5"/>
  <c r="X525" i="5"/>
  <c r="X524" i="5"/>
  <c r="X523" i="5"/>
  <c r="X522" i="5"/>
  <c r="X521" i="5"/>
  <c r="X520" i="5"/>
  <c r="X519" i="5"/>
  <c r="X518" i="5"/>
  <c r="X517" i="5"/>
  <c r="X516" i="5"/>
  <c r="X515" i="5"/>
  <c r="X514" i="5"/>
  <c r="X513" i="5"/>
  <c r="X512" i="5"/>
  <c r="X511" i="5"/>
  <c r="X510" i="5"/>
  <c r="X509" i="5"/>
  <c r="X508" i="5"/>
  <c r="X507" i="5"/>
  <c r="X506" i="5"/>
  <c r="X505" i="5"/>
  <c r="X504" i="5"/>
  <c r="X503" i="5"/>
  <c r="X502" i="5"/>
  <c r="X501" i="5"/>
  <c r="X500" i="5"/>
  <c r="X499" i="5"/>
  <c r="X498" i="5"/>
  <c r="X497" i="5"/>
  <c r="X496" i="5"/>
  <c r="X495" i="5"/>
  <c r="X494" i="5"/>
  <c r="X493" i="5"/>
  <c r="X492" i="5"/>
  <c r="X491" i="5"/>
  <c r="X490" i="5"/>
  <c r="X489" i="5"/>
  <c r="X488" i="5"/>
  <c r="X487" i="5"/>
  <c r="X486" i="5"/>
  <c r="X485" i="5"/>
  <c r="X484" i="5"/>
  <c r="X483" i="5"/>
  <c r="X482" i="5"/>
  <c r="X481" i="5"/>
  <c r="X480" i="5"/>
  <c r="X479" i="5"/>
  <c r="X478" i="5"/>
  <c r="X477" i="5"/>
  <c r="X476" i="5"/>
  <c r="X475" i="5"/>
  <c r="X474" i="5"/>
  <c r="X473" i="5"/>
  <c r="X472" i="5"/>
  <c r="X471" i="5"/>
  <c r="X470" i="5"/>
  <c r="X469" i="5"/>
  <c r="X468" i="5"/>
  <c r="X467" i="5"/>
  <c r="X466" i="5"/>
  <c r="X465" i="5"/>
  <c r="X464" i="5"/>
  <c r="X463" i="5"/>
  <c r="X462" i="5"/>
  <c r="X461" i="5"/>
  <c r="X460" i="5"/>
  <c r="X459" i="5"/>
  <c r="X458" i="5"/>
  <c r="X457" i="5"/>
  <c r="X456" i="5"/>
  <c r="X455" i="5"/>
  <c r="X454" i="5"/>
  <c r="X453" i="5"/>
  <c r="X452" i="5"/>
  <c r="X451" i="5"/>
  <c r="X450" i="5"/>
  <c r="X449" i="5"/>
  <c r="X448" i="5"/>
  <c r="X447" i="5"/>
  <c r="X446" i="5"/>
  <c r="X445" i="5"/>
  <c r="X444" i="5"/>
  <c r="X443" i="5"/>
  <c r="X442" i="5"/>
  <c r="X441" i="5"/>
  <c r="X440" i="5"/>
  <c r="X439" i="5"/>
  <c r="X438" i="5"/>
  <c r="X437" i="5"/>
  <c r="X436" i="5"/>
  <c r="X435" i="5"/>
  <c r="X434" i="5"/>
  <c r="X433" i="5"/>
  <c r="X432" i="5"/>
  <c r="X431" i="5"/>
  <c r="X430" i="5"/>
  <c r="X429" i="5"/>
  <c r="X428" i="5"/>
  <c r="X427" i="5"/>
  <c r="X426" i="5"/>
  <c r="X425" i="5"/>
  <c r="X424" i="5"/>
  <c r="X423" i="5"/>
  <c r="X422" i="5"/>
  <c r="X421" i="5"/>
  <c r="X420" i="5"/>
  <c r="X419" i="5"/>
  <c r="X418" i="5"/>
  <c r="X417" i="5"/>
  <c r="X416" i="5"/>
  <c r="X415" i="5"/>
  <c r="X414" i="5"/>
  <c r="X413" i="5"/>
  <c r="X412" i="5"/>
  <c r="X411" i="5"/>
  <c r="X410" i="5"/>
  <c r="X409" i="5"/>
  <c r="X408" i="5"/>
  <c r="X407" i="5"/>
  <c r="X406" i="5"/>
  <c r="X405" i="5"/>
  <c r="X404" i="5"/>
  <c r="X403" i="5"/>
  <c r="X402" i="5"/>
  <c r="X401" i="5"/>
  <c r="X400" i="5"/>
  <c r="X399" i="5"/>
  <c r="X398" i="5"/>
  <c r="X397" i="5"/>
  <c r="X396" i="5"/>
  <c r="X395" i="5"/>
  <c r="X394" i="5"/>
  <c r="X393" i="5"/>
  <c r="X392" i="5"/>
  <c r="X391" i="5"/>
  <c r="X390" i="5"/>
  <c r="X389" i="5"/>
  <c r="X388" i="5"/>
  <c r="X387" i="5"/>
  <c r="X386" i="5"/>
  <c r="X385" i="5"/>
  <c r="X384" i="5"/>
  <c r="X383" i="5"/>
  <c r="X382" i="5"/>
  <c r="X381" i="5"/>
  <c r="X380" i="5"/>
  <c r="X379" i="5"/>
  <c r="X378" i="5"/>
  <c r="X377" i="5"/>
  <c r="X376" i="5"/>
  <c r="X375" i="5"/>
  <c r="X374" i="5"/>
  <c r="X373" i="5"/>
  <c r="X372" i="5"/>
  <c r="X371" i="5"/>
  <c r="X370" i="5"/>
  <c r="X369" i="5"/>
  <c r="X368" i="5"/>
  <c r="X367" i="5"/>
  <c r="X366" i="5"/>
  <c r="X365" i="5"/>
  <c r="X364" i="5"/>
  <c r="X363" i="5"/>
  <c r="X362" i="5"/>
  <c r="X361" i="5"/>
  <c r="X360" i="5"/>
  <c r="X359" i="5"/>
  <c r="X358" i="5"/>
  <c r="X357" i="5"/>
  <c r="X356" i="5"/>
  <c r="X355" i="5"/>
  <c r="X354" i="5"/>
  <c r="X353" i="5"/>
  <c r="X352" i="5"/>
  <c r="X351" i="5"/>
  <c r="X350" i="5"/>
  <c r="X349" i="5"/>
  <c r="X348" i="5"/>
  <c r="X347" i="5"/>
  <c r="X346" i="5"/>
  <c r="X345" i="5"/>
  <c r="X344" i="5"/>
  <c r="X343" i="5"/>
  <c r="X342" i="5"/>
  <c r="X341" i="5"/>
  <c r="X340" i="5"/>
  <c r="X339" i="5"/>
  <c r="X338" i="5"/>
  <c r="X337" i="5"/>
  <c r="X336" i="5"/>
  <c r="X335" i="5"/>
  <c r="X334" i="5"/>
  <c r="X333" i="5"/>
  <c r="X332" i="5"/>
  <c r="X331" i="5"/>
  <c r="X330" i="5"/>
  <c r="X329" i="5"/>
  <c r="X328" i="5"/>
  <c r="X327" i="5"/>
  <c r="X326" i="5"/>
  <c r="X325" i="5"/>
  <c r="X324" i="5"/>
  <c r="X323" i="5"/>
  <c r="X322" i="5"/>
  <c r="X321" i="5"/>
  <c r="X320" i="5"/>
  <c r="X319" i="5"/>
  <c r="X318" i="5"/>
  <c r="X317" i="5"/>
  <c r="X316" i="5"/>
  <c r="X315" i="5"/>
  <c r="X314" i="5"/>
  <c r="X313" i="5"/>
  <c r="X312" i="5"/>
  <c r="X311" i="5"/>
  <c r="X310" i="5"/>
  <c r="X309" i="5"/>
  <c r="X308" i="5"/>
  <c r="X307" i="5"/>
  <c r="X306" i="5"/>
  <c r="X305" i="5"/>
  <c r="X304" i="5"/>
  <c r="X303" i="5"/>
  <c r="X302" i="5"/>
  <c r="X301" i="5"/>
  <c r="X300" i="5"/>
  <c r="X299" i="5"/>
  <c r="X298" i="5"/>
  <c r="X297" i="5"/>
  <c r="X296" i="5"/>
  <c r="X295" i="5"/>
  <c r="X294" i="5"/>
  <c r="X293" i="5"/>
  <c r="X292" i="5"/>
  <c r="X291" i="5"/>
  <c r="X290" i="5"/>
  <c r="X289" i="5"/>
  <c r="X288" i="5"/>
  <c r="X287" i="5"/>
  <c r="X286" i="5"/>
  <c r="X285" i="5"/>
  <c r="X284" i="5"/>
  <c r="X283" i="5"/>
  <c r="X282" i="5"/>
  <c r="X281" i="5"/>
  <c r="X280" i="5"/>
  <c r="X279" i="5"/>
  <c r="X278" i="5"/>
  <c r="X277" i="5"/>
  <c r="X276" i="5"/>
  <c r="X275" i="5"/>
  <c r="X274" i="5"/>
  <c r="X273" i="5"/>
  <c r="X272" i="5"/>
  <c r="X1149" i="3"/>
  <c r="X1147" i="3"/>
  <c r="X1146" i="3"/>
  <c r="X1145" i="3"/>
  <c r="X1144" i="3"/>
  <c r="X1143" i="3"/>
  <c r="X1142" i="3"/>
  <c r="X1141" i="3"/>
  <c r="X1140" i="3"/>
  <c r="X1139" i="3"/>
  <c r="X1138" i="3"/>
  <c r="X1137" i="3"/>
  <c r="X1136" i="3"/>
  <c r="X1135" i="3"/>
  <c r="X1134" i="3"/>
  <c r="X1133" i="3"/>
  <c r="X1132" i="3"/>
  <c r="X1131" i="3"/>
  <c r="X1130" i="3"/>
  <c r="X1129" i="3"/>
  <c r="X1128" i="3"/>
  <c r="X1127" i="3"/>
  <c r="X1126" i="3"/>
  <c r="X1125" i="3"/>
  <c r="X1124" i="3"/>
  <c r="X1123" i="3"/>
  <c r="X1122" i="3"/>
  <c r="X1121" i="3"/>
  <c r="X1120" i="3"/>
  <c r="X1119" i="3"/>
  <c r="X1118" i="3"/>
  <c r="X1117" i="3"/>
  <c r="X1116" i="3"/>
  <c r="X1115" i="3"/>
  <c r="X1114" i="3"/>
  <c r="X1113" i="3"/>
  <c r="X1112" i="3"/>
  <c r="X1111" i="3"/>
  <c r="X1110" i="3"/>
  <c r="X1109" i="3"/>
  <c r="X1108" i="3"/>
  <c r="X1107" i="3"/>
  <c r="X1106" i="3"/>
  <c r="X1105" i="3"/>
  <c r="X1104" i="3"/>
  <c r="X1103" i="3"/>
  <c r="X1102" i="3"/>
  <c r="X1101" i="3"/>
  <c r="X1100" i="3"/>
  <c r="X1099" i="3"/>
  <c r="X1098" i="3"/>
  <c r="X1097" i="3"/>
  <c r="X1096" i="3"/>
  <c r="X1095" i="3"/>
  <c r="X1094" i="3"/>
  <c r="X1093" i="3"/>
  <c r="X1092" i="3"/>
  <c r="X1091" i="3"/>
  <c r="X1090" i="3"/>
  <c r="X1088" i="3"/>
  <c r="X1087" i="3"/>
  <c r="X1086" i="3"/>
  <c r="X1085" i="3"/>
  <c r="X1084" i="3"/>
  <c r="X1083" i="3"/>
  <c r="X1082" i="3"/>
  <c r="X1081" i="3"/>
  <c r="X1080" i="3"/>
  <c r="AD1079" i="3"/>
  <c r="X1079" i="3"/>
  <c r="X1078" i="3"/>
  <c r="X1077" i="3"/>
  <c r="X1076" i="3"/>
  <c r="X1075" i="3"/>
  <c r="X1074" i="3"/>
  <c r="X1073" i="3"/>
  <c r="X1072" i="3"/>
  <c r="X1071" i="3"/>
  <c r="X1070" i="3"/>
  <c r="X1069" i="3"/>
  <c r="X1068" i="3"/>
  <c r="X1067" i="3"/>
  <c r="X1066" i="3"/>
  <c r="X1065" i="3"/>
  <c r="X1064" i="3"/>
  <c r="X1063" i="3"/>
  <c r="X1062" i="3"/>
  <c r="X1061" i="3"/>
  <c r="X1060" i="3"/>
  <c r="X1059" i="3"/>
  <c r="X1058" i="3"/>
  <c r="X1057" i="3"/>
  <c r="X1056" i="3"/>
  <c r="X1055" i="3"/>
  <c r="X1054" i="3"/>
  <c r="X1053" i="3"/>
  <c r="X1052" i="3"/>
  <c r="X1051" i="3"/>
  <c r="X1050" i="3"/>
  <c r="X1049" i="3"/>
  <c r="X1048" i="3"/>
  <c r="X1047" i="3"/>
  <c r="X1046" i="3"/>
  <c r="X1045" i="3"/>
  <c r="X1044" i="3"/>
  <c r="X1043" i="3"/>
  <c r="X1042" i="3"/>
  <c r="X1041" i="3"/>
  <c r="X1040" i="3"/>
  <c r="X1039" i="3"/>
  <c r="X1038" i="3"/>
  <c r="X1037" i="3"/>
  <c r="X1036" i="3"/>
  <c r="X1035" i="3"/>
  <c r="X1034" i="3"/>
  <c r="X1033" i="3"/>
  <c r="X1032" i="3"/>
  <c r="X1031" i="3"/>
  <c r="X1030" i="3"/>
  <c r="X1029" i="3"/>
  <c r="X1028" i="3"/>
  <c r="X1027" i="3"/>
  <c r="X1026" i="3"/>
  <c r="X1025" i="3"/>
  <c r="X1024" i="3"/>
  <c r="X1023" i="3"/>
  <c r="X1022" i="3"/>
  <c r="X1021" i="3"/>
  <c r="X1020" i="3"/>
  <c r="X1019" i="3"/>
  <c r="X1018" i="3"/>
  <c r="X1017" i="3"/>
  <c r="X1016" i="3"/>
  <c r="X1015" i="3"/>
  <c r="Y431" i="3"/>
  <c r="Y429" i="3"/>
  <c r="Y428" i="3"/>
  <c r="Y427" i="3"/>
  <c r="Y426" i="3"/>
  <c r="Y425" i="3"/>
  <c r="Y424" i="3"/>
  <c r="Y423" i="3"/>
  <c r="Y422" i="3"/>
  <c r="Y421" i="3"/>
  <c r="Y420" i="3"/>
  <c r="Y418" i="3"/>
  <c r="Y417" i="3"/>
  <c r="Y416" i="3"/>
  <c r="Y415" i="3"/>
  <c r="Y414" i="3"/>
  <c r="Y413" i="3"/>
  <c r="Y412" i="3"/>
  <c r="Y411" i="3"/>
  <c r="Y410" i="3"/>
  <c r="Y409" i="3"/>
  <c r="Y407" i="3"/>
  <c r="Y406" i="3"/>
  <c r="Y405" i="3"/>
  <c r="Y404" i="3"/>
  <c r="Y403" i="3"/>
  <c r="Y402" i="3"/>
  <c r="Y401" i="3"/>
  <c r="Y400" i="3"/>
  <c r="Y399" i="3"/>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2106" i="1"/>
  <c r="X2105" i="1"/>
  <c r="X169" i="2"/>
  <c r="X168" i="2"/>
  <c r="X661" i="5"/>
  <c r="X660" i="5"/>
  <c r="X400" i="6"/>
  <c r="X399" i="6"/>
  <c r="X398" i="6"/>
  <c r="X397" i="6"/>
  <c r="X396" i="6"/>
  <c r="X95" i="7"/>
  <c r="X94" i="7"/>
  <c r="X93" i="7"/>
  <c r="X92" i="7"/>
  <c r="X91" i="7"/>
  <c r="X90" i="7"/>
  <c r="U40" i="23" l="1"/>
  <c r="U39" i="23"/>
  <c r="U38" i="23"/>
  <c r="U37" i="23"/>
  <c r="U36" i="23"/>
  <c r="U35" i="23"/>
  <c r="U34" i="23"/>
  <c r="U33" i="23"/>
  <c r="U32" i="23"/>
  <c r="U31" i="23"/>
  <c r="U30" i="23"/>
  <c r="U29" i="23"/>
  <c r="U28" i="23"/>
  <c r="U27" i="23"/>
  <c r="O4" i="20"/>
  <c r="O3" i="20"/>
  <c r="F282" i="15"/>
  <c r="E282" i="15"/>
  <c r="D282" i="15"/>
  <c r="B282" i="15"/>
  <c r="F281" i="15"/>
  <c r="E281" i="15"/>
  <c r="D281" i="15"/>
  <c r="B281" i="15"/>
  <c r="F280" i="15"/>
  <c r="E280" i="15"/>
  <c r="D280" i="15"/>
  <c r="B280" i="15"/>
  <c r="F279" i="15"/>
  <c r="E279" i="15"/>
  <c r="D279" i="15"/>
  <c r="B279" i="15"/>
  <c r="F278" i="15"/>
  <c r="E278" i="15"/>
  <c r="D278" i="15"/>
  <c r="B278" i="15"/>
  <c r="F277" i="15"/>
  <c r="E277" i="15"/>
  <c r="D277" i="15"/>
  <c r="B277" i="15"/>
  <c r="F276" i="15"/>
  <c r="E276" i="15"/>
  <c r="D276" i="15"/>
  <c r="B276" i="15"/>
  <c r="F275" i="15"/>
  <c r="E275" i="15"/>
  <c r="D275" i="15"/>
  <c r="B275" i="15"/>
  <c r="F274" i="15"/>
  <c r="E274" i="15"/>
  <c r="D274" i="15"/>
  <c r="B274" i="15"/>
  <c r="F273" i="15"/>
  <c r="E273" i="15"/>
  <c r="D273" i="15"/>
  <c r="B273" i="15"/>
  <c r="F272" i="15"/>
  <c r="E272" i="15"/>
  <c r="D272" i="15"/>
  <c r="B272" i="15"/>
  <c r="F271" i="15"/>
  <c r="E271" i="15"/>
  <c r="D271" i="15"/>
  <c r="B271" i="15"/>
  <c r="F270" i="15"/>
  <c r="E270" i="15"/>
  <c r="D270" i="15"/>
  <c r="B270" i="15"/>
  <c r="F269" i="15"/>
  <c r="E269" i="15"/>
  <c r="D269" i="15"/>
  <c r="B269" i="15"/>
  <c r="F268" i="15"/>
  <c r="E268" i="15"/>
  <c r="D268" i="15"/>
  <c r="B268" i="15"/>
  <c r="F267" i="15"/>
  <c r="E267" i="15"/>
  <c r="D267" i="15"/>
  <c r="B267" i="15"/>
  <c r="F266" i="15"/>
  <c r="E266" i="15"/>
  <c r="D266" i="15"/>
  <c r="B266" i="15"/>
  <c r="F265" i="15"/>
  <c r="E265" i="15"/>
  <c r="D265" i="15"/>
  <c r="B265" i="15"/>
  <c r="F264" i="15"/>
  <c r="E264" i="15"/>
  <c r="D264" i="15"/>
  <c r="B264" i="15"/>
  <c r="F263" i="15"/>
  <c r="E263" i="15"/>
  <c r="D263" i="15"/>
  <c r="B263" i="15"/>
  <c r="F262" i="15"/>
  <c r="E262" i="15"/>
  <c r="D262" i="15"/>
  <c r="B262" i="15"/>
  <c r="F261" i="15"/>
  <c r="E261" i="15"/>
  <c r="D261" i="15"/>
  <c r="B261" i="15"/>
  <c r="F260" i="15"/>
  <c r="E260" i="15"/>
  <c r="D260" i="15"/>
  <c r="B260" i="15"/>
  <c r="F259" i="15"/>
  <c r="E259" i="15"/>
  <c r="D259" i="15"/>
  <c r="B259" i="15"/>
  <c r="F258" i="15"/>
  <c r="E258" i="15"/>
  <c r="D258" i="15"/>
  <c r="B258" i="15"/>
  <c r="F257" i="15"/>
  <c r="E257" i="15"/>
  <c r="D257" i="15"/>
  <c r="B257" i="15"/>
  <c r="F256" i="15"/>
  <c r="E256" i="15"/>
  <c r="D256" i="15"/>
  <c r="B256" i="15"/>
  <c r="F255" i="15"/>
  <c r="E255" i="15"/>
  <c r="D255" i="15"/>
  <c r="B255" i="15"/>
  <c r="F254" i="15"/>
  <c r="E254" i="15"/>
  <c r="D254" i="15"/>
  <c r="B254" i="15"/>
  <c r="F253" i="15"/>
  <c r="E253" i="15"/>
  <c r="D253" i="15"/>
  <c r="B253" i="15"/>
  <c r="F252" i="15"/>
  <c r="E252" i="15"/>
  <c r="D252" i="15"/>
  <c r="B252" i="15"/>
  <c r="F251" i="15"/>
  <c r="E251" i="15"/>
  <c r="D251" i="15"/>
  <c r="B251" i="15"/>
  <c r="F250" i="15"/>
  <c r="E250" i="15"/>
  <c r="D250" i="15"/>
  <c r="B250" i="15"/>
  <c r="F249" i="15"/>
  <c r="E249" i="15"/>
  <c r="D249" i="15"/>
  <c r="B249" i="15"/>
  <c r="F248" i="15"/>
  <c r="E248" i="15"/>
  <c r="D248" i="15"/>
  <c r="B248" i="15"/>
  <c r="F247" i="15"/>
  <c r="E247" i="15"/>
  <c r="D247" i="15"/>
  <c r="B247" i="15"/>
  <c r="F246" i="15"/>
  <c r="E246" i="15"/>
  <c r="D246" i="15"/>
  <c r="B246" i="15"/>
  <c r="F245" i="15"/>
  <c r="E245" i="15"/>
  <c r="D245" i="15"/>
  <c r="B245" i="15"/>
  <c r="F244" i="15"/>
  <c r="E244" i="15"/>
  <c r="D244" i="15"/>
  <c r="B244" i="15"/>
  <c r="F243" i="15"/>
  <c r="E243" i="15"/>
  <c r="D243" i="15"/>
  <c r="B243" i="15"/>
  <c r="F242" i="15"/>
  <c r="E242" i="15"/>
  <c r="D242" i="15"/>
  <c r="B242" i="15"/>
  <c r="F241" i="15"/>
  <c r="E241" i="15"/>
  <c r="D241" i="15"/>
  <c r="B241" i="15"/>
  <c r="F240" i="15"/>
  <c r="E240" i="15"/>
  <c r="D240" i="15"/>
  <c r="B240" i="15"/>
  <c r="F239" i="15"/>
  <c r="E239" i="15"/>
  <c r="D239" i="15"/>
  <c r="B239" i="15"/>
  <c r="F238" i="15"/>
  <c r="E238" i="15"/>
  <c r="D238" i="15"/>
  <c r="B238" i="15"/>
  <c r="F237" i="15"/>
  <c r="E237" i="15"/>
  <c r="D237" i="15"/>
  <c r="B237" i="15"/>
  <c r="F236" i="15"/>
  <c r="E236" i="15"/>
  <c r="D236" i="15"/>
  <c r="B236" i="15"/>
  <c r="F235" i="15"/>
  <c r="E235" i="15"/>
  <c r="D235" i="15"/>
  <c r="B235" i="15"/>
  <c r="F234" i="15"/>
  <c r="E234" i="15"/>
  <c r="D234" i="15"/>
  <c r="B234" i="15"/>
  <c r="F233" i="15"/>
  <c r="E233" i="15"/>
  <c r="D233" i="15"/>
  <c r="B233" i="15"/>
  <c r="F232" i="15"/>
  <c r="E232" i="15"/>
  <c r="D232" i="15"/>
  <c r="B232" i="15"/>
  <c r="F231" i="15"/>
  <c r="E231" i="15"/>
  <c r="D231" i="15"/>
  <c r="B231" i="15"/>
  <c r="F230" i="15"/>
  <c r="E230" i="15"/>
  <c r="D230" i="15"/>
  <c r="B230" i="15"/>
  <c r="F229" i="15"/>
  <c r="E229" i="15"/>
  <c r="D229" i="15"/>
  <c r="B229" i="15"/>
  <c r="F228" i="15"/>
  <c r="E228" i="15"/>
  <c r="D228" i="15"/>
  <c r="B228" i="15"/>
  <c r="F227" i="15"/>
  <c r="E227" i="15"/>
  <c r="D227" i="15"/>
  <c r="B227" i="15"/>
  <c r="F226" i="15"/>
  <c r="E226" i="15"/>
  <c r="D226" i="15"/>
  <c r="B226" i="15"/>
  <c r="F225" i="15"/>
  <c r="E225" i="15"/>
  <c r="D225" i="15"/>
  <c r="B225" i="15"/>
  <c r="F224" i="15"/>
  <c r="E224" i="15"/>
  <c r="D224" i="15"/>
  <c r="B224" i="15"/>
  <c r="F223" i="15"/>
  <c r="E223" i="15"/>
  <c r="D223" i="15"/>
  <c r="B223" i="15"/>
  <c r="F222" i="15"/>
  <c r="E222" i="15"/>
  <c r="D222" i="15"/>
  <c r="B222" i="15"/>
  <c r="F221" i="15"/>
  <c r="E221" i="15"/>
  <c r="D221" i="15"/>
  <c r="B221" i="15"/>
  <c r="F220" i="15"/>
  <c r="E220" i="15"/>
  <c r="D220" i="15"/>
  <c r="B220" i="15"/>
  <c r="F219" i="15"/>
  <c r="E219" i="15"/>
  <c r="D219" i="15"/>
  <c r="B219" i="15"/>
  <c r="F218" i="15"/>
  <c r="E218" i="15"/>
  <c r="D218" i="15"/>
  <c r="B218" i="15"/>
  <c r="F217" i="15"/>
  <c r="E217" i="15"/>
  <c r="D217" i="15"/>
  <c r="B217" i="15"/>
  <c r="F216" i="15"/>
  <c r="E216" i="15"/>
  <c r="D216" i="15"/>
  <c r="B216" i="15"/>
  <c r="F215" i="15"/>
  <c r="E215" i="15"/>
  <c r="D215" i="15"/>
  <c r="B215" i="15"/>
  <c r="F214" i="15"/>
  <c r="E214" i="15"/>
  <c r="D214" i="15"/>
  <c r="B214" i="15"/>
  <c r="F213" i="15"/>
  <c r="E213" i="15"/>
  <c r="D213" i="15"/>
  <c r="B213" i="15"/>
  <c r="F212" i="15"/>
  <c r="E212" i="15"/>
  <c r="D212" i="15"/>
  <c r="B212" i="15"/>
  <c r="F211" i="15"/>
  <c r="E211" i="15"/>
  <c r="D211" i="15"/>
  <c r="B211" i="15"/>
  <c r="F210" i="15"/>
  <c r="E210" i="15"/>
  <c r="D210" i="15"/>
  <c r="B210" i="15"/>
  <c r="F209" i="15"/>
  <c r="E209" i="15"/>
  <c r="D209" i="15"/>
  <c r="B209" i="15"/>
  <c r="F208" i="15"/>
  <c r="E208" i="15"/>
  <c r="D208" i="15"/>
  <c r="B208" i="15"/>
  <c r="F207" i="15"/>
  <c r="E207" i="15"/>
  <c r="D207" i="15"/>
  <c r="B207" i="15"/>
  <c r="F206" i="15"/>
  <c r="E206" i="15"/>
  <c r="D206" i="15"/>
  <c r="B206" i="15"/>
  <c r="F205" i="15"/>
  <c r="E205" i="15"/>
  <c r="D205" i="15"/>
  <c r="B205" i="15"/>
  <c r="F204" i="15"/>
  <c r="E204" i="15"/>
  <c r="D204" i="15"/>
  <c r="B204" i="15"/>
  <c r="F203" i="15"/>
  <c r="E203" i="15"/>
  <c r="D203" i="15"/>
  <c r="B203" i="15"/>
  <c r="F202" i="15"/>
  <c r="E202" i="15"/>
  <c r="D202" i="15"/>
  <c r="B202" i="15"/>
  <c r="F201" i="15"/>
  <c r="E201" i="15"/>
  <c r="D201" i="15"/>
  <c r="B201" i="15"/>
  <c r="F200" i="15"/>
  <c r="E200" i="15"/>
  <c r="D200" i="15"/>
  <c r="B200" i="15"/>
  <c r="F199" i="15"/>
  <c r="E199" i="15"/>
  <c r="D199" i="15"/>
  <c r="B199" i="15"/>
  <c r="F198" i="15"/>
  <c r="E198" i="15"/>
  <c r="D198" i="15"/>
  <c r="B198" i="15"/>
  <c r="F197" i="15"/>
  <c r="E197" i="15"/>
  <c r="D197" i="15"/>
  <c r="B197" i="15"/>
  <c r="F196" i="15"/>
  <c r="E196" i="15"/>
  <c r="D196" i="15"/>
  <c r="B196" i="15"/>
  <c r="F195" i="15"/>
  <c r="E195" i="15"/>
  <c r="D195" i="15"/>
  <c r="B195" i="15"/>
  <c r="F194" i="15"/>
  <c r="E194" i="15"/>
  <c r="D194" i="15"/>
  <c r="B194" i="15"/>
  <c r="F193" i="15"/>
  <c r="E193" i="15"/>
  <c r="D193" i="15"/>
  <c r="B193" i="15"/>
  <c r="F192" i="15"/>
  <c r="E192" i="15"/>
  <c r="D192" i="15"/>
  <c r="B192" i="15"/>
  <c r="F191" i="15"/>
  <c r="E191" i="15"/>
  <c r="D191" i="15"/>
  <c r="B191" i="15"/>
  <c r="F190" i="15"/>
  <c r="E190" i="15"/>
  <c r="D190" i="15"/>
  <c r="B190" i="15"/>
  <c r="F189" i="15"/>
  <c r="E189" i="15"/>
  <c r="D189" i="15"/>
  <c r="B189" i="15"/>
  <c r="F188" i="15"/>
  <c r="E188" i="15"/>
  <c r="D188" i="15"/>
  <c r="B188" i="15"/>
  <c r="F187" i="15"/>
  <c r="E187" i="15"/>
  <c r="D187" i="15"/>
  <c r="B187" i="15"/>
  <c r="F186" i="15"/>
  <c r="E186" i="15"/>
  <c r="D186" i="15"/>
  <c r="B186" i="15"/>
  <c r="F185" i="15"/>
  <c r="E185" i="15"/>
  <c r="D185" i="15"/>
  <c r="B185" i="15"/>
  <c r="F184" i="15"/>
  <c r="E184" i="15"/>
  <c r="D184" i="15"/>
  <c r="B184" i="15"/>
  <c r="F183" i="15"/>
  <c r="E183" i="15"/>
  <c r="D183" i="15"/>
  <c r="B183" i="15"/>
  <c r="F182" i="15"/>
  <c r="E182" i="15"/>
  <c r="D182" i="15"/>
  <c r="B182" i="15"/>
  <c r="F181" i="15"/>
  <c r="E181" i="15"/>
  <c r="D181" i="15"/>
  <c r="B181" i="15"/>
  <c r="F180" i="15"/>
  <c r="E180" i="15"/>
  <c r="D180" i="15"/>
  <c r="B180" i="15"/>
  <c r="F179" i="15"/>
  <c r="E179" i="15"/>
  <c r="D179" i="15"/>
  <c r="B179" i="15"/>
  <c r="F178" i="15"/>
  <c r="E178" i="15"/>
  <c r="D178" i="15"/>
  <c r="B178" i="15"/>
  <c r="F177" i="15"/>
  <c r="E177" i="15"/>
  <c r="D177" i="15"/>
  <c r="B177" i="15"/>
  <c r="F176" i="15"/>
  <c r="E176" i="15"/>
  <c r="D176" i="15"/>
  <c r="B176" i="15"/>
  <c r="F175" i="15"/>
  <c r="E175" i="15"/>
  <c r="D175" i="15"/>
  <c r="B175" i="15"/>
  <c r="F174" i="15"/>
  <c r="E174" i="15"/>
  <c r="D174" i="15"/>
  <c r="B174" i="15"/>
  <c r="F173" i="15"/>
  <c r="E173" i="15"/>
  <c r="D173" i="15"/>
  <c r="B173" i="15"/>
  <c r="F172" i="15"/>
  <c r="E172" i="15"/>
  <c r="D172" i="15"/>
  <c r="B172" i="15"/>
  <c r="F171" i="15"/>
  <c r="E171" i="15"/>
  <c r="D171" i="15"/>
  <c r="B171" i="15"/>
  <c r="F170" i="15"/>
  <c r="E170" i="15"/>
  <c r="D170" i="15"/>
  <c r="B170" i="15"/>
  <c r="F169" i="15"/>
  <c r="E169" i="15"/>
  <c r="D169" i="15"/>
  <c r="B169" i="15"/>
  <c r="F168" i="15"/>
  <c r="E168" i="15"/>
  <c r="D168" i="15"/>
  <c r="B168" i="15"/>
  <c r="F167" i="15"/>
  <c r="E167" i="15"/>
  <c r="D167" i="15"/>
  <c r="B167" i="15"/>
  <c r="F166" i="15"/>
  <c r="E166" i="15"/>
  <c r="D166" i="15"/>
  <c r="B166" i="15"/>
  <c r="F165" i="15"/>
  <c r="E165" i="15"/>
  <c r="D165" i="15"/>
  <c r="B165" i="15"/>
  <c r="F164" i="15"/>
  <c r="E164" i="15"/>
  <c r="D164" i="15"/>
  <c r="B164" i="15"/>
  <c r="F163" i="15"/>
  <c r="E163" i="15"/>
  <c r="D163" i="15"/>
  <c r="B163" i="15"/>
  <c r="F162" i="15"/>
  <c r="E162" i="15"/>
  <c r="D162" i="15"/>
  <c r="B162" i="15"/>
  <c r="F161" i="15"/>
  <c r="E161" i="15"/>
  <c r="D161" i="15"/>
  <c r="B161" i="15"/>
  <c r="F160" i="15"/>
  <c r="E160" i="15"/>
  <c r="D160" i="15"/>
  <c r="B160" i="15"/>
  <c r="F159" i="15"/>
  <c r="E159" i="15"/>
  <c r="D159" i="15"/>
  <c r="B159" i="15"/>
  <c r="F158" i="15"/>
  <c r="E158" i="15"/>
  <c r="D158" i="15"/>
  <c r="B158" i="15"/>
  <c r="F157" i="15"/>
  <c r="E157" i="15"/>
  <c r="D157" i="15"/>
  <c r="B157" i="15"/>
  <c r="F156" i="15"/>
  <c r="E156" i="15"/>
  <c r="D156" i="15"/>
  <c r="B156" i="15"/>
  <c r="F155" i="15"/>
  <c r="E155" i="15"/>
  <c r="D155" i="15"/>
  <c r="B155" i="15"/>
  <c r="F154" i="15"/>
  <c r="E154" i="15"/>
  <c r="D154" i="15"/>
  <c r="B154" i="15"/>
  <c r="F153" i="15"/>
  <c r="E153" i="15"/>
  <c r="D153" i="15"/>
  <c r="B153" i="15"/>
  <c r="F152" i="15"/>
  <c r="E152" i="15"/>
  <c r="D152" i="15"/>
  <c r="B152" i="15"/>
  <c r="F151" i="15"/>
  <c r="E151" i="15"/>
  <c r="D151" i="15"/>
  <c r="B151" i="15"/>
  <c r="F150" i="15"/>
  <c r="E150" i="15"/>
  <c r="D150" i="15"/>
  <c r="B150" i="15"/>
  <c r="F149" i="15"/>
  <c r="E149" i="15"/>
  <c r="D149" i="15"/>
  <c r="B149" i="15"/>
  <c r="F148" i="15"/>
  <c r="E148" i="15"/>
  <c r="D148" i="15"/>
  <c r="B148" i="15"/>
  <c r="F147" i="15"/>
  <c r="E147" i="15"/>
  <c r="D147" i="15"/>
  <c r="B147" i="15"/>
  <c r="F146" i="15"/>
  <c r="E146" i="15"/>
  <c r="D146" i="15"/>
  <c r="B146" i="15"/>
  <c r="F145" i="15"/>
  <c r="E145" i="15"/>
  <c r="D145" i="15"/>
  <c r="B145" i="15"/>
  <c r="F144" i="15"/>
  <c r="E144" i="15"/>
  <c r="D144" i="15"/>
  <c r="B144" i="15"/>
  <c r="F143" i="15"/>
  <c r="E143" i="15"/>
  <c r="D143" i="15"/>
  <c r="B143" i="15"/>
  <c r="F142" i="15"/>
  <c r="E142" i="15"/>
  <c r="D142" i="15"/>
  <c r="B142" i="15"/>
  <c r="F141" i="15"/>
  <c r="E141" i="15"/>
  <c r="D141" i="15"/>
  <c r="B141" i="15"/>
  <c r="F140" i="15"/>
  <c r="E140" i="15"/>
  <c r="D140" i="15"/>
  <c r="B140" i="15"/>
  <c r="F139" i="15"/>
  <c r="E139" i="15"/>
  <c r="D139" i="15"/>
  <c r="B139" i="15"/>
  <c r="F138" i="15"/>
  <c r="E138" i="15"/>
  <c r="D138" i="15"/>
  <c r="B138" i="15"/>
  <c r="F137" i="15"/>
  <c r="E137" i="15"/>
  <c r="D137" i="15"/>
  <c r="B137" i="15"/>
  <c r="F136" i="15"/>
  <c r="E136" i="15"/>
  <c r="D136" i="15"/>
  <c r="B136" i="15"/>
  <c r="F135" i="15"/>
  <c r="E135" i="15"/>
  <c r="D135" i="15"/>
  <c r="B135" i="15"/>
  <c r="F134" i="15"/>
  <c r="E134" i="15"/>
  <c r="D134" i="15"/>
  <c r="B134" i="15"/>
  <c r="F133" i="15"/>
  <c r="E133" i="15"/>
  <c r="D133" i="15"/>
  <c r="B133" i="15"/>
  <c r="F132" i="15"/>
  <c r="E132" i="15"/>
  <c r="D132" i="15"/>
  <c r="B132" i="15"/>
  <c r="F131" i="15"/>
  <c r="E131" i="15"/>
  <c r="D131" i="15"/>
  <c r="B131" i="15"/>
  <c r="F130" i="15"/>
  <c r="E130" i="15"/>
  <c r="D130" i="15"/>
  <c r="B130" i="15"/>
  <c r="F129" i="15"/>
  <c r="E129" i="15"/>
  <c r="D129" i="15"/>
  <c r="B129" i="15"/>
  <c r="F128" i="15"/>
  <c r="E128" i="15"/>
  <c r="D128" i="15"/>
  <c r="B128" i="15"/>
  <c r="F127" i="15"/>
  <c r="E127" i="15"/>
  <c r="D127" i="15"/>
  <c r="B127" i="15"/>
  <c r="F126" i="15"/>
  <c r="E126" i="15"/>
  <c r="D126" i="15"/>
  <c r="B126" i="15"/>
  <c r="F125" i="15"/>
  <c r="E125" i="15"/>
  <c r="D125" i="15"/>
  <c r="B125" i="15"/>
  <c r="F124" i="15"/>
  <c r="E124" i="15"/>
  <c r="D124" i="15"/>
  <c r="B124" i="15"/>
  <c r="F123" i="15"/>
  <c r="E123" i="15"/>
  <c r="D123" i="15"/>
  <c r="B123" i="15"/>
  <c r="F122" i="15"/>
  <c r="E122" i="15"/>
  <c r="D122" i="15"/>
  <c r="B122" i="15"/>
  <c r="F121" i="15"/>
  <c r="E121" i="15"/>
  <c r="D121" i="15"/>
  <c r="B121" i="15"/>
  <c r="F120" i="15"/>
  <c r="E120" i="15"/>
  <c r="D120" i="15"/>
  <c r="B120" i="15"/>
  <c r="F119" i="15"/>
  <c r="E119" i="15"/>
  <c r="D119" i="15"/>
  <c r="B119" i="15"/>
  <c r="F118" i="15"/>
  <c r="E118" i="15"/>
  <c r="D118" i="15"/>
  <c r="B118" i="15"/>
  <c r="F117" i="15"/>
  <c r="E117" i="15"/>
  <c r="D117" i="15"/>
  <c r="B117" i="15"/>
  <c r="F116" i="15"/>
  <c r="E116" i="15"/>
  <c r="D116" i="15"/>
  <c r="B116" i="15"/>
  <c r="F115" i="15"/>
  <c r="E115" i="15"/>
  <c r="D115" i="15"/>
  <c r="B115" i="15"/>
  <c r="F114" i="15"/>
  <c r="E114" i="15"/>
  <c r="D114" i="15"/>
  <c r="B114" i="15"/>
  <c r="F113" i="15"/>
  <c r="E113" i="15"/>
  <c r="D113" i="15"/>
  <c r="B113" i="15"/>
  <c r="F112" i="15"/>
  <c r="E112" i="15"/>
  <c r="D112" i="15"/>
  <c r="B112" i="15"/>
  <c r="F111" i="15"/>
  <c r="E111" i="15"/>
  <c r="D111" i="15"/>
  <c r="B111" i="15"/>
  <c r="F110" i="15"/>
  <c r="E110" i="15"/>
  <c r="D110" i="15"/>
  <c r="B110" i="15"/>
  <c r="F109" i="15"/>
  <c r="E109" i="15"/>
  <c r="D109" i="15"/>
  <c r="B109" i="15"/>
  <c r="F108" i="15"/>
  <c r="E108" i="15"/>
  <c r="D108" i="15"/>
  <c r="B108" i="15"/>
  <c r="F107" i="15"/>
  <c r="E107" i="15"/>
  <c r="D107" i="15"/>
  <c r="B107" i="15"/>
  <c r="F106" i="15"/>
  <c r="E106" i="15"/>
  <c r="D106" i="15"/>
  <c r="B106" i="15"/>
  <c r="F105" i="15"/>
  <c r="E105" i="15"/>
  <c r="D105" i="15"/>
  <c r="B105" i="15"/>
  <c r="F104" i="15"/>
  <c r="E104" i="15"/>
  <c r="D104" i="15"/>
  <c r="B104" i="15"/>
  <c r="F103" i="15"/>
  <c r="E103" i="15"/>
  <c r="D103" i="15"/>
  <c r="B103" i="15"/>
  <c r="F102" i="15"/>
  <c r="E102" i="15"/>
  <c r="D102" i="15"/>
  <c r="B102" i="15"/>
  <c r="F101" i="15"/>
  <c r="E101" i="15"/>
  <c r="D101" i="15"/>
  <c r="B101" i="15"/>
  <c r="F100" i="15"/>
  <c r="E100" i="15"/>
  <c r="D100" i="15"/>
  <c r="B100" i="15"/>
  <c r="F99" i="15"/>
  <c r="E99" i="15"/>
  <c r="D99" i="15"/>
  <c r="B99" i="15"/>
  <c r="F98" i="15"/>
  <c r="E98" i="15"/>
  <c r="D98" i="15"/>
  <c r="B98" i="15"/>
  <c r="F97" i="15"/>
  <c r="E97" i="15"/>
  <c r="D97" i="15"/>
  <c r="B97" i="15"/>
  <c r="F96" i="15"/>
  <c r="E96" i="15"/>
  <c r="D96" i="15"/>
  <c r="B96" i="15"/>
  <c r="F95" i="15"/>
  <c r="E95" i="15"/>
  <c r="D95" i="15"/>
  <c r="B95" i="15"/>
  <c r="F94" i="15"/>
  <c r="E94" i="15"/>
  <c r="D94" i="15"/>
  <c r="B94" i="15"/>
  <c r="F93" i="15"/>
  <c r="E93" i="15"/>
  <c r="D93" i="15"/>
  <c r="B93" i="15"/>
  <c r="F92" i="15"/>
  <c r="E92" i="15"/>
  <c r="D92" i="15"/>
  <c r="B92" i="15"/>
  <c r="F91" i="15"/>
  <c r="E91" i="15"/>
  <c r="D91" i="15"/>
  <c r="B91" i="15"/>
  <c r="F90" i="15"/>
  <c r="E90" i="15"/>
  <c r="D90" i="15"/>
  <c r="B90" i="15"/>
  <c r="F89" i="15"/>
  <c r="E89" i="15"/>
  <c r="D89" i="15"/>
  <c r="B89" i="15"/>
  <c r="F88" i="15"/>
  <c r="E88" i="15"/>
  <c r="D88" i="15"/>
  <c r="B88" i="15"/>
  <c r="F87" i="15"/>
  <c r="E87" i="15"/>
  <c r="D87" i="15"/>
  <c r="B87" i="15"/>
  <c r="F86" i="15"/>
  <c r="E86" i="15"/>
  <c r="D86" i="15"/>
  <c r="B86" i="15"/>
  <c r="F85" i="15"/>
  <c r="E85" i="15"/>
  <c r="D85" i="15"/>
  <c r="B85" i="15"/>
  <c r="F84" i="15"/>
  <c r="E84" i="15"/>
  <c r="D84" i="15"/>
  <c r="B84" i="15"/>
  <c r="F83" i="15"/>
  <c r="E83" i="15"/>
  <c r="D83" i="15"/>
  <c r="B83" i="15"/>
  <c r="F82" i="15"/>
  <c r="E82" i="15"/>
  <c r="D82" i="15"/>
  <c r="B82" i="15"/>
  <c r="F81" i="15"/>
  <c r="E81" i="15"/>
  <c r="D81" i="15"/>
  <c r="B81" i="15"/>
  <c r="F80" i="15"/>
  <c r="E80" i="15"/>
  <c r="D80" i="15"/>
  <c r="B80" i="15"/>
  <c r="F79" i="15"/>
  <c r="E79" i="15"/>
  <c r="D79" i="15"/>
  <c r="B79" i="15"/>
  <c r="F78" i="15"/>
  <c r="E78" i="15"/>
  <c r="D78" i="15"/>
  <c r="B78" i="15"/>
  <c r="F77" i="15"/>
  <c r="E77" i="15"/>
  <c r="D77" i="15"/>
  <c r="B77" i="15"/>
  <c r="F76" i="15"/>
  <c r="E76" i="15"/>
  <c r="D76" i="15"/>
  <c r="B76" i="15"/>
  <c r="F75" i="15"/>
  <c r="E75" i="15"/>
  <c r="D75" i="15"/>
  <c r="B75" i="15"/>
  <c r="F74" i="15"/>
  <c r="E74" i="15"/>
  <c r="D74" i="15"/>
  <c r="B74" i="15"/>
  <c r="F73" i="15"/>
  <c r="E73" i="15"/>
  <c r="D73" i="15"/>
  <c r="B73" i="15"/>
  <c r="F72" i="15"/>
  <c r="E72" i="15"/>
  <c r="D72" i="15"/>
  <c r="B72" i="15"/>
  <c r="F71" i="15"/>
  <c r="E71" i="15"/>
  <c r="D71" i="15"/>
  <c r="B71" i="15"/>
  <c r="F70" i="15"/>
  <c r="E70" i="15"/>
  <c r="D70" i="15"/>
  <c r="B70" i="15"/>
  <c r="F69" i="15"/>
  <c r="E69" i="15"/>
  <c r="D69" i="15"/>
  <c r="B69" i="15"/>
  <c r="F68" i="15"/>
  <c r="E68" i="15"/>
  <c r="D68" i="15"/>
  <c r="B68" i="15"/>
  <c r="F67" i="15"/>
  <c r="E67" i="15"/>
  <c r="D67" i="15"/>
  <c r="B67" i="15"/>
  <c r="F66" i="15"/>
  <c r="E66" i="15"/>
  <c r="D66" i="15"/>
  <c r="B66" i="15"/>
  <c r="F65" i="15"/>
  <c r="E65" i="15"/>
  <c r="D65" i="15"/>
  <c r="B65" i="15"/>
  <c r="F64" i="15"/>
  <c r="E64" i="15"/>
  <c r="D64" i="15"/>
  <c r="B64" i="15"/>
  <c r="F63" i="15"/>
  <c r="E63" i="15"/>
  <c r="D63" i="15"/>
  <c r="B63" i="15"/>
  <c r="F62" i="15"/>
  <c r="E62" i="15"/>
  <c r="D62" i="15"/>
  <c r="B62" i="15"/>
  <c r="F61" i="15"/>
  <c r="E61" i="15"/>
  <c r="D61" i="15"/>
  <c r="B61" i="15"/>
  <c r="F60" i="15"/>
  <c r="E60" i="15"/>
  <c r="D60" i="15"/>
  <c r="B60" i="15"/>
  <c r="F59" i="15"/>
  <c r="E59" i="15"/>
  <c r="D59" i="15"/>
  <c r="B59" i="15"/>
  <c r="F58" i="15"/>
  <c r="E58" i="15"/>
  <c r="D58" i="15"/>
  <c r="B58" i="15"/>
  <c r="F57" i="15"/>
  <c r="E57" i="15"/>
  <c r="D57" i="15"/>
  <c r="B57" i="15"/>
  <c r="F56" i="15"/>
  <c r="E56" i="15"/>
  <c r="D56" i="15"/>
  <c r="B56" i="15"/>
  <c r="F55" i="15"/>
  <c r="E55" i="15"/>
  <c r="D55" i="15"/>
  <c r="B55" i="15"/>
  <c r="F54" i="15"/>
  <c r="E54" i="15"/>
  <c r="D54" i="15"/>
  <c r="B54" i="15"/>
  <c r="F53" i="15"/>
  <c r="E53" i="15"/>
  <c r="D53" i="15"/>
  <c r="B53" i="15"/>
  <c r="F52" i="15"/>
  <c r="E52" i="15"/>
  <c r="D52" i="15"/>
  <c r="B52" i="15"/>
  <c r="F51" i="15"/>
  <c r="E51" i="15"/>
  <c r="D51" i="15"/>
  <c r="B51" i="15"/>
  <c r="F50" i="15"/>
  <c r="E50" i="15"/>
  <c r="D50" i="15"/>
  <c r="B50" i="15"/>
  <c r="F49" i="15"/>
  <c r="E49" i="15"/>
  <c r="D49" i="15"/>
  <c r="B49" i="15"/>
  <c r="F48" i="15"/>
  <c r="E48" i="15"/>
  <c r="D48" i="15"/>
  <c r="B48" i="15"/>
  <c r="F47" i="15"/>
  <c r="E47" i="15"/>
  <c r="D47" i="15"/>
  <c r="B47" i="15"/>
  <c r="F46" i="15"/>
  <c r="E46" i="15"/>
  <c r="D46" i="15"/>
  <c r="B46" i="15"/>
  <c r="F45" i="15"/>
  <c r="E45" i="15"/>
  <c r="D45" i="15"/>
  <c r="B45" i="15"/>
  <c r="F44" i="15"/>
  <c r="E44" i="15"/>
  <c r="D44" i="15"/>
  <c r="B44" i="15"/>
  <c r="F43" i="15"/>
  <c r="E43" i="15"/>
  <c r="D43" i="15"/>
  <c r="B43" i="15"/>
  <c r="F42" i="15"/>
  <c r="E42" i="15"/>
  <c r="D42" i="15"/>
  <c r="B42" i="15"/>
  <c r="F41" i="15"/>
  <c r="E41" i="15"/>
  <c r="D41" i="15"/>
  <c r="B41" i="15"/>
  <c r="F40" i="15"/>
  <c r="E40" i="15"/>
  <c r="D40" i="15"/>
  <c r="B40" i="15"/>
  <c r="F39" i="15"/>
  <c r="E39" i="15"/>
  <c r="D39" i="15"/>
  <c r="B39" i="15"/>
  <c r="F38" i="15"/>
  <c r="E38" i="15"/>
  <c r="D38" i="15"/>
  <c r="B38" i="15"/>
  <c r="F37" i="15"/>
  <c r="E37" i="15"/>
  <c r="D37" i="15"/>
  <c r="B37" i="15"/>
  <c r="F36" i="15"/>
  <c r="E36" i="15"/>
  <c r="D36" i="15"/>
  <c r="B36" i="15"/>
  <c r="F35" i="15"/>
  <c r="E35" i="15"/>
  <c r="D35" i="15"/>
  <c r="B35" i="15"/>
  <c r="F34" i="15"/>
  <c r="E34" i="15"/>
  <c r="D34" i="15"/>
  <c r="B34" i="15"/>
  <c r="F33" i="15"/>
  <c r="E33" i="15"/>
  <c r="D33" i="15"/>
  <c r="B33" i="15"/>
  <c r="F32" i="15"/>
  <c r="E32" i="15"/>
  <c r="D32" i="15"/>
  <c r="B32" i="15"/>
  <c r="F31" i="15"/>
  <c r="E31" i="15"/>
  <c r="D31" i="15"/>
  <c r="B31" i="15"/>
  <c r="F30" i="15"/>
  <c r="E30" i="15"/>
  <c r="D30" i="15"/>
  <c r="B30" i="15"/>
  <c r="F29" i="15"/>
  <c r="E29" i="15"/>
  <c r="D29" i="15"/>
  <c r="B29" i="15"/>
  <c r="F28" i="15"/>
  <c r="E28" i="15"/>
  <c r="D28" i="15"/>
  <c r="B28" i="15"/>
  <c r="F27" i="15"/>
  <c r="E27" i="15"/>
  <c r="D27" i="15"/>
  <c r="B27" i="15"/>
  <c r="F26" i="15"/>
  <c r="E26" i="15"/>
  <c r="D26" i="15"/>
  <c r="B26" i="15"/>
  <c r="F25" i="15"/>
  <c r="E25" i="15"/>
  <c r="D25" i="15"/>
  <c r="B25" i="15"/>
  <c r="F24" i="15"/>
  <c r="E24" i="15"/>
  <c r="D24" i="15"/>
  <c r="B24" i="15"/>
  <c r="F23" i="15"/>
  <c r="E23" i="15"/>
  <c r="D23" i="15"/>
  <c r="B23" i="15"/>
  <c r="F22" i="15"/>
  <c r="E22" i="15"/>
  <c r="D22" i="15"/>
  <c r="B22" i="15"/>
  <c r="F21" i="15"/>
  <c r="E21" i="15"/>
  <c r="D21" i="15"/>
  <c r="B21" i="15"/>
  <c r="F20" i="15"/>
  <c r="E20" i="15"/>
  <c r="D20" i="15"/>
  <c r="B20" i="15"/>
  <c r="F19" i="15"/>
  <c r="E19" i="15"/>
  <c r="D19" i="15"/>
  <c r="B19" i="15"/>
  <c r="F18" i="15"/>
  <c r="E18" i="15"/>
  <c r="D18" i="15"/>
  <c r="B18" i="15"/>
  <c r="F17" i="15"/>
  <c r="E17" i="15"/>
  <c r="D17" i="15"/>
  <c r="B17" i="15"/>
  <c r="F16" i="15"/>
  <c r="E16" i="15"/>
  <c r="D16" i="15"/>
  <c r="B16" i="15"/>
  <c r="F15" i="15"/>
  <c r="E15" i="15"/>
  <c r="D15" i="15"/>
  <c r="B15" i="15"/>
  <c r="F14" i="15"/>
  <c r="E14" i="15"/>
  <c r="D14" i="15"/>
  <c r="B14" i="15"/>
  <c r="F13" i="15"/>
  <c r="E13" i="15"/>
  <c r="D13" i="15"/>
  <c r="B13" i="15"/>
  <c r="F12" i="15"/>
  <c r="E12" i="15"/>
  <c r="D12" i="15"/>
  <c r="B12" i="15"/>
  <c r="F11" i="15"/>
  <c r="E11" i="15"/>
  <c r="D11" i="15"/>
  <c r="B11" i="15"/>
  <c r="F10" i="15"/>
  <c r="E10" i="15"/>
  <c r="D10" i="15"/>
  <c r="B10" i="15"/>
  <c r="F9" i="15"/>
  <c r="E9" i="15"/>
  <c r="D9" i="15"/>
  <c r="B9" i="15"/>
  <c r="F8" i="15"/>
  <c r="E8" i="15"/>
  <c r="D8" i="15"/>
  <c r="B8" i="15"/>
  <c r="F7" i="15"/>
  <c r="E7" i="15"/>
  <c r="D7" i="15"/>
  <c r="B7" i="15"/>
  <c r="F6" i="15"/>
  <c r="E6" i="15"/>
  <c r="D6" i="15"/>
  <c r="B6" i="15"/>
  <c r="F5" i="15"/>
  <c r="E5" i="15"/>
  <c r="D5" i="15"/>
  <c r="B5" i="15"/>
  <c r="F4" i="15"/>
  <c r="E4" i="15"/>
  <c r="D4" i="15"/>
  <c r="B4" i="15"/>
  <c r="F3" i="15"/>
  <c r="E3" i="15"/>
  <c r="D3" i="15"/>
  <c r="B3" i="15"/>
  <c r="F2" i="15"/>
  <c r="E2" i="15"/>
  <c r="D2" i="15"/>
  <c r="B2" i="15"/>
  <c r="M36" i="33"/>
  <c r="L36" i="33"/>
  <c r="M35" i="33"/>
  <c r="L35" i="33"/>
  <c r="M34" i="33"/>
  <c r="L34" i="33"/>
  <c r="X62" i="13"/>
  <c r="X61" i="13"/>
  <c r="X60" i="13"/>
  <c r="X59" i="13"/>
  <c r="X117" i="12"/>
  <c r="AE116" i="12"/>
  <c r="X116" i="12"/>
  <c r="AE115" i="12"/>
  <c r="X115" i="12"/>
  <c r="AE114" i="12"/>
  <c r="X114" i="12"/>
  <c r="AE113" i="12"/>
  <c r="X113" i="12"/>
  <c r="AE112" i="12"/>
  <c r="X112" i="12"/>
  <c r="AE111" i="12"/>
  <c r="X111" i="12"/>
  <c r="AE110" i="12"/>
  <c r="X110" i="12"/>
  <c r="AE109" i="12"/>
  <c r="X109" i="12"/>
  <c r="AE108" i="12"/>
  <c r="X108" i="12"/>
  <c r="AE107" i="12"/>
  <c r="X107" i="12"/>
  <c r="X106" i="12"/>
  <c r="AE105" i="12"/>
  <c r="X105" i="12"/>
  <c r="AE104" i="12"/>
  <c r="X104" i="12"/>
  <c r="AE103" i="12"/>
  <c r="X103" i="12"/>
  <c r="AE102" i="12"/>
  <c r="X102" i="12"/>
  <c r="AE101" i="12"/>
  <c r="X101" i="12"/>
  <c r="AE100" i="12"/>
  <c r="X100" i="12"/>
  <c r="X99" i="12"/>
  <c r="X98" i="12"/>
  <c r="X97" i="12"/>
  <c r="X96" i="12"/>
  <c r="X95" i="12"/>
  <c r="X94" i="12"/>
  <c r="X93" i="12"/>
  <c r="X92" i="12"/>
  <c r="X91" i="12"/>
  <c r="X91" i="11"/>
  <c r="X90" i="11"/>
  <c r="X89" i="11"/>
  <c r="X88" i="11"/>
  <c r="X87" i="11"/>
  <c r="X86" i="11"/>
  <c r="X85" i="11"/>
  <c r="X84" i="11"/>
  <c r="X83" i="11"/>
  <c r="X82" i="11"/>
  <c r="X81" i="11"/>
  <c r="X80" i="11"/>
  <c r="X79" i="11"/>
  <c r="X77" i="11"/>
  <c r="X76" i="11"/>
  <c r="X75" i="11"/>
  <c r="V75" i="11"/>
  <c r="X74" i="11"/>
  <c r="V74" i="11"/>
  <c r="X73" i="11"/>
  <c r="V73" i="11"/>
  <c r="X72" i="11"/>
  <c r="V72" i="11"/>
  <c r="X71" i="11"/>
  <c r="V71" i="11"/>
  <c r="X70" i="11"/>
  <c r="V70" i="11"/>
  <c r="X69" i="11"/>
  <c r="V69" i="11"/>
  <c r="X68" i="11"/>
  <c r="V68" i="11"/>
  <c r="X67" i="11"/>
  <c r="V67" i="11"/>
  <c r="X66" i="11"/>
  <c r="V66" i="11"/>
  <c r="X65" i="11"/>
  <c r="V65" i="11"/>
  <c r="X64" i="11"/>
  <c r="V64" i="11"/>
  <c r="X63" i="11"/>
  <c r="V63" i="11"/>
  <c r="X62" i="11"/>
  <c r="V62" i="11"/>
  <c r="X61" i="11"/>
  <c r="V61" i="11"/>
  <c r="X60" i="11"/>
  <c r="V60" i="11"/>
  <c r="X59" i="11"/>
  <c r="V59" i="11"/>
  <c r="X58" i="11"/>
  <c r="V58" i="11"/>
  <c r="X57" i="11"/>
  <c r="V57" i="11"/>
  <c r="X56" i="11"/>
  <c r="V56" i="11"/>
  <c r="X55" i="11"/>
  <c r="V55" i="11"/>
  <c r="X54" i="11"/>
  <c r="V54" i="11"/>
  <c r="X53" i="11"/>
  <c r="V53" i="11"/>
  <c r="X52" i="11"/>
  <c r="V52" i="11"/>
  <c r="X51" i="11"/>
  <c r="V51" i="11"/>
  <c r="X50" i="11"/>
  <c r="V50" i="11"/>
  <c r="X374" i="10"/>
  <c r="X373" i="10"/>
  <c r="X372" i="10"/>
  <c r="X371" i="10"/>
  <c r="X370" i="10"/>
  <c r="X369" i="10"/>
  <c r="X368" i="10"/>
  <c r="X367" i="10"/>
  <c r="X366" i="10"/>
  <c r="X365" i="10"/>
  <c r="X364" i="10"/>
  <c r="X363" i="10"/>
  <c r="X362" i="10"/>
  <c r="X361" i="10"/>
  <c r="X360" i="10"/>
  <c r="X359" i="10"/>
  <c r="X358" i="10"/>
  <c r="X357" i="10"/>
  <c r="X356" i="10"/>
  <c r="X355" i="10"/>
  <c r="X354" i="10"/>
  <c r="X353" i="10"/>
  <c r="X352" i="10"/>
  <c r="X351" i="10"/>
  <c r="X350" i="10"/>
  <c r="X349" i="10"/>
  <c r="X348" i="10"/>
  <c r="X347" i="10"/>
  <c r="X346" i="10"/>
  <c r="X345" i="10"/>
  <c r="X344" i="10"/>
  <c r="X343" i="10"/>
  <c r="X342" i="10"/>
  <c r="X341" i="10"/>
  <c r="X340" i="10"/>
  <c r="X339" i="10"/>
  <c r="X338" i="10"/>
  <c r="X337" i="10"/>
  <c r="X336" i="10"/>
  <c r="X335" i="10"/>
  <c r="X334" i="10"/>
  <c r="X333" i="10"/>
  <c r="AI280" i="10"/>
  <c r="AK280" i="10" s="1"/>
  <c r="AI279" i="10"/>
  <c r="AK279" i="10" s="1"/>
  <c r="AI278" i="10"/>
  <c r="AK278" i="10" s="1"/>
  <c r="AI277" i="10"/>
  <c r="AK277" i="10" s="1"/>
  <c r="AI276" i="10"/>
  <c r="AK276" i="10" s="1"/>
  <c r="AI275" i="10"/>
  <c r="AK275" i="10" s="1"/>
  <c r="AI274" i="10"/>
  <c r="AK274" i="10" s="1"/>
  <c r="AI273" i="10"/>
  <c r="AK273" i="10" s="1"/>
  <c r="AI272" i="10"/>
  <c r="AK272" i="10" s="1"/>
  <c r="AI271" i="10"/>
  <c r="AK271" i="10" s="1"/>
  <c r="AI270" i="10"/>
  <c r="AK270" i="10" s="1"/>
  <c r="AI269" i="10"/>
  <c r="AK269" i="10" s="1"/>
  <c r="AI268" i="10"/>
  <c r="AK268" i="10" s="1"/>
  <c r="AI267" i="10"/>
  <c r="AK267" i="10" s="1"/>
  <c r="AI266" i="10"/>
  <c r="AK266" i="10" s="1"/>
  <c r="AI265" i="10"/>
  <c r="AK265" i="10" s="1"/>
  <c r="AI264" i="10"/>
  <c r="AK264" i="10" s="1"/>
  <c r="AI263" i="10"/>
  <c r="AK263" i="10" s="1"/>
  <c r="AK262" i="10"/>
  <c r="AI261" i="10"/>
  <c r="AK261" i="10" s="1"/>
  <c r="AI260" i="10"/>
  <c r="AK260" i="10" s="1"/>
  <c r="AI259" i="10"/>
  <c r="AK259" i="10" s="1"/>
  <c r="AI258" i="10"/>
  <c r="AK258" i="10" s="1"/>
  <c r="AI257" i="10"/>
  <c r="AK257" i="10" s="1"/>
  <c r="AI256" i="10"/>
  <c r="AK256" i="10" s="1"/>
  <c r="AI255" i="10"/>
  <c r="AK255" i="10" s="1"/>
  <c r="AI254" i="10"/>
  <c r="AK254" i="10" s="1"/>
  <c r="AI253" i="10"/>
  <c r="AK253" i="10" s="1"/>
  <c r="AI252" i="10"/>
  <c r="AK252" i="10" s="1"/>
  <c r="AI251" i="10"/>
  <c r="AK251" i="10" s="1"/>
  <c r="AI250" i="10"/>
  <c r="AK250" i="10" s="1"/>
  <c r="AI249" i="10"/>
  <c r="AK249" i="10" s="1"/>
  <c r="AI248" i="10"/>
  <c r="AK248" i="10" s="1"/>
  <c r="AI247" i="10"/>
  <c r="AK247" i="10" s="1"/>
  <c r="AI246" i="10"/>
  <c r="AK246" i="10" s="1"/>
  <c r="AI245" i="10"/>
  <c r="AK245" i="10" s="1"/>
  <c r="AI244" i="10"/>
  <c r="AK244" i="10" s="1"/>
  <c r="AI243" i="10"/>
  <c r="AK243" i="10" s="1"/>
  <c r="AI242" i="10"/>
  <c r="AK242" i="10" s="1"/>
  <c r="AI241" i="10"/>
  <c r="AK241" i="10" s="1"/>
  <c r="AI240" i="10"/>
  <c r="AK240" i="10" s="1"/>
  <c r="AI239" i="10"/>
  <c r="AK239" i="10" s="1"/>
  <c r="AI238" i="10"/>
  <c r="AK238" i="10" s="1"/>
  <c r="AI237" i="10"/>
  <c r="AK237" i="10" s="1"/>
  <c r="AI236" i="10"/>
  <c r="AK236" i="10" s="1"/>
  <c r="AI235" i="10"/>
  <c r="AK235" i="10" s="1"/>
  <c r="AI234" i="10"/>
  <c r="AK234" i="10" s="1"/>
  <c r="AI233" i="10"/>
  <c r="AK233" i="10" s="1"/>
  <c r="AI232" i="10"/>
  <c r="AK232" i="10" s="1"/>
  <c r="AI231" i="10"/>
  <c r="AK231" i="10" s="1"/>
  <c r="AI230" i="10"/>
  <c r="AK230" i="10" s="1"/>
  <c r="AI229" i="10"/>
  <c r="AK229" i="10" s="1"/>
  <c r="AL228" i="10"/>
  <c r="AI228" i="10"/>
  <c r="AK228" i="10" s="1"/>
  <c r="AL227" i="10"/>
  <c r="AI227" i="10"/>
  <c r="AK227" i="10" s="1"/>
  <c r="AL226" i="10"/>
  <c r="AI226" i="10"/>
  <c r="AK226" i="10" s="1"/>
  <c r="AL225" i="10"/>
  <c r="AI225" i="10"/>
  <c r="AK225" i="10" s="1"/>
  <c r="AL224" i="10"/>
  <c r="AI224" i="10"/>
  <c r="AK224" i="10" s="1"/>
  <c r="AL223" i="10"/>
  <c r="AI223" i="10"/>
  <c r="AK223" i="10" s="1"/>
  <c r="AL222" i="10"/>
  <c r="AI222" i="10"/>
  <c r="AK222" i="10" s="1"/>
  <c r="AL221" i="10"/>
  <c r="AI221" i="10"/>
  <c r="AK221" i="10" s="1"/>
  <c r="AL220" i="10"/>
  <c r="AI220" i="10"/>
  <c r="AK220" i="10" s="1"/>
  <c r="AL219" i="10"/>
  <c r="AI219" i="10"/>
  <c r="AK219" i="10" s="1"/>
  <c r="AL218" i="10"/>
  <c r="AI218" i="10"/>
  <c r="AK218" i="10" s="1"/>
  <c r="AL217" i="10"/>
  <c r="AI217" i="10"/>
  <c r="AK217" i="10" s="1"/>
  <c r="AL216" i="10"/>
  <c r="AI216" i="10"/>
  <c r="AK216" i="10" s="1"/>
  <c r="AL215" i="10"/>
  <c r="AI215" i="10"/>
  <c r="AK215" i="10" s="1"/>
  <c r="AL214" i="10"/>
  <c r="AI214" i="10"/>
  <c r="AK214" i="10" s="1"/>
  <c r="AL213" i="10"/>
  <c r="AI213" i="10"/>
  <c r="AK213" i="10" s="1"/>
  <c r="AL212" i="10"/>
  <c r="AI212" i="10"/>
  <c r="AK212" i="10" s="1"/>
  <c r="AL211" i="10"/>
  <c r="AI211" i="10"/>
  <c r="AK211" i="10" s="1"/>
  <c r="AL210" i="10"/>
  <c r="AI210" i="10"/>
  <c r="AK210" i="10" s="1"/>
  <c r="AL209" i="10"/>
  <c r="AI209" i="10"/>
  <c r="AK209" i="10" s="1"/>
  <c r="AL208" i="10"/>
  <c r="AI208" i="10"/>
  <c r="AK208" i="10" s="1"/>
  <c r="AL207" i="10"/>
  <c r="AI207" i="10"/>
  <c r="AK207" i="10" s="1"/>
  <c r="AL206" i="10"/>
  <c r="AI206" i="10"/>
  <c r="AK206" i="10" s="1"/>
  <c r="AL205" i="10"/>
  <c r="AI205" i="10"/>
  <c r="AK205" i="10" s="1"/>
  <c r="AL204" i="10"/>
  <c r="AI204" i="10"/>
  <c r="AK204" i="10" s="1"/>
  <c r="AL203" i="10"/>
  <c r="AI203" i="10"/>
  <c r="AK203" i="10" s="1"/>
  <c r="AL202" i="10"/>
  <c r="AI202" i="10"/>
  <c r="AK202" i="10" s="1"/>
  <c r="AL201" i="10"/>
  <c r="AI201" i="10"/>
  <c r="AK201" i="10" s="1"/>
  <c r="AL200" i="10"/>
  <c r="AI200" i="10"/>
  <c r="AK200" i="10" s="1"/>
  <c r="AL199" i="10"/>
  <c r="AI199" i="10"/>
  <c r="AK199" i="10" s="1"/>
  <c r="AL198" i="10"/>
  <c r="AI198" i="10"/>
  <c r="AK198" i="10" s="1"/>
  <c r="AL197" i="10"/>
  <c r="AI197" i="10"/>
  <c r="AK197" i="10" s="1"/>
  <c r="AL196" i="10"/>
  <c r="AI196" i="10"/>
  <c r="AK196" i="10" s="1"/>
  <c r="AL195" i="10"/>
  <c r="AI195" i="10"/>
  <c r="AK195" i="10" s="1"/>
  <c r="AL194" i="10"/>
  <c r="AI194" i="10"/>
  <c r="AK194" i="10" s="1"/>
  <c r="AL193" i="10"/>
  <c r="AI193" i="10"/>
  <c r="AK193" i="10" s="1"/>
  <c r="AL192" i="10"/>
  <c r="AI192" i="10"/>
  <c r="AK192" i="10" s="1"/>
  <c r="AL191" i="10"/>
  <c r="AI191" i="10"/>
  <c r="AK191" i="10" s="1"/>
  <c r="AL190" i="10"/>
  <c r="AI190" i="10"/>
  <c r="AK190" i="10" s="1"/>
  <c r="AL189" i="10"/>
  <c r="AI189" i="10"/>
  <c r="AK189" i="10" s="1"/>
  <c r="AL188" i="10"/>
  <c r="AI188" i="10"/>
  <c r="AK188" i="10" s="1"/>
  <c r="AL187" i="10"/>
  <c r="AI187" i="10"/>
  <c r="AK187" i="10" s="1"/>
  <c r="AL186" i="10"/>
  <c r="AI186" i="10"/>
  <c r="AK186" i="10" s="1"/>
  <c r="AL185" i="10"/>
  <c r="AI185" i="10"/>
  <c r="AK185" i="10" s="1"/>
  <c r="AL184" i="10"/>
  <c r="AI184" i="10"/>
  <c r="AK184" i="10" s="1"/>
  <c r="AL183" i="10"/>
  <c r="AI183" i="10"/>
  <c r="AK183" i="10" s="1"/>
  <c r="AL182" i="10"/>
  <c r="AI182" i="10"/>
  <c r="AK182" i="10" s="1"/>
  <c r="AL181" i="10"/>
  <c r="AI181" i="10"/>
  <c r="AK181" i="10" s="1"/>
  <c r="AL180" i="10"/>
  <c r="AI180" i="10"/>
  <c r="AK180" i="10" s="1"/>
  <c r="AL179" i="10"/>
  <c r="AI179" i="10"/>
  <c r="AK179" i="10" s="1"/>
  <c r="AL178" i="10"/>
  <c r="AI178" i="10"/>
  <c r="AK178" i="10" s="1"/>
  <c r="AL177" i="10"/>
  <c r="AI177" i="10"/>
  <c r="AK177" i="10" s="1"/>
  <c r="AI176" i="10"/>
  <c r="AK176" i="10" s="1"/>
  <c r="AI175" i="10"/>
  <c r="AK175" i="10" s="1"/>
  <c r="AI174" i="10"/>
  <c r="AK174" i="10" s="1"/>
  <c r="AI173" i="10"/>
  <c r="AK173" i="10" s="1"/>
  <c r="AI172" i="10"/>
  <c r="AK172" i="10" s="1"/>
  <c r="AI171" i="10"/>
  <c r="AK171" i="10" s="1"/>
  <c r="AI170" i="10"/>
  <c r="AK170" i="10" s="1"/>
  <c r="AI169" i="10"/>
  <c r="AK169" i="10" s="1"/>
  <c r="AI168" i="10"/>
  <c r="AK168" i="10" s="1"/>
  <c r="AI167" i="10"/>
  <c r="AK167" i="10" s="1"/>
  <c r="AI166" i="10"/>
  <c r="AK166" i="10" s="1"/>
  <c r="AI165" i="10"/>
  <c r="AK165" i="10" s="1"/>
  <c r="AI164" i="10"/>
  <c r="AK164" i="10" s="1"/>
  <c r="AI163" i="10"/>
  <c r="AK163" i="10" s="1"/>
  <c r="AI162" i="10"/>
  <c r="AK162" i="10" s="1"/>
  <c r="AI161" i="10"/>
  <c r="AK161" i="10" s="1"/>
  <c r="AI160" i="10"/>
  <c r="AK160" i="10" s="1"/>
  <c r="AI159" i="10"/>
  <c r="AK159" i="10" s="1"/>
  <c r="AI158" i="10"/>
  <c r="AK158" i="10" s="1"/>
  <c r="AK157" i="10"/>
  <c r="AI156" i="10"/>
  <c r="AK156" i="10" s="1"/>
  <c r="AI155" i="10"/>
  <c r="AK155" i="10" s="1"/>
  <c r="AI154" i="10"/>
  <c r="AK154" i="10" s="1"/>
  <c r="AI153" i="10"/>
  <c r="AK153" i="10" s="1"/>
  <c r="AI152" i="10"/>
  <c r="AK152" i="10" s="1"/>
  <c r="AI151" i="10"/>
  <c r="AK151" i="10" s="1"/>
  <c r="AI150" i="10"/>
  <c r="AK150" i="10" s="1"/>
  <c r="AI149" i="10"/>
  <c r="AK149" i="10" s="1"/>
  <c r="AI148" i="10"/>
  <c r="AK148" i="10" s="1"/>
  <c r="AI147" i="10"/>
  <c r="AK147" i="10" s="1"/>
  <c r="AI146" i="10"/>
  <c r="AK146" i="10" s="1"/>
  <c r="AI145" i="10"/>
  <c r="AK145" i="10" s="1"/>
  <c r="AI144" i="10"/>
  <c r="AK144" i="10" s="1"/>
  <c r="AI143" i="10"/>
  <c r="AK143" i="10" s="1"/>
  <c r="AI142" i="10"/>
  <c r="AK142" i="10" s="1"/>
  <c r="AI141" i="10"/>
  <c r="AK141" i="10" s="1"/>
  <c r="AI140" i="10"/>
  <c r="AK140" i="10" s="1"/>
  <c r="AI139" i="10"/>
  <c r="AK139" i="10" s="1"/>
  <c r="AI138" i="10"/>
  <c r="AK138" i="10" s="1"/>
  <c r="AI137" i="10"/>
  <c r="AK137" i="10" s="1"/>
  <c r="AI136" i="10"/>
  <c r="AK136" i="10" s="1"/>
  <c r="AI135" i="10"/>
  <c r="AK135" i="10" s="1"/>
  <c r="AI134" i="10"/>
  <c r="AK134" i="10" s="1"/>
  <c r="AI133" i="10"/>
  <c r="AK133" i="10" s="1"/>
  <c r="AI132" i="10"/>
  <c r="AK132" i="10" s="1"/>
  <c r="AI131" i="10"/>
  <c r="AK131" i="10" s="1"/>
  <c r="AI130" i="10"/>
  <c r="AK130" i="10" s="1"/>
  <c r="AI129" i="10"/>
  <c r="AK129" i="10" s="1"/>
  <c r="AI128" i="10"/>
  <c r="AK128" i="10" s="1"/>
  <c r="AI127" i="10"/>
  <c r="AK127" i="10" s="1"/>
  <c r="AK126" i="10"/>
  <c r="AK125" i="10"/>
  <c r="AK124" i="10"/>
  <c r="AK123" i="10"/>
  <c r="AK122" i="10"/>
  <c r="AK121" i="10"/>
  <c r="AK120" i="10"/>
  <c r="AK119" i="10"/>
  <c r="AK118" i="10"/>
  <c r="AK117" i="10"/>
  <c r="AK116" i="10"/>
  <c r="AK115" i="10"/>
  <c r="AK114" i="10"/>
  <c r="AK113" i="10"/>
  <c r="AK112" i="10"/>
  <c r="AK111" i="10"/>
  <c r="AK110" i="10"/>
  <c r="AK109" i="10"/>
  <c r="AK108" i="10"/>
  <c r="AK107" i="10"/>
  <c r="AK106" i="10"/>
  <c r="AK105" i="10"/>
  <c r="AK104" i="10"/>
  <c r="AK103" i="10"/>
  <c r="AK102" i="10"/>
  <c r="AK101" i="10"/>
  <c r="AK100" i="10"/>
  <c r="AK99" i="10"/>
  <c r="M98" i="10"/>
  <c r="AK97" i="10"/>
  <c r="M97" i="10"/>
  <c r="M96" i="10"/>
  <c r="AK95" i="10"/>
  <c r="M95" i="10"/>
  <c r="AK94" i="10"/>
  <c r="M94" i="10"/>
  <c r="AK93" i="10"/>
  <c r="M93" i="10"/>
  <c r="AK92" i="10"/>
  <c r="M92" i="10"/>
  <c r="AK91" i="10"/>
  <c r="M91" i="10"/>
  <c r="AK90" i="10"/>
  <c r="M90" i="10"/>
  <c r="AK89" i="10"/>
  <c r="M89" i="10"/>
  <c r="AK88" i="10"/>
  <c r="M88" i="10"/>
  <c r="AK87" i="10"/>
  <c r="M87" i="10"/>
  <c r="AK86" i="10"/>
  <c r="M86" i="10"/>
  <c r="AK85" i="10"/>
  <c r="M85" i="10"/>
  <c r="AK84" i="10"/>
  <c r="M84" i="10"/>
  <c r="AK83" i="10"/>
  <c r="M83" i="10"/>
  <c r="AK82" i="10"/>
  <c r="M82" i="10"/>
  <c r="AK81" i="10"/>
  <c r="M81" i="10"/>
  <c r="AK80" i="10"/>
  <c r="M80" i="10"/>
  <c r="AK79" i="10"/>
  <c r="M79" i="10"/>
  <c r="AK78" i="10"/>
  <c r="M78" i="10"/>
  <c r="AK77" i="10"/>
  <c r="M77" i="10"/>
  <c r="M76" i="10"/>
  <c r="AK75" i="10"/>
  <c r="M75" i="10"/>
  <c r="AK74" i="10"/>
  <c r="M74" i="10"/>
  <c r="AK73" i="10"/>
  <c r="M73" i="10"/>
  <c r="M72" i="10"/>
  <c r="AK71" i="10"/>
  <c r="M71" i="10"/>
  <c r="AK70" i="10"/>
  <c r="M70" i="10"/>
  <c r="M69" i="10"/>
  <c r="AK68" i="10"/>
  <c r="M68" i="10"/>
  <c r="AK67" i="10"/>
  <c r="M67" i="10"/>
  <c r="AK66" i="10"/>
  <c r="M66" i="10"/>
  <c r="AK65" i="10"/>
  <c r="M65" i="10"/>
  <c r="M64" i="10"/>
  <c r="AK63" i="10"/>
  <c r="M63" i="10"/>
  <c r="AK62" i="10"/>
  <c r="M62" i="10"/>
  <c r="AK61" i="10"/>
  <c r="M61" i="10"/>
  <c r="AK60" i="10"/>
  <c r="M60" i="10"/>
  <c r="M59" i="10"/>
  <c r="AK58" i="10"/>
  <c r="M58" i="10"/>
  <c r="AK57" i="10"/>
  <c r="M57" i="10"/>
  <c r="AK56" i="10"/>
  <c r="M56" i="10"/>
  <c r="M55" i="10"/>
  <c r="M54" i="10"/>
  <c r="AK53" i="10"/>
  <c r="M53" i="10"/>
  <c r="AK52" i="10"/>
  <c r="M52" i="10"/>
  <c r="AK51" i="10"/>
  <c r="M51" i="10"/>
  <c r="AK50" i="10"/>
  <c r="M50" i="10"/>
  <c r="AK49" i="10"/>
  <c r="M49" i="10"/>
  <c r="AK48" i="10"/>
  <c r="M48" i="10"/>
  <c r="AK47" i="10"/>
  <c r="M47" i="10"/>
  <c r="AK46" i="10"/>
  <c r="M46" i="10"/>
  <c r="AK45" i="10"/>
  <c r="M45" i="10"/>
  <c r="AK44" i="10"/>
  <c r="M44" i="10"/>
  <c r="M43" i="10"/>
  <c r="AK42" i="10"/>
  <c r="M42" i="10"/>
  <c r="AK41" i="10"/>
  <c r="M41" i="10"/>
  <c r="AK40" i="10"/>
  <c r="M40" i="10"/>
  <c r="M39" i="10"/>
  <c r="AK38" i="10"/>
  <c r="M38" i="10"/>
  <c r="AK37" i="10"/>
  <c r="M37" i="10"/>
  <c r="M36" i="10"/>
  <c r="AK35" i="10"/>
  <c r="M35" i="10"/>
  <c r="Z88" i="7"/>
  <c r="Z87" i="7"/>
  <c r="Z86" i="7"/>
  <c r="Z85" i="7"/>
  <c r="Z84" i="7"/>
  <c r="Z83" i="7"/>
  <c r="Z82" i="7"/>
  <c r="Z81" i="7"/>
  <c r="Z80" i="7"/>
  <c r="Z79" i="7"/>
  <c r="Z78" i="7"/>
  <c r="Z77" i="7"/>
  <c r="Z76" i="7"/>
  <c r="Z75" i="7"/>
  <c r="Z74" i="7"/>
  <c r="Z73" i="7"/>
  <c r="Z72" i="7"/>
  <c r="Z71" i="7"/>
  <c r="Z70" i="7"/>
  <c r="Z69" i="7"/>
  <c r="Z68" i="7"/>
  <c r="Z67" i="7"/>
  <c r="Z66" i="7"/>
  <c r="Z65" i="7"/>
  <c r="Z64" i="7"/>
  <c r="Z63" i="7"/>
  <c r="Z62" i="7"/>
  <c r="Z61" i="7"/>
  <c r="Z60" i="7"/>
  <c r="Z59" i="7"/>
  <c r="Z58" i="7"/>
  <c r="AD57" i="7"/>
  <c r="Z57" i="7"/>
  <c r="AD56" i="7"/>
  <c r="Z56" i="7"/>
  <c r="AD55" i="7"/>
  <c r="Z55" i="7"/>
  <c r="AD54" i="7"/>
  <c r="Z54" i="7"/>
  <c r="AD53" i="7"/>
  <c r="Z53" i="7"/>
  <c r="AD52" i="7"/>
  <c r="Z52" i="7"/>
  <c r="AD51" i="7"/>
  <c r="Z51" i="7"/>
  <c r="AD50" i="7"/>
  <c r="Z50" i="7"/>
  <c r="AD49" i="7"/>
  <c r="Z49" i="7"/>
  <c r="AD48" i="7"/>
  <c r="Z48" i="7"/>
  <c r="AD47" i="7"/>
  <c r="Z47" i="7"/>
  <c r="AD46" i="7"/>
  <c r="Z46" i="7"/>
  <c r="AD45" i="7"/>
  <c r="Z45" i="7"/>
  <c r="AD44" i="7"/>
  <c r="Z44" i="7"/>
  <c r="AD43" i="7"/>
  <c r="Z43" i="7"/>
  <c r="AD42" i="7"/>
  <c r="Z42" i="7"/>
  <c r="AD41" i="7"/>
  <c r="Z41" i="7"/>
  <c r="AD40" i="7"/>
  <c r="Z40" i="7"/>
  <c r="AD39" i="7"/>
  <c r="Z39" i="7"/>
  <c r="AD38" i="7"/>
  <c r="Z38" i="7"/>
  <c r="AD37" i="7"/>
  <c r="Z37" i="7"/>
  <c r="AD36" i="7"/>
  <c r="Z36" i="7"/>
  <c r="AD35" i="7"/>
  <c r="Z35" i="7"/>
  <c r="AD34" i="7"/>
  <c r="Z34" i="7"/>
  <c r="AD33" i="7"/>
  <c r="Z33" i="7"/>
  <c r="AD32" i="7"/>
  <c r="Z32" i="7"/>
  <c r="AD31" i="7"/>
  <c r="Z31" i="7"/>
  <c r="AD30" i="7"/>
  <c r="Z30" i="7"/>
  <c r="AD29" i="7"/>
  <c r="Z29" i="7"/>
  <c r="AD28" i="7"/>
  <c r="Z28" i="7"/>
  <c r="AD27" i="7"/>
  <c r="Z27" i="7"/>
  <c r="AD26" i="7"/>
  <c r="Z26" i="7"/>
  <c r="AD25" i="7"/>
  <c r="Z25" i="7"/>
  <c r="AD24" i="7"/>
  <c r="Z24" i="7"/>
  <c r="AD23" i="7"/>
  <c r="Z23" i="7"/>
  <c r="AD22" i="7"/>
  <c r="Z22" i="7"/>
  <c r="AD21" i="7"/>
  <c r="Z21" i="7"/>
  <c r="AD20" i="7"/>
  <c r="Z20" i="7"/>
  <c r="Z19" i="7"/>
  <c r="Z18" i="7"/>
  <c r="Z17" i="7"/>
  <c r="Z16" i="7"/>
  <c r="Z15" i="7"/>
  <c r="Z14" i="7"/>
  <c r="Z13" i="7"/>
  <c r="Z12" i="7"/>
  <c r="Z11" i="7"/>
  <c r="Z10" i="7"/>
  <c r="Z9" i="7"/>
  <c r="Z8" i="7"/>
  <c r="Z7" i="7"/>
  <c r="Z6" i="7"/>
  <c r="Z5" i="7"/>
  <c r="Z4" i="7"/>
  <c r="Z3" i="7"/>
  <c r="Z2" i="7"/>
  <c r="X393" i="6"/>
  <c r="X392" i="6"/>
  <c r="X391" i="6"/>
  <c r="X390" i="6"/>
  <c r="X389" i="6"/>
  <c r="X388" i="6"/>
  <c r="X387" i="6"/>
  <c r="X386" i="6"/>
  <c r="X385" i="6"/>
  <c r="X384" i="6"/>
  <c r="X383" i="6"/>
  <c r="X382" i="6"/>
  <c r="X381" i="6"/>
  <c r="X380" i="6"/>
  <c r="X379" i="6"/>
  <c r="X378" i="6"/>
  <c r="X377" i="6"/>
  <c r="X376" i="6"/>
  <c r="X375" i="6"/>
  <c r="X374" i="6"/>
  <c r="X373" i="6"/>
  <c r="X372" i="6"/>
  <c r="X371" i="6"/>
  <c r="X370" i="6"/>
  <c r="X369" i="6"/>
  <c r="X368" i="6"/>
  <c r="X367" i="6"/>
  <c r="X366" i="6"/>
  <c r="X365" i="6"/>
  <c r="X364" i="6"/>
  <c r="X363" i="6"/>
  <c r="X362" i="6"/>
  <c r="X361" i="6"/>
  <c r="X360" i="6"/>
  <c r="X359" i="6"/>
  <c r="X358" i="6"/>
  <c r="X357" i="6"/>
  <c r="X356" i="6"/>
  <c r="X355" i="6"/>
  <c r="X354" i="6"/>
  <c r="X353" i="6"/>
  <c r="X352" i="6"/>
  <c r="X351" i="6"/>
  <c r="X350" i="6"/>
  <c r="X349" i="6"/>
  <c r="X348" i="6"/>
  <c r="X347" i="6"/>
  <c r="X346" i="6"/>
  <c r="X345" i="6"/>
  <c r="X344" i="6"/>
  <c r="X343" i="6"/>
  <c r="X342" i="6"/>
  <c r="X341" i="6"/>
  <c r="X340" i="6"/>
  <c r="X339" i="6"/>
  <c r="X338" i="6"/>
  <c r="X337" i="6"/>
  <c r="X336" i="6"/>
  <c r="X335" i="6"/>
  <c r="X334" i="6"/>
  <c r="X333" i="6"/>
  <c r="X332" i="6"/>
  <c r="X331" i="6"/>
  <c r="X330" i="6"/>
  <c r="X329" i="6"/>
  <c r="X328" i="6"/>
  <c r="X327" i="6"/>
  <c r="X326" i="6"/>
  <c r="X325" i="6"/>
  <c r="X324" i="6"/>
  <c r="X323" i="6"/>
  <c r="X322" i="6"/>
  <c r="X321" i="6"/>
  <c r="X320" i="6"/>
  <c r="X319" i="6"/>
  <c r="X318" i="6"/>
  <c r="X317" i="6"/>
  <c r="X316" i="6"/>
  <c r="X315" i="6"/>
  <c r="X314" i="6"/>
  <c r="X313" i="6"/>
  <c r="X312" i="6"/>
  <c r="X311" i="6"/>
  <c r="X310" i="6"/>
  <c r="X309" i="6"/>
  <c r="X308" i="6"/>
  <c r="X307" i="6"/>
  <c r="X306" i="6"/>
  <c r="X305" i="6"/>
  <c r="X304" i="6"/>
  <c r="X303" i="6"/>
  <c r="X302" i="6"/>
  <c r="X301" i="6"/>
  <c r="X300" i="6"/>
  <c r="X299" i="6"/>
  <c r="X298" i="6"/>
  <c r="X297" i="6"/>
  <c r="X296" i="6"/>
  <c r="X295" i="6"/>
  <c r="X294" i="6"/>
  <c r="X293" i="6"/>
  <c r="X292" i="6"/>
  <c r="X291" i="6"/>
  <c r="X290" i="6"/>
  <c r="X289" i="6"/>
  <c r="X288" i="6"/>
  <c r="X287" i="6"/>
  <c r="X286" i="6"/>
  <c r="X285" i="6"/>
  <c r="X284" i="6"/>
  <c r="X283" i="6"/>
  <c r="X282" i="6"/>
  <c r="X281" i="6"/>
  <c r="X280" i="6"/>
  <c r="X279" i="6"/>
  <c r="X278" i="6"/>
  <c r="X277" i="6"/>
  <c r="X276" i="6"/>
  <c r="X275" i="6"/>
  <c r="X274" i="6"/>
  <c r="X273" i="6"/>
  <c r="X272" i="6"/>
  <c r="X271" i="6"/>
  <c r="X270" i="6"/>
  <c r="X269" i="6"/>
  <c r="X268" i="6"/>
  <c r="X267" i="6"/>
  <c r="X266" i="6"/>
  <c r="X265" i="6"/>
  <c r="X264" i="6"/>
  <c r="X263" i="6"/>
  <c r="X262" i="6"/>
  <c r="X176" i="6"/>
  <c r="X175" i="6"/>
  <c r="X174" i="6"/>
  <c r="X173" i="6"/>
  <c r="X172" i="6"/>
  <c r="X171" i="6"/>
  <c r="X170" i="6"/>
  <c r="X169" i="6"/>
  <c r="X168" i="6"/>
  <c r="X167" i="6"/>
  <c r="X166" i="6"/>
  <c r="X165" i="6"/>
  <c r="X164" i="6"/>
  <c r="X163" i="6"/>
  <c r="X162" i="6"/>
  <c r="X161" i="6"/>
  <c r="X160" i="6"/>
  <c r="X159" i="6"/>
  <c r="X158" i="6"/>
  <c r="X157" i="6"/>
  <c r="X156" i="6"/>
  <c r="X155" i="6"/>
  <c r="X154" i="6"/>
  <c r="X153" i="6"/>
  <c r="X152" i="6"/>
  <c r="X151" i="6"/>
  <c r="X150" i="6"/>
  <c r="X149" i="6"/>
  <c r="X148" i="6"/>
  <c r="X147" i="6"/>
  <c r="X146" i="6"/>
  <c r="X145" i="6"/>
  <c r="X144" i="6"/>
  <c r="X143" i="6"/>
  <c r="X142" i="6"/>
  <c r="X141" i="6"/>
  <c r="X140" i="6"/>
  <c r="X139" i="6"/>
  <c r="X138" i="6"/>
  <c r="X137" i="6"/>
  <c r="X136" i="6"/>
  <c r="X135" i="6"/>
  <c r="X134" i="6"/>
  <c r="X133" i="6"/>
  <c r="X132" i="6"/>
  <c r="X131" i="6"/>
  <c r="X130" i="6"/>
  <c r="X129" i="6"/>
  <c r="X128" i="6"/>
  <c r="X127" i="6"/>
  <c r="X126" i="6"/>
  <c r="X125" i="6"/>
  <c r="X124" i="6"/>
  <c r="X123" i="6"/>
  <c r="X122" i="6"/>
  <c r="X121" i="6"/>
  <c r="X120" i="6"/>
  <c r="X119" i="6"/>
  <c r="X118" i="6"/>
  <c r="X117" i="6"/>
  <c r="X116" i="6"/>
  <c r="X115" i="6"/>
  <c r="X114" i="6"/>
  <c r="X113" i="6"/>
  <c r="X112" i="6"/>
  <c r="X111" i="6"/>
  <c r="X110" i="6"/>
  <c r="X109" i="6"/>
  <c r="X108" i="6"/>
  <c r="X107" i="6"/>
  <c r="X106" i="6"/>
  <c r="X105" i="6"/>
  <c r="X104" i="6"/>
  <c r="X103" i="6"/>
  <c r="X102" i="6"/>
  <c r="X101" i="6"/>
  <c r="X100" i="6"/>
  <c r="X99" i="6"/>
  <c r="X98" i="6"/>
  <c r="X97" i="6"/>
  <c r="X96" i="6"/>
  <c r="X95" i="6"/>
  <c r="X94" i="6"/>
  <c r="X93" i="6"/>
  <c r="X92" i="6"/>
  <c r="X91" i="6"/>
  <c r="X90" i="6"/>
  <c r="X89" i="6"/>
  <c r="X88" i="6"/>
  <c r="X87" i="6"/>
  <c r="X86" i="6"/>
  <c r="X85" i="6"/>
  <c r="X84" i="6"/>
  <c r="X83" i="6"/>
  <c r="X82" i="6"/>
  <c r="X81" i="6"/>
  <c r="X80" i="6"/>
  <c r="X79" i="6"/>
  <c r="X78" i="6"/>
  <c r="X77" i="6"/>
  <c r="X76" i="6"/>
  <c r="X75" i="6"/>
  <c r="X74" i="6"/>
  <c r="X73" i="6"/>
  <c r="X72" i="6"/>
  <c r="X71" i="6"/>
  <c r="X70" i="6"/>
  <c r="X69" i="6"/>
  <c r="X68" i="6"/>
  <c r="X67" i="6"/>
  <c r="X66" i="6"/>
  <c r="X65" i="6"/>
  <c r="X64" i="6"/>
  <c r="X63" i="6"/>
  <c r="X62" i="6"/>
  <c r="X61" i="6"/>
  <c r="X60" i="6"/>
  <c r="X59" i="6"/>
  <c r="X58" i="6"/>
  <c r="X57" i="6"/>
  <c r="X56" i="6"/>
  <c r="X55" i="6"/>
  <c r="X54" i="6"/>
  <c r="X53" i="6"/>
  <c r="X52" i="6"/>
  <c r="X51" i="6"/>
  <c r="X50" i="6"/>
  <c r="X49" i="6"/>
  <c r="X48" i="6"/>
  <c r="X47" i="6"/>
  <c r="X46" i="6"/>
  <c r="X45" i="6"/>
  <c r="X44" i="6"/>
  <c r="X43" i="6"/>
  <c r="X42" i="6"/>
  <c r="X41" i="6"/>
  <c r="X40" i="6"/>
  <c r="X39" i="6"/>
  <c r="X38" i="6"/>
  <c r="X37" i="6"/>
  <c r="X36" i="6"/>
  <c r="X35" i="6"/>
  <c r="X34" i="6"/>
  <c r="X33" i="6"/>
  <c r="X32" i="6"/>
  <c r="X31" i="6"/>
  <c r="X30" i="6"/>
  <c r="X29" i="6"/>
  <c r="X28" i="6"/>
  <c r="X27" i="6"/>
  <c r="X26" i="6"/>
  <c r="X25" i="6"/>
  <c r="X24" i="6"/>
  <c r="X23" i="6"/>
  <c r="X22" i="6"/>
  <c r="X21" i="6"/>
  <c r="X20" i="6"/>
  <c r="X19" i="6"/>
  <c r="X18" i="6"/>
  <c r="X17" i="6"/>
  <c r="X2" i="6"/>
  <c r="C79" i="36"/>
  <c r="C32" i="36"/>
  <c r="C78" i="36"/>
  <c r="C66" i="36"/>
  <c r="C23" i="36"/>
  <c r="C91" i="36"/>
  <c r="C90" i="36"/>
  <c r="C77" i="36"/>
  <c r="C39" i="36"/>
  <c r="C38" i="36"/>
  <c r="C89" i="36"/>
  <c r="C37" i="36"/>
  <c r="C49" i="36"/>
  <c r="C36" i="36"/>
  <c r="C35" i="36"/>
  <c r="C83" i="36"/>
  <c r="C48" i="36"/>
  <c r="C22" i="36"/>
  <c r="C65" i="36"/>
  <c r="C76" i="36"/>
  <c r="C64" i="36"/>
  <c r="C47" i="36"/>
  <c r="C21" i="36"/>
  <c r="C82" i="36"/>
  <c r="C88" i="36"/>
  <c r="C34" i="36"/>
  <c r="C102" i="36"/>
  <c r="C63" i="36"/>
  <c r="C87" i="36"/>
  <c r="C75" i="36"/>
  <c r="C74" i="36"/>
  <c r="C20" i="36"/>
  <c r="C19" i="36"/>
  <c r="C62" i="36"/>
  <c r="C86" i="36"/>
  <c r="C61" i="36"/>
  <c r="C18" i="36"/>
  <c r="C46" i="36"/>
  <c r="C81" i="36"/>
  <c r="C68" i="36"/>
  <c r="C45" i="36"/>
  <c r="C44" i="36"/>
  <c r="C80" i="36"/>
  <c r="C43" i="36"/>
  <c r="C101" i="36"/>
  <c r="C73" i="36"/>
  <c r="C100" i="36"/>
  <c r="C42" i="36"/>
  <c r="C85" i="36"/>
  <c r="C60" i="36"/>
  <c r="C59" i="36"/>
  <c r="C41" i="36"/>
  <c r="C99" i="36"/>
  <c r="C58" i="36"/>
  <c r="C98" i="36"/>
  <c r="C97" i="36"/>
  <c r="C13" i="36"/>
  <c r="C17" i="36"/>
  <c r="C12" i="36"/>
  <c r="C96" i="36"/>
  <c r="C95" i="36"/>
  <c r="C57" i="36"/>
  <c r="C40" i="36"/>
  <c r="C72" i="36"/>
  <c r="C16" i="36"/>
  <c r="C15" i="36"/>
  <c r="C14" i="36"/>
  <c r="C11" i="36"/>
  <c r="C10" i="36"/>
  <c r="C9" i="36"/>
  <c r="C31" i="36"/>
  <c r="C8" i="36"/>
  <c r="C51" i="36"/>
  <c r="C50" i="36"/>
  <c r="C94" i="36"/>
  <c r="C7" i="36"/>
  <c r="C6" i="36"/>
  <c r="C5" i="36"/>
  <c r="C4" i="36"/>
  <c r="C30" i="36"/>
  <c r="C29" i="36"/>
  <c r="C28" i="36"/>
  <c r="C27" i="36"/>
  <c r="C26" i="36"/>
  <c r="C3" i="36"/>
  <c r="C25" i="36"/>
  <c r="C24" i="36"/>
  <c r="C56" i="36"/>
  <c r="C71" i="36"/>
  <c r="C55" i="36"/>
  <c r="C70" i="36"/>
  <c r="C54" i="36"/>
  <c r="C53" i="36"/>
  <c r="C52" i="36"/>
  <c r="C69" i="36"/>
  <c r="C84" i="36"/>
  <c r="C2" i="36"/>
  <c r="C93" i="36"/>
  <c r="C92" i="36"/>
  <c r="C67" i="36"/>
  <c r="C33" i="36"/>
  <c r="Z636" i="5"/>
  <c r="Z635" i="5"/>
  <c r="Z634" i="5"/>
  <c r="Z633" i="5"/>
  <c r="Z632" i="5"/>
  <c r="Z631" i="5"/>
  <c r="Z630" i="5"/>
  <c r="Z629" i="5"/>
  <c r="Z628" i="5"/>
  <c r="Z627" i="5"/>
  <c r="Z626" i="5"/>
  <c r="Z625" i="5"/>
  <c r="Z624" i="5"/>
  <c r="Z623" i="5"/>
  <c r="Z622" i="5"/>
  <c r="Z621" i="5"/>
  <c r="Z620" i="5"/>
  <c r="Z619" i="5"/>
  <c r="Z618" i="5"/>
  <c r="Z617" i="5"/>
  <c r="Z616" i="5"/>
  <c r="Z615" i="5"/>
  <c r="Z614" i="5"/>
  <c r="Z613" i="5"/>
  <c r="Z612" i="5"/>
  <c r="Z611" i="5"/>
  <c r="Z610" i="5"/>
  <c r="Z609" i="5"/>
  <c r="Z608" i="5"/>
  <c r="Z607" i="5"/>
  <c r="Z606" i="5"/>
  <c r="Z605" i="5"/>
  <c r="Z604" i="5"/>
  <c r="Z603" i="5"/>
  <c r="Z602" i="5"/>
  <c r="Z601" i="5"/>
  <c r="Z600" i="5"/>
  <c r="Z599" i="5"/>
  <c r="Z598" i="5"/>
  <c r="Z597" i="5"/>
  <c r="Z596" i="5"/>
  <c r="Z595" i="5"/>
  <c r="Z594" i="5"/>
  <c r="Z593" i="5"/>
  <c r="Z592" i="5"/>
  <c r="Z591" i="5"/>
  <c r="Z590" i="5"/>
  <c r="Z589" i="5"/>
  <c r="Z588" i="5"/>
  <c r="Z587" i="5"/>
  <c r="Z586" i="5"/>
  <c r="Z585" i="5"/>
  <c r="Z584" i="5"/>
  <c r="Z583" i="5"/>
  <c r="Z582" i="5"/>
  <c r="Z581" i="5"/>
  <c r="Z580" i="5"/>
  <c r="Z579" i="5"/>
  <c r="Z578" i="5"/>
  <c r="Z577" i="5"/>
  <c r="Z576" i="5"/>
  <c r="Z575" i="5"/>
  <c r="Z574" i="5"/>
  <c r="Z573" i="5"/>
  <c r="Z572" i="5"/>
  <c r="Z571" i="5"/>
  <c r="Z570" i="5"/>
  <c r="Z569" i="5"/>
  <c r="Z568" i="5"/>
  <c r="Z567" i="5"/>
  <c r="Z566" i="5"/>
  <c r="Z565" i="5"/>
  <c r="Z564" i="5"/>
  <c r="Z563" i="5"/>
  <c r="Z562" i="5"/>
  <c r="Z561" i="5"/>
  <c r="Z560" i="5"/>
  <c r="Z559" i="5"/>
  <c r="Z558" i="5"/>
  <c r="Z557" i="5"/>
  <c r="Z556" i="5"/>
  <c r="Z555" i="5"/>
  <c r="Z554" i="5"/>
  <c r="Z553" i="5"/>
  <c r="Z552" i="5"/>
  <c r="Z551" i="5"/>
  <c r="Z550" i="5"/>
  <c r="Z549" i="5"/>
  <c r="Z548" i="5"/>
  <c r="Z547" i="5"/>
  <c r="Z546" i="5"/>
  <c r="Z545" i="5"/>
  <c r="Z544" i="5"/>
  <c r="Z543" i="5"/>
  <c r="Z542" i="5"/>
  <c r="Z541" i="5"/>
  <c r="Z540" i="5"/>
  <c r="Z539" i="5"/>
  <c r="Z538" i="5"/>
  <c r="Z537" i="5"/>
  <c r="Z536" i="5"/>
  <c r="Z535" i="5"/>
  <c r="Z534" i="5"/>
  <c r="Z533" i="5"/>
  <c r="Z532" i="5"/>
  <c r="Z531" i="5"/>
  <c r="Z530" i="5"/>
  <c r="Z529" i="5"/>
  <c r="Z528" i="5"/>
  <c r="Z527" i="5"/>
  <c r="Z526" i="5"/>
  <c r="Z525" i="5"/>
  <c r="Z524" i="5"/>
  <c r="Z523" i="5"/>
  <c r="Z522" i="5"/>
  <c r="Z521" i="5"/>
  <c r="Z520" i="5"/>
  <c r="Z519" i="5"/>
  <c r="Z518" i="5"/>
  <c r="Z517" i="5"/>
  <c r="Z516" i="5"/>
  <c r="Z515" i="5"/>
  <c r="Z514" i="5"/>
  <c r="Z513" i="5"/>
  <c r="Z512" i="5"/>
  <c r="Z511" i="5"/>
  <c r="Z510" i="5"/>
  <c r="Z509" i="5"/>
  <c r="Z508" i="5"/>
  <c r="Z507" i="5"/>
  <c r="Z506" i="5"/>
  <c r="Z505" i="5"/>
  <c r="Z504" i="5"/>
  <c r="Z503" i="5"/>
  <c r="Z502" i="5"/>
  <c r="Z501" i="5"/>
  <c r="Z500" i="5"/>
  <c r="Z499" i="5"/>
  <c r="Z498" i="5"/>
  <c r="Z497" i="5"/>
  <c r="Z496" i="5"/>
  <c r="Z495" i="5"/>
  <c r="Z494" i="5"/>
  <c r="Z493" i="5"/>
  <c r="Z492" i="5"/>
  <c r="Z491" i="5"/>
  <c r="Z490" i="5"/>
  <c r="Z489" i="5"/>
  <c r="Z488" i="5"/>
  <c r="Z487" i="5"/>
  <c r="Z486" i="5"/>
  <c r="Z485" i="5"/>
  <c r="Z484" i="5"/>
  <c r="Z483" i="5"/>
  <c r="Z482" i="5"/>
  <c r="Z481" i="5"/>
  <c r="Z480" i="5"/>
  <c r="Z479" i="5"/>
  <c r="Z478" i="5"/>
  <c r="Z477" i="5"/>
  <c r="Z476" i="5"/>
  <c r="Z475" i="5"/>
  <c r="Z474" i="5"/>
  <c r="Z473" i="5"/>
  <c r="Z472" i="5"/>
  <c r="Z471" i="5"/>
  <c r="Z470" i="5"/>
  <c r="Z469" i="5"/>
  <c r="Z468" i="5"/>
  <c r="Z467" i="5"/>
  <c r="Z466" i="5"/>
  <c r="Z465" i="5"/>
  <c r="Z464" i="5"/>
  <c r="Z463" i="5"/>
  <c r="Z462" i="5"/>
  <c r="Z461" i="5"/>
  <c r="Z460" i="5"/>
  <c r="Z459" i="5"/>
  <c r="Z458" i="5"/>
  <c r="Z457" i="5"/>
  <c r="Z456" i="5"/>
  <c r="Z455" i="5"/>
  <c r="Z454" i="5"/>
  <c r="Z453" i="5"/>
  <c r="Z452" i="5"/>
  <c r="Z451" i="5"/>
  <c r="Z450" i="5"/>
  <c r="Z449" i="5"/>
  <c r="Z448" i="5"/>
  <c r="Z447" i="5"/>
  <c r="Z446" i="5"/>
  <c r="Z445" i="5"/>
  <c r="Z444" i="5"/>
  <c r="Z443" i="5"/>
  <c r="Z442" i="5"/>
  <c r="Z441" i="5"/>
  <c r="Z440" i="5"/>
  <c r="Z439" i="5"/>
  <c r="Z438" i="5"/>
  <c r="Z437" i="5"/>
  <c r="Z436" i="5"/>
  <c r="Z435" i="5"/>
  <c r="Z434" i="5"/>
  <c r="Z433" i="5"/>
  <c r="Z432" i="5"/>
  <c r="Z431" i="5"/>
  <c r="Z430" i="5"/>
  <c r="Z429" i="5"/>
  <c r="Z428" i="5"/>
  <c r="Z427" i="5"/>
  <c r="Z426" i="5"/>
  <c r="Z425" i="5"/>
  <c r="Z424" i="5"/>
  <c r="Z423" i="5"/>
  <c r="Z422" i="5"/>
  <c r="Z421" i="5"/>
  <c r="Z420" i="5"/>
  <c r="Z419" i="5"/>
  <c r="Z418" i="5"/>
  <c r="Z417" i="5"/>
  <c r="Z416" i="5"/>
  <c r="Z415" i="5"/>
  <c r="Z414" i="5"/>
  <c r="Z413" i="5"/>
  <c r="Z412" i="5"/>
  <c r="Z411" i="5"/>
  <c r="Z410" i="5"/>
  <c r="Z409" i="5"/>
  <c r="Z408" i="5"/>
  <c r="Z407" i="5"/>
  <c r="Z406" i="5"/>
  <c r="Z405" i="5"/>
  <c r="Z404" i="5"/>
  <c r="Z403" i="5"/>
  <c r="Z402" i="5"/>
  <c r="Z401" i="5"/>
  <c r="Z400" i="5"/>
  <c r="Z399" i="5"/>
  <c r="Z398" i="5"/>
  <c r="Z397" i="5"/>
  <c r="Z396" i="5"/>
  <c r="Z395" i="5"/>
  <c r="Z394" i="5"/>
  <c r="Z393" i="5"/>
  <c r="Z392" i="5"/>
  <c r="Z391" i="5"/>
  <c r="Z390" i="5"/>
  <c r="Z389" i="5"/>
  <c r="Z388" i="5"/>
  <c r="Z387" i="5"/>
  <c r="Z386" i="5"/>
  <c r="Z385" i="5"/>
  <c r="Z384" i="5"/>
  <c r="Z383" i="5"/>
  <c r="Z382" i="5"/>
  <c r="Z381" i="5"/>
  <c r="Z380" i="5"/>
  <c r="Z379" i="5"/>
  <c r="Z378" i="5"/>
  <c r="Z377" i="5"/>
  <c r="Z376" i="5"/>
  <c r="Z375" i="5"/>
  <c r="Z374" i="5"/>
  <c r="Z373" i="5"/>
  <c r="Z372" i="5"/>
  <c r="Z371" i="5"/>
  <c r="Z370" i="5"/>
  <c r="Z369" i="5"/>
  <c r="Z368" i="5"/>
  <c r="Z367" i="5"/>
  <c r="Z366" i="5"/>
  <c r="Z365" i="5"/>
  <c r="Z364" i="5"/>
  <c r="Z363" i="5"/>
  <c r="Z362" i="5"/>
  <c r="Z361" i="5"/>
  <c r="Z360" i="5"/>
  <c r="Z359" i="5"/>
  <c r="Z358" i="5"/>
  <c r="Z357" i="5"/>
  <c r="Z356" i="5"/>
  <c r="Z355" i="5"/>
  <c r="Z354" i="5"/>
  <c r="Z353" i="5"/>
  <c r="Z352" i="5"/>
  <c r="Z351" i="5"/>
  <c r="Z350" i="5"/>
  <c r="Z349" i="5"/>
  <c r="Z348" i="5"/>
  <c r="Z347" i="5"/>
  <c r="Z346" i="5"/>
  <c r="Z345" i="5"/>
  <c r="Z344" i="5"/>
  <c r="Z343" i="5"/>
  <c r="Z342" i="5"/>
  <c r="Z341" i="5"/>
  <c r="Z340" i="5"/>
  <c r="Z339" i="5"/>
  <c r="Z338" i="5"/>
  <c r="Z337" i="5"/>
  <c r="Z336" i="5"/>
  <c r="Z335" i="5"/>
  <c r="Z334" i="5"/>
  <c r="Z333" i="5"/>
  <c r="Z332" i="5"/>
  <c r="Z331" i="5"/>
  <c r="Z330" i="5"/>
  <c r="Z329" i="5"/>
  <c r="Z328" i="5"/>
  <c r="Z327" i="5"/>
  <c r="Z326" i="5"/>
  <c r="Z325" i="5"/>
  <c r="Z324" i="5"/>
  <c r="Z323" i="5"/>
  <c r="Z322" i="5"/>
  <c r="Z321" i="5"/>
  <c r="Z320" i="5"/>
  <c r="Z319" i="5"/>
  <c r="Z318" i="5"/>
  <c r="Z317" i="5"/>
  <c r="Z316" i="5"/>
  <c r="Z315" i="5"/>
  <c r="Z314" i="5"/>
  <c r="Z313" i="5"/>
  <c r="Z312" i="5"/>
  <c r="Z311" i="5"/>
  <c r="Z310" i="5"/>
  <c r="Z309" i="5"/>
  <c r="Z308" i="5"/>
  <c r="Z307" i="5"/>
  <c r="Z306" i="5"/>
  <c r="Z305" i="5"/>
  <c r="Z304" i="5"/>
  <c r="Z303" i="5"/>
  <c r="Z302" i="5"/>
  <c r="Z301" i="5"/>
  <c r="Z300" i="5"/>
  <c r="Z299" i="5"/>
  <c r="Z298" i="5"/>
  <c r="Z297" i="5"/>
  <c r="Z296" i="5"/>
  <c r="Z295" i="5"/>
  <c r="Z294" i="5"/>
  <c r="Z293" i="5"/>
  <c r="Z292" i="5"/>
  <c r="Z291" i="5"/>
  <c r="Z290" i="5"/>
  <c r="Z289" i="5"/>
  <c r="Z288" i="5"/>
  <c r="Z287" i="5"/>
  <c r="Z286" i="5"/>
  <c r="Z285" i="5"/>
  <c r="Z284" i="5"/>
  <c r="Z283" i="5"/>
  <c r="Z282" i="5"/>
  <c r="Z281" i="5"/>
  <c r="Z280" i="5"/>
  <c r="Z279" i="5"/>
  <c r="Z278" i="5"/>
  <c r="Z277" i="5"/>
  <c r="Z276" i="5"/>
  <c r="Z275" i="5"/>
  <c r="Z274" i="5"/>
  <c r="Z273" i="5"/>
  <c r="Z272" i="5"/>
  <c r="Z271" i="5"/>
  <c r="Z270" i="5"/>
  <c r="Z269" i="5"/>
  <c r="Z268" i="5"/>
  <c r="Z267" i="5"/>
  <c r="Z266" i="5"/>
  <c r="Z265" i="5"/>
  <c r="Z264" i="5"/>
  <c r="Z263" i="5"/>
  <c r="Z262" i="5"/>
  <c r="Z261" i="5"/>
  <c r="Z260" i="5"/>
  <c r="Z259" i="5"/>
  <c r="Z258" i="5"/>
  <c r="Z257" i="5"/>
  <c r="Z256" i="5"/>
  <c r="Z255" i="5"/>
  <c r="Z254" i="5"/>
  <c r="Z253" i="5"/>
  <c r="Z252" i="5"/>
  <c r="Z251" i="5"/>
  <c r="Z250" i="5"/>
  <c r="Z249" i="5"/>
  <c r="Z248" i="5"/>
  <c r="Z247" i="5"/>
  <c r="Z246" i="5"/>
  <c r="Z245" i="5"/>
  <c r="Z244" i="5"/>
  <c r="Z243" i="5"/>
  <c r="Z242" i="5"/>
  <c r="Z241" i="5"/>
  <c r="Z240" i="5"/>
  <c r="Z239" i="5"/>
  <c r="Z238" i="5"/>
  <c r="Z237" i="5"/>
  <c r="Z236" i="5"/>
  <c r="Z235" i="5"/>
  <c r="Z234" i="5"/>
  <c r="Z233" i="5"/>
  <c r="Z232" i="5"/>
  <c r="Z231" i="5"/>
  <c r="Z230" i="5"/>
  <c r="Z229" i="5"/>
  <c r="Z228" i="5"/>
  <c r="Z227" i="5"/>
  <c r="Z226" i="5"/>
  <c r="Z225" i="5"/>
  <c r="Z224" i="5"/>
  <c r="Z223" i="5"/>
  <c r="Z222" i="5"/>
  <c r="Z221" i="5"/>
  <c r="Z220" i="5"/>
  <c r="Z219" i="5"/>
  <c r="Z218" i="5"/>
  <c r="Z217" i="5"/>
  <c r="Z216" i="5"/>
  <c r="Z215" i="5"/>
  <c r="Z214" i="5"/>
  <c r="Z213" i="5"/>
  <c r="Z212" i="5"/>
  <c r="Z211" i="5"/>
  <c r="Z210" i="5"/>
  <c r="Z209" i="5"/>
  <c r="Z208" i="5"/>
  <c r="Z207" i="5"/>
  <c r="Z206" i="5"/>
  <c r="Z205" i="5"/>
  <c r="Z204" i="5"/>
  <c r="Z203" i="5"/>
  <c r="Z202" i="5"/>
  <c r="Z201" i="5"/>
  <c r="Z200" i="5"/>
  <c r="Z199" i="5"/>
  <c r="Z198" i="5"/>
  <c r="Z197" i="5"/>
  <c r="Z196" i="5"/>
  <c r="Z195" i="5"/>
  <c r="Z194" i="5"/>
  <c r="Z193" i="5"/>
  <c r="Z192" i="5"/>
  <c r="Z191" i="5"/>
  <c r="Z190" i="5"/>
  <c r="Z189" i="5"/>
  <c r="Z188" i="5"/>
  <c r="Z187" i="5"/>
  <c r="Z186" i="5"/>
  <c r="Z185" i="5"/>
  <c r="Z184" i="5"/>
  <c r="Z183" i="5"/>
  <c r="Z182" i="5"/>
  <c r="Z181" i="5"/>
  <c r="Z180" i="5"/>
  <c r="Z179" i="5"/>
  <c r="Z178" i="5"/>
  <c r="Z177" i="5"/>
  <c r="Z176" i="5"/>
  <c r="Z175" i="5"/>
  <c r="Z174" i="5"/>
  <c r="Z173" i="5"/>
  <c r="Z172" i="5"/>
  <c r="Z171" i="5"/>
  <c r="Z170" i="5"/>
  <c r="Z169" i="5"/>
  <c r="Z168" i="5"/>
  <c r="Z167" i="5"/>
  <c r="Z166" i="5"/>
  <c r="Z1147" i="3"/>
  <c r="Z1146" i="3"/>
  <c r="Z1145" i="3"/>
  <c r="Z1144" i="3"/>
  <c r="Z1143" i="3"/>
  <c r="Z1142" i="3"/>
  <c r="Z1141" i="3"/>
  <c r="Z1140" i="3"/>
  <c r="Z1139" i="3"/>
  <c r="Z1138" i="3"/>
  <c r="Z1137" i="3"/>
  <c r="Z1136" i="3"/>
  <c r="Z1135" i="3"/>
  <c r="Z1134" i="3"/>
  <c r="Z1133" i="3"/>
  <c r="Z1132" i="3"/>
  <c r="Z1131" i="3"/>
  <c r="Z1130" i="3"/>
  <c r="Z1129" i="3"/>
  <c r="Z1128" i="3"/>
  <c r="Z1126" i="3"/>
  <c r="Z1125" i="3"/>
  <c r="Z1124" i="3"/>
  <c r="Z1123" i="3"/>
  <c r="Z1122" i="3"/>
  <c r="Z1121" i="3"/>
  <c r="Z1120" i="3"/>
  <c r="Z1119" i="3"/>
  <c r="Z1118" i="3"/>
  <c r="Z1117" i="3"/>
  <c r="Z1116" i="3"/>
  <c r="Z1115" i="3"/>
  <c r="Z1114" i="3"/>
  <c r="Z1113" i="3"/>
  <c r="Z1112" i="3"/>
  <c r="Z1111" i="3"/>
  <c r="Z1110" i="3"/>
  <c r="Z1109" i="3"/>
  <c r="Z1108" i="3"/>
  <c r="Z1107" i="3"/>
  <c r="Z1106" i="3"/>
  <c r="Z1105" i="3"/>
  <c r="Z1104" i="3"/>
  <c r="Z1103" i="3"/>
  <c r="Z1102" i="3"/>
  <c r="Z1101" i="3"/>
  <c r="Z1100" i="3"/>
  <c r="Z1099" i="3"/>
  <c r="Z1098" i="3"/>
  <c r="Z1097" i="3"/>
  <c r="Z1096" i="3"/>
  <c r="Z1095" i="3"/>
  <c r="Z1094" i="3"/>
  <c r="Z1093" i="3"/>
  <c r="Z1092" i="3"/>
  <c r="Z1091" i="3"/>
  <c r="Z1090" i="3"/>
  <c r="Z1089" i="3"/>
  <c r="Z1088" i="3"/>
  <c r="Z1087" i="3"/>
  <c r="Z1086" i="3"/>
  <c r="Z1085" i="3"/>
  <c r="Z1084" i="3"/>
  <c r="Z1083" i="3"/>
  <c r="Z1082" i="3"/>
  <c r="Z1081" i="3"/>
  <c r="Z1080" i="3"/>
  <c r="Z1079" i="3"/>
  <c r="Z1078" i="3"/>
  <c r="Z1077" i="3"/>
  <c r="Z1076" i="3"/>
  <c r="Z1075" i="3"/>
  <c r="Z1074" i="3"/>
  <c r="Z1073" i="3"/>
  <c r="Z1072" i="3"/>
  <c r="Z1071" i="3"/>
  <c r="Z1070" i="3"/>
  <c r="Z1069" i="3"/>
  <c r="Z1068" i="3"/>
  <c r="Z1067" i="3"/>
  <c r="Z1066" i="3"/>
  <c r="Z1065" i="3"/>
  <c r="Z1064" i="3"/>
  <c r="Z1063" i="3"/>
  <c r="Z1062" i="3"/>
  <c r="Z1061" i="3"/>
  <c r="Z1060" i="3"/>
  <c r="Z1059" i="3"/>
  <c r="Z1058" i="3"/>
  <c r="Z1057" i="3"/>
  <c r="Z1056" i="3"/>
  <c r="Z1055" i="3"/>
  <c r="Z1054" i="3"/>
  <c r="Z1053" i="3"/>
  <c r="Z1052" i="3"/>
  <c r="Z1051" i="3"/>
  <c r="Z1050" i="3"/>
  <c r="Z1049" i="3"/>
  <c r="Z1048" i="3"/>
  <c r="Z1047" i="3"/>
  <c r="Z1046" i="3"/>
  <c r="Z1045" i="3"/>
  <c r="Z1044" i="3"/>
  <c r="Z1043" i="3"/>
  <c r="Z1042" i="3"/>
  <c r="Z1041" i="3"/>
  <c r="Z1040" i="3"/>
  <c r="Z1039" i="3"/>
  <c r="Z1038" i="3"/>
  <c r="Z1037" i="3"/>
  <c r="Z1036" i="3"/>
  <c r="Z1035" i="3"/>
  <c r="Z1034" i="3"/>
  <c r="Z1033" i="3"/>
  <c r="Z1032" i="3"/>
  <c r="Z1031" i="3"/>
  <c r="Z1030" i="3"/>
  <c r="Z1029" i="3"/>
  <c r="Z1028" i="3"/>
  <c r="Z1027" i="3"/>
  <c r="Z1026" i="3"/>
  <c r="Z1025" i="3"/>
  <c r="Z1024" i="3"/>
  <c r="Z1023" i="3"/>
  <c r="Z1022" i="3"/>
  <c r="Z1021" i="3"/>
  <c r="Z1020" i="3"/>
  <c r="Z1019" i="3"/>
  <c r="Z1018" i="3"/>
  <c r="Z1017" i="3"/>
  <c r="Z1016" i="3"/>
  <c r="Z1015" i="3"/>
  <c r="Z1014" i="3"/>
  <c r="Z1013" i="3"/>
  <c r="Z1012" i="3"/>
  <c r="Z1011" i="3"/>
  <c r="Z1010" i="3"/>
  <c r="Z1009" i="3"/>
  <c r="Z1008" i="3"/>
  <c r="Z1007" i="3"/>
  <c r="Z1006" i="3"/>
  <c r="Z1005" i="3"/>
  <c r="Z1004" i="3"/>
  <c r="Z1003" i="3"/>
  <c r="Z1002" i="3"/>
  <c r="Z1001" i="3"/>
  <c r="Z1000" i="3"/>
  <c r="Z999" i="3"/>
  <c r="Z998" i="3"/>
  <c r="Z997" i="3"/>
  <c r="Z996" i="3"/>
  <c r="Z995" i="3"/>
  <c r="Z994" i="3"/>
  <c r="Z993" i="3"/>
  <c r="Z992" i="3"/>
  <c r="Z991" i="3"/>
  <c r="Z990" i="3"/>
  <c r="Z989" i="3"/>
  <c r="Z988" i="3"/>
  <c r="Z987" i="3"/>
  <c r="Z986" i="3"/>
  <c r="Z985" i="3"/>
  <c r="Z984" i="3"/>
  <c r="Z983" i="3"/>
  <c r="Z982" i="3"/>
  <c r="Z981" i="3"/>
  <c r="Z980" i="3"/>
  <c r="Z979" i="3"/>
  <c r="Z978" i="3"/>
  <c r="Z977" i="3"/>
  <c r="Z976" i="3"/>
  <c r="Z975" i="3"/>
  <c r="Z974" i="3"/>
  <c r="Z973" i="3"/>
  <c r="Z972" i="3"/>
  <c r="Z971" i="3"/>
  <c r="Z970" i="3"/>
  <c r="Z969" i="3"/>
  <c r="Z968" i="3"/>
  <c r="Z967" i="3"/>
  <c r="Z966" i="3"/>
  <c r="Z965" i="3"/>
  <c r="Z964" i="3"/>
  <c r="Z963" i="3"/>
  <c r="Z962" i="3"/>
  <c r="Z961" i="3"/>
  <c r="Z960" i="3"/>
  <c r="Z959" i="3"/>
  <c r="Z958" i="3"/>
  <c r="Z957" i="3"/>
  <c r="Z956" i="3"/>
  <c r="Z955" i="3"/>
  <c r="Z954" i="3"/>
  <c r="Z953" i="3"/>
  <c r="Z952" i="3"/>
  <c r="Z951" i="3"/>
  <c r="Z950" i="3"/>
  <c r="Z949" i="3"/>
  <c r="Z948" i="3"/>
  <c r="Z947" i="3"/>
  <c r="Z946" i="3"/>
  <c r="Z945" i="3"/>
  <c r="Z944" i="3"/>
  <c r="Z943" i="3"/>
  <c r="Z942" i="3"/>
  <c r="Z941" i="3"/>
  <c r="Z940" i="3"/>
  <c r="Z939" i="3"/>
  <c r="Z938" i="3"/>
  <c r="Z937" i="3"/>
  <c r="Z936" i="3"/>
  <c r="Z935" i="3"/>
  <c r="Z934" i="3"/>
  <c r="Z933" i="3"/>
  <c r="Z932" i="3"/>
  <c r="Z931" i="3"/>
  <c r="Z930" i="3"/>
  <c r="Z929" i="3"/>
  <c r="Z928" i="3"/>
  <c r="Z927" i="3"/>
  <c r="Z926" i="3"/>
  <c r="Z925" i="3"/>
  <c r="Z924" i="3"/>
  <c r="Z923" i="3"/>
  <c r="Z922" i="3"/>
  <c r="Z921" i="3"/>
  <c r="Z920" i="3"/>
  <c r="Z919" i="3"/>
  <c r="Z918" i="3"/>
  <c r="Z917" i="3"/>
  <c r="Z916" i="3"/>
  <c r="Z915" i="3"/>
  <c r="Z914" i="3"/>
  <c r="Z913" i="3"/>
  <c r="Z912" i="3"/>
  <c r="Z911" i="3"/>
  <c r="Z910" i="3"/>
  <c r="Z909" i="3"/>
  <c r="Z908" i="3"/>
  <c r="Z907" i="3"/>
  <c r="Z906" i="3"/>
  <c r="Z905" i="3"/>
  <c r="Z904" i="3"/>
  <c r="Z903" i="3"/>
  <c r="Z902" i="3"/>
  <c r="Z901" i="3"/>
  <c r="Z900" i="3"/>
  <c r="Z899" i="3"/>
  <c r="Z898" i="3"/>
  <c r="Z897" i="3"/>
  <c r="Z896" i="3"/>
  <c r="Z895" i="3"/>
  <c r="Z894" i="3"/>
  <c r="Z893" i="3"/>
  <c r="Z892" i="3"/>
  <c r="Z891" i="3"/>
  <c r="Z890" i="3"/>
  <c r="Z889" i="3"/>
  <c r="Z888" i="3"/>
  <c r="Z887" i="3"/>
  <c r="Z886" i="3"/>
  <c r="Z885" i="3"/>
  <c r="Z884" i="3"/>
  <c r="Z883" i="3"/>
  <c r="Z882" i="3"/>
  <c r="Z881" i="3"/>
  <c r="Z880" i="3"/>
  <c r="Z879" i="3"/>
  <c r="Z878" i="3"/>
  <c r="Z877" i="3"/>
  <c r="Z876" i="3"/>
  <c r="Z875" i="3"/>
  <c r="Z874" i="3"/>
  <c r="Z873" i="3"/>
  <c r="Z872" i="3"/>
  <c r="Z871" i="3"/>
  <c r="Z870" i="3"/>
  <c r="Z869" i="3"/>
  <c r="Z868" i="3"/>
  <c r="Z867" i="3"/>
  <c r="Z866" i="3"/>
  <c r="Z865" i="3"/>
  <c r="Z864" i="3"/>
  <c r="Z863" i="3"/>
  <c r="Z862" i="3"/>
  <c r="Z861" i="3"/>
  <c r="Z860" i="3"/>
  <c r="Z859" i="3"/>
  <c r="Z858" i="3"/>
  <c r="Z857" i="3"/>
  <c r="Z856" i="3"/>
  <c r="Z855" i="3"/>
  <c r="Z854" i="3"/>
  <c r="Z853" i="3"/>
  <c r="Z852" i="3"/>
  <c r="Z851" i="3"/>
  <c r="Z850" i="3"/>
  <c r="Z849" i="3"/>
  <c r="Z848" i="3"/>
  <c r="Z847" i="3"/>
  <c r="Z846" i="3"/>
  <c r="Z845" i="3"/>
  <c r="Z844" i="3"/>
  <c r="Z843" i="3"/>
  <c r="Z842" i="3"/>
  <c r="Z841" i="3"/>
  <c r="Z840" i="3"/>
  <c r="Z839" i="3"/>
  <c r="Z838" i="3"/>
  <c r="Z837" i="3"/>
  <c r="Z836" i="3"/>
  <c r="Z835" i="3"/>
  <c r="Z834" i="3"/>
  <c r="Z833" i="3"/>
  <c r="Z832" i="3"/>
  <c r="Z831" i="3"/>
  <c r="Z830" i="3"/>
  <c r="Z829" i="3"/>
  <c r="Z828" i="3"/>
  <c r="Z827" i="3"/>
  <c r="Z826" i="3"/>
  <c r="Z148" i="2"/>
  <c r="Z147" i="2"/>
  <c r="Z146" i="2"/>
  <c r="Z145" i="2"/>
  <c r="Z144" i="2"/>
  <c r="Z143" i="2"/>
  <c r="Z142" i="2"/>
  <c r="Z141" i="2"/>
  <c r="Z140" i="2"/>
  <c r="Z139" i="2"/>
  <c r="Z138" i="2"/>
  <c r="Z137" i="2"/>
  <c r="Z136" i="2"/>
  <c r="Z135" i="2"/>
  <c r="Z134" i="2"/>
  <c r="Z133" i="2"/>
  <c r="Z132" i="2"/>
  <c r="Z131" i="2"/>
  <c r="Z130" i="2"/>
  <c r="Z129" i="2"/>
  <c r="Z128" i="2"/>
  <c r="Z127" i="2"/>
  <c r="Z126" i="2"/>
  <c r="Z125" i="2"/>
  <c r="Z124" i="2"/>
  <c r="Z123" i="2"/>
  <c r="Z122" i="2"/>
  <c r="Z121" i="2"/>
  <c r="Z120" i="2"/>
  <c r="Z119" i="2"/>
  <c r="Z118" i="2"/>
  <c r="Z117" i="2"/>
  <c r="Z116" i="2"/>
  <c r="Z115" i="2"/>
  <c r="Z114" i="2"/>
  <c r="Z113" i="2"/>
  <c r="Z112" i="2"/>
  <c r="Z111" i="2"/>
  <c r="Z110" i="2"/>
  <c r="Z109" i="2"/>
  <c r="Z108" i="2"/>
  <c r="Z107" i="2"/>
  <c r="Z105" i="2"/>
  <c r="Z104" i="2"/>
  <c r="Z103" i="2"/>
  <c r="Z102" i="2"/>
  <c r="Z101" i="2"/>
  <c r="Z100" i="2"/>
  <c r="Z99" i="2"/>
  <c r="Z98" i="2"/>
  <c r="Z97" i="2"/>
  <c r="Z96" i="2"/>
  <c r="Z95" i="2"/>
  <c r="Z94" i="2"/>
  <c r="Z93" i="2"/>
  <c r="Z92" i="2"/>
  <c r="Z91" i="2"/>
  <c r="Z90" i="2"/>
  <c r="Z89" i="2"/>
  <c r="Z88" i="2"/>
  <c r="Z87" i="2"/>
  <c r="Z86" i="2"/>
  <c r="Z85" i="2"/>
  <c r="Z84" i="2"/>
  <c r="Z83" i="2"/>
  <c r="Z82" i="2"/>
  <c r="Z81" i="2"/>
  <c r="Z80" i="2"/>
  <c r="Z79" i="2"/>
  <c r="Z78" i="2"/>
  <c r="Z77" i="2"/>
  <c r="Z76" i="2"/>
  <c r="Z75" i="2"/>
  <c r="Z74" i="2"/>
  <c r="Z73" i="2"/>
  <c r="Z72" i="2"/>
  <c r="Z71" i="2"/>
  <c r="Z70" i="2"/>
  <c r="Z69" i="2"/>
  <c r="Z68" i="2"/>
  <c r="Z67" i="2"/>
  <c r="Z66" i="2"/>
  <c r="Z65" i="2"/>
  <c r="Z64" i="2"/>
  <c r="Z63" i="2"/>
  <c r="Z62" i="2"/>
  <c r="Z61" i="2"/>
  <c r="Z60" i="2"/>
  <c r="Z59" i="2"/>
  <c r="Z58" i="2"/>
  <c r="Z57" i="2"/>
  <c r="Z56" i="2"/>
  <c r="Z55" i="2"/>
  <c r="Z54" i="2"/>
  <c r="Z53" i="2"/>
  <c r="Z52" i="2"/>
  <c r="Z51" i="2"/>
  <c r="Z50" i="2"/>
  <c r="Z49" i="2"/>
  <c r="Z48" i="2"/>
  <c r="Z47" i="2"/>
  <c r="Z46" i="2"/>
  <c r="Z45" i="2"/>
  <c r="Z44" i="2"/>
  <c r="Z43" i="2"/>
  <c r="Z42" i="2"/>
  <c r="Z41" i="2"/>
  <c r="Z40" i="2"/>
  <c r="Z39" i="2"/>
  <c r="Z38" i="2"/>
  <c r="Z37" i="2"/>
  <c r="Z36" i="2"/>
  <c r="Z35" i="2"/>
  <c r="Z34" i="2"/>
  <c r="Z33" i="2"/>
  <c r="Z32" i="2"/>
  <c r="Z31" i="2"/>
  <c r="Z30" i="2"/>
  <c r="Z29" i="2"/>
  <c r="Z28" i="2"/>
  <c r="Z27" i="2"/>
  <c r="Z26" i="2"/>
  <c r="Z25" i="2"/>
  <c r="Z24" i="2"/>
  <c r="V23" i="2"/>
  <c r="Z23" i="2" s="1"/>
  <c r="Z22" i="2"/>
  <c r="Z21" i="2"/>
  <c r="Z20" i="2"/>
  <c r="Z19" i="2"/>
  <c r="Z18" i="2"/>
  <c r="Z17" i="2"/>
  <c r="Z16" i="2"/>
  <c r="Z15" i="2"/>
  <c r="Z14" i="2"/>
  <c r="V13" i="2"/>
  <c r="Z13" i="2" s="1"/>
  <c r="Z12" i="2"/>
  <c r="Z11" i="2"/>
  <c r="Z10" i="2"/>
  <c r="Z9" i="2"/>
  <c r="Z8" i="2"/>
  <c r="V7" i="2"/>
  <c r="Z7" i="2" s="1"/>
  <c r="Z6" i="2"/>
  <c r="Z5" i="2"/>
  <c r="Z4" i="2"/>
  <c r="Z3" i="2"/>
  <c r="Z2" i="2"/>
  <c r="Z2106" i="1"/>
  <c r="Z2105" i="1"/>
  <c r="Z2104" i="1"/>
  <c r="Z2103" i="1"/>
  <c r="Z2102" i="1"/>
  <c r="Z2101" i="1"/>
  <c r="Z2100" i="1"/>
  <c r="Z2099" i="1"/>
  <c r="Z2098" i="1"/>
  <c r="Z2097" i="1"/>
  <c r="Z2096" i="1"/>
  <c r="Z2095" i="1"/>
  <c r="Z2094" i="1"/>
  <c r="Z2093" i="1"/>
  <c r="Z2092" i="1"/>
  <c r="Z2091" i="1"/>
  <c r="Z2090" i="1"/>
  <c r="Z2089" i="1"/>
  <c r="Z2088" i="1"/>
  <c r="Z2087" i="1"/>
  <c r="Z2086" i="1"/>
  <c r="Z2085" i="1"/>
  <c r="Z2084" i="1"/>
  <c r="Z2083" i="1"/>
  <c r="Z2082" i="1"/>
  <c r="Z2081" i="1"/>
  <c r="Z2080" i="1"/>
  <c r="Z2079" i="1"/>
  <c r="Z2078" i="1"/>
  <c r="Z2077" i="1"/>
  <c r="Z2076" i="1"/>
  <c r="Z2075" i="1"/>
  <c r="Z2074" i="1"/>
  <c r="Z2073" i="1"/>
  <c r="Z2072" i="1"/>
  <c r="Z2071" i="1"/>
  <c r="Z2070" i="1"/>
  <c r="Z2069" i="1"/>
  <c r="Z2068" i="1"/>
  <c r="Z2067" i="1"/>
  <c r="Z2066" i="1"/>
  <c r="Z2065" i="1"/>
  <c r="Z2064" i="1"/>
  <c r="Z2063" i="1"/>
  <c r="Z2062" i="1"/>
  <c r="Z2061" i="1"/>
  <c r="Z2060" i="1"/>
  <c r="Z2059" i="1"/>
  <c r="Z2058" i="1"/>
  <c r="Z2057" i="1"/>
  <c r="Z2056" i="1"/>
  <c r="Z2055" i="1"/>
  <c r="Z2054" i="1"/>
  <c r="Z2053" i="1"/>
  <c r="Z2052" i="1"/>
  <c r="Z2051" i="1"/>
  <c r="Z2050" i="1"/>
  <c r="Z2049" i="1"/>
  <c r="Z2048" i="1"/>
  <c r="Z2047" i="1"/>
  <c r="Z2046" i="1"/>
  <c r="Z2045" i="1"/>
  <c r="Z2044" i="1"/>
  <c r="Z2043" i="1"/>
  <c r="Z2042" i="1"/>
  <c r="Z2041" i="1"/>
  <c r="Z2040" i="1"/>
  <c r="Z2039" i="1"/>
  <c r="Z2038" i="1"/>
  <c r="Z2037" i="1"/>
  <c r="Z2036" i="1"/>
  <c r="Z2035" i="1"/>
  <c r="Z2034" i="1"/>
  <c r="Z2033" i="1"/>
  <c r="Z2032" i="1"/>
  <c r="Z2031" i="1"/>
  <c r="Z2030" i="1"/>
  <c r="Z2029" i="1"/>
  <c r="Z2028" i="1"/>
  <c r="Z2027" i="1"/>
  <c r="Z2026" i="1"/>
  <c r="Z2025" i="1"/>
  <c r="Z2024" i="1"/>
  <c r="Z2012" i="1"/>
  <c r="Z2011" i="1"/>
  <c r="Z2010" i="1"/>
  <c r="Z2009" i="1"/>
  <c r="Z2008" i="1"/>
  <c r="Z2007" i="1"/>
  <c r="Z2006" i="1"/>
  <c r="Z2005" i="1"/>
  <c r="Z2004" i="1"/>
  <c r="Z2003" i="1"/>
  <c r="Z2002" i="1"/>
  <c r="Z2001" i="1"/>
  <c r="Z2000" i="1"/>
  <c r="Z1999" i="1"/>
  <c r="Z1998" i="1"/>
  <c r="Z1997" i="1"/>
  <c r="Z1996" i="1"/>
  <c r="Z1995" i="1"/>
  <c r="Z1994" i="1"/>
  <c r="Z1993" i="1"/>
  <c r="Z1992" i="1"/>
  <c r="Z1991" i="1"/>
  <c r="Z1990" i="1"/>
  <c r="Z1989" i="1"/>
  <c r="Z1988" i="1"/>
  <c r="Z1987" i="1"/>
  <c r="Z1986" i="1"/>
  <c r="Z1985" i="1"/>
  <c r="Z1984" i="1"/>
  <c r="Z1983" i="1"/>
  <c r="Z1982" i="1"/>
  <c r="Z1981" i="1"/>
  <c r="Z1980" i="1"/>
  <c r="Z1979" i="1"/>
  <c r="Z1978" i="1"/>
  <c r="Z1977" i="1"/>
  <c r="Z1976" i="1"/>
  <c r="Z1975" i="1"/>
  <c r="Z1974" i="1"/>
  <c r="Z1973" i="1"/>
  <c r="Z1972" i="1"/>
  <c r="Z1971" i="1"/>
  <c r="Z1970" i="1"/>
  <c r="Z1969" i="1"/>
  <c r="Z1968" i="1"/>
  <c r="Z1967" i="1"/>
  <c r="Z1966" i="1"/>
  <c r="Z1965" i="1"/>
  <c r="Z1964" i="1"/>
  <c r="Z1963" i="1"/>
  <c r="Z1962" i="1"/>
  <c r="Z1961" i="1"/>
  <c r="Z1960" i="1"/>
  <c r="Z1959" i="1"/>
  <c r="Z1958" i="1"/>
  <c r="Z1957" i="1"/>
  <c r="Z1956" i="1"/>
  <c r="Z1955" i="1"/>
  <c r="Z1954" i="1"/>
  <c r="Z1953" i="1"/>
  <c r="Z1952" i="1"/>
  <c r="Z1951" i="1"/>
  <c r="Z1950" i="1"/>
  <c r="Z1949" i="1"/>
  <c r="Z1948" i="1"/>
  <c r="Z1947" i="1"/>
  <c r="Z1946" i="1"/>
  <c r="Z1945" i="1"/>
  <c r="Z1944" i="1"/>
  <c r="Z1943" i="1"/>
  <c r="Z1942" i="1"/>
  <c r="Z1941" i="1"/>
  <c r="Z1940" i="1"/>
  <c r="Z1939" i="1"/>
  <c r="Z1938" i="1"/>
  <c r="Z1937" i="1"/>
  <c r="Z1936" i="1"/>
  <c r="Z1935" i="1"/>
  <c r="Z1934" i="1"/>
  <c r="Z1933" i="1"/>
  <c r="Z1932" i="1"/>
  <c r="Z1931" i="1"/>
  <c r="Z1930" i="1"/>
  <c r="Z1929" i="1"/>
  <c r="Z1928" i="1"/>
  <c r="Z1927" i="1"/>
  <c r="Z1926" i="1"/>
  <c r="Z1925" i="1"/>
  <c r="Z1924" i="1"/>
  <c r="Z1923" i="1"/>
  <c r="Z1922" i="1"/>
  <c r="Z1921" i="1"/>
  <c r="Z1920" i="1"/>
  <c r="Z1919" i="1"/>
  <c r="Z1918" i="1"/>
  <c r="Z1917" i="1"/>
  <c r="Z1916" i="1"/>
  <c r="Z1915" i="1"/>
  <c r="Z1914" i="1"/>
  <c r="Z1913" i="1"/>
  <c r="Z1912" i="1"/>
  <c r="Z1911" i="1"/>
  <c r="Z1910" i="1"/>
  <c r="Z1909" i="1"/>
  <c r="Z1908" i="1"/>
  <c r="Z1907" i="1"/>
  <c r="Z1906" i="1"/>
  <c r="Z1905" i="1"/>
  <c r="Z1904" i="1"/>
  <c r="Z1903" i="1"/>
  <c r="Z1902" i="1"/>
  <c r="Z1901" i="1"/>
  <c r="Z1900" i="1"/>
  <c r="Z1899" i="1"/>
  <c r="Z1898" i="1"/>
  <c r="Z1897" i="1"/>
  <c r="Z1896" i="1"/>
  <c r="Z1895" i="1"/>
  <c r="Z1894" i="1"/>
  <c r="Z1893" i="1"/>
  <c r="Z1892" i="1"/>
  <c r="Z1891" i="1"/>
  <c r="Z1890" i="1"/>
  <c r="Z1889" i="1"/>
  <c r="Z1888" i="1"/>
  <c r="Z1887" i="1"/>
  <c r="Z1886" i="1"/>
  <c r="Z1885" i="1"/>
  <c r="Z1884" i="1"/>
  <c r="Z1883" i="1"/>
  <c r="Z1882" i="1"/>
  <c r="Z1881" i="1"/>
  <c r="Z1880" i="1"/>
  <c r="Z1879" i="1"/>
  <c r="Z1878" i="1"/>
  <c r="Z1877" i="1"/>
  <c r="Z1876" i="1"/>
  <c r="Z1875" i="1"/>
  <c r="Z1874" i="1"/>
  <c r="Z1873" i="1"/>
  <c r="Z1872" i="1"/>
  <c r="Z1871" i="1"/>
  <c r="Z1870" i="1"/>
  <c r="Z1869" i="1"/>
  <c r="Z1868" i="1"/>
  <c r="Z1867" i="1"/>
  <c r="Z1866" i="1"/>
  <c r="Z1865" i="1"/>
  <c r="Z1864" i="1"/>
  <c r="Z1863" i="1"/>
  <c r="Z1862" i="1"/>
  <c r="Z1861" i="1"/>
  <c r="Z1860" i="1"/>
  <c r="Z1859" i="1"/>
  <c r="Z1858" i="1"/>
  <c r="Z1857" i="1"/>
  <c r="Z1856" i="1"/>
  <c r="Z1855" i="1"/>
  <c r="Z1854" i="1"/>
  <c r="Z1853" i="1"/>
  <c r="Z1852" i="1"/>
  <c r="Z1851" i="1"/>
  <c r="Z1850" i="1"/>
  <c r="Z1849" i="1"/>
  <c r="Z1848" i="1"/>
  <c r="AA1847" i="1"/>
  <c r="Z1847" i="1"/>
  <c r="AA1846" i="1"/>
  <c r="Z1846" i="1"/>
  <c r="AA1845" i="1"/>
  <c r="Z1845" i="1"/>
  <c r="AA1844" i="1"/>
  <c r="Z1844" i="1"/>
  <c r="AA1843" i="1"/>
  <c r="Z1843" i="1"/>
  <c r="AA1842" i="1"/>
  <c r="Z1842" i="1"/>
  <c r="AA1841" i="1"/>
  <c r="Z1841" i="1"/>
  <c r="AA1840" i="1"/>
  <c r="Z1840" i="1"/>
  <c r="AA1839" i="1"/>
  <c r="Z1839" i="1"/>
  <c r="AA1838" i="1"/>
  <c r="Z1838" i="1"/>
  <c r="AA1837" i="1"/>
  <c r="Z1837" i="1"/>
  <c r="AA1836" i="1"/>
  <c r="Z1836" i="1"/>
  <c r="AA1835" i="1"/>
  <c r="Z1835" i="1"/>
  <c r="AA1834" i="1"/>
  <c r="Z1834" i="1"/>
  <c r="AA1833" i="1"/>
  <c r="Z1833" i="1"/>
  <c r="AA1832" i="1"/>
  <c r="Z1832" i="1"/>
  <c r="AA1831" i="1"/>
  <c r="Z1831" i="1"/>
  <c r="AA1830" i="1"/>
  <c r="Z1830" i="1"/>
  <c r="AA1829" i="1"/>
  <c r="Z1829" i="1"/>
  <c r="AA1828" i="1"/>
  <c r="Z1828" i="1"/>
  <c r="AA1827" i="1"/>
  <c r="Z1827" i="1"/>
  <c r="AA1826" i="1"/>
  <c r="Z1826" i="1"/>
  <c r="AA1825" i="1"/>
  <c r="Z1825" i="1"/>
  <c r="AA1824" i="1"/>
  <c r="Z1824" i="1"/>
  <c r="AA1823" i="1"/>
  <c r="Z1823" i="1"/>
  <c r="AA1822" i="1"/>
  <c r="Z1822" i="1"/>
  <c r="AA1821" i="1"/>
  <c r="Z1821" i="1"/>
  <c r="AA1820" i="1"/>
  <c r="Z1820" i="1"/>
  <c r="AA1819" i="1"/>
  <c r="Z1819" i="1"/>
  <c r="AA1818" i="1"/>
  <c r="Z1818" i="1"/>
  <c r="AA1817" i="1"/>
  <c r="Z1817" i="1"/>
  <c r="AA1816" i="1"/>
  <c r="Z1816" i="1"/>
  <c r="AA1815" i="1"/>
  <c r="Z1815" i="1"/>
  <c r="AA1814" i="1"/>
  <c r="Z1814" i="1"/>
  <c r="AA1813" i="1"/>
  <c r="Z1813" i="1"/>
  <c r="AA1812" i="1"/>
  <c r="Z1812" i="1"/>
  <c r="AA1811" i="1"/>
  <c r="Z1811" i="1"/>
  <c r="AA1810" i="1"/>
  <c r="Z1810" i="1"/>
  <c r="AA1809" i="1"/>
  <c r="Z1809" i="1"/>
  <c r="AA1808" i="1"/>
  <c r="Z1808" i="1"/>
  <c r="AA1807" i="1"/>
  <c r="Z1807" i="1"/>
  <c r="AA1806" i="1"/>
  <c r="Z1806" i="1"/>
  <c r="AA1805" i="1"/>
  <c r="Z1805" i="1"/>
  <c r="AA1804" i="1"/>
  <c r="Z1804" i="1"/>
  <c r="AA1803" i="1"/>
  <c r="Z1803" i="1"/>
  <c r="AA1802" i="1"/>
  <c r="Z1802" i="1"/>
  <c r="AA1801" i="1"/>
  <c r="Z1801" i="1"/>
  <c r="AA1800" i="1"/>
  <c r="Z1800" i="1"/>
  <c r="AA1799" i="1"/>
  <c r="Z1799" i="1"/>
  <c r="AA1798" i="1"/>
  <c r="Z1798" i="1"/>
  <c r="AA1797" i="1"/>
  <c r="Z1797" i="1"/>
  <c r="AA1796" i="1"/>
  <c r="Z1796" i="1"/>
  <c r="AA1795" i="1"/>
  <c r="Z1795" i="1"/>
  <c r="AA1794" i="1"/>
  <c r="Z1794" i="1"/>
  <c r="AA1793" i="1"/>
  <c r="Z1793" i="1"/>
  <c r="AA1792" i="1"/>
  <c r="Z1792" i="1"/>
  <c r="AA1791" i="1"/>
  <c r="Z1791" i="1"/>
  <c r="AA1790" i="1"/>
  <c r="Z1790" i="1"/>
  <c r="AA1789" i="1"/>
  <c r="Z1789" i="1"/>
  <c r="AA1788" i="1"/>
  <c r="Z1788" i="1"/>
  <c r="AA1787" i="1"/>
  <c r="Z1787" i="1"/>
  <c r="AA1786" i="1"/>
  <c r="Z1786" i="1"/>
  <c r="AA1785" i="1"/>
  <c r="Z1785" i="1"/>
  <c r="AA1784" i="1"/>
  <c r="Z1784" i="1"/>
  <c r="AA1783" i="1"/>
  <c r="Z1783" i="1"/>
  <c r="AA1782" i="1"/>
  <c r="Z1782" i="1"/>
  <c r="AA1781" i="1"/>
  <c r="Z1781" i="1"/>
  <c r="AA1780" i="1"/>
  <c r="Z1780" i="1"/>
  <c r="AA1779" i="1"/>
  <c r="Z1779" i="1"/>
  <c r="AA1778" i="1"/>
  <c r="Z1778" i="1"/>
  <c r="AA1777" i="1"/>
  <c r="Z1777" i="1"/>
  <c r="AA1776" i="1"/>
  <c r="Z1776" i="1"/>
  <c r="AA1775" i="1"/>
  <c r="Z1775" i="1"/>
  <c r="AA1774" i="1"/>
  <c r="Z1774" i="1"/>
  <c r="AA1773" i="1"/>
  <c r="Z1773" i="1"/>
  <c r="AA1772" i="1"/>
  <c r="Z1772" i="1"/>
  <c r="AA1771" i="1"/>
  <c r="AA1770" i="1"/>
  <c r="AA1769" i="1"/>
  <c r="AA1768" i="1"/>
  <c r="AA1767" i="1"/>
  <c r="AA1766" i="1"/>
  <c r="AA1765" i="1"/>
  <c r="AA1764" i="1"/>
  <c r="AA1763" i="1"/>
  <c r="AA1762" i="1"/>
  <c r="AA1761" i="1"/>
  <c r="AA1760" i="1"/>
  <c r="AA1759" i="1"/>
  <c r="AA1758" i="1"/>
  <c r="AA1757" i="1"/>
  <c r="AA1756" i="1"/>
  <c r="AA1755" i="1"/>
  <c r="AA1754" i="1"/>
  <c r="AA1753" i="1"/>
  <c r="AA1752" i="1"/>
  <c r="AA1751" i="1"/>
  <c r="AA1750" i="1"/>
  <c r="AA1749" i="1"/>
  <c r="AA1748" i="1"/>
  <c r="AA1747" i="1"/>
  <c r="AA1746" i="1"/>
  <c r="AA1745" i="1"/>
  <c r="AA1744" i="1"/>
  <c r="AA1743" i="1"/>
  <c r="AA1742" i="1"/>
  <c r="AA1741" i="1"/>
  <c r="AA1740" i="1"/>
  <c r="AA1739" i="1"/>
  <c r="AA1738" i="1"/>
  <c r="AA1737" i="1"/>
  <c r="AA1736" i="1"/>
  <c r="AA1735" i="1"/>
  <c r="AA1734" i="1"/>
  <c r="AA1733" i="1"/>
  <c r="AA1732" i="1"/>
  <c r="AA1731" i="1"/>
  <c r="AA1730" i="1"/>
  <c r="AA1729" i="1"/>
  <c r="AA1728" i="1"/>
  <c r="AA1727" i="1"/>
  <c r="AA1726" i="1"/>
  <c r="AA1725" i="1"/>
  <c r="AA1724" i="1"/>
  <c r="AA1723" i="1"/>
  <c r="AA1722" i="1"/>
  <c r="AA1721" i="1"/>
  <c r="AA1720" i="1"/>
  <c r="AA1719" i="1"/>
  <c r="AA1718" i="1"/>
  <c r="AA1717" i="1"/>
  <c r="AA1716" i="1"/>
  <c r="AA1715" i="1"/>
  <c r="AA1714" i="1"/>
  <c r="AA1713" i="1"/>
  <c r="AA1712" i="1"/>
  <c r="AA1711" i="1"/>
  <c r="AA1710" i="1"/>
  <c r="AA1709" i="1"/>
  <c r="AA1708" i="1"/>
  <c r="AA1707" i="1"/>
  <c r="AA1706" i="1"/>
  <c r="AA1705" i="1"/>
  <c r="AA1704" i="1"/>
  <c r="AA1703" i="1"/>
  <c r="AA1702" i="1"/>
  <c r="AA1701" i="1"/>
  <c r="AA1700" i="1"/>
  <c r="AA1699" i="1"/>
  <c r="AA1698" i="1"/>
  <c r="AA1697" i="1"/>
  <c r="AA1696" i="1"/>
  <c r="AA1695" i="1"/>
  <c r="AA1694" i="1"/>
  <c r="AA1693" i="1"/>
  <c r="AA1692" i="1"/>
  <c r="AA1691" i="1"/>
  <c r="AA1690" i="1"/>
  <c r="AA1689" i="1"/>
  <c r="AA1688" i="1"/>
  <c r="AA1687" i="1"/>
  <c r="AA1686" i="1"/>
  <c r="AA1685" i="1"/>
  <c r="AA1684" i="1"/>
  <c r="AA1683" i="1"/>
  <c r="AA1682" i="1"/>
  <c r="AA1681" i="1"/>
  <c r="AA1680" i="1"/>
  <c r="AA1679" i="1"/>
  <c r="AA1678" i="1"/>
  <c r="AA1677" i="1"/>
  <c r="AA1676" i="1"/>
  <c r="AA1675" i="1"/>
  <c r="AA1674" i="1"/>
  <c r="AA1673" i="1"/>
  <c r="AA1672" i="1"/>
  <c r="AA1671" i="1"/>
  <c r="AA1670" i="1"/>
  <c r="AA1669" i="1"/>
  <c r="AA1668" i="1"/>
  <c r="AA1667" i="1"/>
  <c r="AA1666" i="1"/>
  <c r="AA1665" i="1"/>
  <c r="AA1664" i="1"/>
  <c r="AA1663" i="1"/>
  <c r="AA1662" i="1"/>
  <c r="AA1661" i="1"/>
  <c r="W1661" i="1"/>
  <c r="AA1660" i="1"/>
  <c r="AA1659" i="1"/>
  <c r="AA1658" i="1"/>
  <c r="AA1657" i="1"/>
  <c r="AA1656" i="1"/>
  <c r="AA1655" i="1"/>
  <c r="AA1654" i="1"/>
  <c r="AA1653" i="1"/>
  <c r="AA1652" i="1"/>
  <c r="AA1651" i="1"/>
  <c r="AA1650" i="1"/>
  <c r="AA1649" i="1"/>
  <c r="AA1648" i="1"/>
  <c r="AA1647" i="1"/>
  <c r="AA1646" i="1"/>
  <c r="AA1645" i="1"/>
  <c r="AA1644" i="1"/>
  <c r="AA1643" i="1"/>
  <c r="AA1642" i="1"/>
  <c r="AA1641" i="1"/>
  <c r="AA1640" i="1"/>
  <c r="AA1639" i="1"/>
  <c r="AA1638" i="1"/>
  <c r="AA1637" i="1"/>
  <c r="AA1636" i="1"/>
  <c r="AA1635" i="1"/>
  <c r="AA1634" i="1"/>
  <c r="AA1633" i="1"/>
  <c r="AA1632" i="1"/>
  <c r="AA1631" i="1"/>
  <c r="AA1630" i="1"/>
  <c r="AA1629" i="1"/>
  <c r="AA1628" i="1"/>
  <c r="AA1627" i="1"/>
  <c r="AA1626" i="1"/>
  <c r="AA1625" i="1"/>
  <c r="AA1624" i="1"/>
  <c r="AA1623" i="1"/>
  <c r="AA1622" i="1"/>
  <c r="AA1621" i="1"/>
  <c r="AA1620" i="1"/>
  <c r="AA1619" i="1"/>
  <c r="AA1618" i="1"/>
  <c r="AA1617" i="1"/>
  <c r="AA1616" i="1"/>
  <c r="AA1615" i="1"/>
  <c r="AA1614" i="1"/>
  <c r="AA1613" i="1"/>
  <c r="AA1612" i="1"/>
  <c r="AA1611" i="1"/>
  <c r="AA1610" i="1"/>
  <c r="AA1609" i="1"/>
  <c r="AA1608" i="1"/>
  <c r="AA1607" i="1"/>
  <c r="AA1606" i="1"/>
  <c r="AA1605" i="1"/>
  <c r="AA1604" i="1"/>
  <c r="AA1603" i="1"/>
  <c r="AA1602" i="1"/>
  <c r="AA1601" i="1"/>
  <c r="AA1600" i="1"/>
  <c r="AA1599" i="1"/>
  <c r="AA1598" i="1"/>
  <c r="AA1597" i="1"/>
  <c r="AA1596" i="1"/>
  <c r="AA1595" i="1"/>
  <c r="AA1594" i="1"/>
  <c r="AA1593" i="1"/>
  <c r="AA1592" i="1"/>
  <c r="AA1591" i="1"/>
  <c r="AA1590" i="1"/>
  <c r="AA1589" i="1"/>
  <c r="AA1588" i="1"/>
  <c r="AA1587" i="1"/>
  <c r="AA1586" i="1"/>
  <c r="AA1585" i="1"/>
  <c r="AA1584" i="1"/>
  <c r="AA1583" i="1"/>
  <c r="AA1582" i="1"/>
  <c r="AA1581" i="1"/>
  <c r="AA1580" i="1"/>
  <c r="AA1579" i="1"/>
  <c r="AA1578" i="1"/>
  <c r="AA1577" i="1"/>
  <c r="AA1576" i="1"/>
  <c r="AA1575" i="1"/>
  <c r="AA1574" i="1"/>
  <c r="AA1573" i="1"/>
  <c r="AA1572"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555" i="1"/>
  <c r="AF554" i="1"/>
  <c r="AF553"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AF436" i="1"/>
  <c r="AF435" i="1"/>
  <c r="AF434" i="1"/>
  <c r="AF433" i="1"/>
  <c r="AF432" i="1"/>
  <c r="AF431" i="1"/>
  <c r="AF430" i="1"/>
  <c r="AF429" i="1"/>
  <c r="AF428" i="1"/>
  <c r="AF427" i="1"/>
  <c r="AF426" i="1"/>
  <c r="AF425" i="1"/>
  <c r="AF424" i="1"/>
  <c r="AF423" i="1"/>
  <c r="AF422" i="1"/>
  <c r="AF421" i="1"/>
  <c r="AF420" i="1"/>
  <c r="AF419" i="1"/>
  <c r="AF418" i="1"/>
  <c r="AF417" i="1"/>
  <c r="AF416" i="1"/>
  <c r="AF415" i="1"/>
  <c r="AF414" i="1"/>
  <c r="AF413" i="1"/>
  <c r="AF412" i="1"/>
  <c r="AF411" i="1"/>
  <c r="AF410" i="1"/>
  <c r="AF409" i="1"/>
  <c r="AF408" i="1"/>
  <c r="AF407" i="1"/>
  <c r="AF406" i="1"/>
  <c r="AF405" i="1"/>
  <c r="AF404" i="1"/>
  <c r="AF403" i="1"/>
  <c r="AF402" i="1"/>
  <c r="AF401" i="1"/>
  <c r="AF400" i="1"/>
  <c r="AF399" i="1"/>
  <c r="AF398" i="1"/>
  <c r="AF397" i="1"/>
  <c r="AF396" i="1"/>
  <c r="AF395" i="1"/>
  <c r="AF394" i="1"/>
  <c r="AF393" i="1"/>
  <c r="AF392" i="1"/>
  <c r="AF391" i="1"/>
  <c r="AF390" i="1"/>
  <c r="AF389" i="1"/>
  <c r="AF388" i="1"/>
  <c r="AF387" i="1"/>
  <c r="AF386" i="1"/>
  <c r="AF385" i="1"/>
  <c r="AF384" i="1"/>
  <c r="AF383" i="1"/>
  <c r="AF382" i="1"/>
  <c r="AF381" i="1"/>
  <c r="AF380" i="1"/>
  <c r="AF379" i="1"/>
  <c r="AF378" i="1"/>
  <c r="AF377" i="1"/>
  <c r="AF376" i="1"/>
  <c r="AF375" i="1"/>
  <c r="AF374" i="1"/>
  <c r="AF373" i="1"/>
  <c r="AF372" i="1"/>
  <c r="AF371" i="1"/>
  <c r="AF370" i="1"/>
  <c r="AF369" i="1"/>
  <c r="AF368" i="1"/>
  <c r="AF367" i="1"/>
  <c r="AF366" i="1"/>
  <c r="AF365" i="1"/>
  <c r="AF364" i="1"/>
  <c r="AF363" i="1"/>
  <c r="AF362" i="1"/>
  <c r="AF361" i="1"/>
  <c r="AF360" i="1"/>
  <c r="AF359" i="1"/>
  <c r="AF358" i="1"/>
  <c r="AF357" i="1"/>
  <c r="AF356" i="1"/>
  <c r="AF355" i="1"/>
  <c r="AF354" i="1"/>
  <c r="AF353" i="1"/>
  <c r="AF352" i="1"/>
  <c r="AF351" i="1"/>
  <c r="AF350" i="1"/>
  <c r="AF349" i="1"/>
  <c r="AF348" i="1"/>
  <c r="AF347" i="1"/>
  <c r="AF346" i="1"/>
  <c r="AF345" i="1"/>
  <c r="AF344" i="1"/>
  <c r="AF343" i="1"/>
  <c r="AF342" i="1"/>
  <c r="AF341" i="1"/>
  <c r="AF340" i="1"/>
  <c r="AF339" i="1"/>
  <c r="AF338" i="1"/>
  <c r="AF337" i="1"/>
  <c r="AF336" i="1"/>
  <c r="AF335" i="1"/>
  <c r="AF334" i="1"/>
  <c r="AF333" i="1"/>
  <c r="AF332" i="1"/>
  <c r="AF331" i="1"/>
  <c r="AF330" i="1"/>
  <c r="AF329" i="1"/>
  <c r="AF328" i="1"/>
  <c r="AF327" i="1"/>
  <c r="AF326" i="1"/>
  <c r="AF325" i="1"/>
  <c r="AF324" i="1"/>
  <c r="AF323" i="1"/>
  <c r="AF322" i="1"/>
  <c r="AF321" i="1"/>
  <c r="AF320" i="1"/>
  <c r="AF319" i="1"/>
  <c r="AF318" i="1"/>
  <c r="AF317" i="1"/>
  <c r="AF316" i="1"/>
  <c r="AF315" i="1"/>
  <c r="AF314" i="1"/>
  <c r="AF313" i="1"/>
  <c r="AF312" i="1"/>
  <c r="AF311" i="1"/>
  <c r="AF310" i="1"/>
  <c r="AF309" i="1"/>
  <c r="AF308" i="1"/>
  <c r="AF307" i="1"/>
  <c r="AF306" i="1"/>
  <c r="AF305" i="1"/>
  <c r="AF304" i="1"/>
  <c r="AF303" i="1"/>
  <c r="AF302" i="1"/>
  <c r="AF301" i="1"/>
  <c r="AF300" i="1"/>
  <c r="AF299" i="1"/>
  <c r="AF298" i="1"/>
  <c r="AF297" i="1"/>
  <c r="AF296" i="1"/>
  <c r="AF295" i="1"/>
  <c r="AF294" i="1"/>
  <c r="AF293" i="1"/>
  <c r="AF292" i="1"/>
  <c r="AF291" i="1"/>
  <c r="AF290" i="1"/>
  <c r="AF289" i="1"/>
  <c r="AF288" i="1"/>
  <c r="AF287" i="1"/>
  <c r="AF286" i="1"/>
  <c r="AF285" i="1"/>
  <c r="AF284" i="1"/>
  <c r="AF283" i="1"/>
  <c r="AF282" i="1"/>
  <c r="AF281" i="1"/>
  <c r="AF280" i="1"/>
  <c r="AF279" i="1"/>
  <c r="AF278" i="1"/>
  <c r="AF277" i="1"/>
  <c r="AF276" i="1"/>
  <c r="AF275" i="1"/>
  <c r="AF274" i="1"/>
  <c r="AF273" i="1"/>
  <c r="AF272" i="1"/>
  <c r="AF271" i="1"/>
  <c r="AF270" i="1"/>
  <c r="AF269" i="1"/>
  <c r="AF268" i="1"/>
  <c r="AF267" i="1"/>
  <c r="AF266" i="1"/>
  <c r="AF265" i="1"/>
  <c r="AF264" i="1"/>
  <c r="AF263" i="1"/>
  <c r="AF262" i="1"/>
  <c r="AF261" i="1"/>
  <c r="AF260" i="1"/>
  <c r="AF259" i="1"/>
  <c r="AF258" i="1"/>
  <c r="AF257" i="1"/>
  <c r="AF256" i="1"/>
  <c r="AF255" i="1"/>
  <c r="AF254" i="1"/>
  <c r="AF253" i="1"/>
  <c r="AF252" i="1"/>
  <c r="AF251" i="1"/>
  <c r="AF250" i="1"/>
  <c r="AF249" i="1"/>
  <c r="AF248" i="1"/>
  <c r="AF247" i="1"/>
  <c r="AF246" i="1"/>
  <c r="AF245" i="1"/>
  <c r="AF244" i="1"/>
  <c r="AF243" i="1"/>
  <c r="AF242" i="1"/>
  <c r="AF241" i="1"/>
  <c r="AF240" i="1"/>
  <c r="AF239" i="1"/>
  <c r="AF238" i="1"/>
  <c r="AF237" i="1"/>
  <c r="AF236" i="1"/>
  <c r="AF235" i="1"/>
  <c r="AF234" i="1"/>
  <c r="AF233" i="1"/>
  <c r="AF232" i="1"/>
  <c r="AF231" i="1"/>
  <c r="AF230" i="1"/>
  <c r="AF229" i="1"/>
  <c r="AF228" i="1"/>
  <c r="AF227" i="1"/>
  <c r="AF226" i="1"/>
  <c r="AF225" i="1"/>
  <c r="AF224" i="1"/>
  <c r="AF223" i="1"/>
  <c r="AF222" i="1"/>
  <c r="AF221" i="1"/>
  <c r="AF220" i="1"/>
  <c r="AF219" i="1"/>
  <c r="AF218" i="1"/>
  <c r="AF217" i="1"/>
  <c r="AF216" i="1"/>
  <c r="AF215" i="1"/>
  <c r="AF214" i="1"/>
  <c r="AF213" i="1"/>
  <c r="AF212" i="1"/>
  <c r="AF211" i="1"/>
  <c r="AF210" i="1"/>
  <c r="AF209" i="1"/>
  <c r="AF208" i="1"/>
  <c r="AF207" i="1"/>
  <c r="AF206" i="1"/>
  <c r="AF205" i="1"/>
  <c r="AF204" i="1"/>
  <c r="AF203" i="1"/>
  <c r="AF202" i="1"/>
  <c r="AF201" i="1"/>
  <c r="AF200" i="1"/>
  <c r="AF199" i="1"/>
  <c r="AF198" i="1"/>
  <c r="AF197" i="1"/>
  <c r="AF196" i="1"/>
  <c r="AF195" i="1"/>
  <c r="AF194" i="1"/>
  <c r="AF193" i="1"/>
  <c r="AF192" i="1"/>
  <c r="AF191" i="1"/>
  <c r="AF190" i="1"/>
  <c r="AF189" i="1"/>
  <c r="AF188" i="1"/>
  <c r="AF187" i="1"/>
  <c r="AF186" i="1"/>
  <c r="AF185" i="1"/>
  <c r="AF184" i="1"/>
  <c r="AF183" i="1"/>
  <c r="AF182" i="1"/>
  <c r="AF181" i="1"/>
  <c r="AF180" i="1"/>
  <c r="AF179" i="1"/>
  <c r="AF178" i="1"/>
  <c r="AF177" i="1"/>
  <c r="AF176" i="1"/>
  <c r="AF175" i="1"/>
  <c r="AF174" i="1"/>
  <c r="AF173" i="1"/>
  <c r="AF172" i="1"/>
  <c r="AF171" i="1"/>
  <c r="AF170" i="1"/>
  <c r="AF169" i="1"/>
  <c r="AF168" i="1"/>
  <c r="AF167" i="1"/>
  <c r="AF166" i="1"/>
  <c r="AF165" i="1"/>
  <c r="AF164" i="1"/>
  <c r="AF163" i="1"/>
  <c r="AF162" i="1"/>
  <c r="AF161" i="1"/>
  <c r="AF160" i="1"/>
  <c r="AF159" i="1"/>
  <c r="AF158" i="1"/>
  <c r="AF157" i="1"/>
  <c r="AF156" i="1"/>
  <c r="AF155" i="1"/>
  <c r="AF154" i="1"/>
  <c r="AF153" i="1"/>
  <c r="AF152" i="1"/>
  <c r="AF151" i="1"/>
  <c r="AF150" i="1"/>
  <c r="AF149" i="1"/>
  <c r="AF148" i="1"/>
  <c r="AF147" i="1"/>
  <c r="AF146" i="1"/>
  <c r="AF145" i="1"/>
  <c r="AF144" i="1"/>
  <c r="AF143" i="1"/>
  <c r="AF142" i="1"/>
  <c r="AF141" i="1"/>
  <c r="AF140" i="1"/>
  <c r="AF139" i="1"/>
  <c r="AF138" i="1"/>
  <c r="AF137" i="1"/>
  <c r="AF136" i="1"/>
  <c r="AF135" i="1"/>
  <c r="AF134" i="1"/>
  <c r="AF133" i="1"/>
  <c r="AF132" i="1"/>
  <c r="AF131" i="1"/>
  <c r="AF130" i="1"/>
  <c r="AF129" i="1"/>
  <c r="AF128" i="1"/>
  <c r="AF127" i="1"/>
  <c r="AF126" i="1"/>
  <c r="AF125" i="1"/>
  <c r="AF124" i="1"/>
  <c r="AF123" i="1"/>
  <c r="AF122" i="1"/>
  <c r="AF121" i="1"/>
  <c r="AF120" i="1"/>
  <c r="AF119" i="1"/>
  <c r="AF118" i="1"/>
  <c r="AF117" i="1"/>
  <c r="AF116" i="1"/>
  <c r="AF115" i="1"/>
  <c r="AF114" i="1"/>
  <c r="AF113" i="1"/>
  <c r="AF112" i="1"/>
  <c r="AF111" i="1"/>
  <c r="AF110" i="1"/>
  <c r="AF109" i="1"/>
  <c r="AF108" i="1"/>
  <c r="AF107" i="1"/>
  <c r="AF106" i="1"/>
  <c r="AF105" i="1"/>
  <c r="AF104" i="1"/>
  <c r="AF103" i="1"/>
  <c r="AF102"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F2" i="1"/>
  <c r="T20" i="1" l="1"/>
  <c r="T25" i="1"/>
  <c r="T10" i="1"/>
  <c r="T18" i="1"/>
  <c r="T22" i="1"/>
  <c r="T8" i="1"/>
  <c r="T16" i="1"/>
  <c r="T26" i="1"/>
  <c r="T7" i="1"/>
  <c r="T9" i="1"/>
  <c r="T11" i="1"/>
  <c r="T13" i="1"/>
  <c r="T15" i="1"/>
  <c r="T17" i="1"/>
  <c r="T19" i="1"/>
  <c r="T21" i="1"/>
  <c r="T23" i="1"/>
  <c r="T12" i="1"/>
  <c r="T24" i="1"/>
  <c r="C209" i="15"/>
  <c r="T14" i="1"/>
  <c r="C270" i="15"/>
  <c r="C34" i="15"/>
  <c r="C77" i="15"/>
  <c r="C109" i="15"/>
  <c r="C130" i="15"/>
  <c r="C162" i="15"/>
  <c r="C164" i="15"/>
  <c r="C193" i="15"/>
  <c r="C196" i="15"/>
  <c r="C205" i="15"/>
  <c r="C208" i="15"/>
  <c r="C13" i="15"/>
  <c r="C79" i="15"/>
  <c r="C85" i="15"/>
  <c r="C87" i="15"/>
  <c r="C272" i="15"/>
  <c r="C229" i="15"/>
  <c r="C230" i="15"/>
  <c r="C2" i="15"/>
  <c r="C10" i="15"/>
  <c r="C12" i="15"/>
  <c r="C117" i="15"/>
  <c r="C119" i="15"/>
  <c r="C123" i="15"/>
  <c r="C146" i="15"/>
  <c r="C155" i="15"/>
  <c r="C178" i="15"/>
  <c r="C225" i="15"/>
  <c r="C257" i="15"/>
  <c r="C260" i="15"/>
  <c r="C279" i="15"/>
  <c r="C281" i="15"/>
  <c r="C29" i="15"/>
  <c r="C66" i="15"/>
  <c r="C74" i="15"/>
  <c r="C76" i="15"/>
  <c r="C133" i="15"/>
  <c r="C134" i="15"/>
  <c r="C219" i="15"/>
  <c r="C241" i="15"/>
  <c r="C251" i="15"/>
  <c r="C15" i="15"/>
  <c r="C21" i="15"/>
  <c r="C23" i="15"/>
  <c r="C45" i="15"/>
  <c r="C53" i="15"/>
  <c r="C55" i="15"/>
  <c r="C59" i="15"/>
  <c r="C93" i="15"/>
  <c r="C97" i="15"/>
  <c r="C106" i="15"/>
  <c r="C108" i="15"/>
  <c r="C280" i="15"/>
  <c r="C274" i="15"/>
  <c r="C278" i="15"/>
  <c r="C98" i="15"/>
  <c r="C132" i="15"/>
  <c r="C141" i="15"/>
  <c r="C145" i="15"/>
  <c r="C165" i="15"/>
  <c r="C166" i="15"/>
  <c r="C5" i="15"/>
  <c r="C18" i="15"/>
  <c r="C26" i="15"/>
  <c r="C28" i="15"/>
  <c r="C50" i="15"/>
  <c r="C69" i="15"/>
  <c r="C82" i="15"/>
  <c r="C90" i="15"/>
  <c r="C92" i="15"/>
  <c r="C114" i="15"/>
  <c r="C139" i="15"/>
  <c r="C148" i="15"/>
  <c r="C154" i="15"/>
  <c r="C157" i="15"/>
  <c r="C161" i="15"/>
  <c r="C181" i="15"/>
  <c r="C182" i="15"/>
  <c r="C186" i="15"/>
  <c r="C203" i="15"/>
  <c r="C212" i="15"/>
  <c r="C221" i="15"/>
  <c r="C224" i="15"/>
  <c r="C245" i="15"/>
  <c r="C246" i="15"/>
  <c r="C267" i="15"/>
  <c r="C6" i="15"/>
  <c r="C33" i="15"/>
  <c r="C42" i="15"/>
  <c r="C44" i="15"/>
  <c r="C70" i="15"/>
  <c r="C173" i="15"/>
  <c r="C177" i="15"/>
  <c r="C197" i="15"/>
  <c r="C198" i="15"/>
  <c r="C228" i="15"/>
  <c r="C237" i="15"/>
  <c r="C240" i="15"/>
  <c r="C261" i="15"/>
  <c r="C262" i="15"/>
  <c r="C37" i="15"/>
  <c r="C39" i="15"/>
  <c r="C49" i="15"/>
  <c r="C61" i="15"/>
  <c r="C65" i="15"/>
  <c r="C101" i="15"/>
  <c r="C103" i="15"/>
  <c r="C113" i="15"/>
  <c r="C125" i="15"/>
  <c r="C129" i="15"/>
  <c r="C149" i="15"/>
  <c r="C150" i="15"/>
  <c r="C171" i="15"/>
  <c r="C180" i="15"/>
  <c r="C185" i="15"/>
  <c r="C189" i="15"/>
  <c r="C192" i="15"/>
  <c r="C213" i="15"/>
  <c r="C214" i="15"/>
  <c r="C235" i="15"/>
  <c r="C244" i="15"/>
  <c r="C249" i="15"/>
  <c r="C253" i="15"/>
  <c r="C256" i="15"/>
  <c r="C4" i="15"/>
  <c r="C43" i="15"/>
  <c r="C54" i="15"/>
  <c r="C63" i="15"/>
  <c r="C68" i="15"/>
  <c r="C107" i="15"/>
  <c r="C118" i="15"/>
  <c r="C127" i="15"/>
  <c r="C159" i="15"/>
  <c r="C187" i="15"/>
  <c r="C201" i="15"/>
  <c r="C265" i="15"/>
  <c r="C38" i="15"/>
  <c r="C47" i="15"/>
  <c r="C52" i="15"/>
  <c r="C91" i="15"/>
  <c r="C102" i="15"/>
  <c r="C111" i="15"/>
  <c r="C116" i="15"/>
  <c r="C138" i="15"/>
  <c r="C170" i="15"/>
  <c r="C217" i="15"/>
  <c r="C7" i="15"/>
  <c r="C17" i="15"/>
  <c r="C22" i="15"/>
  <c r="C31" i="15"/>
  <c r="C36" i="15"/>
  <c r="C58" i="15"/>
  <c r="C60" i="15"/>
  <c r="C71" i="15"/>
  <c r="C75" i="15"/>
  <c r="C81" i="15"/>
  <c r="C86" i="15"/>
  <c r="C95" i="15"/>
  <c r="C100" i="15"/>
  <c r="C122" i="15"/>
  <c r="C124" i="15"/>
  <c r="C143" i="15"/>
  <c r="C175" i="15"/>
  <c r="C233" i="15"/>
  <c r="C20" i="15"/>
  <c r="C84" i="15"/>
  <c r="C191" i="15"/>
  <c r="C202" i="15"/>
  <c r="C207" i="15"/>
  <c r="C218" i="15"/>
  <c r="C223" i="15"/>
  <c r="C234" i="15"/>
  <c r="C239" i="15"/>
  <c r="C250" i="15"/>
  <c r="C255" i="15"/>
  <c r="C266" i="15"/>
  <c r="C3" i="15"/>
  <c r="C9" i="15"/>
  <c r="C14" i="15"/>
  <c r="C19" i="15"/>
  <c r="C25" i="15"/>
  <c r="C30" i="15"/>
  <c r="C35" i="15"/>
  <c r="C41" i="15"/>
  <c r="C46" i="15"/>
  <c r="C51" i="15"/>
  <c r="C57" i="15"/>
  <c r="C62" i="15"/>
  <c r="C67" i="15"/>
  <c r="C73" i="15"/>
  <c r="C78" i="15"/>
  <c r="C83" i="15"/>
  <c r="C89" i="15"/>
  <c r="C94" i="15"/>
  <c r="C99" i="15"/>
  <c r="C105" i="15"/>
  <c r="C110" i="15"/>
  <c r="C115" i="15"/>
  <c r="C121" i="15"/>
  <c r="C126" i="15"/>
  <c r="C131" i="15"/>
  <c r="C137" i="15"/>
  <c r="C142" i="15"/>
  <c r="C147" i="15"/>
  <c r="C153" i="15"/>
  <c r="C158" i="15"/>
  <c r="C163" i="15"/>
  <c r="C169" i="15"/>
  <c r="C174" i="15"/>
  <c r="C179" i="15"/>
  <c r="C184" i="15"/>
  <c r="C190" i="15"/>
  <c r="C195" i="15"/>
  <c r="C200" i="15"/>
  <c r="C206" i="15"/>
  <c r="C211" i="15"/>
  <c r="C216" i="15"/>
  <c r="C222" i="15"/>
  <c r="C227" i="15"/>
  <c r="C232" i="15"/>
  <c r="C238" i="15"/>
  <c r="C243" i="15"/>
  <c r="C248" i="15"/>
  <c r="C254" i="15"/>
  <c r="C259" i="15"/>
  <c r="C264" i="15"/>
  <c r="C271" i="15"/>
  <c r="C277" i="15"/>
  <c r="C135" i="15"/>
  <c r="C140" i="15"/>
  <c r="C151" i="15"/>
  <c r="C156" i="15"/>
  <c r="C167" i="15"/>
  <c r="C172" i="15"/>
  <c r="C183" i="15"/>
  <c r="C188" i="15"/>
  <c r="C194" i="15"/>
  <c r="C199" i="15"/>
  <c r="C204" i="15"/>
  <c r="C210" i="15"/>
  <c r="C215" i="15"/>
  <c r="C220" i="15"/>
  <c r="C226" i="15"/>
  <c r="C231" i="15"/>
  <c r="C236" i="15"/>
  <c r="C242" i="15"/>
  <c r="C247" i="15"/>
  <c r="C252" i="15"/>
  <c r="C258" i="15"/>
  <c r="C263" i="15"/>
  <c r="C269" i="15"/>
  <c r="C275" i="15"/>
  <c r="C276" i="15"/>
  <c r="C282" i="15"/>
  <c r="C268" i="15"/>
  <c r="C273" i="15"/>
  <c r="C11" i="15"/>
  <c r="C27" i="15"/>
  <c r="C8" i="15"/>
  <c r="C16" i="15"/>
  <c r="C24" i="15"/>
  <c r="C32" i="15"/>
  <c r="C40" i="15"/>
  <c r="C48" i="15"/>
  <c r="C56" i="15"/>
  <c r="C64" i="15"/>
  <c r="C72" i="15"/>
  <c r="C80" i="15"/>
  <c r="C88" i="15"/>
  <c r="C96" i="15"/>
  <c r="C104" i="15"/>
  <c r="C112" i="15"/>
  <c r="C120" i="15"/>
  <c r="C128" i="15"/>
  <c r="C136" i="15"/>
  <c r="C144" i="15"/>
  <c r="C152" i="15"/>
  <c r="C160" i="15"/>
  <c r="C168" i="15"/>
  <c r="C17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alialhammad</author>
  </authors>
  <commentList>
    <comment ref="W1745" authorId="0" shapeId="0" xr:uid="{00000000-0006-0000-0000-000001000000}">
      <text>
        <r>
          <rPr>
            <sz val="11"/>
            <color theme="1"/>
            <rFont val="Calibri"/>
            <family val="2"/>
            <scheme val="minor"/>
          </rPr>
          <t xml:space="preserve">alialhammad:
AS PER THE PREVIOUS JOB ORDER SAAD REQUEST TO CHANGE THE BIT TYPE TO GTi64H 7/17/2023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alialhammad</author>
  </authors>
  <commentList>
    <comment ref="W1763" authorId="0" shapeId="0" xr:uid="{00000000-0006-0000-0100-000001000000}">
      <text>
        <r>
          <rPr>
            <sz val="11"/>
            <color theme="1"/>
            <rFont val="Calibri"/>
            <family val="2"/>
            <scheme val="minor"/>
          </rPr>
          <t xml:space="preserve">alialhammad:
AS PER THE PREVIOUS JOB ORDER SAAD REQUEST TO CHANGE THE BIT TYPE TO GTi64H 7/17/2023
</t>
        </r>
      </text>
    </comment>
  </commentList>
</comments>
</file>

<file path=xl/sharedStrings.xml><?xml version="1.0" encoding="utf-8"?>
<sst xmlns="http://schemas.openxmlformats.org/spreadsheetml/2006/main" count="34635" uniqueCount="9581">
  <si>
    <t xml:space="preserve">ORDER NO.
</t>
  </si>
  <si>
    <t>SERIAL NO</t>
  </si>
  <si>
    <t>SIZE</t>
  </si>
  <si>
    <t>TYPE</t>
  </si>
  <si>
    <t>MAT NO.</t>
  </si>
  <si>
    <t>RECIVED</t>
  </si>
  <si>
    <t>FROM</t>
  </si>
  <si>
    <t>Origional MAT Level</t>
  </si>
  <si>
    <t>NEW TYPE</t>
  </si>
  <si>
    <t>STATUS</t>
  </si>
  <si>
    <t>FINAL</t>
  </si>
  <si>
    <t>Upper Section Replacement</t>
  </si>
  <si>
    <t>Build up</t>
  </si>
  <si>
    <t>Brazer</t>
  </si>
  <si>
    <t>Spinner</t>
  </si>
  <si>
    <t>Tip Grinding by</t>
  </si>
  <si>
    <t>QC</t>
  </si>
  <si>
    <t>Thread Cleaning / Machining</t>
  </si>
  <si>
    <t>Body Cleaning / Machining</t>
  </si>
  <si>
    <t>Erosion sleeve</t>
  </si>
  <si>
    <t>Rework</t>
  </si>
  <si>
    <t>ACCOMPLISHED DATE</t>
  </si>
  <si>
    <t>REMARKS</t>
  </si>
  <si>
    <t>Job Name</t>
  </si>
  <si>
    <t>Issues report</t>
  </si>
  <si>
    <t>PDC Production Days</t>
  </si>
  <si>
    <t>Lost Cutter</t>
  </si>
  <si>
    <t>ITEM NUMBER</t>
  </si>
  <si>
    <t>MJ #</t>
  </si>
  <si>
    <t>Production Order Number</t>
  </si>
  <si>
    <t>TRANSFER ORDER</t>
  </si>
  <si>
    <t>Quotation</t>
  </si>
  <si>
    <t>RAF</t>
  </si>
  <si>
    <t>6 1/8"</t>
  </si>
  <si>
    <t>FMD44</t>
  </si>
  <si>
    <t>HOLD</t>
  </si>
  <si>
    <t>_</t>
  </si>
  <si>
    <t>OLD MAT</t>
  </si>
  <si>
    <t>12721812R2</t>
  </si>
  <si>
    <t>MMD63</t>
  </si>
  <si>
    <t>Repair</t>
  </si>
  <si>
    <t>we changed the upper Section</t>
  </si>
  <si>
    <t>12652742R</t>
  </si>
  <si>
    <t>MMG64H</t>
  </si>
  <si>
    <t>12665 $</t>
  </si>
  <si>
    <t>12679502R</t>
  </si>
  <si>
    <t>13098 $</t>
  </si>
  <si>
    <t>12693583R1</t>
  </si>
  <si>
    <t>MME63</t>
  </si>
  <si>
    <t>Thread and Blade damage. 13098 $ AND NEED RECLAIM CUTTERS [ 752294,  1010 CT82 .018</t>
  </si>
  <si>
    <t>12733371R2</t>
  </si>
  <si>
    <t>Saved body</t>
  </si>
  <si>
    <t>12694312R2</t>
  </si>
  <si>
    <t>12733370R1</t>
  </si>
  <si>
    <t>12 1/4"</t>
  </si>
  <si>
    <t>MMD76H</t>
  </si>
  <si>
    <t>MMD54H</t>
  </si>
  <si>
    <t>12529832R3</t>
  </si>
  <si>
    <t>8 1/2"</t>
  </si>
  <si>
    <t>MMD65H</t>
  </si>
  <si>
    <t>12924919R1</t>
  </si>
  <si>
    <t>Cruzer</t>
  </si>
  <si>
    <t>12680226R2</t>
  </si>
  <si>
    <t>12800691R3</t>
  </si>
  <si>
    <t>12847522R</t>
  </si>
  <si>
    <t>12529832R4</t>
  </si>
  <si>
    <t>12652181R</t>
  </si>
  <si>
    <t>12847522R2</t>
  </si>
  <si>
    <t>12667067R2</t>
  </si>
  <si>
    <t>12584328R3</t>
  </si>
  <si>
    <t>12800691R4</t>
  </si>
  <si>
    <t>986403M</t>
  </si>
  <si>
    <t>12667067R3</t>
  </si>
  <si>
    <t>12847522R3</t>
  </si>
  <si>
    <t>12877927R</t>
  </si>
  <si>
    <t>12652181R2</t>
  </si>
  <si>
    <t>952533M</t>
  </si>
  <si>
    <t>12529832R5</t>
  </si>
  <si>
    <t>3 7/8"</t>
  </si>
  <si>
    <t>SF53</t>
  </si>
  <si>
    <t>12762915R2</t>
  </si>
  <si>
    <t>SFD66CH</t>
  </si>
  <si>
    <t>Thread Damage [ unaccepetale ] replace the uper section( After cleaned, abdul decided to accept ) . IA build up [ B1( I5), B2 (I5), B3 (I7),B5 (I8),B6 (I5),    B7 (I4)]. Reclaim cutters [ 12 cutters 1913 ,0.010'] &amp;[ 5 cutters 1913, 0.018] .     [ 8 cutters new cutters 1913, 0.010' ]</t>
  </si>
  <si>
    <t>MMD64H</t>
  </si>
  <si>
    <t>12800691R5</t>
  </si>
  <si>
    <t xml:space="preserve"> 3/11/2018</t>
  </si>
  <si>
    <t>12680225R2</t>
  </si>
  <si>
    <t>12978769R1</t>
  </si>
  <si>
    <t>12584328R4</t>
  </si>
  <si>
    <t>Not approved</t>
  </si>
  <si>
    <t>12934734R</t>
  </si>
  <si>
    <t>13010775R1</t>
  </si>
  <si>
    <t>Mixed cutters.</t>
  </si>
  <si>
    <t>11848664R2</t>
  </si>
  <si>
    <t>FXD65</t>
  </si>
  <si>
    <t>12847523R</t>
  </si>
  <si>
    <t>12978769R2</t>
  </si>
  <si>
    <t>12800691R6</t>
  </si>
  <si>
    <t>12978769R3</t>
  </si>
  <si>
    <t>12847522R4</t>
  </si>
  <si>
    <t>12934734R2</t>
  </si>
  <si>
    <t>12847523R2</t>
  </si>
  <si>
    <t>12978769R4</t>
  </si>
  <si>
    <t>8 1913CT82 0.018"</t>
  </si>
  <si>
    <t>12847522R5</t>
  </si>
  <si>
    <t>12364524R6</t>
  </si>
  <si>
    <t>FXD63</t>
  </si>
  <si>
    <t>No Grfaphite</t>
  </si>
  <si>
    <t>12934734R3</t>
  </si>
  <si>
    <t>12854790R1</t>
  </si>
  <si>
    <t>12934734R4</t>
  </si>
  <si>
    <t>13010774R</t>
  </si>
  <si>
    <t>12854790R2</t>
  </si>
  <si>
    <t>pitting in shank and erosion. 1 1313CT200 FROM RECLAIM.</t>
  </si>
  <si>
    <t>12847522R6</t>
  </si>
  <si>
    <t>12800691R7</t>
  </si>
  <si>
    <t>M DELETED</t>
  </si>
  <si>
    <t>12529832R6</t>
  </si>
  <si>
    <t>791578M</t>
  </si>
  <si>
    <t>11 1613CT82 cutters from reclaim.changed by technology.</t>
  </si>
  <si>
    <t>12680226R3</t>
  </si>
  <si>
    <t>Blade damage B2 &amp; B5 needs matrix build up. 11 1010CT80 Cutters from reclaim.</t>
  </si>
  <si>
    <t>12934734R5</t>
  </si>
  <si>
    <t>Needs build up in B4P3 &amp; P4, B5P2 &amp; P3, Bit under gauge, Acceptable.</t>
  </si>
  <si>
    <t>12721812R3</t>
  </si>
  <si>
    <t>12978769R5</t>
  </si>
  <si>
    <t>12936218R1</t>
  </si>
  <si>
    <t>13010774R2</t>
  </si>
  <si>
    <t>13015725R1</t>
  </si>
  <si>
    <t>Changed by Technology (Osama).</t>
  </si>
  <si>
    <t>12800691R8</t>
  </si>
  <si>
    <t>Apex crack acceptable, minor thread damage needs filling, nozzle thread damage between B1 &amp; B3 if pressure test pass acceptable.</t>
  </si>
  <si>
    <t>12847523R3</t>
  </si>
  <si>
    <t>12854790R3</t>
  </si>
  <si>
    <t>13010774R3</t>
  </si>
  <si>
    <t>12934734R6</t>
  </si>
  <si>
    <t>13010775R2</t>
  </si>
  <si>
    <t>upper section replacement</t>
  </si>
  <si>
    <t>13015725R2</t>
  </si>
  <si>
    <t>12721812R4</t>
  </si>
  <si>
    <t>12680226R4</t>
  </si>
  <si>
    <t>12800691R9</t>
  </si>
  <si>
    <t>13010774R4</t>
  </si>
  <si>
    <t>12934734R7</t>
  </si>
  <si>
    <t>12847522R7</t>
  </si>
  <si>
    <t>13010775R3</t>
  </si>
  <si>
    <t>GT76H</t>
  </si>
  <si>
    <t>12854790R4</t>
  </si>
  <si>
    <t>R-HD-23-0051</t>
  </si>
  <si>
    <t>MJ-002608</t>
  </si>
  <si>
    <t>R-HD-23-0052</t>
  </si>
  <si>
    <t>MJ-002609</t>
  </si>
  <si>
    <t>12998454R1</t>
  </si>
  <si>
    <t>R-HD-23-0053</t>
  </si>
  <si>
    <t>MJ-002610</t>
  </si>
  <si>
    <t>12934734R8</t>
  </si>
  <si>
    <t>R-HD-23-0054</t>
  </si>
  <si>
    <t>MJ-002611</t>
  </si>
  <si>
    <t>12529832R7</t>
  </si>
  <si>
    <t>12978769R6</t>
  </si>
  <si>
    <t>1032847M</t>
  </si>
  <si>
    <t>12584328R5</t>
  </si>
  <si>
    <t>R-HD-23-0057</t>
  </si>
  <si>
    <t>MJ-003201</t>
  </si>
  <si>
    <t>13015725R3</t>
  </si>
  <si>
    <t>R-HD-23-0058</t>
  </si>
  <si>
    <t>MJ-003202</t>
  </si>
  <si>
    <t>12847523R4</t>
  </si>
  <si>
    <t>12936218R2</t>
  </si>
  <si>
    <t>12847522R8</t>
  </si>
  <si>
    <t>13064087R1</t>
  </si>
  <si>
    <t>12680225R3</t>
  </si>
  <si>
    <t>12800691R10</t>
  </si>
  <si>
    <t>12854790R5</t>
  </si>
  <si>
    <t>13052802R1</t>
  </si>
  <si>
    <t>1054398M</t>
  </si>
  <si>
    <t>13010774R5</t>
  </si>
  <si>
    <t>12978769R7</t>
  </si>
  <si>
    <t>12998454R2</t>
  </si>
  <si>
    <t>13017455R1</t>
  </si>
  <si>
    <t>12934734R9</t>
  </si>
  <si>
    <t>GTI65H</t>
  </si>
  <si>
    <t>MAT No. was 1067911M and changed to 1086630</t>
  </si>
  <si>
    <t>12847523R5</t>
  </si>
  <si>
    <t>13015725R4</t>
  </si>
  <si>
    <t>13064087R2</t>
  </si>
  <si>
    <t>12584328R6</t>
  </si>
  <si>
    <t>11848664R3</t>
  </si>
  <si>
    <t>12847523R6</t>
  </si>
  <si>
    <t>13015725R5</t>
  </si>
  <si>
    <t>1061431M</t>
  </si>
  <si>
    <t>13017455R2</t>
  </si>
  <si>
    <t>12847522R9</t>
  </si>
  <si>
    <t>12978769R8</t>
  </si>
  <si>
    <t>12854790R6</t>
  </si>
  <si>
    <t>13064084R1</t>
  </si>
  <si>
    <t>see your email in next repair.</t>
  </si>
  <si>
    <t>12934734R10</t>
  </si>
  <si>
    <t xml:space="preserve"> 10/14/2018</t>
  </si>
  <si>
    <t>13022031R1</t>
  </si>
  <si>
    <t>12680226R5</t>
  </si>
  <si>
    <t>12847523R7</t>
  </si>
  <si>
    <t>waiting steel powder</t>
  </si>
  <si>
    <t>12847522R10</t>
  </si>
  <si>
    <t>SCRAP</t>
  </si>
  <si>
    <t>13052802R2</t>
  </si>
  <si>
    <t>recommended to scrap</t>
  </si>
  <si>
    <t>12991817R1</t>
  </si>
  <si>
    <t>12978769R9</t>
  </si>
  <si>
    <t>13017455R3</t>
  </si>
  <si>
    <t>12847523R8</t>
  </si>
  <si>
    <t>13064084R2</t>
  </si>
  <si>
    <t>12998454R3</t>
  </si>
  <si>
    <t>13064083R1</t>
  </si>
  <si>
    <t>13035210R1</t>
  </si>
  <si>
    <t>12680226R6</t>
  </si>
  <si>
    <t>Ameen didn’t approve it</t>
  </si>
  <si>
    <t>12721812R5</t>
  </si>
  <si>
    <t>13064087R3</t>
  </si>
  <si>
    <t>12934734R11</t>
  </si>
  <si>
    <t>13017455R4</t>
  </si>
  <si>
    <t>RR</t>
  </si>
  <si>
    <t>12978769R10</t>
  </si>
  <si>
    <t>13064084R3</t>
  </si>
  <si>
    <t>13010775R4</t>
  </si>
  <si>
    <t>12854790R7</t>
  </si>
  <si>
    <t>13022031R2</t>
  </si>
  <si>
    <t>13015725R6</t>
  </si>
  <si>
    <t>MMD64</t>
  </si>
  <si>
    <t>13064084R4</t>
  </si>
  <si>
    <t>12854792R1</t>
  </si>
  <si>
    <t>12847523R9</t>
  </si>
  <si>
    <t>12978769R11</t>
  </si>
  <si>
    <t>12854790R8</t>
  </si>
  <si>
    <t>13064087R4</t>
  </si>
  <si>
    <t>13094644R1</t>
  </si>
  <si>
    <t>13064083R2</t>
  </si>
  <si>
    <t>13010774R6</t>
  </si>
  <si>
    <t>13017455R5</t>
  </si>
  <si>
    <t>1079481M</t>
  </si>
  <si>
    <t>13022906R1</t>
  </si>
  <si>
    <t>13010775R5</t>
  </si>
  <si>
    <t>12934734R12</t>
  </si>
  <si>
    <t>GT65DH</t>
  </si>
  <si>
    <t>13022031R3</t>
  </si>
  <si>
    <t>13035210R2</t>
  </si>
  <si>
    <t>13015725R7</t>
  </si>
  <si>
    <t>12721812R6</t>
  </si>
  <si>
    <t>12854792R2</t>
  </si>
  <si>
    <t>12584328R7</t>
  </si>
  <si>
    <t>12978769R12</t>
  </si>
  <si>
    <t>12847523R10</t>
  </si>
  <si>
    <t>12854790R9</t>
  </si>
  <si>
    <t>12529832R8</t>
  </si>
  <si>
    <t>NN</t>
  </si>
  <si>
    <t>13064084R5</t>
  </si>
  <si>
    <t>13131312R1</t>
  </si>
  <si>
    <t>13064083R3</t>
  </si>
  <si>
    <t>13022906R2</t>
  </si>
  <si>
    <t>11848664R4</t>
  </si>
  <si>
    <t>1313CT36 471108 Not Available</t>
  </si>
  <si>
    <t>13131335R1</t>
  </si>
  <si>
    <t>13094644R2</t>
  </si>
  <si>
    <t>12854792R3</t>
  </si>
  <si>
    <t>13015725R8</t>
  </si>
  <si>
    <t>13094646R1</t>
  </si>
  <si>
    <t>13131316R1</t>
  </si>
  <si>
    <t>13111858R1</t>
  </si>
  <si>
    <t>Rerun</t>
  </si>
  <si>
    <t>12936218R3</t>
  </si>
  <si>
    <t>13111859R1</t>
  </si>
  <si>
    <t>12978769R13</t>
  </si>
  <si>
    <t>12854790R10</t>
  </si>
  <si>
    <t>13094635R1</t>
  </si>
  <si>
    <t>13015725R9</t>
  </si>
  <si>
    <t>13035210R3</t>
  </si>
  <si>
    <t>13131312R2</t>
  </si>
  <si>
    <t>12721812R7</t>
  </si>
  <si>
    <t>13022906R3</t>
  </si>
  <si>
    <t>13131316R2</t>
  </si>
  <si>
    <t>R-LS-23-0646</t>
  </si>
  <si>
    <t>13094646R2</t>
  </si>
  <si>
    <t>12847523R11</t>
  </si>
  <si>
    <t>12680225R4</t>
  </si>
  <si>
    <t>12854792R4</t>
  </si>
  <si>
    <t>12991817R2</t>
  </si>
  <si>
    <t>12998454R4</t>
  </si>
  <si>
    <t>13111878R1</t>
  </si>
  <si>
    <t>13010774R7</t>
  </si>
  <si>
    <t>13094644R3</t>
  </si>
  <si>
    <t>13094634R1</t>
  </si>
  <si>
    <t>13131335R2</t>
  </si>
  <si>
    <t>12854790R11</t>
  </si>
  <si>
    <t>13015725R10</t>
  </si>
  <si>
    <t>13064084R6</t>
  </si>
  <si>
    <t>13022031R4</t>
  </si>
  <si>
    <t>12934734R13</t>
  </si>
  <si>
    <t>13017455R6</t>
  </si>
  <si>
    <t>13064087R5</t>
  </si>
  <si>
    <t>12936218R4</t>
  </si>
  <si>
    <t>12978769R14</t>
  </si>
  <si>
    <t>13131312R3</t>
  </si>
  <si>
    <t>12847523R12</t>
  </si>
  <si>
    <t>13111858R2</t>
  </si>
  <si>
    <t>12854792R5</t>
  </si>
  <si>
    <t>13022906R4</t>
  </si>
  <si>
    <t>13131316R3</t>
  </si>
  <si>
    <t>13015725R11</t>
  </si>
  <si>
    <t>13094644R4</t>
  </si>
  <si>
    <t>13111906R1</t>
  </si>
  <si>
    <t>13035210R4</t>
  </si>
  <si>
    <t>12364524R7</t>
  </si>
  <si>
    <t>13094634R2</t>
  </si>
  <si>
    <t>13094646R3</t>
  </si>
  <si>
    <t>13131335R3</t>
  </si>
  <si>
    <t>12854790R12</t>
  </si>
  <si>
    <t>13131312R4</t>
  </si>
  <si>
    <t>13010774R8</t>
  </si>
  <si>
    <t>Recommended to scrap all cutters gone, 45 pockets dameged.</t>
  </si>
  <si>
    <t>13111859R2</t>
  </si>
  <si>
    <t>12721812R8</t>
  </si>
  <si>
    <t>13010775R6</t>
  </si>
  <si>
    <t>may need bpdy build up</t>
  </si>
  <si>
    <t>13064084R7</t>
  </si>
  <si>
    <t>13064087R6</t>
  </si>
  <si>
    <t>13022031R5</t>
  </si>
  <si>
    <t>RECOMMENDED TO SCRAP</t>
  </si>
  <si>
    <t>12936218R5</t>
  </si>
  <si>
    <t>12998454R5</t>
  </si>
  <si>
    <t>12854792R6</t>
  </si>
  <si>
    <t>13094644R5</t>
  </si>
  <si>
    <t>13131335R4</t>
  </si>
  <si>
    <t>13064083R4</t>
  </si>
  <si>
    <t>13094634R3</t>
  </si>
  <si>
    <t>13094635R2</t>
  </si>
  <si>
    <t>13111858R3</t>
  </si>
  <si>
    <t>13015725R12</t>
  </si>
  <si>
    <t>GTi65DH</t>
  </si>
  <si>
    <t>1093876M</t>
  </si>
  <si>
    <t>13187245R1</t>
  </si>
  <si>
    <t>GTi76H</t>
  </si>
  <si>
    <t>13172282R1</t>
  </si>
  <si>
    <t>13017455R7</t>
  </si>
  <si>
    <t>13131316R4</t>
  </si>
  <si>
    <t>UPPER SECTION CHANGED TO FIT THE CEREBRO AND THE MAT #</t>
  </si>
  <si>
    <t>12998454R6</t>
  </si>
  <si>
    <t>12978769R15</t>
  </si>
  <si>
    <t>12854792R7</t>
  </si>
  <si>
    <t>Old price</t>
  </si>
  <si>
    <t>13022906R5</t>
  </si>
  <si>
    <t>13111878R2</t>
  </si>
  <si>
    <t>12991817R3</t>
  </si>
  <si>
    <t>13064084R8</t>
  </si>
  <si>
    <t>13094644R6</t>
  </si>
  <si>
    <t>12847523R13</t>
  </si>
  <si>
    <t>13015725R13</t>
  </si>
  <si>
    <t>13064083R5</t>
  </si>
  <si>
    <t>13131312R5</t>
  </si>
  <si>
    <t>13172284R1</t>
  </si>
  <si>
    <t>13111859R3</t>
  </si>
  <si>
    <t>13094634R4</t>
  </si>
  <si>
    <t>12854792R8</t>
  </si>
  <si>
    <t>13131335R5</t>
  </si>
  <si>
    <t>12847523R14</t>
  </si>
  <si>
    <t>12978769R16</t>
  </si>
  <si>
    <t>13064084R9</t>
  </si>
  <si>
    <t>12934734R14</t>
  </si>
  <si>
    <t>13111858R4</t>
  </si>
  <si>
    <t>13064087R7</t>
  </si>
  <si>
    <t>12721812R9</t>
  </si>
  <si>
    <t>13172282R2</t>
  </si>
  <si>
    <t>13172284R2</t>
  </si>
  <si>
    <t>13015725R14</t>
  </si>
  <si>
    <t>13149253R1</t>
  </si>
  <si>
    <t>13094635R3</t>
  </si>
  <si>
    <t>13035210R5</t>
  </si>
  <si>
    <t>13017455R8</t>
  </si>
  <si>
    <t>13064083R6</t>
  </si>
  <si>
    <t>12978769R17</t>
  </si>
  <si>
    <t>12854792R9</t>
  </si>
  <si>
    <t>13094634R5</t>
  </si>
  <si>
    <t>13131312R6</t>
  </si>
  <si>
    <t>13186633R1</t>
  </si>
  <si>
    <t>13131335R6</t>
  </si>
  <si>
    <t>13015725R15</t>
  </si>
  <si>
    <t>13064084R10</t>
  </si>
  <si>
    <t>13172285R1</t>
  </si>
  <si>
    <t>13172284R3</t>
  </si>
  <si>
    <t>13131335R7</t>
  </si>
  <si>
    <t>13064083R7</t>
  </si>
  <si>
    <t>13094635R4</t>
  </si>
  <si>
    <t>13131316R5</t>
  </si>
  <si>
    <t>CEREBRO</t>
  </si>
  <si>
    <t>13064087R8</t>
  </si>
  <si>
    <t>13172282R3</t>
  </si>
  <si>
    <t>13111858R5</t>
  </si>
  <si>
    <t>13111859R4</t>
  </si>
  <si>
    <t>13149253R2</t>
  </si>
  <si>
    <t>13131312R7</t>
  </si>
  <si>
    <t>12934734R15</t>
  </si>
  <si>
    <t>13094634R6</t>
  </si>
  <si>
    <t>13186633R2</t>
  </si>
  <si>
    <t>12854790R13</t>
  </si>
  <si>
    <t>13015725R16</t>
  </si>
  <si>
    <t>13064084R11</t>
  </si>
  <si>
    <t>13172285R2</t>
  </si>
  <si>
    <t>13094635R5</t>
  </si>
  <si>
    <t>13111859R5</t>
  </si>
  <si>
    <t>13172284R4</t>
  </si>
  <si>
    <t>13172282R4</t>
  </si>
  <si>
    <t>13035210R6</t>
  </si>
  <si>
    <t>13094634R7</t>
  </si>
  <si>
    <t>13111858R6</t>
  </si>
  <si>
    <t>12847523R15</t>
  </si>
  <si>
    <t>LSTK</t>
  </si>
  <si>
    <t>the bit need to be send as it is on 12/08/2020</t>
  </si>
  <si>
    <t>13224438R1</t>
  </si>
  <si>
    <t>12991817R4</t>
  </si>
  <si>
    <t>12734057R1</t>
  </si>
  <si>
    <t>13172284R5</t>
  </si>
  <si>
    <t>13064083R8</t>
  </si>
  <si>
    <t>13186633R3</t>
  </si>
  <si>
    <t>13131312R8</t>
  </si>
  <si>
    <t>13094644R7</t>
  </si>
  <si>
    <t>13131335R8</t>
  </si>
  <si>
    <t>13172286R1</t>
  </si>
  <si>
    <t>13224439R1</t>
  </si>
  <si>
    <t>13094635R6</t>
  </si>
  <si>
    <t>13064087R9</t>
  </si>
  <si>
    <t>13172285R3</t>
  </si>
  <si>
    <t>12854790R14</t>
  </si>
  <si>
    <t>13111859R6</t>
  </si>
  <si>
    <t>13035210R7</t>
  </si>
  <si>
    <t>13015725R17</t>
  </si>
  <si>
    <t>13172282R5</t>
  </si>
  <si>
    <t>13172560R1</t>
  </si>
  <si>
    <t>13094634R8</t>
  </si>
  <si>
    <t>12721820R1</t>
  </si>
  <si>
    <t>12721822R4</t>
  </si>
  <si>
    <t>12232837R1</t>
  </si>
  <si>
    <t>12733306R1</t>
  </si>
  <si>
    <t>12745463R1</t>
  </si>
  <si>
    <t>13094635R7</t>
  </si>
  <si>
    <t>13207309R1</t>
  </si>
  <si>
    <t>13064083R9</t>
  </si>
  <si>
    <t>13111858R7</t>
  </si>
  <si>
    <t>13094646R4</t>
  </si>
  <si>
    <t>13172285R4</t>
  </si>
  <si>
    <t>13186633R4</t>
  </si>
  <si>
    <t>GTD54H</t>
  </si>
  <si>
    <t>13172282R6</t>
  </si>
  <si>
    <t>13172284R6</t>
  </si>
  <si>
    <t>13015725R18</t>
  </si>
  <si>
    <t>12854790R15</t>
  </si>
  <si>
    <t>13172286R2</t>
  </si>
  <si>
    <t>13131335R9</t>
  </si>
  <si>
    <t>13064087R10</t>
  </si>
  <si>
    <t>12721822R5</t>
  </si>
  <si>
    <t>12733306R2</t>
  </si>
  <si>
    <t>13131312R9</t>
  </si>
  <si>
    <t>13224439R2</t>
  </si>
  <si>
    <t>13172559R1</t>
  </si>
  <si>
    <t>13094635R8</t>
  </si>
  <si>
    <t>12734057R2</t>
  </si>
  <si>
    <t>RERUN</t>
  </si>
  <si>
    <t>13094634R9</t>
  </si>
  <si>
    <t>13111858R8</t>
  </si>
  <si>
    <t>13035210R8</t>
  </si>
  <si>
    <t>13207309R2</t>
  </si>
  <si>
    <t>13172560R2</t>
  </si>
  <si>
    <t>13261217R1</t>
  </si>
  <si>
    <t>13186633R5</t>
  </si>
  <si>
    <t>13224438R2</t>
  </si>
  <si>
    <t>13015725R19</t>
  </si>
  <si>
    <t>13172285R5</t>
  </si>
  <si>
    <t>13094646R5</t>
  </si>
  <si>
    <t>13224439R3</t>
  </si>
  <si>
    <t>13131312R10</t>
  </si>
  <si>
    <t>13172286R3</t>
  </si>
  <si>
    <t>13186633R6</t>
  </si>
  <si>
    <t>12745463R2</t>
  </si>
  <si>
    <t>12733306R3</t>
  </si>
  <si>
    <t>13224438R3</t>
  </si>
  <si>
    <t>13111859R7</t>
  </si>
  <si>
    <t>13172284R7</t>
  </si>
  <si>
    <t>13094644R8</t>
  </si>
  <si>
    <t>13131335R10</t>
  </si>
  <si>
    <t>12854790R16</t>
  </si>
  <si>
    <t>13172559R2</t>
  </si>
  <si>
    <t>13111858R9</t>
  </si>
  <si>
    <t>13035210R9</t>
  </si>
  <si>
    <t>13172560R3</t>
  </si>
  <si>
    <t>13064087R11</t>
  </si>
  <si>
    <t>13186633R7</t>
  </si>
  <si>
    <t>13207309R3</t>
  </si>
  <si>
    <t>13224439R4</t>
  </si>
  <si>
    <t>13172282R7</t>
  </si>
  <si>
    <t>13272154R1</t>
  </si>
  <si>
    <t>13094635R9</t>
  </si>
  <si>
    <t>12745464R1</t>
  </si>
  <si>
    <t>13094644R9</t>
  </si>
  <si>
    <t>13015725R20</t>
  </si>
  <si>
    <t>13224438R4</t>
  </si>
  <si>
    <t>12733306R4</t>
  </si>
  <si>
    <t>13261217R2</t>
  </si>
  <si>
    <t>13207310R1</t>
  </si>
  <si>
    <t>Scrap</t>
  </si>
  <si>
    <t>13064087R12</t>
  </si>
  <si>
    <t>13172282R8</t>
  </si>
  <si>
    <t>12734057R3</t>
  </si>
  <si>
    <t>13172286R4</t>
  </si>
  <si>
    <t>GTi64H</t>
  </si>
  <si>
    <t>13186633R8</t>
  </si>
  <si>
    <t>13224438R5</t>
  </si>
  <si>
    <t>13094634R10</t>
  </si>
  <si>
    <t>13111858R10</t>
  </si>
  <si>
    <t>12745463R3</t>
  </si>
  <si>
    <t>952982M</t>
  </si>
  <si>
    <t>13094644R10</t>
  </si>
  <si>
    <t>12745464R2</t>
  </si>
  <si>
    <t>13172559R3</t>
  </si>
  <si>
    <t>13094646R6</t>
  </si>
  <si>
    <t>13207309R4</t>
  </si>
  <si>
    <t>13172285R6</t>
  </si>
  <si>
    <t>13186633R9</t>
  </si>
  <si>
    <t>13172560R4</t>
  </si>
  <si>
    <t>13261217R3</t>
  </si>
  <si>
    <t>13172282R9</t>
  </si>
  <si>
    <t>13094634R11</t>
  </si>
  <si>
    <t>12734057R4</t>
  </si>
  <si>
    <t>13172286R5</t>
  </si>
  <si>
    <t>13334636R1</t>
  </si>
  <si>
    <t>GTD55H</t>
  </si>
  <si>
    <t>1096422M</t>
  </si>
  <si>
    <t>13094646R7</t>
  </si>
  <si>
    <t>13131316R6</t>
  </si>
  <si>
    <t>13094635R10</t>
  </si>
  <si>
    <t>13131335R11</t>
  </si>
  <si>
    <t>13272154R2</t>
  </si>
  <si>
    <t>13273658R1</t>
  </si>
  <si>
    <t>13334635R1</t>
  </si>
  <si>
    <t>12745463R4</t>
  </si>
  <si>
    <t>13317712R1</t>
  </si>
  <si>
    <t>13291194R1</t>
  </si>
  <si>
    <t>13172285R7</t>
  </si>
  <si>
    <t>13186633R10</t>
  </si>
  <si>
    <t>13172286R6</t>
  </si>
  <si>
    <t>13207310R2</t>
  </si>
  <si>
    <t>13094644R11</t>
  </si>
  <si>
    <t>13172282R10</t>
  </si>
  <si>
    <t>13291195R1</t>
  </si>
  <si>
    <t>12998454R7</t>
  </si>
  <si>
    <t>13172559R4</t>
  </si>
  <si>
    <t>12734057R5</t>
  </si>
  <si>
    <t>13334636R2</t>
  </si>
  <si>
    <t>13131316R7</t>
  </si>
  <si>
    <t>13168554R1</t>
  </si>
  <si>
    <t>13273658R2</t>
  </si>
  <si>
    <t>13334638R1</t>
  </si>
  <si>
    <t>12745464R3</t>
  </si>
  <si>
    <t>13207309R5</t>
  </si>
  <si>
    <t>12733306R5</t>
  </si>
  <si>
    <t>12745463R5</t>
  </si>
  <si>
    <t>13172286R7</t>
  </si>
  <si>
    <t>13291197R1</t>
  </si>
  <si>
    <t>13172282R11</t>
  </si>
  <si>
    <t>13172285R8</t>
  </si>
  <si>
    <t>12998454R8</t>
  </si>
  <si>
    <t>13291195R2</t>
  </si>
  <si>
    <t>12745464R4</t>
  </si>
  <si>
    <t>13291194R2</t>
  </si>
  <si>
    <t>13094646R8</t>
  </si>
  <si>
    <t>13334638R2</t>
  </si>
  <si>
    <t>13304966R1</t>
  </si>
  <si>
    <t>13291197R2</t>
  </si>
  <si>
    <t>13131335R12</t>
  </si>
  <si>
    <t>12998454R9</t>
  </si>
  <si>
    <t>Not cerebro</t>
  </si>
  <si>
    <t>13334636R3</t>
  </si>
  <si>
    <t>13383201R1</t>
  </si>
  <si>
    <t>13400184R1</t>
  </si>
  <si>
    <t>13400185R1</t>
  </si>
  <si>
    <t>13094644R12</t>
  </si>
  <si>
    <t>The type was mistinkly without "H" in the data base</t>
  </si>
  <si>
    <t>12991817R5</t>
  </si>
  <si>
    <t xml:space="preserve">8 1/2" </t>
  </si>
  <si>
    <t>13172286R8</t>
  </si>
  <si>
    <t>12745463R6</t>
  </si>
  <si>
    <t>13172285R9</t>
  </si>
  <si>
    <t>13172559R5</t>
  </si>
  <si>
    <t>12734057R6</t>
  </si>
  <si>
    <t>13273658R3</t>
  </si>
  <si>
    <t>12745464R5</t>
  </si>
  <si>
    <t>13172284R8</t>
  </si>
  <si>
    <t>12745462R1</t>
  </si>
  <si>
    <t>12936218R6</t>
  </si>
  <si>
    <t>scrap</t>
  </si>
  <si>
    <t>13094646R9</t>
  </si>
  <si>
    <t>13383200R1</t>
  </si>
  <si>
    <t>13186633R11</t>
  </si>
  <si>
    <t>13273682R1</t>
  </si>
  <si>
    <t>13334638R3</t>
  </si>
  <si>
    <t>R-LS-22-0079</t>
  </si>
  <si>
    <t>MJ-000428 </t>
  </si>
  <si>
    <t>13400190R1</t>
  </si>
  <si>
    <t>12721812R10</t>
  </si>
  <si>
    <t>13304966R2</t>
  </si>
  <si>
    <t>13291194R3</t>
  </si>
  <si>
    <t>13131335R13</t>
  </si>
  <si>
    <t>13334636R4</t>
  </si>
  <si>
    <t>13291195R3</t>
  </si>
  <si>
    <t>12745462R2</t>
  </si>
  <si>
    <t xml:space="preserve">6 1/8" </t>
  </si>
  <si>
    <t>13304967R1</t>
  </si>
  <si>
    <t>12584328R8</t>
  </si>
  <si>
    <t>RR+HOLD</t>
  </si>
  <si>
    <t>13273682R2</t>
  </si>
  <si>
    <t>Blade crack near B5P4 need to remove cutter grind &amp; check if crack is deep matrix build if needed.</t>
  </si>
  <si>
    <t>13168554R2</t>
  </si>
  <si>
    <t>Cerebro</t>
  </si>
  <si>
    <t>13400184R2</t>
  </si>
  <si>
    <t>13172285R10</t>
  </si>
  <si>
    <t>13383201R2</t>
  </si>
  <si>
    <t>13172284R9</t>
  </si>
  <si>
    <t>13273658R4</t>
  </si>
  <si>
    <t>13273681R1</t>
  </si>
  <si>
    <t>12745463R7</t>
  </si>
  <si>
    <t>13400186R1</t>
  </si>
  <si>
    <t>12745464R6</t>
  </si>
  <si>
    <t>13291197R3</t>
  </si>
  <si>
    <t>13291195R4</t>
  </si>
  <si>
    <t>13304966R3</t>
  </si>
  <si>
    <t>13094646R10</t>
  </si>
  <si>
    <t>13334636R5</t>
  </si>
  <si>
    <t>13383200R2</t>
  </si>
  <si>
    <t>12998454R10</t>
  </si>
  <si>
    <t>13400185R2</t>
  </si>
  <si>
    <t>13416352R1</t>
  </si>
  <si>
    <t>13400184R3</t>
  </si>
  <si>
    <t>13131335R14</t>
  </si>
  <si>
    <t>13291194R4</t>
  </si>
  <si>
    <t>13291196R1</t>
  </si>
  <si>
    <t>13094646R11</t>
  </si>
  <si>
    <t>13094644R13</t>
  </si>
  <si>
    <t>13172285R11</t>
  </si>
  <si>
    <t>13416352R2</t>
  </si>
  <si>
    <t>13400186R2</t>
  </si>
  <si>
    <t>13383201R3</t>
  </si>
  <si>
    <t>13273658R5</t>
  </si>
  <si>
    <t>13172284R10</t>
  </si>
  <si>
    <t>13304967R2</t>
  </si>
  <si>
    <t>SINO-45</t>
  </si>
  <si>
    <t>UTMN-1521</t>
  </si>
  <si>
    <t>13400191R1</t>
  </si>
  <si>
    <t>13168554R3</t>
  </si>
  <si>
    <t>13334636R6</t>
  </si>
  <si>
    <t>12733306R6</t>
  </si>
  <si>
    <t>SINO-5</t>
  </si>
  <si>
    <t>UTMN-365 July-4,20</t>
  </si>
  <si>
    <t>12745462R3</t>
  </si>
  <si>
    <t>13172284R11</t>
  </si>
  <si>
    <t>GT64KHO</t>
  </si>
  <si>
    <t>1/11/2021 CEREBRO FIXED ON IT</t>
  </si>
  <si>
    <t>GTD54HO</t>
  </si>
  <si>
    <t>FMF3641Z</t>
  </si>
  <si>
    <t>13400184R4</t>
  </si>
  <si>
    <t>13383199R1</t>
  </si>
  <si>
    <t>13383200R3</t>
  </si>
  <si>
    <t>13433070R1</t>
  </si>
  <si>
    <t>13383216R1</t>
  </si>
  <si>
    <t>13273682R3</t>
  </si>
  <si>
    <t>13094646R12</t>
  </si>
  <si>
    <t>13131347R1</t>
  </si>
  <si>
    <t>13291195R5</t>
  </si>
  <si>
    <t>13291197R4</t>
  </si>
  <si>
    <t>GTi65H</t>
  </si>
  <si>
    <t>Name changed to GTi64H from MMD65H</t>
  </si>
  <si>
    <t>13400190R2</t>
  </si>
  <si>
    <t>13416352R3</t>
  </si>
  <si>
    <t>13094644R14</t>
  </si>
  <si>
    <t>13334636R7</t>
  </si>
  <si>
    <t>13291196R2</t>
  </si>
  <si>
    <t>13172560R5</t>
  </si>
  <si>
    <t>SINO-15</t>
  </si>
  <si>
    <t>ANDR-329 June 24,2020</t>
  </si>
  <si>
    <t>13304966R4</t>
  </si>
  <si>
    <t>SINO-42</t>
  </si>
  <si>
    <t>HWYH-603</t>
  </si>
  <si>
    <t>13273658R6</t>
  </si>
  <si>
    <t>13442385R1</t>
  </si>
  <si>
    <t>FM3651Z</t>
  </si>
  <si>
    <t>13168554R4</t>
  </si>
  <si>
    <t>13400191R2</t>
  </si>
  <si>
    <t>SINO-1</t>
  </si>
  <si>
    <t>UTMIN-1067</t>
  </si>
  <si>
    <t>12924919R2</t>
  </si>
  <si>
    <t>12998454R11</t>
  </si>
  <si>
    <t>13383216R2</t>
  </si>
  <si>
    <t>13273682R4</t>
  </si>
  <si>
    <t>UTMIN June 25.2020</t>
  </si>
  <si>
    <t>13291194R5</t>
  </si>
  <si>
    <t>under gauge in Gauge Pad by 1/16" in radius as per Salem request</t>
  </si>
  <si>
    <t>13334636R8</t>
  </si>
  <si>
    <t>SINO-12</t>
  </si>
  <si>
    <t>Fixing Cerebro only keep the repair no. as it is KHRS-587 June 24,2020</t>
  </si>
  <si>
    <t>13400186R3</t>
  </si>
  <si>
    <t>13454904R1</t>
  </si>
  <si>
    <t>13400185R3</t>
  </si>
  <si>
    <t>13172559R6</t>
  </si>
  <si>
    <t>13454904R2</t>
  </si>
  <si>
    <t>13291197R5</t>
  </si>
  <si>
    <t>12745462R4</t>
  </si>
  <si>
    <t>13186635R1</t>
  </si>
  <si>
    <t>13416351R1</t>
  </si>
  <si>
    <t>13304966R5</t>
  </si>
  <si>
    <t>13400191R3</t>
  </si>
  <si>
    <t>13172560R6</t>
  </si>
  <si>
    <t>13433070R2</t>
  </si>
  <si>
    <t>13442385R2</t>
  </si>
  <si>
    <t xml:space="preserve">Sent to State for replace upper section,Rcd bit on 11/11/2020 </t>
  </si>
  <si>
    <t>13273658R7</t>
  </si>
  <si>
    <t>12733306R7</t>
  </si>
  <si>
    <t>13447690R1</t>
  </si>
  <si>
    <t>13131316R8</t>
  </si>
  <si>
    <t>13291196R3</t>
  </si>
  <si>
    <t>13334636R9</t>
  </si>
  <si>
    <t>13383199R2</t>
  </si>
  <si>
    <t>13383201R4</t>
  </si>
  <si>
    <t>13400184R5</t>
  </si>
  <si>
    <t>13304967R3</t>
  </si>
  <si>
    <t>12733306R8</t>
  </si>
  <si>
    <t>13454904R3</t>
  </si>
  <si>
    <t>13400186R4</t>
  </si>
  <si>
    <t>13447692R1</t>
  </si>
  <si>
    <t>cerebro</t>
  </si>
  <si>
    <t>13383200R4</t>
  </si>
  <si>
    <t>12745462R5</t>
  </si>
  <si>
    <t>13273658R8</t>
  </si>
  <si>
    <t>HWYH-97</t>
  </si>
  <si>
    <t>13447692R2</t>
  </si>
  <si>
    <t>13447690R2</t>
  </si>
  <si>
    <t>upper section need to Replace</t>
  </si>
  <si>
    <t>13334636R10</t>
  </si>
  <si>
    <t>13400184R6</t>
  </si>
  <si>
    <t>13482811R1</t>
  </si>
  <si>
    <t>13400186R5</t>
  </si>
  <si>
    <t>13186635R2</t>
  </si>
  <si>
    <t>13273681R2</t>
  </si>
  <si>
    <t>13094646R13</t>
  </si>
  <si>
    <t>13383200R5</t>
  </si>
  <si>
    <t>13400185R4</t>
  </si>
  <si>
    <t>13383201R5</t>
  </si>
  <si>
    <t>UTMN-1270</t>
  </si>
  <si>
    <t>13482813R1</t>
  </si>
  <si>
    <t>13447689R1</t>
  </si>
  <si>
    <t>13416352R4</t>
  </si>
  <si>
    <t>13383199R3</t>
  </si>
  <si>
    <t>13291196R4</t>
  </si>
  <si>
    <t>Hold as per technology</t>
  </si>
  <si>
    <t>13168554R5</t>
  </si>
  <si>
    <t>13454904R4</t>
  </si>
  <si>
    <t>upper section needs to Replace</t>
  </si>
  <si>
    <t>13172560R7</t>
  </si>
  <si>
    <t>13291195R6</t>
  </si>
  <si>
    <t>13334636R11</t>
  </si>
  <si>
    <t>13172559R7</t>
  </si>
  <si>
    <t>13304967R4</t>
  </si>
  <si>
    <t>12733306R9</t>
  </si>
  <si>
    <t>taken by Ranjith for training purpose</t>
  </si>
  <si>
    <t>13131316R9</t>
  </si>
  <si>
    <t>Cerebro device installed in 10/6/2020</t>
  </si>
  <si>
    <t>13482811R2</t>
  </si>
  <si>
    <t>13447689R2</t>
  </si>
  <si>
    <t>13499664R1</t>
  </si>
  <si>
    <t>recived with lost cerebro cab</t>
  </si>
  <si>
    <t>13291197R6</t>
  </si>
  <si>
    <t>13400190R3</t>
  </si>
  <si>
    <t>13383216R3</t>
  </si>
  <si>
    <t>13400191R4</t>
  </si>
  <si>
    <t>13383201R6</t>
  </si>
  <si>
    <t>13447692R3</t>
  </si>
  <si>
    <t>upper section need  Replace,the upper section replaced on 11/05/2020</t>
  </si>
  <si>
    <t>13383200R6</t>
  </si>
  <si>
    <t>13447689R3</t>
  </si>
  <si>
    <t>13447690R3</t>
  </si>
  <si>
    <t>13383199R4</t>
  </si>
  <si>
    <t>13454904R5</t>
  </si>
  <si>
    <t>13400185R5</t>
  </si>
  <si>
    <t>13304967R5</t>
  </si>
  <si>
    <t>13433070R3</t>
  </si>
  <si>
    <t>13400184R7</t>
  </si>
  <si>
    <t>13499664R2</t>
  </si>
  <si>
    <t>Repaired in US.</t>
  </si>
  <si>
    <t>13416352R5</t>
  </si>
  <si>
    <t>Hold</t>
  </si>
  <si>
    <t>upper section needed  for Replace</t>
  </si>
  <si>
    <t>13304966R6</t>
  </si>
  <si>
    <t>1140397M</t>
  </si>
  <si>
    <t>installed the cerebro device</t>
  </si>
  <si>
    <t>13131316R10</t>
  </si>
  <si>
    <t>Cerebro cap installed and we get another cap from inventory 11/12/2020</t>
  </si>
  <si>
    <t>13499663R1</t>
  </si>
  <si>
    <t>13383199R5</t>
  </si>
  <si>
    <t>13291195R7</t>
  </si>
  <si>
    <t>13383216R4</t>
  </si>
  <si>
    <t>13291197R7</t>
  </si>
  <si>
    <t>13400186R6</t>
  </si>
  <si>
    <t>13499665R1</t>
  </si>
  <si>
    <t>Removed the Cerebro device from bit with Ramzi</t>
  </si>
  <si>
    <t>13383200R7</t>
  </si>
  <si>
    <t>13172560R8</t>
  </si>
  <si>
    <t>Removed the Cerebro device from bit</t>
  </si>
  <si>
    <t>13383201R7</t>
  </si>
  <si>
    <t>13416351R2</t>
  </si>
  <si>
    <t xml:space="preserve">the Cerebro device Removed  from bit </t>
  </si>
  <si>
    <t>13400190R4</t>
  </si>
  <si>
    <t>13447690R4</t>
  </si>
  <si>
    <t>13499663R2</t>
  </si>
  <si>
    <t>the Cerebro device Removed  from bit,repaired in US.</t>
  </si>
  <si>
    <t>13400185R6</t>
  </si>
  <si>
    <t>13454904R6</t>
  </si>
  <si>
    <t>upper section Replaced</t>
  </si>
  <si>
    <t>13433070R4</t>
  </si>
  <si>
    <t>13131316R11</t>
  </si>
  <si>
    <t>Sending with cap only 12/28/2020</t>
  </si>
  <si>
    <t>13400184R8</t>
  </si>
  <si>
    <t>13334636R12</t>
  </si>
  <si>
    <t>13482812R1</t>
  </si>
  <si>
    <t>13442385R3</t>
  </si>
  <si>
    <t>13291197R8</t>
  </si>
  <si>
    <t>13482813R2</t>
  </si>
  <si>
    <t>the Cerebro device Removed  from bit, the Cap return on the bit after repairing</t>
  </si>
  <si>
    <t>13400191R5</t>
  </si>
  <si>
    <t>13291196R5</t>
  </si>
  <si>
    <t>13304967R6</t>
  </si>
  <si>
    <t>13273658R9</t>
  </si>
  <si>
    <t>13383216R5</t>
  </si>
  <si>
    <t>13291195R8</t>
  </si>
  <si>
    <t>13509986R1</t>
  </si>
  <si>
    <t>This Bit Received without Cerebro Devices,Repaired in US.</t>
  </si>
  <si>
    <t>12991817R6</t>
  </si>
  <si>
    <t>13416351R3</t>
  </si>
  <si>
    <t>Backloaded cerebro with no device, 1/27/2021 Cerebro installed in this bit</t>
  </si>
  <si>
    <t>13383201R8</t>
  </si>
  <si>
    <t>13383200R8</t>
  </si>
  <si>
    <t>13172560R9</t>
  </si>
  <si>
    <t>13400186R7</t>
  </si>
  <si>
    <t>13447692R4</t>
  </si>
  <si>
    <t>13482813R3</t>
  </si>
  <si>
    <t>Received with no Cerebro neither Cap, Check the photos.  In 1/7/2021 Cerebro has been installed in.</t>
  </si>
  <si>
    <t>13499665R2</t>
  </si>
  <si>
    <t>Cerebro received with no device, 1/11/2021 CEREBRO FIXED ON IT</t>
  </si>
  <si>
    <t>13400184R9</t>
  </si>
  <si>
    <t>Received with no Cerebro neither Cap, Check the photos. taken by Ranjith for training purpose.</t>
  </si>
  <si>
    <t>13416350R1</t>
  </si>
  <si>
    <t>1135183M</t>
  </si>
  <si>
    <t>R-LS-22-0080</t>
  </si>
  <si>
    <t>MJ-000429</t>
  </si>
  <si>
    <t>13447689R4</t>
  </si>
  <si>
    <t>13433070R5</t>
  </si>
  <si>
    <t>13482812R2</t>
  </si>
  <si>
    <t>Backloaded cerebro with no device,, 1/28/2021 Salem asked to send it to US USR,Bit released to Ranjith to sent to US on 2/9/2021.,Received the bit back on 5/3/2021,Repaired in Us</t>
  </si>
  <si>
    <t>13400186R8</t>
  </si>
  <si>
    <t>13442385R4</t>
  </si>
  <si>
    <t>the Cerebro device Removed  from bit, TAKEN BY Osama 1/24/2021,the Cerebro device installed 2-8-2021</t>
  </si>
  <si>
    <t>13131316R12</t>
  </si>
  <si>
    <t>Received with Cap</t>
  </si>
  <si>
    <t>13447692R5</t>
  </si>
  <si>
    <t>13416352R6</t>
  </si>
  <si>
    <t>13482813R4</t>
  </si>
  <si>
    <t>the Cerebro device Removed  from bit, 1/28/2021 Salem asked to send it to US USR,Bit released to Ranjith to send to USA on 2/9/2021.Bit received back on 5/4/2021, repaired in US</t>
  </si>
  <si>
    <t>60 deg bit, the Cerebro device Removed  from bit, Cerebro installed 2/8/2021</t>
  </si>
  <si>
    <t>13400190R5</t>
  </si>
  <si>
    <t>13291195R9</t>
  </si>
  <si>
    <t>13291197R9</t>
  </si>
  <si>
    <t>13291196R6</t>
  </si>
  <si>
    <t>13383200R9</t>
  </si>
  <si>
    <t>12847523R16</t>
  </si>
  <si>
    <t>13400185R7</t>
  </si>
  <si>
    <t>13168554R6</t>
  </si>
  <si>
    <t>the Cerebro device Removed  from bit, 2/9/2021 Taken by Osama</t>
  </si>
  <si>
    <t>13400191R6</t>
  </si>
  <si>
    <t>13383216R6</t>
  </si>
  <si>
    <t>13334636R13</t>
  </si>
  <si>
    <t>13416351R4</t>
  </si>
  <si>
    <t>the Cerebro device Removed  from bit ( handeled to Osama 2/9/2021), cerebro installed in 2/9/2021</t>
  </si>
  <si>
    <t>13416352R7</t>
  </si>
  <si>
    <t>Upper section replaced</t>
  </si>
  <si>
    <t>13499665R3</t>
  </si>
  <si>
    <t>the Cerebro device Removed  from bit (handeled to Osama 2/24/2021)</t>
  </si>
  <si>
    <t>13433070R6</t>
  </si>
  <si>
    <t>13447692R6</t>
  </si>
  <si>
    <t>lost Pockets, B5C1</t>
  </si>
  <si>
    <t>13400186R9</t>
  </si>
  <si>
    <t>13172560R10</t>
  </si>
  <si>
    <t>13304967R7</t>
  </si>
  <si>
    <t>13400185R8</t>
  </si>
  <si>
    <t>Scrap and Reclaim</t>
  </si>
  <si>
    <t>13334636R14</t>
  </si>
  <si>
    <t>13416352R8</t>
  </si>
  <si>
    <t>Needs Upper section replacement,not available</t>
  </si>
  <si>
    <t>13433070R7</t>
  </si>
  <si>
    <t>USA Reclaim cutters used</t>
  </si>
  <si>
    <t>13168554R7</t>
  </si>
  <si>
    <t>13447689R5</t>
  </si>
  <si>
    <t>13416351R5</t>
  </si>
  <si>
    <t>The Cerebro device Removed  from bit 2/25/2021,Scrap and Reclaim. Device Hand over to osama on 3/1/2021.</t>
  </si>
  <si>
    <t>13454904R7</t>
  </si>
  <si>
    <t>1137348M</t>
  </si>
  <si>
    <t>13447692R7</t>
  </si>
  <si>
    <t>13400191R7</t>
  </si>
  <si>
    <t>13482809R1</t>
  </si>
  <si>
    <t xml:space="preserve"> Cerebro device Removed  from bit 3/1/2021.Device Hand over to osama on 3/1/2021.Need to send to US for upper section replacement in USA, Released bit to Ranjith on 5/24/2021.recieved  back on 7/29/2021</t>
  </si>
  <si>
    <t>13400190R6</t>
  </si>
  <si>
    <t>13168554R8</t>
  </si>
  <si>
    <t>13499665R4</t>
  </si>
  <si>
    <t>Received with Cap.</t>
  </si>
  <si>
    <t>13447692R8</t>
  </si>
  <si>
    <t>13447689R6</t>
  </si>
  <si>
    <t>13454904R8</t>
  </si>
  <si>
    <t>13433070R8</t>
  </si>
  <si>
    <t>13291195R10</t>
  </si>
  <si>
    <t>13383216R7</t>
  </si>
  <si>
    <t>12991817R7</t>
  </si>
  <si>
    <t>Received with cerebro, Handed over to Osama,</t>
  </si>
  <si>
    <t>13490647R1</t>
  </si>
  <si>
    <t>13291196R7</t>
  </si>
  <si>
    <t>1170939M</t>
  </si>
  <si>
    <t>13442385R5</t>
  </si>
  <si>
    <t>Cerebro device Removed  from bit 3/23/2021.Handed over to osama.</t>
  </si>
  <si>
    <t>13447689R7</t>
  </si>
  <si>
    <t>Upper section replacement needed,USR Replaced.</t>
  </si>
  <si>
    <t>13400186R10</t>
  </si>
  <si>
    <t>13304967R8</t>
  </si>
  <si>
    <t>13447692R9</t>
  </si>
  <si>
    <t>Upper section replacement needed</t>
  </si>
  <si>
    <t>13273681R3</t>
  </si>
  <si>
    <t>-</t>
  </si>
  <si>
    <t>Sent for USR 9/13/2021</t>
  </si>
  <si>
    <t>13454904R9</t>
  </si>
  <si>
    <t>13400190R7</t>
  </si>
  <si>
    <t>13490647R2</t>
  </si>
  <si>
    <t>13400191R8</t>
  </si>
  <si>
    <t>13131347R2</t>
  </si>
  <si>
    <t>13416352R9</t>
  </si>
  <si>
    <t>CS55RKOs</t>
  </si>
  <si>
    <t>13490645R1</t>
  </si>
  <si>
    <t>Received with cerebro, handed to osama on 4/8/2021.</t>
  </si>
  <si>
    <t>13433070R9</t>
  </si>
  <si>
    <t>13168554R9</t>
  </si>
  <si>
    <t>Received with cerebro device</t>
  </si>
  <si>
    <t>13490646R1</t>
  </si>
  <si>
    <t>13442385R6</t>
  </si>
  <si>
    <t>13304967R9</t>
  </si>
  <si>
    <t>13172560R11</t>
  </si>
  <si>
    <t>13291195R11</t>
  </si>
  <si>
    <t>13291196R8</t>
  </si>
  <si>
    <t>13499664R3</t>
  </si>
  <si>
    <t>12991817R8</t>
  </si>
  <si>
    <t>13499663R3</t>
  </si>
  <si>
    <t>13509986R2</t>
  </si>
  <si>
    <t>13508789R1</t>
  </si>
  <si>
    <t>13549049R1</t>
  </si>
  <si>
    <t>Received with cerebro device,</t>
  </si>
  <si>
    <t>13400190R8</t>
  </si>
  <si>
    <t>13490647R3</t>
  </si>
  <si>
    <t>13499665R5</t>
  </si>
  <si>
    <t>13400191R9</t>
  </si>
  <si>
    <t>13490645R2</t>
  </si>
  <si>
    <t>13433070R10</t>
  </si>
  <si>
    <t>13400186R11</t>
  </si>
  <si>
    <t>13490646R2</t>
  </si>
  <si>
    <t>13499664R4</t>
  </si>
  <si>
    <t>13499663R4</t>
  </si>
  <si>
    <t>Received with cerebro device, Hold for upper section replacement,released to ranjith to send it to us  on 7/15/2021, return from USA on 9/20/2021</t>
  </si>
  <si>
    <t>13186635R3</t>
  </si>
  <si>
    <t>13442385R7</t>
  </si>
  <si>
    <t>In hold to send to USA,Released bit to Ranjith on 5/24/2021, received back on 7/29/2021 and sent for final inspection</t>
  </si>
  <si>
    <t>13490647R4</t>
  </si>
  <si>
    <t>13291196R9</t>
  </si>
  <si>
    <t>13168554R10</t>
  </si>
  <si>
    <t>13490645R3</t>
  </si>
  <si>
    <t>13317714R1</t>
  </si>
  <si>
    <t>13304967R10</t>
  </si>
  <si>
    <t>13291195R12</t>
  </si>
  <si>
    <t>13490646R3</t>
  </si>
  <si>
    <t>13508789R2</t>
  </si>
  <si>
    <t>.In hold to send to USA,Released bit to Ranjith on 5/24/2021, received back on 7/29/2021 and sent for final inspection</t>
  </si>
  <si>
    <t>13499665R6</t>
  </si>
  <si>
    <t>Hold to send to US for upper section replacement,Released bit to Ranjith on 5/24/2021.received back on 7/29/2021</t>
  </si>
  <si>
    <t>13400191R10</t>
  </si>
  <si>
    <t>13149237R1</t>
  </si>
  <si>
    <t>Hold by salem</t>
  </si>
  <si>
    <t>13509986R3</t>
  </si>
  <si>
    <t>Hold to send to US for upper section replacement, Released bit to Ranjith on 5/24/2021, received back on 7/29/2021</t>
  </si>
  <si>
    <t>13482813R5</t>
  </si>
  <si>
    <t>13490645R4</t>
  </si>
  <si>
    <t>13490647R5</t>
  </si>
  <si>
    <t>13490646R4</t>
  </si>
  <si>
    <t>13317714R2</t>
  </si>
  <si>
    <t>13482812R3</t>
  </si>
  <si>
    <t>13549049R2</t>
  </si>
  <si>
    <t>12998454R12</t>
  </si>
  <si>
    <t>13482813R6</t>
  </si>
  <si>
    <t>to send to USA for upper section replacememnt</t>
  </si>
  <si>
    <t>13400190R9</t>
  </si>
  <si>
    <t>#</t>
  </si>
  <si>
    <t>13490645R5</t>
  </si>
  <si>
    <t>13416352R10</t>
  </si>
  <si>
    <t>13131347R3</t>
  </si>
  <si>
    <t>13508788R1</t>
  </si>
  <si>
    <t>13304967R11</t>
  </si>
  <si>
    <t>13447689R8</t>
  </si>
  <si>
    <t>13490647R6</t>
  </si>
  <si>
    <t>Cerebro cap not received.</t>
  </si>
  <si>
    <t>13433573R1</t>
  </si>
  <si>
    <t>13490646R5</t>
  </si>
  <si>
    <t>13499664R5</t>
  </si>
  <si>
    <t>Received with cerebro device, In hold to send it to USA for USR, released to ranjith to send it to us on 7/15/2021, return from USA on 9/20/2021</t>
  </si>
  <si>
    <t>12756174R1</t>
  </si>
  <si>
    <t>13433574R1</t>
  </si>
  <si>
    <t>13433070R11</t>
  </si>
  <si>
    <t>13508790R1</t>
  </si>
  <si>
    <t>13516789R1</t>
  </si>
  <si>
    <t>13304967R12</t>
  </si>
  <si>
    <t>13400191R11</t>
  </si>
  <si>
    <t>13291195R13</t>
  </si>
  <si>
    <t>12991817R9</t>
  </si>
  <si>
    <t>13482813R7</t>
  </si>
  <si>
    <t>13490646R6</t>
  </si>
  <si>
    <t>Received with cerebro device(Battery exploded inside the housing, sensor burnt and couldn’t retrieve)</t>
  </si>
  <si>
    <t>13490645R6</t>
  </si>
  <si>
    <t>13490647R7</t>
  </si>
  <si>
    <t>Received with cerebro device, sent with no device</t>
  </si>
  <si>
    <t>13186635R4</t>
  </si>
  <si>
    <t>13508788R2</t>
  </si>
  <si>
    <t>Received with cerebro device, for usr in US, released to ranjith to send it to us on 7/16/2021, return from USA on 9/20/2021</t>
  </si>
  <si>
    <t>Crush and shear component welding issue</t>
  </si>
  <si>
    <t>13516789R2</t>
  </si>
  <si>
    <t>13516793R1</t>
  </si>
  <si>
    <t>Received with cerebro device,bit released to ranjith to send it to us on 7/16/2021, return from USA on 9/20/2021</t>
  </si>
  <si>
    <t>13433574R2</t>
  </si>
  <si>
    <t>13433070R12</t>
  </si>
  <si>
    <t>13416352R11</t>
  </si>
  <si>
    <t>13400190R10</t>
  </si>
  <si>
    <t>13400191R12</t>
  </si>
  <si>
    <t>13482812R4</t>
  </si>
  <si>
    <t>bit released to ranjith to send it to us on 7/16/2021,REPAIRED IN US</t>
  </si>
  <si>
    <t>13508790R2</t>
  </si>
  <si>
    <t>Received with cap</t>
  </si>
  <si>
    <t>13490645R7</t>
  </si>
  <si>
    <t>13490647R8</t>
  </si>
  <si>
    <t>13447689R9</t>
  </si>
  <si>
    <t>13448357R1</t>
  </si>
  <si>
    <t>13508790R3</t>
  </si>
  <si>
    <t>13304967R13</t>
  </si>
  <si>
    <t>13516789R3</t>
  </si>
  <si>
    <t>13400191R13</t>
  </si>
  <si>
    <t>13433070R13</t>
  </si>
  <si>
    <t>13131347R4</t>
  </si>
  <si>
    <t>R-LS-23-0667</t>
  </si>
  <si>
    <t>MJ-003329</t>
  </si>
  <si>
    <t>13442385R8</t>
  </si>
  <si>
    <t>R-LS-22-0081 </t>
  </si>
  <si>
    <t>MJ-000430 </t>
  </si>
  <si>
    <t>13490645R8</t>
  </si>
  <si>
    <t>13558461R1</t>
  </si>
  <si>
    <t>13433574R3</t>
  </si>
  <si>
    <t>13509986R4</t>
  </si>
  <si>
    <t>Received with cerebro device, released to ranjith to send to usa for usr, received back on 1/9/2021.</t>
  </si>
  <si>
    <t>13490647R9</t>
  </si>
  <si>
    <t>R-LS-22-0082</t>
  </si>
  <si>
    <t>MJ-000431</t>
  </si>
  <si>
    <t>13508789R3</t>
  </si>
  <si>
    <t xml:space="preserve"> send to US  for USR, released to ranjith, Return back on 11/15/2021.</t>
  </si>
  <si>
    <t>13490646R7</t>
  </si>
  <si>
    <t>scrap next time due to hatches present on the bbl.</t>
  </si>
  <si>
    <t>13499665R7</t>
  </si>
  <si>
    <t>13304967R14</t>
  </si>
  <si>
    <t>13291195R14</t>
  </si>
  <si>
    <t>13516789R4</t>
  </si>
  <si>
    <t>13447689R10</t>
  </si>
  <si>
    <t>13433574R4</t>
  </si>
  <si>
    <t>13400191R14</t>
  </si>
  <si>
    <t>13482809R2</t>
  </si>
  <si>
    <t>13149237R2</t>
  </si>
  <si>
    <t>13558461R2</t>
  </si>
  <si>
    <t xml:space="preserve"> send to US  for USR, send to usa for usr(changed the mat to 1186699 from 1149944 after approval), received the bit back on 12-20-2021</t>
  </si>
  <si>
    <t>13490645R9</t>
  </si>
  <si>
    <t>13482806R1</t>
  </si>
  <si>
    <t>13448357R2</t>
  </si>
  <si>
    <t>13508790R4</t>
  </si>
  <si>
    <t>Sent to US  for USR, released to ranjith, return back on 11/15/2021</t>
  </si>
  <si>
    <t>13490646R8</t>
  </si>
  <si>
    <t>13304967R15</t>
  </si>
  <si>
    <t>13400190R11</t>
  </si>
  <si>
    <t>13482813R8</t>
  </si>
  <si>
    <t>Sent  to final inspection</t>
  </si>
  <si>
    <t>13433574R5</t>
  </si>
  <si>
    <t>13416352R12</t>
  </si>
  <si>
    <t>13400191R15</t>
  </si>
  <si>
    <t>Sent for final inspection</t>
  </si>
  <si>
    <t>13499665R8</t>
  </si>
  <si>
    <t>Sent to US for USR, released to ranjith, return back on 11/15/2021</t>
  </si>
  <si>
    <t>13448357R3</t>
  </si>
  <si>
    <t>13482806R2</t>
  </si>
  <si>
    <t>Received with cerebro device(Battery exploded inside the housing, sensor burnt and couldn’t retrieve) released to ranjith Sent to US for USR,RECEIVED BACK ON 3/13/2022</t>
  </si>
  <si>
    <t>13490645R10</t>
  </si>
  <si>
    <t>keep it in hold as Salem requisted</t>
  </si>
  <si>
    <t>12801117R1</t>
  </si>
  <si>
    <t>13482809R3</t>
  </si>
  <si>
    <t>GTI64H</t>
  </si>
  <si>
    <t>Send to US for USR, received back on 5/22/2022</t>
  </si>
  <si>
    <t>Send to US for USR(changed the mat to 1186699 from 1149944 after approval), Released to Ranjith on 2/1/2022, Received back on 5/22/2022</t>
  </si>
  <si>
    <t>13516789R5</t>
  </si>
  <si>
    <t>Send to US for USR, released to ranjith on 2/1/2022,received back on 6-21-2022, change the mat to 1174282 as per technology.</t>
  </si>
  <si>
    <t>13433574R6</t>
  </si>
  <si>
    <t>13574639R1</t>
  </si>
  <si>
    <t>R-LS-22-0083 </t>
  </si>
  <si>
    <t>MJ-000432</t>
  </si>
  <si>
    <t>       12061</t>
  </si>
  <si>
    <t>posted</t>
  </si>
  <si>
    <t>13606235R1</t>
  </si>
  <si>
    <t>13549049R3</t>
  </si>
  <si>
    <t>changed the mat # to 1200502 from 1159702 for the specific repair as per saad</t>
  </si>
  <si>
    <t>13448358R1</t>
  </si>
  <si>
    <t>13448357R4</t>
  </si>
  <si>
    <t>12801117R2</t>
  </si>
  <si>
    <t>Hold by salem, old mat</t>
  </si>
  <si>
    <t>R-LS-22-0084</t>
  </si>
  <si>
    <t>MJ-000433 </t>
  </si>
  <si>
    <t>RAF DONE</t>
  </si>
  <si>
    <t>13149237R3</t>
  </si>
  <si>
    <t>13433574R7</t>
  </si>
  <si>
    <t>13400191R16</t>
  </si>
  <si>
    <t>12756174R2</t>
  </si>
  <si>
    <t>13499664R6</t>
  </si>
  <si>
    <t>Hold to send to USA,released to ranjith on 2/1/2022, received back on 5/22/2022, changed the mat#as pern technology</t>
  </si>
  <si>
    <t>13482813R9</t>
  </si>
  <si>
    <t>changed the mat to 1137148 from 1149944 after discussing with salem and quality)</t>
  </si>
  <si>
    <t>13482807R1</t>
  </si>
  <si>
    <t>13508788R3</t>
  </si>
  <si>
    <t>12801119R1</t>
  </si>
  <si>
    <t>R-LS-22-0366</t>
  </si>
  <si>
    <t>MJ-001704</t>
  </si>
  <si>
    <t>13516793R2</t>
  </si>
  <si>
    <t>13606235R2</t>
  </si>
  <si>
    <t>Hold to send to USA, released to ranjith on 2/1/2022, Received back on 5/22/2022</t>
  </si>
  <si>
    <t>13593126R1</t>
  </si>
  <si>
    <t>13499663R5</t>
  </si>
  <si>
    <t>Received with cerebro device, cap was tight. Hold to send to USA, released to ranjith on 2/1/2022, Received back on 5/22/2022, mat number changed as per technology</t>
  </si>
  <si>
    <t>13549049R4</t>
  </si>
  <si>
    <t>13273658R10</t>
  </si>
  <si>
    <t>13433574R8</t>
  </si>
  <si>
    <t>13400190R12</t>
  </si>
  <si>
    <t>13593126R2</t>
  </si>
  <si>
    <t>13482807R2</t>
  </si>
  <si>
    <t>12756174R3</t>
  </si>
  <si>
    <t>BIT WAS REPAIRED USING 20221059 JOB CARD IN 2022.</t>
  </si>
  <si>
    <t>13448357R5</t>
  </si>
  <si>
    <t>13490799R1</t>
  </si>
  <si>
    <t>YES</t>
  </si>
  <si>
    <t>13617399R1</t>
  </si>
  <si>
    <t>Received with cerebro device, changed the mat # to 1200502 from 1159702 for the specific repair as per saad, need to change the mat to the original for the next repair., Hold as per salem</t>
  </si>
  <si>
    <t>R-LS-22-0085 </t>
  </si>
  <si>
    <t>MJ-000434</t>
  </si>
  <si>
    <t>13273681R4</t>
  </si>
  <si>
    <t>13482809R4</t>
  </si>
  <si>
    <t>n/a</t>
  </si>
  <si>
    <t>Need to check the new mat  with technology mat due to level-3 mat used(took new mat from technology), released to ranjith on 2/1/2022</t>
  </si>
  <si>
    <t>13558475R1</t>
  </si>
  <si>
    <t>13400191R17</t>
  </si>
  <si>
    <t>13482813R10</t>
  </si>
  <si>
    <t>hold for usa, released to ranith on 2/1/2022</t>
  </si>
  <si>
    <t>13433574R9</t>
  </si>
  <si>
    <t>13482807R3</t>
  </si>
  <si>
    <t>13490645R11</t>
  </si>
  <si>
    <t>13448358R2</t>
  </si>
  <si>
    <t>13508788R4</t>
  </si>
  <si>
    <t>13549049R5</t>
  </si>
  <si>
    <t>Received with cerebro device, change the mat as per the mail by saad on 11/18/2021.</t>
  </si>
  <si>
    <t>13416352R13</t>
  </si>
  <si>
    <t>13448357R6</t>
  </si>
  <si>
    <t>13482812R5</t>
  </si>
  <si>
    <t>13400190R13</t>
  </si>
  <si>
    <t>GTD54Hs</t>
  </si>
  <si>
    <t>R-LS-22-0226</t>
  </si>
  <si>
    <t>MJ-001064</t>
  </si>
  <si>
    <t>13490648R1</t>
  </si>
  <si>
    <t>13490799R2</t>
  </si>
  <si>
    <t>13273658R11</t>
  </si>
  <si>
    <t>Scrapped by salem</t>
  </si>
  <si>
    <t>1159702M</t>
  </si>
  <si>
    <t>13508789R4</t>
  </si>
  <si>
    <t>R-LS-22-0086</t>
  </si>
  <si>
    <t>MJ-000435</t>
  </si>
  <si>
    <t>13593126R3</t>
  </si>
  <si>
    <t>13482810R1</t>
  </si>
  <si>
    <t>13273681R5</t>
  </si>
  <si>
    <t>13516793R3</t>
  </si>
  <si>
    <t>Received with cerebro device, Hold to send to US for upper section, released to ranjith on 2/1/2022, received back on 5/22/2022, changed the mat number  as per technology</t>
  </si>
  <si>
    <t>13482812R6</t>
  </si>
  <si>
    <t>13593129R1</t>
  </si>
  <si>
    <t>13482807R4</t>
  </si>
  <si>
    <t>R-LS-22-0087</t>
  </si>
  <si>
    <t>MJ-000436 </t>
  </si>
  <si>
    <t>raf done</t>
  </si>
  <si>
    <t>13593365R1</t>
  </si>
  <si>
    <t>13655226R1</t>
  </si>
  <si>
    <t>13593128R1</t>
  </si>
  <si>
    <t>13448358R3</t>
  </si>
  <si>
    <t>13508790R5</t>
  </si>
  <si>
    <t>13499665R9</t>
  </si>
  <si>
    <t>Received with cerebro device, Hold for cutters</t>
  </si>
  <si>
    <t>13400190R14</t>
  </si>
  <si>
    <t>13558475R2</t>
  </si>
  <si>
    <t>13593126R4</t>
  </si>
  <si>
    <t>13448357R7</t>
  </si>
  <si>
    <t>13400191R18</t>
  </si>
  <si>
    <t>13593128R2</t>
  </si>
  <si>
    <t>13490645R12</t>
  </si>
  <si>
    <t>13490799R3</t>
  </si>
  <si>
    <t>FX53</t>
  </si>
  <si>
    <t>WAITING FOR THE CUTTER LOCATION</t>
  </si>
  <si>
    <t>N/A</t>
  </si>
  <si>
    <t>952636M</t>
  </si>
  <si>
    <t>R-LS-22-0062</t>
  </si>
  <si>
    <t>MJ-000349 </t>
  </si>
  <si>
    <t>13593129R2</t>
  </si>
  <si>
    <t>13433574R10</t>
  </si>
  <si>
    <t>13593126R5</t>
  </si>
  <si>
    <t>13400190R15</t>
  </si>
  <si>
    <t>13653276R1</t>
  </si>
  <si>
    <t>13558475R3</t>
  </si>
  <si>
    <t>13490648R2</t>
  </si>
  <si>
    <t>13448358R4</t>
  </si>
  <si>
    <t>1160951M</t>
  </si>
  <si>
    <t>13558461R3</t>
  </si>
  <si>
    <t>13593365R2</t>
  </si>
  <si>
    <t>13655223R1</t>
  </si>
  <si>
    <t>13593128R3</t>
  </si>
  <si>
    <t>13482810R2</t>
  </si>
  <si>
    <t>Hold to send it to USA for USR, released to ranjith on2/1/2022, received 6/16/2022, Mat# changed to 1186699 as per technology approval.</t>
  </si>
  <si>
    <t>13546865R1</t>
  </si>
  <si>
    <t>13508788R5</t>
  </si>
  <si>
    <t>Hold to send it to USA for USR, released to ranjith on 2/1/2022, changed the mat number as per technology.</t>
  </si>
  <si>
    <t>13131312R11</t>
  </si>
  <si>
    <t>13593126R6</t>
  </si>
  <si>
    <t>R-LS-LS-0027</t>
  </si>
  <si>
    <t>MJ-21</t>
  </si>
  <si>
    <t>13400191R19</t>
  </si>
  <si>
    <t>R-LS-LS-0029</t>
  </si>
  <si>
    <t>MJ-123</t>
  </si>
  <si>
    <t>13499665R10</t>
  </si>
  <si>
    <t>R-LS-LS-0030</t>
  </si>
  <si>
    <t>MJ-124</t>
  </si>
  <si>
    <t>13509986R5</t>
  </si>
  <si>
    <t>R-LS-LS-0031</t>
  </si>
  <si>
    <t>MJ-125</t>
  </si>
  <si>
    <t>R-LS-LS-0032</t>
  </si>
  <si>
    <t>MJ-126</t>
  </si>
  <si>
    <t>13653276R2</t>
  </si>
  <si>
    <t>R-LS-22-0033</t>
  </si>
  <si>
    <t>MJ-127</t>
  </si>
  <si>
    <t>13593129R3</t>
  </si>
  <si>
    <t>R-LS-LS-0034</t>
  </si>
  <si>
    <t>MJ-128</t>
  </si>
  <si>
    <t>CS54Os</t>
  </si>
  <si>
    <t>1201087M</t>
  </si>
  <si>
    <t>R-LS-22-0035</t>
  </si>
  <si>
    <t>MJ-130</t>
  </si>
  <si>
    <t>13653275R1</t>
  </si>
  <si>
    <t>R-LS-22-0036</t>
  </si>
  <si>
    <t>MJ-000131</t>
  </si>
  <si>
    <t>13655226R2</t>
  </si>
  <si>
    <t>GTD64HF</t>
  </si>
  <si>
    <t>mat changed as per salem mail date 7-24-2022, released to abdulaziz on 7-25-2022, Received after repaired in usa Feb 2023</t>
  </si>
  <si>
    <t>R-LS-22-0037</t>
  </si>
  <si>
    <t>MJ-132</t>
  </si>
  <si>
    <t>13593366R1</t>
  </si>
  <si>
    <t>R-LS-22-0038 </t>
  </si>
  <si>
    <t>MJ-133</t>
  </si>
  <si>
    <t>13655224R1</t>
  </si>
  <si>
    <t>R-LS-22-0039</t>
  </si>
  <si>
    <t>MJ-134</t>
  </si>
  <si>
    <t>12801120R1</t>
  </si>
  <si>
    <t>R-LS-22-0040</t>
  </si>
  <si>
    <t>MJ-135</t>
  </si>
  <si>
    <t>13593128R4</t>
  </si>
  <si>
    <t>R-LS-22-0041</t>
  </si>
  <si>
    <t>MJ-136</t>
  </si>
  <si>
    <t>13482812R7</t>
  </si>
  <si>
    <t>Received with cerebro device, received back from woodlands, changed the mat to 1218197 as per technology., received back on 8/18/2022.Change the mat number to old mat as they reaireed it with the old mat number.</t>
  </si>
  <si>
    <t>R-LS-22-0042</t>
  </si>
  <si>
    <t>MJ-139</t>
  </si>
  <si>
    <t>13508790R6</t>
  </si>
  <si>
    <t>Received with cerebro device, received back from woodlands, changed the mat to 1218197 as per technology.RECEIVED BACK ON 8/18/2022, Change the mat# back to old mat as they have repiared as per old mat#.</t>
  </si>
  <si>
    <t>R-LS-22-0043</t>
  </si>
  <si>
    <t>MJ-000140</t>
  </si>
  <si>
    <t>13490799R4</t>
  </si>
  <si>
    <t>R-LS-22-0044 </t>
  </si>
  <si>
    <t>MJ-000141</t>
  </si>
  <si>
    <t>13558461R4</t>
  </si>
  <si>
    <t>R-LS-22-0046</t>
  </si>
  <si>
    <t>MJ-000244</t>
  </si>
  <si>
    <t>13593126R7</t>
  </si>
  <si>
    <t>R-LS-22-0047 </t>
  </si>
  <si>
    <t>MJ-000245</t>
  </si>
  <si>
    <t>13593366R2</t>
  </si>
  <si>
    <t>R-LS-22-0048</t>
  </si>
  <si>
    <t>MJ-000246</t>
  </si>
  <si>
    <t>R-LS-22-0049</t>
  </si>
  <si>
    <t>MJ-000247</t>
  </si>
  <si>
    <t>13448358R5</t>
  </si>
  <si>
    <t>R-LS-22-0050</t>
  </si>
  <si>
    <t>MJ-000253</t>
  </si>
  <si>
    <t>R-LS-22-0051</t>
  </si>
  <si>
    <t>MJ-000254</t>
  </si>
  <si>
    <t>R-LS-22-0052</t>
  </si>
  <si>
    <t>MJ-000255</t>
  </si>
  <si>
    <t>13558475R4</t>
  </si>
  <si>
    <t>R-LS-22-0053</t>
  </si>
  <si>
    <t>MJ-000258</t>
  </si>
  <si>
    <t>13400191R20</t>
  </si>
  <si>
    <t>R-LS-22-0055</t>
  </si>
  <si>
    <t>MJ-000271</t>
  </si>
  <si>
    <t>R-LS-22-0056</t>
  </si>
  <si>
    <t>MJ-000272</t>
  </si>
  <si>
    <t>13433574R11</t>
  </si>
  <si>
    <t>R-LS-22-0057</t>
  </si>
  <si>
    <t>MJ-000308 </t>
  </si>
  <si>
    <t>13593365R3</t>
  </si>
  <si>
    <t>R-LS-22-0058</t>
  </si>
  <si>
    <t>MJ-000339</t>
  </si>
  <si>
    <t>13655955R1</t>
  </si>
  <si>
    <t>R-LS-22-0059</t>
  </si>
  <si>
    <t>MJ-000340</t>
  </si>
  <si>
    <t>R-LS-22-0060 </t>
  </si>
  <si>
    <t>MJ-000341</t>
  </si>
  <si>
    <t>12801121R1</t>
  </si>
  <si>
    <t>R-LS-22-0061</t>
  </si>
  <si>
    <t>MJ-000348</t>
  </si>
  <si>
    <t>12756174R4</t>
  </si>
  <si>
    <t>Job was carried out agaist the old work order 20211259.Repair count changed from R3 TO R4.</t>
  </si>
  <si>
    <t>R-LS-22-0063</t>
  </si>
  <si>
    <t>MJ-000350</t>
  </si>
  <si>
    <t>13593126R8</t>
  </si>
  <si>
    <t>R-LS-22-0065</t>
  </si>
  <si>
    <t>MJ-000364</t>
  </si>
  <si>
    <t>13593128R5</t>
  </si>
  <si>
    <t>R-LS-22-0066</t>
  </si>
  <si>
    <t>MJ-000365</t>
  </si>
  <si>
    <t>13593129R4</t>
  </si>
  <si>
    <t>R-LS-22-0067 </t>
  </si>
  <si>
    <t>MJ-000367</t>
  </si>
  <si>
    <t>13655228R1</t>
  </si>
  <si>
    <t>R-LS-22-0068</t>
  </si>
  <si>
    <t>MJ-000368</t>
  </si>
  <si>
    <t>13655224R2</t>
  </si>
  <si>
    <t>R-LS-22-0069</t>
  </si>
  <si>
    <t>MJ-000378</t>
  </si>
  <si>
    <t>1174282M</t>
  </si>
  <si>
    <t>R-LS-22-0070 </t>
  </si>
  <si>
    <t>MJ-000379</t>
  </si>
  <si>
    <t>13490648R3</t>
  </si>
  <si>
    <t>R-LS-22-0071</t>
  </si>
  <si>
    <t>MJ-000389</t>
  </si>
  <si>
    <t>R-LS-22-0111</t>
  </si>
  <si>
    <t>MJ-000574</t>
  </si>
  <si>
    <t>R-LS-22-0073</t>
  </si>
  <si>
    <t>MJ-000391</t>
  </si>
  <si>
    <t>13509986R6</t>
  </si>
  <si>
    <t>Received with cerebro device, changed the mat number to 1219697  as per technology, Bit received as 1162241 from woodlands, technology approved to receive as is.</t>
  </si>
  <si>
    <t>R-LS-22-0074</t>
  </si>
  <si>
    <t>MJ-000393</t>
  </si>
  <si>
    <t>R-LS-22-0075</t>
  </si>
  <si>
    <t>MJ-000394</t>
  </si>
  <si>
    <t>13655955R2</t>
  </si>
  <si>
    <t>R-LS-22-0076</t>
  </si>
  <si>
    <t>MJ-000418</t>
  </si>
  <si>
    <t>13546865R2</t>
  </si>
  <si>
    <t>R-LS-22-0077</t>
  </si>
  <si>
    <t>MJ-000419</t>
  </si>
  <si>
    <t>13186635R5</t>
  </si>
  <si>
    <t>R-LS-22-0078</t>
  </si>
  <si>
    <t>MJ-000420 </t>
  </si>
  <si>
    <t>3/31/20223</t>
  </si>
  <si>
    <t>R-LS-22-0088</t>
  </si>
  <si>
    <t>MJ-000437</t>
  </si>
  <si>
    <t>R-LS-22-0089</t>
  </si>
  <si>
    <t>MJ-000438</t>
  </si>
  <si>
    <t>13400191R21</t>
  </si>
  <si>
    <t>R-LS-22-0090</t>
  </si>
  <si>
    <t>MJ-000439</t>
  </si>
  <si>
    <t>13655228R2</t>
  </si>
  <si>
    <t>R-LS-22-0091</t>
  </si>
  <si>
    <t>MJ-000452</t>
  </si>
  <si>
    <t>13593128R6</t>
  </si>
  <si>
    <t>R-LS-22-0092</t>
  </si>
  <si>
    <t>MJ-000453</t>
  </si>
  <si>
    <t>R-LS-22-0093</t>
  </si>
  <si>
    <t>MJ-000454</t>
  </si>
  <si>
    <t>13482806R3</t>
  </si>
  <si>
    <t>R-LS-22-0094 </t>
  </si>
  <si>
    <t>MJ-000472</t>
  </si>
  <si>
    <t>13655956R1</t>
  </si>
  <si>
    <t>R-LS-22-0095</t>
  </si>
  <si>
    <t>MJ-000473</t>
  </si>
  <si>
    <t>13558475R5</t>
  </si>
  <si>
    <t>R-LS-22-0096 </t>
  </si>
  <si>
    <t>MJ-000475</t>
  </si>
  <si>
    <t>13641021R1</t>
  </si>
  <si>
    <t>R-LS-22-0097</t>
  </si>
  <si>
    <t>MJ-000481</t>
  </si>
  <si>
    <t>13685067R1</t>
  </si>
  <si>
    <t>R-LS-22-0098</t>
  </si>
  <si>
    <t>MJ-000482</t>
  </si>
  <si>
    <t>13593365R4</t>
  </si>
  <si>
    <t>R-LS-22-0099 </t>
  </si>
  <si>
    <t>MJ-000493</t>
  </si>
  <si>
    <t>13490648R4</t>
  </si>
  <si>
    <t>R-LS-22-0100 </t>
  </si>
  <si>
    <t>MJ-000494 </t>
  </si>
  <si>
    <t>13641020R1</t>
  </si>
  <si>
    <t>R-LS-22-0101</t>
  </si>
  <si>
    <t>MJ-000495</t>
  </si>
  <si>
    <t>R-LS-22-0102</t>
  </si>
  <si>
    <t>MJ-000496</t>
  </si>
  <si>
    <t>13448358R6</t>
  </si>
  <si>
    <t>R-LS-22-0103 </t>
  </si>
  <si>
    <t>MJ-000507 </t>
  </si>
  <si>
    <t>13655955R3</t>
  </si>
  <si>
    <t>R-LS-22-0104</t>
  </si>
  <si>
    <t>MJ-000510</t>
  </si>
  <si>
    <t>13546857R1</t>
  </si>
  <si>
    <t>R-LS-22-0105</t>
  </si>
  <si>
    <t>MJ-000511</t>
  </si>
  <si>
    <t>13593366R3</t>
  </si>
  <si>
    <t>R-LS-22-0106 </t>
  </si>
  <si>
    <t>MJ-000512</t>
  </si>
  <si>
    <t>13655224R3</t>
  </si>
  <si>
    <t>R-LS-22-0107 </t>
  </si>
  <si>
    <t>MJ-000513</t>
  </si>
  <si>
    <t>12801120R2</t>
  </si>
  <si>
    <t>R-LS-22-0108</t>
  </si>
  <si>
    <t>MJ-000514</t>
  </si>
  <si>
    <t>13669998R1</t>
  </si>
  <si>
    <t>R-LS-22-0109</t>
  </si>
  <si>
    <t>MJ-000562</t>
  </si>
  <si>
    <t>13655225R1</t>
  </si>
  <si>
    <t>R-LS-22-0110</t>
  </si>
  <si>
    <t>MJ-000563</t>
  </si>
  <si>
    <t>13685059R1</t>
  </si>
  <si>
    <t>R-LS-22-0112</t>
  </si>
  <si>
    <t>MJ-000582 </t>
  </si>
  <si>
    <t>13546865R3</t>
  </si>
  <si>
    <t>R-LS-22-0113</t>
  </si>
  <si>
    <t>MJ-000592</t>
  </si>
  <si>
    <t> 11907</t>
  </si>
  <si>
    <t>13508789R5</t>
  </si>
  <si>
    <t>R-LS-22-0114</t>
  </si>
  <si>
    <t>MJ-000593</t>
  </si>
  <si>
    <t>13490799R5</t>
  </si>
  <si>
    <t>R-LS-22-0115 </t>
  </si>
  <si>
    <t>MJ-000594</t>
  </si>
  <si>
    <t>13669997R1</t>
  </si>
  <si>
    <t>R-LS-22-0116 </t>
  </si>
  <si>
    <t>MJ-000595</t>
  </si>
  <si>
    <t>13186635R6</t>
  </si>
  <si>
    <t>R-LS-22-0117</t>
  </si>
  <si>
    <t>MJ-000599</t>
  </si>
  <si>
    <t> 11929</t>
  </si>
  <si>
    <t>13558475R6</t>
  </si>
  <si>
    <t>R-LS-22-0118</t>
  </si>
  <si>
    <t>MJ-000608</t>
  </si>
  <si>
    <t> 11930</t>
  </si>
  <si>
    <t>13400191R22</t>
  </si>
  <si>
    <t>R-LS-22-0119 </t>
  </si>
  <si>
    <t>MJ-000609 </t>
  </si>
  <si>
    <t>13433574R12</t>
  </si>
  <si>
    <t>R-LS-22-0121 </t>
  </si>
  <si>
    <t>MJ-000610</t>
  </si>
  <si>
    <t>13655956R2</t>
  </si>
  <si>
    <t>GT64KHF</t>
  </si>
  <si>
    <t>USA Repair</t>
  </si>
  <si>
    <t>Received with cerebro device, Hold for US, mat changed as per salem mail date 7-24-2022, released to abdulaziz on 7-25-2022.  received after usa in 3/7/2023</t>
  </si>
  <si>
    <t>R-LS-22-0122</t>
  </si>
  <si>
    <t>MJ-000633</t>
  </si>
  <si>
    <t>13416350R2</t>
  </si>
  <si>
    <t>R-LS-22-0123 </t>
  </si>
  <si>
    <t>MJ-000634</t>
  </si>
  <si>
    <t>13593128R7</t>
  </si>
  <si>
    <t>R-LS-22-0124 </t>
  </si>
  <si>
    <t>MJ-000635</t>
  </si>
  <si>
    <t>13685067R2</t>
  </si>
  <si>
    <t>R-LS-22-0125 </t>
  </si>
  <si>
    <t>MJ-000636</t>
  </si>
  <si>
    <t>13482807R5</t>
  </si>
  <si>
    <t>Received with cerebro device, Battery burnt</t>
  </si>
  <si>
    <t>R-LS-22-0126</t>
  </si>
  <si>
    <t>MJ-000642</t>
  </si>
  <si>
    <t>13655955R4</t>
  </si>
  <si>
    <t>R-LS-22-0127</t>
  </si>
  <si>
    <t>MJ-000643</t>
  </si>
  <si>
    <t>12801121R2</t>
  </si>
  <si>
    <t>R-LS-22-0128</t>
  </si>
  <si>
    <t>MJ-000647</t>
  </si>
  <si>
    <t>13641021R2</t>
  </si>
  <si>
    <t>R-LS-22-0129</t>
  </si>
  <si>
    <t>MJ-000648</t>
  </si>
  <si>
    <t>13593365R5</t>
  </si>
  <si>
    <t>R-LS-22-0130</t>
  </si>
  <si>
    <t>MJ-000649 </t>
  </si>
  <si>
    <t>13655227R1</t>
  </si>
  <si>
    <t>R-LS-22-0131</t>
  </si>
  <si>
    <t>MJ-000650</t>
  </si>
  <si>
    <t>13546857R2</t>
  </si>
  <si>
    <t>R-LS-22-0132</t>
  </si>
  <si>
    <t>MJ-000660</t>
  </si>
  <si>
    <t>13593126R9</t>
  </si>
  <si>
    <t>R-LS-22-0133</t>
  </si>
  <si>
    <t>MJ-000661 </t>
  </si>
  <si>
    <t>13617399R2</t>
  </si>
  <si>
    <t>Received with cerebro device, changed the mat to old mat 1159702 due to the old types of cones were used while drilling.</t>
  </si>
  <si>
    <t>R-LS-22-0134</t>
  </si>
  <si>
    <t>MJ-000664</t>
  </si>
  <si>
    <t>13669997R2</t>
  </si>
  <si>
    <t>R-LS-22-0135</t>
  </si>
  <si>
    <t>MJ-000665</t>
  </si>
  <si>
    <t>13508789R6</t>
  </si>
  <si>
    <t>Received with cerebro device, Mat changed as per salem mail date 7/24/2022, released to abdulziz on 7-25-2022</t>
  </si>
  <si>
    <t>R-LS-22-0136</t>
  </si>
  <si>
    <t>MJ-000666</t>
  </si>
  <si>
    <t>R-LS-22-0137</t>
  </si>
  <si>
    <t>MJ-000667</t>
  </si>
  <si>
    <t>13641020R2</t>
  </si>
  <si>
    <t>R-LS-22-0138</t>
  </si>
  <si>
    <t>MJ-000668</t>
  </si>
  <si>
    <t>13490647R10</t>
  </si>
  <si>
    <t>R-LS-22-0139</t>
  </si>
  <si>
    <t>MJ-000669</t>
  </si>
  <si>
    <t>13490799R6</t>
  </si>
  <si>
    <t>R-LS-22-0140</t>
  </si>
  <si>
    <t>MJ-000670</t>
  </si>
  <si>
    <t>13448358R7</t>
  </si>
  <si>
    <t>R-LS-22-0141</t>
  </si>
  <si>
    <t>MJ-000686</t>
  </si>
  <si>
    <t>13482808R1</t>
  </si>
  <si>
    <t>R-LS-22-0142</t>
  </si>
  <si>
    <t>MJ-000687</t>
  </si>
  <si>
    <t>13546865R4</t>
  </si>
  <si>
    <t>yes</t>
  </si>
  <si>
    <t>R-LS-22-0143</t>
  </si>
  <si>
    <t>MJ-000688</t>
  </si>
  <si>
    <t>13655224R4</t>
  </si>
  <si>
    <t>R-LS-22-0144</t>
  </si>
  <si>
    <t>MJ-000689</t>
  </si>
  <si>
    <t>12801117R3</t>
  </si>
  <si>
    <t>R-LS-22-0145</t>
  </si>
  <si>
    <t>MJ-000721</t>
  </si>
  <si>
    <t>13482806R4</t>
  </si>
  <si>
    <t>R-LS-22-0146</t>
  </si>
  <si>
    <t>MJ-000722</t>
  </si>
  <si>
    <t>13490648R5</t>
  </si>
  <si>
    <t>R-LS-22-0147</t>
  </si>
  <si>
    <t>MJ-000723 </t>
  </si>
  <si>
    <t>R-LS-22-0148 </t>
  </si>
  <si>
    <t>MJ-000732</t>
  </si>
  <si>
    <t>R-LS-22-0149</t>
  </si>
  <si>
    <t>MJ-000733</t>
  </si>
  <si>
    <t>13655227R2</t>
  </si>
  <si>
    <t>R-LS-22-0150</t>
  </si>
  <si>
    <t>MJ-000739</t>
  </si>
  <si>
    <t>13617399R3</t>
  </si>
  <si>
    <t>R-LS-22-0151</t>
  </si>
  <si>
    <t>MJ-000740</t>
  </si>
  <si>
    <t>13593365R6</t>
  </si>
  <si>
    <t>R-LS-22-0152</t>
  </si>
  <si>
    <t>MJ-000741 </t>
  </si>
  <si>
    <t>13416350R3</t>
  </si>
  <si>
    <t>R-LS-22-0153</t>
  </si>
  <si>
    <t>MJ-000742</t>
  </si>
  <si>
    <t>3 3/4"</t>
  </si>
  <si>
    <t>GT53</t>
  </si>
  <si>
    <t>1212207M</t>
  </si>
  <si>
    <t>Waiting for the gauges to repair.</t>
  </si>
  <si>
    <t>R-LS-22-0154 </t>
  </si>
  <si>
    <t>MJ-000743</t>
  </si>
  <si>
    <t>13685059R2</t>
  </si>
  <si>
    <t>R-LS-22-0155</t>
  </si>
  <si>
    <t>MJ-000748</t>
  </si>
  <si>
    <t>13433574R13</t>
  </si>
  <si>
    <t>R-LS-22-0156</t>
  </si>
  <si>
    <t>MJ-000749</t>
  </si>
  <si>
    <t>13593366R4</t>
  </si>
  <si>
    <t>R-LS-22-0157</t>
  </si>
  <si>
    <t>MJ-000750 </t>
  </si>
  <si>
    <t>13641021R3</t>
  </si>
  <si>
    <t>R-LS-22-0158</t>
  </si>
  <si>
    <t>MJ-000763 </t>
  </si>
  <si>
    <t>13655955R5</t>
  </si>
  <si>
    <t>Hold to send to USA, mat changed as per salem mail date 7-24-2022, re;leased to abdulaiz on 7-25-2022</t>
  </si>
  <si>
    <t>R-LS-22-0159</t>
  </si>
  <si>
    <t>MJ-000764</t>
  </si>
  <si>
    <t>13482809R5</t>
  </si>
  <si>
    <t>1172697M</t>
  </si>
  <si>
    <t>R-LS-22-0160</t>
  </si>
  <si>
    <t>MJ-000771 </t>
  </si>
  <si>
    <t>13670100R1</t>
  </si>
  <si>
    <t>R-LS-22-0161 </t>
  </si>
  <si>
    <t>MJ-000772</t>
  </si>
  <si>
    <t>13482807R6</t>
  </si>
  <si>
    <t>R-LS-22-0162</t>
  </si>
  <si>
    <t>MJ-000775</t>
  </si>
  <si>
    <t>13669998R2</t>
  </si>
  <si>
    <t>R-LS-22-0163</t>
  </si>
  <si>
    <t>MJ-000776</t>
  </si>
  <si>
    <t>13606235R3</t>
  </si>
  <si>
    <t>check the details of the repair from the job card.</t>
  </si>
  <si>
    <t>13593349R1</t>
  </si>
  <si>
    <t>R-LS-22-0165</t>
  </si>
  <si>
    <t>MJ-000790</t>
  </si>
  <si>
    <t>13558475R7</t>
  </si>
  <si>
    <t>R-LS-22-0166</t>
  </si>
  <si>
    <t>MJ-000791 </t>
  </si>
  <si>
    <t>13655224R5</t>
  </si>
  <si>
    <t>Cerebro sensor is parted</t>
  </si>
  <si>
    <t>R-LS-22-0167</t>
  </si>
  <si>
    <t>MJ-000811</t>
  </si>
  <si>
    <t>13655228R3</t>
  </si>
  <si>
    <t>send it to US, Mat changed as per salem mail 7-24-2022,relesed to abdulaziz on 7-25-2022.  received after usa in 3/7/2023</t>
  </si>
  <si>
    <t>R-LS-22-0168</t>
  </si>
  <si>
    <t>MJ-000812</t>
  </si>
  <si>
    <t>13490799R7</t>
  </si>
  <si>
    <t>R-LS-22-0169</t>
  </si>
  <si>
    <t>MJ-000813</t>
  </si>
  <si>
    <t>13546857R3</t>
  </si>
  <si>
    <t>R-LS-22-0170</t>
  </si>
  <si>
    <t>MJ-000814</t>
  </si>
  <si>
    <t>13482808R2</t>
  </si>
  <si>
    <t xml:space="preserve"> sent to USA March2023</t>
  </si>
  <si>
    <t>R-LS-22-0171 </t>
  </si>
  <si>
    <t>MJ-000815</t>
  </si>
  <si>
    <t>13593366R5</t>
  </si>
  <si>
    <t>R-LS-22-0172</t>
  </si>
  <si>
    <t>MJ-000828</t>
  </si>
  <si>
    <t>13593128R8</t>
  </si>
  <si>
    <t>16/3/2023</t>
  </si>
  <si>
    <t>send it to US.  received after usa in 3/11/2023</t>
  </si>
  <si>
    <t>R-LS-22-0173</t>
  </si>
  <si>
    <t>MJ-000851</t>
  </si>
  <si>
    <t>13433574R14</t>
  </si>
  <si>
    <t>R-LS-22-0174</t>
  </si>
  <si>
    <t>MJ-000852</t>
  </si>
  <si>
    <t>13685059R3</t>
  </si>
  <si>
    <t>R-LS-22-0175 </t>
  </si>
  <si>
    <t>MJ-000853</t>
  </si>
  <si>
    <t>13416350R4</t>
  </si>
  <si>
    <t>R-LS-22-0176</t>
  </si>
  <si>
    <t>MJ-000865</t>
  </si>
  <si>
    <t>13666071R1</t>
  </si>
  <si>
    <t>R-LS-22-0177</t>
  </si>
  <si>
    <t>MJ-000866</t>
  </si>
  <si>
    <t>13617399R4</t>
  </si>
  <si>
    <t>R-LS-22-0178</t>
  </si>
  <si>
    <t>MJ-000867</t>
  </si>
  <si>
    <t>13685067R3</t>
  </si>
  <si>
    <t>R-LS-22-0179</t>
  </si>
  <si>
    <t>MJ-000868</t>
  </si>
  <si>
    <t>13742386R1</t>
  </si>
  <si>
    <t>R-LS-22-0180</t>
  </si>
  <si>
    <t>MJ-000870</t>
  </si>
  <si>
    <t>12801120R3</t>
  </si>
  <si>
    <t>R-LS-22-0181</t>
  </si>
  <si>
    <t>MJ-000879</t>
  </si>
  <si>
    <t>13334638R4</t>
  </si>
  <si>
    <t>R-LS-22-0182</t>
  </si>
  <si>
    <t>MJ-000880</t>
  </si>
  <si>
    <t>13655229R1</t>
  </si>
  <si>
    <t>R-LS-22-0183</t>
  </si>
  <si>
    <t>MJ-000894</t>
  </si>
  <si>
    <t>13482806R5</t>
  </si>
  <si>
    <t>R-LS-22-0184</t>
  </si>
  <si>
    <t>MJ-000926</t>
  </si>
  <si>
    <t>13641020R3</t>
  </si>
  <si>
    <t>brazed, need to complete in erp</t>
  </si>
  <si>
    <t>R-LS-22-0185</t>
  </si>
  <si>
    <t>MJ-000927</t>
  </si>
  <si>
    <t>13641021R4</t>
  </si>
  <si>
    <t>R-LS-22-0186 </t>
  </si>
  <si>
    <t>MJ-000928</t>
  </si>
  <si>
    <t>13448358R8</t>
  </si>
  <si>
    <t>R-LS-22-0187</t>
  </si>
  <si>
    <t>MJ-000929</t>
  </si>
  <si>
    <t>R-LS-22-0188</t>
  </si>
  <si>
    <t>MJ-000930</t>
  </si>
  <si>
    <t>13546857R4</t>
  </si>
  <si>
    <t>R-LS-22-0189</t>
  </si>
  <si>
    <t>MJ-000931</t>
  </si>
  <si>
    <t>13655224R6</t>
  </si>
  <si>
    <t>R-LS-22-0190</t>
  </si>
  <si>
    <t>MJ-000932 </t>
  </si>
  <si>
    <t>13593127R1</t>
  </si>
  <si>
    <t>R-LS-22-0191</t>
  </si>
  <si>
    <t>MJ-000933</t>
  </si>
  <si>
    <t>13593126R10</t>
  </si>
  <si>
    <t>R-LS-22-0192</t>
  </si>
  <si>
    <t>MJ-000934 </t>
  </si>
  <si>
    <t>13606235R4</t>
  </si>
  <si>
    <t>R-LS-22-0193</t>
  </si>
  <si>
    <t>MJ-000935</t>
  </si>
  <si>
    <t>13666071R2</t>
  </si>
  <si>
    <t>R-LS-22-0194 </t>
  </si>
  <si>
    <t>MJ-000936</t>
  </si>
  <si>
    <t>13574639R2</t>
  </si>
  <si>
    <t>R-LS-22-0195</t>
  </si>
  <si>
    <t>MJ-000937 </t>
  </si>
  <si>
    <t>HD64KHO</t>
  </si>
  <si>
    <t>OLD</t>
  </si>
  <si>
    <t>R-LS-22-0196</t>
  </si>
  <si>
    <t>MJ-000938</t>
  </si>
  <si>
    <t>13593365R7</t>
  </si>
  <si>
    <t>R-LS-22-0197</t>
  </si>
  <si>
    <t>MJ-000939 </t>
  </si>
  <si>
    <t>13669997R3</t>
  </si>
  <si>
    <t>R-LS-22-0198</t>
  </si>
  <si>
    <t>MJ-000940</t>
  </si>
  <si>
    <t>13655227R3</t>
  </si>
  <si>
    <t>R-LS-22-0199</t>
  </si>
  <si>
    <t>MJ-000944</t>
  </si>
  <si>
    <t>13593349R2</t>
  </si>
  <si>
    <t>GTi64HF</t>
  </si>
  <si>
    <t>mat changed as per salem mail date 7-24-2022, released to abdulaziz on 7-25-2022</t>
  </si>
  <si>
    <t>R-LS-22-0200</t>
  </si>
  <si>
    <t>MJ-000945</t>
  </si>
  <si>
    <t>13482809R6</t>
  </si>
  <si>
    <t>R-LS-22-0201</t>
  </si>
  <si>
    <t>MJ-000946 </t>
  </si>
  <si>
    <t>R-LS-22-0202</t>
  </si>
  <si>
    <t>MJ-000947</t>
  </si>
  <si>
    <t>13516789R6</t>
  </si>
  <si>
    <t>R-LS-22-0203</t>
  </si>
  <si>
    <t>MJ-000948</t>
  </si>
  <si>
    <t>13482810R3</t>
  </si>
  <si>
    <t>Hold for US, mat changed as per salem mail date 7-24-2022. released to abdul aziz 7-25-2022.</t>
  </si>
  <si>
    <t>R-LS-22-0204</t>
  </si>
  <si>
    <t>MJ-000949</t>
  </si>
  <si>
    <t>13653276R3</t>
  </si>
  <si>
    <t>R-LS-22-0205</t>
  </si>
  <si>
    <t>MJ-000987</t>
  </si>
  <si>
    <t>13685059R4</t>
  </si>
  <si>
    <t>Hold for US, mat changed as per salem mail date 7-24-2022. released to abdul aziz 7-27-2022.  received after usa in 3/11/2023</t>
  </si>
  <si>
    <t>R-LS-22-0206</t>
  </si>
  <si>
    <t>MJ-000999</t>
  </si>
  <si>
    <t>13546865R5</t>
  </si>
  <si>
    <t>R-LS-22-0207</t>
  </si>
  <si>
    <t>MJ-001000</t>
  </si>
  <si>
    <t>R-LS-22-0208</t>
  </si>
  <si>
    <t>MJ-001001</t>
  </si>
  <si>
    <t>Submitted</t>
  </si>
  <si>
    <t>13186635R7</t>
  </si>
  <si>
    <t>R-LS-22-0209</t>
  </si>
  <si>
    <t>MJ-001004</t>
  </si>
  <si>
    <t>13499663R6</t>
  </si>
  <si>
    <t>NEW</t>
  </si>
  <si>
    <t>R-LS-22-0210</t>
  </si>
  <si>
    <t>MJ-001005</t>
  </si>
  <si>
    <t>13641020R4</t>
  </si>
  <si>
    <t>R-LS-22-0211</t>
  </si>
  <si>
    <t>MJ-001035</t>
  </si>
  <si>
    <t>R-LS-22-0212</t>
  </si>
  <si>
    <t>MJ-001036</t>
  </si>
  <si>
    <t>R-LS-22-0213</t>
  </si>
  <si>
    <t>MJ-001037</t>
  </si>
  <si>
    <t>13669998R3</t>
  </si>
  <si>
    <t>R-LS-22-0214 </t>
  </si>
  <si>
    <t>MJ-001038</t>
  </si>
  <si>
    <t>13641021R5</t>
  </si>
  <si>
    <t>R-LS-22-0215</t>
  </si>
  <si>
    <t>MJ-001044</t>
  </si>
  <si>
    <t>13670112R1</t>
  </si>
  <si>
    <t>R-LS-22-0216</t>
  </si>
  <si>
    <t>MJ-001047</t>
  </si>
  <si>
    <t>13490648R6</t>
  </si>
  <si>
    <t>R-LS-22-0217</t>
  </si>
  <si>
    <t>MJ-001048</t>
  </si>
  <si>
    <t>13558475R8</t>
  </si>
  <si>
    <t>R-LS-22-0218</t>
  </si>
  <si>
    <t>MJ-001049</t>
  </si>
  <si>
    <t>13655225R2</t>
  </si>
  <si>
    <t>R-LS-22-0219</t>
  </si>
  <si>
    <t>MJ-001050</t>
  </si>
  <si>
    <t>13448358R9</t>
  </si>
  <si>
    <t>R-LS-22-0220</t>
  </si>
  <si>
    <t>MJ-001052</t>
  </si>
  <si>
    <t>13734730R1</t>
  </si>
  <si>
    <t>R-LS-22-0221</t>
  </si>
  <si>
    <t>MJ-001053</t>
  </si>
  <si>
    <t>13732809R1</t>
  </si>
  <si>
    <t>1212881M</t>
  </si>
  <si>
    <t>R-LS-22-0222</t>
  </si>
  <si>
    <t>MJ-001058</t>
  </si>
  <si>
    <t>13482807R7</t>
  </si>
  <si>
    <t>Received with cerebro device, Mud invasion</t>
  </si>
  <si>
    <t>R-LS-22-0223</t>
  </si>
  <si>
    <t>MJ-001061</t>
  </si>
  <si>
    <t>13669997R4</t>
  </si>
  <si>
    <t>HD54F</t>
  </si>
  <si>
    <t>1233276M</t>
  </si>
  <si>
    <t>Hold for USA, Released to Ranjith in 9/26/2022</t>
  </si>
  <si>
    <t>R-LS-22-0224</t>
  </si>
  <si>
    <t>MJ-001062</t>
  </si>
  <si>
    <t>13655227R4</t>
  </si>
  <si>
    <t>R-LS-22-0225</t>
  </si>
  <si>
    <t>MJ-001063</t>
  </si>
  <si>
    <t>13719616R1</t>
  </si>
  <si>
    <t>R-LS-22-0227</t>
  </si>
  <si>
    <t>MJ-001065</t>
  </si>
  <si>
    <t>13482806R6</t>
  </si>
  <si>
    <t>R-LS-22-0228</t>
  </si>
  <si>
    <t>MJ-001066</t>
  </si>
  <si>
    <t>13669998R4</t>
  </si>
  <si>
    <t>R-LS-22-0230</t>
  </si>
  <si>
    <t>MJ-001067</t>
  </si>
  <si>
    <t>13499664R7</t>
  </si>
  <si>
    <t>1214858M</t>
  </si>
  <si>
    <t>R-LS-22-0231</t>
  </si>
  <si>
    <t>MJ-001068</t>
  </si>
  <si>
    <t>13593127R2</t>
  </si>
  <si>
    <t>R-LS-22-0232</t>
  </si>
  <si>
    <t>MJ-001081</t>
  </si>
  <si>
    <t>13499663R7</t>
  </si>
  <si>
    <t>R-LS-22-0233</t>
  </si>
  <si>
    <t>MJ-001145</t>
  </si>
  <si>
    <t>HD54</t>
  </si>
  <si>
    <t>R-LS-22-0234</t>
  </si>
  <si>
    <t>MJ-001146</t>
  </si>
  <si>
    <t>13558475R9</t>
  </si>
  <si>
    <t>R-LS-22-0235</t>
  </si>
  <si>
    <t>MJ-001147</t>
  </si>
  <si>
    <t>13593365R8</t>
  </si>
  <si>
    <t>R-LS-22-0236</t>
  </si>
  <si>
    <t>MJ-001162</t>
  </si>
  <si>
    <t>13641021R6</t>
  </si>
  <si>
    <t>R-LS-22-0237</t>
  </si>
  <si>
    <t>MJ-001163</t>
  </si>
  <si>
    <t>13186635R8</t>
  </si>
  <si>
    <t>R-LS-22-0238</t>
  </si>
  <si>
    <t>MJ-001164</t>
  </si>
  <si>
    <t>13734730R2</t>
  </si>
  <si>
    <t>R-LS-22-0239</t>
  </si>
  <si>
    <t>MJ-001169</t>
  </si>
  <si>
    <t>13655229R2</t>
  </si>
  <si>
    <t>R-LS-22-0240</t>
  </si>
  <si>
    <t>MJ-001170</t>
  </si>
  <si>
    <t>13666071R3</t>
  </si>
  <si>
    <t>R-LS-22-0241</t>
  </si>
  <si>
    <t>MJ-001171</t>
  </si>
  <si>
    <t>13719616R2</t>
  </si>
  <si>
    <t>R-LS-22-0242</t>
  </si>
  <si>
    <t>MJ-001186</t>
  </si>
  <si>
    <t>13670100R2</t>
  </si>
  <si>
    <t>R-LS-22-0243</t>
  </si>
  <si>
    <t>MJ-001187</t>
  </si>
  <si>
    <t>13400191R23</t>
  </si>
  <si>
    <t>R-LS-22-0245</t>
  </si>
  <si>
    <t>MJ-001188</t>
  </si>
  <si>
    <t>13754557R1</t>
  </si>
  <si>
    <t>R-LS-22-0249</t>
  </si>
  <si>
    <t>MJ-001193</t>
  </si>
  <si>
    <t>13516793R4</t>
  </si>
  <si>
    <t>R-LS-22-0247</t>
  </si>
  <si>
    <t>MJ-001191</t>
  </si>
  <si>
    <t>13685067R4</t>
  </si>
  <si>
    <t>R-LS-22-0248</t>
  </si>
  <si>
    <t>MJ-001192</t>
  </si>
  <si>
    <t>13641020R5</t>
  </si>
  <si>
    <t>R-LS-22-0250</t>
  </si>
  <si>
    <t>MJ-001194</t>
  </si>
  <si>
    <t>R-LS-22-0251</t>
  </si>
  <si>
    <t>MJ-001195</t>
  </si>
  <si>
    <t>13593366R6</t>
  </si>
  <si>
    <t>R-LS-22-0253</t>
  </si>
  <si>
    <t>MJ-001197</t>
  </si>
  <si>
    <t>13655227R5</t>
  </si>
  <si>
    <t>Hold for USA, Released to Ranjith in 9/26/2022, changed the mat to 1219696 as per technology mail. received after usa in 3/11/2023</t>
  </si>
  <si>
    <t>R-LS-22-0252</t>
  </si>
  <si>
    <t>MJ-001196</t>
  </si>
  <si>
    <t>13697084R1</t>
  </si>
  <si>
    <t>R-LS-22-0254</t>
  </si>
  <si>
    <t>MJ-001198</t>
  </si>
  <si>
    <t>13558475R10</t>
  </si>
  <si>
    <t>R-LS-22-0255</t>
  </si>
  <si>
    <t>MJ-001200</t>
  </si>
  <si>
    <t>13617399R5</t>
  </si>
  <si>
    <t>R-LS-22-0256</t>
  </si>
  <si>
    <t>MJ-001201</t>
  </si>
  <si>
    <t>13732812R1</t>
  </si>
  <si>
    <t>R-LS-22-0258</t>
  </si>
  <si>
    <t>MJ-001202</t>
  </si>
  <si>
    <t>13516789R7</t>
  </si>
  <si>
    <t>R-LS-22-0259</t>
  </si>
  <si>
    <t>MJ-001227</t>
  </si>
  <si>
    <t>13546865R6</t>
  </si>
  <si>
    <t>R-LS-22-0260</t>
  </si>
  <si>
    <t>MJ-001233</t>
  </si>
  <si>
    <t>13593127R3</t>
  </si>
  <si>
    <t>R-LS-22-0261</t>
  </si>
  <si>
    <t>MJ-001234</t>
  </si>
  <si>
    <t>13655225R3</t>
  </si>
  <si>
    <t>R-LS-22-0262</t>
  </si>
  <si>
    <t>MJ-001235</t>
  </si>
  <si>
    <t>13508788R6</t>
  </si>
  <si>
    <t>R-LS-22-0263</t>
  </si>
  <si>
    <t>MJ-001236</t>
  </si>
  <si>
    <t>13482812R8</t>
  </si>
  <si>
    <t>R-LS-22-0264</t>
  </si>
  <si>
    <t>MJ-001237</t>
  </si>
  <si>
    <t>13734730R3</t>
  </si>
  <si>
    <t>R-LS-22-0265</t>
  </si>
  <si>
    <t>MJ-001254</t>
  </si>
  <si>
    <t>13653276R4</t>
  </si>
  <si>
    <t>R-LS-22-0266</t>
  </si>
  <si>
    <t>MJ-001255</t>
  </si>
  <si>
    <t>13546857R5</t>
  </si>
  <si>
    <t>R-LS-22-0267</t>
  </si>
  <si>
    <t>MJ-001273</t>
  </si>
  <si>
    <t>13482806R7</t>
  </si>
  <si>
    <t>R-LS-22-0268</t>
  </si>
  <si>
    <t>MJ-001274</t>
  </si>
  <si>
    <t>13499663R8</t>
  </si>
  <si>
    <t>Unde Repair</t>
  </si>
  <si>
    <t>R-LS-22-0269</t>
  </si>
  <si>
    <t>MJ-001280</t>
  </si>
  <si>
    <t>13719616R3</t>
  </si>
  <si>
    <t>R-LS-22-0270</t>
  </si>
  <si>
    <t>MJ-001281</t>
  </si>
  <si>
    <t>13499664R8</t>
  </si>
  <si>
    <t>R-LS-22-0271</t>
  </si>
  <si>
    <t>MJ-001282</t>
  </si>
  <si>
    <t>13732812R2</t>
  </si>
  <si>
    <t>R-LS-22-0272</t>
  </si>
  <si>
    <t>MJ-001299</t>
  </si>
  <si>
    <t>13732809R2</t>
  </si>
  <si>
    <t>R-LS-22-0273</t>
  </si>
  <si>
    <t>MJ-001300</t>
  </si>
  <si>
    <t>13482807R8</t>
  </si>
  <si>
    <t>R-LS-22-0274</t>
  </si>
  <si>
    <t>MJ-001303</t>
  </si>
  <si>
    <t>12756174R5</t>
  </si>
  <si>
    <t>R-LS-22-0275</t>
  </si>
  <si>
    <t>MJ-001302</t>
  </si>
  <si>
    <t>13670100R3</t>
  </si>
  <si>
    <t>R-LS-22-0276</t>
  </si>
  <si>
    <t>MJ-001304</t>
  </si>
  <si>
    <t>13273681R6</t>
  </si>
  <si>
    <t>R-LS-22-0277</t>
  </si>
  <si>
    <t>MJ-001305</t>
  </si>
  <si>
    <t>13641021R7</t>
  </si>
  <si>
    <t>R-LS-22-0278</t>
  </si>
  <si>
    <t>MJ-001306</t>
  </si>
  <si>
    <t>13508790R7</t>
  </si>
  <si>
    <t>R-LS-22-0279</t>
  </si>
  <si>
    <t>MJ-001307</t>
  </si>
  <si>
    <t>13516793R5</t>
  </si>
  <si>
    <t>Received with cerebro device, ring Out</t>
  </si>
  <si>
    <t>R-LS-22-0284</t>
  </si>
  <si>
    <t>MJ-001328</t>
  </si>
  <si>
    <t>13482812R9</t>
  </si>
  <si>
    <t>R-LS-22-0285</t>
  </si>
  <si>
    <t>MJ-001329</t>
  </si>
  <si>
    <t>R-LS-22-0286</t>
  </si>
  <si>
    <t>MJ-001388</t>
  </si>
  <si>
    <t>GT53s</t>
  </si>
  <si>
    <t>1224750M</t>
  </si>
  <si>
    <t>R-LS-22-0287</t>
  </si>
  <si>
    <t>MJ-001333</t>
  </si>
  <si>
    <t>R-LS-22-0288</t>
  </si>
  <si>
    <t>MJ-001334</t>
  </si>
  <si>
    <t>13697084R2</t>
  </si>
  <si>
    <t>R-LS-22-0292</t>
  </si>
  <si>
    <t>MJ-001351</t>
  </si>
  <si>
    <t>13186635R9</t>
  </si>
  <si>
    <t>R-LS-22-0290</t>
  </si>
  <si>
    <t>MJ-001349</t>
  </si>
  <si>
    <t>13617399R6</t>
  </si>
  <si>
    <t>R-LS-22-0291</t>
  </si>
  <si>
    <t>MJ-001350</t>
  </si>
  <si>
    <t>13734730R4</t>
  </si>
  <si>
    <t>R-LS-22-0289</t>
  </si>
  <si>
    <t>MJ-001348</t>
  </si>
  <si>
    <t>13482806R8</t>
  </si>
  <si>
    <t>Received with NO cerebro device</t>
  </si>
  <si>
    <t>R-LS-22-0293</t>
  </si>
  <si>
    <t>MJ-001360</t>
  </si>
  <si>
    <t>13508788R7</t>
  </si>
  <si>
    <t>R-LS-22-0294</t>
  </si>
  <si>
    <t>MJ-001464</t>
  </si>
  <si>
    <t>13593365R9</t>
  </si>
  <si>
    <t>R-LS-22-0295</t>
  </si>
  <si>
    <t>MJ-001381</t>
  </si>
  <si>
    <t>13655225R4</t>
  </si>
  <si>
    <t>R-LS-22-0296</t>
  </si>
  <si>
    <t>MJ-001382</t>
  </si>
  <si>
    <t>13593127R4</t>
  </si>
  <si>
    <t>R-LS-22-0297</t>
  </si>
  <si>
    <t>MJ-001383</t>
  </si>
  <si>
    <t>13482809R7</t>
  </si>
  <si>
    <t>R-LS-22-0298</t>
  </si>
  <si>
    <t>MJ-001384</t>
  </si>
  <si>
    <t> 12630</t>
  </si>
  <si>
    <t>13546865R7</t>
  </si>
  <si>
    <t>R-LS-22-0299</t>
  </si>
  <si>
    <t>MJ-001385</t>
  </si>
  <si>
    <t>R-LS-22-0300</t>
  </si>
  <si>
    <t>MJ-001386</t>
  </si>
  <si>
    <t>13593366R7</t>
  </si>
  <si>
    <t>R-LS-22-0301</t>
  </si>
  <si>
    <t>R-LS-22-0305</t>
  </si>
  <si>
    <t>MJ-001419</t>
  </si>
  <si>
    <t> 12637</t>
  </si>
  <si>
    <t>13482807R9</t>
  </si>
  <si>
    <t>R-LS-22-0302</t>
  </si>
  <si>
    <t>MJ-001413</t>
  </si>
  <si>
    <t> 12638</t>
  </si>
  <si>
    <t>13719616R4</t>
  </si>
  <si>
    <t>R-LS-22-0303</t>
  </si>
  <si>
    <t>MJ-001414</t>
  </si>
  <si>
    <t> 12639</t>
  </si>
  <si>
    <t>13791954R1</t>
  </si>
  <si>
    <t>R-LS-22-0304</t>
  </si>
  <si>
    <t>MJ-001415</t>
  </si>
  <si>
    <t> 12640</t>
  </si>
  <si>
    <t>13791955R1</t>
  </si>
  <si>
    <t>R-LS-22-0306</t>
  </si>
  <si>
    <t>MJ-001420</t>
  </si>
  <si>
    <t> 12641</t>
  </si>
  <si>
    <t>13641020R6</t>
  </si>
  <si>
    <t>R-LS-22-0307</t>
  </si>
  <si>
    <t>MJ-001421</t>
  </si>
  <si>
    <t> 12643</t>
  </si>
  <si>
    <t>R-LS-22-0308</t>
  </si>
  <si>
    <t>MJ-001422</t>
  </si>
  <si>
    <t> 12644</t>
  </si>
  <si>
    <t>13508790R8</t>
  </si>
  <si>
    <t>Hold for USA, , new type will be GT64KHF and L6 MAT 1218197</t>
  </si>
  <si>
    <t>R-LS-22-0309</t>
  </si>
  <si>
    <t>MJ-001423</t>
  </si>
  <si>
    <t>13499663R9</t>
  </si>
  <si>
    <t>New</t>
  </si>
  <si>
    <t>Dammaged Erosion sleeve</t>
  </si>
  <si>
    <t>R-LS-22-0310</t>
  </si>
  <si>
    <t>MJ-001424</t>
  </si>
  <si>
    <t> 12650</t>
  </si>
  <si>
    <t>13509986R7</t>
  </si>
  <si>
    <t>R-LS-22-0311</t>
  </si>
  <si>
    <t>MJ-001425</t>
  </si>
  <si>
    <t> 12651</t>
  </si>
  <si>
    <t>13807908R1</t>
  </si>
  <si>
    <t>R-LS-22-0312</t>
  </si>
  <si>
    <t>MJ-001435</t>
  </si>
  <si>
    <t>13734730R5</t>
  </si>
  <si>
    <t>R-LS-22-0313</t>
  </si>
  <si>
    <t>MJ-001436</t>
  </si>
  <si>
    <t>GTD54HF</t>
  </si>
  <si>
    <t>CEREBRO FORCE 2.0,</t>
  </si>
  <si>
    <t>R-LS-22-0314</t>
  </si>
  <si>
    <t>MJ-001478</t>
  </si>
  <si>
    <t>13655225R5</t>
  </si>
  <si>
    <t>R-LS-22-0315</t>
  </si>
  <si>
    <t>MJ-001479</t>
  </si>
  <si>
    <t>13273681R7</t>
  </si>
  <si>
    <t>Sent for Upper section Rep.</t>
  </si>
  <si>
    <t>R-LS-22-0316</t>
  </si>
  <si>
    <t>MJ-001480</t>
  </si>
  <si>
    <t>13697084R3</t>
  </si>
  <si>
    <t>R-LS-22-0317</t>
  </si>
  <si>
    <t>MJ-001481</t>
  </si>
  <si>
    <t> 12694</t>
  </si>
  <si>
    <t>13546857R6</t>
  </si>
  <si>
    <t>R-LS-22-0318</t>
  </si>
  <si>
    <t>MJ-001482</t>
  </si>
  <si>
    <t> 12695</t>
  </si>
  <si>
    <t>13508788R8</t>
  </si>
  <si>
    <t>R-LS-22-0319</t>
  </si>
  <si>
    <t>MJ-001483</t>
  </si>
  <si>
    <t> 12696</t>
  </si>
  <si>
    <t>12801117R4</t>
  </si>
  <si>
    <t>R-LS-22-0320</t>
  </si>
  <si>
    <t>MJ-001505</t>
  </si>
  <si>
    <t>13400191R24</t>
  </si>
  <si>
    <t>Sent to pin facing</t>
  </si>
  <si>
    <t>R-LS-22-0321</t>
  </si>
  <si>
    <t>MJ-001506</t>
  </si>
  <si>
    <t> 12710</t>
  </si>
  <si>
    <t>13791954R2</t>
  </si>
  <si>
    <t>R-LS-22-0322</t>
  </si>
  <si>
    <t>MJ-001507</t>
  </si>
  <si>
    <t> 12711</t>
  </si>
  <si>
    <t>12801118R1</t>
  </si>
  <si>
    <t>R-LS-22-0323</t>
  </si>
  <si>
    <t>MJ-001509</t>
  </si>
  <si>
    <t>13546865R8</t>
  </si>
  <si>
    <t>R-LS-22-0324</t>
  </si>
  <si>
    <t>MJ-001510</t>
  </si>
  <si>
    <t>13482807R10</t>
  </si>
  <si>
    <t>R-LS-22-0325</t>
  </si>
  <si>
    <t>MJ-001511</t>
  </si>
  <si>
    <t>13482806R9</t>
  </si>
  <si>
    <t>R-LS-22-0326</t>
  </si>
  <si>
    <t>MJ-001512</t>
  </si>
  <si>
    <t>13670100R4</t>
  </si>
  <si>
    <t>R-LS-22-0328</t>
  </si>
  <si>
    <t>MJ-001513</t>
  </si>
  <si>
    <t>13186635R10</t>
  </si>
  <si>
    <t>R-LS-22-0329</t>
  </si>
  <si>
    <t>MJ-001536</t>
  </si>
  <si>
    <t>13593366R8</t>
  </si>
  <si>
    <t>R-LS-22-0330</t>
  </si>
  <si>
    <t>MJ-001537</t>
  </si>
  <si>
    <t> 12749</t>
  </si>
  <si>
    <t>12756174R6</t>
  </si>
  <si>
    <t>R-LS-22-0331</t>
  </si>
  <si>
    <t>MJ-001538</t>
  </si>
  <si>
    <t> 12750</t>
  </si>
  <si>
    <t>13593127R5</t>
  </si>
  <si>
    <t>R-LS-22-0332</t>
  </si>
  <si>
    <t>MJ-001539</t>
  </si>
  <si>
    <t> 12751</t>
  </si>
  <si>
    <t>13719616R5</t>
  </si>
  <si>
    <t>R-LS-22-0333</t>
  </si>
  <si>
    <t>MJ-001540</t>
  </si>
  <si>
    <t> 12752</t>
  </si>
  <si>
    <t>HD64KHF</t>
  </si>
  <si>
    <t>R-LS-22-0334</t>
  </si>
  <si>
    <t>MJ-001541</t>
  </si>
  <si>
    <t> 12753</t>
  </si>
  <si>
    <t>13807908R2</t>
  </si>
  <si>
    <t>R-LS-22-0335</t>
  </si>
  <si>
    <t>MJ-001542</t>
  </si>
  <si>
    <t> 12754</t>
  </si>
  <si>
    <t>13482809R8</t>
  </si>
  <si>
    <t>R-LS-22-0336</t>
  </si>
  <si>
    <t>MJ-001543</t>
  </si>
  <si>
    <t> 12755</t>
  </si>
  <si>
    <t>13754557R2</t>
  </si>
  <si>
    <t>R-LS-22-0337</t>
  </si>
  <si>
    <t>MJ-001544</t>
  </si>
  <si>
    <t> 12756</t>
  </si>
  <si>
    <t>13593365R10</t>
  </si>
  <si>
    <t>R-LS-22-0340</t>
  </si>
  <si>
    <t>MJ-001604</t>
  </si>
  <si>
    <t>13516789R8</t>
  </si>
  <si>
    <t>R-LS-22-0341</t>
  </si>
  <si>
    <t>MJ-001605</t>
  </si>
  <si>
    <t>13655225R6</t>
  </si>
  <si>
    <t>R-LS-22-0342</t>
  </si>
  <si>
    <t>MJ-001606</t>
  </si>
  <si>
    <t>13508788R9</t>
  </si>
  <si>
    <t>R-LS-22-0338</t>
  </si>
  <si>
    <t>MJ-001600</t>
  </si>
  <si>
    <t>13753969R1</t>
  </si>
  <si>
    <t>Deleted MJ is MJ-001601</t>
  </si>
  <si>
    <t>R-LS-22-0339</t>
  </si>
  <si>
    <t>MJ-001608</t>
  </si>
  <si>
    <t>13641021R8</t>
  </si>
  <si>
    <t>R-LS-22-0343</t>
  </si>
  <si>
    <t>MJ-001609</t>
  </si>
  <si>
    <t>13719642R1</t>
  </si>
  <si>
    <t>R-LS-22-0344</t>
  </si>
  <si>
    <t>MJ-001610</t>
  </si>
  <si>
    <t>13734730R6</t>
  </si>
  <si>
    <t>R-LS-22-0345</t>
  </si>
  <si>
    <t>MJ-001611</t>
  </si>
  <si>
    <t>13670100R5</t>
  </si>
  <si>
    <t>Hold for USA, check if there is need to change the mat, new type will be GT64KHF and L6 MAT 1218197,return back in 5/22/2023</t>
  </si>
  <si>
    <t>R-LS-22-0346</t>
  </si>
  <si>
    <t>MJ-001612</t>
  </si>
  <si>
    <t>13641020R7</t>
  </si>
  <si>
    <t>R-LS-22-0347</t>
  </si>
  <si>
    <t>MJ-001613</t>
  </si>
  <si>
    <t>13448358R10</t>
  </si>
  <si>
    <t>R-LS-22-0348</t>
  </si>
  <si>
    <t>MJ-001614</t>
  </si>
  <si>
    <t>12801118R2</t>
  </si>
  <si>
    <t>R-LS-22-0350</t>
  </si>
  <si>
    <t>MJ-001619</t>
  </si>
  <si>
    <t>R-LS-22-0349</t>
  </si>
  <si>
    <t>MJ-001615</t>
  </si>
  <si>
    <t>13807927R1</t>
  </si>
  <si>
    <t>R-LS-22-0351</t>
  </si>
  <si>
    <t>MJ-001620</t>
  </si>
  <si>
    <t>13719620R1</t>
  </si>
  <si>
    <t>R-LS-22-0352</t>
  </si>
  <si>
    <t>MJ-001621</t>
  </si>
  <si>
    <t>13546857R7</t>
  </si>
  <si>
    <t>R-LS-22-0353</t>
  </si>
  <si>
    <t>MJ-001622</t>
  </si>
  <si>
    <t>13509986R8</t>
  </si>
  <si>
    <t>R-LS-22-0354</t>
  </si>
  <si>
    <t>MJ-001623</t>
  </si>
  <si>
    <t>13807908R3</t>
  </si>
  <si>
    <t>Crack in puck area. Send it with no cerebro puck.</t>
  </si>
  <si>
    <t>R-LS-22-0355</t>
  </si>
  <si>
    <t>MJ-001624</t>
  </si>
  <si>
    <t>13273681R8</t>
  </si>
  <si>
    <t>R-LS-22-0356</t>
  </si>
  <si>
    <t>MJ-001625</t>
  </si>
  <si>
    <t>13732812R3</t>
  </si>
  <si>
    <t>R-LS-22-0357</t>
  </si>
  <si>
    <t>MJ-001635</t>
  </si>
  <si>
    <t>13719616R6</t>
  </si>
  <si>
    <t>R-LS-22-0358</t>
  </si>
  <si>
    <t>MJ-001636</t>
  </si>
  <si>
    <t>13641021R9</t>
  </si>
  <si>
    <t>R-LS-22-0359</t>
  </si>
  <si>
    <t>MJ-001637</t>
  </si>
  <si>
    <t>13593127R6</t>
  </si>
  <si>
    <t>R-LS-22-0360</t>
  </si>
  <si>
    <t>MJ-001638</t>
  </si>
  <si>
    <t>12801120R4</t>
  </si>
  <si>
    <t>R-LS-22-0361</t>
  </si>
  <si>
    <t>MJ-001639</t>
  </si>
  <si>
    <t>&lt;---N/A</t>
  </si>
  <si>
    <t>HD64</t>
  </si>
  <si>
    <t>R-LS-22-0362</t>
  </si>
  <si>
    <t>MJ-001670</t>
  </si>
  <si>
    <t>13719641R1</t>
  </si>
  <si>
    <t>R-LS-22-0363</t>
  </si>
  <si>
    <t>MJ-001671</t>
  </si>
  <si>
    <t>13754557R3</t>
  </si>
  <si>
    <t>R-LS-22-0364</t>
  </si>
  <si>
    <t>MJ-001672</t>
  </si>
  <si>
    <t>13482809R9</t>
  </si>
  <si>
    <t xml:space="preserve"> sent to USA March2023,Recived back, Old mat and Type: GTi64H, 1172697M</t>
  </si>
  <si>
    <t>R-LS-22-0365</t>
  </si>
  <si>
    <t>MJ-004083</t>
  </si>
  <si>
    <t>13753968R1</t>
  </si>
  <si>
    <t>CF2</t>
  </si>
  <si>
    <t>R-LS-23-0401</t>
  </si>
  <si>
    <t>MJ-001807</t>
  </si>
  <si>
    <t>The old MJ-001759, 12955</t>
  </si>
  <si>
    <t>13807908R4</t>
  </si>
  <si>
    <t>R-LS-23-0402</t>
  </si>
  <si>
    <t>MJ-001760</t>
  </si>
  <si>
    <t> 12956</t>
  </si>
  <si>
    <t>13666071R4</t>
  </si>
  <si>
    <t>R-LS-22-0367</t>
  </si>
  <si>
    <t>MJ-001705</t>
  </si>
  <si>
    <t>13734730R7</t>
  </si>
  <si>
    <t>R-LS-23-0403</t>
  </si>
  <si>
    <t>MJ-001774</t>
  </si>
  <si>
    <t>13400191R25</t>
  </si>
  <si>
    <t>R-LS-23-0405</t>
  </si>
  <si>
    <t>MJ-001777</t>
  </si>
  <si>
    <t> 12985</t>
  </si>
  <si>
    <t>13697084R4</t>
  </si>
  <si>
    <t>R-LS-23-0406</t>
  </si>
  <si>
    <t>MJ-001778</t>
  </si>
  <si>
    <t> 12986</t>
  </si>
  <si>
    <t>13516789R9</t>
  </si>
  <si>
    <t>R-LS-23-0407</t>
  </si>
  <si>
    <t>MJ-001779</t>
  </si>
  <si>
    <t> 12987</t>
  </si>
  <si>
    <t>13546865R9</t>
  </si>
  <si>
    <t>R-LS-23-0408</t>
  </si>
  <si>
    <t>MJ-001780</t>
  </si>
  <si>
    <t>R-LS-23-0409</t>
  </si>
  <si>
    <t>MJ-001781</t>
  </si>
  <si>
    <t> 12988</t>
  </si>
  <si>
    <t>13732812R4</t>
  </si>
  <si>
    <t>R-LS-23-0410</t>
  </si>
  <si>
    <t>MJ-001782</t>
  </si>
  <si>
    <t> 12989</t>
  </si>
  <si>
    <t>13719616R7</t>
  </si>
  <si>
    <t>R-LS-23-0411</t>
  </si>
  <si>
    <t>MJ-001783</t>
  </si>
  <si>
    <t> 12990</t>
  </si>
  <si>
    <t>13593366R9</t>
  </si>
  <si>
    <t>R-LS-23-0412</t>
  </si>
  <si>
    <t>MJ-001784</t>
  </si>
  <si>
    <t> 12991</t>
  </si>
  <si>
    <t>12801119R2</t>
  </si>
  <si>
    <t>R-LS-23-0413</t>
  </si>
  <si>
    <t>MJ-001785</t>
  </si>
  <si>
    <t> 12992</t>
  </si>
  <si>
    <t>13186635R11</t>
  </si>
  <si>
    <t>R-LS-23-0414</t>
  </si>
  <si>
    <t>MJ-001786</t>
  </si>
  <si>
    <t> 12993</t>
  </si>
  <si>
    <t>13508788R10</t>
  </si>
  <si>
    <t>R-LS-23-0415</t>
  </si>
  <si>
    <t>MJ-001787</t>
  </si>
  <si>
    <t> 12994</t>
  </si>
  <si>
    <t>13807927R2</t>
  </si>
  <si>
    <t>R-LS-23-0416</t>
  </si>
  <si>
    <t>MJ-001788</t>
  </si>
  <si>
    <t> 12995</t>
  </si>
  <si>
    <t>13753969R2</t>
  </si>
  <si>
    <t>CF2 DAMAGED CEREBRO THREAD</t>
  </si>
  <si>
    <t>R-LS-23-0417</t>
  </si>
  <si>
    <t>MJ-001789</t>
  </si>
  <si>
    <t>13641020R8</t>
  </si>
  <si>
    <t>R-LS-23-0418</t>
  </si>
  <si>
    <t>MJ-001790</t>
  </si>
  <si>
    <t> 12996</t>
  </si>
  <si>
    <t>13838421R1</t>
  </si>
  <si>
    <t>R-LS-23-0419</t>
  </si>
  <si>
    <t>MJ-001818</t>
  </si>
  <si>
    <t>13499663R10</t>
  </si>
  <si>
    <t>R-LS-23-0420</t>
  </si>
  <si>
    <t>MJ-001819</t>
  </si>
  <si>
    <t>13719641R2</t>
  </si>
  <si>
    <t>R-LS-23-0421</t>
  </si>
  <si>
    <t>MJ-001822</t>
  </si>
  <si>
    <t>13574639R3</t>
  </si>
  <si>
    <t>R-LS-23-0422</t>
  </si>
  <si>
    <t>MJ-001856</t>
  </si>
  <si>
    <t>13719642R2</t>
  </si>
  <si>
    <t>R-LS-23-0423</t>
  </si>
  <si>
    <t>MJ-001862</t>
  </si>
  <si>
    <t>13753968R2</t>
  </si>
  <si>
    <t>type changed by technical team.</t>
  </si>
  <si>
    <t>R-LS-23-0424</t>
  </si>
  <si>
    <t>MJ-001863</t>
  </si>
  <si>
    <t>13655225R7</t>
  </si>
  <si>
    <t>R-LS-23-0425</t>
  </si>
  <si>
    <t>MJ-001864</t>
  </si>
  <si>
    <t>13719620R2</t>
  </si>
  <si>
    <t>R-LS-23-0426</t>
  </si>
  <si>
    <t>MJ-001865</t>
  </si>
  <si>
    <t>13448358R11</t>
  </si>
  <si>
    <t>R-LS-23-0427</t>
  </si>
  <si>
    <t>MJ-001866</t>
  </si>
  <si>
    <t>13593365R11</t>
  </si>
  <si>
    <t>R-LS-23-0428</t>
  </si>
  <si>
    <t>MJ-001867</t>
  </si>
  <si>
    <t>13807908R5</t>
  </si>
  <si>
    <t xml:space="preserve"> sent to USA March2023 for Destructive Test. It was decided to be rerun</t>
  </si>
  <si>
    <t>R-LS-23-0429</t>
  </si>
  <si>
    <t>MJ-001887</t>
  </si>
  <si>
    <t>13593127R7</t>
  </si>
  <si>
    <t>R-LS-23-0430</t>
  </si>
  <si>
    <t>MJ-001888</t>
  </si>
  <si>
    <t>13273681R9</t>
  </si>
  <si>
    <t>R-LS-23-0431</t>
  </si>
  <si>
    <t>MJ-001889</t>
  </si>
  <si>
    <t>13546857R8</t>
  </si>
  <si>
    <t>R-LS-23-0432</t>
  </si>
  <si>
    <t>MJ-001890</t>
  </si>
  <si>
    <t>Repair+Hold</t>
  </si>
  <si>
    <t>CF2, RECIVED WITH SENSOR, Cerebro Thread damage.  sent to USA March2023</t>
  </si>
  <si>
    <t>R-LS-23-0433</t>
  </si>
  <si>
    <t>MJ-001891</t>
  </si>
  <si>
    <t>13653276R5</t>
  </si>
  <si>
    <t>R-LS-23-0434</t>
  </si>
  <si>
    <t>MJ-001902</t>
  </si>
  <si>
    <t>12756174R7</t>
  </si>
  <si>
    <t>R-LS-23-0435</t>
  </si>
  <si>
    <t>MJ-001913</t>
  </si>
  <si>
    <t>13516789R10</t>
  </si>
  <si>
    <t>R-LS-23-0436</t>
  </si>
  <si>
    <t>MJ-001914</t>
  </si>
  <si>
    <t>13732812R5</t>
  </si>
  <si>
    <t>R-LS-23-0437</t>
  </si>
  <si>
    <t>MJ-001915</t>
  </si>
  <si>
    <t>13838421R2</t>
  </si>
  <si>
    <t xml:space="preserve"> sent to USA March2023, recived back. Old MAT and Type: 1226735, HD64</t>
  </si>
  <si>
    <t>R-LS-23-0438</t>
  </si>
  <si>
    <t>MJ-001916</t>
  </si>
  <si>
    <t>13753968R3</t>
  </si>
  <si>
    <t>R-LS-23-0439</t>
  </si>
  <si>
    <t>MJ-001920</t>
  </si>
  <si>
    <t>13807927R3</t>
  </si>
  <si>
    <t>R-LS-23-0440</t>
  </si>
  <si>
    <t>MJ-001918</t>
  </si>
  <si>
    <t>13508788R11</t>
  </si>
  <si>
    <t>Cerebro puck installed in 3/5/2023 by Ahmed Al Kadhem</t>
  </si>
  <si>
    <t>R-LS-23-0441</t>
  </si>
  <si>
    <t>MJ-001921</t>
  </si>
  <si>
    <t>13719616R8</t>
  </si>
  <si>
    <t>R-LS-23-0442</t>
  </si>
  <si>
    <t>MJ-001922</t>
  </si>
  <si>
    <t>R-LS-23-0443</t>
  </si>
  <si>
    <t>MJ-001923</t>
  </si>
  <si>
    <t>13754557R4</t>
  </si>
  <si>
    <t>R-LS-23-0444</t>
  </si>
  <si>
    <t>MJ-001924</t>
  </si>
  <si>
    <t>13261222R1</t>
  </si>
  <si>
    <t>R-LS-23-0445</t>
  </si>
  <si>
    <t>MJ-001927</t>
  </si>
  <si>
    <t>13448358R12</t>
  </si>
  <si>
    <t>R-LS-23-0446</t>
  </si>
  <si>
    <t>MJ-001928</t>
  </si>
  <si>
    <t>13593366R10</t>
  </si>
  <si>
    <t>R-LS-23-0447</t>
  </si>
  <si>
    <t>MJ-001929</t>
  </si>
  <si>
    <t>13734730R8</t>
  </si>
  <si>
    <t>R-LS-23-0449</t>
  </si>
  <si>
    <t>MJ-001967</t>
  </si>
  <si>
    <t>13641021R10</t>
  </si>
  <si>
    <t>R-LS-23-0450</t>
  </si>
  <si>
    <t>MJ-001968</t>
  </si>
  <si>
    <t>13669997R5</t>
  </si>
  <si>
    <t xml:space="preserve"> sent to USA March2023. cracks in the shank, Destructive Test</t>
  </si>
  <si>
    <t>R-LS-23-0451</t>
  </si>
  <si>
    <t>MJ-001969</t>
  </si>
  <si>
    <t>13593365R12</t>
  </si>
  <si>
    <t>R-LS-23-0452</t>
  </si>
  <si>
    <t>MJ-001970</t>
  </si>
  <si>
    <t>13641020R9</t>
  </si>
  <si>
    <t>R-LS-23-0453</t>
  </si>
  <si>
    <t>MJ-001971</t>
  </si>
  <si>
    <t>13719641R3</t>
  </si>
  <si>
    <t>R-LS-23-0454</t>
  </si>
  <si>
    <t>MJ-001972</t>
  </si>
  <si>
    <t>13719642R3</t>
  </si>
  <si>
    <t>R-LS-23-0455</t>
  </si>
  <si>
    <t>MJ-001973</t>
  </si>
  <si>
    <t>R-LS-23-0456</t>
  </si>
  <si>
    <t>MJ-001974</t>
  </si>
  <si>
    <t>13653276R6</t>
  </si>
  <si>
    <t>R-LS-23-0457</t>
  </si>
  <si>
    <t>MJ-001975</t>
  </si>
  <si>
    <t>13655955R6</t>
  </si>
  <si>
    <t>R-LS-23-0458</t>
  </si>
  <si>
    <t>MJ-001976</t>
  </si>
  <si>
    <t>13697084R5</t>
  </si>
  <si>
    <t>R-LS-23-0459</t>
  </si>
  <si>
    <t>MJ-001992</t>
  </si>
  <si>
    <t>13753968R4</t>
  </si>
  <si>
    <t>R-LS-23-0460</t>
  </si>
  <si>
    <t>MJ-002029</t>
  </si>
  <si>
    <t>13807928R1</t>
  </si>
  <si>
    <t>R-LS-23-0461</t>
  </si>
  <si>
    <t>MJ-002057</t>
  </si>
  <si>
    <t>13516789R11</t>
  </si>
  <si>
    <t>R-LS-23-0464</t>
  </si>
  <si>
    <t>MJ-002076</t>
  </si>
  <si>
    <t>13593349R3</t>
  </si>
  <si>
    <t>R-LS-23-0465</t>
  </si>
  <si>
    <t>MJ-002077</t>
  </si>
  <si>
    <t>13719620R3</t>
  </si>
  <si>
    <t xml:space="preserve"> sent to USA March2023,Recived back, Old mat and Type: GTi64H, 1186699</t>
  </si>
  <si>
    <t>R-LS-23-0466</t>
  </si>
  <si>
    <t>MJ-002078</t>
  </si>
  <si>
    <t>13655225R8</t>
  </si>
  <si>
    <t>Hold to send to USA</t>
  </si>
  <si>
    <t>R-LS-23-0467</t>
  </si>
  <si>
    <t>MJ-002079</t>
  </si>
  <si>
    <t>R-LS-23-0468</t>
  </si>
  <si>
    <t>MJ-002080</t>
  </si>
  <si>
    <t>sent to USA March2023</t>
  </si>
  <si>
    <t>R-LS-23-0469</t>
  </si>
  <si>
    <t>MJ-002081</t>
  </si>
  <si>
    <t>13546857R9</t>
  </si>
  <si>
    <t>R-LS-23-0462</t>
  </si>
  <si>
    <t>MJ-002059</t>
  </si>
  <si>
    <t>13753969R3</t>
  </si>
  <si>
    <t>R-LS-23-0463</t>
  </si>
  <si>
    <t>MJ-002060</t>
  </si>
  <si>
    <t>13593127R8</t>
  </si>
  <si>
    <t>R-LS-23-0472</t>
  </si>
  <si>
    <t>MJ-002098</t>
  </si>
  <si>
    <t>13655226R3</t>
  </si>
  <si>
    <t>R-LS-23-0473</t>
  </si>
  <si>
    <t>MJ-002099</t>
  </si>
  <si>
    <t>R-LS-23-0470</t>
  </si>
  <si>
    <t>MJ-002093</t>
  </si>
  <si>
    <t>13273684R1</t>
  </si>
  <si>
    <t>R-LS-23-0474</t>
  </si>
  <si>
    <t>MJ-002100</t>
  </si>
  <si>
    <t>13261222R2</t>
  </si>
  <si>
    <t>R-LS-23-0475</t>
  </si>
  <si>
    <t>MJ-002101</t>
  </si>
  <si>
    <t>13754557R5</t>
  </si>
  <si>
    <t>R-LS-23-0476</t>
  </si>
  <si>
    <t>MJ-002102</t>
  </si>
  <si>
    <t>13186635R12</t>
  </si>
  <si>
    <t>R-LS-23-0477</t>
  </si>
  <si>
    <t>MJ-002103</t>
  </si>
  <si>
    <t>13273681R10</t>
  </si>
  <si>
    <t>Upper Section Cutted in 30th May 2023, after full repair as per salem request. Email 4/5/2023</t>
  </si>
  <si>
    <t>R-LS-23-0478</t>
  </si>
  <si>
    <t>MJ-002104</t>
  </si>
  <si>
    <t>13593365R13</t>
  </si>
  <si>
    <t>R-LS-23-0479</t>
  </si>
  <si>
    <t>MJ-002105</t>
  </si>
  <si>
    <t>13593366R11</t>
  </si>
  <si>
    <t>R-LS-23-0471</t>
  </si>
  <si>
    <t>MJ-002094</t>
  </si>
  <si>
    <t>13753968R5</t>
  </si>
  <si>
    <t>CF2, Cracks in cerebrpo puck area, damaged cerebro thread, do not open once it backloaded, sent to repair in USA.</t>
  </si>
  <si>
    <t>R-LS-23-0480</t>
  </si>
  <si>
    <t>MJ-002106</t>
  </si>
  <si>
    <t>13807927R4</t>
  </si>
  <si>
    <t>R-LS-23-0481</t>
  </si>
  <si>
    <t>MJ-002112</t>
  </si>
  <si>
    <t>GTi54H</t>
  </si>
  <si>
    <t>R-LS-23-0482</t>
  </si>
  <si>
    <t>MJ-002108</t>
  </si>
  <si>
    <t>13400191R26</t>
  </si>
  <si>
    <t>R-LS-23-0483</t>
  </si>
  <si>
    <t>MJ-002109</t>
  </si>
  <si>
    <t>13734730R9</t>
  </si>
  <si>
    <t>R-LS-23-0484</t>
  </si>
  <si>
    <t>MJ-002110</t>
  </si>
  <si>
    <t>13719641R4</t>
  </si>
  <si>
    <t>R-LS-23-0485</t>
  </si>
  <si>
    <t>MJ-002113</t>
  </si>
  <si>
    <t>13593128R9</t>
  </si>
  <si>
    <t>CF2, Cracks in cerebrpo puck area. sent to USA March2023, Type and MAT changed by salm, Email in 3/14/2023</t>
  </si>
  <si>
    <t>R-LS-23-0487</t>
  </si>
  <si>
    <t>MJ-002135</t>
  </si>
  <si>
    <t>13844443R1</t>
  </si>
  <si>
    <t>R-LS-23-0488</t>
  </si>
  <si>
    <t>MJ-002136</t>
  </si>
  <si>
    <t>13508788R12</t>
  </si>
  <si>
    <t>R-LS-23-0486</t>
  </si>
  <si>
    <t>MJ-002133</t>
  </si>
  <si>
    <t>R-LS-23-0489</t>
  </si>
  <si>
    <t>MJ-002137</t>
  </si>
  <si>
    <t>13641020R10</t>
  </si>
  <si>
    <t>R-LS-23-0490</t>
  </si>
  <si>
    <t>MJ-002138</t>
  </si>
  <si>
    <t>13509986R9</t>
  </si>
  <si>
    <t>R-LS-23-0491</t>
  </si>
  <si>
    <t>MJ-002139</t>
  </si>
  <si>
    <t>12801119R3</t>
  </si>
  <si>
    <t xml:space="preserve">It was Hold by Salem for investigation </t>
  </si>
  <si>
    <t>R-LS-23-0492</t>
  </si>
  <si>
    <t>MJ-002149</t>
  </si>
  <si>
    <t>13655955R7</t>
  </si>
  <si>
    <t>R-LS-23-0493</t>
  </si>
  <si>
    <t>MJ-002150</t>
  </si>
  <si>
    <t>13641021R11</t>
  </si>
  <si>
    <t>R-LS-23-0494</t>
  </si>
  <si>
    <t>MJ-002154</t>
  </si>
  <si>
    <t>13653276R7</t>
  </si>
  <si>
    <t>R-LS-23-0495</t>
  </si>
  <si>
    <t>MJ-002170</t>
  </si>
  <si>
    <t>13516789R12</t>
  </si>
  <si>
    <t>Was Hold</t>
  </si>
  <si>
    <t>R-LS-23-0496</t>
  </si>
  <si>
    <t>MJ-002171</t>
  </si>
  <si>
    <t>12801121R3</t>
  </si>
  <si>
    <t>R-LS-23-0497</t>
  </si>
  <si>
    <t>MJ-002172</t>
  </si>
  <si>
    <t>13546857R10</t>
  </si>
  <si>
    <t>R-LS-23-0498</t>
  </si>
  <si>
    <t>MJ-002173</t>
  </si>
  <si>
    <t>13593365R14</t>
  </si>
  <si>
    <t>R-LS-23-0499</t>
  </si>
  <si>
    <t>MJ-002174</t>
  </si>
  <si>
    <t>12756174R8</t>
  </si>
  <si>
    <t>R-LS-23-0500</t>
  </si>
  <si>
    <t>MJ-002175</t>
  </si>
  <si>
    <t>13807928R2</t>
  </si>
  <si>
    <t>R-LS-23-0501</t>
  </si>
  <si>
    <t>MJ-002188</t>
  </si>
  <si>
    <t>13593127R9</t>
  </si>
  <si>
    <t>Repair+HOLD</t>
  </si>
  <si>
    <t>Type changed from GTD54HO and MAT 1174282 from  as per Saad Email in 11/29/2023</t>
  </si>
  <si>
    <t>R-LS-23-0502</t>
  </si>
  <si>
    <t>MJ-002189</t>
  </si>
  <si>
    <t>13593366R12</t>
  </si>
  <si>
    <t>R-LS-23-0503</t>
  </si>
  <si>
    <t>MJ-002190</t>
  </si>
  <si>
    <t>13697084R6</t>
  </si>
  <si>
    <t>R-LS-23-0504</t>
  </si>
  <si>
    <t>MJ-002191</t>
  </si>
  <si>
    <t>13655227R6</t>
  </si>
  <si>
    <t>Type and MAT changed by salem, Email in 3/14/2023</t>
  </si>
  <si>
    <t>R-LS-23-0505</t>
  </si>
  <si>
    <t>MJ-002205</t>
  </si>
  <si>
    <t>12667080R1</t>
  </si>
  <si>
    <t>FM3F641Z</t>
  </si>
  <si>
    <t>R-LS-23-0506</t>
  </si>
  <si>
    <t>MJ-002206</t>
  </si>
  <si>
    <t>13754557R6</t>
  </si>
  <si>
    <t>R-LS-23-0507</t>
  </si>
  <si>
    <t>MJ-002207</t>
  </si>
  <si>
    <t>13655956R3</t>
  </si>
  <si>
    <t>R-LS-23-0508</t>
  </si>
  <si>
    <t>MJ-002208</t>
  </si>
  <si>
    <t>13685059R5</t>
  </si>
  <si>
    <t>R-LS-23-0509</t>
  </si>
  <si>
    <t>MJ-002209</t>
  </si>
  <si>
    <t>13400191R27</t>
  </si>
  <si>
    <t>API pin is under size. Damage on B3P2. Recommended to scrap ( Hold by Salem).</t>
  </si>
  <si>
    <t>R-LS-23-0510</t>
  </si>
  <si>
    <t>MJ-002210</t>
  </si>
  <si>
    <t>13546857R11</t>
  </si>
  <si>
    <t>R-LS-23-0511</t>
  </si>
  <si>
    <t>MJ-002211</t>
  </si>
  <si>
    <t>R-LS-23-0512</t>
  </si>
  <si>
    <t>MJ-002212</t>
  </si>
  <si>
    <t>R-LS-23-0513</t>
  </si>
  <si>
    <t>MJ-002213</t>
  </si>
  <si>
    <t>R-LS-23-0514</t>
  </si>
  <si>
    <t>MJ-002214</t>
  </si>
  <si>
    <t>13719642R4</t>
  </si>
  <si>
    <t>R-LS-23-0515</t>
  </si>
  <si>
    <t>MJ-002215</t>
  </si>
  <si>
    <t>13593349R4</t>
  </si>
  <si>
    <t>R-LS-23-0516</t>
  </si>
  <si>
    <t>MJ-002235</t>
  </si>
  <si>
    <t>13655228R4</t>
  </si>
  <si>
    <t>CF2, Type and MAT changed by salem, Email in 3/14/2023</t>
  </si>
  <si>
    <t>R-LS-23-0517</t>
  </si>
  <si>
    <t>MJ-002236</t>
  </si>
  <si>
    <t>13655955R8</t>
  </si>
  <si>
    <t>R-LS-23-0518</t>
  </si>
  <si>
    <t>MJ-002237</t>
  </si>
  <si>
    <t>13807927R5</t>
  </si>
  <si>
    <t>R-LS-23-0519</t>
  </si>
  <si>
    <t>MJ-002265</t>
  </si>
  <si>
    <t>12756174R9</t>
  </si>
  <si>
    <t>Heavy pitting on shank and internal diameter. Apex crack ( Hold by Salem).</t>
  </si>
  <si>
    <t>R-LS-23-0520</t>
  </si>
  <si>
    <t>MJ-002279</t>
  </si>
  <si>
    <t>13261218R1</t>
  </si>
  <si>
    <t>R-LS-23-0521</t>
  </si>
  <si>
    <t>MJ-002267</t>
  </si>
  <si>
    <t>13186635R13</t>
  </si>
  <si>
    <t>Yes</t>
  </si>
  <si>
    <t>R-LS-23-0522</t>
  </si>
  <si>
    <t>MJ-002280</t>
  </si>
  <si>
    <t>13641021R12</t>
  </si>
  <si>
    <t>R-LS-23-0523</t>
  </si>
  <si>
    <t>MJ-002287</t>
  </si>
  <si>
    <t>13697084R7</t>
  </si>
  <si>
    <t>R-LS-23-0524</t>
  </si>
  <si>
    <t>MJ-002288</t>
  </si>
  <si>
    <t>13719641R5</t>
  </si>
  <si>
    <t>R-LS-23-0525</t>
  </si>
  <si>
    <t>MJ-002289</t>
  </si>
  <si>
    <t>13593365R15</t>
  </si>
  <si>
    <t>R-LS-23-0526</t>
  </si>
  <si>
    <t>MJ-002302</t>
  </si>
  <si>
    <t>13807928R3</t>
  </si>
  <si>
    <t>R-LS-23-0527</t>
  </si>
  <si>
    <t>MJ-002310</t>
  </si>
  <si>
    <t>13899516R1</t>
  </si>
  <si>
    <t>R-LS-23-0528</t>
  </si>
  <si>
    <t>MJ-002304</t>
  </si>
  <si>
    <t>13546857R12</t>
  </si>
  <si>
    <t>R-LS-23-0529</t>
  </si>
  <si>
    <t>MJ-002311</t>
  </si>
  <si>
    <t>13261218R2</t>
  </si>
  <si>
    <t>R-LS-23-0532</t>
  </si>
  <si>
    <t>MJ-002312</t>
  </si>
  <si>
    <t>It was hold and changed to repair by Salem</t>
  </si>
  <si>
    <t>R-LS-23-0531</t>
  </si>
  <si>
    <t>MJ-002313</t>
  </si>
  <si>
    <t>13655226R4</t>
  </si>
  <si>
    <t>It was hold then decided to be repaired</t>
  </si>
  <si>
    <t>R-LS-23-0533</t>
  </si>
  <si>
    <t>MJ-002336</t>
  </si>
  <si>
    <t>13261222R3</t>
  </si>
  <si>
    <t>R-LS-23-0534</t>
  </si>
  <si>
    <t>MJ-002337</t>
  </si>
  <si>
    <t>13899513R1</t>
  </si>
  <si>
    <t>R-LS-23-0535</t>
  </si>
  <si>
    <t>MJ-002338</t>
  </si>
  <si>
    <t>13641021R13</t>
  </si>
  <si>
    <t>R-LS-23-0536</t>
  </si>
  <si>
    <t>MJ-002321</t>
  </si>
  <si>
    <t>13593349R5</t>
  </si>
  <si>
    <t>R-LS-23-0537</t>
  </si>
  <si>
    <t>MJ-002340</t>
  </si>
  <si>
    <t>1137349M</t>
  </si>
  <si>
    <t>R-LS-23-0539</t>
  </si>
  <si>
    <t>MJ-002341</t>
  </si>
  <si>
    <t>13697084R8</t>
  </si>
  <si>
    <t>R-LS-23-0540</t>
  </si>
  <si>
    <t>MJ-002370</t>
  </si>
  <si>
    <t>13670112R2</t>
  </si>
  <si>
    <t>It came with extension,hold by salem, Junk slot crack between B2&amp;B3, B3&amp;B4, B4&amp;B5 and B5&amp;B1. crack in welding of C&amp;S components. Gauge pad damage. B2C1 back fill with braze. Recommended to Scrap. (Scraped by Saad in 4/30/2024)</t>
  </si>
  <si>
    <t>R-LS-23-0541</t>
  </si>
  <si>
    <t>MJ-002392</t>
  </si>
  <si>
    <t>13655227R7</t>
  </si>
  <si>
    <t>R-LS-23-0542</t>
  </si>
  <si>
    <t>MJ-002393</t>
  </si>
  <si>
    <t>13844443R2</t>
  </si>
  <si>
    <t>R-LS-23-0543</t>
  </si>
  <si>
    <t>MJ-002402</t>
  </si>
  <si>
    <t>13685059R6</t>
  </si>
  <si>
    <t>R-LS-23-0544</t>
  </si>
  <si>
    <t>MJ-002403</t>
  </si>
  <si>
    <t>13593365R16</t>
  </si>
  <si>
    <t>R-LS-23-0545</t>
  </si>
  <si>
    <t>MJ-002404</t>
  </si>
  <si>
    <t>R-LS-23-0546</t>
  </si>
  <si>
    <t>MJ-002405</t>
  </si>
  <si>
    <t>13655956R4</t>
  </si>
  <si>
    <t>Save the body</t>
  </si>
  <si>
    <t>R-LS-23-0547</t>
  </si>
  <si>
    <t>MJ-002406</t>
  </si>
  <si>
    <t>13899516R2</t>
  </si>
  <si>
    <t>R-LS-23-0548</t>
  </si>
  <si>
    <t>MJ-002407</t>
  </si>
  <si>
    <t>13754557R7</t>
  </si>
  <si>
    <t>R-LS-23-0549</t>
  </si>
  <si>
    <t>MJ-002408</t>
  </si>
  <si>
    <t>13807927R6</t>
  </si>
  <si>
    <t>R-LS-23-0550</t>
  </si>
  <si>
    <t>MJ-002447</t>
  </si>
  <si>
    <t>13901159R1</t>
  </si>
  <si>
    <t>R-LS-23-0551</t>
  </si>
  <si>
    <t>MJ-002446</t>
  </si>
  <si>
    <t>13844443R3</t>
  </si>
  <si>
    <t>R-LS-23-0552</t>
  </si>
  <si>
    <t>MJ-002448</t>
  </si>
  <si>
    <t>13697084R9</t>
  </si>
  <si>
    <t>R-LS-23-0553</t>
  </si>
  <si>
    <t>MJ-002442</t>
  </si>
  <si>
    <t>13641021R14</t>
  </si>
  <si>
    <t>R-LS-23-0554</t>
  </si>
  <si>
    <t>MJ-002443</t>
  </si>
  <si>
    <t>R-LS-23-0555</t>
  </si>
  <si>
    <t>MJ-002444</t>
  </si>
  <si>
    <t>13719641R6</t>
  </si>
  <si>
    <t>R-LS-23-0556</t>
  </si>
  <si>
    <t>MJ-002471</t>
  </si>
  <si>
    <t>13670100R6</t>
  </si>
  <si>
    <t>R-LS-23-0558</t>
  </si>
  <si>
    <t>MJ-002543</t>
  </si>
  <si>
    <t>13901159R2</t>
  </si>
  <si>
    <t>R-LS-23-0559</t>
  </si>
  <si>
    <t>MJ-002544</t>
  </si>
  <si>
    <t>13955531R1</t>
  </si>
  <si>
    <t>R-LS-23-0557</t>
  </si>
  <si>
    <t>MJ-002490</t>
  </si>
  <si>
    <t>HD54F-1</t>
  </si>
  <si>
    <t>By Saad 4/30/2024</t>
  </si>
  <si>
    <t>R-LS-23-0560</t>
  </si>
  <si>
    <t>MJ-002545</t>
  </si>
  <si>
    <t>13754557R8</t>
  </si>
  <si>
    <t>R-LS-23-0561</t>
  </si>
  <si>
    <t>MJ-002546</t>
  </si>
  <si>
    <t>13955538R1</t>
  </si>
  <si>
    <t>R-LS-23-0562</t>
  </si>
  <si>
    <t>MJ-002547</t>
  </si>
  <si>
    <t>13593365R17</t>
  </si>
  <si>
    <t>R-LS-23-0563</t>
  </si>
  <si>
    <t>MJ-002548</t>
  </si>
  <si>
    <t>13655955R9</t>
  </si>
  <si>
    <t>R-LS-23-0564</t>
  </si>
  <si>
    <t>MJ-002549</t>
  </si>
  <si>
    <t>13899516R3</t>
  </si>
  <si>
    <t>R-LS-23-0565</t>
  </si>
  <si>
    <t>MJ-002550</t>
  </si>
  <si>
    <t>13899513R2</t>
  </si>
  <si>
    <t>R-LS-23-0566</t>
  </si>
  <si>
    <t>MJ-002551</t>
  </si>
  <si>
    <t>R-LS-23-0567</t>
  </si>
  <si>
    <t>MJ-002552</t>
  </si>
  <si>
    <t>R-LS-23-0568</t>
  </si>
  <si>
    <t>MJ-002553</t>
  </si>
  <si>
    <t>13719642R5</t>
  </si>
  <si>
    <t>R-LS-23-0569</t>
  </si>
  <si>
    <t>MJ-002554</t>
  </si>
  <si>
    <t>R-LS-23-0570</t>
  </si>
  <si>
    <t>MJ-002555- MJ-002728</t>
  </si>
  <si>
    <t>13791953R1</t>
  </si>
  <si>
    <t>R-LS-23-0573</t>
  </si>
  <si>
    <t>MJ-002584</t>
  </si>
  <si>
    <t>13899513R3</t>
  </si>
  <si>
    <t>R-LS-23-0572</t>
  </si>
  <si>
    <t>MJ-002583</t>
  </si>
  <si>
    <t>13901159R3</t>
  </si>
  <si>
    <t>R-LS-23-0574</t>
  </si>
  <si>
    <t>MJ-002585</t>
  </si>
  <si>
    <t>R-LS-23-0575</t>
  </si>
  <si>
    <t>MJ-002586</t>
  </si>
  <si>
    <t>13697084R10</t>
  </si>
  <si>
    <t>R-LS-23-0576</t>
  </si>
  <si>
    <t>MJ-002587</t>
  </si>
  <si>
    <t xml:space="preserve"> 13791954R3</t>
  </si>
  <si>
    <t>R-LS-23-0577</t>
  </si>
  <si>
    <t>MJ-002597-MJ-002730</t>
  </si>
  <si>
    <t>13970795R1</t>
  </si>
  <si>
    <t>R-LS-23-0578</t>
  </si>
  <si>
    <t>MJ-002605</t>
  </si>
  <si>
    <t>13261218R3</t>
  </si>
  <si>
    <t>1093690M</t>
  </si>
  <si>
    <t>R-LS-23-0579</t>
  </si>
  <si>
    <t>MJ-002606</t>
  </si>
  <si>
    <t>13899513R4</t>
  </si>
  <si>
    <t>R-LS-23-0580</t>
  </si>
  <si>
    <t>MJ-002651</t>
  </si>
  <si>
    <t>13955537R1</t>
  </si>
  <si>
    <t>R-LS-23-0581</t>
  </si>
  <si>
    <t>MJ-002674</t>
  </si>
  <si>
    <t>13970791R1</t>
  </si>
  <si>
    <t>R-LS-23-0582</t>
  </si>
  <si>
    <t>MJ-002689</t>
  </si>
  <si>
    <t>13791953R2</t>
  </si>
  <si>
    <t>R-LS-23-0585</t>
  </si>
  <si>
    <t>MJ-002693</t>
  </si>
  <si>
    <t>13791955R2</t>
  </si>
  <si>
    <t>R-LS-23-0584</t>
  </si>
  <si>
    <t>MJ-002692</t>
  </si>
  <si>
    <t>13791954R4</t>
  </si>
  <si>
    <t>R-LS-23-0586</t>
  </si>
  <si>
    <t>MJ-002703</t>
  </si>
  <si>
    <t>R-LS-23-0587</t>
  </si>
  <si>
    <t>MJ-002704</t>
  </si>
  <si>
    <t>13955533R1</t>
  </si>
  <si>
    <t>R-LS-23-0592</t>
  </si>
  <si>
    <t>MJ-002734</t>
  </si>
  <si>
    <t>13641021R15</t>
  </si>
  <si>
    <t>R-LS-23-0589</t>
  </si>
  <si>
    <t>MJ-002731</t>
  </si>
  <si>
    <t>13955531R2</t>
  </si>
  <si>
    <t>R-LS-23-0590</t>
  </si>
  <si>
    <t>MJ-002732</t>
  </si>
  <si>
    <t>13807928R4</t>
  </si>
  <si>
    <t>R-LS-23-0597</t>
  </si>
  <si>
    <t>MJ-002773</t>
  </si>
  <si>
    <t>13899513R5</t>
  </si>
  <si>
    <t>R-LS-23-0591</t>
  </si>
  <si>
    <t>MJ-002733</t>
  </si>
  <si>
    <t>13593365R18</t>
  </si>
  <si>
    <t>R-LS-23-0594</t>
  </si>
  <si>
    <t>MJ-002768</t>
  </si>
  <si>
    <t>13593349R6</t>
  </si>
  <si>
    <t>R-LS-23-0596</t>
  </si>
  <si>
    <t>MJ-002783</t>
  </si>
  <si>
    <t>13970793R1</t>
  </si>
  <si>
    <t>R-LS-23-0593</t>
  </si>
  <si>
    <t>MJ-002767</t>
  </si>
  <si>
    <t>13730506R1</t>
  </si>
  <si>
    <t>R-LS-23-0750</t>
  </si>
  <si>
    <t>MJ-004184</t>
  </si>
  <si>
    <t>13685059R7</t>
  </si>
  <si>
    <t>R-LS-23-0595</t>
  </si>
  <si>
    <t>MJ-002769</t>
  </si>
  <si>
    <t>13899516R4</t>
  </si>
  <si>
    <t>R-LS-23-0598</t>
  </si>
  <si>
    <t>MJ-002800</t>
  </si>
  <si>
    <t>13970791R2</t>
  </si>
  <si>
    <t>R-LS-23-0599</t>
  </si>
  <si>
    <t>MJ-002801</t>
  </si>
  <si>
    <t>13970795R2</t>
  </si>
  <si>
    <t>R-LS-23-0600</t>
  </si>
  <si>
    <t>MJ-002802</t>
  </si>
  <si>
    <t>13901159R4</t>
  </si>
  <si>
    <t>R-LS-23-0601</t>
  </si>
  <si>
    <t>MJ-002827</t>
  </si>
  <si>
    <t>13273684R2</t>
  </si>
  <si>
    <t>1108037M</t>
  </si>
  <si>
    <t>R-LS-23-0602</t>
  </si>
  <si>
    <t>MJ-002832</t>
  </si>
  <si>
    <t>13719642R6</t>
  </si>
  <si>
    <t>R-LS-23-0603</t>
  </si>
  <si>
    <t>MJ-002849</t>
  </si>
  <si>
    <t>13719641R7</t>
  </si>
  <si>
    <t>R-LS-23-0604</t>
  </si>
  <si>
    <t>MJ-002850</t>
  </si>
  <si>
    <t>13955531R3</t>
  </si>
  <si>
    <t>R-LS-23-0606</t>
  </si>
  <si>
    <t>MJ-002851</t>
  </si>
  <si>
    <t>13261218R4</t>
  </si>
  <si>
    <t>R-LS-23-0607</t>
  </si>
  <si>
    <t>MJ-002853</t>
  </si>
  <si>
    <t>13754557R9</t>
  </si>
  <si>
    <t>R-LS-23-0608</t>
  </si>
  <si>
    <t>MJ-002875</t>
  </si>
  <si>
    <t>13955537R2</t>
  </si>
  <si>
    <t>R-LS-23-0609</t>
  </si>
  <si>
    <t>MJ-002876</t>
  </si>
  <si>
    <t>13261222R4</t>
  </si>
  <si>
    <t>R-LS-23-0610</t>
  </si>
  <si>
    <t>MJ-002884</t>
  </si>
  <si>
    <t>13899513R6</t>
  </si>
  <si>
    <t>R-LS-23-0620</t>
  </si>
  <si>
    <t>MJ-002933</t>
  </si>
  <si>
    <t>13970793R2</t>
  </si>
  <si>
    <t>R-LS-23-0611</t>
  </si>
  <si>
    <t>MJ-002885</t>
  </si>
  <si>
    <t>13899516R5</t>
  </si>
  <si>
    <t>R-LS-23-0612</t>
  </si>
  <si>
    <t>MJ-002886</t>
  </si>
  <si>
    <t>13697084R11</t>
  </si>
  <si>
    <t>R-LS-23-0613</t>
  </si>
  <si>
    <t>MJ-002897</t>
  </si>
  <si>
    <t>13955538R2</t>
  </si>
  <si>
    <t>R-LS-23-0614</t>
  </si>
  <si>
    <t>MJ-002903</t>
  </si>
  <si>
    <t>13508788R13</t>
  </si>
  <si>
    <t>R-LS-23-0615</t>
  </si>
  <si>
    <t>MJ-002904</t>
  </si>
  <si>
    <t>13901159R5</t>
  </si>
  <si>
    <t>R-LS-23-0616</t>
  </si>
  <si>
    <t>MJ-002922</t>
  </si>
  <si>
    <t>13970795R3</t>
  </si>
  <si>
    <t>R-LS-23-0617</t>
  </si>
  <si>
    <t>MJ-002923</t>
  </si>
  <si>
    <t>13593349R7</t>
  </si>
  <si>
    <t>R-LS-23-0618</t>
  </si>
  <si>
    <t>MJ-002927</t>
  </si>
  <si>
    <t>13970793R3</t>
  </si>
  <si>
    <t>R-LS-23-0619</t>
  </si>
  <si>
    <t>MJ-002929</t>
  </si>
  <si>
    <t>13641021R16</t>
  </si>
  <si>
    <t>R-LS-23-0621</t>
  </si>
  <si>
    <t>MJ-002954</t>
  </si>
  <si>
    <t>13719642R7</t>
  </si>
  <si>
    <t>R-LS-23-0622</t>
  </si>
  <si>
    <t>MJ-002951</t>
  </si>
  <si>
    <t>13261218R5</t>
  </si>
  <si>
    <t>R-LS-23-0623</t>
  </si>
  <si>
    <t>MJ-002962</t>
  </si>
  <si>
    <t>13970791R3</t>
  </si>
  <si>
    <t>R-LS-23-0624</t>
  </si>
  <si>
    <t>MJ-002963</t>
  </si>
  <si>
    <t>13955531R4</t>
  </si>
  <si>
    <t>R-LS-23-0625</t>
  </si>
  <si>
    <t>MJ-002964</t>
  </si>
  <si>
    <t>13901159R6</t>
  </si>
  <si>
    <t>R-LS-23-0627</t>
  </si>
  <si>
    <t>MJ-002965</t>
  </si>
  <si>
    <t>13754557R10</t>
  </si>
  <si>
    <t>R-LS-23-0628</t>
  </si>
  <si>
    <t>MJ-003001</t>
  </si>
  <si>
    <t>13899516R6</t>
  </si>
  <si>
    <t xml:space="preserve">investigation </t>
  </si>
  <si>
    <t>R-LS-23-0685</t>
  </si>
  <si>
    <t>13899513R7</t>
  </si>
  <si>
    <t>5751 </t>
  </si>
  <si>
    <t>R-LS-23-0629</t>
  </si>
  <si>
    <t>MJ-003006</t>
  </si>
  <si>
    <t>14086 </t>
  </si>
  <si>
    <t>13970795R4</t>
  </si>
  <si>
    <t>R-LS-23-0630</t>
  </si>
  <si>
    <t>MJ-003007</t>
  </si>
  <si>
    <t>12756174R10</t>
  </si>
  <si>
    <t>R-LS-23-0637</t>
  </si>
  <si>
    <t>MJ-003115</t>
  </si>
  <si>
    <t>13697084R12</t>
  </si>
  <si>
    <t>R-LS-23-0635</t>
  </si>
  <si>
    <t>MJ-003021</t>
  </si>
  <si>
    <t>13955537R3</t>
  </si>
  <si>
    <t>R-LS-23-0636</t>
  </si>
  <si>
    <t>MJ-003022</t>
  </si>
  <si>
    <t>13685059R8</t>
  </si>
  <si>
    <t>R-LS-23-0632</t>
  </si>
  <si>
    <t>MJ-003013</t>
  </si>
  <si>
    <t>13955538R3</t>
  </si>
  <si>
    <t>R-LS-23-0633</t>
  </si>
  <si>
    <t>MJ-003014</t>
  </si>
  <si>
    <t>13844441R1</t>
  </si>
  <si>
    <t>R-LS-23-0638</t>
  </si>
  <si>
    <t>MJ-003121</t>
  </si>
  <si>
    <t>13970793R4</t>
  </si>
  <si>
    <t>R-LS-23-0639</t>
  </si>
  <si>
    <t>MJ-003122</t>
  </si>
  <si>
    <t>13955531R5</t>
  </si>
  <si>
    <t>R-LS-23-0640</t>
  </si>
  <si>
    <t>MJ-003124</t>
  </si>
  <si>
    <t>13899513R8</t>
  </si>
  <si>
    <t>R-LS-23-0641</t>
  </si>
  <si>
    <t>MJ-003155</t>
  </si>
  <si>
    <t>1251085M</t>
  </si>
  <si>
    <t>R-LS-23-0642</t>
  </si>
  <si>
    <t>MJ-003156</t>
  </si>
  <si>
    <t>13970795R5</t>
  </si>
  <si>
    <t>R-LS-23-0643</t>
  </si>
  <si>
    <t>MJ-003157</t>
  </si>
  <si>
    <t>13261218R6</t>
  </si>
  <si>
    <t>R-LS-23-0644</t>
  </si>
  <si>
    <t>MJ-003158</t>
  </si>
  <si>
    <t>12756174R11</t>
  </si>
  <si>
    <t>R-LS-23-0645</t>
  </si>
  <si>
    <t>MJ-003187</t>
  </si>
  <si>
    <t>13732811R1</t>
  </si>
  <si>
    <t>HD54O</t>
  </si>
  <si>
    <t>Type changed from GTD54HO and MAT 1174282 as per Saad Email in 11/29/2023</t>
  </si>
  <si>
    <t>R-LS-23-0660</t>
  </si>
  <si>
    <t>MJ-003188</t>
  </si>
  <si>
    <t>13970795R6</t>
  </si>
  <si>
    <t>R-LS-23-0647</t>
  </si>
  <si>
    <t>MJ-003189</t>
  </si>
  <si>
    <t>13970793R5</t>
  </si>
  <si>
    <t>R-LS-23-0648</t>
  </si>
  <si>
    <t>MJ-003190</t>
  </si>
  <si>
    <t>13754557R11</t>
  </si>
  <si>
    <t>R-LS-23-0649</t>
  </si>
  <si>
    <t>MJ-003191</t>
  </si>
  <si>
    <t>13955531R6</t>
  </si>
  <si>
    <t>Type changed from GTD54H and MAT 1137349M as per Saad Email in 11/29/2023</t>
  </si>
  <si>
    <t>R-LS-23-0650</t>
  </si>
  <si>
    <t>MJ-003231</t>
  </si>
  <si>
    <t>13791954R5</t>
  </si>
  <si>
    <t>R-LS-23-0651</t>
  </si>
  <si>
    <t>MJ-003235</t>
  </si>
  <si>
    <t>13844441R2</t>
  </si>
  <si>
    <t>R-LS-23-0652</t>
  </si>
  <si>
    <t>MJ-003236</t>
  </si>
  <si>
    <t>13899513R9</t>
  </si>
  <si>
    <t>R-LS-23-0654</t>
  </si>
  <si>
    <t>MJ-003262</t>
  </si>
  <si>
    <t>13753969R4</t>
  </si>
  <si>
    <t>change to HD next repair ( request by Andul Halim)</t>
  </si>
  <si>
    <t>R-LS-23-0655</t>
  </si>
  <si>
    <t>MJ-003263</t>
  </si>
  <si>
    <t>13655226R5</t>
  </si>
  <si>
    <t>R-LS-23-0656</t>
  </si>
  <si>
    <t>MJ-003264</t>
  </si>
  <si>
    <t>13593128R10</t>
  </si>
  <si>
    <t>R-LS-23-0657</t>
  </si>
  <si>
    <t>MJ-003265</t>
  </si>
  <si>
    <t>13955537R4</t>
  </si>
  <si>
    <t>R-LS-23-0658</t>
  </si>
  <si>
    <t>MJ-003266</t>
  </si>
  <si>
    <t>R-LS-23-0659</t>
  </si>
  <si>
    <t>MJ-003267</t>
  </si>
  <si>
    <t>13261222R5</t>
  </si>
  <si>
    <t>R-LS-23-0661</t>
  </si>
  <si>
    <t>MJ-003291</t>
  </si>
  <si>
    <t>R-LS-23-0662</t>
  </si>
  <si>
    <t>MJ-003314</t>
  </si>
  <si>
    <t>13901159R7</t>
  </si>
  <si>
    <t>R-LS-23-0663</t>
  </si>
  <si>
    <t>MJ-003315</t>
  </si>
  <si>
    <t>13824397R1</t>
  </si>
  <si>
    <t>R-LS-23-0664</t>
  </si>
  <si>
    <t>MJ-003316</t>
  </si>
  <si>
    <t>13791955R3</t>
  </si>
  <si>
    <t>R-LS-23-0665</t>
  </si>
  <si>
    <t>MJ-003317</t>
  </si>
  <si>
    <t>13131347R5</t>
  </si>
  <si>
    <t xml:space="preserve">Hold </t>
  </si>
  <si>
    <t>hold in 12/24/2023by eng unile required to repair</t>
  </si>
  <si>
    <t>R-LS-23-0666</t>
  </si>
  <si>
    <t>MJ-003374</t>
  </si>
  <si>
    <t>13970795R7</t>
  </si>
  <si>
    <t>R-LS-23-0668</t>
  </si>
  <si>
    <t>MJ-003387</t>
  </si>
  <si>
    <t>13754557R12</t>
  </si>
  <si>
    <t>R-LS-23-0669</t>
  </si>
  <si>
    <t>MJ-003389</t>
  </si>
  <si>
    <t>13719642R8</t>
  </si>
  <si>
    <t>R-LS-23-0670</t>
  </si>
  <si>
    <t>MJ-003410</t>
  </si>
  <si>
    <t>13955537R5</t>
  </si>
  <si>
    <t>R-LS-23-0674</t>
  </si>
  <si>
    <t>MJ-003544</t>
  </si>
  <si>
    <t>14012922R1</t>
  </si>
  <si>
    <t>R-LS-23-0671</t>
  </si>
  <si>
    <t>MJ-003412</t>
  </si>
  <si>
    <t>13593128R11</t>
  </si>
  <si>
    <t>R-LS-23-0672</t>
  </si>
  <si>
    <t>MJ-003413</t>
  </si>
  <si>
    <t>13655226R6</t>
  </si>
  <si>
    <t>R-LS-23-0683</t>
  </si>
  <si>
    <t>MJ-003630</t>
  </si>
  <si>
    <t>13844441R3</t>
  </si>
  <si>
    <t>R-LS-23-0673</t>
  </si>
  <si>
    <t>MJ-003414</t>
  </si>
  <si>
    <t>13955531R7</t>
  </si>
  <si>
    <t xml:space="preserve">erosion sleave dameged </t>
  </si>
  <si>
    <t>R-LS-23-0684</t>
  </si>
  <si>
    <t>MJ-003631</t>
  </si>
  <si>
    <t>14023085R1</t>
  </si>
  <si>
    <t>HD54-2</t>
  </si>
  <si>
    <t>R-LS-23-0675</t>
  </si>
  <si>
    <t>MJ-003545</t>
  </si>
  <si>
    <t>6"</t>
  </si>
  <si>
    <t>GTD64k</t>
  </si>
  <si>
    <t>R-LS-23-0676</t>
  </si>
  <si>
    <t>MJ-003567</t>
  </si>
  <si>
    <t>13655228R5</t>
  </si>
  <si>
    <t>IT WAS HOLD DUE TO HIGH COST</t>
  </si>
  <si>
    <t>R-LS-23-0752</t>
  </si>
  <si>
    <t>MJ-004158</t>
  </si>
  <si>
    <t>13955537R6</t>
  </si>
  <si>
    <t>R-LS-23-0677</t>
  </si>
  <si>
    <t>MJ-003591</t>
  </si>
  <si>
    <t>13641021R17</t>
  </si>
  <si>
    <t>R-LS-23-0678</t>
  </si>
  <si>
    <t>MJ-003592</t>
  </si>
  <si>
    <t>13955538R4</t>
  </si>
  <si>
    <t>R-LS-23-0679</t>
  </si>
  <si>
    <t>MJ-003593</t>
  </si>
  <si>
    <t>13970795R8</t>
  </si>
  <si>
    <t>R-LS-23-0680</t>
  </si>
  <si>
    <t>MJ-003609</t>
  </si>
  <si>
    <t>14023083R1</t>
  </si>
  <si>
    <t>R-LS-23-0681</t>
  </si>
  <si>
    <t>MJ-003610</t>
  </si>
  <si>
    <t>send to US</t>
  </si>
  <si>
    <t>R-LS-23-0753</t>
  </si>
  <si>
    <t>13844441R4</t>
  </si>
  <si>
    <t>R-LS-23-0682</t>
  </si>
  <si>
    <t>MJ-003629</t>
  </si>
  <si>
    <t>14012922R2</t>
  </si>
  <si>
    <t>R-LS-23-0686</t>
  </si>
  <si>
    <t>MJ-003641</t>
  </si>
  <si>
    <t>13593349R8</t>
  </si>
  <si>
    <t>R-LS-23-0687</t>
  </si>
  <si>
    <t>MJ-003642</t>
  </si>
  <si>
    <t>13593128R12</t>
  </si>
  <si>
    <t>R-LS-23-0688</t>
  </si>
  <si>
    <t>MJ-003643</t>
  </si>
  <si>
    <t>13970795R9</t>
  </si>
  <si>
    <t>R-LS-23-0695</t>
  </si>
  <si>
    <t>MJ-003759</t>
  </si>
  <si>
    <t>13261218R7</t>
  </si>
  <si>
    <t>R-LS-23-0689</t>
  </si>
  <si>
    <t>MJ-003665</t>
  </si>
  <si>
    <t>13273684R3</t>
  </si>
  <si>
    <t>R-LS-23-0697</t>
  </si>
  <si>
    <t>MJ-003794</t>
  </si>
  <si>
    <t>14023085R2</t>
  </si>
  <si>
    <t>ADG photos was not taken due to have no camera in the moment of reques. The bit was urgently requested.</t>
  </si>
  <si>
    <t>R-LS-23-0692</t>
  </si>
  <si>
    <t>MJ-003676</t>
  </si>
  <si>
    <t>GTD64Ms</t>
  </si>
  <si>
    <t>R-LS-23-0690</t>
  </si>
  <si>
    <t>MJ-003672</t>
  </si>
  <si>
    <t>GTi64MS</t>
  </si>
  <si>
    <t>R-LS-23-0691</t>
  </si>
  <si>
    <t>MJ-003673</t>
  </si>
  <si>
    <t>13754557R13</t>
  </si>
  <si>
    <t>R-LS-23-0698</t>
  </si>
  <si>
    <t>MJ-003795</t>
  </si>
  <si>
    <t>13791953R3</t>
  </si>
  <si>
    <t>R-LS-23-0699</t>
  </si>
  <si>
    <t>MJ-003799</t>
  </si>
  <si>
    <t>13732811R2</t>
  </si>
  <si>
    <t>R-LS-23-0693</t>
  </si>
  <si>
    <t>MJ-003735</t>
  </si>
  <si>
    <t>14023083R2</t>
  </si>
  <si>
    <t>R-LS-23-0694</t>
  </si>
  <si>
    <t>MJ-003736</t>
  </si>
  <si>
    <t>14093394R1</t>
  </si>
  <si>
    <t>R-LS-23-0754</t>
  </si>
  <si>
    <t>13685874R1</t>
  </si>
  <si>
    <t>R-LS-23-0703</t>
  </si>
  <si>
    <t>MJ-003842</t>
  </si>
  <si>
    <t>13791954R6</t>
  </si>
  <si>
    <t>R-LS-23-0700</t>
  </si>
  <si>
    <t>MJ-003800</t>
  </si>
  <si>
    <t>13844441R5</t>
  </si>
  <si>
    <t>R-LS-23-0696</t>
  </si>
  <si>
    <t>MJ-003783</t>
  </si>
  <si>
    <t>R-LS-23-0701</t>
  </si>
  <si>
    <t>MJ-003801</t>
  </si>
  <si>
    <t>12756174R12</t>
  </si>
  <si>
    <t>R-LS-23-0704</t>
  </si>
  <si>
    <t>MJ-003845</t>
  </si>
  <si>
    <t>13719642R9</t>
  </si>
  <si>
    <t>R-LS-23-0705</t>
  </si>
  <si>
    <t>MJ-003846</t>
  </si>
  <si>
    <t>R-LS-23-0702</t>
  </si>
  <si>
    <t>MJ-003813</t>
  </si>
  <si>
    <t>13824397R2</t>
  </si>
  <si>
    <t>R-LS-23-0706</t>
  </si>
  <si>
    <t>MJ-003849</t>
  </si>
  <si>
    <t>13955538R5</t>
  </si>
  <si>
    <t>R-LS-23-0707</t>
  </si>
  <si>
    <t>MJ-003850</t>
  </si>
  <si>
    <t>13955537R7</t>
  </si>
  <si>
    <t>R-LS-23-0708</t>
  </si>
  <si>
    <t>MJ-003851</t>
  </si>
  <si>
    <t>14023085R3</t>
  </si>
  <si>
    <t>R-LS-23-0709</t>
  </si>
  <si>
    <t>MJ-003863</t>
  </si>
  <si>
    <t>13261218R8</t>
  </si>
  <si>
    <t>R-LS-23-0710</t>
  </si>
  <si>
    <t>MJ-003864</t>
  </si>
  <si>
    <t>13791955R4</t>
  </si>
  <si>
    <t>R-LS-23-0711</t>
  </si>
  <si>
    <t>MJ-003875</t>
  </si>
  <si>
    <t>13732811R3</t>
  </si>
  <si>
    <t>R-LS-23-0712</t>
  </si>
  <si>
    <t>MJ-003876</t>
  </si>
  <si>
    <t>13844441R6</t>
  </si>
  <si>
    <t>R-LS-23-0713</t>
  </si>
  <si>
    <t>MJ-003879</t>
  </si>
  <si>
    <t>14023085R4</t>
  </si>
  <si>
    <t>R-LS-23-0723</t>
  </si>
  <si>
    <t>MJ-003926</t>
  </si>
  <si>
    <t>13753969R5</t>
  </si>
  <si>
    <t>Type changed by Saad, needs USR.</t>
  </si>
  <si>
    <t>R-LS-23-0717</t>
  </si>
  <si>
    <t>MJ-004135</t>
  </si>
  <si>
    <t>13593128R13</t>
  </si>
  <si>
    <t xml:space="preserve">was received with a lost nozzle BTW B3&amp;B4 and broken sleave. Did not pass the pressure test. </t>
  </si>
  <si>
    <t>R-LS-23-0724</t>
  </si>
  <si>
    <t>MJ-003927</t>
  </si>
  <si>
    <t>14023084R1</t>
  </si>
  <si>
    <t>R-LS-23-0720</t>
  </si>
  <si>
    <t>MJ-003912</t>
  </si>
  <si>
    <t>14023083R3</t>
  </si>
  <si>
    <t>R-LS-23-0722</t>
  </si>
  <si>
    <t>MJ-003913</t>
  </si>
  <si>
    <t>14023086R1</t>
  </si>
  <si>
    <t>R-LS-23-0726</t>
  </si>
  <si>
    <t>MJ-003946</t>
  </si>
  <si>
    <t>13955537R8</t>
  </si>
  <si>
    <t>R-LS-23-0725</t>
  </si>
  <si>
    <t>MJ-003945</t>
  </si>
  <si>
    <t>13838421R3</t>
  </si>
  <si>
    <t>It was hold until required ti repair</t>
  </si>
  <si>
    <t>R-LS-23-0727</t>
  </si>
  <si>
    <t>MJ-004157</t>
  </si>
  <si>
    <t>13732811R4</t>
  </si>
  <si>
    <t>R-LS-23-0738</t>
  </si>
  <si>
    <t>MJ-004048</t>
  </si>
  <si>
    <t>1259957M2</t>
  </si>
  <si>
    <t>INCORRECT BIT, BIT DOSE NOT BELONG TO LSTK.</t>
  </si>
  <si>
    <t>13261218R9</t>
  </si>
  <si>
    <t>R-LS-23-0728</t>
  </si>
  <si>
    <t>MJ-003980</t>
  </si>
  <si>
    <t>13508790R9</t>
  </si>
  <si>
    <t>R-LS-23-0730</t>
  </si>
  <si>
    <t>MJ-004009</t>
  </si>
  <si>
    <t>Ring Out</t>
  </si>
  <si>
    <t>R-LS-23-0739</t>
  </si>
  <si>
    <t>MJ-004054</t>
  </si>
  <si>
    <t>13641021R18</t>
  </si>
  <si>
    <t>R-LS-23-0731</t>
  </si>
  <si>
    <t>MJ-004010</t>
  </si>
  <si>
    <t>13791954R7</t>
  </si>
  <si>
    <t>R-LS-23-0732</t>
  </si>
  <si>
    <t>MJ-004069</t>
  </si>
  <si>
    <t>14012922R3</t>
  </si>
  <si>
    <t>R-LS-23-0729</t>
  </si>
  <si>
    <t>MJ-004004</t>
  </si>
  <si>
    <t>13719642R10</t>
  </si>
  <si>
    <t>R-LS-23-0733</t>
  </si>
  <si>
    <t>MJ-004012</t>
  </si>
  <si>
    <t>R-LS-23-0734</t>
  </si>
  <si>
    <t>MJ-004013</t>
  </si>
  <si>
    <t>13955538R6</t>
  </si>
  <si>
    <t>R-LS-23-0735</t>
  </si>
  <si>
    <t>MJ-004014</t>
  </si>
  <si>
    <t>13754557R14</t>
  </si>
  <si>
    <t>R-LS-23-0736</t>
  </si>
  <si>
    <t>MJ-004015</t>
  </si>
  <si>
    <t>13261218R10</t>
  </si>
  <si>
    <t>4/21/20218</t>
  </si>
  <si>
    <t>R-LS-23-0746</t>
  </si>
  <si>
    <t>13670100R7</t>
  </si>
  <si>
    <t>R-LS-23-0744</t>
  </si>
  <si>
    <t>MJ-004160</t>
  </si>
  <si>
    <t>14023086R2</t>
  </si>
  <si>
    <t>R-LS-23-0743</t>
  </si>
  <si>
    <t>MJ-004087</t>
  </si>
  <si>
    <t>12667080R2</t>
  </si>
  <si>
    <t>HOLD DUE TO OLD DESIGN</t>
  </si>
  <si>
    <t>R-LS-23-0741</t>
  </si>
  <si>
    <t>MJ-004085</t>
  </si>
  <si>
    <t>14023083R4</t>
  </si>
  <si>
    <t>R-LS-23-0742</t>
  </si>
  <si>
    <t>MJ-004086</t>
  </si>
  <si>
    <t>14023084R2</t>
  </si>
  <si>
    <t>R-LS-23-0747</t>
  </si>
  <si>
    <t>MJ-004133</t>
  </si>
  <si>
    <t>13955538R7</t>
  </si>
  <si>
    <t>R-LS-23-0756</t>
  </si>
  <si>
    <t>MJ-004161</t>
  </si>
  <si>
    <t>13844441R7</t>
  </si>
  <si>
    <t>By Saad 4/30/2024 DUE TO CORE OUT</t>
  </si>
  <si>
    <t>R-LS-23-0757</t>
  </si>
  <si>
    <t>13482809R10</t>
  </si>
  <si>
    <t>CHANGE THE BIT TYPE TO GTi64H</t>
  </si>
  <si>
    <t>R-LS-23-0758</t>
  </si>
  <si>
    <t>MJ-004320</t>
  </si>
  <si>
    <t>14012911R1</t>
  </si>
  <si>
    <t>R-LS-23-0749</t>
  </si>
  <si>
    <t>MJ-004131</t>
  </si>
  <si>
    <t>14012922R4</t>
  </si>
  <si>
    <t>R-LS-23-0759</t>
  </si>
  <si>
    <t>MJ-004162</t>
  </si>
  <si>
    <t>13955537R9</t>
  </si>
  <si>
    <t>R-LS-23-0760</t>
  </si>
  <si>
    <t>MJ-004159</t>
  </si>
  <si>
    <t>13593349R9</t>
  </si>
  <si>
    <t>R-LS-23-0761</t>
  </si>
  <si>
    <t>MJ-004318</t>
  </si>
  <si>
    <t>13719642R11</t>
  </si>
  <si>
    <t>R-LS-23-0763</t>
  </si>
  <si>
    <t>MJ-004228</t>
  </si>
  <si>
    <t>13844444R1</t>
  </si>
  <si>
    <t>R-LS-23-0762</t>
  </si>
  <si>
    <t>MJ-004176</t>
  </si>
  <si>
    <t>13791955R5</t>
  </si>
  <si>
    <t>R-LS-23-0764</t>
  </si>
  <si>
    <t>MJ-004202</t>
  </si>
  <si>
    <t>12756174R13</t>
  </si>
  <si>
    <t>R-LS-23-0780</t>
  </si>
  <si>
    <t>MJ-004547</t>
  </si>
  <si>
    <t>13261218R11</t>
  </si>
  <si>
    <t>R-LS-23-0765</t>
  </si>
  <si>
    <t>MJ-004203</t>
  </si>
  <si>
    <t>13593127R10</t>
  </si>
  <si>
    <t>R-LS-23-0766</t>
  </si>
  <si>
    <t>MJ-004204</t>
  </si>
  <si>
    <t>14023086R3</t>
  </si>
  <si>
    <t>R-LS-23-0770</t>
  </si>
  <si>
    <t>MJ-004214</t>
  </si>
  <si>
    <t>R-LS-23-0769</t>
  </si>
  <si>
    <t>MJ-004371</t>
  </si>
  <si>
    <t>14012911R2</t>
  </si>
  <si>
    <t>R-LS-23-0771</t>
  </si>
  <si>
    <t>MJ-004216</t>
  </si>
  <si>
    <t>13641021R19</t>
  </si>
  <si>
    <t>R-LS-23-0772</t>
  </si>
  <si>
    <t>MJ-004321</t>
  </si>
  <si>
    <t>13753969R6</t>
  </si>
  <si>
    <t>USA</t>
  </si>
  <si>
    <t>Type changed by Saad, needs USR.SEND TO USA FOR USR</t>
  </si>
  <si>
    <t>13844443R4</t>
  </si>
  <si>
    <t>R-LS-23-0795</t>
  </si>
  <si>
    <t>MJ-004568</t>
  </si>
  <si>
    <t>14023084R3</t>
  </si>
  <si>
    <t>R-LS-23-0778</t>
  </si>
  <si>
    <t>MJ-004331</t>
  </si>
  <si>
    <t>13807928R5</t>
  </si>
  <si>
    <t>R-LS-23-0775</t>
  </si>
  <si>
    <t>MJ-004334</t>
  </si>
  <si>
    <t>13261218R12</t>
  </si>
  <si>
    <t>R-LS-23-0779</t>
  </si>
  <si>
    <t>MJ-004352</t>
  </si>
  <si>
    <t>13844444R2</t>
  </si>
  <si>
    <t>MAT and Type changed as per Saad's email in 7/9/2024, old MAT: 1233276</t>
  </si>
  <si>
    <t>13955538R8</t>
  </si>
  <si>
    <t>R-LS-23-0791</t>
  </si>
  <si>
    <t>MJ-004540</t>
  </si>
  <si>
    <t>13754557R15</t>
  </si>
  <si>
    <t>R-LS-23-0785</t>
  </si>
  <si>
    <t>MJ-004495</t>
  </si>
  <si>
    <t>13791953R4</t>
  </si>
  <si>
    <t>R-LS-23-0786</t>
  </si>
  <si>
    <t>MJ-004510</t>
  </si>
  <si>
    <t>13593127R11</t>
  </si>
  <si>
    <t>R-LS-23-0793</t>
  </si>
  <si>
    <t>MJ-004546</t>
  </si>
  <si>
    <t>13261218R13</t>
  </si>
  <si>
    <t>R-LS-23-0788</t>
  </si>
  <si>
    <t>MJ-004535</t>
  </si>
  <si>
    <t>13807907R1</t>
  </si>
  <si>
    <t>R-LS-23-0789</t>
  </si>
  <si>
    <t>MJ-004537</t>
  </si>
  <si>
    <t>14012922R5</t>
  </si>
  <si>
    <t>R-LS-23-0794</t>
  </si>
  <si>
    <t>MJ-004553</t>
  </si>
  <si>
    <t>13844443R5</t>
  </si>
  <si>
    <t>13955537R10</t>
  </si>
  <si>
    <t>R-LS-23-0792</t>
  </si>
  <si>
    <t>14023086R4</t>
  </si>
  <si>
    <t>R-LS-23-0796</t>
  </si>
  <si>
    <t>MJ-004572</t>
  </si>
  <si>
    <t>14012911R3</t>
  </si>
  <si>
    <t>R-LS-23-0802</t>
  </si>
  <si>
    <t>MJ-004613</t>
  </si>
  <si>
    <t>13719620R4</t>
  </si>
  <si>
    <t>R-LS-23-0803</t>
  </si>
  <si>
    <t>MJ-004614</t>
  </si>
  <si>
    <t>13807907R2</t>
  </si>
  <si>
    <t>R-LS-23-0797</t>
  </si>
  <si>
    <t>MJ-004599</t>
  </si>
  <si>
    <t>13186635R14</t>
  </si>
  <si>
    <t>R-LS-23-0800</t>
  </si>
  <si>
    <t>MJ-004609 </t>
  </si>
  <si>
    <t>R-LS-23-0798</t>
  </si>
  <si>
    <t> MJ-004610</t>
  </si>
  <si>
    <t>1251085M1</t>
  </si>
  <si>
    <t>R-LS-23-0799</t>
  </si>
  <si>
    <t>MJ-004611</t>
  </si>
  <si>
    <t>13670100R8</t>
  </si>
  <si>
    <t>R-LS-23-0804</t>
  </si>
  <si>
    <t>MJ-004626</t>
  </si>
  <si>
    <t>13791954R8</t>
  </si>
  <si>
    <t>R-LS-23-0808</t>
  </si>
  <si>
    <t>MJ-004629</t>
  </si>
  <si>
    <t>12756174R14</t>
  </si>
  <si>
    <t>6 1/8''</t>
  </si>
  <si>
    <t>R-LS-23-0806</t>
  </si>
  <si>
    <t>MJ-004627</t>
  </si>
  <si>
    <t>14012922R6</t>
  </si>
  <si>
    <t>R-LS-23-0809</t>
  </si>
  <si>
    <t>MJ-004693</t>
  </si>
  <si>
    <t>13754557R16</t>
  </si>
  <si>
    <t>R-LS-23-0810</t>
  </si>
  <si>
    <t>MJ-004694</t>
  </si>
  <si>
    <t>13824397R3</t>
  </si>
  <si>
    <t>R-LS-23-0811</t>
  </si>
  <si>
    <t>MJ-004695</t>
  </si>
  <si>
    <t>13261218R14</t>
  </si>
  <si>
    <t>R-LS-23-0812</t>
  </si>
  <si>
    <t>MJ-004708</t>
  </si>
  <si>
    <t>13807907R3</t>
  </si>
  <si>
    <t>R-LS-23-0813</t>
  </si>
  <si>
    <t>MJ-004709</t>
  </si>
  <si>
    <t>13719642R12</t>
  </si>
  <si>
    <t>R-LS-23-0814</t>
  </si>
  <si>
    <t>MJ-004730</t>
  </si>
  <si>
    <t>13791953R5</t>
  </si>
  <si>
    <t>R-LS-23-0815</t>
  </si>
  <si>
    <t>MJ-004731</t>
  </si>
  <si>
    <t>13791955R6</t>
  </si>
  <si>
    <t>R-LS-23-0816</t>
  </si>
  <si>
    <t>MJ-004732</t>
  </si>
  <si>
    <t>13838421R4</t>
  </si>
  <si>
    <t>R-LS-23-0817</t>
  </si>
  <si>
    <t>MJ-004729</t>
  </si>
  <si>
    <t>14198197R1</t>
  </si>
  <si>
    <t>R-LS-23-0818</t>
  </si>
  <si>
    <t>MJ-004740</t>
  </si>
  <si>
    <t>13955537R11</t>
  </si>
  <si>
    <t>R-LS-23-0819</t>
  </si>
  <si>
    <t>12756174R15</t>
  </si>
  <si>
    <t>R-LS-23-0828</t>
  </si>
  <si>
    <t>13824397R4</t>
  </si>
  <si>
    <t>R-LS-23-0821</t>
  </si>
  <si>
    <t>MJ-004778</t>
  </si>
  <si>
    <t>14012911R4</t>
  </si>
  <si>
    <t>R-LS-23-0827</t>
  </si>
  <si>
    <t>MJ-004823</t>
  </si>
  <si>
    <t>14178454R1</t>
  </si>
  <si>
    <t>R-LS-23-0820</t>
  </si>
  <si>
    <t>MJ-004779</t>
  </si>
  <si>
    <t>R-LS-23-0822</t>
  </si>
  <si>
    <t>MJ-004787</t>
  </si>
  <si>
    <t>13807907R4</t>
  </si>
  <si>
    <t>Repair &amp; USA</t>
  </si>
  <si>
    <t>R-LS-23-0825</t>
  </si>
  <si>
    <t>MJ-004932</t>
  </si>
  <si>
    <t>13261218R15</t>
  </si>
  <si>
    <t>R-LS-23-0826</t>
  </si>
  <si>
    <t>MJ-004954</t>
  </si>
  <si>
    <t>13273681R11</t>
  </si>
  <si>
    <t>R-LS-23-0829</t>
  </si>
  <si>
    <t>13186635R15</t>
  </si>
  <si>
    <t>R-LS-23-0830</t>
  </si>
  <si>
    <t>14198197R2</t>
  </si>
  <si>
    <t>R-LS-23-0831</t>
  </si>
  <si>
    <t>13955537R12</t>
  </si>
  <si>
    <t>R-LS-23-0832</t>
  </si>
  <si>
    <t>MJ-004872</t>
  </si>
  <si>
    <t>13730506R2</t>
  </si>
  <si>
    <t>Hold for repair in USA</t>
  </si>
  <si>
    <t>R-LS-23-0833</t>
  </si>
  <si>
    <t>MJ-004873</t>
  </si>
  <si>
    <t>13508790R10</t>
  </si>
  <si>
    <t>R-LS-23-0834</t>
  </si>
  <si>
    <t>MJ-004874</t>
  </si>
  <si>
    <t>13955538R9</t>
  </si>
  <si>
    <t>R-LS-23-0835</t>
  </si>
  <si>
    <t>MJ-004876</t>
  </si>
  <si>
    <t>13261218R16</t>
  </si>
  <si>
    <t>R-LS-23-0836</t>
  </si>
  <si>
    <t>MJ-004877</t>
  </si>
  <si>
    <t>13482810R4</t>
  </si>
  <si>
    <t>R-LS-23-0837</t>
  </si>
  <si>
    <t>13261222R6</t>
  </si>
  <si>
    <t>R-LS-23-0838</t>
  </si>
  <si>
    <t>13791955R7</t>
  </si>
  <si>
    <t>R-LS-23-0839</t>
  </si>
  <si>
    <t>13955537R13</t>
  </si>
  <si>
    <t>R-LS-23-0840</t>
  </si>
  <si>
    <t>MJ-004926</t>
  </si>
  <si>
    <t>13719642R13</t>
  </si>
  <si>
    <t>R-LS-23-0843</t>
  </si>
  <si>
    <t>MJ-004948</t>
  </si>
  <si>
    <t>HD54-3</t>
  </si>
  <si>
    <t>R-LS-23-0842</t>
  </si>
  <si>
    <t>MJ-004928</t>
  </si>
  <si>
    <t>13754557R17</t>
  </si>
  <si>
    <t>R-LS-23-0846</t>
  </si>
  <si>
    <t>MJ-004982</t>
  </si>
  <si>
    <t>14012911R5</t>
  </si>
  <si>
    <t>MM64</t>
  </si>
  <si>
    <t>R-LS-23-0844</t>
  </si>
  <si>
    <t>13791953R6</t>
  </si>
  <si>
    <t>REPAIR</t>
  </si>
  <si>
    <t>R-LS-23-0875</t>
  </si>
  <si>
    <t>MJ-005092</t>
  </si>
  <si>
    <t>13719620R5</t>
  </si>
  <si>
    <t>R-LS-23-0874</t>
  </si>
  <si>
    <t>MJ-005094</t>
  </si>
  <si>
    <t>13955538R10</t>
  </si>
  <si>
    <t>R-LS-23-0852</t>
  </si>
  <si>
    <t>13655227R8</t>
  </si>
  <si>
    <t>R-LS-23-0849</t>
  </si>
  <si>
    <t>MJ-005085</t>
  </si>
  <si>
    <t>14190156R1</t>
  </si>
  <si>
    <t>R-LS-23-0850</t>
  </si>
  <si>
    <t>14198195R1</t>
  </si>
  <si>
    <t>R-LS-23-0851</t>
  </si>
  <si>
    <t>13719642R14</t>
  </si>
  <si>
    <t>13497536R1</t>
  </si>
  <si>
    <t>Send to USA for repair USR needed</t>
  </si>
  <si>
    <t>R-LS-23-0877</t>
  </si>
  <si>
    <t>MJ-005093</t>
  </si>
  <si>
    <t>14012922R7</t>
  </si>
  <si>
    <t>R-LS-23-0854</t>
  </si>
  <si>
    <t>MJ-005024</t>
  </si>
  <si>
    <t>14012911R6</t>
  </si>
  <si>
    <t>R-LS-23-0855</t>
  </si>
  <si>
    <t>MJ-005028</t>
  </si>
  <si>
    <t>13273681R12</t>
  </si>
  <si>
    <t>R-LS-23-0856</t>
  </si>
  <si>
    <t>MJ-005086</t>
  </si>
  <si>
    <t>13838421R5</t>
  </si>
  <si>
    <t>R-LS-23-0857</t>
  </si>
  <si>
    <t>MJ-005087</t>
  </si>
  <si>
    <t>14198197R3</t>
  </si>
  <si>
    <t>R-LS-23-0858</t>
  </si>
  <si>
    <t>14190156R2</t>
  </si>
  <si>
    <t>R-LS-23-0859</t>
  </si>
  <si>
    <t>13754557R18</t>
  </si>
  <si>
    <t>R-LS-23-0862</t>
  </si>
  <si>
    <t>13955538R11</t>
  </si>
  <si>
    <t>R-LS-23-0860</t>
  </si>
  <si>
    <t>13955537R14</t>
  </si>
  <si>
    <t>14178454R2</t>
  </si>
  <si>
    <t>13685059R9</t>
  </si>
  <si>
    <t>14012922R8</t>
  </si>
  <si>
    <t>14198195R2</t>
  </si>
  <si>
    <t>13844443R6</t>
  </si>
  <si>
    <t>13844444R3</t>
  </si>
  <si>
    <t>R-LS-23-0876</t>
  </si>
  <si>
    <t>14012911R7</t>
  </si>
  <si>
    <t>14190156R3</t>
  </si>
  <si>
    <t>R-LS-23-0880</t>
  </si>
  <si>
    <t>MJ-005128</t>
  </si>
  <si>
    <t>14198197R4</t>
  </si>
  <si>
    <t>R-LS-23-0881</t>
  </si>
  <si>
    <t>MJ-005140</t>
  </si>
  <si>
    <t>13824397R5</t>
  </si>
  <si>
    <t>13791955R8</t>
  </si>
  <si>
    <t>Cutters availability</t>
  </si>
  <si>
    <t>R-LS-23-0890</t>
  </si>
  <si>
    <t>MJ-005194</t>
  </si>
  <si>
    <t>13955537R15</t>
  </si>
  <si>
    <t>13844444R4</t>
  </si>
  <si>
    <t>R-LS-23-0883</t>
  </si>
  <si>
    <t>13844443R7</t>
  </si>
  <si>
    <t>14198195R3</t>
  </si>
  <si>
    <t>14012911R8</t>
  </si>
  <si>
    <t>14198196R1</t>
  </si>
  <si>
    <t>13754557R19</t>
  </si>
  <si>
    <t>14178454R3</t>
  </si>
  <si>
    <t>R-LS-23-0891</t>
  </si>
  <si>
    <t>14198197R5</t>
  </si>
  <si>
    <t>13482809R11</t>
  </si>
  <si>
    <t>R-LS-23-0896</t>
  </si>
  <si>
    <t>14190156R4</t>
  </si>
  <si>
    <t>R-LS-23-0893</t>
  </si>
  <si>
    <t>13655228R6</t>
  </si>
  <si>
    <t>R-LS-23-0894</t>
  </si>
  <si>
    <t>14178454R4</t>
  </si>
  <si>
    <t>R-LS-23-0902</t>
  </si>
  <si>
    <t>13844444R5</t>
  </si>
  <si>
    <t>13844443R8</t>
  </si>
  <si>
    <t>HOLD by Engineer 11/26/2024, Send to US for USR and repair</t>
  </si>
  <si>
    <t>14198196R2</t>
  </si>
  <si>
    <t>13807907R5</t>
  </si>
  <si>
    <t>14012911R9</t>
  </si>
  <si>
    <t>USR</t>
  </si>
  <si>
    <t>14198195R4</t>
  </si>
  <si>
    <t>14012922R9</t>
  </si>
  <si>
    <t>13955537R16</t>
  </si>
  <si>
    <t>13670100R9</t>
  </si>
  <si>
    <t>13955538R12</t>
  </si>
  <si>
    <t>14247176R1</t>
  </si>
  <si>
    <t>14198197R6</t>
  </si>
  <si>
    <t>GT64DH</t>
  </si>
  <si>
    <t>Redwan</t>
  </si>
  <si>
    <t>Ali</t>
  </si>
  <si>
    <t>14012922R10</t>
  </si>
  <si>
    <t>Showaiki</t>
  </si>
  <si>
    <t>Mohana</t>
  </si>
  <si>
    <t>14190156R5</t>
  </si>
  <si>
    <t>14247176R2</t>
  </si>
  <si>
    <t>13955537R17</t>
  </si>
  <si>
    <t>13955538R13</t>
  </si>
  <si>
    <t>14198196R3</t>
  </si>
  <si>
    <t>13807907R6</t>
  </si>
  <si>
    <t>PR-2024-063</t>
  </si>
  <si>
    <t>14198195R5</t>
  </si>
  <si>
    <t>14178454R5</t>
  </si>
  <si>
    <t>Mohana-Showaiki</t>
  </si>
  <si>
    <t>14247175R1</t>
  </si>
  <si>
    <t>3 7/8''</t>
  </si>
  <si>
    <t>MJ-005502</t>
  </si>
  <si>
    <t>14247176R3</t>
  </si>
  <si>
    <t>MJ-005501</t>
  </si>
  <si>
    <t>14190156R6</t>
  </si>
  <si>
    <t>14012922R11</t>
  </si>
  <si>
    <t>Wasmi</t>
  </si>
  <si>
    <t>PR-2025-002</t>
  </si>
  <si>
    <t>R-LS-23-0933</t>
  </si>
  <si>
    <t>13844444R6</t>
  </si>
  <si>
    <t>PR-2025-003</t>
  </si>
  <si>
    <t>14228442R1</t>
  </si>
  <si>
    <t>14012911R10</t>
  </si>
  <si>
    <t>PR-2025-004</t>
  </si>
  <si>
    <t>14178454R6</t>
  </si>
  <si>
    <t>14190156R7</t>
  </si>
  <si>
    <t>13807907R7</t>
  </si>
  <si>
    <t>PR-2025-011</t>
  </si>
  <si>
    <t>14198196R4</t>
  </si>
  <si>
    <t>13955538R14</t>
  </si>
  <si>
    <t>13955537R18</t>
  </si>
  <si>
    <t>14247175R2</t>
  </si>
  <si>
    <t>14228442R2</t>
  </si>
  <si>
    <t>14012922R12</t>
  </si>
  <si>
    <t>14012911R11</t>
  </si>
  <si>
    <t>14247176R4</t>
  </si>
  <si>
    <t>14178486R1</t>
  </si>
  <si>
    <t>14198195R6</t>
  </si>
  <si>
    <t>Wasmi-Mohana</t>
  </si>
  <si>
    <t>13844444R7</t>
  </si>
  <si>
    <t>13955538R15</t>
  </si>
  <si>
    <t>PR-2025-017</t>
  </si>
  <si>
    <t>14198196R5</t>
  </si>
  <si>
    <t>14178454R7</t>
  </si>
  <si>
    <t>HD54X</t>
  </si>
  <si>
    <t>1137349M1</t>
  </si>
  <si>
    <t>13807907R8</t>
  </si>
  <si>
    <t>14228442R3</t>
  </si>
  <si>
    <t>PR-2025-025</t>
  </si>
  <si>
    <t>14247175R3</t>
  </si>
  <si>
    <t>13955538R16</t>
  </si>
  <si>
    <t>14190155R1</t>
  </si>
  <si>
    <t>14247176R5</t>
  </si>
  <si>
    <t>14178486R2</t>
  </si>
  <si>
    <t>14198195R7</t>
  </si>
  <si>
    <t>13955537R19</t>
  </si>
  <si>
    <t>R-LS-23-0970</t>
  </si>
  <si>
    <t>14012922R13</t>
  </si>
  <si>
    <t>R-LS-23-0969</t>
  </si>
  <si>
    <t>14247175R4</t>
  </si>
  <si>
    <t>R-LS-23-0968</t>
  </si>
  <si>
    <t>14178454R8</t>
  </si>
  <si>
    <t>13807907R9</t>
  </si>
  <si>
    <t>14228442R4</t>
  </si>
  <si>
    <t>13111874R1</t>
  </si>
  <si>
    <t>13844444R8</t>
  </si>
  <si>
    <t>13955538R17</t>
  </si>
  <si>
    <t>14247176R6</t>
  </si>
  <si>
    <t>14178486R3</t>
  </si>
  <si>
    <t>R-LS-23-0979</t>
  </si>
  <si>
    <t>MJ-005864</t>
  </si>
  <si>
    <t>14012922R14</t>
  </si>
  <si>
    <t>R-LS-23-0980</t>
  </si>
  <si>
    <t>MJ-005865</t>
  </si>
  <si>
    <t>14247164R1</t>
  </si>
  <si>
    <t>R-LS-23-0981</t>
  </si>
  <si>
    <t>MJ-005872</t>
  </si>
  <si>
    <t>14247175R5</t>
  </si>
  <si>
    <t>R-LS-23-0982</t>
  </si>
  <si>
    <t>MJ-005873</t>
  </si>
  <si>
    <t>14190155R2</t>
  </si>
  <si>
    <t>R-LS-23-0983</t>
  </si>
  <si>
    <t>MJ-005874</t>
  </si>
  <si>
    <t>13955538R18</t>
  </si>
  <si>
    <t>Khalifa</t>
  </si>
  <si>
    <t>Yakoob</t>
  </si>
  <si>
    <t>Haitham</t>
  </si>
  <si>
    <t>R-LS-23-0984</t>
  </si>
  <si>
    <t>MJ-005887</t>
  </si>
  <si>
    <t>13807907R10</t>
  </si>
  <si>
    <t>R-LS-23-0985</t>
  </si>
  <si>
    <t>MJ-005895</t>
  </si>
  <si>
    <t>14178486R4</t>
  </si>
  <si>
    <t>R-LS-23-0986</t>
  </si>
  <si>
    <t>MJ-005896</t>
  </si>
  <si>
    <t>14198196R6</t>
  </si>
  <si>
    <t>14228442R5</t>
  </si>
  <si>
    <t>14012922R15</t>
  </si>
  <si>
    <t>R-LS-23-0987</t>
  </si>
  <si>
    <t>2024-UR-1001</t>
  </si>
  <si>
    <t>GT65RHs</t>
  </si>
  <si>
    <t>UR</t>
  </si>
  <si>
    <t>2024-UR-1002</t>
  </si>
  <si>
    <t>GT65RHs-1</t>
  </si>
  <si>
    <t>2024-UR-1003</t>
  </si>
  <si>
    <t>2024-UR-1004</t>
  </si>
  <si>
    <t>2024-UR-1005</t>
  </si>
  <si>
    <t>8 1/2''</t>
  </si>
  <si>
    <t>HD65D</t>
  </si>
  <si>
    <t>2024-UR-1006</t>
  </si>
  <si>
    <t>14144633R1</t>
  </si>
  <si>
    <t>Jabbar mail on Tue 10/15/2024 (Pin face erosion)</t>
  </si>
  <si>
    <t>2024-UR-1007</t>
  </si>
  <si>
    <t>HD65O</t>
  </si>
  <si>
    <t>1240803M</t>
  </si>
  <si>
    <t>Shifted from ARDT to UR</t>
  </si>
  <si>
    <t>2024-UR-1008</t>
  </si>
  <si>
    <t>2024-UR-1009</t>
  </si>
  <si>
    <t>14199925R1</t>
  </si>
  <si>
    <t>2024-UR-1010</t>
  </si>
  <si>
    <t>2024-UR-1011</t>
  </si>
  <si>
    <t>1255267M</t>
  </si>
  <si>
    <t>2024-UR-1012</t>
  </si>
  <si>
    <t>As per Murtadha_11/04/2024_Rin out</t>
  </si>
  <si>
    <t>2024-UR-1013</t>
  </si>
  <si>
    <t>2024-UR-1014</t>
  </si>
  <si>
    <t>2024-UR-1015</t>
  </si>
  <si>
    <t>14211929R1</t>
  </si>
  <si>
    <t>2024-UR-1016</t>
  </si>
  <si>
    <t>14247230R1</t>
  </si>
  <si>
    <t>2024-UR-1017</t>
  </si>
  <si>
    <t>14247229R1</t>
  </si>
  <si>
    <t>2024-UR-1018</t>
  </si>
  <si>
    <t>14228471R1</t>
  </si>
  <si>
    <t>2024-UR-1019</t>
  </si>
  <si>
    <t>14228470R1</t>
  </si>
  <si>
    <t>2024-UR-1020</t>
  </si>
  <si>
    <t>14137157R1</t>
  </si>
  <si>
    <t>2024-UR-1021</t>
  </si>
  <si>
    <t>2024-UR-1022</t>
  </si>
  <si>
    <t>14211929R2</t>
  </si>
  <si>
    <t>As per (Jabbar email) 12/9/2024_Junk Slot Cracks</t>
  </si>
  <si>
    <t>2024-UR-1023</t>
  </si>
  <si>
    <t>14247230R2</t>
  </si>
  <si>
    <t>2024-UR-1024</t>
  </si>
  <si>
    <t>14228470R2</t>
  </si>
  <si>
    <t>2024-UR-1025</t>
  </si>
  <si>
    <t>14228471R2</t>
  </si>
  <si>
    <t>2024-UR-1026</t>
  </si>
  <si>
    <t>14247229R2</t>
  </si>
  <si>
    <t>2024-UR-1027</t>
  </si>
  <si>
    <t>14199937R1</t>
  </si>
  <si>
    <t>2025-UR-1001</t>
  </si>
  <si>
    <t>2025-UR-1002</t>
  </si>
  <si>
    <t>14247230R3</t>
  </si>
  <si>
    <t>Pockets Build up. Rework</t>
  </si>
  <si>
    <t>2025-UR-1003</t>
  </si>
  <si>
    <t>14199937R2</t>
  </si>
  <si>
    <t>2025-UR-1004</t>
  </si>
  <si>
    <t>14247229R3</t>
  </si>
  <si>
    <t>2025-UR-1005</t>
  </si>
  <si>
    <t>14144629R1</t>
  </si>
  <si>
    <t>2025-UR-1006</t>
  </si>
  <si>
    <t>GT65RHS-1</t>
  </si>
  <si>
    <t>1276939M1</t>
  </si>
  <si>
    <t>Pockets Build up</t>
  </si>
  <si>
    <t>2025-UR-1007</t>
  </si>
  <si>
    <t>14228470R3</t>
  </si>
  <si>
    <t>2025-UR-1008</t>
  </si>
  <si>
    <t>RP-2025-010</t>
  </si>
  <si>
    <t>2025-UR-1009</t>
  </si>
  <si>
    <t>2025-UR-1010</t>
  </si>
  <si>
    <t>14228471R3</t>
  </si>
  <si>
    <t>RP-2025-013 &amp; RP-2025-015</t>
  </si>
  <si>
    <t>2025-UR-1011</t>
  </si>
  <si>
    <t>RP 2025-009</t>
  </si>
  <si>
    <t>2025-UR-1012</t>
  </si>
  <si>
    <t>14247230R4</t>
  </si>
  <si>
    <t>2025-UR-1013</t>
  </si>
  <si>
    <t>14199937R3</t>
  </si>
  <si>
    <t>Tig Welded: B2,B4 &amp; B6. Pockets Build up. Rework</t>
  </si>
  <si>
    <t>2025-UR-1014</t>
  </si>
  <si>
    <t>2025-UR-1015</t>
  </si>
  <si>
    <t>14254502R1</t>
  </si>
  <si>
    <t>2025-UR-1016</t>
  </si>
  <si>
    <t>14247229R4</t>
  </si>
  <si>
    <t>2025-UR-1017</t>
  </si>
  <si>
    <t>14204332R1</t>
  </si>
  <si>
    <t>Pockets Build up.</t>
  </si>
  <si>
    <t>2025-UR-1018</t>
  </si>
  <si>
    <t>2025-UR-1019</t>
  </si>
  <si>
    <t>14254498R1</t>
  </si>
  <si>
    <t>2025-UR-1020</t>
  </si>
  <si>
    <t>14199925R2</t>
  </si>
  <si>
    <t>2025-UR-1021</t>
  </si>
  <si>
    <t>GT65RHS</t>
  </si>
  <si>
    <t>2025-UR-1022</t>
  </si>
  <si>
    <t>14190171R1</t>
  </si>
  <si>
    <t>2025-UR-1023</t>
  </si>
  <si>
    <t>14228471R4</t>
  </si>
  <si>
    <t>2025-UR-1024</t>
  </si>
  <si>
    <t>14228470R4</t>
  </si>
  <si>
    <t>Tig Welded: B1,B2,B4,B5 &amp; B6. Pockets Build up. Rework</t>
  </si>
  <si>
    <t>2025-UR-1025</t>
  </si>
  <si>
    <t>2025-UR-1026</t>
  </si>
  <si>
    <t xml:space="preserve">8 1/2	</t>
  </si>
  <si>
    <t>2025-UR-1027</t>
  </si>
  <si>
    <t>2025-UR-1028</t>
  </si>
  <si>
    <t>1276939M</t>
  </si>
  <si>
    <t>2025-UR-1029</t>
  </si>
  <si>
    <t>2025-UR-1030</t>
  </si>
  <si>
    <t>2025-UR-1031</t>
  </si>
  <si>
    <t>2025-UR-1032</t>
  </si>
  <si>
    <t>14199937R4</t>
  </si>
  <si>
    <t>2025-UR-1033</t>
  </si>
  <si>
    <t>2025-UR-1034</t>
  </si>
  <si>
    <t>2025-UR-1035</t>
  </si>
  <si>
    <t>14247231R1</t>
  </si>
  <si>
    <t>Tig Welded: B1,B2,B4,B5 &amp; B6.Pockets Build up.</t>
  </si>
  <si>
    <t>2025-UR-1036</t>
  </si>
  <si>
    <t>2025-UR-1037</t>
  </si>
  <si>
    <t>14204329R1</t>
  </si>
  <si>
    <t>2025-UR-1038</t>
  </si>
  <si>
    <t>14204332R2</t>
  </si>
  <si>
    <t>ORDER NO.</t>
  </si>
  <si>
    <t>SEREAL NO.</t>
  </si>
  <si>
    <t>LV5 MAT NO.</t>
  </si>
  <si>
    <t>LV3 MAT NO.</t>
  </si>
  <si>
    <t>Lost Cutters</t>
  </si>
  <si>
    <t>Item Number</t>
  </si>
  <si>
    <t>2019-ARDT-LV3-01</t>
  </si>
  <si>
    <t>1113064M</t>
  </si>
  <si>
    <t>ARDT-LV3</t>
  </si>
  <si>
    <t>LV 3 BIT MAT#1112857 NEEDS TO BE CUTTER INSTALLED AS PER ATTACHED EMAIL INSTRUCTION , DATED 07/28/2019 FROM ROHAN. CUTTER INSTALLATION SHOULD BE DONE ACCORDING TO BOM ASSY #1113064.</t>
  </si>
  <si>
    <t xml:space="preserve">2019-ARDT-LV3-02
</t>
  </si>
  <si>
    <t>Level 3 bit cutter instalation as per Subhi email.</t>
  </si>
  <si>
    <t>2019-ARDT-LV3-03</t>
  </si>
  <si>
    <t>2019-ARDT-LV3-04</t>
  </si>
  <si>
    <t>1112857M</t>
  </si>
  <si>
    <t>Level 3 bit cutter installation modified as per Saad email.</t>
  </si>
  <si>
    <t>2020-ARDT-LV3-01</t>
  </si>
  <si>
    <t>2020-ARDT-LV3-02</t>
  </si>
  <si>
    <t>LEVEL 3 BIT FOR BRAZING</t>
  </si>
  <si>
    <t>2020-ARDT-LV3-03</t>
  </si>
  <si>
    <t>2020-ARDT-LV3-04</t>
  </si>
  <si>
    <t>BRAZING FOR LEVEL 3 BIT</t>
  </si>
  <si>
    <t>2020-ARDT-LV3-05</t>
  </si>
  <si>
    <t>2020-ARDT-LV3-06</t>
  </si>
  <si>
    <t>2020-ARDT-LV3-07</t>
  </si>
  <si>
    <t>2020-ARDT-LV3-08</t>
  </si>
  <si>
    <t>LEVEL 3 BIT BRAZING</t>
  </si>
  <si>
    <t>2020-ARDT-LV3-09</t>
  </si>
  <si>
    <t>2020-ARDT-LV3-10</t>
  </si>
  <si>
    <t>1083564M</t>
  </si>
  <si>
    <t>2020-ARDT-LV3-11</t>
  </si>
  <si>
    <t>2020-ARDT-LV3-12</t>
  </si>
  <si>
    <t>MM65DH</t>
  </si>
  <si>
    <t>2020-ARDT-LV3-13</t>
  </si>
  <si>
    <t>LEVEL 3 BIT BRAZING, MAT: 1083564M will change</t>
  </si>
  <si>
    <t>2020-ARDT-LV3-14</t>
  </si>
  <si>
    <t>0420/2020</t>
  </si>
  <si>
    <t>2020-ARDT-LV3-15</t>
  </si>
  <si>
    <t>2020-ARDT-LV3-16</t>
  </si>
  <si>
    <t>2020-ARDT-LV3-17</t>
  </si>
  <si>
    <t>LEVEL 3 BIT BRAZING ( Level 3 material number was 1112857  )</t>
  </si>
  <si>
    <t>2020-ARDT-LV3-18</t>
  </si>
  <si>
    <t>LEVEL 3 BIT BRAZING ( level 5 material number will be 1080537)</t>
  </si>
  <si>
    <t>2020-ARDT-LV3-19</t>
  </si>
  <si>
    <t>04/26/200</t>
  </si>
  <si>
    <t>LEVEL 3 BIT BRAZING ( level 3 material number WAS 1140080)</t>
  </si>
  <si>
    <t>2020-ARDT-LV3-20</t>
  </si>
  <si>
    <t>1147796M</t>
  </si>
  <si>
    <t>As per Saad AND Rami's email, the L3 MAT was 1141517.</t>
  </si>
  <si>
    <t>2020-ARDT-LV3-21</t>
  </si>
  <si>
    <t>2020-ARDT-LV3-22</t>
  </si>
  <si>
    <t>2020-ARDT-LV3-23</t>
  </si>
  <si>
    <t>LEVEL 3 BIT BRAZING ( level 3 material number WAS 1141517)</t>
  </si>
  <si>
    <t>2020-ARDT-LV3-24</t>
  </si>
  <si>
    <t>MM64R</t>
  </si>
  <si>
    <t>1146317M</t>
  </si>
  <si>
    <t>LEVEL 3 BIT BRAZING ( level 3 material number WAS1146317M)</t>
  </si>
  <si>
    <t>2020-ARDT-LV3-25</t>
  </si>
  <si>
    <t>1140080M</t>
  </si>
  <si>
    <t>LEVEL 3 BIT BRAZING ( level 3 material number WAS1140080M)</t>
  </si>
  <si>
    <t>2020-ARDT-LV3-26</t>
  </si>
  <si>
    <t>2020-ARDT-LV3-27</t>
  </si>
  <si>
    <t>LEVEL 3 BIT BRAZING ( level 5 material number will be1141517)</t>
  </si>
  <si>
    <t>2020-ARDT-LV3-28</t>
  </si>
  <si>
    <t>LEVEL 3 BIT BRAZING ( level 3 material number was 1140080)</t>
  </si>
  <si>
    <t>2020-ARDT-LV3-29</t>
  </si>
  <si>
    <t>LEVEL 5 BIT BRAZING ( level 3material number was 1140080)</t>
  </si>
  <si>
    <t>2020-ARDT-LV3-30</t>
  </si>
  <si>
    <t>2020-ARDT-LV3-31</t>
  </si>
  <si>
    <t>LEVEL 3 BIT BRAZING ( level 3 material number was 1141517)</t>
  </si>
  <si>
    <t>2020-ARDT-LV3-32</t>
  </si>
  <si>
    <t>LEVEL 3 BIT BRAZING ( level 3 material number was1140080)</t>
  </si>
  <si>
    <t>2020-ARDT-LV3-33</t>
  </si>
  <si>
    <t>Level 3 Bit Brazing(Level 3 Material Number was 1140080)</t>
  </si>
  <si>
    <t>2020-ARDT-LV3-34</t>
  </si>
  <si>
    <t>2020-ARDT-LV3-35</t>
  </si>
  <si>
    <t>2020-ARDT-LV3-36</t>
  </si>
  <si>
    <t>LEVEL 3 BIT BRAZING ( level 3material number was 1112857 )</t>
  </si>
  <si>
    <t>2020-ARDT-LV3-37</t>
  </si>
  <si>
    <t>2020-ARDT-LV3-38</t>
  </si>
  <si>
    <t>LEVEL 3 BIT BRAZING ( level 3 material number was 1112857)</t>
  </si>
  <si>
    <t>2020-ARDT-LV3-39</t>
  </si>
  <si>
    <t>LEVEL 3 BIT BRAZING ( level 3 material number was 1145826)</t>
  </si>
  <si>
    <t>2020-ARDT-LV3-40</t>
  </si>
  <si>
    <t>2020-ARDT-LV3-41</t>
  </si>
  <si>
    <t>LEVEL 3 BIT BRAZING ( level 3 material number Was 1141517)</t>
  </si>
  <si>
    <t>2020-ARDT-LV3-42</t>
  </si>
  <si>
    <t>2020-ARDT-LV3-43</t>
  </si>
  <si>
    <t>2020-ARDT-LV3-44</t>
  </si>
  <si>
    <t>2020-ARDT-LV3-45</t>
  </si>
  <si>
    <t>LEVEL 3 Bit Brazing (Level 3 Material Number was 1140080)</t>
  </si>
  <si>
    <t>2020-ARDT-LV3-46</t>
  </si>
  <si>
    <t>2020-ARDT-LV3-47</t>
  </si>
  <si>
    <t>2020-ARDT-LV3-48</t>
  </si>
  <si>
    <t>2020-ARDT-LV3-49</t>
  </si>
  <si>
    <t>LEVEL 3 Bit Brazing (Level 3 Material Number was 1112857)</t>
  </si>
  <si>
    <t>2020-ARDT-LV3-50</t>
  </si>
  <si>
    <t>2020-ARDT-LV3-51</t>
  </si>
  <si>
    <t>2020-ARDT-LV3-52</t>
  </si>
  <si>
    <t>SFD75DH</t>
  </si>
  <si>
    <t>LEVEL 3 BIT BRAZING ( level 3 material number was 1153090)</t>
  </si>
  <si>
    <t>2020-ARDT-LV3-53</t>
  </si>
  <si>
    <t>2020-ARDT-LV3-54</t>
  </si>
  <si>
    <t>GT75DH</t>
  </si>
  <si>
    <t>Level 3 Bit Brazing(Level 3 Material Number was 1158490)</t>
  </si>
  <si>
    <t>2020-ARDT-LV3-55</t>
  </si>
  <si>
    <t>2020-ARDT-LV3-56</t>
  </si>
  <si>
    <t>2020-ARDT-LV3-57</t>
  </si>
  <si>
    <t>Level 3 Bit Brazing(Level 3 Material Number was 1141517)</t>
  </si>
  <si>
    <t>2020-ARDT-LV3-58</t>
  </si>
  <si>
    <t>2020-ARDT-LV3-59</t>
  </si>
  <si>
    <t>2020-ARDT-LV3-60</t>
  </si>
  <si>
    <t>MM86D</t>
  </si>
  <si>
    <t>1020531M</t>
  </si>
  <si>
    <t>Level 3 Bit Brazing(Level 3 Material Number was 1146009)</t>
  </si>
  <si>
    <t>2020-ARDT-LV3-61</t>
  </si>
  <si>
    <t>2020-ARDT-LV3-62</t>
  </si>
  <si>
    <t>MM86DH</t>
  </si>
  <si>
    <t>1145825M</t>
  </si>
  <si>
    <t>Level 3 Bit Brazing(Level 3 Material Number was 1145825M)</t>
  </si>
  <si>
    <t>2021-ARDT-LV3-01</t>
  </si>
  <si>
    <t>LEVEL 3 BIT BRAZING ( level 3 material number was 1145824)</t>
  </si>
  <si>
    <t>2021-ARDT-LV3-02</t>
  </si>
  <si>
    <t>1092981M</t>
  </si>
  <si>
    <t>Level 3 Bit Brazing(Level 3 Material Number was 1141517). Primary: 33 x 1613 .018 – CR-44 (mat#661066) Backup: 23 x 1608 0.018 – CR-31 (mat#738228)</t>
  </si>
  <si>
    <t>2021-ARDT-LV3-03</t>
  </si>
  <si>
    <t>1176919M</t>
  </si>
  <si>
    <t>2021-ARDT-LV3-04</t>
  </si>
  <si>
    <t>2021-ARDT-LV3-05</t>
  </si>
  <si>
    <t>2021-ARDT-LV3-06</t>
  </si>
  <si>
    <t>LEVEL 5 BIT BRAZING ( level 3material number was 1145826)</t>
  </si>
  <si>
    <t>2021-ARDT-LV3-07</t>
  </si>
  <si>
    <t>LEVEL 5 BIT BRAZING ( level 3material number was 1141517)</t>
  </si>
  <si>
    <t>2021-ARDT-LV3-08</t>
  </si>
  <si>
    <t>2021-ARDT-LV3-09</t>
  </si>
  <si>
    <t>2021-ARDT-LV3-10</t>
  </si>
  <si>
    <t>LEVEL 5 BIT BRAZING ( level 3material number was 1145825)</t>
  </si>
  <si>
    <t>2021-ARDT-LV3-100</t>
  </si>
  <si>
    <t>LEVEL 3 BIT BRAZING ( level 3 material number was 1145825)</t>
  </si>
  <si>
    <t>2021-ARDT-LV3-101</t>
  </si>
  <si>
    <t>LEVEL 3 BIT BRAZING ( level 3 material number was 1146009)</t>
  </si>
  <si>
    <t>2021-ARDT-LV3-102</t>
  </si>
  <si>
    <t>2021-ARDT-LV3-103</t>
  </si>
  <si>
    <t>2021-ARDT-LV3-104</t>
  </si>
  <si>
    <t>2021-ARDT-LV3-105</t>
  </si>
  <si>
    <t>2021-ARDT-LV3-106</t>
  </si>
  <si>
    <t>2021-ARDT-LV3-107</t>
  </si>
  <si>
    <t>2021-ARDT-LV3-108</t>
  </si>
  <si>
    <t>LEVEL 3 BIT BRAZING ( level 3 material number was 1145826), defected by TSP in B2(P3,P4)</t>
  </si>
  <si>
    <t>2021-ARDT-LV3-109</t>
  </si>
  <si>
    <t>1061407M</t>
  </si>
  <si>
    <t>2021-ARDT-LV3-11</t>
  </si>
  <si>
    <t>2021-ARDT-LV3-110</t>
  </si>
  <si>
    <t>2021-ARDT-LV3-111</t>
  </si>
  <si>
    <t>2021-ARDT-LV3-112</t>
  </si>
  <si>
    <t>2021-ARDT-LV3-113</t>
  </si>
  <si>
    <t>2021-ARDT-LV3-114</t>
  </si>
  <si>
    <t>2021-ARDT-LV3-115</t>
  </si>
  <si>
    <t>2021-ARDT-LV3-116</t>
  </si>
  <si>
    <t>2021-ARDT-LV3-117</t>
  </si>
  <si>
    <t>2021-ARDT-LV3-118</t>
  </si>
  <si>
    <t>LEVEL 3 BIT BRAZING ( level 3 material number was 1141549)</t>
  </si>
  <si>
    <t>2021-ARDT-LV3-119</t>
  </si>
  <si>
    <t>2021-ARDT-LV3-12</t>
  </si>
  <si>
    <t>2021-ARDT-LV3-120</t>
  </si>
  <si>
    <t>2021-ARDT-LV3-121</t>
  </si>
  <si>
    <t>2021-ARDT-LV3-122</t>
  </si>
  <si>
    <t>2021-ARDT-LV3-123</t>
  </si>
  <si>
    <t>2021-ARDT-LV3-124</t>
  </si>
  <si>
    <t>2021-ARDT-LV3-125</t>
  </si>
  <si>
    <t>2021-ARDT-LV3-126</t>
  </si>
  <si>
    <t>2021-ARDT-LV3-127</t>
  </si>
  <si>
    <t>2021-ARDT-LV3-128</t>
  </si>
  <si>
    <t>1005462M</t>
  </si>
  <si>
    <t>2021-ARDT-LV3-129</t>
  </si>
  <si>
    <t>2021-ARDT-LV3-13</t>
  </si>
  <si>
    <t>2021-ARDT-LV3-130</t>
  </si>
  <si>
    <t>2021-ARDT-LV3-131</t>
  </si>
  <si>
    <t>2021-ARDT-LV3-132</t>
  </si>
  <si>
    <t>2021-ARDT-LV3-133</t>
  </si>
  <si>
    <t>2021-ARDT-LV3-134</t>
  </si>
  <si>
    <t>2021-ARDT-LV3-135</t>
  </si>
  <si>
    <t>2021-ARDT-LV3-136</t>
  </si>
  <si>
    <t>2021-ARDT-LV3-137</t>
  </si>
  <si>
    <t>2021-ARDT-LV3-138</t>
  </si>
  <si>
    <t>2021-ARDT-LV3-139</t>
  </si>
  <si>
    <t>2021-ARDT-LV3-14</t>
  </si>
  <si>
    <t>2021-ARDT-LV3-140</t>
  </si>
  <si>
    <t>2021-ARDT-LV3-141</t>
  </si>
  <si>
    <t>2021-ARDT-LV3-142</t>
  </si>
  <si>
    <t>2021-ARDT-LV3-143</t>
  </si>
  <si>
    <t>GTD55WKH</t>
  </si>
  <si>
    <t>LEVEL 3 BIT BRAZING ( level 3 material number was 1192557)</t>
  </si>
  <si>
    <t>2021-ARDT-LV3-144</t>
  </si>
  <si>
    <t>2021-ARDT-LV3-145</t>
  </si>
  <si>
    <t>GT55WUH</t>
  </si>
  <si>
    <t>LEVEL 3 BIT BRAZING ( level 3 material number was 1134878)</t>
  </si>
  <si>
    <t>2021-ARDT-LV3-146</t>
  </si>
  <si>
    <t>2021-ARDT-LV3-147</t>
  </si>
  <si>
    <t>2021-ARDT-LV3-148</t>
  </si>
  <si>
    <t>2021-ARDT-LV3-149</t>
  </si>
  <si>
    <t>2021-ARDT-LV3-15</t>
  </si>
  <si>
    <t>2021-ARDT-LV3-150</t>
  </si>
  <si>
    <t>2021-ARDT-LV3-151</t>
  </si>
  <si>
    <t>2021-ARDT-LV3-152</t>
  </si>
  <si>
    <t>2021-ARDT-LV3-153</t>
  </si>
  <si>
    <t>2021-ARDT-LV3-154</t>
  </si>
  <si>
    <t>2021-ARDT-LV3-155</t>
  </si>
  <si>
    <t>2021-ARDT-LV3-156</t>
  </si>
  <si>
    <t>CS55RKHOs</t>
  </si>
  <si>
    <t>LEVEL 3 BIT BRAZING ( level 3 material number was 1191006)</t>
  </si>
  <si>
    <t>2021-ARDT-LV3-157</t>
  </si>
  <si>
    <t>2021-ARDT-LV3-158</t>
  </si>
  <si>
    <t>2021-ARDT-LV3-159</t>
  </si>
  <si>
    <t>2021-ARDT-LV3-16</t>
  </si>
  <si>
    <t>LEVEL 3 BIT BRAZING ( level 3material number was 1145826)</t>
  </si>
  <si>
    <t>2021-ARDT-LV3-160</t>
  </si>
  <si>
    <t>2021-ARDT-LV3-161</t>
  </si>
  <si>
    <t>2021-ARDT-LV3-162</t>
  </si>
  <si>
    <t>2021-ARDT-LV3-163</t>
  </si>
  <si>
    <t>2021-ARDT-LV3-164</t>
  </si>
  <si>
    <t>2021-ARDT-LV3-165</t>
  </si>
  <si>
    <t>2021-ARDT-LV3-166</t>
  </si>
  <si>
    <t>2021-ARDT-LV3-167</t>
  </si>
  <si>
    <t>2021-ARDT-LV3-168</t>
  </si>
  <si>
    <t>LEVEL 3 BIT BRAZING &amp; 1/64” undercut on Radius for complete 2in Gauge ( level 3 material number was 1141517)</t>
  </si>
  <si>
    <t>2021-ARDT-LV3-169</t>
  </si>
  <si>
    <t>2021-ARDT-LV3-17</t>
  </si>
  <si>
    <t>2021-ARDT-LV3-170</t>
  </si>
  <si>
    <t>LEVEL 3 BIT BRAZING &amp; 1/64” undercut on Radius for complete 2in Gauge ( level 3 mat # was 1141517)</t>
  </si>
  <si>
    <t>2021-ARDT-LV3-171</t>
  </si>
  <si>
    <t>2021-ARDT-LV3-172</t>
  </si>
  <si>
    <t>2021-ARDT-LV3-173</t>
  </si>
  <si>
    <t>2021-ARDT-LV3-174</t>
  </si>
  <si>
    <t>2021-ARDT-LV3-175</t>
  </si>
  <si>
    <t>2021-ARDT-LV3-176</t>
  </si>
  <si>
    <t>LEVEL 3 BIT BRAZING ( level 5 material number will be 1145826)</t>
  </si>
  <si>
    <t>2021-ARDT-LV3-177</t>
  </si>
  <si>
    <t>2021-ARDT-LV3-178</t>
  </si>
  <si>
    <t>2021-ARDT-LV3-179</t>
  </si>
  <si>
    <t>2021-ARDT-LV3-18</t>
  </si>
  <si>
    <t>2021-ARDT-LV3-180</t>
  </si>
  <si>
    <t>2021-ARDT-LV3-181</t>
  </si>
  <si>
    <t>2021-ARDT-LV3-182</t>
  </si>
  <si>
    <t>2021-ARDT-LV3-183</t>
  </si>
  <si>
    <t>2021-ARDT-LV3-184</t>
  </si>
  <si>
    <t>2021-ARDT-LV3-185</t>
  </si>
  <si>
    <t>2021-ARDT-LV3-186</t>
  </si>
  <si>
    <t>2021-ARDT-LV3-187</t>
  </si>
  <si>
    <t>2021-ARDT-LV3-188</t>
  </si>
  <si>
    <t>2021-ARDT-LV3-19</t>
  </si>
  <si>
    <t>2021-ARDT-LV3-20</t>
  </si>
  <si>
    <t>2021-ARDT-LV3-21</t>
  </si>
  <si>
    <t>2021-ARDT-LV3-22</t>
  </si>
  <si>
    <t>LEVEL 3 BIT BRAZING ( level `3 material number was 1141517)</t>
  </si>
  <si>
    <t>2021-ARDT-LV3-23</t>
  </si>
  <si>
    <t>2021-ARDT-LV3-24</t>
  </si>
  <si>
    <t>LEVEL 3 BIT BRAZING ( level 3material number was 1145825)</t>
  </si>
  <si>
    <t>2021-ARDT-LV3-25</t>
  </si>
  <si>
    <t>LEVEL 3 BIT BRAZING ( level 3material number was 1145825M)</t>
  </si>
  <si>
    <t>2021-ARDT-LV3-26</t>
  </si>
  <si>
    <t>2021-ARDT-LV3-27</t>
  </si>
  <si>
    <t>2021-ARDT-LV3-28</t>
  </si>
  <si>
    <t>2021-ARDT-LV3-29</t>
  </si>
  <si>
    <t>2021-ARDT-LV3-30</t>
  </si>
  <si>
    <t>2021-ARDT-LV3-31</t>
  </si>
  <si>
    <t>2021-ARDT-LV3-32</t>
  </si>
  <si>
    <t>2021-ARDT-LV3-33</t>
  </si>
  <si>
    <t>2021-ARDT-LV3-34</t>
  </si>
  <si>
    <t>2021-ARDT-LV3-35</t>
  </si>
  <si>
    <t>2021-ARDT-LV3-36</t>
  </si>
  <si>
    <t>2021-ARDT-LV3-37</t>
  </si>
  <si>
    <t>2021-ARDT-LV3-38</t>
  </si>
  <si>
    <t>2021-ARDT-LV3-39</t>
  </si>
  <si>
    <t>2021-ARDT-LV3-40</t>
  </si>
  <si>
    <t>2021-ARDT-LV3-41</t>
  </si>
  <si>
    <t>2021-ARDT-LV3-42</t>
  </si>
  <si>
    <t>2021-ARDT-LV3-43</t>
  </si>
  <si>
    <t>2021-ARDT-LV3-44</t>
  </si>
  <si>
    <t>2021-ARDT-LV3-45</t>
  </si>
  <si>
    <t>2021-ARDT-LV3-46</t>
  </si>
  <si>
    <t>2021-ARDT-LV3-47</t>
  </si>
  <si>
    <t>2021-ARDT-LV3-48</t>
  </si>
  <si>
    <t>2021-ARDT-LV3-49</t>
  </si>
  <si>
    <t>2021-ARDT-LV3-50</t>
  </si>
  <si>
    <t>2021-ARDT-LV3-51</t>
  </si>
  <si>
    <t>2021-ARDT-LV3-52</t>
  </si>
  <si>
    <t>2021-ARDT-LV3-53</t>
  </si>
  <si>
    <t>2021-ARDT-LV3-54</t>
  </si>
  <si>
    <t>2021-ARDT-LV3-55</t>
  </si>
  <si>
    <t>2021-ARDT-LV3-56</t>
  </si>
  <si>
    <t>2021-ARDT-LV3-57</t>
  </si>
  <si>
    <t>2021-ARDT-LV3-58</t>
  </si>
  <si>
    <t>2021-ARDT-LV3-59</t>
  </si>
  <si>
    <t>2021-ARDT-LV3-60</t>
  </si>
  <si>
    <t>2021-ARDT-LV3-61</t>
  </si>
  <si>
    <t>2021-ARDT-LV3-62</t>
  </si>
  <si>
    <t>2021-ARDT-LV3-63</t>
  </si>
  <si>
    <t>2021-ARDT-LV3-64</t>
  </si>
  <si>
    <t>2021-ARDT-LV3-65</t>
  </si>
  <si>
    <t>2021-ARDT-LV3-66</t>
  </si>
  <si>
    <t>2021-ARDT-LV3-67</t>
  </si>
  <si>
    <t>2021-ARDT-LV3-68</t>
  </si>
  <si>
    <t>2021-ARDT-LV3-69</t>
  </si>
  <si>
    <t>2021-ARDT-LV3-70</t>
  </si>
  <si>
    <t>2021-ARDT-LV3-71</t>
  </si>
  <si>
    <t>2021-ARDT-LV3-72</t>
  </si>
  <si>
    <t>2021-ARDT-LV3-73</t>
  </si>
  <si>
    <t>2021-ARDT-LV3-74</t>
  </si>
  <si>
    <t>2021-ARDT-LV3-75</t>
  </si>
  <si>
    <t>2021-ARDT-LV3-76</t>
  </si>
  <si>
    <t>2021-ARDT-LV3-77</t>
  </si>
  <si>
    <t>1162267M</t>
  </si>
  <si>
    <t>2021-ARDT-LV3-78</t>
  </si>
  <si>
    <t>2021-ARDT-LV3-79</t>
  </si>
  <si>
    <t>2021-ARDT-LV3-80</t>
  </si>
  <si>
    <t>2021-ARDT-LV3-81</t>
  </si>
  <si>
    <t>2021-ARDT-LV3-82</t>
  </si>
  <si>
    <t>GT75DHA</t>
  </si>
  <si>
    <t>LEVEL 3 BIT BRAZING as per attached email ( level 3 material number was 1140186)</t>
  </si>
  <si>
    <t>2021-ARDT-LV3-83</t>
  </si>
  <si>
    <t>GT85WH</t>
  </si>
  <si>
    <t xml:space="preserve">LEVEL 3 BIT BRAZING as per attached Email </t>
  </si>
  <si>
    <t>2021-ARDT-LV3-84</t>
  </si>
  <si>
    <t>2021-ARDT-LV3-85</t>
  </si>
  <si>
    <t>2021-ARDT-LV3-86</t>
  </si>
  <si>
    <t>2021-ARDT-LV3-87</t>
  </si>
  <si>
    <t>2021-ARDT-LV3-88</t>
  </si>
  <si>
    <t>2021-ARDT-LV3-89</t>
  </si>
  <si>
    <t>2021-ARDT-LV3-90</t>
  </si>
  <si>
    <t>2021-ARDT-LV3-91</t>
  </si>
  <si>
    <t>2021-ARDT-LV3-92</t>
  </si>
  <si>
    <t>2021-ARDT-LV3-93</t>
  </si>
  <si>
    <t>2021-ARDT-LV3-94</t>
  </si>
  <si>
    <t>2021-ARDT-LV3-95</t>
  </si>
  <si>
    <t>2021-ARDT-LV3-96</t>
  </si>
  <si>
    <t>2021-ARDT-LV3-97</t>
  </si>
  <si>
    <t>2021-ARDT-LV3-98</t>
  </si>
  <si>
    <t>2021-ARDT-LV3-99</t>
  </si>
  <si>
    <t>2022-ARDT-LV3-01</t>
  </si>
  <si>
    <t>14.30 PM</t>
  </si>
  <si>
    <t>2022-ARDT-LV3-02</t>
  </si>
  <si>
    <t>2022-ARDT-LV3-03</t>
  </si>
  <si>
    <t xml:space="preserve">LEVEL 3 BIT BRAZING ( level 5 material number will be 1145826)&amp;1/64” undercut on Radius for complete 2in Gauge </t>
  </si>
  <si>
    <t>2022-ARDT-LV3-04</t>
  </si>
  <si>
    <t>2022-ARDT-LV3-05</t>
  </si>
  <si>
    <t>2022-ARDT-LV3-06</t>
  </si>
  <si>
    <t>2022-ARDT-LV3-07</t>
  </si>
  <si>
    <t>2022-ARDT-LV3-08</t>
  </si>
  <si>
    <t>2022-ARDT-LV3-09</t>
  </si>
  <si>
    <t>2022-ARDT-LV3-10</t>
  </si>
  <si>
    <t>2022-ARDT-LV3-100</t>
  </si>
  <si>
    <t>LEVEL 3 BIT BRAZING ( level 3 material number 1140080)</t>
  </si>
  <si>
    <t>2022-ARDT-LV3-101</t>
  </si>
  <si>
    <t>LEVEL 3 BIT BRAZING ( level 3 material number 1145826)</t>
  </si>
  <si>
    <t>2022-ARDT-LV3-102</t>
  </si>
  <si>
    <t>2022-ARDT-LV3-103</t>
  </si>
  <si>
    <t>LEVEL 3 BIT BRAZING ( level 3 material number 1145824)</t>
  </si>
  <si>
    <t>2022-ARDT-LV3-104</t>
  </si>
  <si>
    <t>LEVEL 3 BIT BRAZING ( level 3 material number 1145825)</t>
  </si>
  <si>
    <t>2022-ARDT-LV3-105</t>
  </si>
  <si>
    <t>2022-ARDT-LV3-106</t>
  </si>
  <si>
    <t>2022-ARDT-LV3-107</t>
  </si>
  <si>
    <t>2022-ARDT-LV3-108</t>
  </si>
  <si>
    <t>GTD75WH</t>
  </si>
  <si>
    <t>LEVEL 3 BIT BRAZING ( level 3 material number 1197910)</t>
  </si>
  <si>
    <t>2022-ARDT-LV3-109</t>
  </si>
  <si>
    <t>2022-ARDT-LV3-11</t>
  </si>
  <si>
    <t>2022-ARDT-LV3-110</t>
  </si>
  <si>
    <t>2022-ARDT-LV3-111</t>
  </si>
  <si>
    <t>2022-ARDT-LV3-112</t>
  </si>
  <si>
    <t>LEVEL 3 BIT BRAZING ( level 3 material number 1141517)1/64” undercut on Radius for complete 2in Gauge</t>
  </si>
  <si>
    <t>2022-ARDT-LV3-113</t>
  </si>
  <si>
    <t>2022-ARDT-LV3-114</t>
  </si>
  <si>
    <t>LEVEL 3 BIT BRAZING ( level 3 material number  1192557)</t>
  </si>
  <si>
    <t>2022-ARDT-LV3-115</t>
  </si>
  <si>
    <t>2022-ARDT-LV3-116</t>
  </si>
  <si>
    <t>2022-ARDT-LV3-117</t>
  </si>
  <si>
    <t>2022-ARDT-LV3-118</t>
  </si>
  <si>
    <t>2022-ARDT-LV3-119</t>
  </si>
  <si>
    <t>2022-ARDT-LV3-12</t>
  </si>
  <si>
    <t>2022-ARDT-LV3-120</t>
  </si>
  <si>
    <t>2022-ARDT-LV3-121</t>
  </si>
  <si>
    <t>2022-ARDT-LV3-122</t>
  </si>
  <si>
    <t>2022-ARDT-LV3-123</t>
  </si>
  <si>
    <t>2022-ARDT-LV3-124</t>
  </si>
  <si>
    <t>2022-ARDT-LV3-125</t>
  </si>
  <si>
    <t>LEVEL 3 BIT BRAZING ( level 3 material number  1146009)</t>
  </si>
  <si>
    <t>2022-ARDT-LV3-126</t>
  </si>
  <si>
    <t>LEVEL 3 BIT BRAZING ( level 3 material number  1158490)</t>
  </si>
  <si>
    <t>2022-ARDT-LV3-127</t>
  </si>
  <si>
    <t>2022-ARDT-LV3-128</t>
  </si>
  <si>
    <t>2022-ARDT-LV3-129</t>
  </si>
  <si>
    <t>2022-ARDT-LV3-13</t>
  </si>
  <si>
    <t>2022-ARDT-LV3-130</t>
  </si>
  <si>
    <t>2022-ARDT-LV3-131</t>
  </si>
  <si>
    <t>2022-ARDT-LV3-132</t>
  </si>
  <si>
    <t>2022-ARDT-LV3-133</t>
  </si>
  <si>
    <t>2022-ARDT-LV3-134</t>
  </si>
  <si>
    <t>2022-ARDT-LV3-135</t>
  </si>
  <si>
    <t>MM85DH</t>
  </si>
  <si>
    <t>LEVEL 3 BIT BRAZING ( level 3 material number  1145823)</t>
  </si>
  <si>
    <t>2022-ARDT-LV3-136</t>
  </si>
  <si>
    <t>2022-ARDT-LV3-137</t>
  </si>
  <si>
    <t>2022-ARDT-LV3-138</t>
  </si>
  <si>
    <t>2022-ARDT-LV3-139</t>
  </si>
  <si>
    <t>2022-ARDT-LV3-14</t>
  </si>
  <si>
    <t>2022-ARDT-LV3-140</t>
  </si>
  <si>
    <t>2022-ARDT-LV3-141</t>
  </si>
  <si>
    <t>2022-ARDT-LV3-142</t>
  </si>
  <si>
    <t>2022-ARDT-LV3-143</t>
  </si>
  <si>
    <t>2022-ARDT-LV3-144</t>
  </si>
  <si>
    <t>2022-ARDT-LV3-145</t>
  </si>
  <si>
    <t>2022-ARDT-LV3-146</t>
  </si>
  <si>
    <t>2022-ARDT-LV3-147</t>
  </si>
  <si>
    <t>2022-ARDT-LV3-148</t>
  </si>
  <si>
    <t>2022-ARDT-LV3-149</t>
  </si>
  <si>
    <t>LEVEL 3 BIT BRAZING ( level 3 material number 1141549)</t>
  </si>
  <si>
    <t>2022-ARDT-LV3-15</t>
  </si>
  <si>
    <t>2022-ARDT-LV3-150</t>
  </si>
  <si>
    <t>2022-ARDT-LV3-151</t>
  </si>
  <si>
    <t>2022-ARDT-LV3-152</t>
  </si>
  <si>
    <t>2022-ARDT-LV3-153</t>
  </si>
  <si>
    <t>2022-ARDT-LV3-154</t>
  </si>
  <si>
    <t>2022-ARDT-LV3-155</t>
  </si>
  <si>
    <t>2022-ARDT-LV3-156</t>
  </si>
  <si>
    <t>2022-ARDT-LV3-157</t>
  </si>
  <si>
    <t>2022-ARDT-LV3-158</t>
  </si>
  <si>
    <t>LEVEL 3 BIT BRAZING ( level 3 material number 1145823)</t>
  </si>
  <si>
    <t>2022-ARDT-LV3-159</t>
  </si>
  <si>
    <t>2022-ARDT-LV3-16</t>
  </si>
  <si>
    <t>2022-ARDT-LV3-160</t>
  </si>
  <si>
    <t>2022-ARDT-LV3-161</t>
  </si>
  <si>
    <t>LEVEL 3 BIT BRAZING ( level3 MAT is 1141517  1/64” undercut on Radius for complete 2in Gauge</t>
  </si>
  <si>
    <t>2022-ARDT-LV3-162</t>
  </si>
  <si>
    <t>2022-ARDT-LV3-163</t>
  </si>
  <si>
    <t>2022-ARDT-LV3-164</t>
  </si>
  <si>
    <t>2022-ARDT-LV3-165</t>
  </si>
  <si>
    <t>2022-ARDT-LV3-166</t>
  </si>
  <si>
    <t>2022-ARDT-LV3-167</t>
  </si>
  <si>
    <t>2022-ARDT-LV3-168</t>
  </si>
  <si>
    <t>2022-ARDT-LV3-169</t>
  </si>
  <si>
    <t>2022-ARDT-LV3-17</t>
  </si>
  <si>
    <t>2022-ARDT-LV3-170</t>
  </si>
  <si>
    <t>2022-ARDT-LV3-171</t>
  </si>
  <si>
    <t>2022-ARDT-LV3-172</t>
  </si>
  <si>
    <t>LEVEL 3 BIT BRAZING ( level 3 material number 1141519)</t>
  </si>
  <si>
    <t>2022-ARDT-LV3-173</t>
  </si>
  <si>
    <t>‎1373050‎‎9‎</t>
  </si>
  <si>
    <t>2022-ARDT-LV3-174</t>
  </si>
  <si>
    <t>2022-ARDT-LV3-175</t>
  </si>
  <si>
    <t>2022-ARDT-LV3-176</t>
  </si>
  <si>
    <t>2022-ARDT-LV3-177</t>
  </si>
  <si>
    <t>2022-ARDT-LV3-178</t>
  </si>
  <si>
    <t>2022-ARDT-LV3-179</t>
  </si>
  <si>
    <t>2022-ARDT-LV3-18</t>
  </si>
  <si>
    <t>LEVEL 3 BIT BRAZING ( level 3 material number was 1153090 )</t>
  </si>
  <si>
    <t>2022-ARDT-LV3-180</t>
  </si>
  <si>
    <t>2022-ARDT-LV3-181</t>
  </si>
  <si>
    <t>2022-ARDT-LV3-182</t>
  </si>
  <si>
    <t>LEVEL 3 BIT BRAZING ( level 3 material number 1145826). Under cut by 31 thou on diamreter requested by Saad 10/17/2023</t>
  </si>
  <si>
    <t>2022-ARDT-LV3-183</t>
  </si>
  <si>
    <t>LEVEL 3 BIT BRAZING ( level 3 material number 1160847)</t>
  </si>
  <si>
    <t>2022-ARDT-LV3-184</t>
  </si>
  <si>
    <t>LEVEL 3 BIT BRAZING ( level 3 material number 1141517)</t>
  </si>
  <si>
    <t>2022-ARDT-LV3-185</t>
  </si>
  <si>
    <t>2022-ARDT-LV3-186</t>
  </si>
  <si>
    <t>‎13754549‎</t>
  </si>
  <si>
    <t>2022-ARDT-LV3-187</t>
  </si>
  <si>
    <t>2022-ARDT-LV3-188</t>
  </si>
  <si>
    <t>2022-ARDT-LV3-189</t>
  </si>
  <si>
    <t>2022-ARDT-LV3-19</t>
  </si>
  <si>
    <t>2022-ARDT-LV3-190</t>
  </si>
  <si>
    <t>2022-ARDT-LV3-191</t>
  </si>
  <si>
    <t>2022-ARDT-LV3-192</t>
  </si>
  <si>
    <t>2022-ARDT-LV3-193</t>
  </si>
  <si>
    <t>2022-ARDT-LV3-194</t>
  </si>
  <si>
    <t>2022-ARDT-LV3-195</t>
  </si>
  <si>
    <t>2022-ARDT-LV3-196</t>
  </si>
  <si>
    <t>2022-ARDT-LV3-197</t>
  </si>
  <si>
    <t>2022-ARDT-LV3-198</t>
  </si>
  <si>
    <t>2022-ARDT-LV3-199</t>
  </si>
  <si>
    <t>LEVEL 3 BIT BRAZING ( level 3 material number 1153090)</t>
  </si>
  <si>
    <t>2022-ARDT-LV3-20</t>
  </si>
  <si>
    <t>2022-ARDT-LV3-200</t>
  </si>
  <si>
    <t>2022-ARDT-LV3-201</t>
  </si>
  <si>
    <t>2022-ARDT-LV3-202</t>
  </si>
  <si>
    <t>2022-ARDT-LV3-203</t>
  </si>
  <si>
    <t>2022-ARDT-LV3-204</t>
  </si>
  <si>
    <t>2022-ARDT-LV3-205</t>
  </si>
  <si>
    <t>2022-ARDT-LV3-206</t>
  </si>
  <si>
    <t>2022-ARDT-LV3-207</t>
  </si>
  <si>
    <t>LEVEL 3 BIT BRAZING ( level 3 material number 1223749)</t>
  </si>
  <si>
    <t>2022-ARDT-LV3-208</t>
  </si>
  <si>
    <t>2022-ARDT-LV3-209</t>
  </si>
  <si>
    <t>2022-ARDT-LV3-21</t>
  </si>
  <si>
    <t>GT76HO</t>
  </si>
  <si>
    <t>LEVEL 3 BIT BRAZING ( level 3 material number was 1187881)</t>
  </si>
  <si>
    <t>2022-ARDT-LV3-210</t>
  </si>
  <si>
    <t>LEVEL 3 BIT BRAZING ( level 3 material number 1112857)</t>
  </si>
  <si>
    <t>2022-ARDT-LV3-211</t>
  </si>
  <si>
    <t>2022-ARDT-LV3-212</t>
  </si>
  <si>
    <t>2022-ARDT-LV3-213</t>
  </si>
  <si>
    <t>2022-ARDT-LV3-214</t>
  </si>
  <si>
    <t>2022-ARDT-LV3-215</t>
  </si>
  <si>
    <t>2022-ARDT-LV3-216</t>
  </si>
  <si>
    <t>LEVEL 3 BIT BRAZING ( level 3 material number  1112857)</t>
  </si>
  <si>
    <t>2022-ARDT-LV3-217</t>
  </si>
  <si>
    <t>2022-ARDT-LV3-218</t>
  </si>
  <si>
    <t>2022-ARDT-LV3-219</t>
  </si>
  <si>
    <t>LEVEL 3 BIT BRAZING ( level 3 material number  1145824)</t>
  </si>
  <si>
    <t>2022-ARDT-LV3-22</t>
  </si>
  <si>
    <t>2022-ARDT-LV3-220</t>
  </si>
  <si>
    <t>2022-ARDT-LV3-221</t>
  </si>
  <si>
    <t>2022-ARDT-LV3-222</t>
  </si>
  <si>
    <t>2022-ARDT-LV3-223</t>
  </si>
  <si>
    <t>2022-ARDT-LV3-224</t>
  </si>
  <si>
    <t>2022-ARDT-LV3-225</t>
  </si>
  <si>
    <t>1121983M</t>
  </si>
  <si>
    <t>LEVEL 3 BIT BRAZING ( level 3 material number 1192557)</t>
  </si>
  <si>
    <t>2022-ARDT-LV3-226</t>
  </si>
  <si>
    <t xml:space="preserve">LEVEL 3 BIT BRAZING ( level 5 material number will be (1146009)      </t>
  </si>
  <si>
    <t>2022-ARDT-LV3-227</t>
  </si>
  <si>
    <t>2022-ARDT-LV3-228</t>
  </si>
  <si>
    <t>2022-ARDT-LV3-229</t>
  </si>
  <si>
    <t>2022-ARDT-LV3-23</t>
  </si>
  <si>
    <t>2022-ARDT-LV3-230</t>
  </si>
  <si>
    <t>2022-ARDT-LV3-231</t>
  </si>
  <si>
    <t>2022-ARDT-LV3-232</t>
  </si>
  <si>
    <t>2022-ARDT-LV3-233</t>
  </si>
  <si>
    <t>2022-ARDT-LV3-234</t>
  </si>
  <si>
    <t>2022-ARDT-LV3-235</t>
  </si>
  <si>
    <t>2022-ARDT-LV3-236</t>
  </si>
  <si>
    <t>2022-ARDT-LV3-237</t>
  </si>
  <si>
    <t>2022-ARDT-LV3-238</t>
  </si>
  <si>
    <t>2022-ARDT-LV3-239</t>
  </si>
  <si>
    <t>2022-ARDT-LV3-24</t>
  </si>
  <si>
    <t>2022-ARDT-LV3-240</t>
  </si>
  <si>
    <t>2022-ARDT-LV3-241</t>
  </si>
  <si>
    <t>2022-ARDT-LV3-242</t>
  </si>
  <si>
    <t>2022-ARDT-LV3-243</t>
  </si>
  <si>
    <t xml:space="preserve">LEVEL 3 BIT BRAZING ( level 3 material number (1146009)      </t>
  </si>
  <si>
    <t>2022-ARDT-LV3-244</t>
  </si>
  <si>
    <t xml:space="preserve">LEVEL 3 BIT BRAZING ( level 3 material number (1146009)   </t>
  </si>
  <si>
    <t>2022-ARDT-LV3-245</t>
  </si>
  <si>
    <t xml:space="preserve">LEVEL 3 BIT BRAZING ( level 3 material number (1145825)   </t>
  </si>
  <si>
    <t>2022-ARDT-LV3-246</t>
  </si>
  <si>
    <t>MMD85D</t>
  </si>
  <si>
    <t xml:space="preserve">LEVEL 3 BIT BRAZING ( level 3 material number (1229187)   </t>
  </si>
  <si>
    <t>2022-ARDT-LV3-247</t>
  </si>
  <si>
    <t>1092722M</t>
  </si>
  <si>
    <t>LEVEL 3 BIT BRAZING ( level 3 material number (1229187). grind 1/64" on radius (1/32" on diameter) for the entire length of the gauge.</t>
  </si>
  <si>
    <t>2022-ARDT-LV3-248</t>
  </si>
  <si>
    <t>1221158M</t>
  </si>
  <si>
    <t>LEVEL 3 BIT BRAZING ( level 3 material number (1221158)</t>
  </si>
  <si>
    <t>2022-ARDT-LV3-249</t>
  </si>
  <si>
    <t>2022-ARDT-LV3-25</t>
  </si>
  <si>
    <t>2022-ARDT-LV3-250</t>
  </si>
  <si>
    <t>2022-ARDT-LV3-251</t>
  </si>
  <si>
    <t xml:space="preserve">&lt;-- Correct Item </t>
  </si>
  <si>
    <t>RM-FC-MB-0174</t>
  </si>
  <si>
    <t>2022-ARDT-LV3-252</t>
  </si>
  <si>
    <t>2022-ARDT-LV3-253</t>
  </si>
  <si>
    <t>2022-ARDT-LV3-254</t>
  </si>
  <si>
    <t>2022-ARDT-LV3-255</t>
  </si>
  <si>
    <t>2022-ARDT-LV3-256</t>
  </si>
  <si>
    <t>2022-ARDT-LV3-257</t>
  </si>
  <si>
    <t>2022-ARDT-LV3-258</t>
  </si>
  <si>
    <t>2022-ARDT-LV3-259</t>
  </si>
  <si>
    <t>2022-ARDT-LV3-26</t>
  </si>
  <si>
    <t>2022-ARDT-LV3-260</t>
  </si>
  <si>
    <t>2022-ARDT-LV3-261</t>
  </si>
  <si>
    <t>2022-ARDT-LV3-262</t>
  </si>
  <si>
    <t>2022-ARDT-LV3-263</t>
  </si>
  <si>
    <t>2022-ARDT-LV3-264</t>
  </si>
  <si>
    <t>2022-ARDT-LV3-265</t>
  </si>
  <si>
    <t>2022-ARDT-LV3-266</t>
  </si>
  <si>
    <t>GT73DH</t>
  </si>
  <si>
    <t>LEVEL 3 BIT BRAZING ( level 3 material number 1227237)</t>
  </si>
  <si>
    <t>2022-ARDT-LV3-267</t>
  </si>
  <si>
    <t>2022-ARDT-LV3-268</t>
  </si>
  <si>
    <t>2022-ARDT-LV3-269</t>
  </si>
  <si>
    <t>2022-ARDT-LV3-27</t>
  </si>
  <si>
    <t>2022-ARDT-LV3-270</t>
  </si>
  <si>
    <t>MMD85DH</t>
  </si>
  <si>
    <t>LEVEL 3 BIT BRAZING ( level 3 material number  1228782)</t>
  </si>
  <si>
    <t>2022-ARDT-LV3-271</t>
  </si>
  <si>
    <t>2022-ARDT-LV3-272</t>
  </si>
  <si>
    <t>2022-ARDT-LV3-273</t>
  </si>
  <si>
    <t>12/5/202</t>
  </si>
  <si>
    <t>2022-ARDT-LV3-274</t>
  </si>
  <si>
    <t>2022-ARDT-LV3-275</t>
  </si>
  <si>
    <t>2022-ARDT-LV3-276</t>
  </si>
  <si>
    <t>2022-ARDT-LV3-277</t>
  </si>
  <si>
    <t>2022-ARDT-LV3-278</t>
  </si>
  <si>
    <t>2022-ARDT-LV3-279</t>
  </si>
  <si>
    <t>2022-ARDT-LV3-28</t>
  </si>
  <si>
    <t>7.30 AM</t>
  </si>
  <si>
    <t>2022-ARDT-LV3-280</t>
  </si>
  <si>
    <t>2022-ARDT-LV3-281</t>
  </si>
  <si>
    <t>GT65WKH</t>
  </si>
  <si>
    <t>LEVEL 3 BIT BRAZING ( level 3 material number 1231398)</t>
  </si>
  <si>
    <t>2022-ARDT-LV3-282</t>
  </si>
  <si>
    <t>2022-ARDT-LV3-283</t>
  </si>
  <si>
    <t>2022-ARDT-LV3-284</t>
  </si>
  <si>
    <t>2022-ARDT-LV3-285</t>
  </si>
  <si>
    <t>2022-ARDT-LV3-286</t>
  </si>
  <si>
    <t>2022-ARDT-LV3-287</t>
  </si>
  <si>
    <t xml:space="preserve"> 12/20/2022</t>
  </si>
  <si>
    <t>2022-ARDT-LV3-288</t>
  </si>
  <si>
    <t>2022-ARDT-LV3-289</t>
  </si>
  <si>
    <t>2022-ARDT-LV3-29</t>
  </si>
  <si>
    <t>2022-ARDT-LV3-290</t>
  </si>
  <si>
    <t>2022-ARDT-LV3-291</t>
  </si>
  <si>
    <t>2022-ARDT-LV3-292</t>
  </si>
  <si>
    <t>2022-ARDT-LV3-293</t>
  </si>
  <si>
    <t>2022-ARDT-LV3-294</t>
  </si>
  <si>
    <t>2022-ARDT-LV3-295</t>
  </si>
  <si>
    <t>2022-ARDT-LV3-296</t>
  </si>
  <si>
    <t>2022-ARDT-LV3-297</t>
  </si>
  <si>
    <t>2022-ARDT-LV3-298</t>
  </si>
  <si>
    <t>2022-ARDT-LV3-299</t>
  </si>
  <si>
    <t>2022-ARDT-LV3-30</t>
  </si>
  <si>
    <t>2022-ARDT-LV3-300</t>
  </si>
  <si>
    <t>2022-ARDT-LV3-301</t>
  </si>
  <si>
    <t>2022-ARDT-LV3-302</t>
  </si>
  <si>
    <t>2022-ARDT-LV3-303</t>
  </si>
  <si>
    <t>2022-ARDT-LV3-304</t>
  </si>
  <si>
    <t>LEVEL 3 BIT BRAZING ( level 3 material number  1140080)</t>
  </si>
  <si>
    <t>2022-ARDT-LV3-305</t>
  </si>
  <si>
    <t>2022-ARDT-LV3-306</t>
  </si>
  <si>
    <t>2022-ARDT-LV3-307</t>
  </si>
  <si>
    <t>2022-ARDT-LV3-308</t>
  </si>
  <si>
    <t>2022-ARDT-LV3-309</t>
  </si>
  <si>
    <t>2022-ARDT-LV3-31</t>
  </si>
  <si>
    <t>2022-ARDT-LV3-310</t>
  </si>
  <si>
    <t>LEVEL 3 BIT BRAZING ( level 3 material number  1221158)</t>
  </si>
  <si>
    <t>2022-ARDT-LV3-311</t>
  </si>
  <si>
    <t>2022-ARDT-LV3-32</t>
  </si>
  <si>
    <t>1.30 PM</t>
  </si>
  <si>
    <t>2022-ARDT-LV3-33</t>
  </si>
  <si>
    <t>2022-ARDT-LV3-34</t>
  </si>
  <si>
    <t>LEVEL 3 BIT BRAZING ( level 3 material number will be 1145826)</t>
  </si>
  <si>
    <t>2022-ARDT-LV3-35</t>
  </si>
  <si>
    <t>2022-ARDT-LV3-36</t>
  </si>
  <si>
    <t>LEVEL 3 BIT BRAZING ( level 3 material number  1145825)</t>
  </si>
  <si>
    <t>2022-ARDT-LV3-37</t>
  </si>
  <si>
    <t>7.30 am</t>
  </si>
  <si>
    <t>2022-ARDT-LV3-38</t>
  </si>
  <si>
    <t>2022-ARDT-LV3-39</t>
  </si>
  <si>
    <t>11.30 am</t>
  </si>
  <si>
    <t>2022-ARDT-LV3-40</t>
  </si>
  <si>
    <t>2022-ARDT-LV3-41</t>
  </si>
  <si>
    <t>2022-ARDT-LV3-42</t>
  </si>
  <si>
    <t>2022-ARDT-LV3-43</t>
  </si>
  <si>
    <t>2022-ARDT-LV3-44</t>
  </si>
  <si>
    <t>2022-ARDT-LV3-45</t>
  </si>
  <si>
    <t>1.30 pm</t>
  </si>
  <si>
    <t>2022-ARDT-LV3-46</t>
  </si>
  <si>
    <t>2022-ARDT-LV3-47</t>
  </si>
  <si>
    <t>2022-ARDT-LV3-48</t>
  </si>
  <si>
    <t>2022-ARDT-LV3-49</t>
  </si>
  <si>
    <t>2022-ARDT-LV3-50</t>
  </si>
  <si>
    <t>2022-ARDT-LV3-51</t>
  </si>
  <si>
    <t>2022-ARDT-LV3-52</t>
  </si>
  <si>
    <t>2022-ARDT-LV3-53</t>
  </si>
  <si>
    <t>2022-ARDT-LV3-54</t>
  </si>
  <si>
    <t>2022-ARDT-LV3-55</t>
  </si>
  <si>
    <t>2022-ARDT-LV3-56</t>
  </si>
  <si>
    <t>2022-ARDT-LV3-57</t>
  </si>
  <si>
    <t>2022-ARDT-LV3-58</t>
  </si>
  <si>
    <t>GT75WH</t>
  </si>
  <si>
    <t>LEVEL 3 BIT BRAZING ( level 3 material number 1141552)</t>
  </si>
  <si>
    <t>2022-ARDT-LV3-59</t>
  </si>
  <si>
    <t>2022-ARDT-LV3-60</t>
  </si>
  <si>
    <t>2022-ARDT-LV3-61</t>
  </si>
  <si>
    <t>2022-ARDT-LV3-62</t>
  </si>
  <si>
    <t>2022-ARDT-LV3-63</t>
  </si>
  <si>
    <t>2022-ARDT-LV3-64</t>
  </si>
  <si>
    <t>2022-ARDT-LV3-65</t>
  </si>
  <si>
    <t>2022-ARDT-LV3-66</t>
  </si>
  <si>
    <t>2022-ARDT-LV3-67</t>
  </si>
  <si>
    <t>2022-ARDT-LV3-68</t>
  </si>
  <si>
    <t>2022-ARDT-LV3-69</t>
  </si>
  <si>
    <t>2022-ARDT-LV3-70</t>
  </si>
  <si>
    <t>2022-ARDT-LV3-71</t>
  </si>
  <si>
    <t>2022-ARDT-LV3-72</t>
  </si>
  <si>
    <t>2022-ARDT-LV3-73</t>
  </si>
  <si>
    <t>2022-ARDT-LV3-74</t>
  </si>
  <si>
    <t>2022-ARDT-LV3-75</t>
  </si>
  <si>
    <t>2022-ARDT-LV3-76</t>
  </si>
  <si>
    <t>2022-ARDT-LV3-77</t>
  </si>
  <si>
    <t>2022-ARDT-LV3-78</t>
  </si>
  <si>
    <t>2022-ARDT-LV3-79</t>
  </si>
  <si>
    <t>2022-ARDT-LV3-80</t>
  </si>
  <si>
    <t>2022-ARDT-LV3-81</t>
  </si>
  <si>
    <t>2022-ARDT-LV3-82</t>
  </si>
  <si>
    <t>2022-ARDT-LV3-83</t>
  </si>
  <si>
    <t>2022-ARDT-LV3-84</t>
  </si>
  <si>
    <t>2022-ARDT-LV3-85</t>
  </si>
  <si>
    <t>2022-ARDT-LV3-86</t>
  </si>
  <si>
    <t>2022-ARDT-LV3-87</t>
  </si>
  <si>
    <t>2022-ARDT-LV3-88</t>
  </si>
  <si>
    <t>2022-ARDT-LV3-89</t>
  </si>
  <si>
    <t>2022-ARDT-LV3-90</t>
  </si>
  <si>
    <t>2022-ARDT-LV3-91</t>
  </si>
  <si>
    <t>2022-ARDT-LV3-92</t>
  </si>
  <si>
    <t>2022-ARDT-LV3-93</t>
  </si>
  <si>
    <t>LEVEL 3 BIT BRAZING ( level 3 material number  1145826)</t>
  </si>
  <si>
    <t>2022-ARDT-LV3-94</t>
  </si>
  <si>
    <t>2022-ARDT-LV3-95</t>
  </si>
  <si>
    <t>2022-ARDT-LV3-96</t>
  </si>
  <si>
    <t>2022-ARDT-LV3-97</t>
  </si>
  <si>
    <t>2022-ARDT-LV3-98</t>
  </si>
  <si>
    <t>2022-ARDT-LV3-99</t>
  </si>
  <si>
    <t>2023-ARDT-LV3-001</t>
  </si>
  <si>
    <t>2023-ARDT-LV3-002</t>
  </si>
  <si>
    <t>2023-ARDT-LV3-003</t>
  </si>
  <si>
    <t>2023-ARDT-LV3-004</t>
  </si>
  <si>
    <t>2023-ARDT-LV3-005</t>
  </si>
  <si>
    <t>LEVEL 3 BIT BRAZING ( level 3 material number  1231398)</t>
  </si>
  <si>
    <t>RM-FC-MB-0176</t>
  </si>
  <si>
    <t>2023-ARDT-LV3-006</t>
  </si>
  <si>
    <t>2023-ARDT-LV3-007</t>
  </si>
  <si>
    <t>2023-ARDT-LV3-008</t>
  </si>
  <si>
    <t>2023-ARDT-LV3-009</t>
  </si>
  <si>
    <t xml:space="preserve">LEVEL 3 BIT BRAZING ( level 3 material number (1112857)      </t>
  </si>
  <si>
    <t>2023-ARDT-LV3-010</t>
  </si>
  <si>
    <t>2023-ARDT-LV3-011</t>
  </si>
  <si>
    <t>2023-ARDT-LV3-013</t>
  </si>
  <si>
    <t>MMD65DH</t>
  </si>
  <si>
    <t xml:space="preserve">LEVEL 3 BIT BRAZING ( level 3 material number (1188084)      </t>
  </si>
  <si>
    <t>2023-ARDT-LV3-014</t>
  </si>
  <si>
    <t>2023-ARDT-LV3-015</t>
  </si>
  <si>
    <t xml:space="preserve">LEVEL 3 BIT BRAZING ( level 3 material number (1145823)      </t>
  </si>
  <si>
    <t>2023-ARDT-LV3-016</t>
  </si>
  <si>
    <t>2023-ARDT-LV3-017</t>
  </si>
  <si>
    <t>2023-ARDT-LV3-018</t>
  </si>
  <si>
    <t>2023-ARDT-LV3-019</t>
  </si>
  <si>
    <t>2023-ARDT-LV3-020</t>
  </si>
  <si>
    <t>2023-ARDT-LV3-021</t>
  </si>
  <si>
    <t xml:space="preserve">LEVEL 3 BIT BRAZING ( level 3 material number (1145825)      </t>
  </si>
  <si>
    <t>2023-ARDT-LV3-022</t>
  </si>
  <si>
    <t>2023-ARDT-LV3-023</t>
  </si>
  <si>
    <t>2023-ARDT-LV3-024</t>
  </si>
  <si>
    <t>2023-ARDT-LV3-025</t>
  </si>
  <si>
    <t>2023-ARDT-LV3-026</t>
  </si>
  <si>
    <t>2023-ARDT-LV3-027</t>
  </si>
  <si>
    <t xml:space="preserve">LEVEL 3 BIT BRAZING ( level 3 material number (1228748)      </t>
  </si>
  <si>
    <t>2023-ARDT-LV3-028</t>
  </si>
  <si>
    <t>2023-ARDT-LV3-029</t>
  </si>
  <si>
    <t>2023-ARDT-LV3-030</t>
  </si>
  <si>
    <t>2023-ARDT-LV3-031</t>
  </si>
  <si>
    <t>MMD53DH</t>
  </si>
  <si>
    <t xml:space="preserve">LEVEL 3 BIT BRAZING ( level 3 material number (1228690)      </t>
  </si>
  <si>
    <t>2023-ARDT-LV3-032</t>
  </si>
  <si>
    <t>2023-ARDT-LV3-033</t>
  </si>
  <si>
    <t>2023-ARDT-LV3-034</t>
  </si>
  <si>
    <t>2023-ARDT-LV3-035</t>
  </si>
  <si>
    <t>2023-ARDT-LV3-036</t>
  </si>
  <si>
    <t>LEVEL 3 BIT BRAZING ( level 5 material number  1141517) 1/64” undercut on Radius for complete 2in Gauge</t>
  </si>
  <si>
    <t>2023-ARDT-LV3-037</t>
  </si>
  <si>
    <t>SF55</t>
  </si>
  <si>
    <t>1220553M</t>
  </si>
  <si>
    <t xml:space="preserve">LEVEL 3 BIT BRAZING ( level 3 material number (1220553)      </t>
  </si>
  <si>
    <t>2023-ARDT-LV3-038</t>
  </si>
  <si>
    <t>2023-ARDT-LV3-039</t>
  </si>
  <si>
    <t>2023-ARDT-LV3-040</t>
  </si>
  <si>
    <t>2023-ARDT-LV3-041</t>
  </si>
  <si>
    <t>2023-ARDT-LV3-042</t>
  </si>
  <si>
    <t>2023-ARDT-LV3-043</t>
  </si>
  <si>
    <t>2023-ARDT-LV3-044</t>
  </si>
  <si>
    <t>2023-ARDT-LV3-045</t>
  </si>
  <si>
    <t>2023-ARDT-LV3-046</t>
  </si>
  <si>
    <t>2023-ARDT-LV3-047</t>
  </si>
  <si>
    <t>2023-ARDT-LV3-048</t>
  </si>
  <si>
    <t>2023-ARDT-LV3-049</t>
  </si>
  <si>
    <t>2023-ARDT-LV3-050</t>
  </si>
  <si>
    <t>2023-ARDT-LV3-051</t>
  </si>
  <si>
    <t>2023-ARDT-LV3-052</t>
  </si>
  <si>
    <t>LEVEL 3 BIT BRAZING ( level 3 material number  1228782), Quality issues.</t>
  </si>
  <si>
    <t>2023-ARDT-LV3-053</t>
  </si>
  <si>
    <t>2023-ARDT-LV3-054</t>
  </si>
  <si>
    <t>LEVEL 3 BIT BRAZING ( level 3 material number  1141517), grind 1/64" on radius (1/32" on diameter) for the entire length of the gauge.</t>
  </si>
  <si>
    <t>2023-ARDT-LV3-055</t>
  </si>
  <si>
    <t>2023-ARDT-LV3-056</t>
  </si>
  <si>
    <t>2023-ARDT-LV3-057</t>
  </si>
  <si>
    <t>2023-ARDT-LV3-058</t>
  </si>
  <si>
    <t>2023-ARDT-LV3-059</t>
  </si>
  <si>
    <t>10 cutters</t>
  </si>
  <si>
    <t>2023-ARDT-LV3-060</t>
  </si>
  <si>
    <t>LEVEL 3 BIT BRAZING ( level 3 material number   1145824), Standard</t>
  </si>
  <si>
    <t>RM-FC-MB-0015</t>
  </si>
  <si>
    <t>2023-ARDT-LV3-061</t>
  </si>
  <si>
    <t>2023-ARDT-LV3-062</t>
  </si>
  <si>
    <t>2023-ARDT-LV3-063</t>
  </si>
  <si>
    <t>2023-ARDT-LV3-064</t>
  </si>
  <si>
    <t>2023-ARDT-LV3-065</t>
  </si>
  <si>
    <t>2023-ARDT-LV3-066</t>
  </si>
  <si>
    <t>2023-ARDT-LV3-067</t>
  </si>
  <si>
    <t>2023-ARDT-LV3-068</t>
  </si>
  <si>
    <t>2023-ARDT-LV3-069</t>
  </si>
  <si>
    <t>2023-ARDT-LV3-070</t>
  </si>
  <si>
    <t>2023-ARDT-LV3-071</t>
  </si>
  <si>
    <t>2023-ARDT-LV3-072</t>
  </si>
  <si>
    <t>2023-ARDT-LV3-073</t>
  </si>
  <si>
    <t>2023-ARDT-LV3-074</t>
  </si>
  <si>
    <t>2023-ARDT-LV3-075</t>
  </si>
  <si>
    <t xml:space="preserve">LEVEL 3 BIT BRAZING ( level 3 material number (1191006)      </t>
  </si>
  <si>
    <t>one cutter</t>
  </si>
  <si>
    <t>2023-ARDT-LV3-076</t>
  </si>
  <si>
    <t>2023-ARDT-LV3-077</t>
  </si>
  <si>
    <t xml:space="preserve">LEVEL 3 BIT BRAZING ( level 3 material number (1229187). grind 1/64" on radius (1/32" on diameter) for the entire length of the gauge.      </t>
  </si>
  <si>
    <t>2023-ARDT-LV3-078</t>
  </si>
  <si>
    <t xml:space="preserve">LEVEL 3 BIT BRAZING ( level 3 material number (1221158)      </t>
  </si>
  <si>
    <t>2023-ARDT-LV3-079</t>
  </si>
  <si>
    <t xml:space="preserve">LEVEL 3 BIT BRAZING ( level 3 material number (1145824)      </t>
  </si>
  <si>
    <t>2023-ARDT-LV3-080</t>
  </si>
  <si>
    <t xml:space="preserve">LEVEL 3 BIT BRAZING ( level 3 material number (1145824)   </t>
  </si>
  <si>
    <t>2023-ARDT-LV3-081</t>
  </si>
  <si>
    <t xml:space="preserve">LEVEL 3 BIT BRAZING ( level 3 material number (1145824)    </t>
  </si>
  <si>
    <t>2023-ARDT-LV3-082</t>
  </si>
  <si>
    <t>1141517M</t>
  </si>
  <si>
    <t xml:space="preserve">LEVEL 3 BIT BRAZING ( level 3 material number (1141517). grind 1/64" on radius (1/32" on diameter) for the entire length of the gauge.      </t>
  </si>
  <si>
    <t>2023-ARDT-LV3-083</t>
  </si>
  <si>
    <t>2023-ARDT-LV3-084</t>
  </si>
  <si>
    <t>2023-ARDT-LV3-085</t>
  </si>
  <si>
    <t>2023-ARDT-LV3-086</t>
  </si>
  <si>
    <t xml:space="preserve">LEVEL 3 BIT BRAZING ( level 3 material number (1228848)      </t>
  </si>
  <si>
    <t>2023-ARDT-LV3-087</t>
  </si>
  <si>
    <t>2023-ARDT-LV3-088</t>
  </si>
  <si>
    <t>2023-ARDT-LV3-089</t>
  </si>
  <si>
    <t>2023-ARDT-LV3-090</t>
  </si>
  <si>
    <t>2023-ARDT-LV3-091</t>
  </si>
  <si>
    <t>2023-ARDT-LV3-092</t>
  </si>
  <si>
    <t>2023-ARDT-LV3-093</t>
  </si>
  <si>
    <t>2023-ARDT-LV3-094</t>
  </si>
  <si>
    <t>1245350M</t>
  </si>
  <si>
    <t xml:space="preserve">LEVEL 3 BIT BRAZING ( level 3 material number (1245350)      </t>
  </si>
  <si>
    <t>2023-ARDT-LV3-095</t>
  </si>
  <si>
    <t>2023-ARDT-LV3-096</t>
  </si>
  <si>
    <t>2023-ARDT-LV3-097</t>
  </si>
  <si>
    <t>2023-ARDT-LV3-098</t>
  </si>
  <si>
    <t xml:space="preserve">LEVEL 3 BIT BRAZING ( level 3 material number (1141552)      </t>
  </si>
  <si>
    <t>2023-ARDT-LV3-099</t>
  </si>
  <si>
    <t xml:space="preserve">LEVEL 3 BIT BRAZING ( level 5 material number will be 1145825) </t>
  </si>
  <si>
    <t>2023-ARDT-LV3-100</t>
  </si>
  <si>
    <t>2023-ARDT-LV3-101</t>
  </si>
  <si>
    <t xml:space="preserve">LEVEL 3 BIT BRAZING ( level 5 material number will be 1234376) </t>
  </si>
  <si>
    <t>2023-ARDT-LV3-102</t>
  </si>
  <si>
    <t>LEVEL 3 BIT BRAZING ( level 5 material number will be 1229187)  grind 1/64" on radius (1/32" on diameter) for the entire length of the gauge.</t>
  </si>
  <si>
    <t>2023-ARDT-LV3-103</t>
  </si>
  <si>
    <t>2023-ARDT-LV3-104</t>
  </si>
  <si>
    <t>2023-ARDT-LV3-105</t>
  </si>
  <si>
    <t>LEVEL 3 BIT BRAZING ( level 3 material number (1145824)</t>
  </si>
  <si>
    <t>2023-ARDT-LV3-106</t>
  </si>
  <si>
    <t>2023-ARDT-LV3-107</t>
  </si>
  <si>
    <t>2023-ARDT-LV3-108</t>
  </si>
  <si>
    <t>2023-ARDT-LV3-109</t>
  </si>
  <si>
    <t>LEVEL 3 BIT BRAZING ( level 3 material number (1112857)</t>
  </si>
  <si>
    <t>2023-ARDT-LV3-110</t>
  </si>
  <si>
    <t>2023-ARDT-LV3-111</t>
  </si>
  <si>
    <t xml:space="preserve">LEVEL 3 BIT BRAZING ( level 5 material number will be 1145823)  </t>
  </si>
  <si>
    <t>2023-ARDT-LV3-112</t>
  </si>
  <si>
    <t>2023-ARDT-LV3-113</t>
  </si>
  <si>
    <t>2023-ARDT-LV3-114</t>
  </si>
  <si>
    <t>2023-ARDT-LV3-115</t>
  </si>
  <si>
    <t>MM76DH</t>
  </si>
  <si>
    <t>LEVEL 3 BIT BRAZING ( level 3 material number (1228896)</t>
  </si>
  <si>
    <t>2023-ARDT-LV3-116</t>
  </si>
  <si>
    <t>2023-ARDT-LV3-117</t>
  </si>
  <si>
    <t xml:space="preserve">LEVEL 3 BIT BRAZING ( level 5 material number will be 1192557)  </t>
  </si>
  <si>
    <t>2023-ARDT-LV3-118</t>
  </si>
  <si>
    <t>6/20/20232</t>
  </si>
  <si>
    <t>2023-ARDT-LV3-119</t>
  </si>
  <si>
    <t xml:space="preserve">LEVEL 3 BIT BRAZING ( level 5 material number will be 1146009)  </t>
  </si>
  <si>
    <t>2023-ARDT-LV3-120</t>
  </si>
  <si>
    <t>2023-ARDT-LV3-121</t>
  </si>
  <si>
    <t xml:space="preserve">LEVEL 3 BIT BRAZING ( level 5 material number will be 1112857)  </t>
  </si>
  <si>
    <t>2023-ARDT-LV3-122</t>
  </si>
  <si>
    <t>2023-ARDT-LV3-123</t>
  </si>
  <si>
    <t>2023-ARDT-LV3-124</t>
  </si>
  <si>
    <t xml:space="preserve">LEVEL 3 BIT BRAZING ( level 5 material number will be 1228848)  </t>
  </si>
  <si>
    <t>2023-ARDT-LV3-125</t>
  </si>
  <si>
    <t>2023-ARDT-LV3-126</t>
  </si>
  <si>
    <t>GTD64H</t>
  </si>
  <si>
    <t xml:space="preserve">LEVEL 3 BIT BRAZING ( level 5 material number will be 1145877)  </t>
  </si>
  <si>
    <t>2023-ARDT-LV3-127</t>
  </si>
  <si>
    <t>GTD86DH</t>
  </si>
  <si>
    <t xml:space="preserve">LEVEL 3 BIT BRAZING ( level 5 material number will be 1245431)  </t>
  </si>
  <si>
    <t>2023-ARDT-LV3-128</t>
  </si>
  <si>
    <t xml:space="preserve">LEVEL 3 BIT BRAZING ( level 5 material number will be 1228782)  </t>
  </si>
  <si>
    <t>2023-ARDT-LV3-129</t>
  </si>
  <si>
    <t>GT86DH</t>
  </si>
  <si>
    <t xml:space="preserve">LEVEL 3 BIT BRAZING ( level 5 material number will be 1234376)  </t>
  </si>
  <si>
    <t>2023-ARDT-LV3-130</t>
  </si>
  <si>
    <t>1249569M</t>
  </si>
  <si>
    <t>2023-ARDT-LV3-131</t>
  </si>
  <si>
    <t>LEVEL 3 BIT BRAZING ( level 5 material number will be 1234376)</t>
  </si>
  <si>
    <t>2023-ARDT-LV3-132</t>
  </si>
  <si>
    <t>2023-ARDT-LV3-133</t>
  </si>
  <si>
    <t>2023-ARDT-LV3-134</t>
  </si>
  <si>
    <t>LEVEL 3 BIT BRAZING ( level 3 material number (1228690)</t>
  </si>
  <si>
    <t>2023-ARDT-LV3-135</t>
  </si>
  <si>
    <t>2023-ARDT-LV3-136</t>
  </si>
  <si>
    <t>LEVEL 3 BIT BRAZING ( level 3 material number (1228848)</t>
  </si>
  <si>
    <t>2023-ARDT-LV3-137</t>
  </si>
  <si>
    <t>2023-ARDT-LV3-138</t>
  </si>
  <si>
    <t>2023-ARDT-LV3-139</t>
  </si>
  <si>
    <t>2023-ARDT-LV3-140</t>
  </si>
  <si>
    <t>LEVEL 3 BIT BRAZING ( level 5 material number will be 1228690)</t>
  </si>
  <si>
    <t>2023-ARDT-LV3-141</t>
  </si>
  <si>
    <t>LEVEL 3 BIT BRAZING ( level 3 material number (1228748)</t>
  </si>
  <si>
    <t>2023-ARDT-LV3-142</t>
  </si>
  <si>
    <t>2023-ARDT-LV3-143</t>
  </si>
  <si>
    <t>2023-ARDT-LV3-144</t>
  </si>
  <si>
    <t>LEVEL 3 BIT BRAZING ( level 3 material number (1140080)</t>
  </si>
  <si>
    <t>2023-ARDT-LV3-145</t>
  </si>
  <si>
    <t>2023-ARDT-LV3-146</t>
  </si>
  <si>
    <t>2023-ARDT-LV3-147</t>
  </si>
  <si>
    <t>2023-ARDT-LV3-148</t>
  </si>
  <si>
    <t>2023-ARDT-LV3-149</t>
  </si>
  <si>
    <t xml:space="preserve">13889388	</t>
  </si>
  <si>
    <t>2023-ARDT-LV3-150</t>
  </si>
  <si>
    <t xml:space="preserve">13899510	</t>
  </si>
  <si>
    <t>2023-ARDT-LV3-151</t>
  </si>
  <si>
    <t>2023-ARDT-LV3-152</t>
  </si>
  <si>
    <t>2023-ARDT-LV3-153</t>
  </si>
  <si>
    <t>2023-ARDT-LV3-154</t>
  </si>
  <si>
    <t>2023-ARDT-LV3-155</t>
  </si>
  <si>
    <t>LEVEL 3 BIT BRAZING ( level 3 material number (1228782)</t>
  </si>
  <si>
    <t>2023-ARDT-LV3-156</t>
  </si>
  <si>
    <t xml:space="preserve">13970781	</t>
  </si>
  <si>
    <t xml:space="preserve">LEVEL 3 BIT BRAZING ( level 5 material number will be 1228690)  </t>
  </si>
  <si>
    <t>2023-ARDT-LV3-157</t>
  </si>
  <si>
    <t>2023-ARDT-LV3-158</t>
  </si>
  <si>
    <t>2023-ARDT-LV3-159</t>
  </si>
  <si>
    <t>2023-ARDT-LV3-160</t>
  </si>
  <si>
    <t>2023-ARDT-LV3-161</t>
  </si>
  <si>
    <t>2023-ARDT-LV3-162</t>
  </si>
  <si>
    <t xml:space="preserve">LEVEL 3 BIT BRAZING ( level 5 material number will be 1228782) </t>
  </si>
  <si>
    <t>2023-ARDT-LV3-163</t>
  </si>
  <si>
    <t>LEVEL 3 BIT BRAZING ( level 5 material number will be 1228782)</t>
  </si>
  <si>
    <t>2023-ARDT-LV3-164</t>
  </si>
  <si>
    <t>2023-ARDT-LV3-165</t>
  </si>
  <si>
    <t>LEVEL 3 BIT BRAZING ( level 5 material number will be 1223749)</t>
  </si>
  <si>
    <t>2023-ARDT-LV3-166</t>
  </si>
  <si>
    <t>LEVEL 3 BIT BRAZING ( level 5 material number will be 1245431)</t>
  </si>
  <si>
    <t>2023-ARDT-LV3-167</t>
  </si>
  <si>
    <t>2023-ARDT-LV3-168</t>
  </si>
  <si>
    <t>LEVEL 3 BIT BRAZING ( level 5 material number will be 1145824)</t>
  </si>
  <si>
    <t>2023-ARDT-LV3-169</t>
  </si>
  <si>
    <t>2023-ARDT-LV3-170</t>
  </si>
  <si>
    <t>2023-ARDT-LV3-171</t>
  </si>
  <si>
    <t>2023-ARDT-LV3-172</t>
  </si>
  <si>
    <t>2023-ARDT-LV3-173</t>
  </si>
  <si>
    <t>2023-ARDT-LV3-174</t>
  </si>
  <si>
    <t>LEVEL 3 BIT BRAZING ( level 5 material number will be 1160847)</t>
  </si>
  <si>
    <t>2023-ARDT-LV3-175</t>
  </si>
  <si>
    <t>2023-ARDT-LV3-176</t>
  </si>
  <si>
    <t>2023-ARDT-LV3-177</t>
  </si>
  <si>
    <t>2023-ARDT-LV3-178</t>
  </si>
  <si>
    <t>LEVEL 3 BIT BRAZING ( level 5 material number will be 1229187)</t>
  </si>
  <si>
    <t>2023-ARDT-LV3-179</t>
  </si>
  <si>
    <t>2023-ARDT-LV3-180</t>
  </si>
  <si>
    <t xml:space="preserve">13925590	</t>
  </si>
  <si>
    <t>2023-ARDT-LV3-181</t>
  </si>
  <si>
    <t xml:space="preserve">13886031		</t>
  </si>
  <si>
    <t>2023-ARDT-LV3-182</t>
  </si>
  <si>
    <t xml:space="preserve">13994919			</t>
  </si>
  <si>
    <t xml:space="preserve">LEVEL 3 BIT BRAZING ( level 5 material number will be 1228748) </t>
  </si>
  <si>
    <t>2023-ARDT-LV3-183</t>
  </si>
  <si>
    <t xml:space="preserve">13994920			</t>
  </si>
  <si>
    <t>2023-ARDT-LV3-184</t>
  </si>
  <si>
    <t xml:space="preserve">14012917			</t>
  </si>
  <si>
    <t>2023-ARDT-LV3-185</t>
  </si>
  <si>
    <t xml:space="preserve">LEVEL 3 BIT BRAZING ( level 5 material number will be 1112857) </t>
  </si>
  <si>
    <t>2023-ARDT-LV3-186</t>
  </si>
  <si>
    <t>2023-ARDT-LV3-187</t>
  </si>
  <si>
    <t>2023-ARDT-LV3-188</t>
  </si>
  <si>
    <t xml:space="preserve">LEVEL 3 BIT BRAZING ( level 5 material number will be 1153090) </t>
  </si>
  <si>
    <t>2023-ARDT-LV3-189</t>
  </si>
  <si>
    <t>2023-ARDT-LV3-190</t>
  </si>
  <si>
    <t>1058252M</t>
  </si>
  <si>
    <t>2023-ARDT-LV3-191</t>
  </si>
  <si>
    <t xml:space="preserve">LEVEL 3 BIT BRAZING ( level 5 material number will be 1228690) </t>
  </si>
  <si>
    <t>2023-ARDT-LV3-192</t>
  </si>
  <si>
    <t>2023-ARDT-LV3-193</t>
  </si>
  <si>
    <t>2023-ARDT-LV3-194</t>
  </si>
  <si>
    <t>2023-ARDT-LV3-195</t>
  </si>
  <si>
    <t xml:space="preserve">LEVEL 3 BIT BRAZING ( level 5 material number will be 1145824) </t>
  </si>
  <si>
    <t>2023-ARDT-LV3-196</t>
  </si>
  <si>
    <t>2023-ARDT-LV3-197</t>
  </si>
  <si>
    <t>2023-ARDT-LV3-198</t>
  </si>
  <si>
    <t>2023-ARDT-LV3-199</t>
  </si>
  <si>
    <t>LEVEL 3 BIT BRAZING ( level 5 material number will be 1245350M)  Also grind the gauge to 1/64” relieved on radius.</t>
  </si>
  <si>
    <t>2023-ARDT-LV3-200</t>
  </si>
  <si>
    <t xml:space="preserve">LEVEL 3 BIT BRAZING ( level 3 material number (1228782) </t>
  </si>
  <si>
    <t>2023-ARDT-LV3-201</t>
  </si>
  <si>
    <t>2023-ARDT-LV3-202</t>
  </si>
  <si>
    <t xml:space="preserve">LEVEL 3 BIT BRAZING ( level 3 material number will be 1145826) </t>
  </si>
  <si>
    <t>2023-ARDT-LV3-203</t>
  </si>
  <si>
    <t>LEVEL 3 BIT BRAZING ( level 3 material number will be 1145826) . Under cut by 31 thou on diamreter requested by Saad 10/17/2023</t>
  </si>
  <si>
    <t>2023-ARDT-LV3-204</t>
  </si>
  <si>
    <t xml:space="preserve">LEVEL 3 BIT BRAZING ( level 3 material number will be 1245350) </t>
  </si>
  <si>
    <t>2023-ARDT-LV3-205</t>
  </si>
  <si>
    <t xml:space="preserve">LEVEL 3 BIT BRAZING ( level 3 material number will be 1228748) </t>
  </si>
  <si>
    <t>2023-ARDT-LV3-206</t>
  </si>
  <si>
    <t>2023-ARDT-LV3-207</t>
  </si>
  <si>
    <t>2023-ARDT-LV3-208</t>
  </si>
  <si>
    <t xml:space="preserve">LEVEL 3 BIT BRAZING ( level 3 material number will be 1145824) </t>
  </si>
  <si>
    <t>2023-ARDT-LV3-209</t>
  </si>
  <si>
    <t>2023-ARDT-LV3-210</t>
  </si>
  <si>
    <t>2023-ARDT-LV3-211</t>
  </si>
  <si>
    <t xml:space="preserve">13862294	</t>
  </si>
  <si>
    <t>2023-ARDT-LV3-212</t>
  </si>
  <si>
    <t xml:space="preserve">14056705	</t>
  </si>
  <si>
    <t xml:space="preserve">LEVEL 3 BIT BRAZING ( level 3 material number will be 1234376) </t>
  </si>
  <si>
    <t>2023-ARDT-LV3-213</t>
  </si>
  <si>
    <t xml:space="preserve">13915698	</t>
  </si>
  <si>
    <t>2023-ARDT-LV3-214</t>
  </si>
  <si>
    <t xml:space="preserve">13917849	</t>
  </si>
  <si>
    <t>2023-ARDT-LV3-215</t>
  </si>
  <si>
    <t xml:space="preserve">14056706	</t>
  </si>
  <si>
    <t>2023-ARDT-LV3-216</t>
  </si>
  <si>
    <t xml:space="preserve">14056710	</t>
  </si>
  <si>
    <t>LEVEL 3 BIT BRAZING ( level 5 material number will be 1229187)        grind 1/64" on radius (1/32" on diameter) for the entire length of the gauge.</t>
  </si>
  <si>
    <t>2023-ARDT-LV3-217</t>
  </si>
  <si>
    <t xml:space="preserve">14035946	</t>
  </si>
  <si>
    <t>2023-ARDT-LV3-218</t>
  </si>
  <si>
    <t xml:space="preserve">14035947	</t>
  </si>
  <si>
    <t>2023-ARDT-LV3-219</t>
  </si>
  <si>
    <t xml:space="preserve">13925619	</t>
  </si>
  <si>
    <t xml:space="preserve">LEVEL 3 BIT BRAZING ( level 3 material number 1221158)   </t>
  </si>
  <si>
    <t>2023-ARDT-LV3-220</t>
  </si>
  <si>
    <t xml:space="preserve">13955542	</t>
  </si>
  <si>
    <t>2023-ARDT-LV3-221</t>
  </si>
  <si>
    <t xml:space="preserve">14035948	</t>
  </si>
  <si>
    <t>2023-ARDT-LV3-222</t>
  </si>
  <si>
    <t>LEVEL 3 BIT BRAZING ( level 3 material number (1146009)</t>
  </si>
  <si>
    <t>2023-ARDT-LV3-223</t>
  </si>
  <si>
    <t>2023-ARDT-LV3-224</t>
  </si>
  <si>
    <t>2023-ARDT-LV3-225</t>
  </si>
  <si>
    <t>LEVEL 3 BIT BRAZING ( level 3 material number (1245350)</t>
  </si>
  <si>
    <t>2023-ARDT-LV3-226</t>
  </si>
  <si>
    <t>2023-ARDT-LV3-227</t>
  </si>
  <si>
    <t>2023-ARDT-LV3-228</t>
  </si>
  <si>
    <t>LEVEL 3 BIT BRAZING ( level 3 material number (1153090)</t>
  </si>
  <si>
    <t>2023-ARDT-LV3-229</t>
  </si>
  <si>
    <t>LEVEL 3 BIT BRAZING ( level 3 material number (1231398)</t>
  </si>
  <si>
    <t>2023-ARDT-LV3-230</t>
  </si>
  <si>
    <t>2023-ARDT-LV3-231</t>
  </si>
  <si>
    <t>2023-ARDT-LV3-232</t>
  </si>
  <si>
    <t xml:space="preserve">LEVEL 3 BIT BRAZING ( level 5 material number will be 1251085)   </t>
  </si>
  <si>
    <t>2023-ARDT-LV3-233</t>
  </si>
  <si>
    <t xml:space="preserve">13870631	</t>
  </si>
  <si>
    <t>LEVEL 3 BIT BRAZING ( level 5 material number will be 1145826). grind 1/64" on radius (1/32" on diameter) for the entire length of the gauge.</t>
  </si>
  <si>
    <t>2023-ARDT-LV3-234</t>
  </si>
  <si>
    <t>2023-ARDT-LV3-235</t>
  </si>
  <si>
    <t>LEVEL 3 BIT BRAZING ( level 3 material number  1145826). grind 1/64" on radius (1/32" on diameter) for the entire length of the gauge.</t>
  </si>
  <si>
    <t>2023-ARDT-LV3-236</t>
  </si>
  <si>
    <t>LEVEL 3 BIT BRAZING ( level 5 material number will be 1245350). grind 1/64" on radius (1/32" on diameter) for the entire length of the gauge.</t>
  </si>
  <si>
    <t>2023-ARDT-LV3-237</t>
  </si>
  <si>
    <t>2023-ARDT-LV3-238</t>
  </si>
  <si>
    <t>1188197M</t>
  </si>
  <si>
    <t>Hold By Saad</t>
  </si>
  <si>
    <t>LEVEL 3 BIT BRAZING ( level 3 material number (1188197)</t>
  </si>
  <si>
    <t>2023-ARDT-LV3-239</t>
  </si>
  <si>
    <t xml:space="preserve">LEVEL 3 BIT BRAZING ( level 3 material number (1229187). grind 1/64" on radius (1/32" on diameter) for the entire length of the gauge.        </t>
  </si>
  <si>
    <t>2023-ARDT-LV3-240</t>
  </si>
  <si>
    <t>2023-ARDT-LV3-241</t>
  </si>
  <si>
    <t>2023-ARDT-LV3-242</t>
  </si>
  <si>
    <t>2023-ARDT-LV3-243</t>
  </si>
  <si>
    <t>LEVEL 3 BIT BRAZING ( level 3 material number 1228690)</t>
  </si>
  <si>
    <t>2023-ARDT-LV3-244</t>
  </si>
  <si>
    <t>2023-ARDT-LV3-245</t>
  </si>
  <si>
    <t>2023-ARDT-LV3-246</t>
  </si>
  <si>
    <t>2023-ARDT-LV3-247</t>
  </si>
  <si>
    <t>2023-ARDT-LV3-248</t>
  </si>
  <si>
    <t>2023-ARDT-LV3-249</t>
  </si>
  <si>
    <t>2023-ARDT-LV3-250</t>
  </si>
  <si>
    <t>LEVEL 3 BIT BRAZING ( level 3 material number 1145877)</t>
  </si>
  <si>
    <t>2023-ARDT-LV3-251</t>
  </si>
  <si>
    <t>2023-ARDT-LV3-252</t>
  </si>
  <si>
    <t>2023-ARDT-LV3-253</t>
  </si>
  <si>
    <t>2023-ARDT-LV3-254</t>
  </si>
  <si>
    <t>LEVEL 3 BIT BRAZING ( level 3 material number 1191006)</t>
  </si>
  <si>
    <t>2023-ARDT-LV3-255</t>
  </si>
  <si>
    <t>2023-ARDT-LV3-256</t>
  </si>
  <si>
    <t>2023-ARDT-LV3-257</t>
  </si>
  <si>
    <t>2023-ARDT-LV3-258</t>
  </si>
  <si>
    <t>LEVEL 3 BIT BRAZING ( level 3 material number 1234376)</t>
  </si>
  <si>
    <t>2023-ARDT-LV3-259</t>
  </si>
  <si>
    <t>LEVEL 3 BIT BRAZING ( level 3 material number 1220553)</t>
  </si>
  <si>
    <t>2023-ARDT-LV3-260</t>
  </si>
  <si>
    <t>LEVEL 3 BIT BRAZING ( level 3 material number 1228782)</t>
  </si>
  <si>
    <t>2023-ARDT-LV3-261</t>
  </si>
  <si>
    <t>2023-ARDT-LV3-262</t>
  </si>
  <si>
    <t>2023-ARDT-LV3-263</t>
  </si>
  <si>
    <t>2023-ARDT-LV3-264</t>
  </si>
  <si>
    <t>2023-ARDT-LV3-265</t>
  </si>
  <si>
    <t xml:space="preserve">LEVEL 3 BIT BRAZING ( level 3 material number 1245350). grind 1/64" on radius (1/32" on diameter) for the entire length of the gauge.  </t>
  </si>
  <si>
    <t>2023-ARDT-LV3-266</t>
  </si>
  <si>
    <t>2023-ARDT-LV3-267</t>
  </si>
  <si>
    <t>LEVEL 3 BIT BRAZING ( level 5 material number will be 1268728)                                                        grind 1/64" on radius (1/32" on diameter) for the entire length of the gauge.</t>
  </si>
  <si>
    <t>2023-ARDT-LV3-268</t>
  </si>
  <si>
    <t>2023-ARDT-LV3-269</t>
  </si>
  <si>
    <t>LEVEL 3 BIT BRAZING (LEVEL 3 MATERIAL NUMBER 1228848)</t>
  </si>
  <si>
    <t>2023-ARDT-LV3-270</t>
  </si>
  <si>
    <t>LEVEL 3 BIT BRAZING (LEVEL 3 MATERIAL NUMBER 1228690)</t>
  </si>
  <si>
    <t>2023-ARDT-LV3-271</t>
  </si>
  <si>
    <t>2023-ARDT-LV3-272</t>
  </si>
  <si>
    <t>LEVEL 3 BIT BRAZING (LEVEL 3 MATERIAL NUMBER 1145823)</t>
  </si>
  <si>
    <t>2023-ARDT-LV3-273</t>
  </si>
  <si>
    <t>Sikness of Ahmed and Radi</t>
  </si>
  <si>
    <t>2023-ARDT-LV3-274</t>
  </si>
  <si>
    <t>LEVEL 3 BIT BRAZING (LEVEL 3 MATERIAL NUMBER 1234376)</t>
  </si>
  <si>
    <t>2023-ARDT-LV3-275</t>
  </si>
  <si>
    <t>2023-ARDT-LV3-276</t>
  </si>
  <si>
    <t>LEVEL 3 BIT BRAZING (LEVEL 3 MATERIAL NUMBER 1245350)</t>
  </si>
  <si>
    <t>2023-ARDT-LV3-277</t>
  </si>
  <si>
    <t>LEVEL 3 BIT BRAZING (LEVEL 3 MATERIAL NUMBER 1229187)</t>
  </si>
  <si>
    <t>2023-ARDT-LV3-278</t>
  </si>
  <si>
    <t>2023-ARDT-LV3-279</t>
  </si>
  <si>
    <t>LEVEL 3 BIT BRAZING (LEVEL 3 MATERIAL NUMBER 1223029)</t>
  </si>
  <si>
    <t xml:space="preserve">Teams are not complete </t>
  </si>
  <si>
    <t>2023-ARDT-LV3-280</t>
  </si>
  <si>
    <t>2023-ARDT-LV3-281</t>
  </si>
  <si>
    <t>LEVEL 3 BIT BRAZING (LEVEL 3 MATERIAL NUMBER 1228782)</t>
  </si>
  <si>
    <t>2023-ARDT-LV3-282</t>
  </si>
  <si>
    <t>2023-ARDT-LV3-283</t>
  </si>
  <si>
    <t>2023-ARDT-LV3-284</t>
  </si>
  <si>
    <t>2023-ARDT-LV3-285</t>
  </si>
  <si>
    <t>2023-ARDT-LV3-286</t>
  </si>
  <si>
    <t xml:space="preserve">Equipments failiure during braze, and low proiarity compared to another released bits. Teams are not complete </t>
  </si>
  <si>
    <t>2023-ARDT-LV3-287</t>
  </si>
  <si>
    <t xml:space="preserve"> MMD85DH</t>
  </si>
  <si>
    <t>1268728M</t>
  </si>
  <si>
    <t>LEVEL 3 BIT BRAZING (LEVEL 3 MATERIAL NUMBER 1229187), RECEIVED WELDED FRO WOODLAND</t>
  </si>
  <si>
    <t>2024-ARDT-LV3-001</t>
  </si>
  <si>
    <t>LEVEL 3 BIT BRAZING (LEVEL 3 MATERIAL NUMBER 1141517)</t>
  </si>
  <si>
    <t>only one team available</t>
  </si>
  <si>
    <t>2024-ARDT-LV3-002</t>
  </si>
  <si>
    <t xml:space="preserve">Low proiarity compared to another released bits. Teams are not complete </t>
  </si>
  <si>
    <t>2024-ARDT-LV3-003</t>
  </si>
  <si>
    <t>1269308M</t>
  </si>
  <si>
    <t>2024-ARDT-LV3-004</t>
  </si>
  <si>
    <t>LEVEL 3 BIT BRAZING (LEVEL 3 MATERIAL NUMBER 1112857)</t>
  </si>
  <si>
    <t>2024-ARDT-LV3-005</t>
  </si>
  <si>
    <t>2024-ARDT-LV3-006</t>
  </si>
  <si>
    <t xml:space="preserve">one team avaiable, periority to 6 different bits </t>
  </si>
  <si>
    <t>2024-ARDT-LV3-007</t>
  </si>
  <si>
    <t>2024-ARDT-LV3-008</t>
  </si>
  <si>
    <t>2024-ARDT-LV3-009</t>
  </si>
  <si>
    <t>2024-ARDT-LV3-010</t>
  </si>
  <si>
    <t>LEVEL 3 BIT BRAZING ( level 3 material number 1229187)</t>
  </si>
  <si>
    <t>2024-ARDT-LV3-011</t>
  </si>
  <si>
    <t>2024-ARDT-LV3-012</t>
  </si>
  <si>
    <t>2024-ARDT-LV3-013</t>
  </si>
  <si>
    <t>LEVEL 3 BIT BRAZING ( level 3 material number 1245350)</t>
  </si>
  <si>
    <t>2024-ARDT-LV3-014</t>
  </si>
  <si>
    <t>2024-ARDT-LV3-015</t>
  </si>
  <si>
    <t>2024-ARDT-LV3-016</t>
  </si>
  <si>
    <t>Change in priority after release</t>
  </si>
  <si>
    <t>2024-ARDT-LV3-017</t>
  </si>
  <si>
    <t>2024-ARDT-LV3-018</t>
  </si>
  <si>
    <t>LEVEL 3 BIT BRAZING ( level 3 material number 1267676)</t>
  </si>
  <si>
    <t>B4C2, B5C1</t>
  </si>
  <si>
    <t>2024-ARDT-LV3-019</t>
  </si>
  <si>
    <t>2024-ARDT-LV3-020</t>
  </si>
  <si>
    <t>2024-ARDT-LV3-021</t>
  </si>
  <si>
    <t>2024-ARDT-LV3-022</t>
  </si>
  <si>
    <t>2024-ARDT-LV3-023</t>
  </si>
  <si>
    <t>2024-ARDT-LV3-024</t>
  </si>
  <si>
    <t>2024-ARDT-LV3-025</t>
  </si>
  <si>
    <t>2024-ARDT-LV3-026</t>
  </si>
  <si>
    <t>2024-ARDT-LV3-027</t>
  </si>
  <si>
    <t>2024-ARDT-LV3-028</t>
  </si>
  <si>
    <t>2024-ARDT-LV3-029</t>
  </si>
  <si>
    <t>2024-ARDT-LV3-030</t>
  </si>
  <si>
    <t>2024-ARDT-LV3-031</t>
  </si>
  <si>
    <t>2024-ARDT-LV3-032</t>
  </si>
  <si>
    <t>2024-ARDT-LV3-033</t>
  </si>
  <si>
    <t>2024-ARDT-LV3-034</t>
  </si>
  <si>
    <t>2024-ARDT-LV3-035</t>
  </si>
  <si>
    <t>2024-ARDT-LV3-036</t>
  </si>
  <si>
    <t>No cutters</t>
  </si>
  <si>
    <t>2024-ARDT-LV3-037</t>
  </si>
  <si>
    <t>2024-ARDT-LV3-038</t>
  </si>
  <si>
    <t>LEVEL 3 BIT BRAZING (LEVEL 3 MATERIAL NUMBER 1141517) grind 1/64" on radius (1/32" on diameter) for the entire length of the gauge.</t>
  </si>
  <si>
    <t>2024-ARDT-LV3-039</t>
  </si>
  <si>
    <t>2024-ARDT-LV3-040</t>
  </si>
  <si>
    <t>2024-ARDT-LV3-041</t>
  </si>
  <si>
    <t>2024-ARDT-LV3-042</t>
  </si>
  <si>
    <t>2024-ARDT-LV3-043</t>
  </si>
  <si>
    <t>2024-ARDT-LV3-044</t>
  </si>
  <si>
    <t>2024-ARDT-LV3-045</t>
  </si>
  <si>
    <t>LEVEL 3 BIT BRAZING ( level 3 material number 1228896)</t>
  </si>
  <si>
    <t>2024-ARDT-LV3-046</t>
  </si>
  <si>
    <t>LEVEL 3 BIT BRAZING ( level 3 material number 1245350), grind 1/64" on radius (1/32" on diameter) for the entire length of the gauge.</t>
  </si>
  <si>
    <t>2024-ARDT-LV3-047</t>
  </si>
  <si>
    <t>2024-ARDT-LV3-048</t>
  </si>
  <si>
    <t xml:space="preserve"> B3C5</t>
  </si>
  <si>
    <t>2024-ARDT-LV3-049</t>
  </si>
  <si>
    <t xml:space="preserve">LEVEL 3 BIT BRAZING ( level 5 material number will be 1268728)                       </t>
  </si>
  <si>
    <t>2024-ARDT-LV3-050</t>
  </si>
  <si>
    <t>2024-ARDT-LV3-051</t>
  </si>
  <si>
    <t>2024-ARDT-LV3-052</t>
  </si>
  <si>
    <t>HD86D</t>
  </si>
  <si>
    <t xml:space="preserve">LEVEL 3 BIT BRAZING ( level 5 material number will be 1251627)                       </t>
  </si>
  <si>
    <t>2024-ARDT-LV3-053</t>
  </si>
  <si>
    <t>2024-ARDT-LV3-054</t>
  </si>
  <si>
    <t xml:space="preserve">LEVEL 3 BIT BRAZING ( level 5 material number will be 1270578)                       </t>
  </si>
  <si>
    <t>2024-ARDT-LV3-055</t>
  </si>
  <si>
    <t xml:space="preserve">LEVEL 3 BIT BRAZING ( level 5 material number will be 1112857)                       </t>
  </si>
  <si>
    <t>2024-ARDT-LV3-056</t>
  </si>
  <si>
    <t xml:space="preserve">LEVEL 3 BIT BRAZING ( level 5 material number will be 960723)                       </t>
  </si>
  <si>
    <t>2024-ARDT-LV3-057</t>
  </si>
  <si>
    <t>2024-ARDT-LV3-058</t>
  </si>
  <si>
    <t xml:space="preserve">LEVEL 3 BIT BRAZING ( level 5 material number will be 1058252)                       </t>
  </si>
  <si>
    <t>2024-ARDT-LV3-059</t>
  </si>
  <si>
    <t>2024-ARDT-LV3-060</t>
  </si>
  <si>
    <t>2024-ARDT-LV3-061</t>
  </si>
  <si>
    <t xml:space="preserve">LEVEL 3 BIT BRAZING ( level 5 material number will be 1234376)                       </t>
  </si>
  <si>
    <t>2024-ARDT-LV3-062</t>
  </si>
  <si>
    <t>2024-ARDT-LV3-063</t>
  </si>
  <si>
    <t>2024-ARDT-LV3-064</t>
  </si>
  <si>
    <t xml:space="preserve">LEVEL 3 BIT BRAZING ( level 5 material number will be 1016454)                       </t>
  </si>
  <si>
    <t>2024-ARDT-LV3-065</t>
  </si>
  <si>
    <t>2024-ARDT-LV3-066</t>
  </si>
  <si>
    <t xml:space="preserve">LEVEL 3 BIT BRAZING ( level 5 material number will be 1033011)                       </t>
  </si>
  <si>
    <t>2024-ARDT-LV3-067</t>
  </si>
  <si>
    <t>2024-ARDT-LV3-068</t>
  </si>
  <si>
    <t>2024-ARDT-LV3-069</t>
  </si>
  <si>
    <t>2024-ARDT-LV3-070</t>
  </si>
  <si>
    <t>2024-ARDT-LV3-071</t>
  </si>
  <si>
    <t>2024-ARDT-LV3-072</t>
  </si>
  <si>
    <t>2024-ARDT-LV3-073</t>
  </si>
  <si>
    <t>2024-ARDT-LV3-074</t>
  </si>
  <si>
    <t>2024-ARDT-LV3-075</t>
  </si>
  <si>
    <t>2024-ARDT-LV3-076</t>
  </si>
  <si>
    <t>2024-ARDT-LV3-077</t>
  </si>
  <si>
    <t>LEVEL 3 BIT BRAZING ( level 3 material number 1270578)</t>
  </si>
  <si>
    <t>2024-ARDT-LV3-078</t>
  </si>
  <si>
    <t>1251098M</t>
  </si>
  <si>
    <t>LEVEL 3 BIT BRAZING ( level 3 material number 1245431)</t>
  </si>
  <si>
    <t>2024-ARDT-LV3-079</t>
  </si>
  <si>
    <t>2024-ARDT-LV3-080</t>
  </si>
  <si>
    <t>LEVEL 3 BIT BRAZING ( level 3 material number 1228848)</t>
  </si>
  <si>
    <t>2024-ARDT-LV3-081</t>
  </si>
  <si>
    <t>2024-ARDT-LV3-082</t>
  </si>
  <si>
    <t>2024-ARDT-LV3-083</t>
  </si>
  <si>
    <t>Hold for quality issue</t>
  </si>
  <si>
    <t>2024-ARDT-LV3-084</t>
  </si>
  <si>
    <t>2024-ARDT-LV3-085</t>
  </si>
  <si>
    <t>GT75DHO</t>
  </si>
  <si>
    <t>LEVEL 3 BIT BRAZING ( level 3 material number 1186940)</t>
  </si>
  <si>
    <t>2024-ARDT-LV3-086</t>
  </si>
  <si>
    <t xml:space="preserve">8 3/8	</t>
  </si>
  <si>
    <t xml:space="preserve">GT65DH	</t>
  </si>
  <si>
    <t>1245357M</t>
  </si>
  <si>
    <t>LEVEL 3 BIT BRAZING ( level 3 material number 1245357)</t>
  </si>
  <si>
    <t>2024-ARDT-LV3-087</t>
  </si>
  <si>
    <t>2024-ARDT-LV3-088</t>
  </si>
  <si>
    <t>2024-ARDT-LV3-089</t>
  </si>
  <si>
    <t>2024-ARDT-LV3-090</t>
  </si>
  <si>
    <t>1246020M</t>
  </si>
  <si>
    <t>LEVEL 3 BIT BRAZING ( level 3 material number 1246020)</t>
  </si>
  <si>
    <t>2024-ARDT-LV3-091</t>
  </si>
  <si>
    <t>2024-ARDT-LV3-092</t>
  </si>
  <si>
    <t>1269308M1</t>
  </si>
  <si>
    <t>2024-ARDT-LV3-093</t>
  </si>
  <si>
    <t>2024-ARDT-LV3-094</t>
  </si>
  <si>
    <t>Rework, replace cutter</t>
  </si>
  <si>
    <t>2024-ARDT-LV3-095</t>
  </si>
  <si>
    <t>2024-ARDT-LV3-096</t>
  </si>
  <si>
    <t>1245357M1</t>
  </si>
  <si>
    <t>2024-ARDT-LV3-097</t>
  </si>
  <si>
    <t>2024-ARDT-LV3-098</t>
  </si>
  <si>
    <t>2024-ARDT-LV3-099</t>
  </si>
  <si>
    <t>Cutters availabilty, priority changes</t>
  </si>
  <si>
    <t>2024-ARDT-LV3-100</t>
  </si>
  <si>
    <t>2024-ARDT-LV3-101</t>
  </si>
  <si>
    <t>LEVEL 3 BIT BRAZING ( level 3 material number 1221158)</t>
  </si>
  <si>
    <t>2024-ARDT-LV3-102</t>
  </si>
  <si>
    <t>2024-ARDT-LV3-103</t>
  </si>
  <si>
    <t>2024-ARDT-LV3-104</t>
  </si>
  <si>
    <t>2024-ARDT-LV3-105</t>
  </si>
  <si>
    <t>2024-ARDT-LV3-106</t>
  </si>
  <si>
    <t>2024-ARDT-LV3-107</t>
  </si>
  <si>
    <t>2024-ARDT-LV3-108</t>
  </si>
  <si>
    <t>LEVEL 3 BIT BRAZING ( level 3 material number 1245350).  grind 1/64" on radius (1/32" on diameter) for the entire length of the gauge.</t>
  </si>
  <si>
    <t>2024-ARDT-LV3-109</t>
  </si>
  <si>
    <t>2024-ARDT-LV3-110</t>
  </si>
  <si>
    <t>2024-ARDT-LV3-111</t>
  </si>
  <si>
    <t xml:space="preserve">LEVEL 3 BIT BRAZING ( level 3 material number 1221158)             </t>
  </si>
  <si>
    <t>Rework, Spin cutter</t>
  </si>
  <si>
    <t>2024-ARDT-LV3-112</t>
  </si>
  <si>
    <t>2024-ARDT-LV3-113</t>
  </si>
  <si>
    <t>2024-ARDT-LV3-114</t>
  </si>
  <si>
    <t>2024-ARDT-LV3-115</t>
  </si>
  <si>
    <t xml:space="preserve">14119202	</t>
  </si>
  <si>
    <t xml:space="preserve">LEVEL 3 BIT BRAZING ( level 3 material number will Be 1221158)               </t>
  </si>
  <si>
    <t>2024-ARDT-LV3-116</t>
  </si>
  <si>
    <t>2024-ARDT-LV3-117</t>
  </si>
  <si>
    <t xml:space="preserve">14160179	</t>
  </si>
  <si>
    <t xml:space="preserve">LEVEL 3 BIT BRAZING ( level 3 material number will Be 1228848) </t>
  </si>
  <si>
    <t>2024-ARDT-LV3-118</t>
  </si>
  <si>
    <t xml:space="preserve">14160180	</t>
  </si>
  <si>
    <t>2024-ARDT-LV3-119</t>
  </si>
  <si>
    <t xml:space="preserve">14160181	</t>
  </si>
  <si>
    <t>2024-ARDT-LV3-120</t>
  </si>
  <si>
    <t xml:space="preserve">14178473	</t>
  </si>
  <si>
    <t>2024-ARDT-LV3-121</t>
  </si>
  <si>
    <t>2024-ARDT-LV3-122</t>
  </si>
  <si>
    <t>2024-ARDT-LV3-123</t>
  </si>
  <si>
    <t>2024-ARDT-LV3-124</t>
  </si>
  <si>
    <t>LEVEL 3 BIT BRAZING ( level 3 material number 1251085M1)   USE BOM 1251085M1</t>
  </si>
  <si>
    <t>2024-ARDT-LV3-125</t>
  </si>
  <si>
    <t>2024-ARDT-LV3-126</t>
  </si>
  <si>
    <t>2024-ARDT-LV3-127</t>
  </si>
  <si>
    <t>LEVEL 3 BIT BRAZING ( level 3 material number 1228896 ) USE BOM 1095217M</t>
  </si>
  <si>
    <t>2024-ARDT-LV3-128</t>
  </si>
  <si>
    <t>2024-ARDT-LV3-129</t>
  </si>
  <si>
    <t>2024-ARDT-LV3-130</t>
  </si>
  <si>
    <t>LEVEL 3 BIT BRAZING ( level 3 material number  1229187)</t>
  </si>
  <si>
    <t>2024-ARDT-LV3-131</t>
  </si>
  <si>
    <t xml:space="preserve">LEVEL 3 BIT BRAZING ( level 3 material number 1228896 )   </t>
  </si>
  <si>
    <t>2024-ARDT-LV3-132</t>
  </si>
  <si>
    <t>2024-ARDT-LV3-133</t>
  </si>
  <si>
    <t>GT53S</t>
  </si>
  <si>
    <t>Lack of BOM Information</t>
  </si>
  <si>
    <t>15193`</t>
  </si>
  <si>
    <t>2024-ARDT-LV3-134</t>
  </si>
  <si>
    <t>2024-ARDT-LV3-135</t>
  </si>
  <si>
    <t>2024-ARDT-LV3-136</t>
  </si>
  <si>
    <t>LEVEL 3 BIT BRAZING ( level 3 material number 1245350). grind 1/64" on radius (1/32" on diameter) for the entire length of the gauge.</t>
  </si>
  <si>
    <t>2024-ARDT-LV3-137</t>
  </si>
  <si>
    <t>2024-ARDT-LV3-138</t>
  </si>
  <si>
    <t>2024-ARDT-LV3-139</t>
  </si>
  <si>
    <t>LEVEL 3 BIT BRAZING ( level 3 material number 1245350) grind 1/64" on radius (1/32" on diameter) for the entire length of the gauge.</t>
  </si>
  <si>
    <t>2024-ARDT-LV3-140</t>
  </si>
  <si>
    <t>2024-ARDT-LV3-141</t>
  </si>
  <si>
    <t>LEVEL 3 BIT BRAZING ( level 3 material number 1245431 ) USE BOM 1251098M</t>
  </si>
  <si>
    <t>2024-ARDT-LV3-142</t>
  </si>
  <si>
    <t>2024-ARDT-LV3-143</t>
  </si>
  <si>
    <t>LEVEL 3 BIT BRAZING ( level 3 material number 1221158 )</t>
  </si>
  <si>
    <t>2024-ARDT-LV3-144</t>
  </si>
  <si>
    <t>LEVEL 3 BIT BRAZING ( level 3 material number 1229187 )</t>
  </si>
  <si>
    <t>2024-ARDT-LV3-145</t>
  </si>
  <si>
    <t>2024-ARDT-LV3-146</t>
  </si>
  <si>
    <t xml:space="preserve">LEVEL 3 BIT BRAZING ( level 3 material number will be 1270578) </t>
  </si>
  <si>
    <t>2024-ARDT-LV3-147</t>
  </si>
  <si>
    <t>2024-ARDT-LV3-148</t>
  </si>
  <si>
    <t>LEVEL 3 BIT BRAZING ( level 3 material number will Be 1228690)</t>
  </si>
  <si>
    <t>2024-ARDT-LV3-149</t>
  </si>
  <si>
    <t>2024-ARDT-LV3-150</t>
  </si>
  <si>
    <t>LEVEL 3 BIT BRAZING ( level 3 material number will be 1228848)</t>
  </si>
  <si>
    <t>Hold for quality issue F/07/28/2024 T/ 07/30/2024 &amp; Rework</t>
  </si>
  <si>
    <t>2024-ARDT-LV3-151</t>
  </si>
  <si>
    <t>2024-ARDT-LV3-152</t>
  </si>
  <si>
    <t xml:space="preserve">LEVEL 3 BIT BRAZING ( level 3 material number 1033011 )                                                   </t>
  </si>
  <si>
    <t>Equipments Maintenance, and low priority compared to another released bits.</t>
  </si>
  <si>
    <t>2024-ARDT-LV3-153</t>
  </si>
  <si>
    <t>2024-ARDT-LV3-154</t>
  </si>
  <si>
    <t>2024-ARDT-LV3-155</t>
  </si>
  <si>
    <t xml:space="preserve">LEVEL 3 BIT BRAZING ( level 3 material number 1234376)                                                   </t>
  </si>
  <si>
    <t>2024-ARDT-LV3-156</t>
  </si>
  <si>
    <t>2024-ARDT-LV3-157</t>
  </si>
  <si>
    <t xml:space="preserve">LEVEL 3 BIT BRAZING ( level 3 material number 1284241)                                                   </t>
  </si>
  <si>
    <t>2024-ARDT-LV3-158</t>
  </si>
  <si>
    <t>2024-ARDT-LV3-159</t>
  </si>
  <si>
    <t>2024-ARDT-LV3-160</t>
  </si>
  <si>
    <t>LEVEL 3 BIT BRAZING ( level 3 material number 1234376 ) USE BOM 1249569M</t>
  </si>
  <si>
    <t>2024-ARDT-LV3-161</t>
  </si>
  <si>
    <t xml:space="preserve">LEVEL 3 BIT BRAZING ( level 3 material number will be 1234376 )    </t>
  </si>
  <si>
    <t>2024-ARDT-LV3-162</t>
  </si>
  <si>
    <t>1246680M</t>
  </si>
  <si>
    <t>LEVEL 3 BIT BRAZING ( level 3 material number 1246680M)</t>
  </si>
  <si>
    <t>2024-ARDT-LV3-163</t>
  </si>
  <si>
    <t>2024-ARDT-LV3-164</t>
  </si>
  <si>
    <t>2024-ARDT-LV3-165</t>
  </si>
  <si>
    <t>LEVEL 3 BIT BRAZING ( level 3 material number 1246020M1)</t>
  </si>
  <si>
    <t>2024-ARDT-LV3-166</t>
  </si>
  <si>
    <t>2024-ARDT-LV3-167</t>
  </si>
  <si>
    <t>2024-ARDT-LV3-168</t>
  </si>
  <si>
    <t>2024-ARDT-LV3-169</t>
  </si>
  <si>
    <t>LEVEL 3 BIT BRAZING ( level 3 material number 1192119)</t>
  </si>
  <si>
    <t>2024-ARDT-LV3-170</t>
  </si>
  <si>
    <t>2024-ARDT-LV3-171</t>
  </si>
  <si>
    <t>2024-ARDT-LV3-172</t>
  </si>
  <si>
    <t>2024-ARDT-LV3-173</t>
  </si>
  <si>
    <t>2024-ARDT-LV3-174</t>
  </si>
  <si>
    <t>2024-ARDT-LV3-175</t>
  </si>
  <si>
    <t>2024-ARDT-LV3-176</t>
  </si>
  <si>
    <t>2024-ARDT-LV3-177</t>
  </si>
  <si>
    <t xml:space="preserve">LEVEL 3 BIT BRAZING ( level 3 material number (1145824) </t>
  </si>
  <si>
    <t>2024-ARDT-LV3-180</t>
  </si>
  <si>
    <t xml:space="preserve">LEVEL 3 BIT BRAZING ( level 3 material number will be 1270578)                                                        </t>
  </si>
  <si>
    <t>2024-ARDT-LV3-181</t>
  </si>
  <si>
    <t>2024-ARDT-LV3-182</t>
  </si>
  <si>
    <t xml:space="preserve">LEVEL 3 BIT BRAZING ( level 3 material number will be 1234376)                                                        </t>
  </si>
  <si>
    <t>2024-ARDT-LV3-183</t>
  </si>
  <si>
    <t xml:space="preserve">LEVEL 3 BIT BRAZING ( level 3 material number will be 1246680)                                                        </t>
  </si>
  <si>
    <t>2024-ARDT-LV3-184</t>
  </si>
  <si>
    <t>2024-ARDT-LV3-185</t>
  </si>
  <si>
    <t xml:space="preserve">LEVEL 3 BIT BRAZING ( level 3 material number will be 960723)                                                        </t>
  </si>
  <si>
    <t>2024-ARDT-LV3-186</t>
  </si>
  <si>
    <t xml:space="preserve">LEVEL 3 BIT BRAZING ( level 3 material number will be 1137349)                                                        </t>
  </si>
  <si>
    <t>2024-ARDT-LV3-187</t>
  </si>
  <si>
    <t>2024-ARDT-LV3-188</t>
  </si>
  <si>
    <t>2024-ARDT-LV3-190</t>
  </si>
  <si>
    <t>LEVEL 3 BIT BRAZING ( level 3 material number will be 1245350)  grind 1/64" on radius (1/32" on diameter) for the entire length of the gauge.</t>
  </si>
  <si>
    <t>2024-ARDT-LV3-191</t>
  </si>
  <si>
    <t xml:space="preserve">LEVEL 3 BIT BRAZING ( level 3 material number 1246680) </t>
  </si>
  <si>
    <t>2024-ARDT-LV3-192</t>
  </si>
  <si>
    <t>2024-ARDT-LV3-193</t>
  </si>
  <si>
    <t>2024-ARDT-LV3-194</t>
  </si>
  <si>
    <t>2024-ARDT-LV3-195</t>
  </si>
  <si>
    <t>2024-ARDT-LV3-196</t>
  </si>
  <si>
    <t>LEVEL 3 BIT BRAZING ( level 3 material number 1249569)</t>
  </si>
  <si>
    <t>2024-ARDT-LV3-197</t>
  </si>
  <si>
    <t>960723M</t>
  </si>
  <si>
    <t xml:space="preserve">LEVEL 3 BIT BRAZING ( level 3 material number will be 1228690)                                                        </t>
  </si>
  <si>
    <t>2024-ARDT-LV3-198</t>
  </si>
  <si>
    <t>2024-ARDT-LV3-199</t>
  </si>
  <si>
    <t xml:space="preserve">LEVEL 3 BIT BRAZING ( level 3 material number will be1228690 )                                                                       </t>
  </si>
  <si>
    <t>2024-ARDT-LV3-200</t>
  </si>
  <si>
    <t xml:space="preserve">LEVEL 3 BIT BRAZING ( level 3 material number will be 1234376)                                                                       </t>
  </si>
  <si>
    <t>2024-ARDT-LV3-201</t>
  </si>
  <si>
    <t>2024-ARDT-LV3-202</t>
  </si>
  <si>
    <t>LEVEL 3 BIT BRAZING ( level 3 material number will be 1270578)  USE BOM 1251627M</t>
  </si>
  <si>
    <t>2024-ARDT-LV3-203</t>
  </si>
  <si>
    <t xml:space="preserve">LEVEL 3 BIT BRAZING ( level 3 material number will be 1246680)                                                       </t>
  </si>
  <si>
    <t>2024-ARDT-LV3-204</t>
  </si>
  <si>
    <t>2024-ARDT-LV3-205</t>
  </si>
  <si>
    <t xml:space="preserve">LEVEL 3 BIT BRAZING ( level 3 material number will be 1234376)                                                       </t>
  </si>
  <si>
    <t>2024-ARDT-LV3-206</t>
  </si>
  <si>
    <t>2024-ARDT-LV3-207</t>
  </si>
  <si>
    <t xml:space="preserve">LEVEL 3 BIT BRAZING ( level 3 material number will be 1228690)                                                       </t>
  </si>
  <si>
    <t>2024-ARDT-LV3-208</t>
  </si>
  <si>
    <t>LEVEL 3 BIT BRAZING ( level 3 material number will be 1246020)</t>
  </si>
  <si>
    <t>2024-ARDT-LV3-209</t>
  </si>
  <si>
    <t xml:space="preserve">LEVEL 3 BIT BRAZING ( level 3 material number will be 1231398)                                                       </t>
  </si>
  <si>
    <t>2024-ARDT-LV3-210</t>
  </si>
  <si>
    <t xml:space="preserve">LEVEL 3 BIT BRAZING ( level 3 material number will be 1228782)                                                       </t>
  </si>
  <si>
    <t>2024-ARDT-LV3-211</t>
  </si>
  <si>
    <t>LEVEL 3 BIT BRAZING ( level 3 material number will be 1245357)</t>
  </si>
  <si>
    <t>2024-ARDT-LV3-212</t>
  </si>
  <si>
    <t>2024-ARDT-LV3-213</t>
  </si>
  <si>
    <t xml:space="preserve">LEVEL 3 BIT BRAZING ( level 3 material number will be 1245357)                                                       </t>
  </si>
  <si>
    <t>2024-ARDT-LV3-214</t>
  </si>
  <si>
    <t xml:space="preserve">LEVEL 3 BIT BRAZING ( level 3 material number will be 1228690) </t>
  </si>
  <si>
    <t>Hold for quality issue F/12/26/2024,T/ 1/6/2024_Rework</t>
  </si>
  <si>
    <t>2024-ARDT-LV3-215</t>
  </si>
  <si>
    <t>2024-ARDT-LV3-216</t>
  </si>
  <si>
    <t>2024-ARDT-LV3-217</t>
  </si>
  <si>
    <t>1188149M</t>
  </si>
  <si>
    <t xml:space="preserve">LEVEL 3 BIT BRAZING ( level 3 material number 1188149) Use Bom 1267829                                                       </t>
  </si>
  <si>
    <t>2025-ARDT-LV3-001</t>
  </si>
  <si>
    <t>2025-ARDT-LV3-002</t>
  </si>
  <si>
    <t xml:space="preserve">LEVEL 3 BIT BRAZING ( level 3 material number will be 1231398) </t>
  </si>
  <si>
    <t>2025-ARDT-LV3-003</t>
  </si>
  <si>
    <t>1176003M</t>
  </si>
  <si>
    <t xml:space="preserve">LEVEL 3 BIT BRAZING ( level 3 material number will be 1176003M) </t>
  </si>
  <si>
    <t>2025-ARDT-LV3-004</t>
  </si>
  <si>
    <t xml:space="preserve">LEVEL 3 BIT BRAZING ( level 3 material number will be 1228782) </t>
  </si>
  <si>
    <t>2025-ARDT-LV3-005</t>
  </si>
  <si>
    <t>LEVEL 3 BIT BRAZING ( level 3 material number will be 1245431)USE BOM 1251098M</t>
  </si>
  <si>
    <t>2025-ARDT-LV3-006</t>
  </si>
  <si>
    <t>LEVEL 3 BIT BRAZING ( level 3 material number will be 1145824) USE BOM 1137349M1</t>
  </si>
  <si>
    <t>2025-ARDT-LV3-007</t>
  </si>
  <si>
    <t>1251098M1</t>
  </si>
  <si>
    <t>LEVEL 3 BIT BRAZING ( level 3 material number is 1245431) USE BOM 1251098M1</t>
  </si>
  <si>
    <t>2025-ARDT-LV3-008</t>
  </si>
  <si>
    <t xml:space="preserve">LEVEL 3 BIT BRAZING ( level 3 material number will be 1228848)                                                            </t>
  </si>
  <si>
    <t>2025-ARDT-LV3-009</t>
  </si>
  <si>
    <t xml:space="preserve">LEVEL 3 BIT BRAZING ( level 3 material number will be 1234376)                                                            </t>
  </si>
  <si>
    <t>2025-ARDT-LV3-010</t>
  </si>
  <si>
    <t xml:space="preserve">8 3/8” </t>
  </si>
  <si>
    <t>2009244M</t>
  </si>
  <si>
    <t xml:space="preserve">LEVEL 3 BIT BRAZING ( level 3 material number will be 2009244M)                                                            </t>
  </si>
  <si>
    <t>2025-ARDT-LV3-011</t>
  </si>
  <si>
    <t>16''</t>
  </si>
  <si>
    <t>1058252M1</t>
  </si>
  <si>
    <t>LEVEL 3 BIT BRAZING ( level 3 material number will be 1228782) USE BOM 1058252M1</t>
  </si>
  <si>
    <t>2025-ARDT-LV3-012</t>
  </si>
  <si>
    <t>LEVEL 3 BIT BRAZING ( level 3 material number was 2013684)</t>
  </si>
  <si>
    <t>2025-ARDT-LV3-013</t>
  </si>
  <si>
    <t>MMD85DH-1</t>
  </si>
  <si>
    <t>LEVEL 3 BIT BRAZING ( level 3 material number was 1228782)</t>
  </si>
  <si>
    <t>2025-ARDT-LV3-014</t>
  </si>
  <si>
    <t xml:space="preserve">LEVEL 3 BIT BRAZING ( level 3 material number will be 1231398)                                                           </t>
  </si>
  <si>
    <t>2025-ARDT-LV3-015</t>
  </si>
  <si>
    <t>LEVEL 3 BIT BRAZING ( level 3 material number is 1228782)</t>
  </si>
  <si>
    <t>ARDT</t>
  </si>
  <si>
    <t>WFD</t>
  </si>
  <si>
    <t>PR-2025-024</t>
  </si>
  <si>
    <t>PR-2025-028</t>
  </si>
  <si>
    <t>PR-2025-029</t>
  </si>
  <si>
    <t>Pin Face &amp;Thread Cleaning.</t>
  </si>
  <si>
    <t xml:space="preserve"> Shank  Machining.</t>
  </si>
  <si>
    <t>RP-2025-020</t>
  </si>
  <si>
    <t xml:space="preserve"> Shank&amp; Breaker Slot (Clean).</t>
  </si>
  <si>
    <t>RP-2025-019</t>
  </si>
  <si>
    <t>RP-2025-021</t>
  </si>
  <si>
    <t>RP-2025-027</t>
  </si>
  <si>
    <t>RP-2025-026</t>
  </si>
  <si>
    <t>Shank(Clean).</t>
  </si>
  <si>
    <t>RP-2025-018</t>
  </si>
  <si>
    <t>PR-2025-001</t>
  </si>
  <si>
    <t>FC-2025-001</t>
  </si>
  <si>
    <t>FC-2025-002</t>
  </si>
  <si>
    <t>FC-2025-004</t>
  </si>
  <si>
    <t>3 5/8"</t>
  </si>
  <si>
    <t>MMD53DH-2</t>
  </si>
  <si>
    <t>HD75WF</t>
  </si>
  <si>
    <t>1249569M0</t>
  </si>
  <si>
    <t>12812784R</t>
  </si>
  <si>
    <t>8-3/8"</t>
  </si>
  <si>
    <t>SAUDI ARAMCO</t>
  </si>
  <si>
    <t>Repaired</t>
  </si>
  <si>
    <t>13172302R</t>
  </si>
  <si>
    <t>8 3/8"</t>
  </si>
  <si>
    <t>MM65DH-1</t>
  </si>
  <si>
    <t>13220350R</t>
  </si>
  <si>
    <t>13261214R</t>
  </si>
  <si>
    <t>13283016R</t>
  </si>
  <si>
    <t>GT65DH-1</t>
  </si>
  <si>
    <t>12"</t>
  </si>
  <si>
    <t>8 3/8''</t>
  </si>
  <si>
    <t>5 7/8" X 2 5/8"</t>
  </si>
  <si>
    <t>FC3845</t>
  </si>
  <si>
    <t>1214097M</t>
  </si>
  <si>
    <t>HALLIBURTON</t>
  </si>
  <si>
    <t>13728159R1</t>
  </si>
  <si>
    <t>8 3/8" X 4"</t>
  </si>
  <si>
    <t>FC3843</t>
  </si>
  <si>
    <t>8 3/8 X 4''</t>
  </si>
  <si>
    <t>FC75WK</t>
  </si>
  <si>
    <t>Halliburton Reg.</t>
  </si>
  <si>
    <t>ARDT-LV4</t>
  </si>
  <si>
    <t>HD75DOs</t>
  </si>
  <si>
    <t>1254482M</t>
  </si>
  <si>
    <t>1254762M1</t>
  </si>
  <si>
    <t>EM65D</t>
  </si>
  <si>
    <t>1267829M</t>
  </si>
  <si>
    <t>1254482M1</t>
  </si>
  <si>
    <t>1235768M1</t>
  </si>
  <si>
    <t xml:space="preserve">1160951M1 </t>
  </si>
  <si>
    <t>HXi55Ds</t>
  </si>
  <si>
    <t>1246020M3</t>
  </si>
  <si>
    <t>HXi65Ds</t>
  </si>
  <si>
    <t>LV4 MAT NO.</t>
  </si>
  <si>
    <t>2020-ARDT-LV4-01</t>
  </si>
  <si>
    <t>GTD64HO</t>
  </si>
  <si>
    <t>LEVEL 4 BIT BRAZING ( level 4 material number was 1149944)</t>
  </si>
  <si>
    <t>2020-ARDT-LV4-02</t>
  </si>
  <si>
    <t>2020-ARDT-LV4-03</t>
  </si>
  <si>
    <t>LEVEL 4 BIT BRAZING ( level 4 material number was 1145821)</t>
  </si>
  <si>
    <t>2020-ARDT-LV4-04</t>
  </si>
  <si>
    <t>2020-ARDT-LV4-05</t>
  </si>
  <si>
    <t>Level 4 Bit Brazing(level 4 material was 1150007)</t>
  </si>
  <si>
    <t>2020-ARDT-LV4-06</t>
  </si>
  <si>
    <t>2020-ARDT-LV4-07</t>
  </si>
  <si>
    <t>LEVEL 4 BIT BRAZING(1313-CT427 0.010 – 1145493, 1313-CT418 0.010 - 1100696), THE mat NO. STILL NOT RECIVED- REMIND AZIM</t>
  </si>
  <si>
    <t>2020-ARDT-LV4-08</t>
  </si>
  <si>
    <t>LEVEL 5 BIT BRAZING ( level 4 material number was 1145821)</t>
  </si>
  <si>
    <t>2020-ARDT-LV4-09</t>
  </si>
  <si>
    <t>2020-ARDT-LV4-10</t>
  </si>
  <si>
    <t>2020-ARDT-LV4-11</t>
  </si>
  <si>
    <t>2020-ARDT-LV4-12</t>
  </si>
  <si>
    <t>2021-ARDT-LV4-01</t>
  </si>
  <si>
    <t>2021-ARDT-LV4-02</t>
  </si>
  <si>
    <t>2021-ARDT-LV4-03</t>
  </si>
  <si>
    <t>2021-ARDT-LV4-04</t>
  </si>
  <si>
    <t>2021-ARDT-LV4-05</t>
  </si>
  <si>
    <t>2021-ARDT-LV4-06</t>
  </si>
  <si>
    <t>2021-ARDT-LV4-07</t>
  </si>
  <si>
    <t>2021-ARDT-LV4-08</t>
  </si>
  <si>
    <t>2021-ARDT-LV4-09</t>
  </si>
  <si>
    <t>LEVEL 4 BIT BRAZING (  level 4 material number was 1145821)</t>
  </si>
  <si>
    <t>2021-ARDT-LV4-10</t>
  </si>
  <si>
    <t>1150007M</t>
  </si>
  <si>
    <t>LEVEL 4 BIT BRAZING ( level 5 material number will be 1150007M)-Check with Azim to change to new MAT No. instead of this L4 MAT No.</t>
  </si>
  <si>
    <t>2021-ARDT-LV4-11</t>
  </si>
  <si>
    <t>LEVEL 4 BIT BRAZING ( level 4 material number was 1145821 )</t>
  </si>
  <si>
    <t>2021-ARDT-LV4-12</t>
  </si>
  <si>
    <t>2021-ARDT-LV4-13</t>
  </si>
  <si>
    <t>2021-ARDT-LV4-14</t>
  </si>
  <si>
    <t>2021-ARDT-LV4-15</t>
  </si>
  <si>
    <t>2021-ARDT-LV4-16</t>
  </si>
  <si>
    <t>2021-ARDT-LV4-17</t>
  </si>
  <si>
    <t>2021-ARDT-LV4-18</t>
  </si>
  <si>
    <t>LEVEL 4 BIT BRAZING ( level 3 material number was 1150007)</t>
  </si>
  <si>
    <t>2021-ARDT-LV4-19</t>
  </si>
  <si>
    <t>1162241M</t>
  </si>
  <si>
    <t>LEVEL 4 BIT BRAZING ( Use attached cutter map and change CT418 to CT427. Assign mat#1162241M as per saad mail)</t>
  </si>
  <si>
    <t>2021-ARDT-LV4-20</t>
  </si>
  <si>
    <t>2021-ARDT-LV4-21</t>
  </si>
  <si>
    <t>2021-ARDT-LV4-22</t>
  </si>
  <si>
    <t>2021-ARDT-LV4-23</t>
  </si>
  <si>
    <t>1084341M</t>
  </si>
  <si>
    <t>2021-ARDT-LV4-24</t>
  </si>
  <si>
    <t>1149944M</t>
  </si>
  <si>
    <t>LEVEL 4 BIT BRAZING ( need to install CT427 cutters in the subject bit)</t>
  </si>
  <si>
    <t>2021-ARDT-LV4-25</t>
  </si>
  <si>
    <t>LEVEL 4 BIT BRAZING ( Level 4 material number  was 1145821)</t>
  </si>
  <si>
    <t>2021-ARDT-LV4-26</t>
  </si>
  <si>
    <t>2021-ARDT-LV4-27</t>
  </si>
  <si>
    <t>LEVEL 4 BIT BRAZING ( Level 4 material number  was 1150007)</t>
  </si>
  <si>
    <t>2021-ARDT-LV4-28</t>
  </si>
  <si>
    <t>2021-ARDT-LV4-29</t>
  </si>
  <si>
    <t>2021-ARDT-LV4-30</t>
  </si>
  <si>
    <t>2021-ARDT-LV4-31</t>
  </si>
  <si>
    <t>2021-ARDT-LV4-32</t>
  </si>
  <si>
    <t>2021-ARDT-LV4-33</t>
  </si>
  <si>
    <t>2021-ARDT-LV4-34</t>
  </si>
  <si>
    <t>2021-ARDT-LV4-35</t>
  </si>
  <si>
    <t>2021-ARDT-LV4-36</t>
  </si>
  <si>
    <t>2021-ARDT-LV4-37</t>
  </si>
  <si>
    <t>LEVEL 4 BIT BRAZING ( Level 4 material number  was 1149944)</t>
  </si>
  <si>
    <t>2021-ARDT-LV4-38</t>
  </si>
  <si>
    <t>2021-ARDT-LV4-39</t>
  </si>
  <si>
    <t>LEVEL 4 BIT BRAZING ( Level 4 material number  was 115801)</t>
  </si>
  <si>
    <t>2021-ARDT-LV4-40</t>
  </si>
  <si>
    <t>2021-ARDT-LV4-41</t>
  </si>
  <si>
    <t>2021-ARDT-LV4-42</t>
  </si>
  <si>
    <t>1201053M</t>
  </si>
  <si>
    <t>LEVEL 4 BIT BRAZING ( Level 4 material number  was 1158011)</t>
  </si>
  <si>
    <t>2021-ARDT-LV4-43</t>
  </si>
  <si>
    <t>2021-ARDT-LV4-44</t>
  </si>
  <si>
    <t>2021-ARDT-LV4-45</t>
  </si>
  <si>
    <t>2021-ARDT-LV4-46</t>
  </si>
  <si>
    <t>LEVEL 4 BIT BRAZING ( Level 4 material number  was 1198515)</t>
  </si>
  <si>
    <t>2022-ARDT-LV4-01</t>
  </si>
  <si>
    <t>2022-ARDT-LV4-02</t>
  </si>
  <si>
    <t>2022-ARDT-LV4-03</t>
  </si>
  <si>
    <t>10.30 AM</t>
  </si>
  <si>
    <t>2022-ARDT-LV4-04</t>
  </si>
  <si>
    <t>2022-ARDT-LV4-05</t>
  </si>
  <si>
    <t>2022-ARDT-LV4-06</t>
  </si>
  <si>
    <t>2022-ARDT-LV4-07</t>
  </si>
  <si>
    <t>2022-ARDT-LV4-08</t>
  </si>
  <si>
    <t>LEVEL 4 BIT BRAZING ( Level 4 material number  was 1198387)</t>
  </si>
  <si>
    <t>2022-ARDT-LV4-09</t>
  </si>
  <si>
    <t>2022-ARDT-LV4-10</t>
  </si>
  <si>
    <t>2022-ARDT-LV4-11</t>
  </si>
  <si>
    <t>2022-ARDT-LV4-12</t>
  </si>
  <si>
    <t>1212043M</t>
  </si>
  <si>
    <t>LEVEL 4 BIT BRAZING ( Level 4 material number  1208569)</t>
  </si>
  <si>
    <t>2022-ARDT-LV4-13</t>
  </si>
  <si>
    <t>2022-ARDT-LV4-14</t>
  </si>
  <si>
    <t>2022-ARDT-LV4-15</t>
  </si>
  <si>
    <t>2022-ARDT-LV4-16</t>
  </si>
  <si>
    <t>2022-ARDT-LV4-17</t>
  </si>
  <si>
    <t>LEVEL 4 BIT BRAZING ( Level 4 material number 1158011)</t>
  </si>
  <si>
    <t>2022-ARDT-LV4-18</t>
  </si>
  <si>
    <t>2022-ARDT-LV4-19</t>
  </si>
  <si>
    <t>LEVEL 4 BIT BRAZING ( Level 4 material number  1149944)</t>
  </si>
  <si>
    <t>2022-ARDT-LV4-20</t>
  </si>
  <si>
    <t>2022-ARDT-LV4-21</t>
  </si>
  <si>
    <t>2022-ARDT-LV4-22</t>
  </si>
  <si>
    <t>LEVEL 4 BIT BRAZING ( Level 4 material number 1198387)</t>
  </si>
  <si>
    <t>2022-ARDT-LV4-23</t>
  </si>
  <si>
    <t>LEVEL 4 BIT BRAZING ( Level 4 material number 1150007)</t>
  </si>
  <si>
    <t>2022-ARDT-LV4-24</t>
  </si>
  <si>
    <t>LEVEL 4 BIT BRAZING ( Level 4 material number 1208569 )</t>
  </si>
  <si>
    <t>2022-ARDT-LV4-27</t>
  </si>
  <si>
    <t>LEVEL 4 BIT BRAZING ( Level 4 material number 1198387 )</t>
  </si>
  <si>
    <t>2022-ARDT-LV4-28</t>
  </si>
  <si>
    <t>2022-ARDT-LV4-25</t>
  </si>
  <si>
    <t xml:space="preserve">create a new transfer order onc ethe item is fixed for the cutters </t>
  </si>
  <si>
    <t>2022-ARDT-LV4-26</t>
  </si>
  <si>
    <t>2022-ARDT-LV4-29</t>
  </si>
  <si>
    <t>LEVEL 4 BIT BRAZING ( Level 4 material number  1145821)</t>
  </si>
  <si>
    <t>2022-ARDT-LV4-30</t>
  </si>
  <si>
    <t>2022-ARDT-LV4-31</t>
  </si>
  <si>
    <t>LEVEL 4 BIT BRAZING ( Level 4 material number 1145821)</t>
  </si>
  <si>
    <t>2022-ARDT-LV4-32</t>
  </si>
  <si>
    <t>LEVEL 4 BIT BRAZING ( Level 4 material number 1212881)</t>
  </si>
  <si>
    <t>2022-ARDT-LV4-34</t>
  </si>
  <si>
    <t>2022-ARDT-LV4-35</t>
  </si>
  <si>
    <t>2022-ARDT-LV4-33</t>
  </si>
  <si>
    <t>2022-ARDT-LV4-36</t>
  </si>
  <si>
    <t>2022-ARDT-LV4-37</t>
  </si>
  <si>
    <t>LEVEL 4 BIT BRAZING ( Level 4 material number 1150007 )</t>
  </si>
  <si>
    <t>2022-ARDT-LV4-38</t>
  </si>
  <si>
    <t>2022-ARDT-LV4-39</t>
  </si>
  <si>
    <t>2022-ARDT-LV4-40</t>
  </si>
  <si>
    <t>2022-ARDT-LV4-41</t>
  </si>
  <si>
    <t>2022-ARDT-LV4-42</t>
  </si>
  <si>
    <t>2022-ARDT-LV4-43</t>
  </si>
  <si>
    <t>2022-ARDT-LV4-44</t>
  </si>
  <si>
    <t>LEVEL 4 BIT BRAZING ( Level 4 material number 1158011 )</t>
  </si>
  <si>
    <t>2022-ARDT-LV4-45</t>
  </si>
  <si>
    <t>2022-ARDT-LV4-46</t>
  </si>
  <si>
    <t>2022-ARDT-LV4-47</t>
  </si>
  <si>
    <t>2022-ARDT-LV4-48</t>
  </si>
  <si>
    <t>2022-ARDT-LV4-49</t>
  </si>
  <si>
    <t>2022-ARDT-LV4-50</t>
  </si>
  <si>
    <t>2022-ARDT-LV4-51</t>
  </si>
  <si>
    <t>2022-ARDT-LV4-52</t>
  </si>
  <si>
    <t>2022-ARDT-LV4-53</t>
  </si>
  <si>
    <t>2022-ARDT-LV4-54</t>
  </si>
  <si>
    <t>2022-ARDT-LV4-55</t>
  </si>
  <si>
    <t>1224225M</t>
  </si>
  <si>
    <t>LEVEL 4 BIT BRAZING ( Level 4 material number 1224225)</t>
  </si>
  <si>
    <t>2022-ARDT-LV4-56</t>
  </si>
  <si>
    <t>2022-ARDT-LV4-57</t>
  </si>
  <si>
    <t>2022-ARDT-LV4-58</t>
  </si>
  <si>
    <t>2022-ARDT-LV4-59</t>
  </si>
  <si>
    <t>2022-ARDT-LV4-60</t>
  </si>
  <si>
    <t>2022-ARDT-LV4-61</t>
  </si>
  <si>
    <t>2022-ARDT-LV4-62</t>
  </si>
  <si>
    <t>LEVEL 4 BIT BRAZING ( Level 4 material number 1217589)</t>
  </si>
  <si>
    <t>2022-ARDT-LV4-63</t>
  </si>
  <si>
    <t>2022-ARDT-LV4-64</t>
  </si>
  <si>
    <t>2022-ARDT-LV4-65</t>
  </si>
  <si>
    <t>2022-ARDT-LV4-66</t>
  </si>
  <si>
    <t>2022-ARDT-LV4-67</t>
  </si>
  <si>
    <t>2022-ARDT-LV4-68</t>
  </si>
  <si>
    <t>2022-ARDT-LV4-69</t>
  </si>
  <si>
    <t>2022-ARDT-LV4-70</t>
  </si>
  <si>
    <t>2022-ARDT-LV4-71</t>
  </si>
  <si>
    <t>2022-ARDT-LV4-72</t>
  </si>
  <si>
    <t>2022-ARDT-LV4-73</t>
  </si>
  <si>
    <t>1186699M</t>
  </si>
  <si>
    <t>2022-ARDT-LV4-74</t>
  </si>
  <si>
    <t>2022-ARDT-LV4-75</t>
  </si>
  <si>
    <t xml:space="preserve">13838422	</t>
  </si>
  <si>
    <t>2023-ARDT-LV4-001</t>
  </si>
  <si>
    <t>2023-ARDT-LV4-002</t>
  </si>
  <si>
    <t>2023-ARDT-LV4-003</t>
  </si>
  <si>
    <t>2023-ARDT-LV4-004</t>
  </si>
  <si>
    <t>LEVEL 4 BIT BRAZING ( Level 4 material number 1217589 ) CF2</t>
  </si>
  <si>
    <t>2023-ARDT-LV4-005</t>
  </si>
  <si>
    <t>2023-ARDT-LV4-006</t>
  </si>
  <si>
    <t>2023-ARDT-LV4-007</t>
  </si>
  <si>
    <t>2023-ARDT-LV4-008</t>
  </si>
  <si>
    <t>2023-ARDT-LV4-009</t>
  </si>
  <si>
    <t>2023-ARDT-LV4-010</t>
  </si>
  <si>
    <t>2023-ARDT-LV4-011</t>
  </si>
  <si>
    <t>2023-ARDT-LV4-012</t>
  </si>
  <si>
    <t>LEVEL 4 BIT BRAZING ( level 5 material number 1228739) CF2 INSIDE</t>
  </si>
  <si>
    <t>2023-ARDT-LV4-013</t>
  </si>
  <si>
    <t>LEVEL 4 BIT BRAZING ( Level 4 material number 1240803)</t>
  </si>
  <si>
    <t>2023-ARDT-LV4-014</t>
  </si>
  <si>
    <t>LEVEL 4 BIT BRAZING ( Level 4 material number 1198387) CF1</t>
  </si>
  <si>
    <t>2023-ARDT-LV4-015</t>
  </si>
  <si>
    <t>2023-ARDT-LV4-016</t>
  </si>
  <si>
    <t>2023-ARDT-LV4-017</t>
  </si>
  <si>
    <t>2023-ARDT-LV4-018</t>
  </si>
  <si>
    <t>2023-ARDT-LV4-019</t>
  </si>
  <si>
    <t>2023-ARDT-LV4-020</t>
  </si>
  <si>
    <t>2023-ARDT-LV4-021</t>
  </si>
  <si>
    <t>2023-ARDT-LV4-022</t>
  </si>
  <si>
    <t>2023-ARDT-LV4-023</t>
  </si>
  <si>
    <t>2023-ARDT-LV4-024</t>
  </si>
  <si>
    <t>2023-ARDT-LV4-025</t>
  </si>
  <si>
    <t>2023-ARDT-LV4-026</t>
  </si>
  <si>
    <t>2023-ARDT-LV4-027</t>
  </si>
  <si>
    <t>2023-ARDT-LV4-028</t>
  </si>
  <si>
    <t>2023-ARDT-LV4-029</t>
  </si>
  <si>
    <t>2023-ARDT-LV4-030</t>
  </si>
  <si>
    <t>2023-ARDT-LV4-031</t>
  </si>
  <si>
    <t>2023-ARDT-LV4-032</t>
  </si>
  <si>
    <t>LEVEL 4 BIT BRAZING ( Level 4 material number 1201053)</t>
  </si>
  <si>
    <t>2023-ARDT-LV4-033</t>
  </si>
  <si>
    <t>2023-ARDT-LV4-034</t>
  </si>
  <si>
    <t>2023-ARDT-LV4-035</t>
  </si>
  <si>
    <t>2023-ARDT-LV4-036</t>
  </si>
  <si>
    <t>2023-ARDT-LV4-037</t>
  </si>
  <si>
    <t>LEVEL 4 BIT BRAZING ( level 5 material number 1224225)</t>
  </si>
  <si>
    <t>2023-ARDT-LV4-038</t>
  </si>
  <si>
    <t>2023-ARDT-LV4-039</t>
  </si>
  <si>
    <t>2023-ARDT-LV4-040</t>
  </si>
  <si>
    <t>LEVEL 4 BIT BRAZING ( Level 4 material number1255267)</t>
  </si>
  <si>
    <t>2023-ARDT-LV4-041</t>
  </si>
  <si>
    <t>1231285M</t>
  </si>
  <si>
    <t>LEVEL 4 BIT BRAZING ( level 5 material number 1231285)</t>
  </si>
  <si>
    <t>2023-ARDT-LV4-042</t>
  </si>
  <si>
    <t>2023-ARDT-LV4-043</t>
  </si>
  <si>
    <t>2023-ARDT-LV4-044</t>
  </si>
  <si>
    <t>2023-ARDT-LV4-045</t>
  </si>
  <si>
    <t>2023-ARDT-LV4-046</t>
  </si>
  <si>
    <t>LEVEL 4 BIT BRAZING ( level 5 material number 1198387)</t>
  </si>
  <si>
    <t>2023-ARDT-LV4-047</t>
  </si>
  <si>
    <t>2023-ARDT-LV4-048</t>
  </si>
  <si>
    <t>LEVEL 4 BIT BRAZING ( level 5 material number 1255267)</t>
  </si>
  <si>
    <t>RM-FC-MB-0188</t>
  </si>
  <si>
    <t>2023-ARDT-LV4-049</t>
  </si>
  <si>
    <t>2023-ARDT-LV4-050</t>
  </si>
  <si>
    <t>2023-ARDT-LV4-051</t>
  </si>
  <si>
    <t>Hold by Saad</t>
  </si>
  <si>
    <t>2023-ARDT-LV4-052</t>
  </si>
  <si>
    <t>2023-ARDT-LV4-053</t>
  </si>
  <si>
    <t>LEVEL 4 BIT BRAZING ( level 5 material number 1158011)</t>
  </si>
  <si>
    <t>2023-ARDT-LV4-054</t>
  </si>
  <si>
    <t>2023-ARDT-LV4-055</t>
  </si>
  <si>
    <t>2023-ARDT-LV4-056</t>
  </si>
  <si>
    <t>2023-ARDT-LV4-057</t>
  </si>
  <si>
    <t>2023-ARDT-LV4-058</t>
  </si>
  <si>
    <t>1252149M</t>
  </si>
  <si>
    <t>LEVEL 4 BIT BRAZING ( level 4 material number 1224225)</t>
  </si>
  <si>
    <t>2023-ARDT-LV4-059</t>
  </si>
  <si>
    <t>2023-ARDT-LV4-060</t>
  </si>
  <si>
    <t>2023-ARDT-LV4-061</t>
  </si>
  <si>
    <t>2023-ARDT-LV4-062</t>
  </si>
  <si>
    <t>LEVEL 4 BIT BRAZING ( level 4 material number 1198387)</t>
  </si>
  <si>
    <t>2023-ARDT-LV4-063</t>
  </si>
  <si>
    <t>LEVEL 4 BIT BRAZING ( level 4 material number 1198387). Bit has relieved gauge. 0.015625 in relieved on radius. As per Saad</t>
  </si>
  <si>
    <t>2023-ARDT-LV4-064</t>
  </si>
  <si>
    <t>1158011M</t>
  </si>
  <si>
    <t>LEVEL 4 BIT BRAZING ( level 4 material number 1158011)</t>
  </si>
  <si>
    <t>2023-ARDT-LV4-065</t>
  </si>
  <si>
    <t>2023-ARDT-LV4-066</t>
  </si>
  <si>
    <t>2023-ARDT-LV4-067</t>
  </si>
  <si>
    <t>2023-ARDT-LV4-068</t>
  </si>
  <si>
    <t>2023-ARDT-LV4-069</t>
  </si>
  <si>
    <t>2023-ARDT-LV4-070</t>
  </si>
  <si>
    <t>2023-ARDT-LV4-071</t>
  </si>
  <si>
    <t>2023-ARDT-LV4-072</t>
  </si>
  <si>
    <t>HD75Fs</t>
  </si>
  <si>
    <t>LEVEL 4 BIT BRAZING ( level 4 material number 1255451)</t>
  </si>
  <si>
    <t>2023-ARDT-LV4-073</t>
  </si>
  <si>
    <t>2023-ARDT-LV4-074</t>
  </si>
  <si>
    <t>2023-ARDT-LV4-075</t>
  </si>
  <si>
    <t>2023-ARDT-LV4-076</t>
  </si>
  <si>
    <t>2023-ARDT-LV4-077</t>
  </si>
  <si>
    <t>2023-ARDT-LV4-078</t>
  </si>
  <si>
    <t>1198387M</t>
  </si>
  <si>
    <t>2023-ARDT-LV4-079</t>
  </si>
  <si>
    <t>1198387M1</t>
  </si>
  <si>
    <t>2023-ARDT-LV4-080</t>
  </si>
  <si>
    <t>LEVEL 4 BIT BRAZING ( level 4 material number 1150007)</t>
  </si>
  <si>
    <t>Canceled</t>
  </si>
  <si>
    <t>2023-ARDT-LV4-081</t>
  </si>
  <si>
    <t>2023-ARDT-LV4-082</t>
  </si>
  <si>
    <t>2023-ARDT-LV4-083</t>
  </si>
  <si>
    <t>2023-ARDT-LV4-084</t>
  </si>
  <si>
    <t>2023-ARDT-LV4-085</t>
  </si>
  <si>
    <t>2023-ARDT-LV4-086</t>
  </si>
  <si>
    <t>2023-ARDT-LV4-087</t>
  </si>
  <si>
    <t>LEVEL 4 BIT BRAZING ( level 4 material number 1262047)</t>
  </si>
  <si>
    <t>2023-ARDT-LV4-088</t>
  </si>
  <si>
    <t>2023-ARDT-LV4-089</t>
  </si>
  <si>
    <t>2023-ARDT-LV4-090</t>
  </si>
  <si>
    <t>2023-ARDT-LV4-091</t>
  </si>
  <si>
    <t>2023-ARDT-LV4-092</t>
  </si>
  <si>
    <t>2023-ARDT-LV4-093</t>
  </si>
  <si>
    <t>2023-ARDT-LV4-094</t>
  </si>
  <si>
    <t>2023-ARDT-LV4-095</t>
  </si>
  <si>
    <t>2023-ARDT-LV4-096</t>
  </si>
  <si>
    <t>LEVEL 4 BIT BRAZING ( level 4 material number 1259957)</t>
  </si>
  <si>
    <t>2023-ARDT-LV4-097</t>
  </si>
  <si>
    <t>2023-ARDT-LV4-098</t>
  </si>
  <si>
    <t>2023-ARDT-LV4-099</t>
  </si>
  <si>
    <t>2023-ARDT-LV4-100</t>
  </si>
  <si>
    <t>2023-ARDT-LV4-101</t>
  </si>
  <si>
    <t>2023-ARDT-LV4-102</t>
  </si>
  <si>
    <t>2023-ARDT-LV4-103</t>
  </si>
  <si>
    <t>2023-ARDT-LV4-104</t>
  </si>
  <si>
    <t>2023-ARDT-LV4-105</t>
  </si>
  <si>
    <t>#BDE53B</t>
  </si>
  <si>
    <t>2023-ARDT-LV4-106</t>
  </si>
  <si>
    <t>#AAC882</t>
  </si>
  <si>
    <t>2023-ARDT-LV4-107</t>
  </si>
  <si>
    <t>LEVEL 4 BIT BRAZING ( level 4 material number 1231285)</t>
  </si>
  <si>
    <t>#FAE68C</t>
  </si>
  <si>
    <t>2023-ARDT-LV4-108</t>
  </si>
  <si>
    <t>#FFAA82</t>
  </si>
  <si>
    <t>2023-ARDT-LV4-110</t>
  </si>
  <si>
    <t>#9A0025</t>
  </si>
  <si>
    <t>2023-ARDT-LV4-109</t>
  </si>
  <si>
    <t>#F03C5A</t>
  </si>
  <si>
    <t>2023-ARDT-LV4-111</t>
  </si>
  <si>
    <t>2023-ARDT-LV4-112</t>
  </si>
  <si>
    <t>No graphite, recived at 12-25-2023</t>
  </si>
  <si>
    <t>2023-ARDT-LV4-113</t>
  </si>
  <si>
    <t>1269498M5</t>
  </si>
  <si>
    <t>LEVEL 4 BIT BRAZING ( level 4 material number 1269498)</t>
  </si>
  <si>
    <t>Quality issue, big pockets need pocket build up, and ERP PO is not completed.</t>
  </si>
  <si>
    <t>2023-ARDT-LV4-114</t>
  </si>
  <si>
    <t>GT65DHF-1</t>
  </si>
  <si>
    <t>1239176M</t>
  </si>
  <si>
    <t>LEVEL 4 BIT BRAZING ( level 4 material number 1239176)</t>
  </si>
  <si>
    <t>2023-ARDT-LV4-115</t>
  </si>
  <si>
    <t>HD55DO</t>
  </si>
  <si>
    <t>LEVEL 4 BIT BRAZING ( level 4 material number 1267809)</t>
  </si>
  <si>
    <t>2023-ARDT-LV4-116</t>
  </si>
  <si>
    <t xml:space="preserve">due to 2023-ARDT-LV4-115 delay and rework </t>
  </si>
  <si>
    <t>2023-ARDT-LV4-117</t>
  </si>
  <si>
    <t>2023-ARDT-LV4-118</t>
  </si>
  <si>
    <t>2023-ARDT-LV4-119</t>
  </si>
  <si>
    <t>2023-ARDT-LV4-120</t>
  </si>
  <si>
    <t>2023-ARDT-LV4-121</t>
  </si>
  <si>
    <t>2023-ARDT-LV4-122</t>
  </si>
  <si>
    <t>This bit was received and then hold for a quality issue and the colected and released with no new email.</t>
  </si>
  <si>
    <t>2023-ARDT-LV4-123</t>
  </si>
  <si>
    <t>2023-ARDT-LV4-124</t>
  </si>
  <si>
    <t>2023-ARDT-LV4-125</t>
  </si>
  <si>
    <t>2023-ARDT-LV4-126</t>
  </si>
  <si>
    <t>2024-ARDT-LV4-001</t>
  </si>
  <si>
    <t>2024-ARDT-LV4-002</t>
  </si>
  <si>
    <t>2024-ARDT-LV4-003</t>
  </si>
  <si>
    <t>bit required pocket build up, refer to job order: 2024-ARDT-001</t>
  </si>
  <si>
    <t>2024-ARDT-LV4-004</t>
  </si>
  <si>
    <t>washer is used on B1P9 per Abdul instrection, one team available for brazing, periorty diffrence.</t>
  </si>
  <si>
    <t>2024-ARDT-LV4-005</t>
  </si>
  <si>
    <t>2024-ARDT-LV4-006</t>
  </si>
  <si>
    <t>2024-ARDT-LV4-007</t>
  </si>
  <si>
    <t>2024-ARDT-LV4-008</t>
  </si>
  <si>
    <t>LEVEL 4 BIT BRAZING ( level 4 material number 1258119)</t>
  </si>
  <si>
    <t>2024-ARDT-LV4-009</t>
  </si>
  <si>
    <t>LEVEL 4 BIT BRAZING ( level 4 material number 1267122)</t>
  </si>
  <si>
    <t>cutter shortage</t>
  </si>
  <si>
    <t>2024-ARDT-LV4-010</t>
  </si>
  <si>
    <t>2024-ARDT-LV4-011</t>
  </si>
  <si>
    <t>2024-ARDT-LV4-012</t>
  </si>
  <si>
    <t>2024-ARDT-LV4-013</t>
  </si>
  <si>
    <t>2024-ARDT-LV4-014</t>
  </si>
  <si>
    <t>2024-ARDT-LV4-015</t>
  </si>
  <si>
    <t>2024-ARDT-LV4-016</t>
  </si>
  <si>
    <t>2024-ARDT-LV4-017</t>
  </si>
  <si>
    <t>2024-ARDT-LV4-018</t>
  </si>
  <si>
    <t>2024-ARDT-LV4-019</t>
  </si>
  <si>
    <t>2024-ARDT-LV4-020</t>
  </si>
  <si>
    <t>hold by quality, rotary pocket problem</t>
  </si>
  <si>
    <t>2024-ARDT-LV4-021</t>
  </si>
  <si>
    <t>2024-ARDT-LV4-022</t>
  </si>
  <si>
    <t>2024-ARDT-LV4-023</t>
  </si>
  <si>
    <t>2024-ARDT-LV4-024</t>
  </si>
  <si>
    <t>2024-ARDT-LV4-025</t>
  </si>
  <si>
    <t>2024-ARDT-LV4-026</t>
  </si>
  <si>
    <t>2024-ARDT-LV4-027</t>
  </si>
  <si>
    <t>Hold for cutters shortage</t>
  </si>
  <si>
    <t>2024-ARDT-LV4-028</t>
  </si>
  <si>
    <t>2024-ARDT-LV4-029</t>
  </si>
  <si>
    <t>2024-ARDT-LV4-030</t>
  </si>
  <si>
    <t>2024-ARDT-LV4-031</t>
  </si>
  <si>
    <t>2024-ARDT-LV4-032</t>
  </si>
  <si>
    <t>B1C5</t>
  </si>
  <si>
    <t>2024-ARDT-LV4-033</t>
  </si>
  <si>
    <t>2024-ARDT-LV4-034</t>
  </si>
  <si>
    <t>Rework, then Hold for cutters crack</t>
  </si>
  <si>
    <t>2024-ARDT-LV4-035</t>
  </si>
  <si>
    <t>2024-ARDT-LV4-036</t>
  </si>
  <si>
    <t>2024-ARDT-LV4-037</t>
  </si>
  <si>
    <t>2024-ARDT-LV4-038</t>
  </si>
  <si>
    <t>2024-ARDT-LV4-039</t>
  </si>
  <si>
    <t>2024-ARDT-LV4-040</t>
  </si>
  <si>
    <t>2024-ARDT-LV4-041</t>
  </si>
  <si>
    <t>2024-ARDT-LV4-042</t>
  </si>
  <si>
    <t>2024-ARDT-LV4-043</t>
  </si>
  <si>
    <t>1257458M</t>
  </si>
  <si>
    <t>2024-ARDT-LV4-044</t>
  </si>
  <si>
    <t>2024-ARDT-LV4-045</t>
  </si>
  <si>
    <t>reworked</t>
  </si>
  <si>
    <t>2024-ARDT-LV4-046</t>
  </si>
  <si>
    <t>2024-ARDT-LV4-047</t>
  </si>
  <si>
    <t>2024-ARDT-LV4-048</t>
  </si>
  <si>
    <t>LEVEL 4 BIT BRAZING ( level 4 material number 1267829)</t>
  </si>
  <si>
    <t>2024-ARDT-LV4-049</t>
  </si>
  <si>
    <t>2024-ARDT-LV4-050</t>
  </si>
  <si>
    <t>2024-ARDT-LV4-051</t>
  </si>
  <si>
    <t>2024-ARDT-LV4-052</t>
  </si>
  <si>
    <t>2024-ARDT-LV4-053</t>
  </si>
  <si>
    <t>MMD85DHF</t>
  </si>
  <si>
    <t>1239258M</t>
  </si>
  <si>
    <t>LEVEL 4 BIT BRAZING ( level 4 material number 1238258)</t>
  </si>
  <si>
    <t>2024-ARDT-LV4-054</t>
  </si>
  <si>
    <t>GTD86DHF</t>
  </si>
  <si>
    <t>1239239M</t>
  </si>
  <si>
    <t>LEVEL 4 BIT BRAZING ( level 4 material number 1239239)</t>
  </si>
  <si>
    <t>2024-ARDT-LV4-055</t>
  </si>
  <si>
    <t>2024-ARDT-LV4-056</t>
  </si>
  <si>
    <t>2024-ARDT-LV4-057</t>
  </si>
  <si>
    <t>GT63WH</t>
  </si>
  <si>
    <t>LEVEL 4 BIT BRAZING ( level 4 material number 1270617)</t>
  </si>
  <si>
    <t>2024-ARDT-LV4-058</t>
  </si>
  <si>
    <t>2024-ARDT-LV4-59</t>
  </si>
  <si>
    <t>2024-ARDT-LV4-60</t>
  </si>
  <si>
    <t>2024-ARDT-LV4-61</t>
  </si>
  <si>
    <t>2024-ARDT-LV4-062</t>
  </si>
  <si>
    <t>2024-ARDT-LV4-063</t>
  </si>
  <si>
    <t>Junk slot crack, hold by quality</t>
  </si>
  <si>
    <t>2024-ARDT-LV4-064</t>
  </si>
  <si>
    <t xml:space="preserve">LEVEL 4 BIT BRAZING ( level 5 material number 1267829)                                                                        </t>
  </si>
  <si>
    <t>2024-ARDT-LV4-065</t>
  </si>
  <si>
    <t xml:space="preserve">LEVEL 4 BIT BRAZING ( level 5 material number 1235768)                                                                        </t>
  </si>
  <si>
    <t>2024-ARDT-LV4-066</t>
  </si>
  <si>
    <t>2024-ARDT-LV4-067</t>
  </si>
  <si>
    <t xml:space="preserve">LEVEL 4 BIT BRAZING ( level 5 material number 1160951)                                                                        </t>
  </si>
  <si>
    <t>2024-ARDT-LV4-068</t>
  </si>
  <si>
    <t>2024-ARDT-LV4-069</t>
  </si>
  <si>
    <t xml:space="preserve">LEVEL 4 BIT BRAZING ( level 5 material number 1263805)                                                                        </t>
  </si>
  <si>
    <t>2024-ARDT-LV4-070</t>
  </si>
  <si>
    <t xml:space="preserve">LEVEL 4 BIT BRAZING ( level 5 material number 1255267M)                                                                        </t>
  </si>
  <si>
    <t>2024-ARDT-LV4-071</t>
  </si>
  <si>
    <t>LEVEL 4 BIT BRAZING ( level 4 material number 1255267)</t>
  </si>
  <si>
    <t>2024-ARDT-LV4-072</t>
  </si>
  <si>
    <t>2024-ARDT-LV4-073</t>
  </si>
  <si>
    <t>2024-ARDT-LV4-074</t>
  </si>
  <si>
    <t>2024-ARDT-LV4-075</t>
  </si>
  <si>
    <t>2024-ARDT-LV4-076</t>
  </si>
  <si>
    <t>2024-ARDT-LV4-077</t>
  </si>
  <si>
    <t>1135558M</t>
  </si>
  <si>
    <t>LEVEL 4 BIT BRAZING ( level 4 material number 1228723)</t>
  </si>
  <si>
    <t>2024-ARDT-LV4-078</t>
  </si>
  <si>
    <t>2024-ARDT-LV4-079</t>
  </si>
  <si>
    <t>2024-ARDT-LV4-080</t>
  </si>
  <si>
    <t>2024-ARDT-LV4-081</t>
  </si>
  <si>
    <t>2024-ARDT-LV4-082</t>
  </si>
  <si>
    <t>2024-ARDT-LV4-083</t>
  </si>
  <si>
    <t>2024-ARDT-LV4-084</t>
  </si>
  <si>
    <t xml:space="preserve">3 5/8	</t>
  </si>
  <si>
    <t xml:space="preserve">1270617	</t>
  </si>
  <si>
    <t>2024-ARDT-LV4-085</t>
  </si>
  <si>
    <t>Change priority after release</t>
  </si>
  <si>
    <t>2024-ARDT-LV4-086</t>
  </si>
  <si>
    <t>2024-ARDT-LV4-087</t>
  </si>
  <si>
    <t>LEVEL 4 BIT BRAZING ( level 5 material number 1235768)</t>
  </si>
  <si>
    <t>2024-ARDT-LV4-088</t>
  </si>
  <si>
    <t>2024-ARDT-LV4-089</t>
  </si>
  <si>
    <t>hold by quality</t>
  </si>
  <si>
    <t>2024-ARDT-LV4-090</t>
  </si>
  <si>
    <t>2024-ARDT-LV4-091</t>
  </si>
  <si>
    <t>2024-ARDT-LV4-092</t>
  </si>
  <si>
    <t>Pocket build up</t>
  </si>
  <si>
    <t>2024-ARDT-LV4-093</t>
  </si>
  <si>
    <t>2024-ARDT-LV4-094</t>
  </si>
  <si>
    <t>1241180M</t>
  </si>
  <si>
    <t>2024-ARDT-LV4-095</t>
  </si>
  <si>
    <t>2024-ARDT-LV4-096</t>
  </si>
  <si>
    <t>2024-ARDT-LV4-097</t>
  </si>
  <si>
    <t>2024-ARDT-LV4-098</t>
  </si>
  <si>
    <t>1257458M2</t>
  </si>
  <si>
    <t>2024-ARDT-LV4-099</t>
  </si>
  <si>
    <t xml:space="preserve">LEVEL 4 BIT BRAZING ( level 4 material number 1262047)      </t>
  </si>
  <si>
    <t>2024-ARDT-LV4-100</t>
  </si>
  <si>
    <t>2024-ARDT-LV4-101</t>
  </si>
  <si>
    <t xml:space="preserve">14160191	</t>
  </si>
  <si>
    <t xml:space="preserve">LEVEL 4 BIT BRAZING ( level 4 material number 1198387)    USE BOM 1160951M          </t>
  </si>
  <si>
    <t>2024-ARDT-LV4-102</t>
  </si>
  <si>
    <t>2024-ARDT-LV4-104</t>
  </si>
  <si>
    <t>1257458M1</t>
  </si>
  <si>
    <t>LEVEL 4 BIT BRAZING ( level 4 material number 1267122    (USE BOM 1257458M1)</t>
  </si>
  <si>
    <t>2024-ARDT-LV4-103</t>
  </si>
  <si>
    <t xml:space="preserve">LEVEL 4 BIT BRAZING ( level 4 material number 1255451)    </t>
  </si>
  <si>
    <t>2024-ARDT-LV4-105</t>
  </si>
  <si>
    <t>LEVEL 4 BIT BRAZING ( level 4 material number 1267122)    (USE BOM 1257458M1)</t>
  </si>
  <si>
    <t>2024-ARDT-LV4-106</t>
  </si>
  <si>
    <t>2024-ARDT-LV4-107</t>
  </si>
  <si>
    <t>2024-ARDT-LV4-108</t>
  </si>
  <si>
    <t>2024-ARDT-LV4-109</t>
  </si>
  <si>
    <t>2024-ARDT-LV4-110</t>
  </si>
  <si>
    <t>2024-ARDT-LV4-111</t>
  </si>
  <si>
    <t>2024-ARDT-LV4-112</t>
  </si>
  <si>
    <t>2024-ARDT-LV4-113</t>
  </si>
  <si>
    <t>2024-ARDT-LV4-114</t>
  </si>
  <si>
    <t>2024-ARDT-LV4-115</t>
  </si>
  <si>
    <t>2024-ARDT-LV4-116</t>
  </si>
  <si>
    <t>LEVEL 4 BIT BRAZING ( level 4 material number 1198387 )</t>
  </si>
  <si>
    <t>2024-ARDT-LV4-117</t>
  </si>
  <si>
    <t>2024-ARDT-LV4-118</t>
  </si>
  <si>
    <t>2024-ARDT-LV4-119</t>
  </si>
  <si>
    <t>2024-ARDT-LV4-120</t>
  </si>
  <si>
    <t>2024-ARDT-LV4-121</t>
  </si>
  <si>
    <t>2024-ARDT-LV4-122</t>
  </si>
  <si>
    <t>2024-ARDT-LV4-123</t>
  </si>
  <si>
    <t>2024-ARDT-LV4-124</t>
  </si>
  <si>
    <t>2024-ARDT-LV4-125</t>
  </si>
  <si>
    <t>2024-ARDT-LV4-126</t>
  </si>
  <si>
    <t>2024-ARDT-LV4-127</t>
  </si>
  <si>
    <t>GT65DHF</t>
  </si>
  <si>
    <t>LEVEL 4 BIT BRAZING ( level 4 material number 1239176 )</t>
  </si>
  <si>
    <t>2024-ARDT-LV4-128</t>
  </si>
  <si>
    <t>2024-ARDT-LV4-129</t>
  </si>
  <si>
    <t>2024-ARDT-LV4-130</t>
  </si>
  <si>
    <t>LEVEL 4 BIT BRAZING ( level 4 material number 1267027)</t>
  </si>
  <si>
    <t>2024-ARDT-LV4-131</t>
  </si>
  <si>
    <t>2024-ARDT-LV4-132</t>
  </si>
  <si>
    <t>2024-ARDT-LV4-133</t>
  </si>
  <si>
    <t>2024-ARDT-LV4-134</t>
  </si>
  <si>
    <t>1239257M</t>
  </si>
  <si>
    <t>LEVEL 4 BIT BRAZING ( level 4 material number 1239257)USE BOM 1239257M</t>
  </si>
  <si>
    <t>2024-ARDT-LV4-135</t>
  </si>
  <si>
    <t>2024-ARDT-LV4-136</t>
  </si>
  <si>
    <t>2024-ARDT-LV4-137</t>
  </si>
  <si>
    <t>2024-ARDT-LV4-138</t>
  </si>
  <si>
    <t>2024-ARDT-LV4-139</t>
  </si>
  <si>
    <t xml:space="preserve">LEVEL 4 BIT BRAZING ( level 4 material number 1239258 )           </t>
  </si>
  <si>
    <t>2024-ARDT-LV4-140</t>
  </si>
  <si>
    <t xml:space="preserve">LEVEL 4 BIT BRAZING ( level 4 material number 1239257 )           </t>
  </si>
  <si>
    <t>2024-ARDT-LV4-141</t>
  </si>
  <si>
    <t>LEVEL 4 BIT BRAZING ( level 4 material number 1239239) USE BOM 1239239M</t>
  </si>
  <si>
    <t>2024-ARDT-LV4-142</t>
  </si>
  <si>
    <t>LEVEL 4 BIT BRAZING ( level 4 material number 1239239)USE BOM 1239239M</t>
  </si>
  <si>
    <t>2024-ARDT-LV4-143</t>
  </si>
  <si>
    <t xml:space="preserve">LEVEL 4 BIT BRAZING ( level 4 material number 1158011) </t>
  </si>
  <si>
    <t>2024-ARDT-LV4-144</t>
  </si>
  <si>
    <t>LEVEL 4 BIT BRAZING ( level 4 material number 1235768)</t>
  </si>
  <si>
    <t>2024-ARDT-LV4-145</t>
  </si>
  <si>
    <t>1290130M</t>
  </si>
  <si>
    <t>LEVEL 4 BIT BRAZING ( level 3 material number 1290130 )grind 1/64" on radius (1/32" on diameter) for the entire length of the gauge.</t>
  </si>
  <si>
    <t>2024-ARDT-LV4-146</t>
  </si>
  <si>
    <t xml:space="preserve">LEVEL 4 BIT BRAZING ( level 4 material number 1255451)  </t>
  </si>
  <si>
    <t>2024-ARDT-LV4-147</t>
  </si>
  <si>
    <t>2024-ARDT-LV4-148</t>
  </si>
  <si>
    <t>2024-ARDT-LV4-149</t>
  </si>
  <si>
    <t>2024-ARDT-LV4-150</t>
  </si>
  <si>
    <t>2024-ARDT-LV4-151</t>
  </si>
  <si>
    <t>HD65Os</t>
  </si>
  <si>
    <t>1270865M</t>
  </si>
  <si>
    <t>LEVEL 4 BIT BRAZING ( level 4 material number 1270865)</t>
  </si>
  <si>
    <t>Lack of BOM information_Hold for quality issue F/ 07/25/2024 T/08/05/2024</t>
  </si>
  <si>
    <t>2024-ARDT-LV4-152</t>
  </si>
  <si>
    <t>LEVEL 4 BIT BRAZING ( level 4 material number 1239258)</t>
  </si>
  <si>
    <t>2024-ARDT-LV4-153</t>
  </si>
  <si>
    <t xml:space="preserve">LEVEL 4 BIT BRAZING ( level 4 material number 1267122) </t>
  </si>
  <si>
    <t>2024-ARDT-LV4-154</t>
  </si>
  <si>
    <t>Hold for quality issue From 07/24/2024 T/07/30/2024 (Build up pocket)</t>
  </si>
  <si>
    <t>2024-ARDT-LV4-155</t>
  </si>
  <si>
    <t>2024-ARDT-LV4-156</t>
  </si>
  <si>
    <t>2024-ARDT-LV4-157</t>
  </si>
  <si>
    <t>2024-ARDT-LV4-158</t>
  </si>
  <si>
    <t>Hold for quality issue From 07/28/2024 T/07/30/2024 (Build up pocket)</t>
  </si>
  <si>
    <t>2024-ARDT-LV4-159</t>
  </si>
  <si>
    <t>HF75WF</t>
  </si>
  <si>
    <t>LEVEL 4 BIT BRAZING ( level 5 material number 1257458) USE BOM 1257458M1</t>
  </si>
  <si>
    <t>2024-ARDT-LV4-160</t>
  </si>
  <si>
    <t>EM75D</t>
  </si>
  <si>
    <t>LEVEL 4 BIT BRAZING ( level 4 material number 1272920)</t>
  </si>
  <si>
    <t>Hold for quality issue F/ 08/04/2024 T/ 08/7/2024</t>
  </si>
  <si>
    <t>2024-ARDT-LV4-161</t>
  </si>
  <si>
    <t xml:space="preserve">LEVEL 4 BIT BRAZING ( level 4 material number 1267122) USE BOM 1257458M1 </t>
  </si>
  <si>
    <t>Hold by quality (Rework)</t>
  </si>
  <si>
    <t>2024-ARDT-LV4-162</t>
  </si>
  <si>
    <t>Hold for quality issue F/ 08/05/2024 T/08/7/2024 (REWORK)</t>
  </si>
  <si>
    <t>2024-ARDT-LV4-163</t>
  </si>
  <si>
    <t>2024-ARDT-LV4-164</t>
  </si>
  <si>
    <t>2024-ARDT-LV4-165</t>
  </si>
  <si>
    <t>2024-ARDT-LV4-166</t>
  </si>
  <si>
    <t>2024-ARDT-LV4-167</t>
  </si>
  <si>
    <t>2024-ARDT-LV4-168</t>
  </si>
  <si>
    <t>2024-ARDT-LV4-169</t>
  </si>
  <si>
    <t>Hold by quality</t>
  </si>
  <si>
    <t>2024-ARDT-LV4-170</t>
  </si>
  <si>
    <t>2024-ARDT-LV4-171</t>
  </si>
  <si>
    <t>2024-ARDT-LV4-172</t>
  </si>
  <si>
    <t>2024-ARDT-LV4-173</t>
  </si>
  <si>
    <t>2024-ARDT-LV4-174</t>
  </si>
  <si>
    <t>2024-ARDT-LV4-175</t>
  </si>
  <si>
    <t>2024-ARDT-LV4-176</t>
  </si>
  <si>
    <t>2024-ARDT-LV4-177</t>
  </si>
  <si>
    <t>LEVEL 4 BIT BRAZING ( level 4 material number 1267122) USE BOM 1257458M3</t>
  </si>
  <si>
    <t>2024-ARDT-LV4-178</t>
  </si>
  <si>
    <t>GT64HKO</t>
  </si>
  <si>
    <t>2024-ARDT-LV4-179</t>
  </si>
  <si>
    <t>2024-ARDT-LV4-180</t>
  </si>
  <si>
    <t>2024-ARDT-LV4-181</t>
  </si>
  <si>
    <t>rework</t>
  </si>
  <si>
    <t>2024-ARDT-LV4-182</t>
  </si>
  <si>
    <t>2024-ARDT-LV4-183</t>
  </si>
  <si>
    <t>2024-ARDT-LV4-184</t>
  </si>
  <si>
    <t>2024-ARDT-LV4-185</t>
  </si>
  <si>
    <t xml:space="preserve">LEVEL 4 BIT BRAZING ( level 4 material number 1262047) </t>
  </si>
  <si>
    <t>2024-ARDT-LV4-186</t>
  </si>
  <si>
    <t>2024-ARDT-LV4-187</t>
  </si>
  <si>
    <t>2024-ARDT-LV4-188</t>
  </si>
  <si>
    <t>2024-ARDT-LV4-189</t>
  </si>
  <si>
    <t>2024-ARDT-LV4-190</t>
  </si>
  <si>
    <t>Hold, Junk</t>
  </si>
  <si>
    <t>2024-ARDT-LV4-191</t>
  </si>
  <si>
    <t>Cutters availability Hold F/10/27/2024 / Rework</t>
  </si>
  <si>
    <t>2024-ARDT-LV4-192</t>
  </si>
  <si>
    <t>2024-ARDT-LV4-193</t>
  </si>
  <si>
    <t>LEVEL 4 BIT BRAZING ( level 4 material number 1276939)</t>
  </si>
  <si>
    <t>2024-ARDT-LV4-194</t>
  </si>
  <si>
    <t>2024-ARDT-LV4-195</t>
  </si>
  <si>
    <t xml:space="preserve">5 7/8	</t>
  </si>
  <si>
    <t>2024-ARDT-LV4-196</t>
  </si>
  <si>
    <t>LEVEL 4 BIT BRAZING ( level 4 material number 1261236)</t>
  </si>
  <si>
    <t>2024-ARDT-LV4-197</t>
  </si>
  <si>
    <t>2024-ARDT-LV4-198</t>
  </si>
  <si>
    <t>2024-ARDT-LV4-199</t>
  </si>
  <si>
    <t>2024-ARDT-LV4-200</t>
  </si>
  <si>
    <t>2024-ARDT-LV4-201</t>
  </si>
  <si>
    <t xml:space="preserve">LEVEL 4 BIT BRAZING ( level 4 material number 1246020) </t>
  </si>
  <si>
    <t>2024-ARDT-LV4-202</t>
  </si>
  <si>
    <t xml:space="preserve">LEVEL 4 BIT BRAZING ( level 4 material number 1269498) </t>
  </si>
  <si>
    <t>2024-ARDT-LV4-203</t>
  </si>
  <si>
    <t>2024-ARDT-LV4-204</t>
  </si>
  <si>
    <t>2024-ARDT-LV4-205</t>
  </si>
  <si>
    <t xml:space="preserve">14242606	</t>
  </si>
  <si>
    <t>LEVEL 4 BIT BRAZING ( level 4 material number 1246020)   USE BOM 1246020M2</t>
  </si>
  <si>
    <t>2024-ARDT-LV4-206</t>
  </si>
  <si>
    <t>LEVEL 4 BIT BRAZING ( level 4 material number 2001502)</t>
  </si>
  <si>
    <t>2024-ARDT-LV4-207</t>
  </si>
  <si>
    <t xml:space="preserve">14254490	</t>
  </si>
  <si>
    <t>2024-ARDT-LV4-208</t>
  </si>
  <si>
    <t xml:space="preserve">14254489	</t>
  </si>
  <si>
    <t>2025-ARDT-LV4-001</t>
  </si>
  <si>
    <t>LEVEL 4 BIT BRAZING ( level 4 material number will be 2001502)</t>
  </si>
  <si>
    <t>2025-ARDT-LV4-002</t>
  </si>
  <si>
    <t>LEVEL 4 BIT BRAZING ( level 4 material number will be1254482M)</t>
  </si>
  <si>
    <t>2025-ARDT-LV4-003</t>
  </si>
  <si>
    <t>2025-ARDT-LV4-004</t>
  </si>
  <si>
    <t>LEVEL 4 BIT BRAZING ( level 5 material number will be 1224225)</t>
  </si>
  <si>
    <t>2025-ARDT-LV4-005</t>
  </si>
  <si>
    <t>LEVEL 4 BIT BRAZING ( level 4 material number will be 2001502) USE BOM 1254762M1</t>
  </si>
  <si>
    <t>2025-ARDT-LV4-006</t>
  </si>
  <si>
    <t>LEVEL 4 BIT BRAZING ( level 4 material number will be 1224225 )</t>
  </si>
  <si>
    <t>2025-ARDT-LV4-007</t>
  </si>
  <si>
    <t>2025-ARDT-LV4-008</t>
  </si>
  <si>
    <t>LEVEL 4 BIT BRAZING ( level 4 material number will be 1255267 )</t>
  </si>
  <si>
    <t>Hold as per Saad F/1/12/2025, Cutters arrived 1/28/2025</t>
  </si>
  <si>
    <t>2025-ARDT-LV4-009</t>
  </si>
  <si>
    <t>2025-ARDT-LV4-010</t>
  </si>
  <si>
    <t>2025-ARDT-LV4-011</t>
  </si>
  <si>
    <t>2025-ARDT-LV4-012</t>
  </si>
  <si>
    <t>2025-ARDT-LV4-013</t>
  </si>
  <si>
    <t>2025-ARDT-LV4-014</t>
  </si>
  <si>
    <t>2025-ARDT-LV4-015</t>
  </si>
  <si>
    <t>LEVEL 4 BIT BRAZING ( level 5 material number will be 1267829 )  USE BOM 1267829M</t>
  </si>
  <si>
    <t>2025-ARDT-LV4-016</t>
  </si>
  <si>
    <t>LEVEL 4 BIT BRAZING ( level 4 material number will be 1269498 ) USE BOM 1276939M</t>
  </si>
  <si>
    <t>2025-ARDT-LV4-017</t>
  </si>
  <si>
    <t>LEVEL 4 BIT BRAZING ( level 4 material number will be 1269498 ) USE BOM 1267829</t>
  </si>
  <si>
    <t>2025-ARDT-LV4-018</t>
  </si>
  <si>
    <t>2025-ARDT-LV4-019</t>
  </si>
  <si>
    <t>LEVEL 4 BIT BRAZING ( level 4 material number will be 1254482 ) USE BOM 1254482M1</t>
  </si>
  <si>
    <t>2025-ARDT-LV4-020</t>
  </si>
  <si>
    <t>LEVEL 4 BIT BRAZING ( level 4 material number is 1269498)</t>
  </si>
  <si>
    <t>2025-ARDT-LV4-021</t>
  </si>
  <si>
    <t>2025-ARDT-LV4-022</t>
  </si>
  <si>
    <t>2025-ARDT-LV4-023</t>
  </si>
  <si>
    <t>LEVEL 4 BIT BRAZING ( level 4 material number will be 1262047 )</t>
  </si>
  <si>
    <t>2025-ARDT-LV4-024</t>
  </si>
  <si>
    <t>Cutter shortage</t>
  </si>
  <si>
    <t>2025-ARDT-LV4-025</t>
  </si>
  <si>
    <t xml:space="preserve">LEVEL 4 BIT BRAZING ( level 4 material number will be 1258119 )  USE BOM1254482M1   </t>
  </si>
  <si>
    <t>2025-ARDT-LV4-026</t>
  </si>
  <si>
    <t>2025-ARDT-LV4-027</t>
  </si>
  <si>
    <t>LEVEL 4 BIT BRAZING ( level 4 material number 1269498 )</t>
  </si>
  <si>
    <t>2025-ARDT-LV4-028</t>
  </si>
  <si>
    <t>2025-ARDT-LV4-029</t>
  </si>
  <si>
    <t>2025-ARDT-LV4-030</t>
  </si>
  <si>
    <t>2025-ARDT-LV4-031</t>
  </si>
  <si>
    <t>2025-ARDT-LV4-032</t>
  </si>
  <si>
    <t xml:space="preserve">LEVEL 4 BIT BRAZING ( level 4 material number will be 1198387 ) USE BOM 1160951M1  </t>
  </si>
  <si>
    <t>2025-ARDT-LV4-033</t>
  </si>
  <si>
    <t>LEVEL 4 BIT BRAZING ( level 4 material number will be 2009096 )</t>
  </si>
  <si>
    <t>Need pocket build up</t>
  </si>
  <si>
    <t>2025-ARDT-LV4-034</t>
  </si>
  <si>
    <t>LEVEL 4 BIT BRAZING ( level 4 material number will be 1246020 )</t>
  </si>
  <si>
    <t>2025-ARDT-LV4-035</t>
  </si>
  <si>
    <t>LEVEL 4 BIT BRAZING ( level 4 material number will be 2016764 )</t>
  </si>
  <si>
    <t>2025-ARDT-LV4-036</t>
  </si>
  <si>
    <t>LEVEL 4 BIT BRAZING ( level 4 material number will be 1269498)</t>
  </si>
  <si>
    <t>Eid</t>
  </si>
  <si>
    <t>2025-ARDT-LV4-037</t>
  </si>
  <si>
    <t>2025-ARDT-LV4-038</t>
  </si>
  <si>
    <t>LEVEL 4 BIT BRAZING ( level 4 material number will be 2001502)  USE BOM 1254762M1</t>
  </si>
  <si>
    <t xml:space="preserve">not create manufacturing job card(L5 in ERP) </t>
  </si>
  <si>
    <t>2025-ARDT-LV4-039</t>
  </si>
  <si>
    <t>LEVEL 4 BIT BRAZING ( level 4 material number will be 1158011)</t>
  </si>
  <si>
    <t>2025-ARDT-LV4-040</t>
  </si>
  <si>
    <t>2025-ARDT-LV4-041</t>
  </si>
  <si>
    <t>2025-ARDT-LV4-042</t>
  </si>
  <si>
    <t>2025-ARDT-LV4-043</t>
  </si>
  <si>
    <t>LEVEL 4 BIT BRAZING ( level 4 material number will be 1282368)</t>
  </si>
  <si>
    <t>2025-ARDT-LV4-044</t>
  </si>
  <si>
    <t>LEVEL 4 BIT BRAZING ( level 4 material number will 1258119) USE BOM 1254482M1</t>
  </si>
  <si>
    <t>2025-ARDT-LV4-045</t>
  </si>
  <si>
    <t>LEVEL 4 BIT BRAZING ( level 4 material number will be 1267027)</t>
  </si>
  <si>
    <t>2025-ARDT-LV4-046</t>
  </si>
  <si>
    <t>Habeeb.M</t>
  </si>
  <si>
    <t>2025-ARDT-LV4-047</t>
  </si>
  <si>
    <t>2025-ARDT-LV4-048</t>
  </si>
  <si>
    <t>LEVEL 4 BIT BRAZING ( level 4 material number will be 1258119)</t>
  </si>
  <si>
    <t>2025-ARDT-LV4-049</t>
  </si>
  <si>
    <t>2025-ARDT-LV4-050</t>
  </si>
  <si>
    <t>L5 MAT NO.</t>
  </si>
  <si>
    <t>L3,L4 or L5 MAT No.</t>
  </si>
  <si>
    <t>2017-ARDT-50</t>
  </si>
  <si>
    <t>FMH3655ZZ</t>
  </si>
  <si>
    <t>EDL GRINDING AS PER RAMI EMAIL</t>
  </si>
  <si>
    <t>2018-ARDT-08</t>
  </si>
  <si>
    <t>2018-ARDT-13</t>
  </si>
  <si>
    <t>EDL grinding as per Rami email.</t>
  </si>
  <si>
    <t>2018-ARDT-14</t>
  </si>
  <si>
    <t>2018-ARDT-23</t>
  </si>
  <si>
    <t>2018-ARDT-26</t>
  </si>
  <si>
    <t>EDL grinding as per Ahmed Jassim</t>
  </si>
  <si>
    <t>2018-ARDT-33</t>
  </si>
  <si>
    <t>EDL grinding as per Rami email</t>
  </si>
  <si>
    <t>2018-ARDT-34</t>
  </si>
  <si>
    <t xml:space="preserve">EDL GRIND AS PER ATTACHED TECHNOLOGY DEPARTMENT INSTRUCTIONS </t>
  </si>
  <si>
    <t>2018-ARDT-36</t>
  </si>
  <si>
    <t xml:space="preserve">EDL grind as per attached email </t>
  </si>
  <si>
    <t>2018-ARDT-38</t>
  </si>
  <si>
    <t>2018-ARDT-42</t>
  </si>
  <si>
    <t>EDL grind as per attached e-mail</t>
  </si>
  <si>
    <t>2018-ARDT-47</t>
  </si>
  <si>
    <t>EDL GRINDING as per Ahmed Al Jassin email.</t>
  </si>
  <si>
    <t>2018-ARDT-48</t>
  </si>
  <si>
    <t>EDL grinding as per Ahmed Al Jassim</t>
  </si>
  <si>
    <t>2018-ARDT-54</t>
  </si>
  <si>
    <t xml:space="preserve">EDL grind as per attached E-mail </t>
  </si>
  <si>
    <t>2018-ARDT-069</t>
  </si>
  <si>
    <t>EDL GRINDING ( First step 0.03125 dia &amp; second step 0.0625 diameter ) as per Saad email.</t>
  </si>
  <si>
    <t>2019-ARDT-01</t>
  </si>
  <si>
    <t>2019-ARDT-02</t>
  </si>
  <si>
    <t>GT75DH-1</t>
  </si>
  <si>
    <t>EDL grinding as per Saad email.</t>
  </si>
  <si>
    <t>2019-ARDT-03</t>
  </si>
  <si>
    <t>EDL Grinding as per Saad Email.</t>
  </si>
  <si>
    <t>2019-ARDT-04</t>
  </si>
  <si>
    <t>GT94DH</t>
  </si>
  <si>
    <t>EDL Grinding as per Rami  Email.</t>
  </si>
  <si>
    <t>2019-ARDT-05</t>
  </si>
  <si>
    <t>2019-ARDT-06</t>
  </si>
  <si>
    <t>SF75H</t>
  </si>
  <si>
    <t>Repaired from Rig</t>
  </si>
  <si>
    <t>2019-ARDT-07</t>
  </si>
  <si>
    <t>2019-ARDT-08</t>
  </si>
  <si>
    <t>2019-ARDT-09</t>
  </si>
  <si>
    <t>2019-ARDT-10</t>
  </si>
  <si>
    <t>2019-ARDT-11</t>
  </si>
  <si>
    <t>2019-ARDT-12</t>
  </si>
  <si>
    <t>2019-ARDT-13</t>
  </si>
  <si>
    <t>2019-ARDT-14</t>
  </si>
  <si>
    <t>2019-ARDT-15</t>
  </si>
  <si>
    <t>2019-ARDT-16</t>
  </si>
  <si>
    <t>2019-ARDT-17</t>
  </si>
  <si>
    <t>2019-ARDT-18</t>
  </si>
  <si>
    <t>2019-ARDT-19</t>
  </si>
  <si>
    <t>2019-ARDT-20</t>
  </si>
  <si>
    <t>2019-ARDT-21</t>
  </si>
  <si>
    <t>2019-ARDT-022</t>
  </si>
  <si>
    <t xml:space="preserve">The bit has 2" gauge pad , which has to be step grind 1" equaly to 1/64 and 1/32 radious as it shown in the attached email. </t>
  </si>
  <si>
    <t>2019-ARDT-23</t>
  </si>
  <si>
    <t>2019-ARDT-24</t>
  </si>
  <si>
    <t>2019-ARDT-25</t>
  </si>
  <si>
    <t>2019-ARDT-26</t>
  </si>
  <si>
    <t>2019-ARDT-27</t>
  </si>
  <si>
    <t>2019-ARDT-28</t>
  </si>
  <si>
    <t>2019-ARDT-29</t>
  </si>
  <si>
    <t>2019-ARDT-30</t>
  </si>
  <si>
    <t>2019-ARDT-31</t>
  </si>
  <si>
    <t>2019-ARDT-32</t>
  </si>
  <si>
    <t>2019-ARDT-33</t>
  </si>
  <si>
    <t>2019-ARDT-34</t>
  </si>
  <si>
    <t>16"</t>
  </si>
  <si>
    <t>2019-ARDT-035</t>
  </si>
  <si>
    <t>GT74iH-1</t>
  </si>
  <si>
    <t xml:space="preserve">Cuuter swapping.Cutters to be removed : 1313 CT138_0.018 from Matt number : 1055240
Cutters To be installed : In Matt number 1032847 or 1108037
</t>
  </si>
  <si>
    <t>2019-ARDT-036</t>
  </si>
  <si>
    <t xml:space="preserve">Cuuter swapping.Cutters to be removed : 1313 CT138_0.018 from Matt number : 1055240. As per Rohan email.
Cutters To be installed : In Matt number 1032847 or 1108037
</t>
  </si>
  <si>
    <t>2019-ARDT-037</t>
  </si>
  <si>
    <t>EDL GRINDING AS PER Rami email.. ( 2.5" gauge pad - first step 0.021"radius,second 0.042"radius.third step 0.063"radius)</t>
  </si>
  <si>
    <t>2019-ARDT-038</t>
  </si>
  <si>
    <t>EDL GRINDING AS PER Ahmed Al Jasim email. ( 3" gauge pad - first step 0.021"radius,second 0.042"radius.third step 0.063"radius)</t>
  </si>
  <si>
    <t>2019-ARDT-039</t>
  </si>
  <si>
    <t>2019-ARDT-040</t>
  </si>
  <si>
    <t>2019-ARDT-041</t>
  </si>
  <si>
    <t>FMH3853Z</t>
  </si>
  <si>
    <t xml:space="preserve">EDL grinding as per Ahmed Al Jassim email.        0.021 in. on radius for  1 in. (1st step)
0.042 in. on radius for  1 in. (2nd step)
0.063 in. on radius for  1.5 in. (3rd step)
</t>
  </si>
  <si>
    <t>2019-ARDT-042</t>
  </si>
  <si>
    <t xml:space="preserve">EDL Grind as of attached email instructions and change the upper section to DU37805  (6 5/8"). </t>
  </si>
  <si>
    <t>2019-ARDT-043</t>
  </si>
  <si>
    <t xml:space="preserve">EDL grind as per attached Email instruction.
Bit has 2” gauge pad. This is needed to grind 1” equally to step grind 1/64” (0.0156”) Radius and 1/32” (0.03125) radius. 
</t>
  </si>
  <si>
    <t>2019-ARDT-044</t>
  </si>
  <si>
    <t>2019-ARDT-045</t>
  </si>
  <si>
    <t>FMH3863Z</t>
  </si>
  <si>
    <t xml:space="preserve">EDL grind as per attached email dated on 07/28/2019 from Hasan Al-Hasan
The bit has 4” gauge pad, which is needed to be grinded 1” equally to 4 steps. 
1ST STEP 0.021R (0.042”) i.e. 11.958”
2ND STEP 0.042R (0.084”) i.e.  11.916”
3RD STEP 0.063R (0.126”) i.e. 11.874”
4TH STEP 0.084R (0.168”) i.e. 11.832”
</t>
  </si>
  <si>
    <t>2019-ARDT-046</t>
  </si>
  <si>
    <t>NOZZLE BORE LINERS INSTALL AS PER ATTCHED DRAWING SJ609040</t>
  </si>
  <si>
    <t>2019-ARDT-047</t>
  </si>
  <si>
    <t>SF65H</t>
  </si>
  <si>
    <t xml:space="preserve">EDL grind as per attached email request dated 8/8/2019. The bit has 2.5" gauge pad which is needed to step grind to 1.5" and 1" in length. The first step should grind 0.021" in radious and 2nd step should grind to 0.040" in radious . </t>
  </si>
  <si>
    <t>2019-ARDT-048</t>
  </si>
  <si>
    <t xml:space="preserve">EDL grind as per attached rami's E-mail, dated 8/8/2019.
1st step 1” long grind down to 0.021” in radius (0.042” in dia)
2st step 1” long grind down to 0.042” in radius (0.084” in dia) 
3rd step 1” long grind down to 0.063” in radius (0.126” in dia)
4th step ½” long grind down to 0.084” in radius (0.168” in dia) 
</t>
  </si>
  <si>
    <t>2019-ARDT-049</t>
  </si>
  <si>
    <t>EDL GRIND AS PER ATTACHED E-MAIL REQUEST -The bit has 3" gauge pad , which is needed to step grind equally 1" to 3 steps . First step 0.021"radius,second 0.042"radius.third step 0.063"radius)</t>
  </si>
  <si>
    <t>2019-ARDT-050</t>
  </si>
  <si>
    <t>Upper section replacement ( install Cerebro upper section) as per Mohammad Jafri email.</t>
  </si>
  <si>
    <t>2019-ARDT-052</t>
  </si>
  <si>
    <t xml:space="preserve">EDL grind as per attached email instruction and approval.
The bit has 6” gauge pad which is needed to be step grinded 1” equally to 6 steps
1st step 0.021R (0.042” dia)
2nd step 0.042R (0.084” dia)
3rd step 0.063R (0.126” dia)
4th step 0.084R (0.168” dia)
5th step 0.105R (0.210” dia)
6th step 0.126R (0.252” dia)
</t>
  </si>
  <si>
    <t>2019-ARDT-053</t>
  </si>
  <si>
    <t xml:space="preserve">EDL grind as per attached email instruction and approval 
0.021 in. on radius for  1 in. (1st step)
0.042 in. on radius for  1 in. (2nd step)
0.063 in. on radius for  1.5 in. (3rd step)
</t>
  </si>
  <si>
    <t>2019-ARDT-054</t>
  </si>
  <si>
    <t>Grind the bit 1/32" diametrically as per Osama email.</t>
  </si>
  <si>
    <t>2019-ARDT-55</t>
  </si>
  <si>
    <t>Threads damage need to be repaired. Shank also to be cleaned</t>
  </si>
  <si>
    <t>2019-ARDT-56</t>
  </si>
  <si>
    <t>MM64DH</t>
  </si>
  <si>
    <t xml:space="preserve">grind down gauge pad 1/16 under from its radious </t>
  </si>
  <si>
    <t>2019-ARDT-057</t>
  </si>
  <si>
    <t xml:space="preserve">EDL GRIND AS PER ATTACHED EMAIL DATED 23RD SEP 2019
The bit has 3.5” gauge pad which is needed to grind as specified bellow 
First step 1” LONG 0.021”R (0.042”D)
2nd step 1” LONG 0.042”R (0.084”D)
3rd step 1” LONG  0.063”R (0.0126”D)
4th step 0.5” LONG 0.084”R (0.168”D)
</t>
  </si>
  <si>
    <t>2019-ARDT-058</t>
  </si>
  <si>
    <t>change cutters as per the attached cutter map as per Subhi email</t>
  </si>
  <si>
    <t>2019-ARDT-059</t>
  </si>
  <si>
    <t>Step grinding as per Saad email.</t>
  </si>
  <si>
    <t>2019-ARDT-060</t>
  </si>
  <si>
    <t>step grinding as per Saad email.</t>
  </si>
  <si>
    <t>2019-ARDT-061</t>
  </si>
  <si>
    <t>GT85DKH</t>
  </si>
  <si>
    <t>2019-ARDT-062</t>
  </si>
  <si>
    <t xml:space="preserve">EDL grind as of attached E-mail
The bit has 2” log gauge pad which is need to step grinded 1” equally to following dimensions
1st step 0.0156”R (0.0312” in diameter) 
2nd step 0.03125”R (0.0624” in diameter) 
</t>
  </si>
  <si>
    <t>2019-ARDT-063</t>
  </si>
  <si>
    <t>EDL grind as per attached E-mail instruction. The bit has 3” gauge pad which is needed to step grind 1” Equally to bellow dimensions
1st step 0.021” R,   2nd step 0.042” R,    3rd step 0.063”R.</t>
  </si>
  <si>
    <t>2019-ARDT-064</t>
  </si>
  <si>
    <t>Repair as described in the attached Email.</t>
  </si>
  <si>
    <t>2019-ARDT-065</t>
  </si>
  <si>
    <t>Grind down the Gage pad by 1/32" from the Radius</t>
  </si>
  <si>
    <t>2019-ARDT-066</t>
  </si>
  <si>
    <t>Grindg Gauge pad 1/16 under gauge from the diameter (1/32” from the radius).</t>
  </si>
  <si>
    <t>2019-ARDT-067</t>
  </si>
  <si>
    <t>1102440M</t>
  </si>
  <si>
    <t>2019-ARDT-068</t>
  </si>
  <si>
    <t>change cutters as per the attached cutter map as per Osama email</t>
  </si>
  <si>
    <t>2019-ARDT-069</t>
  </si>
  <si>
    <t>Step grinding as per Ahmed Al Jassim email.</t>
  </si>
  <si>
    <t>2019-ARDT-70</t>
  </si>
  <si>
    <t>change cutters as per the attached cutter map as per Saad email</t>
  </si>
  <si>
    <t>2019-ARDT-071</t>
  </si>
  <si>
    <t>Retrofit as per Saad email</t>
  </si>
  <si>
    <t>2019-ARDT-072</t>
  </si>
  <si>
    <t>2019-ARDT-073</t>
  </si>
  <si>
    <t>2019-ARDT-074</t>
  </si>
  <si>
    <t xml:space="preserve"> FMH3655ZZ</t>
  </si>
  <si>
    <t>2019-ARDT-075</t>
  </si>
  <si>
    <t>EDL GRINDING AS PER SAAD EMAIL</t>
  </si>
  <si>
    <t>2019-ARDT-076</t>
  </si>
  <si>
    <t>Nozzle bore between blade#1 &amp; blade#6 has a thread damage.</t>
  </si>
  <si>
    <t>2019-ARDT-077</t>
  </si>
  <si>
    <t>FMH3651Z</t>
  </si>
  <si>
    <t>EDL grinding as per Osama email.</t>
  </si>
  <si>
    <t>2019-ARDT-078</t>
  </si>
  <si>
    <t>2019-ARDT-079</t>
  </si>
  <si>
    <t>EDL grind as per Elham email</t>
  </si>
  <si>
    <t>2019-ARDT-080</t>
  </si>
  <si>
    <t>EDL grind as of attached email instruction</t>
  </si>
  <si>
    <t>2019-ARDT-081</t>
  </si>
  <si>
    <t>2019-ARDT-082</t>
  </si>
  <si>
    <t>2019-ARDT-083</t>
  </si>
  <si>
    <t>2019-ARDT-084</t>
  </si>
  <si>
    <t>1002869M</t>
  </si>
  <si>
    <t>2020-ARDT-01</t>
  </si>
  <si>
    <t>Gauge pad grinding as per Zaid Al Ali email.</t>
  </si>
  <si>
    <t>2020-ARDT-02</t>
  </si>
  <si>
    <t>2020-ARDT-003</t>
  </si>
  <si>
    <t>GTD85DKH</t>
  </si>
  <si>
    <t>EDL grind as per Saad email.</t>
  </si>
  <si>
    <t>2020-ARDT-004</t>
  </si>
  <si>
    <t>2020-ARDT-005</t>
  </si>
  <si>
    <t>GT94D</t>
  </si>
  <si>
    <t>EDL grind as in attached email instruction</t>
  </si>
  <si>
    <t>2020-ARDT-006</t>
  </si>
  <si>
    <t>2020-ARDT-07</t>
  </si>
  <si>
    <t>Cutter change and EDL grind as per Saad email.</t>
  </si>
  <si>
    <t>2020-ARDT-08</t>
  </si>
  <si>
    <t xml:space="preserve"> EDL grind as per Mahdi Albuwadi</t>
  </si>
  <si>
    <t>2020-ARDT-09</t>
  </si>
  <si>
    <t xml:space="preserve"> EDL grind as per Mansour email</t>
  </si>
  <si>
    <t>2020-ARDT-10</t>
  </si>
  <si>
    <t>2020-ARDT-11</t>
  </si>
  <si>
    <t xml:space="preserve"> EDL grind as per Saad Jamal email</t>
  </si>
  <si>
    <t>2020-ARDT-12</t>
  </si>
  <si>
    <t>Retrofit(Change All Primary Cutters to Mat#1100741 (CT418, 0.018)) as per Saad email.</t>
  </si>
  <si>
    <t>2020-ARDT-13</t>
  </si>
  <si>
    <t>EDL Grinding as per Saad email.</t>
  </si>
  <si>
    <t>2020-ARDT-14</t>
  </si>
  <si>
    <t>2020-ARDT-15</t>
  </si>
  <si>
    <t>2020-ARDT-16</t>
  </si>
  <si>
    <t>2020-ARDT-17</t>
  </si>
  <si>
    <t>2020-ARDT-18</t>
  </si>
  <si>
    <t>2020-ARDT-19</t>
  </si>
  <si>
    <t>2020-ARDT-20</t>
  </si>
  <si>
    <t>2020-ARDT-21</t>
  </si>
  <si>
    <t>GTi64DH</t>
  </si>
  <si>
    <t>GAUGE PAD GRINDING AS PER MANSOUR EMAIL.</t>
  </si>
  <si>
    <t>2020-ARDT-22</t>
  </si>
  <si>
    <t>Retrofit as per Subhi Alhmoud email.</t>
  </si>
  <si>
    <t>2020-ARDT-23</t>
  </si>
  <si>
    <t>EDL grinding(Mat#1086630 is already 1/64” relieved gauge on radius for complete 2in gauge length. We just need to grind 2nd step to 0.03125) as per Saad email.</t>
  </si>
  <si>
    <t>2020-ARDT-24</t>
  </si>
  <si>
    <t>2020-ARDT-25</t>
  </si>
  <si>
    <t>2020-ARDT-26</t>
  </si>
  <si>
    <t>2020-ARDT-27</t>
  </si>
  <si>
    <t>2020-ARDT-28</t>
  </si>
  <si>
    <t>2020-ARDT-29</t>
  </si>
  <si>
    <t>2020-ARDT-30</t>
  </si>
  <si>
    <t>05/20/220</t>
  </si>
  <si>
    <t>GAUGE PAD GRINDING AS PER MOHAMMAD JAFRI EMAIL.</t>
  </si>
  <si>
    <t>2020-ARDT-31</t>
  </si>
  <si>
    <t>EDL GRINDING AS PER SAAD EMAIL.</t>
  </si>
  <si>
    <t>2020-ARDT-32</t>
  </si>
  <si>
    <t>MMD65H-2</t>
  </si>
  <si>
    <t>2020-ARDT-33</t>
  </si>
  <si>
    <t>2020-ARDT-34</t>
  </si>
  <si>
    <t>Gauge pad grinding as per Rami email.</t>
  </si>
  <si>
    <t>2020-ARDT-35</t>
  </si>
  <si>
    <t xml:space="preserve">Retrofit as per Saad email.• Replace all the Primary 1613 CT418-18C cylinder cutters with 1613 CT182-18C cutters. The cutter MN for the 1613 CT182-18C is 1130198.
Do not change the backup and gauge cutters.
</t>
  </si>
  <si>
    <t>2020-ARDT-36</t>
  </si>
  <si>
    <t>Cooper</t>
  </si>
  <si>
    <t>EDL grinding as per Hasan Al Hasan email.</t>
  </si>
  <si>
    <t>2020-ARDT-37</t>
  </si>
  <si>
    <t>1056029M</t>
  </si>
  <si>
    <t>EDL grinding as per HASAN AL HASAN EMAIL.</t>
  </si>
  <si>
    <t>2020-ARDT-38</t>
  </si>
  <si>
    <t>2020-ARDT-39</t>
  </si>
  <si>
    <t>2020-ARDT-40</t>
  </si>
  <si>
    <t>2020-ARDT-41</t>
  </si>
  <si>
    <t>2020-ARDT-42</t>
  </si>
  <si>
    <t>GT94DH-1</t>
  </si>
  <si>
    <t>1111147M</t>
  </si>
  <si>
    <t>2020-ARDT-43</t>
  </si>
  <si>
    <t>EDL grinding as per Mohammad Saad  email.</t>
  </si>
  <si>
    <t>2020-ARDT-44</t>
  </si>
  <si>
    <t>EDL grinding as per Hasan Al Hasan  email.</t>
  </si>
  <si>
    <t>2020-ARDT-45</t>
  </si>
  <si>
    <t>EDL  grinding  as per Saad email</t>
  </si>
  <si>
    <t>2020-ARDT-46</t>
  </si>
  <si>
    <t>2020-ARDT-47</t>
  </si>
  <si>
    <t>EDL grindig as per SAAD email.</t>
  </si>
  <si>
    <t>2020-ARDT-48</t>
  </si>
  <si>
    <t>2020-ARDT-49</t>
  </si>
  <si>
    <t>2020-ARDT-50</t>
  </si>
  <si>
    <t>2020-ARDT-51</t>
  </si>
  <si>
    <t>2020-ARDT-52</t>
  </si>
  <si>
    <t>2020-ARDT-53</t>
  </si>
  <si>
    <t>Replace all the Primary 1613 CT418-18C cylinder cutters with 1613 CT182-18C cutters. The cutter MN for the 1613 CT182-18C is 1130198.</t>
  </si>
  <si>
    <t>2020-ARDT-54</t>
  </si>
  <si>
    <t>EDL grinding as per Ahmed Al Jubran</t>
  </si>
  <si>
    <t>2020-ARDT-55</t>
  </si>
  <si>
    <t>GTD75DH</t>
  </si>
  <si>
    <t>2020-ARDT-56</t>
  </si>
  <si>
    <t>1111547M</t>
  </si>
  <si>
    <t>2020-ARDT-57</t>
  </si>
  <si>
    <t>2020-ARDT-58</t>
  </si>
  <si>
    <t>2020-ARDT-59</t>
  </si>
  <si>
    <t>2020-ARDT-60</t>
  </si>
  <si>
    <t>2020-ARDT-61</t>
  </si>
  <si>
    <t>2020-ARDT-62</t>
  </si>
  <si>
    <t>2020-ARDT-63</t>
  </si>
  <si>
    <t>1082937M</t>
  </si>
  <si>
    <t>EDL grinding as per Saad email</t>
  </si>
  <si>
    <t>2020-ARDT-64</t>
  </si>
  <si>
    <t>EDL grinding as per Saad Email.</t>
  </si>
  <si>
    <t>2020-ARDT-65</t>
  </si>
  <si>
    <t>2020-ARDT-66</t>
  </si>
  <si>
    <t>1083599M</t>
  </si>
  <si>
    <t>EDL grinding as per Hasan AL-Hasan Email.</t>
  </si>
  <si>
    <t>2020-ARDT-67</t>
  </si>
  <si>
    <t>1104899M</t>
  </si>
  <si>
    <t>EDL grinding as per Saad Jamal email.</t>
  </si>
  <si>
    <t>2020-ARDT-68</t>
  </si>
  <si>
    <t>1096149M</t>
  </si>
  <si>
    <t>2020-ARDT-69</t>
  </si>
  <si>
    <t>Steve</t>
  </si>
  <si>
    <t>EDL grinding as per Hasan AL-Hasan email</t>
  </si>
  <si>
    <t>2020-ARDT-70</t>
  </si>
  <si>
    <t>EDL grinding as per AHMAD AL JUBRAN email. NCR RP-32</t>
  </si>
  <si>
    <t>2020-ARDT-71</t>
  </si>
  <si>
    <t>2020-ARDT-72</t>
  </si>
  <si>
    <t>2020-ARDT-73</t>
  </si>
  <si>
    <t>952724M</t>
  </si>
  <si>
    <t xml:space="preserve">CUTTER SWAP AS PER SAAD EMAIL.                              6 x 1313-18C – 887028 (Cone cutters)                              </t>
  </si>
  <si>
    <t>2020-ARDT-74</t>
  </si>
  <si>
    <t>2020-ARDT-75</t>
  </si>
  <si>
    <t xml:space="preserve">CUTTERS SWAP    New Mat#    1137349      </t>
  </si>
  <si>
    <t>2021-ARDT-01</t>
  </si>
  <si>
    <t>2021-ARDT-02</t>
  </si>
  <si>
    <t>de-braze all cutters as per Rami email.</t>
  </si>
  <si>
    <t>2021-ARDT-03</t>
  </si>
  <si>
    <t>ARDT repaired and sent back to ARAMCO ( No Quotation )</t>
  </si>
  <si>
    <t>2021-ARDT-04</t>
  </si>
  <si>
    <t>2021-ARDT-05</t>
  </si>
  <si>
    <t>2021-ARDT-06</t>
  </si>
  <si>
    <t>Debrazing as per Rami email.</t>
  </si>
  <si>
    <t>2021-ARDT-07</t>
  </si>
  <si>
    <t>Braze by 23 CT418 cutters as per Rami email.</t>
  </si>
  <si>
    <t>2021-ARDT-08</t>
  </si>
  <si>
    <t>Upper section replacement as per attached Emai on 1/18/2021.Cerebro bit. Sent with device to ARAMCO south oil 1/19/2021.</t>
  </si>
  <si>
    <t>2021-ARDT-09</t>
  </si>
  <si>
    <t>2021-ARDT-10</t>
  </si>
  <si>
    <t>2021-ARDT-11</t>
  </si>
  <si>
    <t xml:space="preserve"> grinding as per Saad email.</t>
  </si>
  <si>
    <t>2021-ARDT-12</t>
  </si>
  <si>
    <t>GAUGE PAD  grinding as per Saad email.</t>
  </si>
  <si>
    <t>2021-ARDT-13</t>
  </si>
  <si>
    <t>2021-ARDT-14</t>
  </si>
  <si>
    <t>2021-ARDT-15</t>
  </si>
  <si>
    <t>GAUGE PAD  grinding as per Ahmad email.</t>
  </si>
  <si>
    <t>2021-ARDT-16</t>
  </si>
  <si>
    <t>GAUGE PAD  grinding as per Mohammad Jafri email.</t>
  </si>
  <si>
    <t>2021-ARDT-17</t>
  </si>
  <si>
    <t>2021-ARDT-18</t>
  </si>
  <si>
    <t>2021-ARDT-19</t>
  </si>
  <si>
    <t>GAUGE PAD  grinding as per Ahmed Al-Jubran .</t>
  </si>
  <si>
    <t>2021-ARDT-20</t>
  </si>
  <si>
    <t>JOB CANCELLED</t>
  </si>
  <si>
    <t>2021-ARDT-21</t>
  </si>
  <si>
    <t>GAUGE PAD  grinding as per Hasan Al Hasan  email.</t>
  </si>
  <si>
    <t>2021-ARDT-22</t>
  </si>
  <si>
    <t>2021-ARDT-23</t>
  </si>
  <si>
    <t>Actual Mat was 1079481(We need to swap cutters from CT125 to CT182)</t>
  </si>
  <si>
    <t>2021-ARDT-24</t>
  </si>
  <si>
    <t>2021-ARDT-25</t>
  </si>
  <si>
    <t>GAUGE PAD  grinding as per Saad  email.</t>
  </si>
  <si>
    <t>2021-ARDT-26</t>
  </si>
  <si>
    <t>2021-ARDT-27</t>
  </si>
  <si>
    <t>GAUGE PAD  grinding as per Ahmad Al Jubran  email.</t>
  </si>
  <si>
    <t>2021-ARDT-28</t>
  </si>
  <si>
    <t>2021-ARDT-29</t>
  </si>
  <si>
    <t>2021-ARDT-30</t>
  </si>
  <si>
    <t>GAUGE PAD  grinding as per Hasan Al Hasan   email.</t>
  </si>
  <si>
    <t>2021-ARDT-31</t>
  </si>
  <si>
    <t>2021-ARDT-32</t>
  </si>
  <si>
    <t>Actual Mat was 1079481(We need to swap cutters from CT125 to CT182)MAT# 113558 &amp; GAUGE PAD  grinding as per Subhi Alhmoud.</t>
  </si>
  <si>
    <t>2021-ARDT-33</t>
  </si>
  <si>
    <t xml:space="preserve"> GAUGE PAD  grinding as per Saad email.</t>
  </si>
  <si>
    <t>2021-ARDT-34</t>
  </si>
  <si>
    <t>2" Gauge pad has to be grind by 1/64" radius. (1/32" diametrically),Grind as per hasan al hasan mail.</t>
  </si>
  <si>
    <t>2021-ARDT-35</t>
  </si>
  <si>
    <t>grind the full gauge 1/32" in diameter</t>
  </si>
  <si>
    <t>2021-ARDT-36</t>
  </si>
  <si>
    <t xml:space="preserve"> Grinding as per Saad email.</t>
  </si>
  <si>
    <t>2021-ARDT-37</t>
  </si>
  <si>
    <t xml:space="preserve"> GAUGE PAD  grinding as per Hasan Al Hasan email.</t>
  </si>
  <si>
    <t>2021-ARDT-38</t>
  </si>
  <si>
    <t>Retrofit as per Subhi Alhmoud email. ( use  CT182 as per saad approval)</t>
  </si>
  <si>
    <t>2021-ARDT-39</t>
  </si>
  <si>
    <t>Cutter swapping and grinding as per Saad Email.</t>
  </si>
  <si>
    <t>2021-ARDT-40</t>
  </si>
  <si>
    <t>2021-ARDT-41</t>
  </si>
  <si>
    <t>Rework on wood land bit</t>
  </si>
  <si>
    <t>2021-ARDT-42</t>
  </si>
  <si>
    <t>Pocket build up for wood land LV3 bit.</t>
  </si>
  <si>
    <t>2021-ARDT-43</t>
  </si>
  <si>
    <t>Retrofit as per Saad Email</t>
  </si>
  <si>
    <t>2021-ARDT-44</t>
  </si>
  <si>
    <t>GTi76H-1</t>
  </si>
  <si>
    <t>1142907M</t>
  </si>
  <si>
    <t>Debraze the Bit as of attached email instruction  ( only debrazde 1913 CT182 and send to store)</t>
  </si>
  <si>
    <t>2021-ARDT-45</t>
  </si>
  <si>
    <t>Retrofit the Bit as of attached email instruction  (Debraze only 1913 CT125 and replace it by CT 182) MAT was 1126138</t>
  </si>
  <si>
    <t>2021-ARDT-46</t>
  </si>
  <si>
    <t>Retrofit the  bit as per Saad email.(LEVEL 5 MAT was 1135183)</t>
  </si>
  <si>
    <t>2021-ARDT-47</t>
  </si>
  <si>
    <t>2021-ARDT-48</t>
  </si>
  <si>
    <t>GAUGE PAD  grinding as per Ahmad Al Jassim email email.</t>
  </si>
  <si>
    <t>2021-ARDT-49</t>
  </si>
  <si>
    <t>GAUGE PAD  grinding as per Ahmad Al Jassim email.</t>
  </si>
  <si>
    <t>2021-ARDT-50</t>
  </si>
  <si>
    <t>GAUGE PAD  grinding as per Hasan Al hasan  email .</t>
  </si>
  <si>
    <t>2021-ARDT-51</t>
  </si>
  <si>
    <t>2021-ARDT-52</t>
  </si>
  <si>
    <t>Retrofit  with CT182 cutters as per  cutter map</t>
  </si>
  <si>
    <t>2021-ARDT-53</t>
  </si>
  <si>
    <t>MM65DH-2</t>
  </si>
  <si>
    <t>DEBRAZE ALL THE CUTTERS</t>
  </si>
  <si>
    <t>2021-ARDT-54</t>
  </si>
  <si>
    <t>Repair as per saad email.</t>
  </si>
  <si>
    <t>2021-ARDT-55</t>
  </si>
  <si>
    <t xml:space="preserve">Grind the bit as per Saad email </t>
  </si>
  <si>
    <t>2021-ARDT-56</t>
  </si>
  <si>
    <t>2021-ARDT-57</t>
  </si>
  <si>
    <t>Grind the bit as per Ahmad Aljasem Email</t>
  </si>
  <si>
    <t>2021-ARDT-58</t>
  </si>
  <si>
    <t>Grind 1/64” on radius for complete 4in gauge length as per Saad email</t>
  </si>
  <si>
    <t>2021-ARDT-59</t>
  </si>
  <si>
    <t>5 7/8"</t>
  </si>
  <si>
    <t>GT74iH</t>
  </si>
  <si>
    <t>Grind 1/64” undercut on radius for complete 2in gauge as per Hassan Al Hassan Email.</t>
  </si>
  <si>
    <t>2021-ARDT-60</t>
  </si>
  <si>
    <t>Please grind on radius  1/64”  as per Hasan AL Hasan email</t>
  </si>
  <si>
    <t>2021-ARDT-61</t>
  </si>
  <si>
    <t>Please grind on radius  1/64” on entire gauge  as per Mohammad jafri email</t>
  </si>
  <si>
    <t>2021-ARDT-62</t>
  </si>
  <si>
    <t>2021-ARDT-63</t>
  </si>
  <si>
    <t>2021-ARDT-64</t>
  </si>
  <si>
    <t>Please grind on radius  1/64” on entire gauge  as per Zaid Ali email.</t>
  </si>
  <si>
    <t>2021-ARDT-65</t>
  </si>
  <si>
    <t>2021-ARDT-66</t>
  </si>
  <si>
    <t>install the NEW Cones as per  ‘Saad and Salem emails.</t>
  </si>
  <si>
    <t>2021-ARDT-67</t>
  </si>
  <si>
    <t>1/64” on radius for complete gauge.</t>
  </si>
  <si>
    <t>2022-ARDT-01</t>
  </si>
  <si>
    <t>change cutters on one piece from MAT# 1059146 to CT182. As per Subhi email</t>
  </si>
  <si>
    <t>2022-ARDT-02</t>
  </si>
  <si>
    <t>Grind the gauge pad by 1/64” on radius for complete gauge</t>
  </si>
  <si>
    <t>2022-ARDT-03</t>
  </si>
  <si>
    <t>2022-ARDT-04</t>
  </si>
  <si>
    <t>2022-ARDT-05</t>
  </si>
  <si>
    <t>2022-ARDT-06</t>
  </si>
  <si>
    <t>Braze with CT-182 18C and grind the gauge by 1/64" on radius for the entire gauge.</t>
  </si>
  <si>
    <t>2022-ARDT-07</t>
  </si>
  <si>
    <t>2022-ARDT-08</t>
  </si>
  <si>
    <t>GTD85DCs</t>
  </si>
  <si>
    <t>Trial test bit for repair</t>
  </si>
  <si>
    <t>2022-ARDT-09</t>
  </si>
  <si>
    <t>2022-ARDT-10</t>
  </si>
  <si>
    <t>grind the gauge by 1/64” on radius for entire gauge.</t>
  </si>
  <si>
    <t>2022-ARDT-11</t>
  </si>
  <si>
    <t>debraze the bit and braze it as mat# 1152687.</t>
  </si>
  <si>
    <t>2022-ARDT-12</t>
  </si>
  <si>
    <t>2022-ARDT-13</t>
  </si>
  <si>
    <t>2022-ARDT-14</t>
  </si>
  <si>
    <t>2022-ARDT-15</t>
  </si>
  <si>
    <t>grind 1/64" on radius (1/32" on diameter) for the entire length of the gauge.</t>
  </si>
  <si>
    <t>2022-ARDT-16</t>
  </si>
  <si>
    <t>2022-ARDT-17</t>
  </si>
  <si>
    <t>1059146M</t>
  </si>
  <si>
    <t>as per saad mail</t>
  </si>
  <si>
    <t>2022-ARDT-18</t>
  </si>
  <si>
    <t>Grind 1/64" on radius (1/32" on diameter) for the entire length of the gauge.(Default)</t>
  </si>
  <si>
    <t>2022-ARDT-19</t>
  </si>
  <si>
    <t>retrofit cutters to CT182 as per Subi Alhmoud email</t>
  </si>
  <si>
    <t>2022-ARDT-20</t>
  </si>
  <si>
    <t>2022-ARDT-21</t>
  </si>
  <si>
    <t>GT75DKHs</t>
  </si>
  <si>
    <t>TTR</t>
  </si>
  <si>
    <t>2022-ARDT-22</t>
  </si>
  <si>
    <t>2023-ARDT-01</t>
  </si>
  <si>
    <t>2023-ARDT-02</t>
  </si>
  <si>
    <t>GT65DMKF</t>
  </si>
  <si>
    <t>CF 2.0 BIT, SENSOR REMOVED AND COLLECTED BY TECHNICAL TEAM</t>
  </si>
  <si>
    <t>2023-ARDT-003</t>
  </si>
  <si>
    <t>2023-ARDT-004</t>
  </si>
  <si>
    <t>2023-ARDT-005</t>
  </si>
  <si>
    <t>2023-ARDT-006</t>
  </si>
  <si>
    <t>2023-ARDT-007</t>
  </si>
  <si>
    <t>2023-ARDT-008</t>
  </si>
  <si>
    <t>2023-ARDT-009</t>
  </si>
  <si>
    <t>2023-ARDT-010</t>
  </si>
  <si>
    <t>Retrofit as per Saad email.</t>
  </si>
  <si>
    <t>2023-ARDT-011</t>
  </si>
  <si>
    <t>2023-ARDT-012</t>
  </si>
  <si>
    <t>2023-ARDT-013</t>
  </si>
  <si>
    <t>GT65DKH</t>
  </si>
  <si>
    <t>Retrofit with new Razor cutters., as per Saad email.</t>
  </si>
  <si>
    <t>2023-ARDT-014</t>
  </si>
  <si>
    <t>GTD75WHF</t>
  </si>
  <si>
    <t>2023-ARDT-015</t>
  </si>
  <si>
    <t>Evaluated and not repaired</t>
  </si>
  <si>
    <t>2023-ARDT-016</t>
  </si>
  <si>
    <t>2023-ARDT-017</t>
  </si>
  <si>
    <t>grind the bit by 1/64” on radius for complete gauge.</t>
  </si>
  <si>
    <t>2023-ARDT-018</t>
  </si>
  <si>
    <t>2023-ARDT-019</t>
  </si>
  <si>
    <t>GT75DOs</t>
  </si>
  <si>
    <t>2023-ARDT-020</t>
  </si>
  <si>
    <t>2023-ARDT-021</t>
  </si>
  <si>
    <t>2023-ARDT-022</t>
  </si>
  <si>
    <t>Retrofit as per Salem email(Gladius Cutters (1313mm) CT-147G U, Cutters MATT: 1209332</t>
  </si>
  <si>
    <t>2023-ARDT-023</t>
  </si>
  <si>
    <t>2023-ARDT-024</t>
  </si>
  <si>
    <t>2023-ARDT-025</t>
  </si>
  <si>
    <t>Retrofit as per Salem email(Gladius Cutters (1313mm) CT-147G U, Cutters MATT: 1209332. perevious MAT and Type: 1137349, GTD54H</t>
  </si>
  <si>
    <t>2023-ARDT-026</t>
  </si>
  <si>
    <t>2023-ARDT-027</t>
  </si>
  <si>
    <t>2023-ARDT-028</t>
  </si>
  <si>
    <t>2023-ARDT-029</t>
  </si>
  <si>
    <t>GT63DH</t>
  </si>
  <si>
    <t>Grind 1/64" on radius (1/32" on diameter) for the entire length of the gauge.</t>
  </si>
  <si>
    <t>2023-ARDT-030</t>
  </si>
  <si>
    <t>2023-ARDT-031</t>
  </si>
  <si>
    <t>2023-ARDT-032</t>
  </si>
  <si>
    <t>2023-ARDT-033</t>
  </si>
  <si>
    <t xml:space="preserve">EM65D </t>
  </si>
  <si>
    <t>2023-ARDT-034</t>
  </si>
  <si>
    <t>2023-ARDT-035</t>
  </si>
  <si>
    <t>2023-ARDT-036</t>
  </si>
  <si>
    <t>2023-ARDT-037</t>
  </si>
  <si>
    <t>2023-ARDT-038</t>
  </si>
  <si>
    <t>2023-ARDT-039</t>
  </si>
  <si>
    <t>2023-ARDT-040</t>
  </si>
  <si>
    <t xml:space="preserve">UPPER SECTION REPLACEMENT </t>
  </si>
  <si>
    <t>2023-ARDT-041</t>
  </si>
  <si>
    <t>2023-ARDT-042</t>
  </si>
  <si>
    <t>Pocket build up for wood land LV4 bit.</t>
  </si>
  <si>
    <t>2023-ARDT-043</t>
  </si>
  <si>
    <t>2023-ARDT-044</t>
  </si>
  <si>
    <t>debrazing and brazing with right cutters.</t>
  </si>
  <si>
    <t>2023-ARDT-045</t>
  </si>
  <si>
    <t>2024-ARDT-001</t>
  </si>
  <si>
    <t>2024-ARDT-002</t>
  </si>
  <si>
    <t>1262090M</t>
  </si>
  <si>
    <t>Retrofit as per attached modified BOM Level 5 number is 1262090M</t>
  </si>
  <si>
    <t>2024-ARDT-003</t>
  </si>
  <si>
    <t>FMH3963Z</t>
  </si>
  <si>
    <t>hold</t>
  </si>
  <si>
    <t xml:space="preserve">Retro fit as per Saad email.                                                             </t>
  </si>
  <si>
    <t>2024-ARDT-004</t>
  </si>
  <si>
    <t>For evaluation, then will decided.</t>
  </si>
  <si>
    <t>2024-ARDT-005</t>
  </si>
  <si>
    <t>2024-ARDT-006</t>
  </si>
  <si>
    <t>2024-ARDT-007</t>
  </si>
  <si>
    <t>2024-ARDT-008</t>
  </si>
  <si>
    <t>Retrofit as per attached BOM L5 MN was 1137349</t>
  </si>
  <si>
    <t>2024-ARDT-009</t>
  </si>
  <si>
    <t>Build up B4P1 &amp; B6P1</t>
  </si>
  <si>
    <t>2024-ARDT-010</t>
  </si>
  <si>
    <t>Retrofit as per attached BOM L5 MN will be 1251085M</t>
  </si>
  <si>
    <t>2024-ARDT-011</t>
  </si>
  <si>
    <t>2024-ARDT-012</t>
  </si>
  <si>
    <t>Build up B4P1, B2P1 &amp; B6P1</t>
  </si>
  <si>
    <t>2024-ARDT-013</t>
  </si>
  <si>
    <t>Build up B4P1, B2P1 &amp; B6P2</t>
  </si>
  <si>
    <t>2024-ARDT-014</t>
  </si>
  <si>
    <t>Build up B2P1, B4P1 &amp; B6P3</t>
  </si>
  <si>
    <t>2024-ARDT-015</t>
  </si>
  <si>
    <t>Build up B2P1, B4P1 &amp; B6P4</t>
  </si>
  <si>
    <t>2024-ARDT-016</t>
  </si>
  <si>
    <t>UPPER SECTION REPALCEMENT</t>
  </si>
  <si>
    <t>2024-ARDT-017</t>
  </si>
  <si>
    <t>retrofit it and change to Gladius cutters as per SAAD email. New BOM 1233276 New Type HD54F</t>
  </si>
  <si>
    <t>2024-ARDT-018</t>
  </si>
  <si>
    <t>retrofit it and change to Gladius cutters as per SAAD email.</t>
  </si>
  <si>
    <t>2024-ARDT-019</t>
  </si>
  <si>
    <t xml:space="preserve">1 spinning cutter was found stuck </t>
  </si>
  <si>
    <t>2024-ARDT-020</t>
  </si>
  <si>
    <t>2024-ARDT-021</t>
  </si>
  <si>
    <t>Retrofit one bit from 1176919M to 1061407.</t>
  </si>
  <si>
    <t>2024-ARDT-022</t>
  </si>
  <si>
    <t>Repair. Replace upper section as per email. upper section MAT # ( 179838 ).</t>
  </si>
  <si>
    <t>2024-ARDT-023</t>
  </si>
  <si>
    <t>2024-ARDT-024</t>
  </si>
  <si>
    <t>Retrofit as per Azim email.</t>
  </si>
  <si>
    <t>2024-ARDT-025</t>
  </si>
  <si>
    <t>Retrofit as per SAAD email (level-5 mat was 1162267)</t>
  </si>
  <si>
    <t>2024-ARDT-026</t>
  </si>
  <si>
    <t>Level-5</t>
  </si>
  <si>
    <t>Retrofit as per SAAD email (level-5 mat no will be 1268728)</t>
  </si>
  <si>
    <t>2024-ARDT-027</t>
  </si>
  <si>
    <t>2024-ARDT-028</t>
  </si>
  <si>
    <t>2024-ARDT-029</t>
  </si>
  <si>
    <t>2024-ARDT-030</t>
  </si>
  <si>
    <t>2024-ARDT-031</t>
  </si>
  <si>
    <t>2024-ARDT-032</t>
  </si>
  <si>
    <t>Retrofit as per SAAD email ( level 5 material number will be 1283277)</t>
  </si>
  <si>
    <t>2024-ARDT-033</t>
  </si>
  <si>
    <t>Replace upper section as per email of attached</t>
  </si>
  <si>
    <t>2024-ARDT-034</t>
  </si>
  <si>
    <t xml:space="preserve">Retrofit as per Azim email. (level-5 mat no will be 1160951) </t>
  </si>
  <si>
    <t>2024-ARDT-036</t>
  </si>
  <si>
    <t xml:space="preserve">Retrofit as per Azim email. (Level-5 mat no will be 1160951) </t>
  </si>
  <si>
    <t>2024-ARDT-037</t>
  </si>
  <si>
    <t>2024-ARDT-038</t>
  </si>
  <si>
    <t>DEBRAZE ALL CUTTERS</t>
  </si>
  <si>
    <t>2024-ARDT-039</t>
  </si>
  <si>
    <t>2024-ARDT-040</t>
  </si>
  <si>
    <t>2024-ARDT-041</t>
  </si>
  <si>
    <t>Retrofit as per SAAD email (level-5 mat no will be 1135558M1)</t>
  </si>
  <si>
    <t>2024-ARDT-042</t>
  </si>
  <si>
    <t>1145353M</t>
  </si>
  <si>
    <t>Released for retrofit then canceled.</t>
  </si>
  <si>
    <t>2024-ARDT-043</t>
  </si>
  <si>
    <t>Debraze as per Saad's email.</t>
  </si>
  <si>
    <t>2024-ARDT-044</t>
  </si>
  <si>
    <t>1033011M</t>
  </si>
  <si>
    <t>Retrofit as per Saad's email ‘16in HD85D - TTR - using BOM 1033011M’</t>
  </si>
  <si>
    <t>2024-ARDT-045</t>
  </si>
  <si>
    <t>1083976M</t>
  </si>
  <si>
    <t>Retrofit as per Saad's email. using BOM 1083976M.</t>
  </si>
  <si>
    <t>2024-ARDT-046</t>
  </si>
  <si>
    <t>2024-ARDT-047</t>
  </si>
  <si>
    <t>2024-ARDT-048</t>
  </si>
  <si>
    <t>BRAZE THE BIT LEVEL-4   MAT WILL BE 1142907</t>
  </si>
  <si>
    <t>2024-ARDT-049</t>
  </si>
  <si>
    <t>1033497M</t>
  </si>
  <si>
    <t xml:space="preserve">Retrofit as per SAAD email                               </t>
  </si>
  <si>
    <t>2024-ARDT-050</t>
  </si>
  <si>
    <t xml:space="preserve">This bit was brazed with the old method, quality team want to re spin all the cutters to ensure proper braze flow from front of the pocket. </t>
  </si>
  <si>
    <t>2024-ARDT-051</t>
  </si>
  <si>
    <t xml:space="preserve">GT75DHO </t>
  </si>
  <si>
    <t>ARDT-LV5</t>
  </si>
  <si>
    <t>Evaluation-only TTR as per Saad email</t>
  </si>
  <si>
    <t>2024-ARDT-052</t>
  </si>
  <si>
    <t>Evaluation-As per Saad email</t>
  </si>
  <si>
    <t>2025-ARDT-001</t>
  </si>
  <si>
    <t>Evaluation-As per Kaushik email</t>
  </si>
  <si>
    <t>2025-ARDT-002</t>
  </si>
  <si>
    <t>We need two steps. First 2in, 1/64" on radius and 2nd 2in 1/32" on radius</t>
  </si>
  <si>
    <t>2025-ARDT-003</t>
  </si>
  <si>
    <t>Repair, LV5 received after inspection to spin B1C1 and B3C1</t>
  </si>
  <si>
    <t>2025-ARDT-004</t>
  </si>
  <si>
    <t>Evaluation for repair-As per Kaushik email</t>
  </si>
  <si>
    <t>2025-ARDT-005</t>
  </si>
  <si>
    <t>Evaluation for repair</t>
  </si>
  <si>
    <t>2025-ARDT-006</t>
  </si>
  <si>
    <t>As per Saad Email:Debraze and Braze as per attached BOM 1249569M1</t>
  </si>
  <si>
    <t>2025-ARDT-007</t>
  </si>
  <si>
    <t>1249569M1</t>
  </si>
  <si>
    <t>Debraze and Braze as per attached BOM 1249569M1</t>
  </si>
  <si>
    <t>2023-WFD-1001</t>
  </si>
  <si>
    <t>2023-WFD-1002</t>
  </si>
  <si>
    <t>13824396R1</t>
  </si>
  <si>
    <t>2023-WFD-1003</t>
  </si>
  <si>
    <t>2023-WFD-1004</t>
  </si>
  <si>
    <t>2023-WFD-1005</t>
  </si>
  <si>
    <t>13955536R1</t>
  </si>
  <si>
    <t>2023-WFD-1006</t>
  </si>
  <si>
    <t>13824396R2</t>
  </si>
  <si>
    <t>2023-WFD-1007</t>
  </si>
  <si>
    <t>13970758R1</t>
  </si>
  <si>
    <t>2023-WFD-1008</t>
  </si>
  <si>
    <t>2023-WFD-1009</t>
  </si>
  <si>
    <t>13824396R3</t>
  </si>
  <si>
    <t>2023-WFD-1010</t>
  </si>
  <si>
    <t>13970758R2</t>
  </si>
  <si>
    <t>2023-WFD-1011</t>
  </si>
  <si>
    <t>13824396R4</t>
  </si>
  <si>
    <t>2023-WFD-1012</t>
  </si>
  <si>
    <t>13955536R2</t>
  </si>
  <si>
    <t>2024-WFD-1001</t>
  </si>
  <si>
    <t>13970758R3</t>
  </si>
  <si>
    <t>2024-WFD-1002</t>
  </si>
  <si>
    <t>13824396R5</t>
  </si>
  <si>
    <t>2024-WFD-1003</t>
  </si>
  <si>
    <t>13955536R3</t>
  </si>
  <si>
    <t>2024-WFD-1004</t>
  </si>
  <si>
    <t>13824396R6</t>
  </si>
  <si>
    <t>MAT Changed from 1224225M</t>
  </si>
  <si>
    <t>2024-WFD-1005</t>
  </si>
  <si>
    <t>13970758R4</t>
  </si>
  <si>
    <t>2024-WFD-1006</t>
  </si>
  <si>
    <t>13824396R7</t>
  </si>
  <si>
    <t>2024-WFD-1007</t>
  </si>
  <si>
    <t>13955536R4</t>
  </si>
  <si>
    <t>2024-WFD-1008</t>
  </si>
  <si>
    <t>13970758R5</t>
  </si>
  <si>
    <t>2024-WFD-1009</t>
  </si>
  <si>
    <t>13955536R5</t>
  </si>
  <si>
    <t>2024-WFD-1010</t>
  </si>
  <si>
    <t>13824396R8</t>
  </si>
  <si>
    <t>2024-WFD-1011</t>
  </si>
  <si>
    <t>13970758R6</t>
  </si>
  <si>
    <t>2024-WFD-1012</t>
  </si>
  <si>
    <t>13955536R6</t>
  </si>
  <si>
    <t>2024-WFD-1013</t>
  </si>
  <si>
    <t>13824396R9</t>
  </si>
  <si>
    <t>2024-WFD-1014</t>
  </si>
  <si>
    <t>13955536R7</t>
  </si>
  <si>
    <t>2024-WFD-1015</t>
  </si>
  <si>
    <t>13970758R7</t>
  </si>
  <si>
    <t>2024-WFD-1016</t>
  </si>
  <si>
    <t>13955536R8</t>
  </si>
  <si>
    <t>2024-WFD-1017</t>
  </si>
  <si>
    <t>13970758R8</t>
  </si>
  <si>
    <t>2024-WFD-1018</t>
  </si>
  <si>
    <t>13824396R10</t>
  </si>
  <si>
    <t>2024-WFD-1019</t>
  </si>
  <si>
    <t>2024-WFD-1020</t>
  </si>
  <si>
    <t>2024-WFD-1021</t>
  </si>
  <si>
    <t>13824396R11</t>
  </si>
  <si>
    <t>2024-WFD-1022</t>
  </si>
  <si>
    <t>14211927R1</t>
  </si>
  <si>
    <t>2024-WFD-1023</t>
  </si>
  <si>
    <t>2024-WFD-1024</t>
  </si>
  <si>
    <t>13970758R9</t>
  </si>
  <si>
    <t>2024-WFD-1025</t>
  </si>
  <si>
    <t>13824396R12</t>
  </si>
  <si>
    <t>2024-WFD-1026</t>
  </si>
  <si>
    <t>14012924R1</t>
  </si>
  <si>
    <t>2024-WFD-1027</t>
  </si>
  <si>
    <t>14211927R2</t>
  </si>
  <si>
    <t>2024-WFD-1028</t>
  </si>
  <si>
    <t>13970758R10</t>
  </si>
  <si>
    <t>2024-WFD-1029</t>
  </si>
  <si>
    <t>14247174R1</t>
  </si>
  <si>
    <t>2024-WFD-1030</t>
  </si>
  <si>
    <t>14012924R2</t>
  </si>
  <si>
    <t>2025-WFD-1001</t>
  </si>
  <si>
    <t>14012924R3</t>
  </si>
  <si>
    <t>2025-WFD-1002</t>
  </si>
  <si>
    <t>14247174R2</t>
  </si>
  <si>
    <t>2025-WFD-1003</t>
  </si>
  <si>
    <t>14211927R3</t>
  </si>
  <si>
    <t>2025-WFD-1004</t>
  </si>
  <si>
    <t>13970758R11</t>
  </si>
  <si>
    <t>2025-WFD-1005</t>
  </si>
  <si>
    <t>14012924R4</t>
  </si>
  <si>
    <t>2025-WFD-1006</t>
  </si>
  <si>
    <t>13970758R12</t>
  </si>
  <si>
    <t>2025-WFD-1007</t>
  </si>
  <si>
    <t>14211927R4</t>
  </si>
  <si>
    <t>2025-WFD-1008</t>
  </si>
  <si>
    <t>14247174R3</t>
  </si>
  <si>
    <t>2025-WFD-1009</t>
  </si>
  <si>
    <t>13824396R13</t>
  </si>
  <si>
    <t>2025-WFD-1010</t>
  </si>
  <si>
    <t>14012924R5</t>
  </si>
  <si>
    <t>no</t>
  </si>
  <si>
    <t>Haithem</t>
  </si>
  <si>
    <t>UPDATE TO:</t>
  </si>
  <si>
    <t>CYAN</t>
  </si>
  <si>
    <t>MAGENTA</t>
  </si>
  <si>
    <t>JAUNE</t>
  </si>
  <si>
    <t>2021-AR-018</t>
  </si>
  <si>
    <t>2021-AR-024</t>
  </si>
  <si>
    <t>2021-AR-027</t>
  </si>
  <si>
    <t>FM3763Z</t>
  </si>
  <si>
    <t>2021-AR-029</t>
  </si>
  <si>
    <t>LV5  MAT NO.</t>
  </si>
  <si>
    <t>Repair Price</t>
  </si>
  <si>
    <t>Build Up</t>
  </si>
  <si>
    <t>Purchase  Order</t>
  </si>
  <si>
    <t>Repair Price Final</t>
  </si>
  <si>
    <t>Cost</t>
  </si>
  <si>
    <t>ARAMCO Repair Cost Criteria %</t>
  </si>
  <si>
    <t>Final ARAMCO Repair Cost Criteria %</t>
  </si>
  <si>
    <t>IADC</t>
  </si>
  <si>
    <t>DRSS#</t>
  </si>
  <si>
    <t>Inspection Group</t>
  </si>
  <si>
    <t>Primary Replace</t>
  </si>
  <si>
    <t>Primary Rotate</t>
  </si>
  <si>
    <t>Back Up Replace</t>
  </si>
  <si>
    <t>Back Up Rotate</t>
  </si>
  <si>
    <t>Back Reamer Replace</t>
  </si>
  <si>
    <t>Back Reaper Rotate</t>
  </si>
  <si>
    <t>2018-AR-001</t>
  </si>
  <si>
    <t>2018-AR-002</t>
  </si>
  <si>
    <t>2018-AR-003</t>
  </si>
  <si>
    <t>Scraped</t>
  </si>
  <si>
    <t>2018-AR-004</t>
  </si>
  <si>
    <t>2018-AR-005</t>
  </si>
  <si>
    <t>2019-AR-001</t>
  </si>
  <si>
    <t>2019-AR-002</t>
  </si>
  <si>
    <t>1102437M</t>
  </si>
  <si>
    <t>2020-AR-001</t>
  </si>
  <si>
    <t>4506410077-01</t>
  </si>
  <si>
    <t>2020-AR-002</t>
  </si>
  <si>
    <t>on the truck 11 AM 12/16/2020</t>
  </si>
  <si>
    <t>4506403861-01</t>
  </si>
  <si>
    <t>2020-AR-003</t>
  </si>
  <si>
    <t>4506408742-06</t>
  </si>
  <si>
    <t>2020-AR-004</t>
  </si>
  <si>
    <t>4506408742-01</t>
  </si>
  <si>
    <t>2020-AR-005</t>
  </si>
  <si>
    <t>4506408742-16</t>
  </si>
  <si>
    <t>2020-AR-006</t>
  </si>
  <si>
    <t>4506402829-05</t>
  </si>
  <si>
    <t>2020-AR-007</t>
  </si>
  <si>
    <t>Crack in TSP, Thread damage</t>
  </si>
  <si>
    <t>cracked and may accepted 12/22/2020</t>
  </si>
  <si>
    <t>4506408742-12</t>
  </si>
  <si>
    <t>2020-AR-008</t>
  </si>
  <si>
    <t>4506402829-02</t>
  </si>
  <si>
    <t>2020-AR-009</t>
  </si>
  <si>
    <t>4506402829-03</t>
  </si>
  <si>
    <t>2020-AR-010</t>
  </si>
  <si>
    <t>4506408929-01</t>
  </si>
  <si>
    <t>2020-AR-011</t>
  </si>
  <si>
    <t>1060889M</t>
  </si>
  <si>
    <t>4506409902-01</t>
  </si>
  <si>
    <t>2020-AR-012</t>
  </si>
  <si>
    <t>4506409468-11</t>
  </si>
  <si>
    <t>2020-AR-013</t>
  </si>
  <si>
    <t>4506404318-01</t>
  </si>
  <si>
    <t>2020-AR-014</t>
  </si>
  <si>
    <t>4506409468-01, 4506412076</t>
  </si>
  <si>
    <t>2020-AR-015</t>
  </si>
  <si>
    <t>4506403861-03</t>
  </si>
  <si>
    <t>2020-AR-016</t>
  </si>
  <si>
    <t>4506402829-01</t>
  </si>
  <si>
    <t>2020-AR-017</t>
  </si>
  <si>
    <t>4506403861-04</t>
  </si>
  <si>
    <t>2020-AR-018</t>
  </si>
  <si>
    <t>4506403861-02</t>
  </si>
  <si>
    <t>2020-AR-019</t>
  </si>
  <si>
    <t>Recieved bit without nozzles</t>
  </si>
  <si>
    <t>4506402829-04</t>
  </si>
  <si>
    <t>2020-AR-020</t>
  </si>
  <si>
    <t>942738M</t>
  </si>
  <si>
    <t>4506409468-16</t>
  </si>
  <si>
    <t>2020-AR-021</t>
  </si>
  <si>
    <t>4506409468-06</t>
  </si>
  <si>
    <t>2020-AR-022</t>
  </si>
  <si>
    <t>4506403861-07</t>
  </si>
  <si>
    <t>2020-AR-023</t>
  </si>
  <si>
    <t>4506408929-02</t>
  </si>
  <si>
    <t>2020-AR-024</t>
  </si>
  <si>
    <t>4506403861-05</t>
  </si>
  <si>
    <t>2020-AR-025</t>
  </si>
  <si>
    <t>4506403861-06</t>
  </si>
  <si>
    <t>2020-AR-026</t>
  </si>
  <si>
    <t>2021-AR-001</t>
  </si>
  <si>
    <t>2021-AR-002</t>
  </si>
  <si>
    <t>Returned to ARAMCO</t>
  </si>
  <si>
    <t>2021-AR-003</t>
  </si>
  <si>
    <t>2021-AR-004</t>
  </si>
  <si>
    <t>2021-AR-005</t>
  </si>
  <si>
    <t>2021-AR-006</t>
  </si>
  <si>
    <t>2021-AR-013</t>
  </si>
  <si>
    <t>SF65H-1</t>
  </si>
  <si>
    <t>2021-AR-008</t>
  </si>
  <si>
    <t>2021-AR-009</t>
  </si>
  <si>
    <t>High Cost</t>
  </si>
  <si>
    <t>2021-AR-010</t>
  </si>
  <si>
    <t>2021-AR-007</t>
  </si>
  <si>
    <t>2021-AR-012</t>
  </si>
  <si>
    <t>GT86DH-1</t>
  </si>
  <si>
    <t>2021-AR-056</t>
  </si>
  <si>
    <t>2021-AR-014</t>
  </si>
  <si>
    <t>2021-AR-047</t>
  </si>
  <si>
    <t>2021-AR-016</t>
  </si>
  <si>
    <t>2021-AR-053</t>
  </si>
  <si>
    <t>2021-AR-019</t>
  </si>
  <si>
    <t>NO NOZZLES</t>
  </si>
  <si>
    <t>2021-AR-020</t>
  </si>
  <si>
    <t>2021-AR-021</t>
  </si>
  <si>
    <t>2021-AR-058</t>
  </si>
  <si>
    <t>2021-AR-036</t>
  </si>
  <si>
    <t>2021-AR-025</t>
  </si>
  <si>
    <t>2021-AR-026</t>
  </si>
  <si>
    <t>2021-AR-028</t>
  </si>
  <si>
    <t>2021-AR-030</t>
  </si>
  <si>
    <t>2021-AR-031</t>
  </si>
  <si>
    <t>2021-AR-032</t>
  </si>
  <si>
    <t>2021-AR-033</t>
  </si>
  <si>
    <t>FX76D</t>
  </si>
  <si>
    <t>2021-AR-034</t>
  </si>
  <si>
    <t>SF86DH</t>
  </si>
  <si>
    <t>2021-AR-035</t>
  </si>
  <si>
    <t>MMD53DH-3</t>
  </si>
  <si>
    <t>2021-AR-049</t>
  </si>
  <si>
    <t>2021-AR-037</t>
  </si>
  <si>
    <t>2021-AR-038</t>
  </si>
  <si>
    <t>2021-AR-039</t>
  </si>
  <si>
    <t>Scrapped</t>
  </si>
  <si>
    <t>2021-AR-040</t>
  </si>
  <si>
    <t>2021-AR-041</t>
  </si>
  <si>
    <t>2021-AR-042</t>
  </si>
  <si>
    <t>2021-AR-043</t>
  </si>
  <si>
    <t>2021-AR-044</t>
  </si>
  <si>
    <t>2021-AR-045</t>
  </si>
  <si>
    <t>2021-AR-046</t>
  </si>
  <si>
    <t>2021-AR-017</t>
  </si>
  <si>
    <t>2021-AR-048</t>
  </si>
  <si>
    <t>2021-AR-023</t>
  </si>
  <si>
    <t>2021-AR-050</t>
  </si>
  <si>
    <t>SF76H</t>
  </si>
  <si>
    <t>2021-AR-051</t>
  </si>
  <si>
    <t>2021-AR-022</t>
  </si>
  <si>
    <t>2021-AR-011</t>
  </si>
  <si>
    <t>2021-AR-054</t>
  </si>
  <si>
    <t>2021-AR-055</t>
  </si>
  <si>
    <t>2021-AR-052</t>
  </si>
  <si>
    <t>2021-AR-057</t>
  </si>
  <si>
    <t>2021-AR-015</t>
  </si>
  <si>
    <t>2021-AR-059</t>
  </si>
  <si>
    <t>2021-AR-060</t>
  </si>
  <si>
    <t>GTD76H</t>
  </si>
  <si>
    <t>2021-AR-061</t>
  </si>
  <si>
    <t>FMF3653</t>
  </si>
  <si>
    <t>2021-AR-062</t>
  </si>
  <si>
    <t>2021-AR-063</t>
  </si>
  <si>
    <t>2021-AR-064</t>
  </si>
  <si>
    <t>2021-AR-065</t>
  </si>
  <si>
    <t>2021-AR-066</t>
  </si>
  <si>
    <t>12680209R</t>
  </si>
  <si>
    <t>2021-AR-067</t>
  </si>
  <si>
    <t>2021-AR-068</t>
  </si>
  <si>
    <t>2021-AR-069</t>
  </si>
  <si>
    <t>2021-AR-070</t>
  </si>
  <si>
    <t>2021-AR-071</t>
  </si>
  <si>
    <t>MMD65DH-2</t>
  </si>
  <si>
    <t>2021-AR-072</t>
  </si>
  <si>
    <t>2021-AR-073</t>
  </si>
  <si>
    <t>2021-AR-074</t>
  </si>
  <si>
    <t>MM96DH</t>
  </si>
  <si>
    <t>2021-AR-075</t>
  </si>
  <si>
    <t>2021-AR-076</t>
  </si>
  <si>
    <t>2021-AR-077</t>
  </si>
  <si>
    <t>2021-AR-078</t>
  </si>
  <si>
    <t>FMH3955Z</t>
  </si>
  <si>
    <t>MM95DH</t>
  </si>
  <si>
    <t>2021-AR-079</t>
  </si>
  <si>
    <t>12706619R</t>
  </si>
  <si>
    <t>2021-AR-080</t>
  </si>
  <si>
    <t>2021-AR-081</t>
  </si>
  <si>
    <t>2021-AR-082</t>
  </si>
  <si>
    <t>2021-AR-083</t>
  </si>
  <si>
    <t>2021-AR-084</t>
  </si>
  <si>
    <t>2021-AR-085</t>
  </si>
  <si>
    <t>2021-AR-086</t>
  </si>
  <si>
    <t>2021-AR-087</t>
  </si>
  <si>
    <t>2021-AR-088</t>
  </si>
  <si>
    <t>2021-AR-089</t>
  </si>
  <si>
    <t>2021-AR-090</t>
  </si>
  <si>
    <t>2021-AR-091</t>
  </si>
  <si>
    <t>2021-AR-092</t>
  </si>
  <si>
    <t>2021-AR-093</t>
  </si>
  <si>
    <t>MMD65DH-1</t>
  </si>
  <si>
    <t>YES, B5P5</t>
  </si>
  <si>
    <t>2021-AR-094</t>
  </si>
  <si>
    <t>YES, B4P5</t>
  </si>
  <si>
    <t>2021-AR-095</t>
  </si>
  <si>
    <t>2021-AR-096</t>
  </si>
  <si>
    <t>2021-AR-097</t>
  </si>
  <si>
    <t>2021-AR-098</t>
  </si>
  <si>
    <t>2021-AR-099</t>
  </si>
  <si>
    <t>MM86RH</t>
  </si>
  <si>
    <t>2021-AR-100</t>
  </si>
  <si>
    <t>2021-AR-101</t>
  </si>
  <si>
    <t>2021-AR-102</t>
  </si>
  <si>
    <t>2021-AR-103</t>
  </si>
  <si>
    <t>2021-AR-104</t>
  </si>
  <si>
    <t>2021-AR-105</t>
  </si>
  <si>
    <t>2021-AR-106</t>
  </si>
  <si>
    <t>2021-AR-107</t>
  </si>
  <si>
    <t>2021-AR-108</t>
  </si>
  <si>
    <t xml:space="preserve"> USR</t>
  </si>
  <si>
    <t>2021-AR-109</t>
  </si>
  <si>
    <t>2021-AR-110</t>
  </si>
  <si>
    <t>2021-AR-111</t>
  </si>
  <si>
    <t>2021-AR-112</t>
  </si>
  <si>
    <t>2021-AR-113</t>
  </si>
  <si>
    <t>2021-AR-114</t>
  </si>
  <si>
    <t>2021-AR-115</t>
  </si>
  <si>
    <t>2021-AR-116</t>
  </si>
  <si>
    <t>2021-AR-117</t>
  </si>
  <si>
    <t>2021-AR-118</t>
  </si>
  <si>
    <t>2021-AR-119</t>
  </si>
  <si>
    <t>2021-AR-120</t>
  </si>
  <si>
    <t>2021-AR-121</t>
  </si>
  <si>
    <t>2021-AR-122</t>
  </si>
  <si>
    <t>2021-AR-123</t>
  </si>
  <si>
    <t>SCRAP(CRACK)</t>
  </si>
  <si>
    <t>2021-AR-124</t>
  </si>
  <si>
    <t>2021-AR-125</t>
  </si>
  <si>
    <t>2021-AR-126</t>
  </si>
  <si>
    <t>2021-AR-127</t>
  </si>
  <si>
    <t>2021-AR-128</t>
  </si>
  <si>
    <t>2021-AR-129</t>
  </si>
  <si>
    <t>2021-AR-130</t>
  </si>
  <si>
    <t>2021-AR-131</t>
  </si>
  <si>
    <t>1005293M</t>
  </si>
  <si>
    <t>2021-AR-132</t>
  </si>
  <si>
    <t>2021-AR-133</t>
  </si>
  <si>
    <t>2021-AR-134</t>
  </si>
  <si>
    <t>2021-AR-135</t>
  </si>
  <si>
    <t>2021-AR-136</t>
  </si>
  <si>
    <t>2021-AR-137</t>
  </si>
  <si>
    <t>2021-AR-138</t>
  </si>
  <si>
    <t>2021-AR-139</t>
  </si>
  <si>
    <t>2021-AR-140</t>
  </si>
  <si>
    <t>2021-AR-141</t>
  </si>
  <si>
    <t>2021-AR-142</t>
  </si>
  <si>
    <t>2021-AR-143</t>
  </si>
  <si>
    <t>2021-AR-144</t>
  </si>
  <si>
    <t>2021-AR-145</t>
  </si>
  <si>
    <t>2021-AR-146</t>
  </si>
  <si>
    <t>2021-AR-147</t>
  </si>
  <si>
    <t>2021-AR-148</t>
  </si>
  <si>
    <t>2021-AR-149</t>
  </si>
  <si>
    <t>2021-AR-150</t>
  </si>
  <si>
    <t>2021-AR-151</t>
  </si>
  <si>
    <t>2021-AR-152</t>
  </si>
  <si>
    <t>2021-AR-153</t>
  </si>
  <si>
    <t>2021-AR-154</t>
  </si>
  <si>
    <t>2021-AR-155</t>
  </si>
  <si>
    <t>2021-AR-156</t>
  </si>
  <si>
    <t>2021-AR-157</t>
  </si>
  <si>
    <t>12457416R1</t>
  </si>
  <si>
    <t>2021-AR-158</t>
  </si>
  <si>
    <t>2021-AR-159</t>
  </si>
  <si>
    <t>2021-AR-160</t>
  </si>
  <si>
    <t>High cost</t>
  </si>
  <si>
    <t>2021-AR-161</t>
  </si>
  <si>
    <t>2021-AR-162</t>
  </si>
  <si>
    <t>2021-AR-163</t>
  </si>
  <si>
    <t>2021-AR-164</t>
  </si>
  <si>
    <t>2021-AR-165</t>
  </si>
  <si>
    <t>2021-AR-166</t>
  </si>
  <si>
    <t>2021-AR-167</t>
  </si>
  <si>
    <t>2021-AR-168</t>
  </si>
  <si>
    <t>2021-AR-169</t>
  </si>
  <si>
    <t>2021-AR-170</t>
  </si>
  <si>
    <t>2021-AR-171</t>
  </si>
  <si>
    <t>2021-AR-172</t>
  </si>
  <si>
    <t>2021-AR-173</t>
  </si>
  <si>
    <t>12494775R</t>
  </si>
  <si>
    <t>2021-AR-174</t>
  </si>
  <si>
    <t>2021-AR-175</t>
  </si>
  <si>
    <t>2021-AR-176</t>
  </si>
  <si>
    <t>2021-AR-177</t>
  </si>
  <si>
    <t>12693576R</t>
  </si>
  <si>
    <t>2021-AR-178</t>
  </si>
  <si>
    <t>2021-AR-179</t>
  </si>
  <si>
    <t>2021-AR-180</t>
  </si>
  <si>
    <t>FX65</t>
  </si>
  <si>
    <t>2021-AR-181</t>
  </si>
  <si>
    <t>2021-AR-182</t>
  </si>
  <si>
    <t>2021-AR-183</t>
  </si>
  <si>
    <t>2021-AR-184</t>
  </si>
  <si>
    <t>882281M</t>
  </si>
  <si>
    <t>2021-AR-185</t>
  </si>
  <si>
    <t>2021-AR-186</t>
  </si>
  <si>
    <t>2021-AR-187</t>
  </si>
  <si>
    <t>2021-AR-188</t>
  </si>
  <si>
    <t>2021-AR-189</t>
  </si>
  <si>
    <t>2021-AR-190</t>
  </si>
  <si>
    <t>2021-AR-191</t>
  </si>
  <si>
    <t>2021-AR-192</t>
  </si>
  <si>
    <t>2021-AR-193</t>
  </si>
  <si>
    <t>2021-AR-194</t>
  </si>
  <si>
    <t>2021-AR-195</t>
  </si>
  <si>
    <t>2021-AR-196</t>
  </si>
  <si>
    <t>2021-AR-197</t>
  </si>
  <si>
    <t>Shank is galled</t>
  </si>
  <si>
    <t>2021-AR-198</t>
  </si>
  <si>
    <t>Mud seal is galled</t>
  </si>
  <si>
    <t>Minor scratch on shank</t>
  </si>
  <si>
    <t>2021-AR-199</t>
  </si>
  <si>
    <t>Scratch on shank, damage on all blades bevel area</t>
  </si>
  <si>
    <t>2021-AR-200</t>
  </si>
  <si>
    <t>galled API pin</t>
  </si>
  <si>
    <t>Pitting on shank, bit breaker, damage on all blades bevel area</t>
  </si>
  <si>
    <t>2021-AR-201</t>
  </si>
  <si>
    <t>2021-AR-202</t>
  </si>
  <si>
    <t>2021-AR-203</t>
  </si>
  <si>
    <t>2021-AR-204</t>
  </si>
  <si>
    <t>2021-AR-205</t>
  </si>
  <si>
    <t>damaged pin face, errosion and pitting on shank</t>
  </si>
  <si>
    <t>2021-AR-206</t>
  </si>
  <si>
    <t>2021-AR-207</t>
  </si>
  <si>
    <t>scratch on shank</t>
  </si>
  <si>
    <t>2021-AR-208</t>
  </si>
  <si>
    <t>2021-AR-209</t>
  </si>
  <si>
    <t>minor damage on shank</t>
  </si>
  <si>
    <t>2021-AR-210</t>
  </si>
  <si>
    <t>2021-AR-211</t>
  </si>
  <si>
    <t>2021-AR-212</t>
  </si>
  <si>
    <t>2021-AR-213</t>
  </si>
  <si>
    <t>2021-AR-214</t>
  </si>
  <si>
    <t>2021-AR-215</t>
  </si>
  <si>
    <t>2021-AR-216</t>
  </si>
  <si>
    <t>Pitting on shank</t>
  </si>
  <si>
    <t>2021-AR-217</t>
  </si>
  <si>
    <t>2021-AR-218</t>
  </si>
  <si>
    <t>Minor scratch on mud seal</t>
  </si>
  <si>
    <t>2021-AR-219</t>
  </si>
  <si>
    <t>12706614R</t>
  </si>
  <si>
    <t>Build up B2P1, P2, B4P1 and B6P1</t>
  </si>
  <si>
    <t>2021-AR-220</t>
  </si>
  <si>
    <t>2021-AR-221</t>
  </si>
  <si>
    <t>Thread needs buffing</t>
  </si>
  <si>
    <t>heat check on all blades</t>
  </si>
  <si>
    <t>2021-AR-222</t>
  </si>
  <si>
    <t>pitting on API pin, pitting on mud seal</t>
  </si>
  <si>
    <t>minor damage on breaker slot, very minor erosion on shank</t>
  </si>
  <si>
    <t>2021-AR-223</t>
  </si>
  <si>
    <t>2021-AR-224</t>
  </si>
  <si>
    <t>API pin galled , mud seal galled</t>
  </si>
  <si>
    <t>scratch on shank, scratch on the bevel of B1, B2 &amp; B4</t>
  </si>
  <si>
    <t>2021-AR-225</t>
  </si>
  <si>
    <t>2021-AR-226</t>
  </si>
  <si>
    <t>2021-AR-227</t>
  </si>
  <si>
    <t>2021-AR-228</t>
  </si>
  <si>
    <t>2021-AR-229</t>
  </si>
  <si>
    <t>mud seal and API pin galled</t>
  </si>
  <si>
    <t>damage on breaker slot, scratch on shank</t>
  </si>
  <si>
    <t>2021-AR-230</t>
  </si>
  <si>
    <t>2021-AR-231</t>
  </si>
  <si>
    <t>2021-AR-232</t>
  </si>
  <si>
    <t>2021-AR-233</t>
  </si>
  <si>
    <t>2021-AR-234</t>
  </si>
  <si>
    <t>2021-AR-235</t>
  </si>
  <si>
    <t>2021-AR-236</t>
  </si>
  <si>
    <t>shank damage,  bevel damage of B2, B3 &amp; B4</t>
  </si>
  <si>
    <t>2021-AR-237</t>
  </si>
  <si>
    <t>minor shank damage</t>
  </si>
  <si>
    <t>2021-AR-238</t>
  </si>
  <si>
    <t>Build up B2P1, B6P1</t>
  </si>
  <si>
    <t>damage API pin</t>
  </si>
  <si>
    <t>2021-AR-239</t>
  </si>
  <si>
    <t>Build up all bevels</t>
  </si>
  <si>
    <t>minor scratch on mud seal</t>
  </si>
  <si>
    <t>minor damaged pin face, breaker slot and  shank damage</t>
  </si>
  <si>
    <t>2021-AR-240</t>
  </si>
  <si>
    <t>Scratches on the shank need tobe cleaning by the buffing.</t>
  </si>
  <si>
    <t>2021-AR-241</t>
  </si>
  <si>
    <t>Build up B4P5 and B5P7</t>
  </si>
  <si>
    <t>2021-AR-242</t>
  </si>
  <si>
    <t>Need to use poti to fix the damaged nozzle between B3 and B5 by AbdulRahman</t>
  </si>
  <si>
    <t>Returned to ARAMCO-Lost Cutters, this bit need to be tracked after repair</t>
  </si>
  <si>
    <t>2021-AR-243</t>
  </si>
  <si>
    <t>Build up B6P1, B6P6</t>
  </si>
  <si>
    <t>Pin face damage</t>
  </si>
  <si>
    <t>Breacker slot damage and pitting, shank errosion and pitting</t>
  </si>
  <si>
    <t>2021-AR-244</t>
  </si>
  <si>
    <t>2021-AR-245</t>
  </si>
  <si>
    <t>2021-AR-246</t>
  </si>
  <si>
    <t>Minor shank damage, damage on bit breaker slot</t>
  </si>
  <si>
    <t>2022-AR-001</t>
  </si>
  <si>
    <t>34"</t>
  </si>
  <si>
    <t>A1GRC</t>
  </si>
  <si>
    <t>2022-AR-002</t>
  </si>
  <si>
    <t>2024-AR-001</t>
  </si>
  <si>
    <t>R-AR-23-0101</t>
  </si>
  <si>
    <t>M423</t>
  </si>
  <si>
    <t>2024-AR-002</t>
  </si>
  <si>
    <t>R-AR-23-0074</t>
  </si>
  <si>
    <t>MJ-005125</t>
  </si>
  <si>
    <t>2024-AR-003</t>
  </si>
  <si>
    <t>R-AR-23-0102</t>
  </si>
  <si>
    <t>2024-AR-004</t>
  </si>
  <si>
    <t>R-AR-23-0103</t>
  </si>
  <si>
    <t>MJ-005119</t>
  </si>
  <si>
    <t>2024-AR-005</t>
  </si>
  <si>
    <t>R-AR-23-0104</t>
  </si>
  <si>
    <t>M223</t>
  </si>
  <si>
    <t>2024-AR-006</t>
  </si>
  <si>
    <t>R-AR-23-0105</t>
  </si>
  <si>
    <t>M443</t>
  </si>
  <si>
    <t>2024-AR-007</t>
  </si>
  <si>
    <t>R-AR-23-0106</t>
  </si>
  <si>
    <t>MJ-005121</t>
  </si>
  <si>
    <t>2024-AR-008</t>
  </si>
  <si>
    <t>R-AR-23-0107</t>
  </si>
  <si>
    <t>2024-AR-009</t>
  </si>
  <si>
    <t>R-AR-23-0108</t>
  </si>
  <si>
    <t>MJ-005122</t>
  </si>
  <si>
    <t>2024-AR-010</t>
  </si>
  <si>
    <t>R-AR-23-0109</t>
  </si>
  <si>
    <t>M323</t>
  </si>
  <si>
    <t>2024-AR-011</t>
  </si>
  <si>
    <t>6-1/8"</t>
  </si>
  <si>
    <t>R-AR-23-0110</t>
  </si>
  <si>
    <t>M332</t>
  </si>
  <si>
    <t>2024-AR-012</t>
  </si>
  <si>
    <t>R-AR-23-0111</t>
  </si>
  <si>
    <t>2024-AR-013</t>
  </si>
  <si>
    <t>R-AR-23-0112</t>
  </si>
  <si>
    <t>MJ-005126</t>
  </si>
  <si>
    <t>2024-AR-014</t>
  </si>
  <si>
    <t>R-AR-23-0113</t>
  </si>
  <si>
    <t>2024-AR-015</t>
  </si>
  <si>
    <t>R-AR-23-0114</t>
  </si>
  <si>
    <t>MJ-005127</t>
  </si>
  <si>
    <t>2024-AR-016</t>
  </si>
  <si>
    <t>13096213R</t>
  </si>
  <si>
    <t>2024-AR-017</t>
  </si>
  <si>
    <t>13149235R</t>
  </si>
  <si>
    <t>2024-AR-018</t>
  </si>
  <si>
    <t>2024-AR-019</t>
  </si>
  <si>
    <t>12887961R</t>
  </si>
  <si>
    <t>R-AR-23-0124</t>
  </si>
  <si>
    <t>2024-AR-020</t>
  </si>
  <si>
    <t>12887962R</t>
  </si>
  <si>
    <t>2024-AR-021</t>
  </si>
  <si>
    <t>12896861R</t>
  </si>
  <si>
    <t>2024-AR-022</t>
  </si>
  <si>
    <t>13022036R</t>
  </si>
  <si>
    <t>2024-AR-023</t>
  </si>
  <si>
    <t>12982822R</t>
  </si>
  <si>
    <t>2024-AR-024</t>
  </si>
  <si>
    <t>12991825R</t>
  </si>
  <si>
    <t>2024-AR-025</t>
  </si>
  <si>
    <t>2024-AR-026</t>
  </si>
  <si>
    <t>2024-AR-027</t>
  </si>
  <si>
    <t>body had cracks during repair-Scrapped</t>
  </si>
  <si>
    <t>2025-AR-001</t>
  </si>
  <si>
    <t>2025-01</t>
  </si>
  <si>
    <t>2025-AR-002</t>
  </si>
  <si>
    <t>13131343R</t>
  </si>
  <si>
    <t>2025-AR-003</t>
  </si>
  <si>
    <t>Breaker Slot (Clean).</t>
  </si>
  <si>
    <t>2025-AR-004</t>
  </si>
  <si>
    <t>13186632R</t>
  </si>
  <si>
    <t>2025-AR-005</t>
  </si>
  <si>
    <t>2025-AR-006</t>
  </si>
  <si>
    <t>2025-AR-007</t>
  </si>
  <si>
    <t>13272156R</t>
  </si>
  <si>
    <t>2025-AR-008</t>
  </si>
  <si>
    <t>2025-AR-009</t>
  </si>
  <si>
    <t>2025-AR-010</t>
  </si>
  <si>
    <t>Pin Face  Cleaning.</t>
  </si>
  <si>
    <t>2025-AR-011</t>
  </si>
  <si>
    <t>2025-AR-012</t>
  </si>
  <si>
    <t>2025-AR-013</t>
  </si>
  <si>
    <t>2025-AR-014</t>
  </si>
  <si>
    <t>(Height coste)</t>
  </si>
  <si>
    <t>2025-AR-015</t>
  </si>
  <si>
    <t>2025-AR-016</t>
  </si>
  <si>
    <t>2025-AR-017</t>
  </si>
  <si>
    <t>2025-AR-018</t>
  </si>
  <si>
    <t>2025-AR-019</t>
  </si>
  <si>
    <t>2025-AR-020</t>
  </si>
  <si>
    <t>2025-AR-021</t>
  </si>
  <si>
    <t>2025-AR-022</t>
  </si>
  <si>
    <t>13172280R</t>
  </si>
  <si>
    <t>2025-02</t>
  </si>
  <si>
    <t>2025-AR-023</t>
  </si>
  <si>
    <t>R-AR-23-0158</t>
  </si>
  <si>
    <t>2025-AR-024</t>
  </si>
  <si>
    <t>LV3  MAT NO.</t>
  </si>
  <si>
    <t>2024-RC-003</t>
  </si>
  <si>
    <t>839007R</t>
  </si>
  <si>
    <t>EQH12R</t>
  </si>
  <si>
    <t>RC LSTK</t>
  </si>
  <si>
    <t>RPR-RC-LST-0018</t>
  </si>
  <si>
    <t>MJ-004793</t>
  </si>
  <si>
    <t>2024-RC-004</t>
  </si>
  <si>
    <t>837072R</t>
  </si>
  <si>
    <t>QH3R</t>
  </si>
  <si>
    <t>RPR-RC-LST-0017</t>
  </si>
  <si>
    <t>MJ-004795</t>
  </si>
  <si>
    <t>2024-RC-005</t>
  </si>
  <si>
    <t>839588R</t>
  </si>
  <si>
    <t>QH1R</t>
  </si>
  <si>
    <t>RPR-RC-LST-0020</t>
  </si>
  <si>
    <t>MJ-004796</t>
  </si>
  <si>
    <t>2024-RC-006</t>
  </si>
  <si>
    <t>839433R</t>
  </si>
  <si>
    <t>RPR-RC-LST-0021</t>
  </si>
  <si>
    <t>MJ-004811</t>
  </si>
  <si>
    <t>2024-RC-007</t>
  </si>
  <si>
    <t>RPR-RC-LST-0022</t>
  </si>
  <si>
    <t>MJ-004846</t>
  </si>
  <si>
    <t>2024-RC-008</t>
  </si>
  <si>
    <t>839588R2</t>
  </si>
  <si>
    <t>RPR-RC-LST-0023</t>
  </si>
  <si>
    <t>MJ-004875</t>
  </si>
  <si>
    <t>2024-RC-009</t>
  </si>
  <si>
    <t>RPR-RC-LST-0028</t>
  </si>
  <si>
    <t>2024-RC-010</t>
  </si>
  <si>
    <t>2024-RC-011</t>
  </si>
  <si>
    <t>2024-RC-012</t>
  </si>
  <si>
    <t>RPR-RC-LST-0026</t>
  </si>
  <si>
    <t>2024-RC-013</t>
  </si>
  <si>
    <t>RPR-RC-LST-0024</t>
  </si>
  <si>
    <t>2024-RC-014</t>
  </si>
  <si>
    <t>2024-RC-015</t>
  </si>
  <si>
    <t>837072R1</t>
  </si>
  <si>
    <t>RPR-RC-LST-0029</t>
  </si>
  <si>
    <t>MJ-005181</t>
  </si>
  <si>
    <t>2024-RC-016</t>
  </si>
  <si>
    <t>838053R1</t>
  </si>
  <si>
    <t>QH4S</t>
  </si>
  <si>
    <t>R-LS-RC-23-0001</t>
  </si>
  <si>
    <t>2024-RC-017</t>
  </si>
  <si>
    <t>RPR-RC-LST-0030</t>
  </si>
  <si>
    <t>2024-RC-018</t>
  </si>
  <si>
    <t>RPR-RC-LST-0031</t>
  </si>
  <si>
    <t>2024-RC-019</t>
  </si>
  <si>
    <t>839433R1</t>
  </si>
  <si>
    <t>RPR-RC-LST-0032</t>
  </si>
  <si>
    <t>2024-RC-020</t>
  </si>
  <si>
    <t>RPR-RC-LST-0033</t>
  </si>
  <si>
    <t>2024-RC-021</t>
  </si>
  <si>
    <t>RPR-RC-LST-0034</t>
  </si>
  <si>
    <t>MJ-005150</t>
  </si>
  <si>
    <t>2024-RC-022</t>
  </si>
  <si>
    <t>2024-RC-023</t>
  </si>
  <si>
    <t>EQH14R</t>
  </si>
  <si>
    <t>RPR-RC-LST-0036</t>
  </si>
  <si>
    <t>2024-RC-024</t>
  </si>
  <si>
    <t>RPR-RC-LST-0037</t>
  </si>
  <si>
    <t>2024-RC-025</t>
  </si>
  <si>
    <t>2024-RC-026</t>
  </si>
  <si>
    <t>839032R</t>
  </si>
  <si>
    <t>2024-RC-027</t>
  </si>
  <si>
    <t>839686R1</t>
  </si>
  <si>
    <t>RPR-RC-LST-0042</t>
  </si>
  <si>
    <t>2024-RC-028</t>
  </si>
  <si>
    <t>839032R1</t>
  </si>
  <si>
    <t>RPR-RC-LST-0040</t>
  </si>
  <si>
    <t>MJ-005206</t>
  </si>
  <si>
    <t>2024-RC-029</t>
  </si>
  <si>
    <t>839444R1</t>
  </si>
  <si>
    <t>2024-RC-030</t>
  </si>
  <si>
    <t>839686R2</t>
  </si>
  <si>
    <t>2024-RC-031</t>
  </si>
  <si>
    <t>838844R1</t>
  </si>
  <si>
    <t>2024-RC-032</t>
  </si>
  <si>
    <t>838682R1</t>
  </si>
  <si>
    <t>2024-RC-033</t>
  </si>
  <si>
    <t>839433R2</t>
  </si>
  <si>
    <t>2024-RC-034</t>
  </si>
  <si>
    <t>839433R3</t>
  </si>
  <si>
    <t>2024-RC-035</t>
  </si>
  <si>
    <t>839686R3</t>
  </si>
  <si>
    <t>2024-RC-036</t>
  </si>
  <si>
    <t>839032R2</t>
  </si>
  <si>
    <t>2025-RC-001</t>
  </si>
  <si>
    <t>839686R4</t>
  </si>
  <si>
    <t>2025-RC-002</t>
  </si>
  <si>
    <t>RPR-RC-LST-0055</t>
  </si>
  <si>
    <t>2025-RC-003</t>
  </si>
  <si>
    <t>RPR-RC-LST-0057</t>
  </si>
  <si>
    <t>2025-RC-004</t>
  </si>
  <si>
    <t>RPR-RC-LST-0069</t>
  </si>
  <si>
    <t>2025-RC-005</t>
  </si>
  <si>
    <t>839795R1</t>
  </si>
  <si>
    <t>RPR-RC-LST-0068</t>
  </si>
  <si>
    <t>2025-RC-006</t>
  </si>
  <si>
    <t>839032R3</t>
  </si>
  <si>
    <t>2025-RC-007</t>
  </si>
  <si>
    <t>839795R2</t>
  </si>
  <si>
    <t>2025-RC-008</t>
  </si>
  <si>
    <t>839433R4</t>
  </si>
  <si>
    <t>2025-RC-009</t>
  </si>
  <si>
    <t>RPR-RC-LST-0077</t>
  </si>
  <si>
    <t>2025-RC-010</t>
  </si>
  <si>
    <t>839444R2</t>
  </si>
  <si>
    <t>RPR-RC-LST-0072</t>
  </si>
  <si>
    <t>2025-RC-011</t>
  </si>
  <si>
    <t>839850R1</t>
  </si>
  <si>
    <t>RPR-RC-LST-0073</t>
  </si>
  <si>
    <t>2025-RC-012</t>
  </si>
  <si>
    <t>839685R1</t>
  </si>
  <si>
    <t>RPR-RC-LST-0078</t>
  </si>
  <si>
    <t>MJ-005866</t>
  </si>
  <si>
    <t>2025-RC-013</t>
  </si>
  <si>
    <t>839032R4</t>
  </si>
  <si>
    <t>RPR-RC-LST-0079</t>
  </si>
  <si>
    <t>MJ-005867</t>
  </si>
  <si>
    <t>2025-RC-014</t>
  </si>
  <si>
    <t>839686R5</t>
  </si>
  <si>
    <t>RPR-RC-LST-0081</t>
  </si>
  <si>
    <t>MJ-005897</t>
  </si>
  <si>
    <t>2025-RC-015</t>
  </si>
  <si>
    <t>839032R5</t>
  </si>
  <si>
    <t>RPR-RC-LST-0082</t>
  </si>
  <si>
    <t>MJ-005900</t>
  </si>
  <si>
    <t>2025-RC-016</t>
  </si>
  <si>
    <t>839685R2</t>
  </si>
  <si>
    <t>RPR-RC-LST-0083</t>
  </si>
  <si>
    <t>MJ-005901</t>
  </si>
  <si>
    <t>20181001-HDBSC</t>
  </si>
  <si>
    <t>12274509R2</t>
  </si>
  <si>
    <t>5 7/8" x 2 5/8"</t>
  </si>
  <si>
    <t>SENT</t>
  </si>
  <si>
    <t>20181002-HDBSC</t>
  </si>
  <si>
    <t>12334850R</t>
  </si>
  <si>
    <t>20181003-HDBSC</t>
  </si>
  <si>
    <t>12334850R2</t>
  </si>
  <si>
    <t>Rework on 4/22/2018</t>
  </si>
  <si>
    <t>20181004-HDBSC</t>
  </si>
  <si>
    <t>12274509R3</t>
  </si>
  <si>
    <t>20181005-HDBSC</t>
  </si>
  <si>
    <t>8 3/8" x 4</t>
  </si>
  <si>
    <t>FC8343i</t>
  </si>
  <si>
    <t>20181006-HDBSC</t>
  </si>
  <si>
    <t>20181015-HDBS</t>
  </si>
  <si>
    <t>8 3/8" x 4"</t>
  </si>
  <si>
    <t>FC3943</t>
  </si>
  <si>
    <t>sent</t>
  </si>
  <si>
    <t>20181016-HDBS</t>
  </si>
  <si>
    <t>FC3933</t>
  </si>
  <si>
    <t>20181017-HDBS</t>
  </si>
  <si>
    <t>FC3743</t>
  </si>
  <si>
    <t>20181018-HDBS</t>
  </si>
  <si>
    <t>20181019-HDBS</t>
  </si>
  <si>
    <t>FC3843i</t>
  </si>
  <si>
    <t>20181020-HDBS</t>
  </si>
  <si>
    <t>8 1/2" X 4"</t>
  </si>
  <si>
    <t>FC3943i</t>
  </si>
  <si>
    <t>20181021-HDBS</t>
  </si>
  <si>
    <t>FC3937</t>
  </si>
  <si>
    <t>20181022-HDBS</t>
  </si>
  <si>
    <t>20181023-HDBS</t>
  </si>
  <si>
    <t>12618705R</t>
  </si>
  <si>
    <t>20181024-HDBS</t>
  </si>
  <si>
    <t>12597760R</t>
  </si>
  <si>
    <t>20181025-HDBS</t>
  </si>
  <si>
    <t>20181026-HDBS</t>
  </si>
  <si>
    <t>FC284</t>
  </si>
  <si>
    <t>20191001-HDBS</t>
  </si>
  <si>
    <t>20191002-HDBS</t>
  </si>
  <si>
    <t>12129754R1</t>
  </si>
  <si>
    <t>20191003-HDBS</t>
  </si>
  <si>
    <t>12838894R1</t>
  </si>
  <si>
    <t>20191004-HDBSC</t>
  </si>
  <si>
    <t>7990572R1</t>
  </si>
  <si>
    <t>FC284LI</t>
  </si>
  <si>
    <t>20191005-HDBSC</t>
  </si>
  <si>
    <t>12137099R1</t>
  </si>
  <si>
    <t>20191006-HDBSC</t>
  </si>
  <si>
    <t>20191007-HDBSC</t>
  </si>
  <si>
    <t>20191008-HDBSC</t>
  </si>
  <si>
    <t>20191009-HDBSC</t>
  </si>
  <si>
    <t>20191010-HDBSC</t>
  </si>
  <si>
    <t>20191011-HDBSC</t>
  </si>
  <si>
    <t>12208538R1</t>
  </si>
  <si>
    <t>20191012-HDBSC</t>
  </si>
  <si>
    <t>12705528R1</t>
  </si>
  <si>
    <t>20191013-HDBSC</t>
  </si>
  <si>
    <t>20191014-HDBSC</t>
  </si>
  <si>
    <t>20191015-HDBSC</t>
  </si>
  <si>
    <t>20191016-HDBSC</t>
  </si>
  <si>
    <t>20191017-HDBSC</t>
  </si>
  <si>
    <t>8 1/2 x 3 1/4</t>
  </si>
  <si>
    <t>20191018-HDBSC</t>
  </si>
  <si>
    <t>8 1/2 x 3 1/4"</t>
  </si>
  <si>
    <t>20191019-HDBSC</t>
  </si>
  <si>
    <t>8 1/2 X 3 1/4"</t>
  </si>
  <si>
    <t>FC3647</t>
  </si>
  <si>
    <t>20191020-HDBSC</t>
  </si>
  <si>
    <t>20191021-HDBSC</t>
  </si>
  <si>
    <t>12137099R2</t>
  </si>
  <si>
    <t>8 1/2" x 4"</t>
  </si>
  <si>
    <t>20191022-HDBSC</t>
  </si>
  <si>
    <t>20191023-HDBSC</t>
  </si>
  <si>
    <t>20191024-HDBSC</t>
  </si>
  <si>
    <t>12705528R2</t>
  </si>
  <si>
    <t>PO 4201377572</t>
  </si>
  <si>
    <t>20191025-HDBSC</t>
  </si>
  <si>
    <t>12678240R1</t>
  </si>
  <si>
    <t>20191026-HDBSC</t>
  </si>
  <si>
    <t>20191027-HDBSC</t>
  </si>
  <si>
    <t>20191028-HDBSC</t>
  </si>
  <si>
    <t>20191029-HDBSC</t>
  </si>
  <si>
    <t>20201001-HDBSC</t>
  </si>
  <si>
    <t>20201002-HDBSC</t>
  </si>
  <si>
    <t>12114435R1</t>
  </si>
  <si>
    <t>20201003-HDBSC</t>
  </si>
  <si>
    <t>11964220R1</t>
  </si>
  <si>
    <t>20201004-HDBSC</t>
  </si>
  <si>
    <t>20201005-HDBSC</t>
  </si>
  <si>
    <t>Need approval</t>
  </si>
  <si>
    <t>20201006-HDBSC</t>
  </si>
  <si>
    <t>20201007-HDBSC</t>
  </si>
  <si>
    <t>20201008-HDBSC</t>
  </si>
  <si>
    <t>5 7/8 X 2 5/8</t>
  </si>
  <si>
    <t>20201009-HDBSC</t>
  </si>
  <si>
    <t>REPAIRED</t>
  </si>
  <si>
    <t>20201010-HDBSC</t>
  </si>
  <si>
    <t>20201011-HDBSC</t>
  </si>
  <si>
    <t>8 3/8 X 4</t>
  </si>
  <si>
    <t>Rerun-as it is</t>
  </si>
  <si>
    <t>20201012-HDBSC</t>
  </si>
  <si>
    <t>12274509R4</t>
  </si>
  <si>
    <t>20201013-HDBSC</t>
  </si>
  <si>
    <t>12334850R3</t>
  </si>
  <si>
    <t>20201014-HDBSC</t>
  </si>
  <si>
    <t>11461388R1</t>
  </si>
  <si>
    <t>Test cutters</t>
  </si>
  <si>
    <t>??</t>
  </si>
  <si>
    <t>20201015-HDBSC</t>
  </si>
  <si>
    <t>11461388R2</t>
  </si>
  <si>
    <t>Test cutters IN THE PREVIOS REPAIR, PO: 4201461298</t>
  </si>
  <si>
    <t>Halliburton</t>
  </si>
  <si>
    <t>20201016-HDBSC</t>
  </si>
  <si>
    <t>12636931R1</t>
  </si>
  <si>
    <t>PO: 4201461298</t>
  </si>
  <si>
    <t>20211001-HDBSC</t>
  </si>
  <si>
    <t>12636931R2</t>
  </si>
  <si>
    <t>20211002-HDBSC</t>
  </si>
  <si>
    <t>11461388R3</t>
  </si>
  <si>
    <t>20221001-HDBSC</t>
  </si>
  <si>
    <t>12708666R1</t>
  </si>
  <si>
    <t>REP</t>
  </si>
  <si>
    <t>20221002-HDBSC</t>
  </si>
  <si>
    <t>13430463R1</t>
  </si>
  <si>
    <t>20221003-HDBSC</t>
  </si>
  <si>
    <t>20221004-HDBSC</t>
  </si>
  <si>
    <t>11461388R4</t>
  </si>
  <si>
    <t>376796M</t>
  </si>
  <si>
    <t>rerun</t>
  </si>
  <si>
    <t>R-HD-22-0004</t>
  </si>
  <si>
    <t>MJ-000401</t>
  </si>
  <si>
    <t>20221005-HDBSC</t>
  </si>
  <si>
    <t>13227814R</t>
  </si>
  <si>
    <t>649706M</t>
  </si>
  <si>
    <t>R-HD-22-0005</t>
  </si>
  <si>
    <t>MJ-000403</t>
  </si>
  <si>
    <t>20221006-HDBSC</t>
  </si>
  <si>
    <t>12274509R5</t>
  </si>
  <si>
    <t>R-HD-22-0006</t>
  </si>
  <si>
    <t>MJ-000404</t>
  </si>
  <si>
    <t>20221007-HDBSC</t>
  </si>
  <si>
    <t>Job was carried out against the old Oredr No. 20201005</t>
  </si>
  <si>
    <t>R-HD-22-0009</t>
  </si>
  <si>
    <t>MJ-001330</t>
  </si>
  <si>
    <t> 12560</t>
  </si>
  <si>
    <t>20221008-HDBSC</t>
  </si>
  <si>
    <t>Job was carried out against the old Oredr No. 20201006</t>
  </si>
  <si>
    <t>R-HD-22-0010</t>
  </si>
  <si>
    <t>MJ-001331</t>
  </si>
  <si>
    <t> 12561</t>
  </si>
  <si>
    <t>20221009-HDBSC</t>
  </si>
  <si>
    <t>12129754R2</t>
  </si>
  <si>
    <t>R-HD-22-0011</t>
  </si>
  <si>
    <t>MJ-001342</t>
  </si>
  <si>
    <t>20221010-HDBSC</t>
  </si>
  <si>
    <t>12597760R1</t>
  </si>
  <si>
    <t>R-HD-22-0012</t>
  </si>
  <si>
    <t>MJ-001343</t>
  </si>
  <si>
    <t>20221011-HDBSC</t>
  </si>
  <si>
    <t>12705535R1</t>
  </si>
  <si>
    <t>R-HD-22-0016</t>
  </si>
  <si>
    <t>MJ-001669</t>
  </si>
  <si>
    <t>20221012-HDBSC</t>
  </si>
  <si>
    <t>13430463R2</t>
  </si>
  <si>
    <t>R-HD-22-0017</t>
  </si>
  <si>
    <t>MJ-001681</t>
  </si>
  <si>
    <t>20221013-HDBSC</t>
  </si>
  <si>
    <t>R-HD-22-0018</t>
  </si>
  <si>
    <t>MJ-001682</t>
  </si>
  <si>
    <t>20221014-HDBSC</t>
  </si>
  <si>
    <t>R-HD-22-0019</t>
  </si>
  <si>
    <t>MJ-001683</t>
  </si>
  <si>
    <t>20221015-HDBSC</t>
  </si>
  <si>
    <t>R-HD-22-0020</t>
  </si>
  <si>
    <t>MJ-001684</t>
  </si>
  <si>
    <t>20221016-HDBSC</t>
  </si>
  <si>
    <t>R-HD-22-0021</t>
  </si>
  <si>
    <t>MJ-001685</t>
  </si>
  <si>
    <t>20221017-HDBSC</t>
  </si>
  <si>
    <t>12307640R1</t>
  </si>
  <si>
    <t>R-HD-22-0022</t>
  </si>
  <si>
    <t>MJ-001686</t>
  </si>
  <si>
    <t>20221018-HDBSC</t>
  </si>
  <si>
    <t>FC3643</t>
  </si>
  <si>
    <t>R-HD-22-0015</t>
  </si>
  <si>
    <t>MJ-001602</t>
  </si>
  <si>
    <t>20231001-HDBSC</t>
  </si>
  <si>
    <t>20231002-HDBSC</t>
  </si>
  <si>
    <t>13430464R1</t>
  </si>
  <si>
    <t>20231003-HDBSC</t>
  </si>
  <si>
    <t>20231004-HDBSC</t>
  </si>
  <si>
    <t>FC3747A</t>
  </si>
  <si>
    <t>20231005-HDBSC</t>
  </si>
  <si>
    <t>13227814R2</t>
  </si>
  <si>
    <t>R-HD-23-0055</t>
  </si>
  <si>
    <t>MJ-003099</t>
  </si>
  <si>
    <t>20231006-HDBSC</t>
  </si>
  <si>
    <t>R-HD-23-0056</t>
  </si>
  <si>
    <t>MJ-003097</t>
  </si>
  <si>
    <t>20231007-HDBSC</t>
  </si>
  <si>
    <t>12958825R1</t>
  </si>
  <si>
    <t>20231008-HDBSC</t>
  </si>
  <si>
    <t>20241001-HDBSC</t>
  </si>
  <si>
    <t>13730514R</t>
  </si>
  <si>
    <t>20241002-HDBSC</t>
  </si>
  <si>
    <t>20241003-HDBSC</t>
  </si>
  <si>
    <t>6 1/8" X 2 5/8"</t>
  </si>
  <si>
    <t>FC3827</t>
  </si>
  <si>
    <t>R-HD-24-0070</t>
  </si>
  <si>
    <t>20241004-HDBSC</t>
  </si>
  <si>
    <t>20241005-HDBSC</t>
  </si>
  <si>
    <t>FC3645</t>
  </si>
  <si>
    <t>20241006-HDBSC</t>
  </si>
  <si>
    <t>FC3846</t>
  </si>
  <si>
    <t>on hold</t>
  </si>
  <si>
    <t>R-HD-24-0064</t>
  </si>
  <si>
    <t>MJ-004687</t>
  </si>
  <si>
    <t>20241007-HDBSC</t>
  </si>
  <si>
    <t>8 ½" x 3 ¼"</t>
  </si>
  <si>
    <t>FC3837A</t>
  </si>
  <si>
    <t>R-HD-24-0067</t>
  </si>
  <si>
    <t>20241008-HDBSC</t>
  </si>
  <si>
    <t>R-HD-24-0068</t>
  </si>
  <si>
    <t>20241009-HDBSC</t>
  </si>
  <si>
    <t>12678240R2</t>
  </si>
  <si>
    <t>R-HD-24-0069</t>
  </si>
  <si>
    <t>202410010-HDBSC</t>
  </si>
  <si>
    <t>13730514R2</t>
  </si>
  <si>
    <t>202410011-HDBSC</t>
  </si>
  <si>
    <t>13730513R1</t>
  </si>
  <si>
    <t>R-HD-24-0074</t>
  </si>
  <si>
    <t>20251001-HDBSC</t>
  </si>
  <si>
    <t>12274509R6</t>
  </si>
  <si>
    <t>20251002-HDBSC</t>
  </si>
  <si>
    <t>20251003-HDBSC</t>
  </si>
  <si>
    <t>20251004-HDBSC</t>
  </si>
  <si>
    <t>R-HD-24-0079</t>
  </si>
  <si>
    <t>20251005-HDBSC</t>
  </si>
  <si>
    <t>R-HD-24-0081</t>
  </si>
  <si>
    <t>Country</t>
  </si>
  <si>
    <t>20181001-REG</t>
  </si>
  <si>
    <t>GTD65Cs</t>
  </si>
  <si>
    <t>India</t>
  </si>
  <si>
    <t>20181002-REG</t>
  </si>
  <si>
    <t>SF56</t>
  </si>
  <si>
    <t>20181003-REG</t>
  </si>
  <si>
    <t>17 1/2"</t>
  </si>
  <si>
    <t>SFD65M</t>
  </si>
  <si>
    <t>Iraq</t>
  </si>
  <si>
    <t>20181004-REG</t>
  </si>
  <si>
    <t>SFE66DH</t>
  </si>
  <si>
    <t>20181005-REG</t>
  </si>
  <si>
    <t>MME65R</t>
  </si>
  <si>
    <t>20191001-REG</t>
  </si>
  <si>
    <t>12889607 </t>
  </si>
  <si>
    <t>SF75</t>
  </si>
  <si>
    <t>NOT RECIVED</t>
  </si>
  <si>
    <t>UAE</t>
  </si>
  <si>
    <t>20191002-REG</t>
  </si>
  <si>
    <t>MME65DMH</t>
  </si>
  <si>
    <t>Kuwait</t>
  </si>
  <si>
    <t>20201001-REG</t>
  </si>
  <si>
    <t>GT65Hs</t>
  </si>
  <si>
    <t>20201002-REG</t>
  </si>
  <si>
    <t>20201003-REG</t>
  </si>
  <si>
    <t>GTE85DHs</t>
  </si>
  <si>
    <t>20201004-REG</t>
  </si>
  <si>
    <t>20201005-REG</t>
  </si>
  <si>
    <t>20201006-REG</t>
  </si>
  <si>
    <t>20201007-REG</t>
  </si>
  <si>
    <t>20201008-REG</t>
  </si>
  <si>
    <t>20201009-REG</t>
  </si>
  <si>
    <t>20201010-REG</t>
  </si>
  <si>
    <t>20201011-REG</t>
  </si>
  <si>
    <t>20201012-REG</t>
  </si>
  <si>
    <t>20201013-REG</t>
  </si>
  <si>
    <t xml:space="preserve"> MME65DM</t>
  </si>
  <si>
    <t>20201014-REG</t>
  </si>
  <si>
    <t xml:space="preserve"> GTi65DM</t>
  </si>
  <si>
    <t>20201015-REG</t>
  </si>
  <si>
    <t>20201016-REG</t>
  </si>
  <si>
    <t xml:space="preserve"> SFE66DH</t>
  </si>
  <si>
    <t>20201017-REG</t>
  </si>
  <si>
    <t>20201018-REG</t>
  </si>
  <si>
    <t xml:space="preserve"> GTi65R</t>
  </si>
  <si>
    <t>20201019-REG</t>
  </si>
  <si>
    <t xml:space="preserve"> MME65R </t>
  </si>
  <si>
    <t>20201020-REG</t>
  </si>
  <si>
    <t>20201021-REG</t>
  </si>
  <si>
    <t>20201022-REG</t>
  </si>
  <si>
    <t xml:space="preserve"> MMD65R </t>
  </si>
  <si>
    <t>20201023-REG</t>
  </si>
  <si>
    <t>IT WAS LSTK BIT 20191053</t>
  </si>
  <si>
    <t>20201024-REG</t>
  </si>
  <si>
    <t>IT WAS LSTK BIT 20191081</t>
  </si>
  <si>
    <t>20211001-REG</t>
  </si>
  <si>
    <t>8 1/2 X 4</t>
  </si>
  <si>
    <t xml:space="preserve"> FC3843</t>
  </si>
  <si>
    <t>CORE HEAD</t>
  </si>
  <si>
    <t>Oman</t>
  </si>
  <si>
    <t>20211002-REG</t>
  </si>
  <si>
    <t>20211003-REG</t>
  </si>
  <si>
    <t>20211004-REG</t>
  </si>
  <si>
    <t>GTE75MHs</t>
  </si>
  <si>
    <t>20211005-REG</t>
  </si>
  <si>
    <t>20211006-REG</t>
  </si>
  <si>
    <t xml:space="preserve">8 1/2 X 4 </t>
  </si>
  <si>
    <t xml:space="preserve"> FC3843 </t>
  </si>
  <si>
    <t>20221001-REG</t>
  </si>
  <si>
    <t>23"</t>
  </si>
  <si>
    <t>GT76s</t>
  </si>
  <si>
    <t>R-FC-RG-22-0001</t>
  </si>
  <si>
    <t>MJ-000941</t>
  </si>
  <si>
    <t>20221002-REG</t>
  </si>
  <si>
    <t>R-FC-RG-22-0002</t>
  </si>
  <si>
    <t>MJ-000942</t>
  </si>
  <si>
    <t>20221003-REG</t>
  </si>
  <si>
    <t>SF66</t>
  </si>
  <si>
    <t>R-FC-RG-22-0003</t>
  </si>
  <si>
    <t>MJ-000943</t>
  </si>
  <si>
    <t>Abudhabi</t>
  </si>
  <si>
    <t>20221004-REG</t>
  </si>
  <si>
    <t>13594963R1</t>
  </si>
  <si>
    <t>R-FC-RG-22-0005</t>
  </si>
  <si>
    <t>MJ-001347</t>
  </si>
  <si>
    <t>20221005-REG</t>
  </si>
  <si>
    <t>SF86DIMBKHO</t>
  </si>
  <si>
    <t>R-FC-RG-22-0006</t>
  </si>
  <si>
    <t>MJ-001454</t>
  </si>
  <si>
    <t>20231001-REG</t>
  </si>
  <si>
    <t>R-FC-RG-23-0011</t>
  </si>
  <si>
    <t>MJ-002086</t>
  </si>
  <si>
    <t>20231002-REG</t>
  </si>
  <si>
    <t>13594964R1</t>
  </si>
  <si>
    <t>R-FC-RG-23-0012</t>
  </si>
  <si>
    <t>MJ-002441</t>
  </si>
  <si>
    <t>20231003-REG</t>
  </si>
  <si>
    <t>FC37WRKs</t>
  </si>
  <si>
    <t>R-FC-RG-23-0013</t>
  </si>
  <si>
    <t>MJ-002582</t>
  </si>
  <si>
    <t>20241001-REG</t>
  </si>
  <si>
    <t>13594963R2</t>
  </si>
  <si>
    <t>R-FC-RG-23-0014</t>
  </si>
  <si>
    <t>20241002-REG</t>
  </si>
  <si>
    <t>13594964R2</t>
  </si>
  <si>
    <t>R-FC-RG-23-0021</t>
  </si>
  <si>
    <t>20241003-REG</t>
  </si>
  <si>
    <t>GTi75RHO</t>
  </si>
  <si>
    <t>R-FC-RG-23-0016</t>
  </si>
  <si>
    <t>20241004-REG</t>
  </si>
  <si>
    <t>GTi65WRCOs</t>
  </si>
  <si>
    <t>1217619M</t>
  </si>
  <si>
    <t>R-FC-RG-23-0017</t>
  </si>
  <si>
    <t>20241005-REG</t>
  </si>
  <si>
    <t>GTi75DRMOs</t>
  </si>
  <si>
    <t>1211650M</t>
  </si>
  <si>
    <t>R-FC-RG-23-0018</t>
  </si>
  <si>
    <t>20241006-REG</t>
  </si>
  <si>
    <t>HDi75DMKOs</t>
  </si>
  <si>
    <t>1263988M</t>
  </si>
  <si>
    <t>R-FC-RG-23-0019</t>
  </si>
  <si>
    <t>20241007-REG</t>
  </si>
  <si>
    <t>GT75DMKOs</t>
  </si>
  <si>
    <t>R-FC-RG-23-0020</t>
  </si>
  <si>
    <t>20241008-REG</t>
  </si>
  <si>
    <t>13594963R3</t>
  </si>
  <si>
    <t>20241009-REG</t>
  </si>
  <si>
    <t>8 1/2"X 4"</t>
  </si>
  <si>
    <t>R-FC-RG-23-0025</t>
  </si>
  <si>
    <t>MJ-005029</t>
  </si>
  <si>
    <t>Egypt</t>
  </si>
  <si>
    <t>20241010-REG</t>
  </si>
  <si>
    <t>HDi75DMKFs</t>
  </si>
  <si>
    <t>R-FC-RG-23-0026</t>
  </si>
  <si>
    <t>MJ-005078</t>
  </si>
  <si>
    <t>20241011-REG</t>
  </si>
  <si>
    <t>FC74WK</t>
  </si>
  <si>
    <t>R-FC-RG-23-0027</t>
  </si>
  <si>
    <t>MJ-005513</t>
  </si>
  <si>
    <t>20251001-REG</t>
  </si>
  <si>
    <t>R-FC-RG-23-0028</t>
  </si>
  <si>
    <t>MJ-005514</t>
  </si>
  <si>
    <t>20251002-REG</t>
  </si>
  <si>
    <t>R-FC-RG-23-0029</t>
  </si>
  <si>
    <t>MJ-005515</t>
  </si>
  <si>
    <t>ORDER NO</t>
  </si>
  <si>
    <t>Serial No.</t>
  </si>
  <si>
    <t>Bit Details</t>
  </si>
  <si>
    <t>Braze</t>
  </si>
  <si>
    <t>Tip Grinding</t>
  </si>
  <si>
    <t>1st check</t>
  </si>
  <si>
    <t>Final Inspection</t>
  </si>
  <si>
    <t>Vacation Days</t>
  </si>
  <si>
    <t>Azim: 
16	MMD85DHF-1	1238258	14081145	MMD85DHF-1	1058252	1238258M</t>
  </si>
  <si>
    <t>Saad 12/11/2023 9:36 AM: Ramzi
Please use below E&amp;O ground cutters on gauge for this bit. 
729691	Round	1613	CT82	0.018"</t>
  </si>
  <si>
    <t>Column3</t>
  </si>
  <si>
    <t>BOM</t>
  </si>
  <si>
    <t>CL</t>
  </si>
  <si>
    <t>Column6</t>
  </si>
  <si>
    <t>Column2</t>
  </si>
  <si>
    <t>Column1</t>
  </si>
  <si>
    <t>Column4</t>
  </si>
  <si>
    <t>Column5</t>
  </si>
  <si>
    <t>2020-ARDTAR-001</t>
  </si>
  <si>
    <t>ARDTAR</t>
  </si>
  <si>
    <t>Change All primary to mat#661066 (CR-45, 1613 0.018) – Test Cutters and all backup to mat#1014939 (CT-133, 1608 0.018). As in Saad attached Email</t>
  </si>
  <si>
    <t>MAT</t>
  </si>
  <si>
    <t>2021-SUB-001</t>
  </si>
  <si>
    <t>4.5"</t>
  </si>
  <si>
    <t>SUB</t>
  </si>
  <si>
    <t>2020-ARDT-CR-01</t>
  </si>
  <si>
    <t>FX96D</t>
  </si>
  <si>
    <t>Abdul</t>
  </si>
  <si>
    <t>Rami</t>
  </si>
  <si>
    <t>Cutter debraze as per Rami email.</t>
  </si>
  <si>
    <t>2020-ARDT-CR-02</t>
  </si>
  <si>
    <t>2020-ARDT-CR-03</t>
  </si>
  <si>
    <t>2020-ARDT-CR-04</t>
  </si>
  <si>
    <t>2020-ARDT-CR-05</t>
  </si>
  <si>
    <t>MMG75H</t>
  </si>
  <si>
    <t>2020-ARDT-CR-06</t>
  </si>
  <si>
    <t>MME75H</t>
  </si>
  <si>
    <t>2020-ARDT-CR-07</t>
  </si>
  <si>
    <t>2020-ARDT-CR-08</t>
  </si>
  <si>
    <t>2020-ARDT-CR-09</t>
  </si>
  <si>
    <t>FMFX651Z</t>
  </si>
  <si>
    <t>2020-ARDT-CR-10</t>
  </si>
  <si>
    <t>2020-ARDT-CR-11</t>
  </si>
  <si>
    <t>2020-ARDT-CR-12</t>
  </si>
  <si>
    <t>2020-ARDT-CR-13</t>
  </si>
  <si>
    <t>2020-ARDT-CR-14</t>
  </si>
  <si>
    <t>17"</t>
  </si>
  <si>
    <t>2020-ARDT-CR-15</t>
  </si>
  <si>
    <t>2020-ARDT-CR-16</t>
  </si>
  <si>
    <t>2020-ARDT-CR-17</t>
  </si>
  <si>
    <t>2021-ARDT-CR-1</t>
  </si>
  <si>
    <t>FXD45DH</t>
  </si>
  <si>
    <t>Saad</t>
  </si>
  <si>
    <t>ENO, Bits for De-brazing as per Saad's E-Mail.</t>
  </si>
  <si>
    <t>2021-ARDT-CR-2</t>
  </si>
  <si>
    <t>2021-ARDT-CR-3</t>
  </si>
  <si>
    <t>FXD45D</t>
  </si>
  <si>
    <t>2021-ARDT-CR-4</t>
  </si>
  <si>
    <t>FX66D</t>
  </si>
  <si>
    <t>ENONW, Bits for De-brazing as per Saad's E-Mail.</t>
  </si>
  <si>
    <t>2021-ARDT-CR-5</t>
  </si>
  <si>
    <t>FX75D</t>
  </si>
  <si>
    <t>2021-ARDT-CR-6</t>
  </si>
  <si>
    <t>Bits for De-brazing as per Saad's E-Mail.</t>
  </si>
  <si>
    <t>2021-ARDT-CR-7</t>
  </si>
  <si>
    <t>893207M</t>
  </si>
  <si>
    <t>ENOIA, Bits for De-brazing as per Saad's E-Mail.</t>
  </si>
  <si>
    <t>2021-ARDT-CR-8</t>
  </si>
  <si>
    <t>GENRAL</t>
  </si>
  <si>
    <t>ENONW, Bits for De-brazing as per Saad's E-Mail.[ Bit in compoenent form]</t>
  </si>
  <si>
    <t>Description</t>
  </si>
  <si>
    <t>6.125 HD54 1251085</t>
  </si>
  <si>
    <t>Í48+XÈ-Ç.3!XÈR2mÎ</t>
  </si>
  <si>
    <t>POSTED</t>
  </si>
  <si>
    <t>Í48+dÈ-Ç.3!XÈR3DÎ</t>
  </si>
  <si>
    <t>Í48+sÈ-Ç.3!XÈR4'Î</t>
  </si>
  <si>
    <t>1058252M2</t>
  </si>
  <si>
    <t>14247174R4</t>
  </si>
  <si>
    <t>14211927R5</t>
  </si>
  <si>
    <t>2025-WFD-1011</t>
  </si>
  <si>
    <t>2025-WFD-1012</t>
  </si>
  <si>
    <t>2025-WFD-1013</t>
  </si>
  <si>
    <t>2025-UR-1040</t>
  </si>
  <si>
    <t>2025-UR-1039</t>
  </si>
  <si>
    <t>14144629R2</t>
  </si>
  <si>
    <t>2025-ARDT-LV3-016</t>
  </si>
  <si>
    <t>2025-ARDT-LV4-051</t>
  </si>
  <si>
    <t>LEVEL 4 BIT BRAZING ( level 5 material number will be 1252149 )</t>
  </si>
  <si>
    <t>2025-UR-1041</t>
  </si>
  <si>
    <t>2025-UR-1042</t>
  </si>
  <si>
    <t>13955538R19</t>
  </si>
  <si>
    <t>R-LS-23-0988</t>
  </si>
  <si>
    <t>MJ-005927</t>
  </si>
  <si>
    <t>R-LS-23-0989</t>
  </si>
  <si>
    <t>MJ-005928</t>
  </si>
  <si>
    <t>R-LS-23-0990</t>
  </si>
  <si>
    <t>MJ-005929</t>
  </si>
  <si>
    <t>MJ-005906</t>
  </si>
  <si>
    <t>2025-ARDT-LV3-017</t>
  </si>
  <si>
    <t>MJ-005938</t>
  </si>
  <si>
    <t>2025-ARDT-LV4-052</t>
  </si>
  <si>
    <t>14247164R2</t>
  </si>
  <si>
    <t>R-LS-23-0994</t>
  </si>
  <si>
    <t>MJ-005951</t>
  </si>
  <si>
    <t>R-LS-23-0995</t>
  </si>
  <si>
    <t>MJ-005952</t>
  </si>
  <si>
    <t>14204330R1</t>
  </si>
  <si>
    <t>14254500R1</t>
  </si>
  <si>
    <t>2025-UR-1043</t>
  </si>
  <si>
    <t>2025-UR-1044</t>
  </si>
  <si>
    <t>2025-UR-1045</t>
  </si>
  <si>
    <t>2025-UR-1046</t>
  </si>
  <si>
    <t>2025-UR-1047</t>
  </si>
  <si>
    <t>2025-ARDT-LV4-053</t>
  </si>
  <si>
    <t>LEVEL 4 BIT BRAZING ( level 4 material number will 1267027)</t>
  </si>
  <si>
    <t>14247176R7</t>
  </si>
  <si>
    <t>839795R3</t>
  </si>
  <si>
    <t>2025-RC-017</t>
  </si>
  <si>
    <t>2025-RC-018</t>
  </si>
  <si>
    <t>838053R2</t>
  </si>
  <si>
    <t>Bit on hold due to Nozzle stuck.</t>
  </si>
  <si>
    <t>2025-ARDT-LV4-054</t>
  </si>
  <si>
    <t>2009246M1</t>
  </si>
  <si>
    <t xml:space="preserve">LEVEL 4 BIT BRAZING ( level 4 material number will 1246020) </t>
  </si>
  <si>
    <t>2025-ARDT-LV4-055</t>
  </si>
  <si>
    <t>LEVEL 4 BIT BRAZING ( level 4 material number will 1247027)</t>
  </si>
  <si>
    <t>14293147R1</t>
  </si>
  <si>
    <t>R-LS-23-0996</t>
  </si>
  <si>
    <t>MJ-005981</t>
  </si>
  <si>
    <t>R-LS-23-0997</t>
  </si>
  <si>
    <t>MJ-005982</t>
  </si>
  <si>
    <t>MJ-005984</t>
  </si>
  <si>
    <t>RPR-RC-LST-0088</t>
  </si>
  <si>
    <t>RPR-RC-LST-0087</t>
  </si>
  <si>
    <t>MJ-005983</t>
  </si>
  <si>
    <t>2025-UR-1048</t>
  </si>
  <si>
    <t>14336287R1</t>
  </si>
  <si>
    <t>2025-ARDT-LV4-056</t>
  </si>
  <si>
    <t>5 7/8''</t>
  </si>
  <si>
    <t>HXi64Ds</t>
  </si>
  <si>
    <t>LEVEL 4 BIT BRAZING ( level 4 material number will 1281273)</t>
  </si>
  <si>
    <t>14178486R5</t>
  </si>
  <si>
    <t>13844444R9</t>
  </si>
  <si>
    <t>839850R2</t>
  </si>
  <si>
    <t>2025-RC-019</t>
  </si>
  <si>
    <t>14336417R1</t>
  </si>
  <si>
    <t>2025-UR-1049</t>
  </si>
  <si>
    <t>MJ-006010</t>
  </si>
  <si>
    <t>R-LS-23-0998</t>
  </si>
  <si>
    <t>R-LS-23-0999</t>
  </si>
  <si>
    <t>MJ-006011</t>
  </si>
  <si>
    <t>MJ-006012</t>
  </si>
  <si>
    <t>RPR-RC-LST-0089</t>
  </si>
  <si>
    <t>14336286R1</t>
  </si>
  <si>
    <t>14247231R2</t>
  </si>
  <si>
    <t>14137157R2</t>
  </si>
  <si>
    <t>2025-UR-1050</t>
  </si>
  <si>
    <t>2025-UR-1051</t>
  </si>
  <si>
    <t>2025-UR-1052</t>
  </si>
  <si>
    <t>2025-ARDT-LV4-057</t>
  </si>
  <si>
    <t>LEVEL 3 BIT BRAZING ( level 4 material number will be 1228848 )</t>
  </si>
  <si>
    <t>2025-ARDT-LV3-018</t>
  </si>
  <si>
    <t>2025-ARDT-LV4-058</t>
  </si>
  <si>
    <t>Hold for qality 1 Day</t>
  </si>
  <si>
    <t>13791954R9</t>
  </si>
  <si>
    <t>2025-UR-1053</t>
  </si>
  <si>
    <t>2025-RC-020</t>
  </si>
  <si>
    <t>839686R6</t>
  </si>
  <si>
    <t>14228445R1</t>
  </si>
  <si>
    <t>2025-RC-021</t>
  </si>
  <si>
    <t>14254497R1</t>
  </si>
  <si>
    <t>2025-UR-1054</t>
  </si>
  <si>
    <t>Scrap _ Ring out</t>
  </si>
  <si>
    <t>Scrap _  Lost Cutters &amp; pockets expanded</t>
  </si>
  <si>
    <t>Scrap _  Deep cracks &amp; Matrix bleeding</t>
  </si>
  <si>
    <t>Scrap _  Due to R4</t>
  </si>
  <si>
    <t>Scrap _  Ring out</t>
  </si>
  <si>
    <t>Scrap _  Cored out</t>
  </si>
  <si>
    <t>14247164R3</t>
  </si>
  <si>
    <t>2025-ARDT-LV4-059</t>
  </si>
  <si>
    <t>LEVEL 4 BIT BRAZING ( level 4 material number will 1267122)</t>
  </si>
  <si>
    <t>14340869R1</t>
  </si>
  <si>
    <t>2025-UR-1055</t>
  </si>
  <si>
    <t>2025-ARDT-LV4-060</t>
  </si>
  <si>
    <t>14204329R2</t>
  </si>
  <si>
    <t>2025-UR-1056</t>
  </si>
  <si>
    <t>2025-ARDT-LV4-061</t>
  </si>
  <si>
    <t>LEVEL 4 BIT BRAZING ( level 4 material number 2013542)</t>
  </si>
  <si>
    <t>2025-ARDT-008</t>
  </si>
  <si>
    <t>2015327M</t>
  </si>
  <si>
    <t>TTR Evaluation</t>
  </si>
  <si>
    <t>13955538R20</t>
  </si>
  <si>
    <t>14198196R7</t>
  </si>
  <si>
    <t>2025-ARDT-LV4-062</t>
  </si>
  <si>
    <t>1160951M1</t>
  </si>
  <si>
    <t>14340872R1</t>
  </si>
  <si>
    <t>14340873R1</t>
  </si>
  <si>
    <t>2025-UR-1057</t>
  </si>
  <si>
    <t>2025-UR-1058</t>
  </si>
  <si>
    <t>2025-UR-1059</t>
  </si>
  <si>
    <t>2025-ARDT-009</t>
  </si>
  <si>
    <t>Grind 0.021" on radius for the entire length of the gauge.</t>
  </si>
  <si>
    <t>14211931R1</t>
  </si>
  <si>
    <t>14204330R2</t>
  </si>
  <si>
    <t>2025-UR-1060</t>
  </si>
  <si>
    <t>2025-UR-1061</t>
  </si>
  <si>
    <t xml:space="preserve">1058252M2 </t>
  </si>
  <si>
    <t>LEVEL 3 BIT BRAZING ( level 3 material number will be 1228848 )</t>
  </si>
  <si>
    <t>RP-2025035</t>
  </si>
  <si>
    <t>FC-2025-007</t>
  </si>
  <si>
    <t>14012924R6</t>
  </si>
  <si>
    <t>2025-WFD-1014</t>
  </si>
  <si>
    <t>RP-2025-008</t>
  </si>
  <si>
    <t>2025-ARDT-LV3-019</t>
  </si>
  <si>
    <t>2025-ARDT-LV3-020</t>
  </si>
  <si>
    <t>14204333R1</t>
  </si>
  <si>
    <t>2025-UR-1062</t>
  </si>
  <si>
    <t>2017993M</t>
  </si>
  <si>
    <t>2025-ARDT-LV4-063</t>
  </si>
  <si>
    <t>2025-ARDT-LV4-064</t>
  </si>
  <si>
    <t>HXi54s</t>
  </si>
  <si>
    <t>LEVEL 4 BIT BRAZING ( level 4 material number 2017993)</t>
  </si>
  <si>
    <t>2025-ARDT-LV4-065</t>
  </si>
  <si>
    <t>2025-ARDT-LV3-021</t>
  </si>
  <si>
    <t>LEVEL 4 BIT BRAZING ( level 4 material number 1283567)</t>
  </si>
  <si>
    <t>2025-ARDT-LV4-066</t>
  </si>
  <si>
    <t>2025-ARDT-LV3-022</t>
  </si>
  <si>
    <t>LEVEL 3 BIT BRAZING ( level 3 material number is 1246680)</t>
  </si>
  <si>
    <t>20251003-REG</t>
  </si>
  <si>
    <t>R-FC-RG-23-0030</t>
  </si>
  <si>
    <t>MJ-006067</t>
  </si>
  <si>
    <t>R-LS-23-1000</t>
  </si>
  <si>
    <t>R-LS-23-1001</t>
  </si>
  <si>
    <t>R-LS-23-1002</t>
  </si>
  <si>
    <t>R-LS-23-1003</t>
  </si>
  <si>
    <t>R-LS-23-1004</t>
  </si>
  <si>
    <t>MJ-006074</t>
  </si>
  <si>
    <t>MJ-006076</t>
  </si>
  <si>
    <t>2025-ARDT-LV4-067</t>
  </si>
  <si>
    <t>14178486R6</t>
  </si>
  <si>
    <t>14190155R3</t>
  </si>
  <si>
    <t>14293147R2</t>
  </si>
  <si>
    <t>13655228R7</t>
  </si>
  <si>
    <t>14247163R1</t>
  </si>
  <si>
    <t>14012922R16</t>
  </si>
  <si>
    <t>14247175R6</t>
  </si>
  <si>
    <t>839795R4</t>
  </si>
  <si>
    <t>2025-RC-022</t>
  </si>
  <si>
    <t>2025-RC-023</t>
  </si>
  <si>
    <t>2025-RC-024</t>
  </si>
  <si>
    <t>14254500R2</t>
  </si>
  <si>
    <t>2025-UR-1063</t>
  </si>
  <si>
    <t>13730514R3</t>
  </si>
  <si>
    <t>13862803R1</t>
  </si>
  <si>
    <t>FC74H</t>
  </si>
  <si>
    <t>13730513R2</t>
  </si>
  <si>
    <t>20251006-HDBSC</t>
  </si>
  <si>
    <t>20251007-HDBSC</t>
  </si>
  <si>
    <t>20251008-HDBSC</t>
  </si>
  <si>
    <t>20251009-HDBSC</t>
  </si>
  <si>
    <t>20251010-HDBSC</t>
  </si>
  <si>
    <t>20251011-HDBSC</t>
  </si>
  <si>
    <t>2025-UR-1064</t>
  </si>
  <si>
    <t>14144630R1</t>
  </si>
  <si>
    <t>Pockets Build up. Delay Due to Tecmo machine, was on maintenance. (2 Days)</t>
  </si>
  <si>
    <t>Tig Welded:B5-B6. Pockets Build up. Delay Due to Tecmo machine, was on maintenance. (2 Days)</t>
  </si>
  <si>
    <t>Pockets Build up.Delay Due to Tecmo machine, was on maintenance. (1 Days)</t>
  </si>
  <si>
    <t>Delay Due to Bathe wash machine, was on maintenance. (2 Days)</t>
  </si>
  <si>
    <t>Delay Due to Bathe wash machine, was on maintenance. (2 Days)/ Delay Due to Tecmo machine, was on maintenance. (1 Days)</t>
  </si>
  <si>
    <t>13807907R11</t>
  </si>
  <si>
    <t>R-HD-24-0083</t>
  </si>
  <si>
    <t>MJ-006110</t>
  </si>
  <si>
    <t>R-HD-24-0084</t>
  </si>
  <si>
    <t>MJ-006111</t>
  </si>
  <si>
    <t>R-HD-24-0085</t>
  </si>
  <si>
    <t>MJ-006112</t>
  </si>
  <si>
    <t>R-HD-24-0086</t>
  </si>
  <si>
    <t>MJ-006113</t>
  </si>
  <si>
    <t>R-HD-24-0087</t>
  </si>
  <si>
    <t>MJ-006114</t>
  </si>
  <si>
    <t>R-HD-24-0088</t>
  </si>
  <si>
    <t>2025-UR-1065</t>
  </si>
  <si>
    <t>14336287R2</t>
  </si>
  <si>
    <t>14340868R1</t>
  </si>
  <si>
    <t>2025-UR-1066</t>
  </si>
  <si>
    <t>14178486R7</t>
  </si>
  <si>
    <t>14228442R6</t>
  </si>
  <si>
    <t>14247176R8</t>
  </si>
  <si>
    <t>2025-ARDT-LV4-068</t>
  </si>
  <si>
    <t>1276939M2</t>
  </si>
  <si>
    <t>14336286R2</t>
  </si>
  <si>
    <t>2025-UR-1067</t>
  </si>
  <si>
    <t>14304768R1</t>
  </si>
  <si>
    <t>2025-WFD-1015</t>
  </si>
  <si>
    <t>2025-ARDT-010</t>
  </si>
  <si>
    <t>2019414M</t>
  </si>
  <si>
    <t xml:space="preserve">Retrofit as per Asad email  USE BOM 2019414M </t>
  </si>
  <si>
    <t>839850R3</t>
  </si>
  <si>
    <t>2025-RC-025</t>
  </si>
  <si>
    <t>2025-ARDT-LV4-069</t>
  </si>
  <si>
    <t>2017993M1</t>
  </si>
  <si>
    <t>LEVEL 4 BIT BRAZING ( level 4 material number will 2017933)   USE BOM 2017933M1</t>
  </si>
  <si>
    <t>13970758R13</t>
  </si>
  <si>
    <t>2025-WFD-1016</t>
  </si>
  <si>
    <t>Heavy erosion, hard face broken and body cracks</t>
  </si>
  <si>
    <t>2025-ARDT-LV4-070</t>
  </si>
  <si>
    <t>2025-ARDT-LV4-071</t>
  </si>
  <si>
    <t>2025-ARDT-LV4-072</t>
  </si>
  <si>
    <t>LEVEL 4 BIT BRAZING ( level 4 material number will be 1269498) USE BOM 1276939M2</t>
  </si>
  <si>
    <t>2025-WFD-1017</t>
  </si>
  <si>
    <t>14247174R5</t>
  </si>
  <si>
    <t>2025-ARDT-LV4-073</t>
  </si>
  <si>
    <t>2025-ARDT-LV4-074</t>
  </si>
  <si>
    <t>2025-RC-026</t>
  </si>
  <si>
    <t>14204332R3</t>
  </si>
  <si>
    <t>2025-UR-1068</t>
  </si>
  <si>
    <t>Delay Due to Sand blasting machine, was on maintenance.</t>
  </si>
  <si>
    <t>2025-ARDT-LV4-075</t>
  </si>
  <si>
    <t>2015535M</t>
  </si>
  <si>
    <t>LEVEL 4 BIT BRAZING ( level 4 material number 2009096)</t>
  </si>
  <si>
    <t>RP-2025-037</t>
  </si>
  <si>
    <t>2025-ARDT-LV4-076</t>
  </si>
  <si>
    <t>2025-ARDT-LV4-076-14390151</t>
  </si>
  <si>
    <t>2025-UR-1069</t>
  </si>
  <si>
    <t>2025-ARDT-LV4-077</t>
  </si>
  <si>
    <t>1257458M5</t>
  </si>
  <si>
    <t>LEVEL 4 BIT BRAZING ( level 4 material number is 1267122)   USE BOM 1257458M5</t>
  </si>
  <si>
    <t>2025-UR-1070</t>
  </si>
  <si>
    <t>2025-ARDT-LV4-078</t>
  </si>
  <si>
    <t>2025-ARDT-LV4-079</t>
  </si>
  <si>
    <t>2025-ARDT-LV4-080</t>
  </si>
  <si>
    <t>LEVEL 4 BIT BRAZING ( level 4 material number is 1269498) USE BOM 1276939M2</t>
  </si>
  <si>
    <t>LEVEL 4 BIT BRAZING ( level 4 material number is 1267027) USE BOM 1283630M</t>
  </si>
  <si>
    <t>14293147R3</t>
  </si>
  <si>
    <t>14228445R2</t>
  </si>
  <si>
    <t>14190155R4</t>
  </si>
  <si>
    <t>20251004-REG</t>
  </si>
  <si>
    <t>R-LS-23-1014</t>
  </si>
  <si>
    <t>MJ-006168</t>
  </si>
  <si>
    <t>2025-ARDT-LV3-023</t>
  </si>
  <si>
    <t>2025-ARDT-LV3-023-14320424</t>
  </si>
  <si>
    <t>Scrap due to R3 , Delay Due to Sand blasting machine, was on maintenance.</t>
  </si>
  <si>
    <t>2025-ARDT-LV3-024</t>
  </si>
  <si>
    <t>LEVEL 3 BIT BRAZING ( level 3 material number will be 2016137 )</t>
  </si>
  <si>
    <t>R-LS-23-1005</t>
  </si>
  <si>
    <t>R-LS-23-1006</t>
  </si>
  <si>
    <t>R-LS-23-1007</t>
  </si>
  <si>
    <t>R-LS-23-1008</t>
  </si>
  <si>
    <t>R-LS-23-1009</t>
  </si>
  <si>
    <t>R-LS-23-1010</t>
  </si>
  <si>
    <t>R-LS-23-1011</t>
  </si>
  <si>
    <t>R-LS-23-1012</t>
  </si>
  <si>
    <t>R-LS-23-1015</t>
  </si>
  <si>
    <t>R-LS-23-1013</t>
  </si>
  <si>
    <t>R-LS-23-1016</t>
  </si>
  <si>
    <t>MJ-006174</t>
  </si>
  <si>
    <t>R-LS-23-1017</t>
  </si>
  <si>
    <t>MJ-006175</t>
  </si>
  <si>
    <t>R-LS-23-1018</t>
  </si>
  <si>
    <t>R-LS-23-1019</t>
  </si>
  <si>
    <t>R-LS-23-1020</t>
  </si>
  <si>
    <t>R-LS-23-1021</t>
  </si>
  <si>
    <t>MJ-006177</t>
  </si>
  <si>
    <t>MJ-006178</t>
  </si>
  <si>
    <t>MJ-006180</t>
  </si>
  <si>
    <t>MJ-006181</t>
  </si>
  <si>
    <t>MJ-006173</t>
  </si>
  <si>
    <t>14247164R4</t>
  </si>
  <si>
    <t>2025-ARDT-LV4-081</t>
  </si>
  <si>
    <t>2025-ARDT-LV3-025</t>
  </si>
  <si>
    <t xml:space="preserve">14336290	</t>
  </si>
  <si>
    <t>LEVEL 3 BIT BRAZING ( level 3 material number will be 1245431) USE BOM 1251098M1</t>
  </si>
  <si>
    <t>2025-ARDT-LV3-026</t>
  </si>
  <si>
    <t>2025-UR-1071</t>
  </si>
  <si>
    <t xml:space="preserve">LEVEL 3 BIT BRAZING ( level 3 material number will be 2016137) </t>
  </si>
  <si>
    <t>B2P1,B4P1 and B6P1 Heavy erosion</t>
  </si>
  <si>
    <t>LEVEL 3 BIT BRAZING ( level 3 material number 1228723)</t>
  </si>
  <si>
    <t>2025-ARDT-011</t>
  </si>
  <si>
    <t>14247176R9</t>
  </si>
  <si>
    <t>14247163R2</t>
  </si>
  <si>
    <t>2025-RC-027</t>
  </si>
  <si>
    <t>RP 2025-005 &amp; RP 2025-006 _ Rework</t>
  </si>
  <si>
    <t>RP-2025-007 _ Rework</t>
  </si>
  <si>
    <t>RP-2025-012 &amp; RP-2025-014 _ Rework</t>
  </si>
  <si>
    <t>RP-2025-016 _ Rework</t>
  </si>
  <si>
    <t>RP-2025-023 _ Rework</t>
  </si>
  <si>
    <t>RP-2025-022_ Rework</t>
  </si>
  <si>
    <t>RP-2025-030 _ Rework</t>
  </si>
  <si>
    <t>2025-ARDT-LV4-082</t>
  </si>
  <si>
    <t>2025-ARDT-LV4-083</t>
  </si>
  <si>
    <t>LEVEL 4 BIT BRAZING ( level 4 material number will 2017993)</t>
  </si>
  <si>
    <t>LEVEL 4 BIT BRAZING ( level 4 material number will 1198387)Brazing mat no will be 1160951M1</t>
  </si>
  <si>
    <t>2025-ARDT-LV4-084</t>
  </si>
  <si>
    <t>LEVEL 4 BIT BRAZING ( level 4 material number will 2000401)</t>
  </si>
  <si>
    <t>2025-ARDT-LV4-085</t>
  </si>
  <si>
    <t>2025-ARDT-LV3-027</t>
  </si>
  <si>
    <t>LEVEL 3 BIT BRAZING ( level 3 material number will be 1245431)</t>
  </si>
  <si>
    <t>2025-ARDT-LV3-028</t>
  </si>
  <si>
    <t xml:space="preserve">14320422	</t>
  </si>
  <si>
    <t>2025-AR-025</t>
  </si>
  <si>
    <t>2025-AR-026</t>
  </si>
  <si>
    <t>2025-AR-027</t>
  </si>
  <si>
    <t>2025-AR-028</t>
  </si>
  <si>
    <t>2025-AR-029</t>
  </si>
  <si>
    <t>2025-AR-030</t>
  </si>
  <si>
    <t>2025-AR-031</t>
  </si>
  <si>
    <t>2025-AR-032</t>
  </si>
  <si>
    <t>2025-AR-033</t>
  </si>
  <si>
    <t>2025-AR-034</t>
  </si>
  <si>
    <t>2025-AR-035</t>
  </si>
  <si>
    <t>2025-AR-036</t>
  </si>
  <si>
    <t>2025-AR-037</t>
  </si>
  <si>
    <t>2025-AR-038</t>
  </si>
  <si>
    <t>2025-AR-039</t>
  </si>
  <si>
    <t>2025-ARDT-LV3-029</t>
  </si>
  <si>
    <t xml:space="preserve">14353139	</t>
  </si>
  <si>
    <t>LEVEL 3 BIT BRAZING ( level 3 material number will be 1228782)BRAZING MAT NO WILL BE 1058252M2</t>
  </si>
  <si>
    <t>12960515R1</t>
  </si>
  <si>
    <t>14198195R8</t>
  </si>
  <si>
    <t>14198196R8</t>
  </si>
  <si>
    <t>13955538R21</t>
  </si>
  <si>
    <t>14178486R8</t>
  </si>
  <si>
    <t>2025-ARDT-LV4-086</t>
  </si>
  <si>
    <t>LEVEL 4 BIT BRAZING ( level 4 material number will 2009096)</t>
  </si>
  <si>
    <t>14247231R3</t>
  </si>
  <si>
    <t>2025-UR-1072</t>
  </si>
  <si>
    <t>2025-ARDT-LV3-030</t>
  </si>
  <si>
    <t xml:space="preserve">14353136	</t>
  </si>
  <si>
    <t xml:space="preserve">LEVEL 3 BIT BRAZING ( level 3 material number will be 1245431)                                                                </t>
  </si>
  <si>
    <t>14254500R3</t>
  </si>
  <si>
    <t>14211931R2</t>
  </si>
  <si>
    <t>2025-UR-1073</t>
  </si>
  <si>
    <t>2025-UR-1074</t>
  </si>
  <si>
    <t>2025-UR-1075</t>
  </si>
  <si>
    <t>Scrap due to R3 and Heavy erosion</t>
  </si>
  <si>
    <t>1107565M</t>
  </si>
  <si>
    <t>2025-ARDT-012</t>
  </si>
  <si>
    <t>2025-ARDT-013</t>
  </si>
  <si>
    <t>Retrofit as per Asad email  USE BOM 1283277</t>
  </si>
  <si>
    <t>Retrofit as per Asad email  USE BOM 1107565M</t>
  </si>
  <si>
    <t>14293147R4</t>
  </si>
  <si>
    <t>14247175R7</t>
  </si>
  <si>
    <t>14012922R17</t>
  </si>
  <si>
    <t>2025-UR-1076</t>
  </si>
  <si>
    <t>2025-UR-1077</t>
  </si>
  <si>
    <t>14012924R7</t>
  </si>
  <si>
    <t>2025-WFD-1018</t>
  </si>
  <si>
    <t>2025-ARDT-LV4-087</t>
  </si>
  <si>
    <t>2009246M</t>
  </si>
  <si>
    <t>LEVEL 4 BIT BRAZING ( level 4 material number is 1246020)</t>
  </si>
  <si>
    <t/>
  </si>
  <si>
    <t>2025-03</t>
  </si>
  <si>
    <t>2025-ARDT-LV3-031</t>
  </si>
  <si>
    <t xml:space="preserve">LEVEL 3 BIT BRAZING ( level 3 material number IS 1234376)                                                                </t>
  </si>
  <si>
    <t>2017993M2</t>
  </si>
  <si>
    <t>2025-ARDT-LV4-088</t>
  </si>
  <si>
    <t>1283630M</t>
  </si>
  <si>
    <t>2025-ARDT-LV4-089</t>
  </si>
  <si>
    <t>2025-ARDT-LV4-090</t>
  </si>
  <si>
    <t>Repairable</t>
  </si>
  <si>
    <t>13862802R1</t>
  </si>
  <si>
    <t>20251012-HDBSC</t>
  </si>
  <si>
    <t>RPR-RC-LST-0090</t>
  </si>
  <si>
    <t>RPR-RC-LST-0091</t>
  </si>
  <si>
    <t>RPR-RC-LST-0092</t>
  </si>
  <si>
    <t>RPR-RC-LST-0093</t>
  </si>
  <si>
    <t>RPR-RC-LST-0094</t>
  </si>
  <si>
    <t>MJ-006103</t>
  </si>
  <si>
    <t>RPR-RC-LST-0095</t>
  </si>
  <si>
    <t>RPR-RC-LST-0096</t>
  </si>
  <si>
    <t>MJ-006264</t>
  </si>
  <si>
    <t>MJ-006199</t>
  </si>
  <si>
    <t>RPR-RC-LST-0097</t>
  </si>
  <si>
    <t>MJ-006265</t>
  </si>
  <si>
    <t>2025-ARDT-LV4-091</t>
  </si>
  <si>
    <t>2025-ARDT-LV4-092</t>
  </si>
  <si>
    <t>2025-ARDT-LV4-093</t>
  </si>
  <si>
    <t>2025-ARDT-LV4-094</t>
  </si>
  <si>
    <t>2025-WFD-1019</t>
  </si>
  <si>
    <t>2025-ARDT-014</t>
  </si>
  <si>
    <t>2025-ARDT-015</t>
  </si>
  <si>
    <t>MMD85DH-2</t>
  </si>
  <si>
    <t>LEVEL 4 BIT BRAZING ( level 4 material number is 1198387)</t>
  </si>
  <si>
    <t>2025-UR-1078</t>
  </si>
  <si>
    <t>14340874R1</t>
  </si>
  <si>
    <t>2025-UR-1078-14340874R1</t>
  </si>
  <si>
    <t>14190155R5</t>
  </si>
  <si>
    <t>20251098-14190155R5</t>
  </si>
  <si>
    <t>2025-RC-028</t>
  </si>
  <si>
    <t>839939R1</t>
  </si>
  <si>
    <t>Hold as per Azim email on 12/29/2024.</t>
  </si>
  <si>
    <t>Debraze and Braze as per attached Saad's email.</t>
  </si>
  <si>
    <t>2025-WFD-1020</t>
  </si>
  <si>
    <t>14304768R2</t>
  </si>
  <si>
    <t>2025-ARDT-LV4-095</t>
  </si>
  <si>
    <t>R-HD-24-0091</t>
  </si>
  <si>
    <t>MJ-006275</t>
  </si>
  <si>
    <t>R-LS-23-1023</t>
  </si>
  <si>
    <t>R-LS-23-1024</t>
  </si>
  <si>
    <t>R-LS-23-1025</t>
  </si>
  <si>
    <t>R-LS-23-1026</t>
  </si>
  <si>
    <t>R-LS-23-1027</t>
  </si>
  <si>
    <t>R-LS-23-1028</t>
  </si>
  <si>
    <t>R-LS-23-1030</t>
  </si>
  <si>
    <t>MJ-006279</t>
  </si>
  <si>
    <t>R-LS-23-1031</t>
  </si>
  <si>
    <t>MJ-006280</t>
  </si>
  <si>
    <t>R-LS-23-1032</t>
  </si>
  <si>
    <t>MJ-006281</t>
  </si>
  <si>
    <t>R-LS-23-1033</t>
  </si>
  <si>
    <t>MJ-006282</t>
  </si>
  <si>
    <t>R-LS-23-1034</t>
  </si>
  <si>
    <t>MJ-006283</t>
  </si>
  <si>
    <t>RPR-RC-LST-0098</t>
  </si>
  <si>
    <t>MJ-006284</t>
  </si>
  <si>
    <t>2025-RC-029</t>
  </si>
  <si>
    <t>839007R1</t>
  </si>
  <si>
    <t>2025-RC-030</t>
  </si>
  <si>
    <t>839774R</t>
  </si>
  <si>
    <t>RPR-RC-LST-0099</t>
  </si>
  <si>
    <t>RPR-RC-LST-0100</t>
  </si>
  <si>
    <t>MJ-006285</t>
  </si>
  <si>
    <t>MJ-006286</t>
  </si>
  <si>
    <t>Not Posted</t>
  </si>
  <si>
    <t>2025-ARDT-LV4-096</t>
  </si>
  <si>
    <t>1251098M2</t>
  </si>
  <si>
    <t>LEVEL 4 BIT BRAZING ( level 4 material number is 1239239)</t>
  </si>
  <si>
    <t>2021865M</t>
  </si>
  <si>
    <t>Un-used</t>
  </si>
  <si>
    <t>2025-WFD-1022</t>
  </si>
  <si>
    <t>2025-WFD-1022-13999836</t>
  </si>
  <si>
    <t>LEVEL 4 BIT BRAZING ( level 4 material number is 1255451)</t>
  </si>
  <si>
    <t>14228442R7</t>
  </si>
  <si>
    <t>14247164R5</t>
  </si>
  <si>
    <t>14228445R3</t>
  </si>
  <si>
    <t>839848R</t>
  </si>
  <si>
    <t>2025-RC-031</t>
  </si>
  <si>
    <t>2025-WFD-1023</t>
  </si>
  <si>
    <t>2025-UR-1079</t>
  </si>
  <si>
    <t>2025-ARDT-LV4-097</t>
  </si>
  <si>
    <t>LEVEL 4 BIT BRAZING ( level 4 material number is 2017993)</t>
  </si>
  <si>
    <t>2025-ARDT-LV4-098</t>
  </si>
  <si>
    <t>R-AR-23-0159</t>
  </si>
  <si>
    <t>MJ-006306</t>
  </si>
  <si>
    <t>2025-ARDT-016</t>
  </si>
  <si>
    <t>Debraze and Braze as per attached Kyle email.</t>
  </si>
  <si>
    <t>R-AR-23-0161</t>
  </si>
  <si>
    <t>MJ-006316</t>
  </si>
  <si>
    <t>R-AR-23-0160</t>
  </si>
  <si>
    <t>839850R4</t>
  </si>
  <si>
    <t>2025-RC-032</t>
  </si>
  <si>
    <t>2025-RC-033</t>
  </si>
  <si>
    <t>839795R5</t>
  </si>
  <si>
    <t>2025-RC-034</t>
  </si>
  <si>
    <t>14247176R10</t>
  </si>
  <si>
    <t>13955538R22</t>
  </si>
  <si>
    <t>2025-ARDT-LV4-099</t>
  </si>
  <si>
    <t>2025-ARDT-LV4-100</t>
  </si>
  <si>
    <t>HD65OS</t>
  </si>
  <si>
    <t>1255451M</t>
  </si>
  <si>
    <t>LEVEL 4 BIT BRAZING ( level 4 material number is 1270865)</t>
  </si>
  <si>
    <t>RP-2025-032</t>
  </si>
  <si>
    <t>RP-2025-034</t>
  </si>
  <si>
    <t>RP-2025-035</t>
  </si>
  <si>
    <t>RP-2025-039</t>
  </si>
  <si>
    <t>RP-2025-041</t>
  </si>
  <si>
    <t>RP-2025-031</t>
  </si>
  <si>
    <t>RP-2025-033</t>
  </si>
  <si>
    <t>RP-2025-036</t>
  </si>
  <si>
    <t>RP-2025-038</t>
  </si>
  <si>
    <t>RP-2025-040</t>
  </si>
  <si>
    <t>RP-2025-043</t>
  </si>
  <si>
    <t>RP-2025-042</t>
  </si>
  <si>
    <t>FC 2025-014</t>
  </si>
  <si>
    <t>FC 2025-013</t>
  </si>
  <si>
    <t>FC 2025-005</t>
  </si>
  <si>
    <t>FC-2025-006</t>
  </si>
  <si>
    <t>FC 2025-007, 008, 011</t>
  </si>
  <si>
    <t>FC 2025-009</t>
  </si>
  <si>
    <t>FC 2025-010</t>
  </si>
  <si>
    <t>FC 2025-012</t>
  </si>
  <si>
    <t>FC 2025-015</t>
  </si>
  <si>
    <t>wasmi</t>
  </si>
  <si>
    <t>Shwaiki</t>
  </si>
  <si>
    <t>2025-ARDT-LV3-032</t>
  </si>
  <si>
    <t xml:space="preserve">LEVEL 3 BIT BRAZING ( level 3 material number IS 1145822)                                                                </t>
  </si>
  <si>
    <t>2025-ARDT-LV3-033</t>
  </si>
  <si>
    <t>Rework count</t>
  </si>
  <si>
    <t>Bits count</t>
  </si>
  <si>
    <t>Percent</t>
  </si>
  <si>
    <t>operator</t>
  </si>
  <si>
    <t>Operator</t>
  </si>
  <si>
    <t>2025-UR-1080</t>
  </si>
  <si>
    <t>14340870R1</t>
  </si>
  <si>
    <t>2025-WFD-1024</t>
  </si>
  <si>
    <t>2025-ARDT-017</t>
  </si>
  <si>
    <t>Remove 1/64” off radius on the entirety of the gage pad. 0.031" in feeler gauge.</t>
  </si>
  <si>
    <t xml:space="preserve">LEVEL 3 BIT BRAZING ( level 3 material number IS 1145824)                            </t>
  </si>
  <si>
    <t>14198195R9</t>
  </si>
  <si>
    <t>14254491R1</t>
  </si>
  <si>
    <t>14198196R9</t>
  </si>
  <si>
    <t>14247175R8</t>
  </si>
  <si>
    <t>13999836R1</t>
  </si>
  <si>
    <t>2025-WFD-1025</t>
  </si>
  <si>
    <t>14340869R2</t>
  </si>
  <si>
    <t>2025-UR-1081</t>
  </si>
  <si>
    <t>MJ-006341</t>
  </si>
  <si>
    <t>R-LS-23-1037</t>
  </si>
  <si>
    <t>R-LS-23-1036</t>
  </si>
  <si>
    <t>R-LS-23-1035</t>
  </si>
  <si>
    <t>MJ-006342</t>
  </si>
  <si>
    <t>R-LS-23-1038</t>
  </si>
  <si>
    <t>R-LS-23-1039</t>
  </si>
  <si>
    <t>MJ-006343</t>
  </si>
  <si>
    <t>R-LS-23-1040</t>
  </si>
  <si>
    <t>MJ-006344</t>
  </si>
  <si>
    <t>R-LS-23-1041</t>
  </si>
  <si>
    <t>MJ-006345</t>
  </si>
  <si>
    <t>R-LS-23-1043</t>
  </si>
  <si>
    <t>R-LS-23-1044</t>
  </si>
  <si>
    <t>MJ-006348</t>
  </si>
  <si>
    <t>R-LS-23-1045</t>
  </si>
  <si>
    <t>MJ-006349</t>
  </si>
  <si>
    <t>R-LS-23-1046</t>
  </si>
  <si>
    <t>MJ-006350</t>
  </si>
  <si>
    <t>MJ-006338</t>
  </si>
  <si>
    <t>MJ-006311</t>
  </si>
  <si>
    <t>14340868R2</t>
  </si>
  <si>
    <t>2025-UR-1082</t>
  </si>
  <si>
    <t>14211931R3</t>
  </si>
  <si>
    <t>2025-UR-1083</t>
  </si>
  <si>
    <t>RPR-RC-LST-0101</t>
  </si>
  <si>
    <t>2025-ARDT-LV4-101</t>
  </si>
  <si>
    <t xml:space="preserve">6 1/8	</t>
  </si>
  <si>
    <t>2025-ARDT-LV4-102</t>
  </si>
  <si>
    <t>LEVEL 4 BIT BRAZING ( level 5 material number will 1198387)</t>
  </si>
  <si>
    <t>LEVEL 4 BIT BRAZING ( level 5 material number will 1255267)</t>
  </si>
  <si>
    <t>RPR-RC-LST-0102</t>
  </si>
  <si>
    <t>MJ-006360</t>
  </si>
  <si>
    <t>MJ-006362</t>
  </si>
  <si>
    <t>2025-WFD-1021</t>
  </si>
  <si>
    <t>14211927R6</t>
  </si>
  <si>
    <t>2025-WFD-1022-13999837</t>
  </si>
  <si>
    <t>Hold due to quality issue</t>
  </si>
  <si>
    <t>13970758R14</t>
  </si>
  <si>
    <t>2025-WFD-1026</t>
  </si>
  <si>
    <t>2025-ARDT-018</t>
  </si>
  <si>
    <t>Reftrofit as per Omar and Saad email, attached</t>
  </si>
  <si>
    <t>2025-WFD-1027</t>
  </si>
  <si>
    <t>R-AR-23-0169</t>
  </si>
  <si>
    <t>R-AR-23-0163</t>
  </si>
  <si>
    <t>R-AR-23-0164</t>
  </si>
  <si>
    <t>14178486R9</t>
  </si>
  <si>
    <t>2025-ARDT-LV3-034</t>
  </si>
  <si>
    <t xml:space="preserve">LEVEL 3 BIT BRAZING ( level 3 material number will be1248668)                                                              </t>
  </si>
  <si>
    <t>1248668M</t>
  </si>
  <si>
    <t>14340871R1</t>
  </si>
  <si>
    <t>14369050R1</t>
  </si>
  <si>
    <t>14254501R1</t>
  </si>
  <si>
    <t>2025-ARDT-LV4-103</t>
  </si>
  <si>
    <t>2025-ARDT-LV4-104</t>
  </si>
  <si>
    <t xml:space="preserve">12 1/4	</t>
  </si>
  <si>
    <t>2025-ARDT-019</t>
  </si>
  <si>
    <t>Debraze as per attached Saad's email.</t>
  </si>
  <si>
    <t>2025-UR-1084</t>
  </si>
  <si>
    <t>2025-UR-1085</t>
  </si>
  <si>
    <t>2025-UR-1086</t>
  </si>
  <si>
    <t>2025-UR-1087</t>
  </si>
  <si>
    <t>14320851R1</t>
  </si>
  <si>
    <t>14247163R3</t>
  </si>
  <si>
    <t>14012922R18</t>
  </si>
  <si>
    <t>14228445R4</t>
  </si>
  <si>
    <t>14293147R5</t>
  </si>
  <si>
    <t>838754R1</t>
  </si>
  <si>
    <t>839795R6</t>
  </si>
  <si>
    <t>2025-RC-035</t>
  </si>
  <si>
    <t>2025-RC-036</t>
  </si>
  <si>
    <t>2025-RC-037</t>
  </si>
  <si>
    <t>2025-ARDT-LV4-105</t>
  </si>
  <si>
    <t>LEVEL 4 BIT BRAZING ( level 4 material number will 1270865)</t>
  </si>
  <si>
    <t>2025-ARDT-020</t>
  </si>
  <si>
    <t>2025-UR-1088</t>
  </si>
  <si>
    <t>14353147R1</t>
  </si>
  <si>
    <t>2025-UR-1089</t>
  </si>
  <si>
    <t>14369053R1</t>
  </si>
  <si>
    <t>2025-ARDT-LV4-106</t>
  </si>
  <si>
    <t>Retrofit as per attached Kyle email.</t>
  </si>
  <si>
    <t>14210787R1</t>
  </si>
  <si>
    <t>2025-WFD-1028</t>
  </si>
  <si>
    <t>2025-ARDT-021</t>
  </si>
  <si>
    <t>Remove 1/64” off radius on the entirety of the gage pad. 0.032" in feeler gauge.</t>
  </si>
  <si>
    <t>2025-ARDT-LV4-107</t>
  </si>
  <si>
    <t>2025-ARDT-LV4-108</t>
  </si>
  <si>
    <t>LEVEL 4 BIT BRAZING ( level 4 material number will 1272920)</t>
  </si>
  <si>
    <t>14198196R10</t>
  </si>
  <si>
    <t>2025-ARDT-LV3-035</t>
  </si>
  <si>
    <t>1251085M2</t>
  </si>
  <si>
    <t>LEVEL 3 BIT BRAZING ( level 3 material number will be 1145824)</t>
  </si>
  <si>
    <t>2025-ARDT-022</t>
  </si>
  <si>
    <t>1207425M</t>
  </si>
  <si>
    <t>14210789R1</t>
  </si>
  <si>
    <t>2025-WFD-1029</t>
  </si>
  <si>
    <t>2025-ARDT-LV4-109</t>
  </si>
  <si>
    <t xml:space="preserve">GT65DH-1 </t>
  </si>
  <si>
    <t>LEVEL 4 BIT BRAZING ( level 5 material number will 1246020)</t>
  </si>
  <si>
    <t>RPR-RC-LST-0103</t>
  </si>
  <si>
    <t>RPR-RC-LST-0104</t>
  </si>
  <si>
    <t>14247175R9</t>
  </si>
  <si>
    <t>14304768R3</t>
  </si>
  <si>
    <t>2025-WFD-1030</t>
  </si>
  <si>
    <t>14336287R3</t>
  </si>
  <si>
    <t>2025-UR-1090</t>
  </si>
  <si>
    <t>2025-ARDT-LV4-110</t>
  </si>
  <si>
    <t>2025-ARDT-LV4-111</t>
  </si>
  <si>
    <t>2025-ARDT-LV3-037</t>
  </si>
  <si>
    <t>2016137M</t>
  </si>
  <si>
    <t>LEVEL 3 BIT BRAZING ( level 3 material number will be 2016137)</t>
  </si>
  <si>
    <t>LEVEL 3 BIT BRAZING ( level 3 material number will 2016137)</t>
  </si>
  <si>
    <t>LEVEL 4 BIT BRAZING ( level 4 material number will 1269498)</t>
  </si>
  <si>
    <t>2025-ARDT-LV3-036</t>
  </si>
  <si>
    <t>2025-ARDT-023</t>
  </si>
  <si>
    <t>1207425M1</t>
  </si>
  <si>
    <t>R-LS-23-1047</t>
  </si>
  <si>
    <t>R-LS-23-1048</t>
  </si>
  <si>
    <t>R-LS-23-1050</t>
  </si>
  <si>
    <t>R-LS-23-1051</t>
  </si>
  <si>
    <t>R-LS-23-1052</t>
  </si>
  <si>
    <t>R-LS-23-1054</t>
  </si>
  <si>
    <t>R-LS-23-1055</t>
  </si>
  <si>
    <t>RPR-RC-LST-0105</t>
  </si>
  <si>
    <t>RPR-RC-LST-0106</t>
  </si>
  <si>
    <t>RPR-RC-LST-0107</t>
  </si>
  <si>
    <t>R-AR-23-0165</t>
  </si>
  <si>
    <t>R-AR-23-0166</t>
  </si>
  <si>
    <t>R-AR-23-0167</t>
  </si>
  <si>
    <t>R-AR-23-0168</t>
  </si>
  <si>
    <t>R-AR-23-0170</t>
  </si>
  <si>
    <t>R-AR-23-0171</t>
  </si>
  <si>
    <t>R-AR-23-0172</t>
  </si>
  <si>
    <t>R-AR-23-0173</t>
  </si>
  <si>
    <t>R-AR-23-0174</t>
  </si>
  <si>
    <t>MJ-006364</t>
  </si>
  <si>
    <t>MJ-006365 </t>
  </si>
  <si>
    <t>MJ-006366</t>
  </si>
  <si>
    <t>MJ-006367</t>
  </si>
  <si>
    <t>MJ-006312</t>
  </si>
  <si>
    <t>MJ-006368</t>
  </si>
  <si>
    <t>MJ-006369</t>
  </si>
  <si>
    <t>MJ-006370</t>
  </si>
  <si>
    <t xml:space="preserve">MJ-006371 </t>
  </si>
  <si>
    <t>MJ-006372</t>
  </si>
  <si>
    <t>MJ-006373</t>
  </si>
  <si>
    <t>MJ-006374</t>
  </si>
  <si>
    <t>MJ-006375</t>
  </si>
  <si>
    <t>MJ-006376</t>
  </si>
  <si>
    <t>MJ-006384</t>
  </si>
  <si>
    <t>14254492R1</t>
  </si>
  <si>
    <t>14293147R6</t>
  </si>
  <si>
    <t>14198195R10</t>
  </si>
  <si>
    <t>13719621R1</t>
  </si>
  <si>
    <t>2025-RC-038</t>
  </si>
  <si>
    <t>2025-RC-039</t>
  </si>
  <si>
    <t>2025-RC-040</t>
  </si>
  <si>
    <t>839848R1</t>
  </si>
  <si>
    <t>2025-ARDT-LV4-112</t>
  </si>
  <si>
    <t>LEVEL 4 BIT BRAZING ( level 5 material number will 1246020 )  1/64-Radius-guage</t>
  </si>
  <si>
    <t>2025-ARDT-LV4-113</t>
  </si>
  <si>
    <t>2025-ARDT-LV4-114</t>
  </si>
  <si>
    <t xml:space="preserve">5 7/8		</t>
  </si>
  <si>
    <t>LEVEL 4 BIT BRAZING ( level 4 material number will  2017993)</t>
  </si>
  <si>
    <t>Change in priority after release / Rework</t>
  </si>
  <si>
    <t>2025-WFD-1031</t>
  </si>
  <si>
    <t>R-LS-23-1058</t>
  </si>
  <si>
    <t>MJ-006413</t>
  </si>
  <si>
    <t>2025-ARDT-LV3-038</t>
  </si>
  <si>
    <t xml:space="preserve">GTD54H	</t>
  </si>
  <si>
    <t xml:space="preserve">LEVEL 3 BIT BRAZING ( level 3 material number will be 1145824)                                                              </t>
  </si>
  <si>
    <t>2025-ARDT-LV3-039</t>
  </si>
  <si>
    <t>12''</t>
  </si>
  <si>
    <t>LEVEL 3 BIT BRAZING ( level 3 material number will be 1245350 ) Grinding  1/64"  on Radius (1/32'' on diameter).</t>
  </si>
  <si>
    <t>2025-ARDT-LV3-040</t>
  </si>
  <si>
    <t xml:space="preserve">LEVEL 3 BIT BRAZING ( level 3 material number 1188149) Use Bom 2025360                                                     </t>
  </si>
  <si>
    <t>2025-ARDT-LV4-115</t>
  </si>
  <si>
    <t xml:space="preserve">LEVEL 4 BIT BRAZING ( level 5 material number will 1198387) </t>
  </si>
  <si>
    <t>14247174R6</t>
  </si>
  <si>
    <t>2025-WFD-1032</t>
  </si>
  <si>
    <t>2025-ARDT-LV4-116</t>
  </si>
  <si>
    <t>1257458M4</t>
  </si>
  <si>
    <t>R-LS-23-1059</t>
  </si>
  <si>
    <t>MJ-006440</t>
  </si>
  <si>
    <t>MJ-006441</t>
  </si>
  <si>
    <t>R-LS-23-1060</t>
  </si>
  <si>
    <t>R-LS-23-1061</t>
  </si>
  <si>
    <t>MJ-006442</t>
  </si>
  <si>
    <t>R-LS-23-1062</t>
  </si>
  <si>
    <t>MJ-006443</t>
  </si>
  <si>
    <t>MJ-006444</t>
  </si>
  <si>
    <t>R-LS-23-1063</t>
  </si>
  <si>
    <t>14369046R1</t>
  </si>
  <si>
    <t>2025-UR-1091</t>
  </si>
  <si>
    <t>2025-WFD-1033</t>
  </si>
  <si>
    <t>2025-WFD-1034</t>
  </si>
  <si>
    <t>Scraped / Reclaimed</t>
  </si>
  <si>
    <t>MJ-006446</t>
  </si>
  <si>
    <t>MJ-006447</t>
  </si>
  <si>
    <t>MJ-006456</t>
  </si>
  <si>
    <t>MJ-006457</t>
  </si>
  <si>
    <t>MJ-006458</t>
  </si>
  <si>
    <t>2025-ARDT-LV4-117</t>
  </si>
  <si>
    <t>MJ-006462</t>
  </si>
  <si>
    <t>RPR-RC-LST-0108</t>
  </si>
  <si>
    <t>RPR-RC-LST-0110</t>
  </si>
  <si>
    <t>MJ-006463</t>
  </si>
  <si>
    <t>RPR-RC-LST-0111</t>
  </si>
  <si>
    <t>MJ-006464</t>
  </si>
  <si>
    <t>2025-WFD-1035</t>
  </si>
  <si>
    <t>2025-ARDT-LV4-118</t>
  </si>
  <si>
    <t>LEVEL 4 BIT BRAZING ( level 4 material number will 1224225)</t>
  </si>
  <si>
    <t>2025-WFD-1036</t>
  </si>
  <si>
    <t>2025-ARDT-024</t>
  </si>
  <si>
    <t>MJ-006460</t>
  </si>
  <si>
    <t>R-LS-23-1053</t>
  </si>
  <si>
    <t>2025-ARDT-LV4-119</t>
  </si>
  <si>
    <t>2025-ARDT-LV4-120</t>
  </si>
  <si>
    <t>2025-ARDT-LV4-121</t>
  </si>
  <si>
    <t xml:space="preserve">LEVEL 4 BIT BRAZING ( level 4 material number will 20117993) </t>
  </si>
  <si>
    <t>LEVEL 4 BIT BRAZING ( level 4 material number will 1246020)</t>
  </si>
  <si>
    <t>2025-ARDT-025</t>
  </si>
  <si>
    <t>1176003M2</t>
  </si>
  <si>
    <t>Retrofit as per Saad email (USE BOM 1176003M2).</t>
  </si>
  <si>
    <t>14340868R3</t>
  </si>
  <si>
    <t>14204333R2</t>
  </si>
  <si>
    <t>2025-UR-1092</t>
  </si>
  <si>
    <t>2025-UR-1093</t>
  </si>
  <si>
    <t>2025-ARDT-LV4-122</t>
  </si>
  <si>
    <t>2025-ARDT-026</t>
  </si>
  <si>
    <t>2025-UR-1094</t>
  </si>
  <si>
    <t>14211927R7</t>
  </si>
  <si>
    <t>2025-WFD-1037</t>
  </si>
  <si>
    <t>2025-ARDT-LV4-123</t>
  </si>
  <si>
    <t>2025-ARDT-LV4-124</t>
  </si>
  <si>
    <t>2025-ARDT-LV4-125</t>
  </si>
  <si>
    <t>2025-ARDT-LV4-126</t>
  </si>
  <si>
    <t>14228444R1</t>
  </si>
  <si>
    <t>839795R7</t>
  </si>
  <si>
    <t>2025-RC-041</t>
  </si>
  <si>
    <t>R-LS-23-1065</t>
  </si>
  <si>
    <t>MJ-006521</t>
  </si>
  <si>
    <t>2025-WFD-1038</t>
  </si>
  <si>
    <t>14304768R4</t>
  </si>
  <si>
    <t>2025-UR-1095</t>
  </si>
  <si>
    <t>14353148R1</t>
  </si>
  <si>
    <t>2025-UR-1096</t>
  </si>
  <si>
    <t>2025-ARDT-LV4-127</t>
  </si>
  <si>
    <t xml:space="preserve">LEVEL 4 BIT BRAZING ( level 4 material number is 1246020) </t>
  </si>
  <si>
    <t>MJ-006532</t>
  </si>
  <si>
    <t>R-LS-23-1066</t>
  </si>
  <si>
    <t>2025-ARDT-LV3-041</t>
  </si>
  <si>
    <t>2025-ARDT-LV3-042</t>
  </si>
  <si>
    <t>LEVEL 3 BIT BRAZING ( level 3 material number is 1145824)</t>
  </si>
  <si>
    <t>RPR-RC-LST-0112</t>
  </si>
  <si>
    <t>MJ-006535</t>
  </si>
  <si>
    <t>2025-RC-042</t>
  </si>
  <si>
    <t>839848R2</t>
  </si>
  <si>
    <t>RPR-RC-LST-0113</t>
  </si>
  <si>
    <t>MJ-006536</t>
  </si>
  <si>
    <t>LEVEL 3 BIT BRAZING ( level 3 material number 2016137)</t>
  </si>
  <si>
    <t>14178486R10</t>
  </si>
  <si>
    <t>14369053R2</t>
  </si>
  <si>
    <t>2025-UR-1097</t>
  </si>
  <si>
    <t>2025-WFD-1039</t>
  </si>
  <si>
    <t>2025-ARDT-LV4-128</t>
  </si>
  <si>
    <t>14254491R2</t>
  </si>
  <si>
    <t>14247163R4</t>
  </si>
  <si>
    <t>14228445R5</t>
  </si>
  <si>
    <t>14012922R19</t>
  </si>
  <si>
    <t>14247176R11</t>
  </si>
  <si>
    <t>13685059R10</t>
  </si>
  <si>
    <t>13261222R7</t>
  </si>
  <si>
    <t>840079R1</t>
  </si>
  <si>
    <t>2025-RC-043</t>
  </si>
  <si>
    <t>2025-ARDT-LV4-129</t>
  </si>
  <si>
    <t>2025-ARDT-LV3-043</t>
  </si>
  <si>
    <t>20251126-14228444R1</t>
  </si>
  <si>
    <t>20251127-14254494</t>
  </si>
  <si>
    <t>R-LS-23-1068</t>
  </si>
  <si>
    <t>MJ-006550</t>
  </si>
  <si>
    <t>20251128-14178486R10</t>
  </si>
  <si>
    <t>R-LS-23-1069</t>
  </si>
  <si>
    <t xml:space="preserve">MJ-006551 </t>
  </si>
  <si>
    <t>20251129-14254491R2</t>
  </si>
  <si>
    <t>R-LS-23-1070</t>
  </si>
  <si>
    <t>MJ-006552</t>
  </si>
  <si>
    <t>20251130-14254493</t>
  </si>
  <si>
    <t>R-LS-23-1071</t>
  </si>
  <si>
    <t>MJ-006553</t>
  </si>
  <si>
    <t>20251131-14247163R4</t>
  </si>
  <si>
    <t>R-LS-23-1072</t>
  </si>
  <si>
    <t>MJ-006554</t>
  </si>
  <si>
    <t>20251132-14228445R5</t>
  </si>
  <si>
    <t>R-LS-23-1073</t>
  </si>
  <si>
    <t>MJ-006555</t>
  </si>
  <si>
    <t>20251133-14012922R19</t>
  </si>
  <si>
    <t>R-LS-23-1074</t>
  </si>
  <si>
    <t>MJ-006556</t>
  </si>
  <si>
    <t>20251134-14247176R11</t>
  </si>
  <si>
    <t>R-LS-23-1075</t>
  </si>
  <si>
    <t>MJ-006557</t>
  </si>
  <si>
    <t>20251135-13685059R10</t>
  </si>
  <si>
    <t>R-LS-23-1076</t>
  </si>
  <si>
    <t>MJ-006558</t>
  </si>
  <si>
    <t>20251136-13261222R7</t>
  </si>
  <si>
    <t>R-LS-23-1077</t>
  </si>
  <si>
    <t>MJ-006559</t>
  </si>
  <si>
    <t>2025-RC-043-840079R1</t>
  </si>
  <si>
    <t>RPR-RC-LST-0114</t>
  </si>
  <si>
    <t>MJ-006560</t>
  </si>
  <si>
    <t>2025-ARDT-LV3-044</t>
  </si>
  <si>
    <t>LEVEL 3 BIT BRAZING ( level 3 material number will be 1186940)</t>
  </si>
  <si>
    <t>2025-ARDT-LV4-130</t>
  </si>
  <si>
    <t>2025-ARDT-LV4-131</t>
  </si>
  <si>
    <t>2025-ARDT-LV4-132</t>
  </si>
  <si>
    <t>2025-ARDT-LV4-133</t>
  </si>
  <si>
    <t>2025-ARDT-LV4-134</t>
  </si>
  <si>
    <t>2025-UR-1098</t>
  </si>
  <si>
    <t>14340869R3</t>
  </si>
  <si>
    <t>2025-WFD-1040</t>
  </si>
  <si>
    <t>2025-ARDT-LV4-135</t>
  </si>
  <si>
    <t>2025-ARDT-LV4-136</t>
  </si>
  <si>
    <t>2025-UR-1099</t>
  </si>
  <si>
    <t>2025-UR-1100</t>
  </si>
  <si>
    <t>2025-UR-1101</t>
  </si>
  <si>
    <t>2025-UR-1102</t>
  </si>
  <si>
    <t>14204329R3</t>
  </si>
  <si>
    <t>14144630R2</t>
  </si>
  <si>
    <t>14204330R3</t>
  </si>
  <si>
    <t>2025-ARDT-LV4-137</t>
  </si>
  <si>
    <t>1283482M</t>
  </si>
  <si>
    <t>2025-ARDT-LV4-138</t>
  </si>
  <si>
    <t>14320851R2</t>
  </si>
  <si>
    <t>14247175R10</t>
  </si>
  <si>
    <t>2025-ARDT-LV4-140</t>
  </si>
  <si>
    <t>2025-ARDT-LV4-141</t>
  </si>
  <si>
    <t>2025-ARDT-LV4-139</t>
  </si>
  <si>
    <t>LEVEL 4 BIT BRAZING ( level 4 material number will 2001502)</t>
  </si>
  <si>
    <t>2025-ARDT-LV3-045</t>
  </si>
  <si>
    <t>2025-ARDT-LV3-046</t>
  </si>
  <si>
    <t>LEVEL 3 BIT BRAZING ( level 3 material number will be 2001502)</t>
  </si>
  <si>
    <t>14337192R1</t>
  </si>
  <si>
    <t>14353147R2</t>
  </si>
  <si>
    <t>2025-UR-1103</t>
  </si>
  <si>
    <t>2025-UR-1104</t>
  </si>
  <si>
    <t>2025-UR-1105</t>
  </si>
  <si>
    <t>2025-UR-1106</t>
  </si>
  <si>
    <t>R-LS-23-1078</t>
  </si>
  <si>
    <t>MJ-006574</t>
  </si>
  <si>
    <t>R-LS-23-1079</t>
  </si>
  <si>
    <t>MJ-006575</t>
  </si>
  <si>
    <t>14340870R2</t>
  </si>
  <si>
    <t xml:space="preserve">R-LS-23-1080 </t>
  </si>
  <si>
    <t>MJ-006576</t>
  </si>
  <si>
    <t>2025-ARDT-LV4-142</t>
  </si>
  <si>
    <t>2025-ARDT-LV4-143</t>
  </si>
  <si>
    <t>2025-ARDT-LV4-144</t>
  </si>
  <si>
    <t>Repair as per  jabbar</t>
  </si>
  <si>
    <t>2025-ARDT-LV4-145</t>
  </si>
  <si>
    <t>14228444R2</t>
  </si>
  <si>
    <t>14198196R11</t>
  </si>
  <si>
    <t>14293147R7</t>
  </si>
  <si>
    <t>2025-RC-044</t>
  </si>
  <si>
    <t>2025-ARDT-LV4-146</t>
  </si>
  <si>
    <t>2025-ARDT-LV4-147</t>
  </si>
  <si>
    <t>LEVEL 4 BIT BRAZING ( level 4 material number will 1198387)</t>
  </si>
  <si>
    <t>14369050R2</t>
  </si>
  <si>
    <t>2025-UR-1107</t>
  </si>
  <si>
    <t>2025-ARDT-LV4-148</t>
  </si>
  <si>
    <t>LEVEL 4 BIT BRAZING ( level 4 material number will 2013542)</t>
  </si>
  <si>
    <t>2025-ARDT-LV4-149</t>
  </si>
  <si>
    <t>14254501R2</t>
  </si>
  <si>
    <t>2025-UR-1108</t>
  </si>
  <si>
    <t>2025-UR-1109</t>
  </si>
  <si>
    <t>14210788R1</t>
  </si>
  <si>
    <t>2025-WFD-1041</t>
  </si>
  <si>
    <t>2025-ARDT-027</t>
  </si>
  <si>
    <t>2025-ARDT-LV3-048</t>
  </si>
  <si>
    <t>2025-ARDT-LV3-047</t>
  </si>
  <si>
    <t>LEVEL 3 BIT BRAZING ( level 3 material number will be 1245350)</t>
  </si>
  <si>
    <t>LEVEL 3 BIT BRAZING ( level 3 material number will be 1153090)</t>
  </si>
  <si>
    <t>2025-ARDT-LV3-049</t>
  </si>
  <si>
    <t>14254492R2</t>
  </si>
  <si>
    <t>2025-WFD-1042</t>
  </si>
  <si>
    <t>14304768R5</t>
  </si>
  <si>
    <t>2025-ARDT-LV3-050</t>
  </si>
  <si>
    <t>14137157R3</t>
  </si>
  <si>
    <t>2025-UR-1110</t>
  </si>
  <si>
    <t>Tig Welded: B1,B2,B4,B5 &amp; B6 .Pockets Build up.</t>
  </si>
  <si>
    <t>14254491R3</t>
  </si>
  <si>
    <t>Almuatasem</t>
  </si>
  <si>
    <t>Mohammed</t>
  </si>
  <si>
    <t>Khalid</t>
  </si>
  <si>
    <t>2025-UR-1111</t>
  </si>
  <si>
    <t>2025-UR-1112</t>
  </si>
  <si>
    <t>2025-WFD-1043</t>
  </si>
  <si>
    <t>2025-WFD-1044</t>
  </si>
  <si>
    <t>14210786R1</t>
  </si>
  <si>
    <t>ALMOTASM</t>
  </si>
  <si>
    <t>2025-ARDT-LV4-150</t>
  </si>
  <si>
    <t>2025-ARDT-LV4-151</t>
  </si>
  <si>
    <t>LEVEL 4 BIT BRAZING ( level 4 material number will 1270617)</t>
  </si>
  <si>
    <t>R-LS-23-1081</t>
  </si>
  <si>
    <t>MJ-006609</t>
  </si>
  <si>
    <t>MJ-006637</t>
  </si>
  <si>
    <t>R-LS-23-1082</t>
  </si>
  <si>
    <t>MJ-006631</t>
  </si>
  <si>
    <t>MJ-006638</t>
  </si>
  <si>
    <t>MJ-006639</t>
  </si>
  <si>
    <t>R-LS-23-1083</t>
  </si>
  <si>
    <t>R-LS-23-1084</t>
  </si>
  <si>
    <t>R-LS-23-1086</t>
  </si>
  <si>
    <t>l3</t>
  </si>
  <si>
    <t>l4</t>
  </si>
  <si>
    <t>l4 end</t>
  </si>
  <si>
    <t>14369053R3</t>
  </si>
  <si>
    <t>2025-UR-1113</t>
  </si>
  <si>
    <t>2025-ARDT-LV4-152</t>
  </si>
  <si>
    <t>2025-ARDT-LV4-153</t>
  </si>
  <si>
    <t>14247175R11</t>
  </si>
  <si>
    <t>13955538R23</t>
  </si>
  <si>
    <t>2025-WFD-1045</t>
  </si>
  <si>
    <t>14012922R20</t>
  </si>
  <si>
    <t>2025-ARDT-LV4-154</t>
  </si>
  <si>
    <t>1283630M1</t>
  </si>
  <si>
    <t>Released Out of the plan</t>
  </si>
  <si>
    <t>Level 4 material number is 1267027)</t>
  </si>
  <si>
    <t>8-1/2"</t>
  </si>
  <si>
    <t>13186642R1</t>
  </si>
  <si>
    <t>2022-ARDT-LV3-229 _ 2023-ARDT-035</t>
  </si>
  <si>
    <t>LVL5</t>
  </si>
  <si>
    <t>Due to short of nozzles liner (Sleeve).</t>
  </si>
  <si>
    <t>Due to short of wire braze.</t>
  </si>
  <si>
    <t>Due cutter availability</t>
  </si>
  <si>
    <t>Change in priority after release (due to WFD bits)</t>
  </si>
  <si>
    <t>14254494R1</t>
  </si>
  <si>
    <t>14204333R3</t>
  </si>
  <si>
    <t>2025-UR-1114</t>
  </si>
  <si>
    <t>2025-ARDT-LV4-155</t>
  </si>
  <si>
    <t>Level 4 material number is 1267122)</t>
  </si>
  <si>
    <t>1257458M6</t>
  </si>
  <si>
    <t>Delay due to a shortage of nozzle sleeves</t>
  </si>
  <si>
    <t>7/11/2025 8/1/2025</t>
  </si>
  <si>
    <t>Delay after QC on Machining, Pressure test and final inspection</t>
  </si>
  <si>
    <t>2025-ARDT-LV3-051</t>
  </si>
  <si>
    <t>Level 3 material number is 1228690</t>
  </si>
  <si>
    <t>2025-ARDT-LV3-052</t>
  </si>
  <si>
    <t>2025-ARDT-LV3-053</t>
  </si>
  <si>
    <t>2025-AR-040</t>
  </si>
  <si>
    <t>2025-AR-041</t>
  </si>
  <si>
    <t>2025-AR-042</t>
  </si>
  <si>
    <t>2025-AR-043</t>
  </si>
  <si>
    <t>2025-AR-044</t>
  </si>
  <si>
    <t>2025-AR-045</t>
  </si>
  <si>
    <t>2025-AR-046</t>
  </si>
  <si>
    <t>2025-AR-047</t>
  </si>
  <si>
    <t>2025-AR-048</t>
  </si>
  <si>
    <t>2025-AR-049</t>
  </si>
  <si>
    <t>2025-AR-050</t>
  </si>
  <si>
    <t>2025-AR-051</t>
  </si>
  <si>
    <t>2025-AR-052</t>
  </si>
  <si>
    <t>2025-AR-053</t>
  </si>
  <si>
    <t>2025-AR-054</t>
  </si>
  <si>
    <t>2025-AR-055</t>
  </si>
  <si>
    <t>2025-AR-056</t>
  </si>
  <si>
    <t>2025-AR-057</t>
  </si>
  <si>
    <t>2025-AR-058</t>
  </si>
  <si>
    <t>2025-AR-059</t>
  </si>
  <si>
    <t>2025-AR-060</t>
  </si>
  <si>
    <t>2025-AR-061</t>
  </si>
  <si>
    <t>2025-AR-062</t>
  </si>
  <si>
    <t>14136229R1</t>
  </si>
  <si>
    <t>2025-RC-045</t>
  </si>
  <si>
    <t>837072R2</t>
  </si>
  <si>
    <t>MJ-006658</t>
  </si>
  <si>
    <t>R-LS-23-1088</t>
  </si>
  <si>
    <t>MJ-006659</t>
  </si>
  <si>
    <t>R-LS-23-1089</t>
  </si>
  <si>
    <t>R-LS-23-1090</t>
  </si>
  <si>
    <t>MJ-006661</t>
  </si>
  <si>
    <t>R-LS-23-1091</t>
  </si>
  <si>
    <t>R-LS-23-1092</t>
  </si>
  <si>
    <t>MJ-006662</t>
  </si>
  <si>
    <t>MJ-006663</t>
  </si>
  <si>
    <t>R-LS-23-1093</t>
  </si>
  <si>
    <t>MJ-006667</t>
  </si>
  <si>
    <t>R-LS-23-1094</t>
  </si>
  <si>
    <t>MJ-006672</t>
  </si>
  <si>
    <t>Hold for USR</t>
  </si>
  <si>
    <t>2025-ARDT-028</t>
  </si>
  <si>
    <t>2025-ARDT-029</t>
  </si>
  <si>
    <t>Mahdi</t>
  </si>
  <si>
    <t>2025-ARDT-LV3-054</t>
  </si>
  <si>
    <t>2025-ARDT-LV3-055</t>
  </si>
  <si>
    <t>Level 3 material number is 2016920</t>
  </si>
  <si>
    <t>Level 3 material number is 1248668</t>
  </si>
  <si>
    <t>14369046R2</t>
  </si>
  <si>
    <t>14293147R8</t>
  </si>
  <si>
    <t>840079R2</t>
  </si>
  <si>
    <t>2025-RC-046</t>
  </si>
  <si>
    <t>2025-UR-1116</t>
  </si>
  <si>
    <t>2025-ARDT-LV4-156</t>
  </si>
  <si>
    <t>2025-ARDT-LV4-157</t>
  </si>
  <si>
    <t>Level 4 material number is 1283567)</t>
  </si>
  <si>
    <t>RPR-RC-LST-0115</t>
  </si>
  <si>
    <t>MJ-006675</t>
  </si>
  <si>
    <t>Scrap due to Damage and Heavy erosion</t>
  </si>
  <si>
    <t>HXi65Dks</t>
  </si>
  <si>
    <t>2025-UR-1117</t>
  </si>
  <si>
    <t>2025-UR-1118</t>
  </si>
  <si>
    <t>14370260R1</t>
  </si>
  <si>
    <t>2025-ARDT-LV4-158</t>
  </si>
  <si>
    <t>Level 4 material number is 1246020)</t>
  </si>
  <si>
    <t>Hold as per Saad</t>
  </si>
  <si>
    <t>2025-ARDT-LV4-159</t>
  </si>
  <si>
    <t>2025-ARDT-LV3-056</t>
  </si>
  <si>
    <t>Level 3 material number is 1246020)</t>
  </si>
  <si>
    <t>Level 4 material number is 1272920)</t>
  </si>
  <si>
    <t>2025-UR-1119</t>
  </si>
  <si>
    <t>2025-UR-1120</t>
  </si>
  <si>
    <t>14340871R2</t>
  </si>
  <si>
    <t>14254493R1</t>
  </si>
  <si>
    <t>2025-ARDT-LV4-160</t>
  </si>
  <si>
    <t>2025-ARDT-LV4-161</t>
  </si>
  <si>
    <t>Level 4 material number is 1198387)</t>
  </si>
  <si>
    <t>2025-ARDT-LV3-057</t>
  </si>
  <si>
    <t>Level 3 material number is 1145824)</t>
  </si>
  <si>
    <t>Buffing</t>
  </si>
  <si>
    <t>Buffing / Machining</t>
  </si>
  <si>
    <t>Clean</t>
  </si>
  <si>
    <t>RPR-RC-LST-0116</t>
  </si>
  <si>
    <t>MJ-006703</t>
  </si>
  <si>
    <t>MJ-006705</t>
  </si>
  <si>
    <t>RPR-RC-LST-0117</t>
  </si>
  <si>
    <t>14211927R8</t>
  </si>
  <si>
    <t>2025-WFD-1046</t>
  </si>
  <si>
    <t>MJ-006707</t>
  </si>
  <si>
    <t>R-LS-23-1095</t>
  </si>
  <si>
    <t>R-LS-23-1096</t>
  </si>
  <si>
    <t xml:space="preserve">MJ-006708 </t>
  </si>
  <si>
    <t>R-LS-23-1097</t>
  </si>
  <si>
    <t>2025-ARDT-LV4-162</t>
  </si>
  <si>
    <t>2025-ARDT-LV4-163</t>
  </si>
  <si>
    <t>Level 4 material number is 1198387</t>
  </si>
  <si>
    <t>2025-ARDT-030</t>
  </si>
  <si>
    <t>2025-ARDT-031</t>
  </si>
  <si>
    <t>GTD66DH</t>
  </si>
  <si>
    <t>Scraped by jabar</t>
  </si>
  <si>
    <t>FX66DH</t>
  </si>
  <si>
    <t>Sent for machining 10/30/2025 10:10 AM and until Sunday 11/2/2025 did not machined</t>
  </si>
  <si>
    <t>Sent to Pressure test 10/30/2025 10:45 PM and still not done until Sunday 11/2/2025</t>
  </si>
  <si>
    <t>HD76DF</t>
  </si>
  <si>
    <t>2025-ARDT-LV4-164</t>
  </si>
  <si>
    <t>Level 4 material number is 2019988</t>
  </si>
  <si>
    <t>HXi65DKs</t>
  </si>
  <si>
    <t>2025-ARDT-LV4-165</t>
  </si>
  <si>
    <t>2025-UR-1121</t>
  </si>
  <si>
    <t>Hold as per Quality</t>
  </si>
  <si>
    <t>MJ-006725</t>
  </si>
  <si>
    <t>R-AR-23-0179</t>
  </si>
  <si>
    <t>MJ-006726</t>
  </si>
  <si>
    <t>R-AR-23-0180</t>
  </si>
  <si>
    <t>R-AR-23-0177</t>
  </si>
  <si>
    <t>R-AR-23-0178</t>
  </si>
  <si>
    <t>MJ-006727</t>
  </si>
  <si>
    <t>MJ-006728</t>
  </si>
  <si>
    <t>MJ-006729</t>
  </si>
  <si>
    <t>R-AR-23-0181</t>
  </si>
  <si>
    <t>MJ-006731</t>
  </si>
  <si>
    <t>R-AR-23-0183</t>
  </si>
  <si>
    <t>MJ-006733</t>
  </si>
  <si>
    <t>R-AR-23-0184</t>
  </si>
  <si>
    <t>MJ-006736</t>
  </si>
  <si>
    <t>R-AR-23-0187</t>
  </si>
  <si>
    <t>R-AR-23-0186</t>
  </si>
  <si>
    <t>MJ-006735</t>
  </si>
  <si>
    <t>2025-UR-1122</t>
  </si>
  <si>
    <t>2025-UR-1123</t>
  </si>
  <si>
    <t>1251085M3</t>
  </si>
  <si>
    <t>Level 4 material number is 1261236</t>
  </si>
  <si>
    <t>2025-ARDT-LV4-166</t>
  </si>
  <si>
    <t>Level 4 material number is 2013542</t>
  </si>
  <si>
    <t>R-AR-23-0189</t>
  </si>
  <si>
    <t>MJ-006738</t>
  </si>
  <si>
    <t>R-AR-23-0190</t>
  </si>
  <si>
    <t>MJ-006739</t>
  </si>
  <si>
    <t>R-AR-23-0191</t>
  </si>
  <si>
    <t>MJ-006741</t>
  </si>
  <si>
    <t>R-AR-23-0192</t>
  </si>
  <si>
    <t>MJ-006742</t>
  </si>
  <si>
    <t>R-AR-23-0193</t>
  </si>
  <si>
    <t>MJ-006743</t>
  </si>
  <si>
    <t>R-AR-23-0196</t>
  </si>
  <si>
    <t>MJ-006746</t>
  </si>
  <si>
    <t>R-AR-23-0195</t>
  </si>
  <si>
    <t>MJ-006744</t>
  </si>
  <si>
    <t>R-AR-23-0175</t>
  </si>
  <si>
    <t>MJ-006724</t>
  </si>
  <si>
    <t>R-AR-23-0197</t>
  </si>
  <si>
    <t>MJ-006750</t>
  </si>
  <si>
    <t>R-AR-23-0198</t>
  </si>
  <si>
    <t>MJ-006751</t>
  </si>
  <si>
    <t>R-AR-23-0199</t>
  </si>
  <si>
    <t>MJ-006753</t>
  </si>
  <si>
    <t>R-AR-23-0200</t>
  </si>
  <si>
    <t>MJ-006754</t>
  </si>
  <si>
    <t>2025-UR-1124</t>
  </si>
  <si>
    <t>14144629R3</t>
  </si>
  <si>
    <t>Pockets Build up. Nozzle Brazed</t>
  </si>
  <si>
    <t>Nozzle Brazed</t>
  </si>
  <si>
    <t>Delay due to PO Issue</t>
  </si>
  <si>
    <t>2025-ARDT-LV3-058</t>
  </si>
  <si>
    <t>Level 3 material number is 1145824</t>
  </si>
  <si>
    <t>14304768R6</t>
  </si>
  <si>
    <t>2025-WFD-1047</t>
  </si>
  <si>
    <t>838754R2</t>
  </si>
  <si>
    <t>2025-RC-047</t>
  </si>
  <si>
    <t>14254494R2</t>
  </si>
  <si>
    <t>R-AR-23-0201</t>
  </si>
  <si>
    <t>MJ-006755</t>
  </si>
  <si>
    <t>R-AR-23-0202</t>
  </si>
  <si>
    <t>MJ-006756</t>
  </si>
  <si>
    <t>16723 </t>
  </si>
  <si>
    <t>SO-005975 </t>
  </si>
  <si>
    <t>16727 </t>
  </si>
  <si>
    <t>16721 </t>
  </si>
  <si>
    <t> 16728</t>
  </si>
  <si>
    <t> 16729</t>
  </si>
  <si>
    <t>14336288R1</t>
  </si>
  <si>
    <t>2025-UR-1125</t>
  </si>
  <si>
    <t>16725 </t>
  </si>
  <si>
    <t>70042352 / 70042353</t>
  </si>
  <si>
    <t>2025-ARDT-LV4-167</t>
  </si>
  <si>
    <t>2025595M</t>
  </si>
  <si>
    <t>Level 4 material number is 2025595</t>
  </si>
  <si>
    <t>2025-ARDT-032</t>
  </si>
  <si>
    <t>1160951M2</t>
  </si>
  <si>
    <t>Braze as per Saad's Email</t>
  </si>
  <si>
    <t>2025-ARDT-033</t>
  </si>
  <si>
    <t>2025-RC-048</t>
  </si>
  <si>
    <t>840138R1</t>
  </si>
  <si>
    <t>14198196R12</t>
  </si>
  <si>
    <t>14304770R1</t>
  </si>
  <si>
    <t>14254492R3</t>
  </si>
  <si>
    <t>14273126R1</t>
  </si>
  <si>
    <t>2025-ARDT-034</t>
  </si>
  <si>
    <t>2018723M</t>
  </si>
  <si>
    <t>2025-ARDT-LV4-168</t>
  </si>
  <si>
    <t>Level 4 material number is 1269498</t>
  </si>
  <si>
    <t>1276939M4</t>
  </si>
  <si>
    <t>2025-ARDT-035</t>
  </si>
  <si>
    <t>14340872R2</t>
  </si>
  <si>
    <t>2025-UR-1126</t>
  </si>
  <si>
    <t>14247176R12</t>
  </si>
  <si>
    <t>Done</t>
  </si>
  <si>
    <t>2025-ARDT-LV4-169</t>
  </si>
  <si>
    <t>2025-ARDT-036</t>
  </si>
  <si>
    <t>2025-UR-1127</t>
  </si>
  <si>
    <t>2025-UR-1128</t>
  </si>
  <si>
    <t>14414023R1</t>
  </si>
  <si>
    <t>14414031R1</t>
  </si>
  <si>
    <t>14228444R3</t>
  </si>
  <si>
    <t>2025-ARDT-LV4-170</t>
  </si>
  <si>
    <t>Level 4 material number is 1272920</t>
  </si>
  <si>
    <t>Bit Size</t>
  </si>
  <si>
    <t>Bit Type</t>
  </si>
  <si>
    <t>2025-ARDT-LV3-059</t>
  </si>
  <si>
    <t>Serial No</t>
  </si>
  <si>
    <t>LV3/4 MAT NO.</t>
  </si>
  <si>
    <t>Item no</t>
  </si>
  <si>
    <t>Manufacture</t>
  </si>
  <si>
    <t>12" 'REPAIR Q2, Q3-2024'</t>
  </si>
  <si>
    <t>SECURITY</t>
  </si>
  <si>
    <t>PDCBIT</t>
  </si>
  <si>
    <t>R/P</t>
  </si>
  <si>
    <t>12" PDC BIT</t>
  </si>
  <si>
    <t>Q4-2023</t>
  </si>
  <si>
    <t>R/P Q4-2024</t>
  </si>
  <si>
    <t>12-1/4" 'REPAIR Q2, Q3-2024'</t>
  </si>
  <si>
    <t>12-1/4"</t>
  </si>
  <si>
    <t>R/P Q1-2024</t>
  </si>
  <si>
    <t>SEC FC PDC 16 MMD85DH-1 M223 7⅝ API PIN</t>
  </si>
  <si>
    <t>16" PDC BIT / R/P Q4-2024</t>
  </si>
  <si>
    <t>16" PDC BIT/ R/P Q4-2024</t>
  </si>
  <si>
    <t>16" 'REPAIR Q2, Q3-2024'</t>
  </si>
  <si>
    <t>5-7/8"  PDC BIT / R/P Q4-2024</t>
  </si>
  <si>
    <t>5-7/8"</t>
  </si>
  <si>
    <t>M425</t>
  </si>
  <si>
    <t>REPAIR Q4-2024</t>
  </si>
  <si>
    <t>5-7/8" 'REPAIR Q2, Q3-2024'</t>
  </si>
  <si>
    <t>6-1/8" 'REPAIR Q2, Q3-2024'</t>
  </si>
  <si>
    <t>6-1/8" PDC BIT /R/P Q4-2024</t>
  </si>
  <si>
    <t>8-1/2" 'REPAIR Q2, Q3-2024'</t>
  </si>
  <si>
    <t>S323</t>
  </si>
  <si>
    <t>Q1-2023</t>
  </si>
  <si>
    <t>Q3-2023</t>
  </si>
  <si>
    <t>Q1-2023-</t>
  </si>
  <si>
    <t>DPC-203-DD-A-22</t>
  </si>
  <si>
    <t>SEC PDC 8⅜ GT65DH M443 4½ API PIN</t>
  </si>
  <si>
    <t>SEC PDC 8⅜ MM65DH M443 4½ API PIN</t>
  </si>
  <si>
    <t>8-3/8" 'REPAIR Q2, Q3-2024'</t>
  </si>
  <si>
    <t>8-3/8" PDC BIT</t>
  </si>
  <si>
    <t>8-3/8" PDC BIT / R/P Q4-2024</t>
  </si>
  <si>
    <t>M424</t>
  </si>
  <si>
    <t>2025-ARDT-LV4-171</t>
  </si>
  <si>
    <t>Level 4 material number is 2000401</t>
  </si>
  <si>
    <t>2025-UR-1129</t>
  </si>
  <si>
    <t>14369051R1</t>
  </si>
  <si>
    <t>R-LS-23-1098</t>
  </si>
  <si>
    <t>R-LS-23-1099</t>
  </si>
  <si>
    <t>R-LS-23-1101</t>
  </si>
  <si>
    <t>R-LS-23-1102</t>
  </si>
  <si>
    <t>2025-ARDT-LV4-172</t>
  </si>
  <si>
    <t>GTD64MS</t>
  </si>
  <si>
    <t>2028511M</t>
  </si>
  <si>
    <t>Level 4 material number is 2027359</t>
  </si>
  <si>
    <t>2025-ARDT-LV3-060</t>
  </si>
  <si>
    <t>2025-ARDT-LV4-173</t>
  </si>
  <si>
    <t>2025-WFD-1048</t>
  </si>
  <si>
    <t>14012924R8</t>
  </si>
  <si>
    <t>14254501R3</t>
  </si>
  <si>
    <t>2025-UR-1130</t>
  </si>
  <si>
    <t>14247163R5</t>
  </si>
  <si>
    <t>2025-ARDT-LV4-174</t>
  </si>
  <si>
    <t>Level 4 material number is 1267027</t>
  </si>
  <si>
    <t>14353148R2</t>
  </si>
  <si>
    <t>2025-UR-1131</t>
  </si>
  <si>
    <t>14254491R4</t>
  </si>
  <si>
    <t>2025-ARDT-LV4-175</t>
  </si>
  <si>
    <t>2025-ARDT-LV4-176</t>
  </si>
  <si>
    <t>2025-ARDT-LV4-177</t>
  </si>
  <si>
    <t>HD54KF</t>
  </si>
  <si>
    <t>Retrofit as per Saad's email.</t>
  </si>
  <si>
    <t>Remarks</t>
  </si>
  <si>
    <t>14247175R12</t>
  </si>
  <si>
    <t>14293147R9</t>
  </si>
  <si>
    <t>2025-WFD-1049</t>
  </si>
  <si>
    <t>14247174R7</t>
  </si>
  <si>
    <t>UR Rental</t>
  </si>
  <si>
    <t>14369052R1</t>
  </si>
  <si>
    <t>2025-UR-1132</t>
  </si>
  <si>
    <t>R-LS-23-1112</t>
  </si>
  <si>
    <t>MJ-006844</t>
  </si>
  <si>
    <t>MJ is not posted due to incomplete evaluation</t>
  </si>
  <si>
    <t>count</t>
  </si>
  <si>
    <t>2025-ARDT-LV4-178</t>
  </si>
  <si>
    <t>Level 4 material number is 1246020</t>
  </si>
  <si>
    <t>14340870R3</t>
  </si>
  <si>
    <t>14370260R2</t>
  </si>
  <si>
    <t>2025-UR-1133</t>
  </si>
  <si>
    <t>2025-UR-1134</t>
  </si>
  <si>
    <t>Khaled</t>
  </si>
  <si>
    <t>Ibrahim</t>
  </si>
  <si>
    <t>Radi witnessed the training</t>
  </si>
  <si>
    <t>R-LS-23-1113</t>
  </si>
  <si>
    <t>R-LS-23-1111</t>
  </si>
  <si>
    <t>R-LS-23-1108</t>
  </si>
  <si>
    <t>R-LS-23-1114</t>
  </si>
  <si>
    <t>14228445R6</t>
  </si>
  <si>
    <t>840091R1</t>
  </si>
  <si>
    <t>839795R8</t>
  </si>
  <si>
    <t>2025-RC-049</t>
  </si>
  <si>
    <t>2025-RC-050</t>
  </si>
  <si>
    <t>2025-ARDT-LV4-179</t>
  </si>
  <si>
    <t>Level 4 material number is 2022318</t>
  </si>
  <si>
    <t>2028511M2</t>
  </si>
  <si>
    <t>TIG WELDING 12/7/2025</t>
  </si>
  <si>
    <t>R-LS-23-1115</t>
  </si>
  <si>
    <t>R-LS-23-1116</t>
  </si>
  <si>
    <t>2025-UR-1135</t>
  </si>
  <si>
    <t>14369050R3</t>
  </si>
  <si>
    <t>R-LS-23-1117</t>
  </si>
  <si>
    <t>Debrazed</t>
  </si>
  <si>
    <t>Pockets Build up. TIG Done but still there is an errosion accepted as is byond the TIG.</t>
  </si>
  <si>
    <t>B5C3 switched, replace it next time.</t>
  </si>
  <si>
    <t>Cutters shortage</t>
  </si>
  <si>
    <t>Under cut</t>
  </si>
  <si>
    <t>Cutter Retrofit</t>
  </si>
  <si>
    <t>Both Cutter Retrofit and Under cut</t>
  </si>
  <si>
    <t>2025-UR-1109-14369052</t>
  </si>
  <si>
    <t xml:space="preserve">HX65DKs </t>
  </si>
  <si>
    <t>2025-ARDT-LV4-180</t>
  </si>
  <si>
    <t>2025-ARDT-LV4-181</t>
  </si>
  <si>
    <t>Level 4 material number is 2028159</t>
  </si>
  <si>
    <t>2025-ARDT-LV3-061</t>
  </si>
  <si>
    <t xml:space="preserve">MMD53DH	</t>
  </si>
  <si>
    <t>14228444R4</t>
  </si>
  <si>
    <t>14247163R6</t>
  </si>
  <si>
    <t>14337194R1</t>
  </si>
  <si>
    <t>2025-ARDT-LV4-182</t>
  </si>
  <si>
    <t>2025-ARDT-LV3-062</t>
  </si>
  <si>
    <t>14304771R1</t>
  </si>
  <si>
    <t>14320851R3</t>
  </si>
  <si>
    <t>14304770R2</t>
  </si>
  <si>
    <t>14337193R1</t>
  </si>
  <si>
    <t>13955538R24</t>
  </si>
  <si>
    <t>2025-WFD-1050</t>
  </si>
  <si>
    <t>14211927R9</t>
  </si>
  <si>
    <t>R-LS-23-1118</t>
  </si>
  <si>
    <t>R-LS-23-1119</t>
  </si>
  <si>
    <t>R-LS-23-1120</t>
  </si>
  <si>
    <t>R-LS-23-1121</t>
  </si>
  <si>
    <t>R-LS-23-1122</t>
  </si>
  <si>
    <t>RPR-RC-LST-0118</t>
  </si>
  <si>
    <t>MJ-6877</t>
  </si>
  <si>
    <t>R-LS-23-1123</t>
  </si>
  <si>
    <t>R-LS-23-1124</t>
  </si>
  <si>
    <t>R-LS-23-1125</t>
  </si>
  <si>
    <t>2009246M2</t>
  </si>
  <si>
    <t>12947677R</t>
  </si>
  <si>
    <t>13064090R</t>
  </si>
  <si>
    <t>13080019R</t>
  </si>
  <si>
    <t>13094651R</t>
  </si>
  <si>
    <t>13186638R</t>
  </si>
  <si>
    <t>13044609R</t>
  </si>
  <si>
    <t>13172301R</t>
  </si>
  <si>
    <t>13283019R</t>
  </si>
  <si>
    <t>2025-AR-063</t>
  </si>
  <si>
    <t>2025-AR-064</t>
  </si>
  <si>
    <t>2025-AR-065</t>
  </si>
  <si>
    <t>2025-AR-066</t>
  </si>
  <si>
    <t>2025-AR-067</t>
  </si>
  <si>
    <t>2025-AR-068</t>
  </si>
  <si>
    <t>2025-AR-069</t>
  </si>
  <si>
    <t>2025-AR-070</t>
  </si>
  <si>
    <t>2025-AR-071</t>
  </si>
  <si>
    <t>2025-AR-072</t>
  </si>
  <si>
    <t>2025-AR-073</t>
  </si>
  <si>
    <t>2025-AR-074</t>
  </si>
  <si>
    <t>2025-AR-075</t>
  </si>
  <si>
    <t>2025-AR-076</t>
  </si>
  <si>
    <t>2025-AR-077</t>
  </si>
  <si>
    <t>2025-AR-078</t>
  </si>
  <si>
    <t>2025-AR-079</t>
  </si>
  <si>
    <t>2025-AR-080</t>
  </si>
  <si>
    <t>2025-AR-081</t>
  </si>
  <si>
    <t>2025-AR-082</t>
  </si>
  <si>
    <t>2025-AR-083</t>
  </si>
  <si>
    <t>2025-AR-084</t>
  </si>
  <si>
    <t>2025-AR-085</t>
  </si>
  <si>
    <t>2025-AR-086</t>
  </si>
  <si>
    <t>2025-AR-087</t>
  </si>
  <si>
    <t>2025-AR-088</t>
  </si>
  <si>
    <t>2025-ARDT-LV4-183</t>
  </si>
  <si>
    <t>2025-ARDT-LV4-184</t>
  </si>
  <si>
    <t>2025-ARDT-LV4-185</t>
  </si>
  <si>
    <t>2025-ARDT-LV4-186</t>
  </si>
  <si>
    <t>HD65DK</t>
  </si>
  <si>
    <t>2025-ARDT-LV4-187</t>
  </si>
  <si>
    <t>2025-ARDT-LV4-188</t>
  </si>
  <si>
    <t>2009246M3</t>
  </si>
  <si>
    <t>14353147R3</t>
  </si>
  <si>
    <t>2025-UR-1136</t>
  </si>
  <si>
    <t>2025-AR-089</t>
  </si>
  <si>
    <t>2025-AR-090</t>
  </si>
  <si>
    <t>14414026R1</t>
  </si>
  <si>
    <t>Hussin</t>
  </si>
  <si>
    <t>Hussain</t>
  </si>
  <si>
    <t>Blade damaged during repair during trying to remove IA which did not come out.</t>
  </si>
  <si>
    <t>2025-UR-1137</t>
  </si>
  <si>
    <t>2025-UR-1138</t>
  </si>
  <si>
    <t>2025-UR-1139</t>
  </si>
  <si>
    <t>14336288R2</t>
  </si>
  <si>
    <t>14442327R1</t>
  </si>
  <si>
    <t>2025-UR-1140</t>
  </si>
  <si>
    <t>2025-ARDT-LV4-189</t>
  </si>
  <si>
    <t>2025-ARDT-LV4-190</t>
  </si>
  <si>
    <t>2021865M2</t>
  </si>
  <si>
    <t>Ser#</t>
  </si>
  <si>
    <t xml:space="preserve">Size </t>
  </si>
  <si>
    <t>Bit type</t>
  </si>
  <si>
    <t>type</t>
  </si>
  <si>
    <t>MFG</t>
  </si>
  <si>
    <t>DRSS</t>
  </si>
  <si>
    <t>WBS</t>
  </si>
  <si>
    <t>DBIT</t>
  </si>
  <si>
    <t>87-24541-8360</t>
  </si>
  <si>
    <t>83-24710-8370</t>
  </si>
  <si>
    <t>83-24710-8368</t>
  </si>
  <si>
    <t>83-24710-8224</t>
  </si>
  <si>
    <t>83-24710-8222</t>
  </si>
  <si>
    <t>83-23541-7976</t>
  </si>
  <si>
    <t>83-24541-7597</t>
  </si>
  <si>
    <t>83-24541-7595</t>
  </si>
  <si>
    <t>83-24541-7596</t>
  </si>
  <si>
    <t>83-25541-7982</t>
  </si>
  <si>
    <t>83-25541-7981</t>
  </si>
  <si>
    <t>83-25541-8149</t>
  </si>
  <si>
    <t>61-25014-0843</t>
  </si>
  <si>
    <t>61-24014-0881</t>
  </si>
  <si>
    <t>71-25050-0334</t>
  </si>
  <si>
    <t>72-25019-0125</t>
  </si>
  <si>
    <t>64-25019-0142</t>
  </si>
  <si>
    <t>71-25591-0004</t>
  </si>
  <si>
    <t>72-24025-0381</t>
  </si>
  <si>
    <t>71-25024-0091</t>
  </si>
  <si>
    <t>71-24018-0121</t>
  </si>
  <si>
    <t>2025-ARDT-LV4-191</t>
  </si>
  <si>
    <t>Level 4 material number is 2021865M2</t>
  </si>
  <si>
    <t>Shank Machining</t>
  </si>
  <si>
    <t>13791954R10</t>
  </si>
  <si>
    <t>2025-UR-1141</t>
  </si>
  <si>
    <t>14369051R2</t>
  </si>
  <si>
    <t>13791953R7</t>
  </si>
  <si>
    <t xml:space="preserve"> </t>
  </si>
  <si>
    <t>2025-AR-091</t>
  </si>
  <si>
    <t>2025-AR-092</t>
  </si>
  <si>
    <t>2025-AR-093</t>
  </si>
  <si>
    <t>2025-AR-094</t>
  </si>
  <si>
    <t>2025-AR-095</t>
  </si>
  <si>
    <t>2025-AR-096</t>
  </si>
  <si>
    <t>2025-AR-097</t>
  </si>
  <si>
    <t>2025-AR-098</t>
  </si>
  <si>
    <t>2025-AR-099</t>
  </si>
  <si>
    <t>2025-AR-100</t>
  </si>
  <si>
    <t>2025-AR-101</t>
  </si>
  <si>
    <t>2025-AR-102</t>
  </si>
  <si>
    <t>2025-AR-103</t>
  </si>
  <si>
    <t>2025-AR-104</t>
  </si>
  <si>
    <t>2025-AR-105</t>
  </si>
  <si>
    <t>2025-AR-106</t>
  </si>
  <si>
    <t>2025-AR-107</t>
  </si>
  <si>
    <t>2025-AR-108</t>
  </si>
  <si>
    <t>2025-AR-109</t>
  </si>
  <si>
    <t>2025-AR-110</t>
  </si>
  <si>
    <t>2025-AR-111</t>
  </si>
  <si>
    <t>2025-AR-112</t>
  </si>
  <si>
    <t>2025-AR-113</t>
  </si>
  <si>
    <t>2025-AR-114</t>
  </si>
  <si>
    <t>2025-AR-115</t>
  </si>
  <si>
    <t>2025-AR-116</t>
  </si>
  <si>
    <t>2025-AR-117</t>
  </si>
  <si>
    <t>2025-AR-118</t>
  </si>
  <si>
    <t>2025-AR-119</t>
  </si>
  <si>
    <t>2025-AR-120</t>
  </si>
  <si>
    <t>2025-AR-121</t>
  </si>
  <si>
    <t>2025-AR-122</t>
  </si>
  <si>
    <t>2025-AR-123</t>
  </si>
  <si>
    <t>2025-AR-124</t>
  </si>
  <si>
    <t>2025-AR-125</t>
  </si>
  <si>
    <t>2025-AR-126</t>
  </si>
  <si>
    <t>2025-AR-127</t>
  </si>
  <si>
    <t>2025-AR-128</t>
  </si>
  <si>
    <t>2025-AR-129</t>
  </si>
  <si>
    <t>2025-AR-130</t>
  </si>
  <si>
    <t>2025-AR-131</t>
  </si>
  <si>
    <t>2025-AR-132</t>
  </si>
  <si>
    <t>2025-AR-133</t>
  </si>
  <si>
    <t>2025-AR-134</t>
  </si>
  <si>
    <t>2025-AR-135</t>
  </si>
  <si>
    <t>2025-AR-136</t>
  </si>
  <si>
    <t>22"</t>
  </si>
  <si>
    <t>2022-ARDT-LV3-004</t>
  </si>
  <si>
    <t>Built in USA</t>
  </si>
  <si>
    <t>2025-ARDT-LV4-192</t>
  </si>
  <si>
    <t>2025-ARDT-037</t>
  </si>
  <si>
    <t>2025-ARDT-038</t>
  </si>
  <si>
    <t>2025-ARDT-039</t>
  </si>
  <si>
    <t>2025-ARDT-040</t>
  </si>
  <si>
    <t>2025-ARDT-041</t>
  </si>
  <si>
    <t>2025-ARDT-042</t>
  </si>
  <si>
    <t>2025-ARDT-LV4-193</t>
  </si>
  <si>
    <t>2025-ARDT-LV4-194</t>
  </si>
  <si>
    <t>R-AR-23-0203</t>
  </si>
  <si>
    <t>2025-ARDT-LV4-195</t>
  </si>
  <si>
    <t>2025-ARDT-LV4-196</t>
  </si>
  <si>
    <t>1229062M</t>
  </si>
  <si>
    <t>2026-ARDT-LV4-001</t>
  </si>
  <si>
    <t>14204328R1</t>
  </si>
  <si>
    <t>14414024R1</t>
  </si>
  <si>
    <t>14369049R1</t>
  </si>
  <si>
    <t>2026-UR-1001</t>
  </si>
  <si>
    <t>2026-UR-1002</t>
  </si>
  <si>
    <t>2026-UR-1003</t>
  </si>
  <si>
    <t>2026-UR-1004</t>
  </si>
  <si>
    <t>14273126R2</t>
  </si>
  <si>
    <t>Return As Is</t>
  </si>
  <si>
    <t>R-LS-23-1128</t>
  </si>
  <si>
    <t>14369052R2</t>
  </si>
  <si>
    <t>2026-UR-1005</t>
  </si>
  <si>
    <t>2026-ARDT-LV4-002</t>
  </si>
  <si>
    <t>HXI65Ds</t>
  </si>
  <si>
    <t>2026-ARDT-LV4-003</t>
  </si>
  <si>
    <t>2026-UR-1006</t>
  </si>
  <si>
    <t>14340871R3</t>
  </si>
  <si>
    <t xml:space="preserve">Machinning </t>
  </si>
  <si>
    <t>Final Ins.</t>
  </si>
  <si>
    <t>Machinning, and replace upper section within the weekend as per Ranjith.</t>
  </si>
  <si>
    <t>Finalizing</t>
  </si>
  <si>
    <t>Finalizing, needs upper section</t>
  </si>
  <si>
    <t>2016764M</t>
  </si>
  <si>
    <t>2026-ARDT-LV4-004</t>
  </si>
  <si>
    <t>2026-ARDT-LV4-005</t>
  </si>
  <si>
    <t>2026-ARDT-LV3-001</t>
  </si>
  <si>
    <t>Brazing mat no will be 2028825-Paired test</t>
  </si>
  <si>
    <t>Needed</t>
  </si>
  <si>
    <t>Pocket Grinding</t>
  </si>
  <si>
    <t>Final grinding</t>
  </si>
  <si>
    <t>Hold for taking approval</t>
  </si>
  <si>
    <t>2026-UR-1007</t>
  </si>
  <si>
    <t>2ND Batch</t>
  </si>
  <si>
    <t>LV4</t>
  </si>
  <si>
    <t>De-braze 1/11/2026 cutters need to be send to store</t>
  </si>
  <si>
    <t>Evaluation is no complete</t>
  </si>
  <si>
    <t>Due Date 1/12/2026</t>
  </si>
  <si>
    <t>2026-ARDT-LV3-002</t>
  </si>
  <si>
    <t>2026-ARDT-LV4-006</t>
  </si>
  <si>
    <t>2025815M</t>
  </si>
  <si>
    <t>Released without sharing the BOM</t>
  </si>
  <si>
    <t>LV3</t>
  </si>
  <si>
    <t>2019414-B</t>
  </si>
  <si>
    <t>Rotor Cutters</t>
  </si>
  <si>
    <t>2026-ARDT-LV4-007</t>
  </si>
  <si>
    <t>14304769R1</t>
  </si>
  <si>
    <t>14254494R3</t>
  </si>
  <si>
    <t>14320851R4</t>
  </si>
  <si>
    <t>2026-WFD-1001</t>
  </si>
  <si>
    <t>14304768R7</t>
  </si>
  <si>
    <t>14304771R2</t>
  </si>
  <si>
    <t xml:space="preserve">HD75DOS </t>
  </si>
  <si>
    <t>2026-ARDT-001</t>
  </si>
  <si>
    <t>2026-ARDT-LV3-003</t>
  </si>
  <si>
    <t>2026-ARDT-LV4-008</t>
  </si>
  <si>
    <t>Retrofit</t>
  </si>
  <si>
    <t>Acomplish</t>
  </si>
  <si>
    <t>Scrap- Reclaim</t>
  </si>
  <si>
    <t>SCRAP (CRACK)</t>
  </si>
  <si>
    <t>839848R3</t>
  </si>
  <si>
    <t>840138R2</t>
  </si>
  <si>
    <t>2026-RC-001</t>
  </si>
  <si>
    <t>2026-RC-002</t>
  </si>
  <si>
    <t>2026-RC-003</t>
  </si>
  <si>
    <t>2026-RC-004</t>
  </si>
  <si>
    <t>RPR-RC-LST-0123</t>
  </si>
  <si>
    <t>2026-ARDT-LV4-009</t>
  </si>
  <si>
    <t>2026-ARDT-LV3-004</t>
  </si>
  <si>
    <t>Upper Section MN 1176106 (internal thread for erosion sleeve)</t>
  </si>
  <si>
    <t>2026-ARDT-LV4-010</t>
  </si>
  <si>
    <t>2026-ARDT-LV4-011</t>
  </si>
  <si>
    <t>1267122 </t>
  </si>
  <si>
    <t>2026-ARDT-002</t>
  </si>
  <si>
    <t>14211927R10</t>
  </si>
  <si>
    <t>2026-WFD-1002</t>
  </si>
  <si>
    <t>14414023R2</t>
  </si>
  <si>
    <t>2026-UR-1008</t>
  </si>
  <si>
    <t>14293147R10</t>
  </si>
  <si>
    <t>14012922R21</t>
  </si>
  <si>
    <t>14273125R1</t>
  </si>
  <si>
    <t>14254492R4</t>
  </si>
  <si>
    <t>13593349R10</t>
  </si>
  <si>
    <t>14321011R1</t>
  </si>
  <si>
    <t>Cutters collected</t>
  </si>
  <si>
    <t>Needs Pocket Build up</t>
  </si>
  <si>
    <t>R-AR-23-0211</t>
  </si>
  <si>
    <t>MJ-006969</t>
  </si>
  <si>
    <t>R-AR-23-0227</t>
  </si>
  <si>
    <t>MJ-007023</t>
  </si>
  <si>
    <t>MJ-007024</t>
  </si>
  <si>
    <t>R-AR-23-0229</t>
  </si>
  <si>
    <t>Scrap(High Cost)</t>
  </si>
  <si>
    <t>2025-5</t>
  </si>
  <si>
    <t>2026-UR-1009</t>
  </si>
  <si>
    <t>14414030R1</t>
  </si>
  <si>
    <t>Needs to be  modified</t>
  </si>
  <si>
    <t>14247176R13</t>
  </si>
  <si>
    <t>Braze delayed</t>
  </si>
  <si>
    <t>Braze delayed due tobrocken pocket</t>
  </si>
  <si>
    <t>2026-WFD-1003</t>
  </si>
  <si>
    <t>14012924R9</t>
  </si>
  <si>
    <t>2013733_B</t>
  </si>
  <si>
    <t>2026-ARDT-LV3-005</t>
  </si>
  <si>
    <t>Needs Reork</t>
  </si>
  <si>
    <t>Needs USR</t>
  </si>
  <si>
    <t>B-2</t>
  </si>
  <si>
    <t>B-3</t>
  </si>
  <si>
    <t>2022-ARDT-LV3-170- Othman: Nozzle damage, braze it.</t>
  </si>
  <si>
    <t>Scrap (High Cost)</t>
  </si>
  <si>
    <t>1134878M</t>
  </si>
  <si>
    <t>2026-ARDT-LV4-012</t>
  </si>
  <si>
    <t>Remark</t>
  </si>
  <si>
    <t>2026-UR-1010</t>
  </si>
  <si>
    <t>2026-UR-1011</t>
  </si>
  <si>
    <t>2026-UR-1012</t>
  </si>
  <si>
    <t>14442327R2</t>
  </si>
  <si>
    <t>2026-ARDT-LV4-013</t>
  </si>
  <si>
    <t>2026-ARDT-LV4-014</t>
  </si>
  <si>
    <t>14414029R1</t>
  </si>
  <si>
    <t>2026-UR-1013</t>
  </si>
  <si>
    <t>2026-UR-1014</t>
  </si>
  <si>
    <t>14414026R2</t>
  </si>
  <si>
    <t>2026-ARDT-003</t>
  </si>
  <si>
    <t>2026-ARDT-004</t>
  </si>
  <si>
    <t>2026-ARDT-005</t>
  </si>
  <si>
    <t>2026-ARDT-LV4-015</t>
  </si>
  <si>
    <t>From First batch, still the upper section is not changed.</t>
  </si>
  <si>
    <t>2026-ARDT-LV4-016</t>
  </si>
  <si>
    <t>14369049R2</t>
  </si>
  <si>
    <t>2026-UR-1015</t>
  </si>
  <si>
    <t>14320850R1</t>
  </si>
  <si>
    <t>Brazed</t>
  </si>
  <si>
    <t>2025-AR-137</t>
  </si>
  <si>
    <t>2025-AR-138</t>
  </si>
  <si>
    <t>2025-AR-139</t>
  </si>
  <si>
    <t>2025-AR-140</t>
  </si>
  <si>
    <t>2025-AR-141</t>
  </si>
  <si>
    <t>2025-AR-142</t>
  </si>
  <si>
    <t>2025-AR-143</t>
  </si>
  <si>
    <t>2025-AR-144</t>
  </si>
  <si>
    <t>2025-AR-145</t>
  </si>
  <si>
    <t>2025-AR-146</t>
  </si>
  <si>
    <t>2025-AR-147</t>
  </si>
  <si>
    <t>2025-AR-148</t>
  </si>
  <si>
    <t>2025-AR-149</t>
  </si>
  <si>
    <t>2025-AR-150</t>
  </si>
  <si>
    <t>2025-AR-151</t>
  </si>
  <si>
    <t>2025-AR-152</t>
  </si>
  <si>
    <t>2025-AR-153</t>
  </si>
  <si>
    <t>2025-AR-154</t>
  </si>
  <si>
    <t>2025-AR-155</t>
  </si>
  <si>
    <t>2025-AR-156</t>
  </si>
  <si>
    <t>2025-AR-157</t>
  </si>
  <si>
    <t>2025-AR-158</t>
  </si>
  <si>
    <t>2025-AR-159</t>
  </si>
  <si>
    <t>2025-AR-160</t>
  </si>
  <si>
    <t>2025-AR-161</t>
  </si>
  <si>
    <t>2025-AR-162</t>
  </si>
  <si>
    <t>2025-AR-163</t>
  </si>
  <si>
    <t>2024-ARDT-LV4-50</t>
  </si>
  <si>
    <t>Shipped</t>
  </si>
  <si>
    <t xml:space="preserve"> Cutters Collected</t>
  </si>
  <si>
    <t>UR Rental - Sperry</t>
  </si>
  <si>
    <t>Business Unit</t>
  </si>
  <si>
    <t>MAT Number</t>
  </si>
  <si>
    <t>New / Repair</t>
  </si>
  <si>
    <t>Serial (* Required for repair)</t>
  </si>
  <si>
    <t>DueDate</t>
  </si>
  <si>
    <t>Release Date</t>
  </si>
  <si>
    <t>Updated Due Date</t>
  </si>
  <si>
    <t>2026-ARDT-LV4-017</t>
  </si>
  <si>
    <t>2026-UR-1016</t>
  </si>
  <si>
    <t>2026-ARDT-LV4-018</t>
  </si>
  <si>
    <t>2026-ARDT-LV4-019</t>
  </si>
  <si>
    <t>2026-UR-1006-14340871R3</t>
  </si>
  <si>
    <t>2026-UR-1008-14414023R2</t>
  </si>
  <si>
    <t>2026-UR-1011-14462152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</si>
</sst>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F400]h:mm:ss\ AM/PM"/>
  </numFmts>
  <fonts count="50" x14ac:knownFonts="1">
    <font>
      <sz val="11"/>
      <color theme="1"/>
      <name val="Calibri"/>
      <family val="2"/>
      <scheme val="minor"/>
    </font>
    <font>
      <sz val="9"/>
      <color theme="1"/>
      <name val="Calibri"/>
      <family val="2"/>
      <scheme val="minor"/>
    </font>
    <font>
      <sz val="11"/>
      <color rgb="FFFF0000"/>
      <name val="Calibri"/>
      <family val="2"/>
      <scheme val="minor"/>
    </font>
    <font>
      <sz val="11"/>
      <name val="Calibri"/>
      <family val="2"/>
      <scheme val="minor"/>
    </font>
    <font>
      <sz val="11"/>
      <color rgb="FF000000"/>
      <name val="Calibri"/>
      <family val="2"/>
    </font>
    <font>
      <sz val="10"/>
      <name val="Arial"/>
      <family val="2"/>
    </font>
    <font>
      <sz val="11"/>
      <color indexed="8"/>
      <name val="Calibri"/>
      <family val="2"/>
    </font>
    <font>
      <sz val="10"/>
      <color indexed="8"/>
      <name val="Arial"/>
      <family val="2"/>
    </font>
    <font>
      <sz val="8"/>
      <color theme="1"/>
      <name val="Calibri"/>
      <family val="2"/>
      <scheme val="minor"/>
    </font>
    <font>
      <sz val="11"/>
      <color rgb="FFC00000"/>
      <name val="Calibri"/>
      <family val="2"/>
      <scheme val="minor"/>
    </font>
    <font>
      <sz val="15"/>
      <color theme="1"/>
      <name val="Calibri"/>
      <family val="2"/>
      <scheme val="minor"/>
    </font>
    <font>
      <sz val="11"/>
      <color theme="1"/>
      <name val="Calibri"/>
      <family val="2"/>
      <scheme val="minor"/>
    </font>
    <font>
      <sz val="9"/>
      <color rgb="FF000000"/>
      <name val="Tahoma"/>
      <family val="2"/>
    </font>
    <font>
      <sz val="11"/>
      <color indexed="8"/>
      <name val="Calibri"/>
      <family val="2"/>
      <scheme val="minor"/>
    </font>
    <font>
      <sz val="11"/>
      <color rgb="FF000000"/>
      <name val="Calibri"/>
      <family val="2"/>
      <scheme val="minor"/>
    </font>
    <font>
      <b/>
      <sz val="11"/>
      <color theme="1"/>
      <name val="Calibri"/>
      <family val="2"/>
      <scheme val="minor"/>
    </font>
    <font>
      <sz val="14"/>
      <color theme="1"/>
      <name val="Calibri"/>
      <family val="2"/>
      <scheme val="minor"/>
    </font>
    <font>
      <sz val="12"/>
      <color theme="1"/>
      <name val="Calibri"/>
      <family val="2"/>
      <scheme val="minor"/>
    </font>
    <font>
      <sz val="10"/>
      <color rgb="FF201F1E"/>
      <name val="Segoe UI"/>
      <family val="2"/>
    </font>
    <font>
      <sz val="9"/>
      <color rgb="FF000000"/>
      <name val="Segoe UI"/>
      <family val="2"/>
    </font>
    <font>
      <sz val="10"/>
      <color theme="1"/>
      <name val="Calibri"/>
      <family val="2"/>
      <scheme val="minor"/>
    </font>
    <font>
      <sz val="10"/>
      <name val="Calibri"/>
      <family val="2"/>
      <scheme val="minor"/>
    </font>
    <font>
      <sz val="10"/>
      <color rgb="FF000000"/>
      <name val="Segoe UI"/>
      <family val="2"/>
    </font>
    <font>
      <sz val="11"/>
      <color rgb="FF000000"/>
      <name val="Aptos Narrow"/>
      <family val="2"/>
    </font>
    <font>
      <sz val="11"/>
      <color rgb="FF201F1E"/>
      <name val="Segoe UI"/>
      <family val="2"/>
    </font>
    <font>
      <sz val="8"/>
      <color rgb="FF201F1E"/>
      <name val="Segoe UI"/>
      <family val="2"/>
    </font>
    <font>
      <sz val="8"/>
      <color rgb="FF201F1E"/>
      <name val="Segoe UI"/>
      <family val="2"/>
    </font>
    <font>
      <sz val="10"/>
      <color rgb="FF000000"/>
      <name val="Calibri"/>
      <family val="2"/>
      <scheme val="minor"/>
    </font>
    <font>
      <sz val="11"/>
      <color rgb="FF000000"/>
      <name val="Aptos"/>
      <family val="2"/>
    </font>
    <font>
      <sz val="10"/>
      <color rgb="FF000000"/>
      <name val="Aptos"/>
      <family val="2"/>
    </font>
    <font>
      <sz val="10"/>
      <color rgb="FF000000"/>
      <name val="Tahoma"/>
      <family val="2"/>
    </font>
    <font>
      <sz val="18"/>
      <color rgb="FF201F1E"/>
      <name val="Segoe UI"/>
      <family val="2"/>
    </font>
    <font>
      <b/>
      <sz val="12"/>
      <color theme="0"/>
      <name val="Times New Roman"/>
      <family val="1"/>
    </font>
    <font>
      <b/>
      <sz val="11"/>
      <color rgb="FFFF0000"/>
      <name val="Calibri"/>
      <family val="2"/>
      <scheme val="minor"/>
    </font>
    <font>
      <sz val="8.5"/>
      <color theme="1"/>
      <name val="Calibri"/>
      <family val="2"/>
      <scheme val="minor"/>
    </font>
    <font>
      <sz val="8"/>
      <name val="Calibri"/>
      <family val="2"/>
      <scheme val="minor"/>
    </font>
    <font>
      <sz val="11"/>
      <color rgb="FF00B0F0"/>
      <name val="Calibri"/>
      <family val="2"/>
      <scheme val="minor"/>
    </font>
    <font>
      <sz val="10"/>
      <color theme="1"/>
      <name val="Arial"/>
      <family val="2"/>
    </font>
    <font>
      <sz val="11"/>
      <color theme="1"/>
      <name val="Aptos"/>
      <family val="2"/>
    </font>
    <font>
      <sz val="10"/>
      <color rgb="FF000000"/>
      <name val="Times New Roman"/>
      <family val="1"/>
    </font>
    <font>
      <sz val="8"/>
      <color indexed="8"/>
      <name val="Calibri"/>
      <family val="2"/>
      <scheme val="minor"/>
    </font>
    <font>
      <sz val="11"/>
      <color theme="1"/>
      <name val="Calibri"/>
      <family val="2"/>
    </font>
    <font>
      <sz val="9"/>
      <color theme="1"/>
      <name val="Tahoma"/>
      <family val="2"/>
    </font>
    <font>
      <sz val="10"/>
      <color rgb="FFFF0000"/>
      <name val="Calibri"/>
      <family val="2"/>
      <scheme val="minor"/>
    </font>
    <font>
      <sz val="11"/>
      <color theme="1"/>
      <name val="Aptos Narrow"/>
      <family val="2"/>
    </font>
    <font>
      <sz val="11"/>
      <color rgb="FF201F1E"/>
      <name val="Calibri"/>
      <family val="2"/>
      <scheme val="minor"/>
    </font>
    <font>
      <sz val="16"/>
      <color rgb="FFFF0000"/>
      <name val="Calibri"/>
      <family val="2"/>
      <scheme val="minor"/>
    </font>
    <font>
      <sz val="8"/>
      <color rgb="FFFF0000"/>
      <name val="Calibri"/>
      <family val="2"/>
      <scheme val="minor"/>
    </font>
    <font>
      <sz val="9"/>
      <color rgb="FF000000"/>
      <name val="Calibri"/>
      <family val="2"/>
    </font>
    <font>
      <b/>
      <sz val="11"/>
      <color rgb="FFFFFFFF"/>
      <name val="Calibri"/>
      <family val="2"/>
      <scheme val="minor"/>
    </font>
  </fonts>
  <fills count="36">
    <fill>
      <patternFill patternType="none"/>
    </fill>
    <fill>
      <patternFill patternType="gray125"/>
    </fill>
    <fill>
      <patternFill patternType="solid">
        <fgColor theme="6" tint="-0.249977111117893"/>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rgb="FFCCFF33"/>
        <bgColor indexed="64"/>
      </patternFill>
    </fill>
    <fill>
      <patternFill patternType="solid">
        <fgColor rgb="FF00FFFF"/>
        <bgColor indexed="64"/>
      </patternFill>
    </fill>
    <fill>
      <patternFill patternType="solid">
        <fgColor rgb="FFFF00FF"/>
        <bgColor indexed="64"/>
      </patternFill>
    </fill>
    <fill>
      <patternFill patternType="solid">
        <fgColor rgb="FFCFFF21"/>
        <bgColor indexed="64"/>
      </patternFill>
    </fill>
    <fill>
      <patternFill patternType="solid">
        <fgColor theme="6"/>
        <bgColor indexed="64"/>
      </patternFill>
    </fill>
    <fill>
      <patternFill patternType="solid">
        <fgColor rgb="FFCC99FF"/>
        <bgColor indexed="64"/>
      </patternFill>
    </fill>
    <fill>
      <patternFill patternType="solid">
        <fgColor rgb="FFC00000"/>
        <bgColor indexed="64"/>
      </patternFill>
    </fill>
    <fill>
      <patternFill patternType="solid">
        <fgColor rgb="FF0070C0"/>
        <bgColor indexed="64"/>
      </patternFill>
    </fill>
    <fill>
      <patternFill patternType="solid">
        <fgColor rgb="FFBDE53B"/>
        <bgColor indexed="64"/>
      </patternFill>
    </fill>
    <fill>
      <patternFill patternType="solid">
        <fgColor theme="6" tint="0.59999389629810485"/>
        <bgColor indexed="64"/>
      </patternFill>
    </fill>
    <fill>
      <patternFill patternType="solid">
        <fgColor rgb="FFFAE68C"/>
        <bgColor indexed="64"/>
      </patternFill>
    </fill>
    <fill>
      <patternFill patternType="solid">
        <fgColor rgb="FFAAC882"/>
        <bgColor indexed="64"/>
      </patternFill>
    </fill>
    <fill>
      <patternFill patternType="solid">
        <fgColor rgb="FFF03C5A"/>
        <bgColor indexed="64"/>
      </patternFill>
    </fill>
    <fill>
      <patternFill patternType="solid">
        <fgColor rgb="FFFFAA82"/>
        <bgColor indexed="64"/>
      </patternFill>
    </fill>
    <fill>
      <patternFill patternType="solid">
        <fgColor rgb="FF9A0025"/>
        <bgColor indexed="64"/>
      </patternFill>
    </fill>
    <fill>
      <patternFill patternType="solid">
        <fgColor theme="2" tint="-9.9978637043366805E-2"/>
        <bgColor indexed="64"/>
      </patternFill>
    </fill>
    <fill>
      <patternFill patternType="solid">
        <fgColor theme="4"/>
        <bgColor theme="4"/>
      </patternFill>
    </fill>
    <fill>
      <patternFill patternType="solid">
        <fgColor theme="7" tint="0.39997558519241921"/>
        <bgColor indexed="64"/>
      </patternFill>
    </fill>
    <fill>
      <patternFill patternType="solid">
        <fgColor rgb="FFFFFFFF"/>
        <bgColor rgb="FF000000"/>
      </patternFill>
    </fill>
    <fill>
      <patternFill patternType="solid">
        <fgColor rgb="FFFFFF00"/>
        <bgColor rgb="FF000000"/>
      </patternFill>
    </fill>
    <fill>
      <patternFill patternType="solid">
        <fgColor indexed="22"/>
        <bgColor indexed="64"/>
      </patternFill>
    </fill>
    <fill>
      <patternFill patternType="solid">
        <fgColor theme="3" tint="0.39997558519241921"/>
        <bgColor indexed="64"/>
      </patternFill>
    </fill>
    <fill>
      <patternFill patternType="solid">
        <fgColor rgb="FF538DD5"/>
        <bgColor indexed="64"/>
      </patternFill>
    </fill>
    <fill>
      <patternFill patternType="solid">
        <fgColor rgb="FF5B9BD5"/>
        <bgColor rgb="FF5B9BD5"/>
      </patternFill>
    </fill>
    <fill>
      <patternFill patternType="solid">
        <fgColor theme="5" tint="0.399975585192419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theme="4" tint="0.39997558519241921"/>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1">
    <xf numFmtId="0" fontId="0" fillId="0" borderId="0"/>
    <xf numFmtId="0" fontId="5" fillId="0" borderId="0"/>
    <xf numFmtId="43" fontId="5" fillId="0" borderId="0"/>
    <xf numFmtId="44" fontId="5" fillId="0" borderId="0"/>
    <xf numFmtId="0" fontId="5" fillId="0" borderId="0"/>
    <xf numFmtId="43" fontId="5" fillId="0" borderId="0"/>
    <xf numFmtId="44" fontId="5" fillId="0" borderId="0"/>
    <xf numFmtId="0" fontId="5" fillId="0" borderId="0"/>
    <xf numFmtId="0" fontId="5" fillId="0" borderId="0"/>
    <xf numFmtId="44" fontId="5" fillId="0" borderId="0"/>
    <xf numFmtId="0" fontId="5" fillId="0" borderId="0"/>
    <xf numFmtId="0" fontId="5" fillId="0" borderId="0"/>
    <xf numFmtId="0" fontId="5" fillId="0" borderId="0"/>
    <xf numFmtId="0" fontId="7" fillId="0" borderId="0"/>
    <xf numFmtId="44" fontId="6" fillId="0" borderId="0"/>
    <xf numFmtId="0" fontId="7" fillId="0" borderId="0"/>
    <xf numFmtId="43" fontId="5" fillId="0" borderId="0"/>
    <xf numFmtId="0" fontId="7" fillId="0" borderId="0"/>
    <xf numFmtId="0" fontId="11" fillId="0" borderId="0"/>
    <xf numFmtId="9" fontId="11" fillId="0" borderId="0"/>
    <xf numFmtId="0" fontId="5" fillId="0" borderId="0"/>
    <xf numFmtId="0" fontId="5" fillId="0" borderId="0"/>
    <xf numFmtId="0" fontId="5" fillId="0" borderId="0"/>
    <xf numFmtId="44" fontId="5" fillId="0" borderId="0"/>
    <xf numFmtId="0" fontId="5" fillId="0" borderId="0"/>
    <xf numFmtId="0" fontId="5" fillId="0" borderId="0"/>
    <xf numFmtId="44" fontId="6" fillId="0" borderId="0"/>
    <xf numFmtId="43" fontId="5" fillId="0" borderId="0"/>
    <xf numFmtId="44" fontId="5" fillId="0" borderId="0"/>
    <xf numFmtId="43" fontId="5" fillId="0" borderId="0"/>
    <xf numFmtId="44" fontId="5" fillId="0" borderId="0"/>
    <xf numFmtId="0" fontId="5" fillId="0" borderId="0"/>
    <xf numFmtId="44" fontId="5" fillId="0" borderId="0"/>
    <xf numFmtId="0" fontId="5" fillId="0" borderId="0"/>
    <xf numFmtId="0" fontId="5" fillId="0" borderId="0"/>
    <xf numFmtId="43" fontId="5" fillId="0" borderId="0"/>
    <xf numFmtId="0" fontId="5" fillId="0" borderId="0"/>
    <xf numFmtId="44" fontId="11" fillId="0" borderId="0"/>
    <xf numFmtId="44" fontId="5" fillId="0" borderId="0" applyFont="0" applyFill="0" applyBorder="0" applyAlignment="0" applyProtection="0"/>
    <xf numFmtId="44" fontId="6" fillId="0" borderId="0" applyFont="0" applyFill="0" applyBorder="0" applyAlignment="0" applyProtection="0"/>
    <xf numFmtId="0" fontId="39" fillId="0" borderId="0"/>
  </cellStyleXfs>
  <cellXfs count="410">
    <xf numFmtId="0" fontId="0" fillId="0" borderId="0" xfId="0"/>
    <xf numFmtId="0" fontId="0" fillId="0" borderId="0" xfId="0" applyAlignment="1">
      <alignment horizontal="left" vertical="center"/>
    </xf>
    <xf numFmtId="0" fontId="0" fillId="4" borderId="1" xfId="0" applyFill="1" applyBorder="1" applyAlignment="1">
      <alignment horizontal="left" vertical="center"/>
    </xf>
    <xf numFmtId="14" fontId="0" fillId="0" borderId="0" xfId="0" applyNumberFormat="1" applyAlignment="1">
      <alignment horizontal="left" vertical="center"/>
    </xf>
    <xf numFmtId="0" fontId="1" fillId="0" borderId="0" xfId="0" applyFont="1" applyAlignment="1">
      <alignment horizontal="left" vertical="center" wrapText="1"/>
    </xf>
    <xf numFmtId="0" fontId="0" fillId="5" borderId="0" xfId="0" applyFill="1" applyAlignment="1">
      <alignment horizontal="left" vertical="center"/>
    </xf>
    <xf numFmtId="0" fontId="0" fillId="6" borderId="0" xfId="0" applyFill="1" applyAlignment="1">
      <alignment horizontal="left" vertical="center"/>
    </xf>
    <xf numFmtId="14" fontId="0" fillId="6" borderId="0" xfId="0" applyNumberFormat="1" applyFill="1" applyAlignment="1">
      <alignment horizontal="left" vertical="center" shrinkToFit="1"/>
    </xf>
    <xf numFmtId="0" fontId="0" fillId="0" borderId="0" xfId="0" applyAlignment="1">
      <alignment horizontal="left" vertical="center" shrinkToFit="1"/>
    </xf>
    <xf numFmtId="14"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1" xfId="0" applyBorder="1"/>
    <xf numFmtId="0" fontId="0" fillId="0" borderId="0" xfId="0" applyAlignment="1">
      <alignment vertical="center"/>
    </xf>
    <xf numFmtId="0" fontId="0" fillId="0" borderId="1" xfId="0" applyBorder="1" applyAlignment="1">
      <alignment horizontal="center" vertical="center"/>
    </xf>
    <xf numFmtId="0" fontId="0" fillId="8" borderId="0" xfId="0" applyFill="1"/>
    <xf numFmtId="12" fontId="0" fillId="0" borderId="0" xfId="0" applyNumberFormat="1" applyAlignment="1">
      <alignment horizontal="center" vertical="center"/>
    </xf>
    <xf numFmtId="14" fontId="0" fillId="0" borderId="0" xfId="0" applyNumberForma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0" fontId="1" fillId="2" borderId="2" xfId="0" applyFont="1" applyFill="1" applyBorder="1" applyAlignment="1">
      <alignment horizontal="center"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10" xfId="0" applyBorder="1"/>
    <xf numFmtId="0" fontId="0" fillId="0" borderId="12" xfId="0" applyBorder="1"/>
    <xf numFmtId="0" fontId="0" fillId="0" borderId="14" xfId="0" applyBorder="1"/>
    <xf numFmtId="0" fontId="0" fillId="8" borderId="1" xfId="0" applyFill="1" applyBorder="1" applyAlignment="1">
      <alignment horizontal="center" vertical="center"/>
    </xf>
    <xf numFmtId="0" fontId="0" fillId="0" borderId="1" xfId="0" applyBorder="1" applyAlignment="1">
      <alignment horizontal="left" vertical="center"/>
    </xf>
    <xf numFmtId="0" fontId="0" fillId="12" borderId="0" xfId="0" applyFill="1"/>
    <xf numFmtId="0" fontId="0" fillId="13" borderId="0" xfId="0" applyFill="1"/>
    <xf numFmtId="0" fontId="0" fillId="0" borderId="11" xfId="0" applyBorder="1"/>
    <xf numFmtId="0" fontId="1" fillId="0" borderId="0" xfId="0" applyFont="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center" vertical="center" shrinkToFit="1"/>
    </xf>
    <xf numFmtId="0" fontId="0" fillId="0" borderId="9" xfId="0" applyBorder="1"/>
    <xf numFmtId="14" fontId="0" fillId="8" borderId="1" xfId="0" applyNumberFormat="1" applyFill="1" applyBorder="1" applyAlignment="1">
      <alignment horizontal="center" vertical="center"/>
    </xf>
    <xf numFmtId="0" fontId="12"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3" xfId="0" applyBorder="1"/>
    <xf numFmtId="14" fontId="0" fillId="0" borderId="1" xfId="0" applyNumberFormat="1" applyBorder="1" applyAlignment="1">
      <alignment horizontal="center" vertical="center" shrinkToFit="1"/>
    </xf>
    <xf numFmtId="0" fontId="0" fillId="15" borderId="0" xfId="0" applyFill="1" applyAlignment="1">
      <alignment horizontal="center"/>
    </xf>
    <xf numFmtId="14" fontId="0" fillId="0" borderId="1" xfId="0" applyNumberFormat="1" applyBorder="1"/>
    <xf numFmtId="0" fontId="1" fillId="9" borderId="0" xfId="0" applyFont="1" applyFill="1" applyAlignment="1">
      <alignment horizontal="center" vertical="center" wrapText="1"/>
    </xf>
    <xf numFmtId="14" fontId="1" fillId="9" borderId="0" xfId="0" applyNumberFormat="1" applyFont="1" applyFill="1" applyAlignment="1">
      <alignment horizontal="center" vertical="center" wrapText="1"/>
    </xf>
    <xf numFmtId="14" fontId="0" fillId="0" borderId="0" xfId="0" applyNumberFormat="1" applyAlignment="1">
      <alignment horizontal="left" vertical="center" shrinkToFit="1"/>
    </xf>
    <xf numFmtId="12" fontId="0" fillId="0" borderId="0" xfId="0" applyNumberFormat="1" applyAlignment="1">
      <alignment horizontal="left" vertical="center"/>
    </xf>
    <xf numFmtId="0" fontId="0" fillId="0" borderId="0" xfId="0" applyAlignment="1">
      <alignment horizontal="left" vertical="center" wrapText="1" shrinkToFit="1"/>
    </xf>
    <xf numFmtId="0" fontId="0" fillId="0" borderId="0" xfId="0" applyAlignment="1">
      <alignment horizontal="left" vertical="center" wrapText="1"/>
    </xf>
    <xf numFmtId="0" fontId="3" fillId="0" borderId="0" xfId="0" applyFont="1" applyAlignment="1">
      <alignment horizontal="left" vertical="center"/>
    </xf>
    <xf numFmtId="14" fontId="3" fillId="0" borderId="0" xfId="0" applyNumberFormat="1" applyFont="1" applyAlignment="1">
      <alignment horizontal="left" vertical="center"/>
    </xf>
    <xf numFmtId="0" fontId="0" fillId="0" borderId="1" xfId="0" applyBorder="1" applyAlignment="1">
      <alignment horizontal="left"/>
    </xf>
    <xf numFmtId="14" fontId="0" fillId="0" borderId="1" xfId="0" applyNumberFormat="1" applyBorder="1" applyAlignment="1">
      <alignment horizontal="left"/>
    </xf>
    <xf numFmtId="164" fontId="0" fillId="0" borderId="1" xfId="0" applyNumberFormat="1" applyBorder="1" applyAlignment="1">
      <alignment horizontal="center" vertical="center"/>
    </xf>
    <xf numFmtId="0" fontId="1" fillId="11" borderId="1" xfId="0" applyFont="1" applyFill="1" applyBorder="1" applyAlignment="1">
      <alignment horizontal="center" vertical="center" wrapText="1"/>
    </xf>
    <xf numFmtId="14" fontId="1" fillId="11" borderId="1" xfId="0" applyNumberFormat="1" applyFont="1" applyFill="1" applyBorder="1" applyAlignment="1">
      <alignment horizontal="center" vertical="center" wrapText="1"/>
    </xf>
    <xf numFmtId="12" fontId="0" fillId="0" borderId="1" xfId="0" applyNumberFormat="1" applyBorder="1" applyAlignment="1">
      <alignment horizontal="center" vertical="center"/>
    </xf>
    <xf numFmtId="14" fontId="0" fillId="8" borderId="1" xfId="0" applyNumberFormat="1" applyFill="1" applyBorder="1" applyAlignment="1">
      <alignment horizontal="center" vertical="center" shrinkToFit="1"/>
    </xf>
    <xf numFmtId="0" fontId="0" fillId="0" borderId="0" xfId="0" applyAlignment="1">
      <alignment horizontal="left"/>
    </xf>
    <xf numFmtId="12" fontId="0" fillId="8" borderId="1" xfId="0" applyNumberFormat="1" applyFill="1" applyBorder="1" applyAlignment="1">
      <alignment horizontal="center" vertical="center"/>
    </xf>
    <xf numFmtId="0" fontId="14" fillId="0" borderId="1" xfId="0" applyFont="1" applyBorder="1" applyAlignment="1">
      <alignment horizontal="center" vertical="center"/>
    </xf>
    <xf numFmtId="0" fontId="0" fillId="0" borderId="1" xfId="0" applyBorder="1" applyAlignment="1">
      <alignment horizontal="center" vertical="center" wrapText="1" shrinkToFit="1"/>
    </xf>
    <xf numFmtId="0" fontId="15" fillId="0" borderId="1" xfId="0" applyFont="1" applyBorder="1" applyAlignment="1">
      <alignment horizontal="left"/>
    </xf>
    <xf numFmtId="0" fontId="0" fillId="0" borderId="0" xfId="0" applyAlignment="1">
      <alignment wrapText="1"/>
    </xf>
    <xf numFmtId="14" fontId="0" fillId="0" borderId="1" xfId="0" applyNumberFormat="1" applyBorder="1" applyAlignment="1">
      <alignment horizontal="left" wrapText="1"/>
    </xf>
    <xf numFmtId="0" fontId="4" fillId="0" borderId="1" xfId="0" applyFont="1" applyBorder="1" applyAlignment="1">
      <alignment horizontal="center" vertical="center"/>
    </xf>
    <xf numFmtId="0" fontId="0" fillId="0" borderId="1" xfId="0" applyBorder="1" applyAlignment="1">
      <alignment horizontal="center" vertical="center" wrapText="1"/>
    </xf>
    <xf numFmtId="14" fontId="0" fillId="0" borderId="0" xfId="0" applyNumberFormat="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164" fontId="0" fillId="0" borderId="1" xfId="0" applyNumberFormat="1" applyBorder="1"/>
    <xf numFmtId="0" fontId="19" fillId="0" borderId="1" xfId="0" applyFont="1" applyBorder="1" applyAlignment="1">
      <alignment horizontal="center"/>
    </xf>
    <xf numFmtId="14" fontId="0" fillId="0" borderId="1" xfId="0" applyNumberFormat="1" applyBorder="1" applyAlignment="1">
      <alignment horizontal="center" vertical="center" wrapText="1"/>
    </xf>
    <xf numFmtId="12" fontId="0" fillId="0" borderId="1" xfId="0" applyNumberFormat="1" applyBorder="1" applyAlignment="1">
      <alignment horizontal="center" vertical="center" wrapText="1"/>
    </xf>
    <xf numFmtId="12"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22" fillId="0" borderId="1" xfId="0" applyFont="1" applyBorder="1" applyAlignment="1">
      <alignment horizontal="center"/>
    </xf>
    <xf numFmtId="0" fontId="4" fillId="8" borderId="1" xfId="0" applyFont="1" applyFill="1" applyBorder="1" applyAlignment="1">
      <alignment horizontal="center" vertical="center"/>
    </xf>
    <xf numFmtId="12" fontId="0" fillId="0" borderId="0" xfId="0" applyNumberFormat="1"/>
    <xf numFmtId="0" fontId="0" fillId="8" borderId="1" xfId="0" applyFill="1" applyBorder="1" applyAlignment="1">
      <alignment horizontal="center"/>
    </xf>
    <xf numFmtId="12" fontId="0" fillId="8" borderId="1" xfId="0" applyNumberFormat="1" applyFill="1" applyBorder="1" applyAlignment="1">
      <alignment horizontal="center"/>
    </xf>
    <xf numFmtId="0" fontId="32" fillId="9" borderId="15" xfId="0" applyFont="1" applyFill="1" applyBorder="1" applyAlignment="1">
      <alignment horizontal="left" vertical="center"/>
    </xf>
    <xf numFmtId="0" fontId="32" fillId="27" borderId="15" xfId="0" applyFont="1" applyFill="1" applyBorder="1" applyAlignment="1">
      <alignment horizontal="left" vertical="center"/>
    </xf>
    <xf numFmtId="0" fontId="32" fillId="11" borderId="15" xfId="0" applyFont="1" applyFill="1" applyBorder="1" applyAlignment="1">
      <alignment horizontal="left" vertical="center"/>
    </xf>
    <xf numFmtId="0" fontId="0" fillId="0" borderId="3" xfId="0" applyBorder="1" applyAlignment="1">
      <alignment horizontal="center"/>
    </xf>
    <xf numFmtId="14" fontId="2" fillId="8" borderId="1" xfId="0" applyNumberFormat="1" applyFont="1" applyFill="1" applyBorder="1" applyAlignment="1">
      <alignment horizontal="center" vertical="center"/>
    </xf>
    <xf numFmtId="0" fontId="0" fillId="0" borderId="3" xfId="0" applyBorder="1" applyAlignment="1">
      <alignment horizontal="center" vertical="center"/>
    </xf>
    <xf numFmtId="0" fontId="0" fillId="7" borderId="1" xfId="0" applyFill="1" applyBorder="1" applyAlignment="1">
      <alignment horizontal="center" vertical="center" wrapText="1" shrinkToFit="1"/>
    </xf>
    <xf numFmtId="0" fontId="0" fillId="8" borderId="0" xfId="0" applyFill="1" applyAlignment="1">
      <alignment horizontal="center" vertical="center"/>
    </xf>
    <xf numFmtId="0" fontId="0" fillId="0" borderId="0" xfId="0" applyAlignment="1">
      <alignment horizontal="center" vertical="center" shrinkToFit="1"/>
    </xf>
    <xf numFmtId="14" fontId="0" fillId="0" borderId="0" xfId="0" applyNumberFormat="1" applyAlignment="1">
      <alignment horizontal="center" vertical="center" shrinkToFit="1"/>
    </xf>
    <xf numFmtId="0" fontId="0" fillId="3" borderId="1" xfId="0" applyFill="1" applyBorder="1" applyAlignment="1">
      <alignment horizontal="center"/>
    </xf>
    <xf numFmtId="0" fontId="0" fillId="9" borderId="1" xfId="0" applyFill="1" applyBorder="1" applyAlignment="1">
      <alignment horizontal="center" vertical="center"/>
    </xf>
    <xf numFmtId="16" fontId="0" fillId="0" borderId="1" xfId="0" applyNumberFormat="1" applyBorder="1" applyAlignment="1">
      <alignment horizontal="center" vertical="center"/>
    </xf>
    <xf numFmtId="0" fontId="0" fillId="0" borderId="16" xfId="0" applyBorder="1" applyAlignment="1">
      <alignment horizontal="center" vertical="center"/>
    </xf>
    <xf numFmtId="0" fontId="34" fillId="11" borderId="1" xfId="0" applyFont="1" applyFill="1" applyBorder="1" applyAlignment="1">
      <alignment horizontal="center" vertical="center" wrapText="1"/>
    </xf>
    <xf numFmtId="0" fontId="34" fillId="0" borderId="0" xfId="0" applyFont="1" applyAlignment="1">
      <alignment horizontal="center" vertical="center"/>
    </xf>
    <xf numFmtId="14" fontId="34" fillId="0" borderId="0" xfId="0" applyNumberFormat="1" applyFont="1" applyAlignment="1">
      <alignment horizontal="center" vertical="center"/>
    </xf>
    <xf numFmtId="0" fontId="0" fillId="20" borderId="1" xfId="0" applyFill="1" applyBorder="1" applyAlignment="1">
      <alignment horizontal="center" vertical="center" wrapText="1" shrinkToFit="1"/>
    </xf>
    <xf numFmtId="14" fontId="0" fillId="20" borderId="1" xfId="0" applyNumberFormat="1" applyFill="1" applyBorder="1" applyAlignment="1">
      <alignment horizontal="center" vertical="center"/>
    </xf>
    <xf numFmtId="44" fontId="0" fillId="0" borderId="1" xfId="37" applyFont="1" applyBorder="1" applyAlignment="1">
      <alignment horizontal="center" vertical="center"/>
    </xf>
    <xf numFmtId="0" fontId="33" fillId="8" borderId="1" xfId="0" applyFont="1" applyFill="1" applyBorder="1" applyAlignment="1">
      <alignment horizontal="center" vertical="center"/>
    </xf>
    <xf numFmtId="14" fontId="2" fillId="0" borderId="1" xfId="0" applyNumberFormat="1" applyFont="1" applyBorder="1" applyAlignment="1">
      <alignment horizontal="center" vertical="center"/>
    </xf>
    <xf numFmtId="164" fontId="0" fillId="0" borderId="0" xfId="0" applyNumberFormat="1" applyAlignment="1">
      <alignment horizontal="center" vertical="center"/>
    </xf>
    <xf numFmtId="0" fontId="33" fillId="26" borderId="1" xfId="0" applyFont="1" applyFill="1" applyBorder="1" applyAlignment="1">
      <alignment horizontal="center" vertical="center" wrapText="1"/>
    </xf>
    <xf numFmtId="0" fontId="0" fillId="0" borderId="8" xfId="0" applyBorder="1" applyAlignment="1">
      <alignment horizontal="center" vertical="center" wrapText="1" shrinkToFit="1"/>
    </xf>
    <xf numFmtId="0" fontId="0" fillId="0" borderId="9" xfId="0" applyBorder="1" applyAlignment="1">
      <alignment horizontal="center" vertical="center" wrapText="1" shrinkToFit="1"/>
    </xf>
    <xf numFmtId="0" fontId="15" fillId="0" borderId="1" xfId="0" applyFont="1" applyBorder="1" applyAlignment="1">
      <alignment horizontal="left" vertical="center"/>
    </xf>
    <xf numFmtId="9" fontId="15" fillId="0" borderId="1" xfId="19" applyFont="1" applyBorder="1" applyAlignment="1">
      <alignment horizontal="left" vertical="center"/>
    </xf>
    <xf numFmtId="0" fontId="0" fillId="28" borderId="1" xfId="0" applyFill="1" applyBorder="1" applyAlignment="1">
      <alignment horizontal="center"/>
    </xf>
    <xf numFmtId="0" fontId="0" fillId="8" borderId="3" xfId="0" applyFill="1" applyBorder="1" applyAlignment="1">
      <alignment horizontal="center" vertical="center"/>
    </xf>
    <xf numFmtId="12" fontId="41" fillId="8" borderId="1" xfId="0" applyNumberFormat="1" applyFont="1" applyFill="1" applyBorder="1" applyAlignment="1">
      <alignment horizontal="center" vertical="center"/>
    </xf>
    <xf numFmtId="0" fontId="42" fillId="8" borderId="1" xfId="0" applyFont="1" applyFill="1" applyBorder="1" applyAlignment="1">
      <alignment horizontal="center" vertical="center"/>
    </xf>
    <xf numFmtId="0" fontId="41" fillId="8" borderId="1" xfId="0" applyFont="1" applyFill="1" applyBorder="1" applyAlignment="1">
      <alignment horizontal="center" vertical="center"/>
    </xf>
    <xf numFmtId="14" fontId="41" fillId="8" borderId="1" xfId="0" applyNumberFormat="1" applyFont="1" applyFill="1" applyBorder="1" applyAlignment="1">
      <alignment horizontal="center" vertical="center"/>
    </xf>
    <xf numFmtId="0" fontId="0" fillId="8" borderId="0" xfId="0" applyFill="1" applyAlignment="1">
      <alignment horizontal="center"/>
    </xf>
    <xf numFmtId="0" fontId="0" fillId="0" borderId="4" xfId="0" applyBorder="1" applyAlignment="1">
      <alignment horizontal="center" vertical="center"/>
    </xf>
    <xf numFmtId="0" fontId="0" fillId="0" borderId="20" xfId="0" applyBorder="1"/>
    <xf numFmtId="0" fontId="0" fillId="0" borderId="19" xfId="0" applyBorder="1" applyAlignment="1">
      <alignment horizontal="center" vertical="center"/>
    </xf>
    <xf numFmtId="0" fontId="0" fillId="0" borderId="18" xfId="0" applyBorder="1" applyAlignment="1">
      <alignment horizontal="center" vertic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20" fillId="31" borderId="1" xfId="0" applyFont="1" applyFill="1" applyBorder="1" applyAlignment="1">
      <alignment horizontal="center" vertical="top"/>
    </xf>
    <xf numFmtId="0" fontId="20" fillId="0" borderId="1" xfId="0" applyFont="1" applyBorder="1" applyAlignment="1">
      <alignment horizontal="center" vertical="top"/>
    </xf>
    <xf numFmtId="0" fontId="20" fillId="0" borderId="0" xfId="0" applyFont="1"/>
    <xf numFmtId="0" fontId="20" fillId="31" borderId="1" xfId="0" applyFont="1" applyFill="1" applyBorder="1" applyAlignment="1">
      <alignment horizontal="left" vertical="top"/>
    </xf>
    <xf numFmtId="14" fontId="20" fillId="31" borderId="1" xfId="0" applyNumberFormat="1" applyFont="1" applyFill="1" applyBorder="1" applyAlignment="1">
      <alignment horizontal="left" vertical="top"/>
    </xf>
    <xf numFmtId="0" fontId="20" fillId="0" borderId="1" xfId="0" applyFont="1" applyBorder="1" applyAlignment="1">
      <alignment horizontal="left" vertical="top"/>
    </xf>
    <xf numFmtId="0" fontId="20" fillId="0" borderId="0" xfId="0" applyFont="1" applyAlignment="1">
      <alignment horizontal="left"/>
    </xf>
    <xf numFmtId="14" fontId="20" fillId="0" borderId="0" xfId="0" applyNumberFormat="1" applyFont="1" applyAlignment="1">
      <alignment horizontal="left"/>
    </xf>
    <xf numFmtId="14" fontId="20" fillId="0" borderId="1" xfId="0" applyNumberFormat="1" applyFont="1" applyBorder="1" applyAlignment="1">
      <alignment horizontal="left" vertical="top"/>
    </xf>
    <xf numFmtId="0" fontId="0" fillId="0" borderId="1" xfId="0" applyBorder="1" applyAlignment="1">
      <alignment horizontal="left" vertical="center" shrinkToFit="1"/>
    </xf>
    <xf numFmtId="14" fontId="1" fillId="11" borderId="0" xfId="0" applyNumberFormat="1" applyFont="1" applyFill="1" applyAlignment="1">
      <alignment horizontal="center" vertical="center" wrapText="1"/>
    </xf>
    <xf numFmtId="14" fontId="1" fillId="11" borderId="0" xfId="0" applyNumberFormat="1" applyFont="1" applyFill="1" applyAlignment="1">
      <alignment horizontal="left" vertical="center" wrapText="1"/>
    </xf>
    <xf numFmtId="12" fontId="0" fillId="0" borderId="0" xfId="0" applyNumberFormat="1" applyAlignment="1">
      <alignment horizontal="center" vertical="center" wrapText="1"/>
    </xf>
    <xf numFmtId="14" fontId="0" fillId="0" borderId="0" xfId="0" applyNumberFormat="1" applyAlignment="1">
      <alignment horizontal="center" vertical="center" wrapText="1"/>
    </xf>
    <xf numFmtId="0" fontId="20" fillId="0" borderId="0" xfId="0" applyFont="1" applyAlignment="1">
      <alignment horizontal="center" vertical="center" shrinkToFit="1"/>
    </xf>
    <xf numFmtId="0" fontId="0" fillId="3" borderId="0" xfId="0" applyFill="1" applyAlignment="1">
      <alignment horizontal="center" vertical="center"/>
    </xf>
    <xf numFmtId="0" fontId="1" fillId="11" borderId="0" xfId="0" applyFont="1" applyFill="1" applyAlignment="1">
      <alignment horizontal="center" vertical="center" wrapText="1"/>
    </xf>
    <xf numFmtId="0" fontId="0" fillId="4" borderId="0" xfId="0" applyFill="1" applyAlignment="1">
      <alignment horizontal="center" vertical="center" wrapText="1"/>
    </xf>
    <xf numFmtId="12" fontId="0" fillId="4" borderId="0" xfId="0" applyNumberFormat="1" applyFill="1" applyAlignment="1">
      <alignment horizontal="center" vertical="center" wrapText="1"/>
    </xf>
    <xf numFmtId="14" fontId="0" fillId="4" borderId="0" xfId="0" applyNumberFormat="1" applyFill="1" applyAlignment="1">
      <alignment horizontal="center" vertical="center" wrapText="1"/>
    </xf>
    <xf numFmtId="0" fontId="0" fillId="4" borderId="0" xfId="0" applyFill="1" applyAlignment="1">
      <alignment horizontal="center" vertical="center" wrapText="1" shrinkToFit="1"/>
    </xf>
    <xf numFmtId="14" fontId="0" fillId="4" borderId="0" xfId="0" applyNumberFormat="1" applyFill="1" applyAlignment="1">
      <alignment horizontal="center" vertical="center" wrapText="1" shrinkToFit="1"/>
    </xf>
    <xf numFmtId="0" fontId="20" fillId="0" borderId="0" xfId="0" applyFont="1" applyAlignment="1">
      <alignment horizontal="center" vertical="center" wrapText="1"/>
    </xf>
    <xf numFmtId="165" fontId="0" fillId="0" borderId="0" xfId="0" applyNumberFormat="1" applyAlignment="1">
      <alignment horizontal="center" vertical="center" wrapText="1"/>
    </xf>
    <xf numFmtId="0" fontId="0" fillId="0" borderId="0" xfId="0" applyAlignment="1">
      <alignment horizontal="center" vertical="center" wrapText="1" shrinkToFit="1"/>
    </xf>
    <xf numFmtId="14" fontId="0" fillId="0" borderId="0" xfId="0" applyNumberFormat="1" applyAlignment="1">
      <alignment horizontal="center" vertical="center" wrapText="1" shrinkToFit="1"/>
    </xf>
    <xf numFmtId="0" fontId="3" fillId="0" borderId="0" xfId="0" applyFont="1" applyAlignment="1">
      <alignment horizontal="center" vertical="center" wrapText="1"/>
    </xf>
    <xf numFmtId="14" fontId="3" fillId="0" borderId="0" xfId="0" applyNumberFormat="1" applyFont="1" applyAlignment="1">
      <alignment horizontal="center" vertical="center" wrapText="1"/>
    </xf>
    <xf numFmtId="0" fontId="8" fillId="0" borderId="0" xfId="0" applyFont="1" applyAlignment="1">
      <alignment horizontal="center" vertical="center" wrapText="1"/>
    </xf>
    <xf numFmtId="165" fontId="8" fillId="0" borderId="0" xfId="0" applyNumberFormat="1" applyFont="1" applyAlignment="1">
      <alignment horizontal="center" vertical="center" wrapText="1"/>
    </xf>
    <xf numFmtId="0" fontId="0" fillId="8" borderId="0" xfId="0" applyFill="1" applyAlignment="1">
      <alignment horizontal="center" vertical="center" wrapText="1"/>
    </xf>
    <xf numFmtId="0" fontId="10" fillId="0" borderId="0" xfId="0" applyFont="1" applyAlignment="1">
      <alignment horizontal="center" vertical="center" wrapText="1" shrinkToFit="1"/>
    </xf>
    <xf numFmtId="0" fontId="0" fillId="3" borderId="0" xfId="0" applyFill="1" applyAlignment="1">
      <alignment horizontal="center" vertical="center" wrapText="1"/>
    </xf>
    <xf numFmtId="12" fontId="0" fillId="3" borderId="0" xfId="0" applyNumberFormat="1" applyFill="1" applyAlignment="1">
      <alignment horizontal="center" vertical="center" wrapText="1"/>
    </xf>
    <xf numFmtId="14" fontId="0" fillId="3" borderId="0" xfId="0" applyNumberFormat="1" applyFill="1" applyAlignment="1">
      <alignment horizontal="center" vertical="center" wrapText="1"/>
    </xf>
    <xf numFmtId="0" fontId="0" fillId="3" borderId="0" xfId="0" applyFill="1" applyAlignment="1">
      <alignment horizontal="center" vertical="center" wrapText="1" shrinkToFit="1"/>
    </xf>
    <xf numFmtId="14" fontId="0" fillId="3" borderId="0" xfId="0" applyNumberFormat="1" applyFill="1" applyAlignment="1">
      <alignment horizontal="center" vertical="center" wrapText="1" shrinkToFit="1"/>
    </xf>
    <xf numFmtId="0" fontId="20" fillId="3" borderId="0" xfId="0" applyFont="1" applyFill="1" applyAlignment="1">
      <alignment horizontal="center" vertical="center" wrapText="1"/>
    </xf>
    <xf numFmtId="165" fontId="0" fillId="3" borderId="0" xfId="0" applyNumberFormat="1" applyFill="1" applyAlignment="1">
      <alignment horizontal="center" vertical="center" wrapText="1"/>
    </xf>
    <xf numFmtId="12" fontId="3" fillId="0" borderId="0" xfId="0" applyNumberFormat="1" applyFont="1" applyAlignment="1">
      <alignment horizontal="center" vertical="center" wrapText="1"/>
    </xf>
    <xf numFmtId="0" fontId="3" fillId="0" borderId="0" xfId="0" applyFont="1" applyAlignment="1">
      <alignment horizontal="center" vertical="center" wrapText="1" shrinkToFit="1"/>
    </xf>
    <xf numFmtId="14" fontId="3" fillId="0" borderId="0" xfId="0" applyNumberFormat="1" applyFont="1" applyAlignment="1">
      <alignment horizontal="center" vertical="center" wrapText="1" shrinkToFit="1"/>
    </xf>
    <xf numFmtId="0" fontId="21" fillId="0" borderId="0" xfId="0" applyFont="1" applyAlignment="1">
      <alignment horizontal="center" vertical="center" wrapText="1"/>
    </xf>
    <xf numFmtId="165" fontId="3" fillId="0" borderId="0" xfId="0" applyNumberFormat="1" applyFont="1" applyAlignment="1">
      <alignment horizontal="center" vertical="center" wrapText="1"/>
    </xf>
    <xf numFmtId="0" fontId="0" fillId="9" borderId="0" xfId="0" applyFill="1" applyAlignment="1">
      <alignment horizontal="center" vertical="center" wrapText="1"/>
    </xf>
    <xf numFmtId="0" fontId="0" fillId="13" borderId="0" xfId="0" applyFill="1" applyAlignment="1">
      <alignment horizontal="center" vertical="center" wrapText="1"/>
    </xf>
    <xf numFmtId="12" fontId="0" fillId="13" borderId="0" xfId="0" applyNumberFormat="1" applyFill="1" applyAlignment="1">
      <alignment horizontal="center" vertical="center" wrapText="1"/>
    </xf>
    <xf numFmtId="14" fontId="0" fillId="13" borderId="0" xfId="0" applyNumberFormat="1" applyFill="1" applyAlignment="1">
      <alignment horizontal="center" vertical="center" wrapText="1"/>
    </xf>
    <xf numFmtId="0" fontId="0" fillId="13" borderId="0" xfId="0" applyFill="1" applyAlignment="1">
      <alignment horizontal="center" vertical="center" wrapText="1" shrinkToFit="1"/>
    </xf>
    <xf numFmtId="14" fontId="0" fillId="13" borderId="0" xfId="0" applyNumberFormat="1" applyFill="1" applyAlignment="1">
      <alignment horizontal="center" vertical="center" wrapText="1" shrinkToFit="1"/>
    </xf>
    <xf numFmtId="0" fontId="20" fillId="13" borderId="0" xfId="0" applyFont="1" applyFill="1" applyAlignment="1">
      <alignment horizontal="center" vertical="center" wrapText="1"/>
    </xf>
    <xf numFmtId="165" fontId="0" fillId="13" borderId="0" xfId="0" applyNumberFormat="1" applyFill="1" applyAlignment="1">
      <alignment horizontal="center" vertical="center" wrapText="1"/>
    </xf>
    <xf numFmtId="0" fontId="2" fillId="0" borderId="0" xfId="0" applyFont="1" applyAlignment="1">
      <alignment horizontal="center" vertical="center" wrapText="1"/>
    </xf>
    <xf numFmtId="12" fontId="2" fillId="0" borderId="0" xfId="0" applyNumberFormat="1" applyFont="1" applyAlignment="1">
      <alignment horizontal="center" vertical="center" wrapText="1"/>
    </xf>
    <xf numFmtId="0" fontId="20" fillId="8" borderId="0" xfId="0" applyFont="1" applyFill="1" applyAlignment="1">
      <alignment horizontal="center" vertical="center" wrapText="1"/>
    </xf>
    <xf numFmtId="14" fontId="20" fillId="0" borderId="0" xfId="0" applyNumberFormat="1" applyFont="1" applyAlignment="1">
      <alignment horizontal="center" vertical="center" wrapText="1"/>
    </xf>
    <xf numFmtId="0" fontId="16" fillId="0" borderId="0" xfId="0" applyFont="1" applyAlignment="1">
      <alignment horizontal="center" vertical="center" wrapText="1" shrinkToFit="1"/>
    </xf>
    <xf numFmtId="0" fontId="17" fillId="0" borderId="0" xfId="0" applyFont="1" applyAlignment="1">
      <alignment horizontal="center" vertical="center" wrapText="1" shrinkToFit="1"/>
    </xf>
    <xf numFmtId="0" fontId="25" fillId="0" borderId="0" xfId="0" applyFont="1" applyAlignment="1">
      <alignment wrapText="1"/>
    </xf>
    <xf numFmtId="0" fontId="26" fillId="0" borderId="0" xfId="0" applyFont="1" applyAlignment="1">
      <alignment horizontal="center"/>
    </xf>
    <xf numFmtId="0" fontId="20" fillId="0" borderId="0" xfId="0" applyFont="1" applyAlignment="1">
      <alignment horizontal="center" vertical="center"/>
    </xf>
    <xf numFmtId="165" fontId="0" fillId="0" borderId="0" xfId="0" applyNumberFormat="1" applyAlignment="1">
      <alignment horizontal="center" vertical="center"/>
    </xf>
    <xf numFmtId="0" fontId="20" fillId="0" borderId="0" xfId="0" applyFont="1" applyAlignment="1">
      <alignment horizontal="center" vertical="center" wrapText="1" shrinkToFit="1"/>
    </xf>
    <xf numFmtId="0" fontId="0" fillId="7" borderId="0" xfId="0" applyFill="1" applyAlignment="1">
      <alignment horizontal="center" vertical="center" wrapText="1"/>
    </xf>
    <xf numFmtId="12" fontId="0" fillId="7" borderId="0" xfId="0" applyNumberFormat="1" applyFill="1" applyAlignment="1">
      <alignment horizontal="center" vertical="center" wrapText="1"/>
    </xf>
    <xf numFmtId="0" fontId="20" fillId="7" borderId="0" xfId="0" applyFont="1" applyFill="1" applyAlignment="1">
      <alignment horizontal="center" vertical="center" wrapText="1"/>
    </xf>
    <xf numFmtId="14" fontId="0" fillId="7" borderId="0" xfId="0" applyNumberFormat="1" applyFill="1" applyAlignment="1">
      <alignment horizontal="center" vertical="center" wrapText="1"/>
    </xf>
    <xf numFmtId="0" fontId="0" fillId="7" borderId="0" xfId="0" applyFill="1" applyAlignment="1">
      <alignment horizontal="center" vertical="center" wrapText="1" shrinkToFit="1"/>
    </xf>
    <xf numFmtId="0" fontId="27" fillId="0" borderId="0" xfId="0" applyFont="1" applyAlignment="1">
      <alignment horizontal="center"/>
    </xf>
    <xf numFmtId="0" fontId="14" fillId="0" borderId="0" xfId="0" applyFont="1" applyAlignment="1">
      <alignment horizontal="center"/>
    </xf>
    <xf numFmtId="0" fontId="29" fillId="0" borderId="0" xfId="0" applyFont="1" applyAlignment="1">
      <alignment horizontal="center"/>
    </xf>
    <xf numFmtId="0" fontId="28" fillId="0" borderId="0" xfId="0" applyFont="1" applyAlignment="1">
      <alignment horizontal="center"/>
    </xf>
    <xf numFmtId="0" fontId="14" fillId="10" borderId="0" xfId="0" applyFont="1" applyFill="1" applyAlignment="1">
      <alignment horizontal="center" vertical="center" wrapText="1"/>
    </xf>
    <xf numFmtId="0" fontId="23" fillId="0" borderId="0" xfId="0" applyFont="1" applyAlignment="1">
      <alignment horizontal="center" vertical="center" wrapText="1"/>
    </xf>
    <xf numFmtId="0" fontId="0" fillId="20" borderId="0" xfId="0" applyFill="1" applyAlignment="1">
      <alignment horizontal="center" vertical="center" wrapText="1"/>
    </xf>
    <xf numFmtId="0" fontId="0" fillId="20" borderId="0" xfId="0" applyFill="1" applyAlignment="1">
      <alignment horizontal="center" vertical="center" wrapText="1" shrinkToFit="1"/>
    </xf>
    <xf numFmtId="16" fontId="20" fillId="0" borderId="0" xfId="0" applyNumberFormat="1" applyFont="1" applyAlignment="1">
      <alignment horizontal="center" vertical="center" wrapText="1"/>
    </xf>
    <xf numFmtId="0" fontId="1" fillId="0" borderId="0" xfId="0" applyFont="1" applyAlignment="1">
      <alignment horizontal="center" vertical="center" wrapText="1" shrinkToFit="1"/>
    </xf>
    <xf numFmtId="0" fontId="2" fillId="0" borderId="0" xfId="0" applyFont="1" applyAlignment="1">
      <alignment horizontal="center" vertical="center" wrapText="1" shrinkToFit="1"/>
    </xf>
    <xf numFmtId="0" fontId="43"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8" fillId="0" borderId="0" xfId="0" applyFont="1" applyAlignment="1">
      <alignment horizontal="center" vertical="center"/>
    </xf>
    <xf numFmtId="18" fontId="0" fillId="0" borderId="0" xfId="0" applyNumberFormat="1" applyAlignment="1">
      <alignment horizontal="center"/>
    </xf>
    <xf numFmtId="0" fontId="12" fillId="0" borderId="0" xfId="0" applyFont="1" applyAlignment="1">
      <alignment horizontal="center"/>
    </xf>
    <xf numFmtId="14" fontId="0" fillId="8" borderId="0" xfId="0" applyNumberFormat="1" applyFill="1" applyAlignment="1">
      <alignment horizontal="center" vertical="center" shrinkToFit="1"/>
    </xf>
    <xf numFmtId="0" fontId="2" fillId="0" borderId="0" xfId="0" applyFont="1" applyAlignment="1">
      <alignment horizontal="center"/>
    </xf>
    <xf numFmtId="0" fontId="0" fillId="19" borderId="0" xfId="0" applyFill="1" applyAlignment="1">
      <alignment horizontal="center"/>
    </xf>
    <xf numFmtId="0" fontId="0" fillId="22" borderId="0" xfId="0" applyFill="1" applyAlignment="1">
      <alignment horizontal="center"/>
    </xf>
    <xf numFmtId="0" fontId="0" fillId="21" borderId="0" xfId="0" applyFill="1" applyAlignment="1">
      <alignment horizontal="center"/>
    </xf>
    <xf numFmtId="0" fontId="0" fillId="24" borderId="0" xfId="0" applyFill="1" applyAlignment="1">
      <alignment horizontal="center"/>
    </xf>
    <xf numFmtId="0" fontId="0" fillId="25" borderId="0" xfId="0" applyFill="1" applyAlignment="1">
      <alignment horizontal="center"/>
    </xf>
    <xf numFmtId="0" fontId="0" fillId="23" borderId="0" xfId="0" applyFill="1" applyAlignment="1">
      <alignment horizontal="center"/>
    </xf>
    <xf numFmtId="12" fontId="0" fillId="3" borderId="0" xfId="0" applyNumberFormat="1" applyFill="1" applyAlignment="1">
      <alignment horizontal="center" vertical="center"/>
    </xf>
    <xf numFmtId="0" fontId="0" fillId="3" borderId="0" xfId="0" applyFill="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shrinkToFit="1"/>
    </xf>
    <xf numFmtId="12" fontId="0" fillId="0" borderId="0" xfId="0" applyNumberFormat="1" applyAlignment="1">
      <alignment horizontal="center"/>
    </xf>
    <xf numFmtId="0" fontId="25" fillId="0" borderId="0" xfId="0" applyFont="1"/>
    <xf numFmtId="14" fontId="20" fillId="0" borderId="0" xfId="0" applyNumberFormat="1" applyFont="1" applyAlignment="1">
      <alignment horizontal="center" vertical="center" shrinkToFit="1"/>
    </xf>
    <xf numFmtId="14" fontId="20" fillId="0" borderId="0" xfId="0" applyNumberFormat="1" applyFont="1" applyAlignment="1">
      <alignment horizontal="center" vertical="center"/>
    </xf>
    <xf numFmtId="0" fontId="24" fillId="0" borderId="0" xfId="0" applyFont="1"/>
    <xf numFmtId="12" fontId="0" fillId="8" borderId="0" xfId="0" applyNumberFormat="1" applyFill="1" applyAlignment="1">
      <alignment horizontal="center" vertical="center"/>
    </xf>
    <xf numFmtId="14" fontId="0" fillId="8" borderId="0" xfId="0" applyNumberFormat="1" applyFill="1" applyAlignment="1">
      <alignment horizontal="center" vertical="center"/>
    </xf>
    <xf numFmtId="0" fontId="0" fillId="8" borderId="0" xfId="0" applyFill="1" applyAlignment="1">
      <alignment horizontal="center" vertical="center" shrinkToFit="1"/>
    </xf>
    <xf numFmtId="14" fontId="20" fillId="8" borderId="0" xfId="0" applyNumberFormat="1" applyFont="1" applyFill="1" applyAlignment="1">
      <alignment horizontal="center" vertical="center" shrinkToFit="1"/>
    </xf>
    <xf numFmtId="0" fontId="30" fillId="0" borderId="0" xfId="0" applyFont="1" applyAlignment="1">
      <alignment horizontal="center"/>
    </xf>
    <xf numFmtId="0" fontId="8" fillId="0" borderId="0" xfId="0" applyFont="1" applyAlignment="1">
      <alignment horizontal="center" vertical="center" shrinkToFit="1"/>
    </xf>
    <xf numFmtId="0" fontId="17" fillId="0" borderId="0" xfId="0" applyFont="1" applyAlignment="1">
      <alignment horizontal="center" vertical="center" shrinkToFit="1"/>
    </xf>
    <xf numFmtId="0" fontId="38" fillId="0" borderId="0" xfId="0" applyFont="1" applyAlignment="1">
      <alignment horizontal="center" vertical="center"/>
    </xf>
    <xf numFmtId="0" fontId="40" fillId="0" borderId="0" xfId="0" applyFont="1" applyAlignment="1" applyProtection="1">
      <alignment horizontal="left" vertical="center"/>
      <protection locked="0"/>
    </xf>
    <xf numFmtId="0" fontId="20" fillId="0" borderId="0" xfId="0" applyFont="1" applyAlignment="1">
      <alignment horizontal="left" vertical="center"/>
    </xf>
    <xf numFmtId="12" fontId="28" fillId="10" borderId="0" xfId="0" applyNumberFormat="1" applyFont="1" applyFill="1" applyAlignment="1">
      <alignment horizontal="center" vertical="center" wrapText="1"/>
    </xf>
    <xf numFmtId="0" fontId="28" fillId="10" borderId="0" xfId="0" applyFont="1" applyFill="1" applyAlignment="1">
      <alignment horizontal="center" vertical="center" wrapText="1"/>
    </xf>
    <xf numFmtId="14" fontId="1" fillId="0" borderId="0" xfId="0" applyNumberFormat="1" applyFont="1" applyAlignment="1">
      <alignment horizontal="center" vertical="center" wrapText="1" shrinkToFit="1"/>
    </xf>
    <xf numFmtId="0" fontId="14" fillId="0" borderId="0" xfId="0" applyFont="1" applyAlignment="1">
      <alignment horizontal="center" vertical="center"/>
    </xf>
    <xf numFmtId="0" fontId="0" fillId="8" borderId="0" xfId="0" applyFill="1" applyAlignment="1">
      <alignment horizontal="left" vertical="center"/>
    </xf>
    <xf numFmtId="0" fontId="23" fillId="8" borderId="0" xfId="0" applyFont="1" applyFill="1" applyAlignment="1">
      <alignment horizontal="left"/>
    </xf>
    <xf numFmtId="0" fontId="15" fillId="0" borderId="1" xfId="0" applyFont="1" applyBorder="1" applyAlignment="1">
      <alignment horizontal="center" vertical="center"/>
    </xf>
    <xf numFmtId="0" fontId="20" fillId="31" borderId="0" xfId="0" applyFont="1" applyFill="1" applyAlignment="1">
      <alignment horizontal="center" vertical="top"/>
    </xf>
    <xf numFmtId="0" fontId="1" fillId="14" borderId="0" xfId="0" applyFont="1" applyFill="1" applyAlignment="1">
      <alignment horizontal="center" vertical="center" wrapText="1"/>
    </xf>
    <xf numFmtId="9" fontId="0" fillId="0" borderId="0" xfId="19" applyFont="1" applyAlignment="1">
      <alignment horizontal="center" vertical="center"/>
    </xf>
    <xf numFmtId="0" fontId="37" fillId="0" borderId="0" xfId="0" applyFont="1" applyAlignment="1">
      <alignment horizontal="center" vertical="center"/>
    </xf>
    <xf numFmtId="0" fontId="42" fillId="0" borderId="0" xfId="0"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wrapText="1"/>
    </xf>
    <xf numFmtId="0" fontId="15" fillId="0" borderId="0" xfId="0" applyFont="1" applyAlignment="1">
      <alignment horizontal="center" vertical="center"/>
    </xf>
    <xf numFmtId="14" fontId="15" fillId="0" borderId="0" xfId="0" applyNumberFormat="1" applyFont="1" applyAlignment="1">
      <alignment horizontal="center" vertical="center"/>
    </xf>
    <xf numFmtId="0" fontId="15" fillId="0" borderId="0" xfId="0" applyFont="1" applyAlignment="1">
      <alignment horizontal="center" vertical="center" shrinkToFit="1"/>
    </xf>
    <xf numFmtId="0" fontId="15" fillId="0" borderId="0" xfId="0" applyFont="1" applyAlignment="1">
      <alignment horizontal="center" vertical="center" wrapText="1"/>
    </xf>
    <xf numFmtId="12" fontId="0" fillId="8" borderId="0" xfId="0" applyNumberFormat="1" applyFill="1" applyAlignment="1">
      <alignment horizontal="left" vertical="center"/>
    </xf>
    <xf numFmtId="9" fontId="11" fillId="0" borderId="0" xfId="19"/>
    <xf numFmtId="0" fontId="1" fillId="11" borderId="1" xfId="0" applyFont="1" applyFill="1" applyBorder="1" applyAlignment="1">
      <alignment horizontal="left" vertical="center" wrapText="1"/>
    </xf>
    <xf numFmtId="14" fontId="8" fillId="0" borderId="1" xfId="0" applyNumberFormat="1" applyFont="1" applyBorder="1" applyAlignment="1">
      <alignment horizontal="center" vertical="center"/>
    </xf>
    <xf numFmtId="0" fontId="28" fillId="0" borderId="1" xfId="0" applyFont="1" applyBorder="1"/>
    <xf numFmtId="0" fontId="38" fillId="0" borderId="1" xfId="0" applyFont="1" applyBorder="1"/>
    <xf numFmtId="0" fontId="23" fillId="0" borderId="1" xfId="0" applyFont="1" applyBorder="1" applyAlignment="1">
      <alignment horizontal="center" vertical="center"/>
    </xf>
    <xf numFmtId="0" fontId="0" fillId="20" borderId="0" xfId="0" applyFill="1" applyAlignment="1">
      <alignment horizontal="center" vertical="center"/>
    </xf>
    <xf numFmtId="0" fontId="44" fillId="0" borderId="0" xfId="0" applyFont="1" applyAlignment="1">
      <alignment horizontal="center" vertical="center"/>
    </xf>
    <xf numFmtId="0" fontId="0" fillId="9" borderId="0" xfId="0" applyFill="1" applyAlignment="1">
      <alignment horizontal="center" vertical="center"/>
    </xf>
    <xf numFmtId="44" fontId="0" fillId="0" borderId="0" xfId="37" applyFont="1" applyAlignment="1">
      <alignment horizontal="center" vertical="center"/>
    </xf>
    <xf numFmtId="0" fontId="2" fillId="8" borderId="0" xfId="0" applyFont="1" applyFill="1" applyAlignment="1">
      <alignment horizontal="center" vertical="center"/>
    </xf>
    <xf numFmtId="44" fontId="0" fillId="8" borderId="0" xfId="37" applyFont="1" applyFill="1" applyAlignment="1">
      <alignment horizontal="center" vertical="center"/>
    </xf>
    <xf numFmtId="0" fontId="33" fillId="8" borderId="0" xfId="0" applyFont="1" applyFill="1" applyAlignment="1">
      <alignment horizontal="center" vertical="center"/>
    </xf>
    <xf numFmtId="14" fontId="0" fillId="20" borderId="0" xfId="0" applyNumberFormat="1" applyFill="1" applyAlignment="1">
      <alignment horizontal="center" vertical="center"/>
    </xf>
    <xf numFmtId="0" fontId="33" fillId="26" borderId="0" xfId="0" applyFont="1" applyFill="1" applyAlignment="1">
      <alignment horizontal="center" vertical="center"/>
    </xf>
    <xf numFmtId="0" fontId="30" fillId="0" borderId="0" xfId="0" applyFont="1" applyAlignment="1">
      <alignment horizontal="center" vertical="center"/>
    </xf>
    <xf numFmtId="44" fontId="33" fillId="8" borderId="0" xfId="37" applyFont="1" applyFill="1" applyAlignment="1">
      <alignment horizontal="center" vertical="center"/>
    </xf>
    <xf numFmtId="14" fontId="2" fillId="8" borderId="0" xfId="0" applyNumberFormat="1" applyFont="1" applyFill="1" applyAlignment="1">
      <alignment horizontal="center" vertical="center"/>
    </xf>
    <xf numFmtId="44" fontId="0" fillId="5" borderId="0" xfId="37" applyFont="1" applyFill="1" applyAlignment="1">
      <alignment horizontal="left" vertical="center"/>
    </xf>
    <xf numFmtId="0" fontId="36" fillId="0" borderId="0" xfId="0" applyFont="1" applyAlignment="1">
      <alignment horizontal="center" vertical="center"/>
    </xf>
    <xf numFmtId="0" fontId="33" fillId="26" borderId="0" xfId="0" applyFont="1" applyFill="1" applyAlignment="1">
      <alignment horizontal="center" vertical="center" wrapText="1"/>
    </xf>
    <xf numFmtId="14" fontId="1" fillId="0" borderId="0" xfId="0" applyNumberFormat="1" applyFont="1" applyAlignment="1">
      <alignment horizontal="center" vertical="center" wrapText="1"/>
    </xf>
    <xf numFmtId="0" fontId="33" fillId="8" borderId="0" xfId="0" applyFont="1" applyFill="1" applyAlignment="1">
      <alignment horizontal="center" vertical="center" wrapText="1"/>
    </xf>
    <xf numFmtId="44" fontId="2" fillId="8" borderId="0" xfId="37" applyFont="1" applyFill="1" applyAlignment="1">
      <alignment horizontal="center" vertical="center"/>
    </xf>
    <xf numFmtId="0" fontId="33" fillId="30" borderId="0" xfId="0" applyFont="1" applyFill="1" applyAlignment="1">
      <alignment horizontal="center" vertical="center" wrapText="1"/>
    </xf>
    <xf numFmtId="0" fontId="14" fillId="29" borderId="0" xfId="0" applyFont="1" applyFill="1" applyAlignment="1">
      <alignment horizontal="center"/>
    </xf>
    <xf numFmtId="0" fontId="14" fillId="29" borderId="0" xfId="0" applyFont="1" applyFill="1" applyAlignment="1">
      <alignment horizontal="center" vertical="center"/>
    </xf>
    <xf numFmtId="0" fontId="14" fillId="30" borderId="0" xfId="0" applyFont="1" applyFill="1" applyAlignment="1">
      <alignment horizontal="center" vertical="center"/>
    </xf>
    <xf numFmtId="0" fontId="0" fillId="7" borderId="0" xfId="0" applyFill="1" applyAlignment="1">
      <alignment horizontal="center" vertical="center"/>
    </xf>
    <xf numFmtId="0" fontId="3" fillId="18" borderId="0" xfId="0" applyFont="1" applyFill="1" applyAlignment="1">
      <alignment horizontal="center" vertical="center"/>
    </xf>
    <xf numFmtId="0" fontId="3" fillId="3" borderId="0" xfId="0" applyFont="1" applyFill="1" applyAlignment="1">
      <alignment horizontal="center" vertical="center"/>
    </xf>
    <xf numFmtId="0" fontId="3" fillId="0" borderId="0" xfId="0" applyFont="1" applyAlignment="1">
      <alignment horizontal="center" vertical="center" shrinkToFit="1"/>
    </xf>
    <xf numFmtId="0" fontId="4" fillId="0" borderId="0" xfId="0" applyFont="1" applyAlignment="1">
      <alignment horizontal="center" vertical="center" wrapText="1"/>
    </xf>
    <xf numFmtId="0" fontId="0" fillId="7" borderId="0" xfId="0" applyFill="1" applyAlignment="1">
      <alignment horizontal="left" vertical="center"/>
    </xf>
    <xf numFmtId="14" fontId="0" fillId="7" borderId="0" xfId="0" applyNumberFormat="1" applyFill="1" applyAlignment="1">
      <alignment horizontal="center" vertical="center"/>
    </xf>
    <xf numFmtId="0" fontId="2" fillId="7" borderId="0" xfId="0" applyFont="1" applyFill="1" applyAlignment="1">
      <alignment horizontal="center" vertical="center"/>
    </xf>
    <xf numFmtId="0" fontId="13" fillId="0" borderId="0" xfId="0" applyFont="1" applyAlignment="1" applyProtection="1">
      <alignment horizontal="left" vertical="center"/>
      <protection locked="0"/>
    </xf>
    <xf numFmtId="0" fontId="3" fillId="0" borderId="0" xfId="0" applyFont="1" applyAlignment="1" applyProtection="1">
      <alignment horizontal="center" vertical="center"/>
      <protection locked="0"/>
    </xf>
    <xf numFmtId="0" fontId="0" fillId="3" borderId="0" xfId="0" applyFill="1" applyAlignment="1">
      <alignment horizontal="left" vertical="center"/>
    </xf>
    <xf numFmtId="14" fontId="0" fillId="16" borderId="0" xfId="0" applyNumberFormat="1" applyFill="1" applyAlignment="1">
      <alignment horizontal="center" vertical="center"/>
    </xf>
    <xf numFmtId="0" fontId="2" fillId="11" borderId="0" xfId="0" applyFont="1" applyFill="1" applyAlignment="1">
      <alignment horizontal="center" vertical="center"/>
    </xf>
    <xf numFmtId="0" fontId="0" fillId="16" borderId="0" xfId="0" applyFill="1" applyAlignment="1">
      <alignment horizontal="center" vertical="center"/>
    </xf>
    <xf numFmtId="0" fontId="0" fillId="11" borderId="0" xfId="0" applyFill="1" applyAlignment="1">
      <alignment horizontal="center" vertical="center"/>
    </xf>
    <xf numFmtId="0" fontId="2" fillId="0" borderId="0" xfId="0" applyFont="1" applyAlignment="1">
      <alignment horizontal="left" vertical="center"/>
    </xf>
    <xf numFmtId="0" fontId="0" fillId="12" borderId="0" xfId="0" applyFill="1" applyAlignment="1">
      <alignment horizontal="center" vertical="center"/>
    </xf>
    <xf numFmtId="0" fontId="0" fillId="13" borderId="0" xfId="0" applyFill="1" applyAlignment="1">
      <alignment horizontal="center" vertical="center"/>
    </xf>
    <xf numFmtId="0" fontId="0" fillId="17" borderId="0" xfId="0" applyFill="1" applyAlignment="1">
      <alignment horizontal="center" vertical="center"/>
    </xf>
    <xf numFmtId="0" fontId="0" fillId="14" borderId="0" xfId="0" applyFill="1" applyAlignment="1">
      <alignment horizontal="center" vertical="center"/>
    </xf>
    <xf numFmtId="0" fontId="3" fillId="18" borderId="0" xfId="0" applyFont="1" applyFill="1" applyAlignment="1">
      <alignment horizontal="left" vertical="center"/>
    </xf>
    <xf numFmtId="14" fontId="3" fillId="18" borderId="0" xfId="0" applyNumberFormat="1" applyFont="1" applyFill="1" applyAlignment="1">
      <alignment horizontal="center" vertical="center"/>
    </xf>
    <xf numFmtId="0" fontId="9" fillId="0" borderId="0" xfId="0" applyFont="1" applyAlignment="1">
      <alignment horizontal="center" vertical="center"/>
    </xf>
    <xf numFmtId="16" fontId="0" fillId="0" borderId="0" xfId="0" applyNumberFormat="1" applyAlignment="1">
      <alignment horizontal="center" vertical="center"/>
    </xf>
    <xf numFmtId="0" fontId="14" fillId="0" borderId="0" xfId="0" applyFont="1" applyAlignment="1">
      <alignment horizontal="left" vertical="center"/>
    </xf>
    <xf numFmtId="0" fontId="4" fillId="10" borderId="0" xfId="0" applyFont="1" applyFill="1" applyAlignment="1">
      <alignment horizontal="center" vertical="center" wrapText="1"/>
    </xf>
    <xf numFmtId="0" fontId="19" fillId="0" borderId="0" xfId="0" applyFont="1" applyAlignment="1">
      <alignment horizontal="center" vertical="center"/>
    </xf>
    <xf numFmtId="0" fontId="18" fillId="0" borderId="0" xfId="0" applyFont="1" applyAlignment="1">
      <alignment horizontal="center" vertical="center"/>
    </xf>
    <xf numFmtId="0" fontId="22" fillId="0" borderId="0" xfId="0" applyFont="1" applyAlignment="1">
      <alignment horizontal="center" vertical="center"/>
    </xf>
    <xf numFmtId="0" fontId="0" fillId="20" borderId="0" xfId="0" applyFill="1" applyAlignment="1">
      <alignment horizontal="left" vertical="center"/>
    </xf>
    <xf numFmtId="0" fontId="31" fillId="0" borderId="0" xfId="0" applyFont="1" applyAlignment="1">
      <alignment horizontal="center"/>
    </xf>
    <xf numFmtId="14" fontId="2" fillId="0" borderId="0" xfId="0" applyNumberFormat="1" applyFont="1" applyAlignment="1">
      <alignment horizontal="center" vertical="center"/>
    </xf>
    <xf numFmtId="0" fontId="23" fillId="0" borderId="0" xfId="0" applyFont="1" applyAlignment="1">
      <alignment horizontal="left" vertical="center"/>
    </xf>
    <xf numFmtId="0" fontId="14" fillId="0" borderId="0" xfId="0" applyFont="1" applyAlignment="1">
      <alignment horizontal="left"/>
    </xf>
    <xf numFmtId="0" fontId="23" fillId="0" borderId="0" xfId="0" applyFont="1" applyAlignment="1">
      <alignment horizontal="left"/>
    </xf>
    <xf numFmtId="0" fontId="0" fillId="5" borderId="0" xfId="0" applyFill="1" applyAlignment="1">
      <alignment horizontal="center" vertical="center"/>
    </xf>
    <xf numFmtId="14" fontId="0" fillId="5" borderId="0" xfId="0" applyNumberFormat="1" applyFill="1" applyAlignment="1">
      <alignment horizontal="center" vertical="center"/>
    </xf>
    <xf numFmtId="0" fontId="43" fillId="0" borderId="0" xfId="0" applyFont="1" applyAlignment="1">
      <alignment horizontal="center" vertical="center" shrinkToFit="1"/>
    </xf>
    <xf numFmtId="0" fontId="45" fillId="0" borderId="0" xfId="0" applyFont="1" applyAlignment="1">
      <alignment horizontal="center" vertical="center"/>
    </xf>
    <xf numFmtId="0" fontId="0" fillId="0" borderId="1" xfId="0" applyBorder="1" applyAlignment="1">
      <alignment horizontal="left" vertical="center" wrapText="1"/>
    </xf>
    <xf numFmtId="0" fontId="0" fillId="9" borderId="1" xfId="0" applyFill="1" applyBorder="1" applyAlignment="1">
      <alignment horizontal="left" vertical="center"/>
    </xf>
    <xf numFmtId="0" fontId="0" fillId="9" borderId="1" xfId="0" applyFill="1" applyBorder="1" applyAlignment="1">
      <alignment horizontal="left" vertical="center" shrinkToFit="1"/>
    </xf>
    <xf numFmtId="0" fontId="0" fillId="5" borderId="1" xfId="0" applyFill="1" applyBorder="1" applyAlignment="1">
      <alignment horizontal="left" vertical="center" shrinkToFit="1"/>
    </xf>
    <xf numFmtId="0" fontId="0" fillId="5" borderId="1" xfId="0" applyFill="1" applyBorder="1" applyAlignment="1">
      <alignment horizontal="left" vertical="center"/>
    </xf>
    <xf numFmtId="12" fontId="0" fillId="0" borderId="1" xfId="0" applyNumberFormat="1" applyBorder="1" applyAlignment="1">
      <alignment horizontal="left" vertical="center"/>
    </xf>
    <xf numFmtId="12" fontId="0" fillId="0" borderId="1" xfId="0" applyNumberFormat="1" applyBorder="1" applyAlignment="1">
      <alignment horizontal="left" vertical="center" wrapText="1"/>
    </xf>
    <xf numFmtId="0" fontId="46" fillId="0" borderId="1" xfId="0" applyFont="1" applyBorder="1" applyAlignment="1">
      <alignment horizontal="left" vertical="center" shrinkToFit="1"/>
    </xf>
    <xf numFmtId="14" fontId="0" fillId="0" borderId="1" xfId="0" applyNumberFormat="1" applyBorder="1" applyAlignment="1">
      <alignment horizontal="left" vertical="center"/>
    </xf>
    <xf numFmtId="14" fontId="0" fillId="0" borderId="1" xfId="0" applyNumberFormat="1" applyBorder="1" applyAlignment="1">
      <alignment horizontal="left" vertical="center" wrapText="1"/>
    </xf>
    <xf numFmtId="14" fontId="0" fillId="9" borderId="1" xfId="0" applyNumberFormat="1" applyFill="1" applyBorder="1" applyAlignment="1">
      <alignment horizontal="left" vertical="center" shrinkToFit="1"/>
    </xf>
    <xf numFmtId="0" fontId="0" fillId="9" borderId="1" xfId="0" applyFill="1" applyBorder="1" applyAlignment="1">
      <alignment horizontal="left" vertical="center" wrapText="1"/>
    </xf>
    <xf numFmtId="0" fontId="0" fillId="3" borderId="1" xfId="0" applyFill="1" applyBorder="1" applyAlignment="1">
      <alignment horizontal="left" vertical="center" wrapText="1"/>
    </xf>
    <xf numFmtId="14" fontId="0" fillId="9" borderId="1" xfId="0" applyNumberFormat="1" applyFill="1" applyBorder="1" applyAlignment="1">
      <alignment horizontal="left" vertical="center"/>
    </xf>
    <xf numFmtId="0" fontId="0" fillId="0" borderId="1" xfId="0" applyBorder="1" applyAlignment="1">
      <alignment shrinkToFit="1"/>
    </xf>
    <xf numFmtId="0" fontId="0" fillId="0" borderId="0" xfId="0" applyAlignment="1">
      <alignment shrinkToFit="1"/>
    </xf>
    <xf numFmtId="0" fontId="0" fillId="0" borderId="1" xfId="0" applyBorder="1" applyAlignment="1">
      <alignment wrapText="1"/>
    </xf>
    <xf numFmtId="14" fontId="0" fillId="0" borderId="1" xfId="0" applyNumberFormat="1" applyBorder="1" applyAlignment="1">
      <alignment horizontal="center" vertical="center" wrapText="1" shrinkToFit="1"/>
    </xf>
    <xf numFmtId="14" fontId="0" fillId="0" borderId="1" xfId="0" applyNumberFormat="1" applyBorder="1" applyAlignment="1">
      <alignment horizontal="left" vertical="center" shrinkToFit="1"/>
    </xf>
    <xf numFmtId="14" fontId="47" fillId="9" borderId="1" xfId="0" applyNumberFormat="1" applyFont="1" applyFill="1" applyBorder="1" applyAlignment="1">
      <alignment horizontal="left" vertical="center" wrapText="1" shrinkToFit="1"/>
    </xf>
    <xf numFmtId="0" fontId="0" fillId="9" borderId="0" xfId="0" applyFill="1" applyAlignment="1">
      <alignment horizontal="left" vertical="center"/>
    </xf>
    <xf numFmtId="14" fontId="0" fillId="9" borderId="1" xfId="0" applyNumberFormat="1" applyFill="1" applyBorder="1" applyAlignment="1">
      <alignment horizontal="left" vertical="center" wrapText="1"/>
    </xf>
    <xf numFmtId="14" fontId="0" fillId="0" borderId="1" xfId="0" applyNumberFormat="1" applyBorder="1" applyAlignment="1">
      <alignment wrapText="1"/>
    </xf>
    <xf numFmtId="14" fontId="0" fillId="3" borderId="1" xfId="0" applyNumberFormat="1" applyFill="1" applyBorder="1" applyAlignment="1">
      <alignment horizontal="left" vertical="center" wrapText="1"/>
    </xf>
    <xf numFmtId="14" fontId="0" fillId="0" borderId="0" xfId="0" applyNumberFormat="1" applyAlignment="1">
      <alignment wrapText="1"/>
    </xf>
    <xf numFmtId="12" fontId="0" fillId="9" borderId="1" xfId="0" applyNumberFormat="1" applyFill="1" applyBorder="1" applyAlignment="1">
      <alignment horizontal="left" vertical="center"/>
    </xf>
    <xf numFmtId="12" fontId="0" fillId="9" borderId="1" xfId="0" applyNumberFormat="1" applyFill="1" applyBorder="1" applyAlignment="1">
      <alignment horizontal="left" vertical="center" wrapText="1"/>
    </xf>
    <xf numFmtId="14" fontId="47" fillId="8" borderId="1" xfId="0" applyNumberFormat="1" applyFont="1" applyFill="1" applyBorder="1" applyAlignment="1">
      <alignment horizontal="left" vertical="center" wrapText="1" shrinkToFit="1"/>
    </xf>
    <xf numFmtId="0" fontId="0" fillId="9" borderId="1" xfId="0" applyFill="1" applyBorder="1"/>
    <xf numFmtId="14" fontId="0" fillId="9" borderId="1" xfId="0" applyNumberFormat="1" applyFill="1" applyBorder="1"/>
    <xf numFmtId="0" fontId="1" fillId="32" borderId="1" xfId="0" applyFont="1" applyFill="1" applyBorder="1" applyAlignment="1">
      <alignment horizontal="left" vertical="center" wrapText="1"/>
    </xf>
    <xf numFmtId="14" fontId="1" fillId="32" borderId="1" xfId="0" applyNumberFormat="1" applyFont="1" applyFill="1" applyBorder="1" applyAlignment="1">
      <alignment horizontal="left" vertical="center" wrapText="1"/>
    </xf>
    <xf numFmtId="0" fontId="1" fillId="32" borderId="1" xfId="0"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0" fontId="1" fillId="32" borderId="1" xfId="0" applyFont="1" applyFill="1" applyBorder="1" applyAlignment="1">
      <alignment horizontal="left" vertical="center" shrinkToFit="1"/>
    </xf>
    <xf numFmtId="14" fontId="0" fillId="0" borderId="0" xfId="19" applyNumberFormat="1" applyFont="1" applyAlignment="1">
      <alignment horizontal="center" vertical="center"/>
    </xf>
    <xf numFmtId="0" fontId="2" fillId="9" borderId="1" xfId="0" applyFont="1" applyFill="1" applyBorder="1" applyAlignment="1">
      <alignment horizontal="left" vertical="center"/>
    </xf>
    <xf numFmtId="0" fontId="3" fillId="7" borderId="0" xfId="0" applyFont="1" applyFill="1" applyAlignment="1">
      <alignment horizontal="left" vertical="center"/>
    </xf>
    <xf numFmtId="0" fontId="0" fillId="28" borderId="0" xfId="0" applyFill="1" applyAlignment="1">
      <alignment horizontal="left" vertical="center"/>
    </xf>
    <xf numFmtId="14" fontId="0" fillId="7" borderId="0" xfId="0" applyNumberFormat="1" applyFill="1" applyAlignment="1">
      <alignment horizontal="left" vertical="center"/>
    </xf>
    <xf numFmtId="13" fontId="13" fillId="0" borderId="0" xfId="0" applyNumberFormat="1" applyFont="1" applyAlignment="1" applyProtection="1">
      <alignment horizontal="left" vertical="center"/>
      <protection locked="0"/>
    </xf>
    <xf numFmtId="0" fontId="3" fillId="0" borderId="0" xfId="0" applyFont="1" applyAlignment="1" applyProtection="1">
      <alignment horizontal="left" vertical="center"/>
      <protection locked="0"/>
    </xf>
    <xf numFmtId="14" fontId="3" fillId="0" borderId="0" xfId="0" applyNumberFormat="1" applyFont="1" applyAlignment="1" applyProtection="1">
      <alignment horizontal="left" vertical="center"/>
      <protection locked="0"/>
    </xf>
    <xf numFmtId="12" fontId="0" fillId="3" borderId="0" xfId="0" applyNumberFormat="1" applyFill="1" applyAlignment="1">
      <alignment horizontal="left" vertical="center"/>
    </xf>
    <xf numFmtId="14" fontId="0" fillId="3" borderId="0" xfId="0" applyNumberFormat="1" applyFill="1" applyAlignment="1">
      <alignment horizontal="left" vertical="center"/>
    </xf>
    <xf numFmtId="14" fontId="0" fillId="8" borderId="0" xfId="0" applyNumberFormat="1" applyFill="1" applyAlignment="1">
      <alignment horizontal="left" vertical="center"/>
    </xf>
    <xf numFmtId="14" fontId="3" fillId="18" borderId="0" xfId="0" applyNumberFormat="1" applyFont="1" applyFill="1" applyAlignment="1">
      <alignment horizontal="left" vertical="center"/>
    </xf>
    <xf numFmtId="12" fontId="2" fillId="0" borderId="0" xfId="0" applyNumberFormat="1" applyFont="1" applyAlignment="1">
      <alignment horizontal="left" vertical="center"/>
    </xf>
    <xf numFmtId="12" fontId="0" fillId="0" borderId="0" xfId="0" applyNumberFormat="1" applyAlignment="1">
      <alignment horizontal="left"/>
    </xf>
    <xf numFmtId="14" fontId="0" fillId="0" borderId="0" xfId="0" applyNumberFormat="1" applyAlignment="1">
      <alignment horizontal="left"/>
    </xf>
    <xf numFmtId="12" fontId="0" fillId="0" borderId="0" xfId="0" applyNumberFormat="1" applyAlignment="1">
      <alignment horizontal="left" vertical="center" wrapText="1"/>
    </xf>
    <xf numFmtId="14" fontId="0" fillId="0" borderId="0" xfId="0" applyNumberFormat="1" applyAlignment="1">
      <alignment horizontal="left" vertical="center" wrapText="1"/>
    </xf>
    <xf numFmtId="14" fontId="2" fillId="0" borderId="0" xfId="0" applyNumberFormat="1" applyFont="1" applyAlignment="1">
      <alignment horizontal="left" vertical="center"/>
    </xf>
    <xf numFmtId="14" fontId="0" fillId="8" borderId="1" xfId="0" applyNumberFormat="1" applyFill="1" applyBorder="1" applyAlignment="1">
      <alignment horizontal="left" vertical="center" shrinkToFit="1"/>
    </xf>
    <xf numFmtId="14" fontId="0" fillId="8" borderId="1" xfId="0" applyNumberFormat="1" applyFill="1" applyBorder="1"/>
    <xf numFmtId="0" fontId="1" fillId="14" borderId="1" xfId="0" applyFont="1" applyFill="1" applyBorder="1" applyAlignment="1">
      <alignment horizontal="left" vertical="center" wrapText="1"/>
    </xf>
    <xf numFmtId="0" fontId="4" fillId="33" borderId="1" xfId="0" applyFont="1" applyFill="1" applyBorder="1" applyAlignment="1">
      <alignment horizontal="left" vertical="center"/>
    </xf>
    <xf numFmtId="0" fontId="1" fillId="14" borderId="0" xfId="0" applyFont="1" applyFill="1" applyAlignment="1">
      <alignment horizontal="left" vertical="center" wrapText="1"/>
    </xf>
    <xf numFmtId="0" fontId="0" fillId="0" borderId="0" xfId="0" applyAlignment="1">
      <alignment horizontal="left" vertical="top"/>
    </xf>
    <xf numFmtId="14" fontId="0" fillId="0" borderId="0" xfId="0" applyNumberFormat="1" applyAlignment="1">
      <alignment horizontal="left" vertical="top"/>
    </xf>
    <xf numFmtId="0" fontId="15" fillId="0" borderId="0" xfId="0" applyFont="1" applyAlignment="1">
      <alignment horizontal="left" vertical="center"/>
    </xf>
    <xf numFmtId="12" fontId="0" fillId="0" borderId="0" xfId="0" applyNumberFormat="1" applyAlignment="1">
      <alignment horizontal="left" vertical="top"/>
    </xf>
    <xf numFmtId="12" fontId="0" fillId="0" borderId="0" xfId="0" applyNumberFormat="1" applyAlignment="1">
      <alignment horizontal="left" vertical="top" wrapText="1"/>
    </xf>
    <xf numFmtId="12" fontId="15" fillId="0" borderId="0" xfId="0" applyNumberFormat="1" applyFont="1" applyAlignment="1">
      <alignment horizontal="left" vertical="center" wrapText="1"/>
    </xf>
    <xf numFmtId="0" fontId="0" fillId="8" borderId="0" xfId="0" applyFill="1" applyAlignment="1">
      <alignment horizontal="left"/>
    </xf>
    <xf numFmtId="12" fontId="0" fillId="5" borderId="0" xfId="0" applyNumberFormat="1" applyFill="1" applyAlignment="1">
      <alignment horizontal="left" vertical="top"/>
    </xf>
    <xf numFmtId="0" fontId="48" fillId="9" borderId="2" xfId="0" applyFont="1" applyFill="1" applyBorder="1" applyAlignment="1">
      <alignment vertical="center"/>
    </xf>
    <xf numFmtId="0" fontId="48" fillId="9" borderId="26" xfId="0" applyFont="1" applyFill="1" applyBorder="1" applyAlignment="1">
      <alignment vertical="center"/>
    </xf>
    <xf numFmtId="0" fontId="4" fillId="0" borderId="27" xfId="0" applyFont="1" applyBorder="1" applyAlignment="1">
      <alignment vertical="center"/>
    </xf>
    <xf numFmtId="0" fontId="4" fillId="0" borderId="25" xfId="0" applyFont="1" applyBorder="1" applyAlignment="1">
      <alignment vertical="center"/>
    </xf>
    <xf numFmtId="14" fontId="4" fillId="0" borderId="25" xfId="0" applyNumberFormat="1" applyFont="1" applyBorder="1" applyAlignment="1">
      <alignment vertical="center"/>
    </xf>
    <xf numFmtId="0" fontId="4" fillId="0" borderId="25" xfId="0" applyFont="1" applyBorder="1" applyAlignment="1">
      <alignment horizontal="left" vertical="center"/>
    </xf>
    <xf numFmtId="0" fontId="4" fillId="33" borderId="2" xfId="0" applyFont="1" applyFill="1" applyBorder="1" applyAlignment="1">
      <alignment vertical="center"/>
    </xf>
    <xf numFmtId="0" fontId="4" fillId="33" borderId="26" xfId="0" applyFont="1" applyFill="1" applyBorder="1" applyAlignment="1">
      <alignment vertical="center"/>
    </xf>
    <xf numFmtId="12" fontId="4" fillId="0" borderId="25" xfId="0" applyNumberFormat="1" applyFont="1" applyBorder="1" applyAlignment="1">
      <alignment vertical="center"/>
    </xf>
    <xf numFmtId="0" fontId="4" fillId="0" borderId="27" xfId="0" applyFont="1" applyBorder="1" applyAlignment="1">
      <alignment horizontal="left" vertical="center"/>
    </xf>
    <xf numFmtId="0" fontId="49" fillId="34" borderId="1" xfId="0" applyFont="1" applyFill="1" applyBorder="1" applyAlignment="1">
      <alignment horizontal="center"/>
    </xf>
    <xf numFmtId="12" fontId="0" fillId="8" borderId="0" xfId="0" applyNumberFormat="1" applyFill="1" applyAlignment="1">
      <alignment horizontal="left" vertical="top"/>
    </xf>
    <xf numFmtId="0" fontId="0" fillId="35" borderId="0" xfId="0" applyFill="1" applyAlignment="1">
      <alignment horizontal="center" vertical="center"/>
    </xf>
    <xf numFmtId="0" fontId="0" fillId="35" borderId="0" xfId="0" applyFill="1" applyAlignment="1">
      <alignment horizontal="left" vertical="top"/>
    </xf>
    <xf numFmtId="14" fontId="0" fillId="35" borderId="0" xfId="0" applyNumberFormat="1" applyFill="1" applyAlignment="1">
      <alignment horizontal="center" vertical="center"/>
    </xf>
    <xf numFmtId="0" fontId="0" fillId="0" borderId="1"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cellXfs>
  <cellStyles count="41">
    <cellStyle name="Comma 2" xfId="2" xr:uid="{00000000-0005-0000-0000-000002000000}"/>
    <cellStyle name="Comma 2 2" xfId="16" xr:uid="{00000000-0005-0000-0000-000010000000}"/>
    <cellStyle name="Comma 2 2 2" xfId="35" xr:uid="{00000000-0005-0000-0000-000023000000}"/>
    <cellStyle name="Comma 2 3" xfId="27" xr:uid="{00000000-0005-0000-0000-00001B000000}"/>
    <cellStyle name="Comma 3" xfId="5" xr:uid="{00000000-0005-0000-0000-000005000000}"/>
    <cellStyle name="Comma 3 2" xfId="29" xr:uid="{00000000-0005-0000-0000-00001D000000}"/>
    <cellStyle name="Currency" xfId="37" builtinId="4"/>
    <cellStyle name="Currency 2" xfId="3" xr:uid="{00000000-0005-0000-0000-000003000000}"/>
    <cellStyle name="Currency 2 2" xfId="9" xr:uid="{00000000-0005-0000-0000-000009000000}"/>
    <cellStyle name="Currency 2 2 2" xfId="32" xr:uid="{00000000-0005-0000-0000-000020000000}"/>
    <cellStyle name="Currency 2 3" xfId="23" xr:uid="{00000000-0005-0000-0000-000017000000}"/>
    <cellStyle name="Currency 2 4" xfId="28" xr:uid="{00000000-0005-0000-0000-00001C000000}"/>
    <cellStyle name="Currency 2 5" xfId="38" xr:uid="{E944A52E-7014-447A-8070-568218D3D854}"/>
    <cellStyle name="Currency 3" xfId="6" xr:uid="{00000000-0005-0000-0000-000006000000}"/>
    <cellStyle name="Currency 3 2" xfId="14" xr:uid="{00000000-0005-0000-0000-00000E000000}"/>
    <cellStyle name="Currency 3 3" xfId="26" xr:uid="{00000000-0005-0000-0000-00001A000000}"/>
    <cellStyle name="Currency 3 4" xfId="30" xr:uid="{00000000-0005-0000-0000-00001E000000}"/>
    <cellStyle name="Currency 3 5" xfId="39" xr:uid="{69AC4D2A-EF5F-45BB-A250-F2373304CF36}"/>
    <cellStyle name="Normal" xfId="0" builtinId="0"/>
    <cellStyle name="Normal 2" xfId="1" xr:uid="{00000000-0005-0000-0000-000001000000}"/>
    <cellStyle name="Normal 2 2" xfId="21" xr:uid="{00000000-0005-0000-0000-000015000000}"/>
    <cellStyle name="Normal 3" xfId="4" xr:uid="{00000000-0005-0000-0000-000004000000}"/>
    <cellStyle name="Normal 3 2" xfId="8" xr:uid="{00000000-0005-0000-0000-000008000000}"/>
    <cellStyle name="Normal 3 2 2" xfId="31" xr:uid="{00000000-0005-0000-0000-00001F000000}"/>
    <cellStyle name="Normal 3 3" xfId="22" xr:uid="{00000000-0005-0000-0000-000016000000}"/>
    <cellStyle name="Normal 4" xfId="7" xr:uid="{00000000-0005-0000-0000-000007000000}"/>
    <cellStyle name="Normal 4 2" xfId="11" xr:uid="{00000000-0005-0000-0000-00000B000000}"/>
    <cellStyle name="Normal 4 2 2" xfId="33" xr:uid="{00000000-0005-0000-0000-000021000000}"/>
    <cellStyle name="Normal 4 3" xfId="24" xr:uid="{00000000-0005-0000-0000-000018000000}"/>
    <cellStyle name="Normal 5" xfId="10" xr:uid="{00000000-0005-0000-0000-00000A000000}"/>
    <cellStyle name="Normal 5 2" xfId="12" xr:uid="{00000000-0005-0000-0000-00000C000000}"/>
    <cellStyle name="Normal 5 2 2" xfId="18" xr:uid="{00000000-0005-0000-0000-000012000000}"/>
    <cellStyle name="Normal 5 2 3" xfId="34" xr:uid="{00000000-0005-0000-0000-000022000000}"/>
    <cellStyle name="Normal 5 3" xfId="25" xr:uid="{00000000-0005-0000-0000-000019000000}"/>
    <cellStyle name="Normal 6" xfId="13" xr:uid="{00000000-0005-0000-0000-00000D000000}"/>
    <cellStyle name="Normal 6 2" xfId="15" xr:uid="{00000000-0005-0000-0000-00000F000000}"/>
    <cellStyle name="Normal 6 2 2" xfId="17" xr:uid="{00000000-0005-0000-0000-000011000000}"/>
    <cellStyle name="Normal 7" xfId="20" xr:uid="{00000000-0005-0000-0000-000014000000}"/>
    <cellStyle name="Normal 7 2" xfId="36" xr:uid="{00000000-0005-0000-0000-000024000000}"/>
    <cellStyle name="Normal 7 3" xfId="40" xr:uid="{2082540D-AAD3-49F0-81E8-1A7A4158E315}"/>
    <cellStyle name="Percent" xfId="19" builtinId="5"/>
  </cellStyles>
  <dxfs count="1649">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numFmt numFmtId="19" formatCode="m/d/yyyy"/>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 displayName="Table32" ref="A2:P4" insertRowShift="1" totalsRowShown="0">
  <autoFilter ref="A2:P4" xr:uid="{00000000-0009-0000-0100-000001000000}"/>
  <tableColumns count="16">
    <tableColumn id="1" xr3:uid="{00000000-0010-0000-0000-000001000000}" name="ORDER NO." dataDxfId="1648"/>
    <tableColumn id="2" xr3:uid="{00000000-0010-0000-0000-000002000000}" name="SEREAL NO." dataDxfId="1647"/>
    <tableColumn id="3" xr3:uid="{00000000-0010-0000-0000-000003000000}" name="SIZE" dataDxfId="1646"/>
    <tableColumn id="4" xr3:uid="{00000000-0010-0000-0000-000004000000}" name="TYPE" dataDxfId="1645"/>
    <tableColumn id="5" xr3:uid="{00000000-0010-0000-0000-000005000000}" name="MAT NO." dataDxfId="1644"/>
    <tableColumn id="6" xr3:uid="{00000000-0010-0000-0000-000006000000}" name="RECIVED" dataDxfId="1643"/>
    <tableColumn id="7" xr3:uid="{00000000-0010-0000-0000-000007000000}" name="FROM" dataDxfId="1642"/>
    <tableColumn id="8" xr3:uid="{00000000-0010-0000-0000-000008000000}" name="Column3" dataDxfId="1641"/>
    <tableColumn id="9" xr3:uid="{00000000-0010-0000-0000-000009000000}" name="BOM" dataDxfId="1640"/>
    <tableColumn id="10" xr3:uid="{00000000-0010-0000-0000-00000A000000}" name="CL" dataDxfId="1639"/>
    <tableColumn id="16" xr3:uid="{00000000-0010-0000-0000-000010000000}" name="Column6" dataDxfId="1638"/>
    <tableColumn id="15" xr3:uid="{00000000-0010-0000-0000-00000F000000}" name="Column2" dataDxfId="1637"/>
    <tableColumn id="14" xr3:uid="{00000000-0010-0000-0000-00000E000000}" name="Column1" dataDxfId="1636"/>
    <tableColumn id="11" xr3:uid="{00000000-0010-0000-0000-00000B000000}" name="REMARKS" dataDxfId="1635"/>
    <tableColumn id="12" xr3:uid="{00000000-0010-0000-0000-00000C000000}" name="Column4" dataDxfId="1634"/>
    <tableColumn id="13" xr3:uid="{00000000-0010-0000-0000-00000D000000}" name="Column5" dataDxfId="1633"/>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STK" filterMode="1">
    <tabColor rgb="FF92D050"/>
    <pageSetUpPr fitToPage="1"/>
  </sheetPr>
  <dimension ref="A1:BZ1046723"/>
  <sheetViews>
    <sheetView tabSelected="1" zoomScaleNormal="100" zoomScaleSheetLayoutView="90" workbookViewId="0">
      <pane xSplit="6" ySplit="1" topLeftCell="G1335" activePane="bottomRight" state="frozen"/>
      <selection activeCell="A162" sqref="A162"/>
      <selection pane="topRight" activeCell="A162" sqref="A162"/>
      <selection pane="bottomLeft" activeCell="A162" sqref="A162"/>
      <selection pane="bottomRight" activeCell="B2122" sqref="B2122"/>
    </sheetView>
  </sheetViews>
  <sheetFormatPr defaultColWidth="9.140625" defaultRowHeight="15" x14ac:dyDescent="0.25"/>
  <cols>
    <col min="1" max="1" width="18.28515625" style="1" bestFit="1" customWidth="1"/>
    <col min="2" max="2" width="14.28515625" style="1" bestFit="1" customWidth="1"/>
    <col min="3" max="3" width="7.85546875" style="1" customWidth="1"/>
    <col min="4" max="4" width="11.5703125" style="1" customWidth="1"/>
    <col min="5" max="5" width="11.42578125" style="1" customWidth="1"/>
    <col min="6" max="6" width="12.140625" style="3" customWidth="1"/>
    <col min="7" max="8" width="9.28515625" style="1" customWidth="1"/>
    <col min="9" max="9" width="9.28515625" style="11" customWidth="1"/>
    <col min="10" max="10" width="12.5703125" style="11" bestFit="1" customWidth="1"/>
    <col min="11" max="11" width="9.85546875" style="11" bestFit="1" customWidth="1"/>
    <col min="12" max="12" width="17" style="11" bestFit="1" customWidth="1"/>
    <col min="13" max="15" width="17" style="11" customWidth="1"/>
    <col min="16" max="19" width="17" style="11" hidden="1" customWidth="1"/>
    <col min="20" max="20" width="16.5703125" style="11" hidden="1" customWidth="1"/>
    <col min="21" max="21" width="17" style="11" hidden="1" customWidth="1"/>
    <col min="22" max="22" width="17.85546875" style="17" customWidth="1"/>
    <col min="23" max="26" width="20.5703125" style="11" customWidth="1"/>
    <col min="27" max="27" width="12.7109375" style="11" bestFit="1" customWidth="1"/>
    <col min="28" max="28" width="16.85546875" style="11" customWidth="1"/>
    <col min="29" max="29" width="12.85546875" style="11" bestFit="1" customWidth="1"/>
    <col min="30" max="31" width="22.42578125" style="11" customWidth="1"/>
    <col min="32" max="32" width="11.5703125" style="17" customWidth="1"/>
    <col min="33" max="33" width="10.7109375" style="11" customWidth="1"/>
    <col min="34" max="34" width="23" style="10" bestFit="1" customWidth="1"/>
    <col min="35" max="35" width="13.42578125" style="10" bestFit="1" customWidth="1"/>
    <col min="36" max="36" width="23.7109375" style="10" bestFit="1" customWidth="1"/>
    <col min="37" max="37" width="9.85546875" style="10" bestFit="1" customWidth="1"/>
    <col min="38" max="38" width="11.42578125" style="10" bestFit="1" customWidth="1"/>
    <col min="39" max="39" width="11.5703125" style="10" bestFit="1" customWidth="1"/>
    <col min="40" max="40" width="14.42578125" style="10" bestFit="1" customWidth="1"/>
    <col min="41" max="41" width="7.85546875" style="10" bestFit="1" customWidth="1"/>
    <col min="42" max="42" width="9.140625" style="10" bestFit="1" customWidth="1"/>
    <col min="43" max="43" width="12.85546875" style="10" bestFit="1" customWidth="1"/>
    <col min="44" max="44" width="14.42578125" style="10" bestFit="1" customWidth="1"/>
    <col min="45" max="45" width="7.85546875" style="10" bestFit="1" customWidth="1"/>
    <col min="46" max="46" width="15" style="10" bestFit="1" customWidth="1"/>
    <col min="47" max="47" width="9.140625" style="10" customWidth="1"/>
    <col min="48" max="48" width="11.5703125" style="10" bestFit="1" customWidth="1"/>
    <col min="49" max="49" width="11.5703125" style="10" customWidth="1"/>
    <col min="50" max="53" width="9.140625" style="10" customWidth="1"/>
    <col min="54" max="61" width="13" style="10" hidden="1" customWidth="1"/>
    <col min="62" max="62" width="11.140625" style="10" bestFit="1" customWidth="1"/>
    <col min="63" max="63" width="9.85546875" style="10" bestFit="1" customWidth="1"/>
    <col min="64" max="66" width="11.140625" style="10" bestFit="1" customWidth="1"/>
    <col min="67" max="67" width="11.7109375" style="10" bestFit="1" customWidth="1"/>
    <col min="68" max="69" width="11.140625" style="10" bestFit="1" customWidth="1"/>
    <col min="70" max="78" width="9.140625" style="10" customWidth="1"/>
    <col min="79" max="99" width="9.140625" style="11" customWidth="1"/>
    <col min="100" max="16384" width="9.140625" style="11"/>
  </cols>
  <sheetData>
    <row r="1" spans="1:33" s="11" customFormat="1" ht="24" customHeight="1" x14ac:dyDescent="0.25">
      <c r="A1" s="138" t="s">
        <v>0</v>
      </c>
      <c r="B1" s="138" t="s">
        <v>1</v>
      </c>
      <c r="C1" s="138" t="s">
        <v>2</v>
      </c>
      <c r="D1" s="138" t="s">
        <v>3</v>
      </c>
      <c r="E1" s="138" t="s">
        <v>4</v>
      </c>
      <c r="F1" s="138" t="s">
        <v>5</v>
      </c>
      <c r="G1" s="138" t="s">
        <v>6</v>
      </c>
      <c r="H1" s="138" t="s">
        <v>7</v>
      </c>
      <c r="I1" s="137" t="s">
        <v>8</v>
      </c>
      <c r="J1" s="137" t="s">
        <v>9</v>
      </c>
      <c r="K1" s="137" t="s">
        <v>10</v>
      </c>
      <c r="L1" s="137" t="s">
        <v>11</v>
      </c>
      <c r="M1" s="137" t="s">
        <v>12</v>
      </c>
      <c r="N1" s="137" t="s">
        <v>13</v>
      </c>
      <c r="O1" s="137" t="s">
        <v>14</v>
      </c>
      <c r="P1" s="137" t="s">
        <v>15</v>
      </c>
      <c r="Q1" s="137" t="s">
        <v>16</v>
      </c>
      <c r="R1" s="137" t="s">
        <v>17</v>
      </c>
      <c r="S1" s="137" t="s">
        <v>18</v>
      </c>
      <c r="T1" s="137" t="s">
        <v>19</v>
      </c>
      <c r="U1" s="137" t="s">
        <v>20</v>
      </c>
      <c r="V1" s="137" t="s">
        <v>21</v>
      </c>
      <c r="W1" s="137" t="s">
        <v>22</v>
      </c>
      <c r="X1" s="137" t="s">
        <v>23</v>
      </c>
      <c r="Y1" s="137" t="s">
        <v>24</v>
      </c>
      <c r="Z1" s="137" t="s">
        <v>25</v>
      </c>
      <c r="AA1" s="137" t="s">
        <v>26</v>
      </c>
      <c r="AB1" s="137" t="s">
        <v>27</v>
      </c>
      <c r="AC1" s="137" t="s">
        <v>28</v>
      </c>
      <c r="AD1" s="137" t="s">
        <v>29</v>
      </c>
      <c r="AE1" s="137" t="s">
        <v>30</v>
      </c>
      <c r="AF1" s="137" t="s">
        <v>31</v>
      </c>
      <c r="AG1" s="137" t="s">
        <v>32</v>
      </c>
    </row>
    <row r="2" spans="1:33" s="11" customFormat="1" hidden="1" x14ac:dyDescent="0.25">
      <c r="A2" s="1">
        <v>20161255</v>
      </c>
      <c r="B2" s="1"/>
      <c r="C2" s="1" t="s">
        <v>33</v>
      </c>
      <c r="D2" s="1" t="s">
        <v>34</v>
      </c>
      <c r="E2" s="1">
        <v>702617</v>
      </c>
      <c r="F2" s="3"/>
      <c r="G2" s="3"/>
      <c r="H2" s="3"/>
      <c r="I2" s="17"/>
      <c r="J2" s="91" t="s">
        <v>35</v>
      </c>
      <c r="K2" s="91"/>
      <c r="L2" s="17"/>
      <c r="P2" s="17"/>
      <c r="Q2" s="17"/>
      <c r="R2" s="17"/>
      <c r="S2" s="17"/>
      <c r="U2" s="17"/>
      <c r="V2" s="17" t="s">
        <v>36</v>
      </c>
      <c r="W2" s="11" t="s">
        <v>37</v>
      </c>
      <c r="AF2" s="17" t="str">
        <f>IFERROR(IF($AA$1&lt;&gt;0,IF($AA$1=VALUE(#REF!),AG2,""),""),"")</f>
        <v/>
      </c>
    </row>
    <row r="3" spans="1:33" s="11" customFormat="1" hidden="1" x14ac:dyDescent="0.25">
      <c r="A3" s="1">
        <v>20171007</v>
      </c>
      <c r="B3" s="1" t="s">
        <v>38</v>
      </c>
      <c r="C3" s="1" t="s">
        <v>33</v>
      </c>
      <c r="D3" s="1" t="s">
        <v>39</v>
      </c>
      <c r="E3" s="1">
        <v>952071</v>
      </c>
      <c r="F3" s="3">
        <v>42737</v>
      </c>
      <c r="G3" s="3"/>
      <c r="H3" s="3"/>
      <c r="I3" s="17"/>
      <c r="J3" s="91" t="s">
        <v>40</v>
      </c>
      <c r="K3" s="91"/>
      <c r="L3" s="17"/>
      <c r="P3" s="17"/>
      <c r="Q3" s="17"/>
      <c r="R3" s="17"/>
      <c r="S3" s="17"/>
      <c r="U3" s="17"/>
      <c r="V3" s="17" t="s">
        <v>36</v>
      </c>
      <c r="W3" s="11" t="s">
        <v>41</v>
      </c>
      <c r="AF3" s="17" t="str">
        <f>IFERROR(IF($AA$1&lt;&gt;0,IF($AA$1=VALUE(#REF!),AG3,""),""),"")</f>
        <v/>
      </c>
    </row>
    <row r="4" spans="1:33" s="11" customFormat="1" hidden="1" x14ac:dyDescent="0.25">
      <c r="A4" s="1">
        <v>20171057</v>
      </c>
      <c r="B4" s="1" t="s">
        <v>42</v>
      </c>
      <c r="C4" s="1" t="s">
        <v>33</v>
      </c>
      <c r="D4" s="1" t="s">
        <v>43</v>
      </c>
      <c r="E4" s="1">
        <v>953042</v>
      </c>
      <c r="F4" s="3">
        <v>42757</v>
      </c>
      <c r="G4" s="3"/>
      <c r="H4" s="3"/>
      <c r="I4" s="17"/>
      <c r="J4" s="91" t="s">
        <v>35</v>
      </c>
      <c r="K4" s="91"/>
      <c r="L4" s="17"/>
      <c r="P4" s="17"/>
      <c r="Q4" s="17"/>
      <c r="R4" s="17"/>
      <c r="S4" s="17"/>
      <c r="U4" s="17"/>
      <c r="V4" s="17" t="s">
        <v>36</v>
      </c>
      <c r="W4" s="11" t="s">
        <v>44</v>
      </c>
      <c r="AF4" s="17" t="str">
        <f>IFERROR(IF($AA$1&lt;&gt;0,IF($AA$1=VALUE(#REF!),AG4,""),""),"")</f>
        <v/>
      </c>
    </row>
    <row r="5" spans="1:33" s="11" customFormat="1" hidden="1" x14ac:dyDescent="0.25">
      <c r="A5" s="1">
        <v>20171089</v>
      </c>
      <c r="B5" s="1" t="s">
        <v>45</v>
      </c>
      <c r="C5" s="1" t="s">
        <v>33</v>
      </c>
      <c r="D5" s="1" t="s">
        <v>43</v>
      </c>
      <c r="E5" s="1">
        <v>953042</v>
      </c>
      <c r="F5" s="3"/>
      <c r="G5" s="3"/>
      <c r="H5" s="3"/>
      <c r="I5" s="17"/>
      <c r="J5" s="91" t="s">
        <v>35</v>
      </c>
      <c r="K5" s="91"/>
      <c r="L5" s="17"/>
      <c r="P5" s="17"/>
      <c r="Q5" s="17"/>
      <c r="R5" s="17"/>
      <c r="S5" s="17"/>
      <c r="U5" s="17"/>
      <c r="V5" s="17" t="s">
        <v>36</v>
      </c>
      <c r="W5" s="11" t="s">
        <v>46</v>
      </c>
      <c r="AF5" s="17" t="str">
        <f>IFERROR(IF($AA$1&lt;&gt;0,IF($AA$1=VALUE(#REF!),AG5,""),""),"")</f>
        <v/>
      </c>
    </row>
    <row r="6" spans="1:33" s="11" customFormat="1" hidden="1" x14ac:dyDescent="0.25">
      <c r="A6" s="1">
        <v>20171162</v>
      </c>
      <c r="B6" s="1" t="s">
        <v>47</v>
      </c>
      <c r="C6" s="1" t="s">
        <v>33</v>
      </c>
      <c r="D6" s="1" t="s">
        <v>48</v>
      </c>
      <c r="E6" s="1">
        <v>965530</v>
      </c>
      <c r="F6" s="3">
        <v>42807</v>
      </c>
      <c r="G6" s="3"/>
      <c r="H6" s="3"/>
      <c r="I6" s="17"/>
      <c r="J6" s="91" t="s">
        <v>35</v>
      </c>
      <c r="K6" s="91"/>
      <c r="L6" s="17"/>
      <c r="P6" s="17"/>
      <c r="Q6" s="17"/>
      <c r="R6" s="17"/>
      <c r="S6" s="17"/>
      <c r="U6" s="17"/>
      <c r="V6" s="17" t="s">
        <v>36</v>
      </c>
      <c r="W6" s="11" t="s">
        <v>49</v>
      </c>
      <c r="AF6" s="17" t="str">
        <f>IFERROR(IF($AA$1&lt;&gt;0,IF($AA$1=VALUE(#REF!),AG6,""),""),"")</f>
        <v/>
      </c>
    </row>
    <row r="7" spans="1:33" s="11" customFormat="1" hidden="1" x14ac:dyDescent="0.25">
      <c r="A7" s="1">
        <v>20171168</v>
      </c>
      <c r="B7" s="1" t="s">
        <v>50</v>
      </c>
      <c r="C7" s="1" t="s">
        <v>33</v>
      </c>
      <c r="D7" s="1" t="s">
        <v>43</v>
      </c>
      <c r="E7" s="1">
        <v>953042</v>
      </c>
      <c r="F7" s="3"/>
      <c r="G7" s="3"/>
      <c r="H7" s="3"/>
      <c r="I7" s="17"/>
      <c r="J7" s="91" t="s">
        <v>35</v>
      </c>
      <c r="K7" s="91"/>
      <c r="L7" s="17"/>
      <c r="P7" s="17"/>
      <c r="Q7" s="17"/>
      <c r="R7" s="17"/>
      <c r="S7" s="17"/>
      <c r="T7" s="11" t="str">
        <f>IFERROR(SMALL($AF$2:$AF$549,ROWS(L$2:$AF7)),"")</f>
        <v/>
      </c>
      <c r="U7" s="17"/>
      <c r="V7" s="17" t="s">
        <v>36</v>
      </c>
      <c r="W7" s="11" t="s">
        <v>51</v>
      </c>
      <c r="AF7" s="17" t="str">
        <f>IFERROR(IF($AA$1&lt;&gt;0,IF($AA$1=VALUE(#REF!),AG7,""),""),"")</f>
        <v/>
      </c>
    </row>
    <row r="8" spans="1:33" s="11" customFormat="1" hidden="1" x14ac:dyDescent="0.25">
      <c r="A8" s="1">
        <v>20171170</v>
      </c>
      <c r="B8" s="1" t="s">
        <v>52</v>
      </c>
      <c r="C8" s="1" t="s">
        <v>33</v>
      </c>
      <c r="D8" s="1" t="s">
        <v>43</v>
      </c>
      <c r="E8" s="1">
        <v>953042</v>
      </c>
      <c r="F8" s="3"/>
      <c r="G8" s="3"/>
      <c r="H8" s="3"/>
      <c r="I8" s="17"/>
      <c r="J8" s="91" t="s">
        <v>35</v>
      </c>
      <c r="K8" s="91"/>
      <c r="L8" s="17"/>
      <c r="P8" s="17"/>
      <c r="Q8" s="17"/>
      <c r="R8" s="17"/>
      <c r="S8" s="17"/>
      <c r="T8" s="11" t="str">
        <f>IFERROR(SMALL($AF$2:$AF$549,ROWS(L$2:$AF8)),"")</f>
        <v/>
      </c>
      <c r="U8" s="17"/>
      <c r="V8" s="17" t="s">
        <v>36</v>
      </c>
      <c r="W8" s="11" t="s">
        <v>51</v>
      </c>
      <c r="AF8" s="17" t="str">
        <f>IFERROR(IF($AA$1&lt;&gt;0,IF($AA$1=VALUE(#REF!),AG8,""),""),"")</f>
        <v/>
      </c>
    </row>
    <row r="9" spans="1:33" s="11" customFormat="1" hidden="1" x14ac:dyDescent="0.25">
      <c r="A9" s="1">
        <v>20171182</v>
      </c>
      <c r="B9" s="1" t="s">
        <v>53</v>
      </c>
      <c r="C9" s="1" t="s">
        <v>33</v>
      </c>
      <c r="D9" s="1" t="s">
        <v>43</v>
      </c>
      <c r="E9" s="1">
        <v>953042</v>
      </c>
      <c r="F9" s="3"/>
      <c r="G9" s="3"/>
      <c r="H9" s="3"/>
      <c r="I9" s="17"/>
      <c r="J9" s="11" t="s">
        <v>35</v>
      </c>
      <c r="L9" s="17"/>
      <c r="P9" s="17"/>
      <c r="Q9" s="17"/>
      <c r="R9" s="17"/>
      <c r="S9" s="17"/>
      <c r="T9" s="11" t="str">
        <f>IFERROR(SMALL($AF$2:$AF$549,ROWS(L$2:$AF9)),"")</f>
        <v/>
      </c>
      <c r="U9" s="17"/>
      <c r="V9" s="17" t="s">
        <v>36</v>
      </c>
      <c r="W9" s="11" t="s">
        <v>51</v>
      </c>
      <c r="AF9" s="17" t="str">
        <f>IFERROR(IF($AA$1&lt;&gt;0,IF($AA$1=VALUE(#REF!),AG9,""),""),"")</f>
        <v/>
      </c>
    </row>
    <row r="10" spans="1:33" s="11" customFormat="1" hidden="1" x14ac:dyDescent="0.25">
      <c r="A10" s="1">
        <v>20171462</v>
      </c>
      <c r="B10" s="1">
        <v>12877927</v>
      </c>
      <c r="C10" s="1" t="s">
        <v>54</v>
      </c>
      <c r="D10" s="1" t="s">
        <v>55</v>
      </c>
      <c r="E10" s="1">
        <v>952533</v>
      </c>
      <c r="F10" s="3">
        <v>43097</v>
      </c>
      <c r="G10" s="3"/>
      <c r="H10" s="3"/>
      <c r="I10" s="17"/>
      <c r="J10" s="91" t="s">
        <v>40</v>
      </c>
      <c r="K10" s="91"/>
      <c r="L10" s="17"/>
      <c r="P10" s="17"/>
      <c r="Q10" s="17"/>
      <c r="R10" s="17"/>
      <c r="S10" s="17"/>
      <c r="T10" s="11" t="str">
        <f>IFERROR(SMALL($AF$2:$AF$549,ROWS(L$2:$AF10)),"")</f>
        <v/>
      </c>
      <c r="U10" s="17"/>
      <c r="V10" s="17" t="s">
        <v>36</v>
      </c>
      <c r="AF10" s="17" t="str">
        <f>IFERROR(IF($AA$1&lt;&gt;0,IF($AA$1=VALUE(#REF!),AG10,""),""),"")</f>
        <v/>
      </c>
    </row>
    <row r="11" spans="1:33" s="11" customFormat="1" hidden="1" x14ac:dyDescent="0.25">
      <c r="A11" s="1">
        <v>20171464</v>
      </c>
      <c r="B11" s="1">
        <v>12847522</v>
      </c>
      <c r="C11" s="1" t="s">
        <v>33</v>
      </c>
      <c r="D11" s="1" t="s">
        <v>56</v>
      </c>
      <c r="E11" s="1">
        <v>986403</v>
      </c>
      <c r="F11" s="3">
        <v>43100</v>
      </c>
      <c r="G11" s="3"/>
      <c r="H11" s="3"/>
      <c r="I11" s="17"/>
      <c r="J11" s="91" t="s">
        <v>40</v>
      </c>
      <c r="K11" s="91"/>
      <c r="L11" s="17"/>
      <c r="P11" s="17"/>
      <c r="Q11" s="17"/>
      <c r="R11" s="17"/>
      <c r="S11" s="17"/>
      <c r="T11" s="11" t="str">
        <f>IFERROR(SMALL($AF$2:$AF$549,ROWS(L$2:$AF11)),"")</f>
        <v/>
      </c>
      <c r="U11" s="17"/>
      <c r="V11" s="17" t="s">
        <v>36</v>
      </c>
      <c r="AF11" s="17" t="str">
        <f>IFERROR(IF($AA$1&lt;&gt;0,IF($AA$1=VALUE(#REF!),AG11,""),""),"")</f>
        <v/>
      </c>
    </row>
    <row r="12" spans="1:33" s="11" customFormat="1" hidden="1" x14ac:dyDescent="0.25">
      <c r="A12" s="1">
        <v>20181003</v>
      </c>
      <c r="B12" s="1" t="s">
        <v>57</v>
      </c>
      <c r="C12" s="1" t="s">
        <v>58</v>
      </c>
      <c r="D12" s="1" t="s">
        <v>59</v>
      </c>
      <c r="E12" s="1">
        <v>791578</v>
      </c>
      <c r="F12" s="3">
        <v>43102</v>
      </c>
      <c r="G12" s="3"/>
      <c r="H12" s="3"/>
      <c r="I12" s="17"/>
      <c r="J12" s="91" t="s">
        <v>40</v>
      </c>
      <c r="K12" s="91"/>
      <c r="L12" s="17"/>
      <c r="P12" s="17"/>
      <c r="Q12" s="17"/>
      <c r="R12" s="17"/>
      <c r="S12" s="17"/>
      <c r="T12" s="11" t="str">
        <f>IFERROR(SMALL($AF$2:$AF$549,ROWS(L$2:$AF12)),"")</f>
        <v/>
      </c>
      <c r="U12" s="17"/>
      <c r="V12" s="17" t="s">
        <v>36</v>
      </c>
      <c r="AF12" s="17" t="str">
        <f>IFERROR(IF($AA$1&lt;&gt;0,IF($AA$1=VALUE(#REF!),AG12,""),""),"")</f>
        <v/>
      </c>
    </row>
    <row r="13" spans="1:33" s="11" customFormat="1" hidden="1" x14ac:dyDescent="0.25">
      <c r="A13" s="1">
        <v>20181007</v>
      </c>
      <c r="B13" s="1" t="s">
        <v>60</v>
      </c>
      <c r="C13" s="1" t="s">
        <v>58</v>
      </c>
      <c r="D13" s="1" t="s">
        <v>59</v>
      </c>
      <c r="E13" s="1">
        <v>1011366</v>
      </c>
      <c r="F13" s="3">
        <v>43108</v>
      </c>
      <c r="G13" s="3"/>
      <c r="H13" s="3"/>
      <c r="I13" s="17"/>
      <c r="J13" s="91" t="s">
        <v>40</v>
      </c>
      <c r="K13" s="91"/>
      <c r="L13" s="17"/>
      <c r="P13" s="17"/>
      <c r="Q13" s="17"/>
      <c r="R13" s="17"/>
      <c r="S13" s="17"/>
      <c r="T13" s="11" t="str">
        <f>IFERROR(SMALL($AF$2:$AF$549,ROWS(L$2:$AF13)),"")</f>
        <v/>
      </c>
      <c r="U13" s="17"/>
      <c r="V13" s="17" t="s">
        <v>36</v>
      </c>
      <c r="W13" s="11" t="s">
        <v>61</v>
      </c>
      <c r="AF13" s="17" t="str">
        <f>IFERROR(IF($AA$1&lt;&gt;0,IF($AA$1=VALUE(#REF!),AG13,""),""),"")</f>
        <v/>
      </c>
    </row>
    <row r="14" spans="1:33" s="11" customFormat="1" hidden="1" x14ac:dyDescent="0.25">
      <c r="A14" s="1">
        <v>20181012</v>
      </c>
      <c r="B14" s="1" t="s">
        <v>62</v>
      </c>
      <c r="C14" s="1" t="s">
        <v>33</v>
      </c>
      <c r="D14" s="1" t="s">
        <v>39</v>
      </c>
      <c r="E14" s="1">
        <v>952071</v>
      </c>
      <c r="F14" s="3">
        <v>43116</v>
      </c>
      <c r="G14" s="3"/>
      <c r="H14" s="3"/>
      <c r="I14" s="17"/>
      <c r="J14" s="91" t="s">
        <v>40</v>
      </c>
      <c r="K14" s="91"/>
      <c r="L14" s="17"/>
      <c r="P14" s="17"/>
      <c r="Q14" s="17"/>
      <c r="R14" s="17"/>
      <c r="S14" s="17"/>
      <c r="T14" s="11" t="str">
        <f>IFERROR(SMALL($AF$2:$AF$549,ROWS(L$2:$AF14)),"")</f>
        <v/>
      </c>
      <c r="U14" s="17"/>
      <c r="V14" s="17" t="s">
        <v>36</v>
      </c>
      <c r="AF14" s="17" t="str">
        <f>IFERROR(IF($AA$1&lt;&gt;0,IF($AA$1=VALUE(#REF!),AG14,""),""),"")</f>
        <v/>
      </c>
    </row>
    <row r="15" spans="1:33" s="11" customFormat="1" hidden="1" x14ac:dyDescent="0.25">
      <c r="A15" s="1">
        <v>20181013</v>
      </c>
      <c r="B15" s="1" t="s">
        <v>63</v>
      </c>
      <c r="C15" s="1" t="s">
        <v>33</v>
      </c>
      <c r="D15" s="1" t="s">
        <v>56</v>
      </c>
      <c r="E15" s="1">
        <v>986403</v>
      </c>
      <c r="F15" s="3">
        <v>43116</v>
      </c>
      <c r="G15" s="3"/>
      <c r="H15" s="3"/>
      <c r="I15" s="17"/>
      <c r="J15" s="91" t="s">
        <v>40</v>
      </c>
      <c r="K15" s="91"/>
      <c r="L15" s="17"/>
      <c r="P15" s="17"/>
      <c r="Q15" s="17"/>
      <c r="R15" s="17"/>
      <c r="S15" s="17"/>
      <c r="T15" s="11" t="str">
        <f>IFERROR(SMALL($AF$2:$AF$549,ROWS(L$2:$AF15)),"")</f>
        <v/>
      </c>
      <c r="U15" s="17"/>
      <c r="V15" s="17" t="s">
        <v>36</v>
      </c>
      <c r="AF15" s="17" t="str">
        <f>IFERROR(IF($AA$1&lt;&gt;0,IF($AA$1=VALUE(#REF!),AG15,""),""),"")</f>
        <v/>
      </c>
    </row>
    <row r="16" spans="1:33" s="11" customFormat="1" hidden="1" x14ac:dyDescent="0.25">
      <c r="A16" s="1">
        <v>20181014</v>
      </c>
      <c r="B16" s="1" t="s">
        <v>64</v>
      </c>
      <c r="C16" s="1" t="s">
        <v>33</v>
      </c>
      <c r="D16" s="1" t="s">
        <v>56</v>
      </c>
      <c r="E16" s="1">
        <v>986403</v>
      </c>
      <c r="F16" s="3">
        <v>43116</v>
      </c>
      <c r="G16" s="3"/>
      <c r="H16" s="3"/>
      <c r="I16" s="17"/>
      <c r="J16" s="91" t="s">
        <v>40</v>
      </c>
      <c r="K16" s="91"/>
      <c r="L16" s="17"/>
      <c r="P16" s="17"/>
      <c r="Q16" s="17"/>
      <c r="R16" s="17"/>
      <c r="S16" s="17"/>
      <c r="T16" s="11" t="str">
        <f>IFERROR(SMALL($AF$2:$AF$549,ROWS(L$2:$AF16)),"")</f>
        <v/>
      </c>
      <c r="U16" s="17"/>
      <c r="V16" s="17" t="s">
        <v>36</v>
      </c>
      <c r="AF16" s="17" t="str">
        <f>IFERROR(IF($AA$1&lt;&gt;0,IF($AA$1=VALUE(#REF!),AG16,""),""),"")</f>
        <v/>
      </c>
    </row>
    <row r="17" spans="1:32" s="11" customFormat="1" hidden="1" x14ac:dyDescent="0.25">
      <c r="A17" s="1">
        <v>20181018</v>
      </c>
      <c r="B17" s="1" t="s">
        <v>65</v>
      </c>
      <c r="C17" s="1" t="s">
        <v>58</v>
      </c>
      <c r="D17" s="1" t="s">
        <v>59</v>
      </c>
      <c r="E17" s="1">
        <v>791578</v>
      </c>
      <c r="F17" s="3">
        <v>43121</v>
      </c>
      <c r="G17" s="3"/>
      <c r="H17" s="3"/>
      <c r="I17" s="17"/>
      <c r="J17" s="91" t="s">
        <v>40</v>
      </c>
      <c r="K17" s="91"/>
      <c r="L17" s="17"/>
      <c r="P17" s="17"/>
      <c r="Q17" s="17"/>
      <c r="R17" s="17"/>
      <c r="S17" s="17"/>
      <c r="T17" s="11" t="str">
        <f>IFERROR(SMALL($AF$2:$AF$549,ROWS(L$2:$AF17)),"")</f>
        <v/>
      </c>
      <c r="U17" s="17"/>
      <c r="V17" s="17" t="s">
        <v>36</v>
      </c>
      <c r="AF17" s="17" t="str">
        <f>IFERROR(IF($AA$1&lt;&gt;0,IF($AA$1=VALUE(#REF!),AG17,""),""),"")</f>
        <v/>
      </c>
    </row>
    <row r="18" spans="1:32" s="11" customFormat="1" hidden="1" x14ac:dyDescent="0.25">
      <c r="A18" s="1">
        <v>20181019</v>
      </c>
      <c r="B18" s="1" t="s">
        <v>66</v>
      </c>
      <c r="C18" s="1" t="s">
        <v>54</v>
      </c>
      <c r="D18" s="1" t="s">
        <v>55</v>
      </c>
      <c r="E18" s="1">
        <v>952533</v>
      </c>
      <c r="F18" s="3">
        <v>43121</v>
      </c>
      <c r="G18" s="3"/>
      <c r="H18" s="3"/>
      <c r="I18" s="17"/>
      <c r="J18" s="91" t="s">
        <v>40</v>
      </c>
      <c r="K18" s="91"/>
      <c r="L18" s="17"/>
      <c r="P18" s="17"/>
      <c r="Q18" s="17"/>
      <c r="R18" s="17"/>
      <c r="S18" s="17"/>
      <c r="T18" s="11" t="str">
        <f>IFERROR(SMALL($AF$2:$AF$549,ROWS(L$2:$AF18)),"")</f>
        <v/>
      </c>
      <c r="U18" s="17"/>
      <c r="V18" s="17" t="s">
        <v>36</v>
      </c>
      <c r="AF18" s="17" t="str">
        <f>IFERROR(IF($AA$1&lt;&gt;0,IF($AA$1=VALUE(#REF!),AG18,""),""),"")</f>
        <v/>
      </c>
    </row>
    <row r="19" spans="1:32" s="11" customFormat="1" hidden="1" x14ac:dyDescent="0.25">
      <c r="A19" s="1">
        <v>20181025</v>
      </c>
      <c r="B19" s="1" t="s">
        <v>67</v>
      </c>
      <c r="C19" s="1" t="s">
        <v>33</v>
      </c>
      <c r="D19" s="1" t="s">
        <v>56</v>
      </c>
      <c r="E19" s="1">
        <v>986403</v>
      </c>
      <c r="F19" s="3">
        <v>43128</v>
      </c>
      <c r="G19" s="3"/>
      <c r="H19" s="3"/>
      <c r="I19" s="17"/>
      <c r="J19" s="91" t="s">
        <v>40</v>
      </c>
      <c r="K19" s="91"/>
      <c r="L19" s="17"/>
      <c r="P19" s="17"/>
      <c r="Q19" s="17"/>
      <c r="R19" s="17"/>
      <c r="S19" s="17"/>
      <c r="T19" s="11" t="str">
        <f>IFERROR(SMALL($AF$2:$AF$549,ROWS(L$2:$AF19)),"")</f>
        <v/>
      </c>
      <c r="U19" s="17"/>
      <c r="V19" s="17" t="s">
        <v>36</v>
      </c>
      <c r="AF19" s="17" t="str">
        <f>IFERROR(IF($AA$1&lt;&gt;0,IF($AA$1=VALUE(#REF!),AG19,""),""),"")</f>
        <v/>
      </c>
    </row>
    <row r="20" spans="1:32" s="11" customFormat="1" hidden="1" x14ac:dyDescent="0.25">
      <c r="A20" s="1">
        <v>20181029</v>
      </c>
      <c r="B20" s="1" t="s">
        <v>68</v>
      </c>
      <c r="C20" s="1" t="s">
        <v>33</v>
      </c>
      <c r="D20" s="1" t="s">
        <v>43</v>
      </c>
      <c r="E20" s="1">
        <v>953042</v>
      </c>
      <c r="F20" s="3">
        <v>43131</v>
      </c>
      <c r="G20" s="3"/>
      <c r="H20" s="3"/>
      <c r="I20" s="17"/>
      <c r="J20" s="91" t="s">
        <v>40</v>
      </c>
      <c r="K20" s="91"/>
      <c r="L20" s="17"/>
      <c r="P20" s="17"/>
      <c r="Q20" s="17"/>
      <c r="R20" s="17"/>
      <c r="S20" s="17"/>
      <c r="T20" s="11" t="str">
        <f>IFERROR(SMALL($AF$2:$AF$549,ROWS(L$2:$AF20)),"")</f>
        <v/>
      </c>
      <c r="U20" s="17"/>
      <c r="V20" s="17" t="s">
        <v>36</v>
      </c>
      <c r="AF20" s="17" t="str">
        <f>IFERROR(IF($AA$1&lt;&gt;0,IF($AA$1=VALUE(#REF!),AG20,""),""),"")</f>
        <v/>
      </c>
    </row>
    <row r="21" spans="1:32" s="11" customFormat="1" hidden="1" x14ac:dyDescent="0.25">
      <c r="A21" s="1">
        <v>20181034</v>
      </c>
      <c r="B21" s="1" t="s">
        <v>69</v>
      </c>
      <c r="C21" s="1" t="s">
        <v>33</v>
      </c>
      <c r="D21" s="1" t="s">
        <v>39</v>
      </c>
      <c r="E21" s="1">
        <v>859588</v>
      </c>
      <c r="F21" s="3">
        <v>43143</v>
      </c>
      <c r="G21" s="3"/>
      <c r="H21" s="3"/>
      <c r="I21" s="17"/>
      <c r="J21" s="11" t="s">
        <v>40</v>
      </c>
      <c r="L21" s="17"/>
      <c r="P21" s="17"/>
      <c r="Q21" s="17"/>
      <c r="R21" s="17"/>
      <c r="S21" s="17"/>
      <c r="T21" s="11" t="str">
        <f>IFERROR(SMALL($AF$2:$AF$549,ROWS(L$2:$AF21)),"")</f>
        <v/>
      </c>
      <c r="U21" s="17"/>
      <c r="V21" s="17" t="s">
        <v>36</v>
      </c>
      <c r="AF21" s="17" t="str">
        <f>IFERROR(IF($AA$1&lt;&gt;0,IF($AA$1=VALUE(#REF!),AG21,""),""),"")</f>
        <v/>
      </c>
    </row>
    <row r="22" spans="1:32" s="11" customFormat="1" hidden="1" x14ac:dyDescent="0.25">
      <c r="A22" s="1">
        <v>20181037</v>
      </c>
      <c r="B22" s="1" t="s">
        <v>70</v>
      </c>
      <c r="C22" s="1" t="s">
        <v>33</v>
      </c>
      <c r="D22" s="1" t="s">
        <v>56</v>
      </c>
      <c r="E22" s="1" t="s">
        <v>71</v>
      </c>
      <c r="F22" s="3">
        <v>43144</v>
      </c>
      <c r="G22" s="3"/>
      <c r="H22" s="3"/>
      <c r="I22" s="17"/>
      <c r="J22" s="91" t="s">
        <v>40</v>
      </c>
      <c r="K22" s="91"/>
      <c r="L22" s="17"/>
      <c r="P22" s="17"/>
      <c r="Q22" s="17"/>
      <c r="R22" s="17"/>
      <c r="S22" s="17"/>
      <c r="T22" s="11" t="str">
        <f>IFERROR(SMALL($AF$2:$AF$549,ROWS(L$2:$AF22)),"")</f>
        <v/>
      </c>
      <c r="U22" s="17"/>
      <c r="V22" s="17" t="s">
        <v>36</v>
      </c>
      <c r="AF22" s="17" t="str">
        <f>IFERROR(IF($AA$1&lt;&gt;0,IF($AA$1=VALUE(#REF!),AG22,""),""),"")</f>
        <v/>
      </c>
    </row>
    <row r="23" spans="1:32" s="11" customFormat="1" hidden="1" x14ac:dyDescent="0.25">
      <c r="A23" s="1">
        <v>20181039</v>
      </c>
      <c r="B23" s="1" t="s">
        <v>72</v>
      </c>
      <c r="C23" s="1" t="s">
        <v>33</v>
      </c>
      <c r="D23" s="1" t="s">
        <v>43</v>
      </c>
      <c r="E23" s="1">
        <v>953042</v>
      </c>
      <c r="F23" s="3">
        <v>43147</v>
      </c>
      <c r="G23" s="3"/>
      <c r="H23" s="3"/>
      <c r="I23" s="17"/>
      <c r="J23" s="91" t="s">
        <v>40</v>
      </c>
      <c r="K23" s="91"/>
      <c r="L23" s="17"/>
      <c r="P23" s="17"/>
      <c r="Q23" s="17"/>
      <c r="R23" s="17"/>
      <c r="S23" s="17"/>
      <c r="T23" s="11" t="str">
        <f>IFERROR(SMALL($AF$2:$AF$549,ROWS(L$2:$AF23)),"")</f>
        <v/>
      </c>
      <c r="U23" s="17"/>
      <c r="V23" s="17" t="s">
        <v>36</v>
      </c>
      <c r="AF23" s="17" t="str">
        <f>IFERROR(IF($AA$1&lt;&gt;0,IF($AA$1=VALUE(#REF!),AG23,""),""),"")</f>
        <v/>
      </c>
    </row>
    <row r="24" spans="1:32" s="11" customFormat="1" hidden="1" x14ac:dyDescent="0.25">
      <c r="A24" s="1">
        <v>20181040</v>
      </c>
      <c r="B24" s="1" t="s">
        <v>73</v>
      </c>
      <c r="C24" s="1" t="s">
        <v>33</v>
      </c>
      <c r="D24" s="1" t="s">
        <v>56</v>
      </c>
      <c r="E24" s="1">
        <v>986403</v>
      </c>
      <c r="F24" s="3">
        <v>43147</v>
      </c>
      <c r="G24" s="3"/>
      <c r="H24" s="3"/>
      <c r="I24" s="17"/>
      <c r="J24" s="11" t="s">
        <v>40</v>
      </c>
      <c r="L24" s="17"/>
      <c r="P24" s="17"/>
      <c r="Q24" s="17"/>
      <c r="R24" s="17"/>
      <c r="S24" s="17"/>
      <c r="T24" s="11" t="str">
        <f>IFERROR(SMALL($AF$2:$AF$549,ROWS(L$2:$AF24)),"")</f>
        <v/>
      </c>
      <c r="U24" s="17"/>
      <c r="V24" s="17" t="s">
        <v>36</v>
      </c>
      <c r="AF24" s="17" t="str">
        <f>IFERROR(IF($AA$1&lt;&gt;0,IF($AA$1=VALUE(#REF!),AG24,""),""),"")</f>
        <v/>
      </c>
    </row>
    <row r="25" spans="1:32" s="11" customFormat="1" hidden="1" x14ac:dyDescent="0.25">
      <c r="A25" s="1">
        <v>20181042</v>
      </c>
      <c r="B25" s="1" t="s">
        <v>74</v>
      </c>
      <c r="C25" s="1" t="s">
        <v>54</v>
      </c>
      <c r="D25" s="1" t="s">
        <v>55</v>
      </c>
      <c r="E25" s="1">
        <v>952533</v>
      </c>
      <c r="F25" s="3">
        <v>43144</v>
      </c>
      <c r="G25" s="3"/>
      <c r="H25" s="3"/>
      <c r="I25" s="17"/>
      <c r="J25" s="91" t="s">
        <v>35</v>
      </c>
      <c r="K25" s="91"/>
      <c r="L25" s="17"/>
      <c r="P25" s="17"/>
      <c r="Q25" s="17"/>
      <c r="R25" s="17"/>
      <c r="S25" s="17"/>
      <c r="T25" s="11" t="str">
        <f>IFERROR(SMALL($AF$2:$AF$549,ROWS(L$2:$AF25)),"")</f>
        <v/>
      </c>
      <c r="U25" s="17"/>
      <c r="V25" s="17" t="s">
        <v>36</v>
      </c>
      <c r="W25" s="11" t="s">
        <v>51</v>
      </c>
      <c r="AF25" s="17" t="str">
        <f>IFERROR(IF($AA$1&lt;&gt;0,IF($AA$1=VALUE(#REF!),AG25,""),""),"")</f>
        <v/>
      </c>
    </row>
    <row r="26" spans="1:32" s="11" customFormat="1" hidden="1" x14ac:dyDescent="0.25">
      <c r="A26" s="1">
        <v>20181045</v>
      </c>
      <c r="B26" s="1" t="s">
        <v>75</v>
      </c>
      <c r="C26" s="1" t="s">
        <v>54</v>
      </c>
      <c r="D26" s="1" t="s">
        <v>55</v>
      </c>
      <c r="E26" s="1" t="s">
        <v>76</v>
      </c>
      <c r="F26" s="3">
        <v>43150</v>
      </c>
      <c r="G26" s="3"/>
      <c r="H26" s="3"/>
      <c r="I26" s="17"/>
      <c r="J26" s="91" t="s">
        <v>35</v>
      </c>
      <c r="K26" s="91"/>
      <c r="L26" s="17"/>
      <c r="P26" s="17"/>
      <c r="Q26" s="17"/>
      <c r="R26" s="17"/>
      <c r="S26" s="17"/>
      <c r="T26" s="11" t="str">
        <f>IFERROR(SMALL($AF$2:$AF$549,ROWS(L$2:$AF26)),"")</f>
        <v/>
      </c>
      <c r="U26" s="17"/>
      <c r="V26" s="17" t="s">
        <v>36</v>
      </c>
      <c r="AF26" s="17" t="str">
        <f>IFERROR(IF($AA$1&lt;&gt;0,IF($AA$1=VALUE(#REF!),AG26,""),""),"")</f>
        <v/>
      </c>
    </row>
    <row r="27" spans="1:32" s="11" customFormat="1" hidden="1" x14ac:dyDescent="0.25">
      <c r="A27" s="1">
        <v>20181047</v>
      </c>
      <c r="B27" s="1">
        <v>12847523</v>
      </c>
      <c r="C27" s="1" t="s">
        <v>33</v>
      </c>
      <c r="D27" s="1" t="s">
        <v>56</v>
      </c>
      <c r="E27" s="1">
        <v>986403</v>
      </c>
      <c r="F27" s="3">
        <v>43151</v>
      </c>
      <c r="G27" s="3"/>
      <c r="H27" s="3"/>
      <c r="I27" s="17"/>
      <c r="J27" s="91" t="s">
        <v>40</v>
      </c>
      <c r="K27" s="91"/>
      <c r="L27" s="17"/>
      <c r="P27" s="17"/>
      <c r="Q27" s="17"/>
      <c r="R27" s="17"/>
      <c r="S27" s="17"/>
      <c r="U27" s="17"/>
      <c r="V27" s="17" t="s">
        <v>36</v>
      </c>
      <c r="AF27" s="17" t="str">
        <f>IFERROR(IF($AA$1&lt;&gt;0,IF($AA$1=VALUE(#REF!),AG27,""),""),"")</f>
        <v/>
      </c>
    </row>
    <row r="28" spans="1:32" s="11" customFormat="1" hidden="1" x14ac:dyDescent="0.25">
      <c r="A28" s="1">
        <v>20181050</v>
      </c>
      <c r="B28" s="1" t="s">
        <v>77</v>
      </c>
      <c r="C28" s="1" t="s">
        <v>58</v>
      </c>
      <c r="D28" s="1" t="s">
        <v>59</v>
      </c>
      <c r="E28" s="1">
        <v>791578</v>
      </c>
      <c r="F28" s="3">
        <v>43156</v>
      </c>
      <c r="G28" s="3"/>
      <c r="H28" s="3"/>
      <c r="I28" s="17"/>
      <c r="J28" s="91" t="s">
        <v>40</v>
      </c>
      <c r="K28" s="91"/>
      <c r="L28" s="17"/>
      <c r="P28" s="17"/>
      <c r="Q28" s="17"/>
      <c r="R28" s="17"/>
      <c r="S28" s="17"/>
      <c r="U28" s="17"/>
      <c r="V28" s="17" t="s">
        <v>36</v>
      </c>
      <c r="AF28" s="17" t="str">
        <f>IFERROR(IF($AA$1&lt;&gt;0,IF($AA$1=VALUE(#REF!),AG28,""),""),"")</f>
        <v/>
      </c>
    </row>
    <row r="29" spans="1:32" s="11" customFormat="1" hidden="1" x14ac:dyDescent="0.25">
      <c r="A29" s="1">
        <v>20181052</v>
      </c>
      <c r="B29" s="1">
        <v>12934734</v>
      </c>
      <c r="C29" s="1" t="s">
        <v>78</v>
      </c>
      <c r="D29" s="1" t="s">
        <v>79</v>
      </c>
      <c r="E29" s="1">
        <v>1025815</v>
      </c>
      <c r="F29" s="3">
        <v>43157</v>
      </c>
      <c r="G29" s="3"/>
      <c r="H29" s="3"/>
      <c r="I29" s="17"/>
      <c r="J29" s="11" t="s">
        <v>40</v>
      </c>
      <c r="L29" s="17"/>
      <c r="P29" s="17"/>
      <c r="Q29" s="17"/>
      <c r="R29" s="17"/>
      <c r="S29" s="17"/>
      <c r="U29" s="17"/>
      <c r="V29" s="17" t="s">
        <v>36</v>
      </c>
      <c r="AF29" s="17" t="str">
        <f>IFERROR(IF($AA$1&lt;&gt;0,IF($AA$1=VALUE(#REF!),AG29,""),""),"")</f>
        <v/>
      </c>
    </row>
    <row r="30" spans="1:32" s="11" customFormat="1" hidden="1" x14ac:dyDescent="0.25">
      <c r="A30" s="1">
        <v>20181054</v>
      </c>
      <c r="B30" s="1" t="s">
        <v>80</v>
      </c>
      <c r="C30" s="1" t="s">
        <v>54</v>
      </c>
      <c r="D30" s="1" t="s">
        <v>81</v>
      </c>
      <c r="E30" s="1">
        <v>870474</v>
      </c>
      <c r="F30" s="3">
        <v>43158</v>
      </c>
      <c r="G30" s="3"/>
      <c r="H30" s="3"/>
      <c r="I30" s="17"/>
      <c r="J30" s="91" t="s">
        <v>35</v>
      </c>
      <c r="K30" s="91"/>
      <c r="L30" s="17"/>
      <c r="P30" s="17"/>
      <c r="Q30" s="17"/>
      <c r="R30" s="17"/>
      <c r="S30" s="17"/>
      <c r="U30" s="17"/>
      <c r="V30" s="17" t="s">
        <v>36</v>
      </c>
      <c r="AF30" s="17" t="str">
        <f>IFERROR(IF($AA$1&lt;&gt;0,IF($AA$1=VALUE(#REF!),AG30,""),""),"")</f>
        <v/>
      </c>
    </row>
    <row r="31" spans="1:32" s="11" customFormat="1" hidden="1" x14ac:dyDescent="0.25">
      <c r="A31" s="1">
        <v>20181056</v>
      </c>
      <c r="B31" s="1">
        <v>13010775</v>
      </c>
      <c r="C31" s="1" t="s">
        <v>54</v>
      </c>
      <c r="D31" s="1" t="s">
        <v>55</v>
      </c>
      <c r="E31" s="1" t="s">
        <v>76</v>
      </c>
      <c r="F31" s="3">
        <v>43164</v>
      </c>
      <c r="G31" s="3"/>
      <c r="H31" s="3"/>
      <c r="I31" s="17"/>
      <c r="J31" s="91" t="s">
        <v>40</v>
      </c>
      <c r="K31" s="91"/>
      <c r="L31" s="17"/>
      <c r="P31" s="17"/>
      <c r="Q31" s="17"/>
      <c r="R31" s="17"/>
      <c r="S31" s="17"/>
      <c r="U31" s="17"/>
      <c r="V31" s="17" t="s">
        <v>36</v>
      </c>
      <c r="W31" s="11" t="s">
        <v>82</v>
      </c>
      <c r="AF31" s="17" t="str">
        <f>IFERROR(IF($AA$1&lt;&gt;0,IF($AA$1=VALUE(#REF!),AG31,""),""),"")</f>
        <v/>
      </c>
    </row>
    <row r="32" spans="1:32" s="11" customFormat="1" hidden="1" x14ac:dyDescent="0.25">
      <c r="A32" s="1">
        <v>20181057</v>
      </c>
      <c r="B32" s="1">
        <v>12978769</v>
      </c>
      <c r="C32" s="1" t="s">
        <v>33</v>
      </c>
      <c r="D32" s="1" t="s">
        <v>83</v>
      </c>
      <c r="E32" s="1">
        <v>1032847</v>
      </c>
      <c r="F32" s="3">
        <v>43165</v>
      </c>
      <c r="G32" s="3"/>
      <c r="H32" s="3"/>
      <c r="I32" s="17"/>
      <c r="J32" s="91" t="s">
        <v>40</v>
      </c>
      <c r="K32" s="91"/>
      <c r="L32" s="17"/>
      <c r="P32" s="17"/>
      <c r="Q32" s="17"/>
      <c r="R32" s="17"/>
      <c r="S32" s="17"/>
      <c r="U32" s="17"/>
      <c r="V32" s="17" t="s">
        <v>36</v>
      </c>
      <c r="AF32" s="17" t="str">
        <f>IFERROR(IF($AA$1&lt;&gt;0,IF($AA$1=VALUE(#REF!),AG32,""),""),"")</f>
        <v/>
      </c>
    </row>
    <row r="33" spans="1:32" s="11" customFormat="1" hidden="1" x14ac:dyDescent="0.25">
      <c r="A33" s="1">
        <v>20181060</v>
      </c>
      <c r="B33" s="1" t="s">
        <v>84</v>
      </c>
      <c r="C33" s="1" t="s">
        <v>33</v>
      </c>
      <c r="D33" s="1" t="s">
        <v>56</v>
      </c>
      <c r="E33" s="1" t="s">
        <v>71</v>
      </c>
      <c r="F33" s="3" t="s">
        <v>85</v>
      </c>
      <c r="G33" s="3"/>
      <c r="H33" s="3"/>
      <c r="I33" s="17"/>
      <c r="J33" s="91" t="s">
        <v>40</v>
      </c>
      <c r="K33" s="91"/>
      <c r="L33" s="17"/>
      <c r="P33" s="17"/>
      <c r="Q33" s="17"/>
      <c r="R33" s="17"/>
      <c r="S33" s="17"/>
      <c r="U33" s="17"/>
      <c r="V33" s="17" t="s">
        <v>36</v>
      </c>
      <c r="AF33" s="17" t="str">
        <f>IFERROR(IF($AA$1&lt;&gt;0,IF($AA$1=VALUE(#REF!),AG33,""),""),"")</f>
        <v/>
      </c>
    </row>
    <row r="34" spans="1:32" s="11" customFormat="1" hidden="1" x14ac:dyDescent="0.25">
      <c r="A34" s="1">
        <v>20181065</v>
      </c>
      <c r="B34" s="1" t="s">
        <v>86</v>
      </c>
      <c r="C34" s="1" t="s">
        <v>33</v>
      </c>
      <c r="D34" s="1" t="s">
        <v>39</v>
      </c>
      <c r="E34" s="1">
        <v>952071</v>
      </c>
      <c r="F34" s="3">
        <v>43173</v>
      </c>
      <c r="G34" s="3"/>
      <c r="H34" s="3"/>
      <c r="I34" s="17"/>
      <c r="J34" s="91" t="s">
        <v>40</v>
      </c>
      <c r="K34" s="91"/>
      <c r="L34" s="17"/>
      <c r="P34" s="17"/>
      <c r="Q34" s="17"/>
      <c r="R34" s="17"/>
      <c r="S34" s="17"/>
      <c r="U34" s="17"/>
      <c r="V34" s="17" t="s">
        <v>36</v>
      </c>
      <c r="AF34" s="17" t="str">
        <f>IFERROR(IF($AA$1&lt;&gt;0,IF($AA$1=VALUE(#REF!),AG34,""),""),"")</f>
        <v/>
      </c>
    </row>
    <row r="35" spans="1:32" s="11" customFormat="1" hidden="1" x14ac:dyDescent="0.25">
      <c r="A35" s="1">
        <v>20181068</v>
      </c>
      <c r="B35" s="1" t="s">
        <v>87</v>
      </c>
      <c r="C35" s="1" t="s">
        <v>33</v>
      </c>
      <c r="D35" s="1" t="s">
        <v>83</v>
      </c>
      <c r="E35" s="1">
        <v>1032847</v>
      </c>
      <c r="F35" s="3">
        <v>43177</v>
      </c>
      <c r="G35" s="3"/>
      <c r="H35" s="3"/>
      <c r="I35" s="17"/>
      <c r="J35" s="91" t="s">
        <v>40</v>
      </c>
      <c r="K35" s="91"/>
      <c r="L35" s="17"/>
      <c r="P35" s="17"/>
      <c r="Q35" s="17"/>
      <c r="R35" s="17"/>
      <c r="S35" s="17"/>
      <c r="U35" s="17"/>
      <c r="V35" s="17" t="s">
        <v>36</v>
      </c>
      <c r="AF35" s="17" t="str">
        <f>IFERROR(IF($AA$1&lt;&gt;0,IF($AA$1=VALUE(#REF!),AG35,""),""),"")</f>
        <v/>
      </c>
    </row>
    <row r="36" spans="1:32" s="11" customFormat="1" hidden="1" x14ac:dyDescent="0.25">
      <c r="A36" s="1">
        <v>20181069</v>
      </c>
      <c r="B36" s="1" t="s">
        <v>88</v>
      </c>
      <c r="C36" s="1" t="s">
        <v>33</v>
      </c>
      <c r="D36" s="1" t="s">
        <v>39</v>
      </c>
      <c r="E36" s="1">
        <v>859588</v>
      </c>
      <c r="F36" s="3">
        <v>43177</v>
      </c>
      <c r="G36" s="3"/>
      <c r="H36" s="3"/>
      <c r="I36" s="17"/>
      <c r="J36" s="91" t="s">
        <v>40</v>
      </c>
      <c r="K36" s="91"/>
      <c r="L36" s="17"/>
      <c r="P36" s="17"/>
      <c r="Q36" s="17"/>
      <c r="R36" s="17"/>
      <c r="S36" s="17"/>
      <c r="U36" s="17"/>
      <c r="V36" s="17" t="s">
        <v>36</v>
      </c>
      <c r="W36" s="11" t="s">
        <v>89</v>
      </c>
      <c r="AF36" s="17" t="str">
        <f>IFERROR(IF($AA$1&lt;&gt;0,IF($AA$1=VALUE(#REF!),AG36,""),""),"")</f>
        <v/>
      </c>
    </row>
    <row r="37" spans="1:32" s="11" customFormat="1" hidden="1" x14ac:dyDescent="0.25">
      <c r="A37" s="1">
        <v>20181071</v>
      </c>
      <c r="B37" s="1" t="s">
        <v>90</v>
      </c>
      <c r="C37" s="1" t="s">
        <v>78</v>
      </c>
      <c r="D37" s="1" t="s">
        <v>79</v>
      </c>
      <c r="E37" s="1">
        <v>1025815</v>
      </c>
      <c r="F37" s="3">
        <v>43179</v>
      </c>
      <c r="G37" s="3"/>
      <c r="H37" s="3"/>
      <c r="I37" s="17"/>
      <c r="J37" s="91" t="s">
        <v>40</v>
      </c>
      <c r="K37" s="91"/>
      <c r="L37" s="17"/>
      <c r="M37" s="142"/>
      <c r="N37" s="142"/>
      <c r="P37" s="17"/>
      <c r="Q37" s="17"/>
      <c r="R37" s="17"/>
      <c r="S37" s="17"/>
      <c r="U37" s="17"/>
      <c r="V37" s="17" t="s">
        <v>36</v>
      </c>
      <c r="AF37" s="17" t="str">
        <f>IFERROR(IF($AA$1&lt;&gt;0,IF($AA$1=VALUE(#REF!),AG37,""),""),"")</f>
        <v/>
      </c>
    </row>
    <row r="38" spans="1:32" s="11" customFormat="1" hidden="1" x14ac:dyDescent="0.25">
      <c r="A38" s="1">
        <v>20181075</v>
      </c>
      <c r="B38" s="1" t="s">
        <v>91</v>
      </c>
      <c r="C38" s="1" t="s">
        <v>54</v>
      </c>
      <c r="D38" s="1" t="s">
        <v>55</v>
      </c>
      <c r="E38" s="1" t="s">
        <v>76</v>
      </c>
      <c r="F38" s="3">
        <v>43188</v>
      </c>
      <c r="G38" s="3"/>
      <c r="H38" s="3"/>
      <c r="I38" s="17"/>
      <c r="J38" s="91" t="s">
        <v>40</v>
      </c>
      <c r="K38" s="91"/>
      <c r="L38" s="17"/>
      <c r="P38" s="17"/>
      <c r="Q38" s="17"/>
      <c r="R38" s="17"/>
      <c r="S38" s="17"/>
      <c r="U38" s="17"/>
      <c r="V38" s="17" t="s">
        <v>36</v>
      </c>
      <c r="W38" s="11" t="s">
        <v>92</v>
      </c>
      <c r="AF38" s="17" t="str">
        <f>IFERROR(IF($AA$1&lt;&gt;0,IF($AA$1=VALUE(#REF!),AG38,""),""),"")</f>
        <v/>
      </c>
    </row>
    <row r="39" spans="1:32" s="11" customFormat="1" hidden="1" x14ac:dyDescent="0.25">
      <c r="A39" s="1">
        <v>20181077</v>
      </c>
      <c r="B39" s="1" t="s">
        <v>93</v>
      </c>
      <c r="C39" s="1" t="s">
        <v>58</v>
      </c>
      <c r="D39" s="1" t="s">
        <v>94</v>
      </c>
      <c r="E39" s="1">
        <v>639070</v>
      </c>
      <c r="F39" s="3">
        <v>43192</v>
      </c>
      <c r="G39" s="3"/>
      <c r="H39" s="3"/>
      <c r="I39" s="17"/>
      <c r="J39" s="11" t="s">
        <v>40</v>
      </c>
      <c r="L39" s="17"/>
      <c r="P39" s="17"/>
      <c r="Q39" s="17"/>
      <c r="R39" s="17"/>
      <c r="S39" s="17"/>
      <c r="U39" s="17"/>
      <c r="V39" s="17" t="s">
        <v>36</v>
      </c>
      <c r="AF39" s="17" t="str">
        <f>IFERROR(IF($AA$1&lt;&gt;0,IF($AA$1=VALUE(#REF!),AG39,""),""),"")</f>
        <v/>
      </c>
    </row>
    <row r="40" spans="1:32" s="11" customFormat="1" hidden="1" x14ac:dyDescent="0.25">
      <c r="A40" s="1">
        <v>20181078</v>
      </c>
      <c r="B40" s="1" t="s">
        <v>95</v>
      </c>
      <c r="C40" s="1" t="s">
        <v>33</v>
      </c>
      <c r="D40" s="1" t="s">
        <v>56</v>
      </c>
      <c r="E40" s="1">
        <v>986403</v>
      </c>
      <c r="F40" s="3">
        <v>43192</v>
      </c>
      <c r="G40" s="3"/>
      <c r="H40" s="3"/>
      <c r="I40" s="17"/>
      <c r="J40" s="91" t="s">
        <v>40</v>
      </c>
      <c r="K40" s="91"/>
      <c r="L40" s="17"/>
      <c r="M40" s="289"/>
      <c r="N40" s="289"/>
      <c r="P40" s="17"/>
      <c r="Q40" s="17"/>
      <c r="R40" s="17"/>
      <c r="S40" s="17"/>
      <c r="U40" s="17"/>
      <c r="V40" s="17" t="s">
        <v>36</v>
      </c>
      <c r="AF40" s="17" t="str">
        <f>IFERROR(IF($AA$1&lt;&gt;0,IF($AA$1=VALUE(#REF!),AG40,""),""),"")</f>
        <v/>
      </c>
    </row>
    <row r="41" spans="1:32" s="11" customFormat="1" hidden="1" x14ac:dyDescent="0.25">
      <c r="A41" s="1">
        <v>20181080</v>
      </c>
      <c r="B41" s="1" t="s">
        <v>96</v>
      </c>
      <c r="C41" s="1" t="s">
        <v>33</v>
      </c>
      <c r="D41" s="1" t="s">
        <v>83</v>
      </c>
      <c r="E41" s="1">
        <v>1032847</v>
      </c>
      <c r="F41" s="3">
        <v>43193</v>
      </c>
      <c r="G41" s="3"/>
      <c r="H41" s="3"/>
      <c r="I41" s="17"/>
      <c r="J41" s="91" t="s">
        <v>40</v>
      </c>
      <c r="K41" s="91"/>
      <c r="L41" s="17"/>
      <c r="P41" s="17"/>
      <c r="Q41" s="17"/>
      <c r="R41" s="17"/>
      <c r="S41" s="17"/>
      <c r="U41" s="17"/>
      <c r="V41" s="17" t="s">
        <v>36</v>
      </c>
      <c r="AF41" s="17" t="str">
        <f>IFERROR(IF($AA$1&lt;&gt;0,IF($AA$1=VALUE(#REF!),AG41,""),""),"")</f>
        <v/>
      </c>
    </row>
    <row r="42" spans="1:32" s="11" customFormat="1" hidden="1" x14ac:dyDescent="0.25">
      <c r="A42" s="1">
        <v>20181083</v>
      </c>
      <c r="B42" s="1" t="s">
        <v>97</v>
      </c>
      <c r="C42" s="1" t="s">
        <v>33</v>
      </c>
      <c r="D42" s="1" t="s">
        <v>56</v>
      </c>
      <c r="E42" s="1" t="s">
        <v>71</v>
      </c>
      <c r="F42" s="3">
        <v>43198</v>
      </c>
      <c r="G42" s="3"/>
      <c r="H42" s="3"/>
      <c r="I42" s="17"/>
      <c r="J42" s="91" t="s">
        <v>40</v>
      </c>
      <c r="K42" s="91"/>
      <c r="L42" s="17"/>
      <c r="P42" s="17"/>
      <c r="Q42" s="17"/>
      <c r="R42" s="17"/>
      <c r="S42" s="17"/>
      <c r="U42" s="17"/>
      <c r="V42" s="17" t="s">
        <v>36</v>
      </c>
      <c r="AF42" s="17" t="str">
        <f>IFERROR(IF($AA$1&lt;&gt;0,IF($AA$1=VALUE(#REF!),AG42,""),""),"")</f>
        <v/>
      </c>
    </row>
    <row r="43" spans="1:32" s="11" customFormat="1" hidden="1" x14ac:dyDescent="0.25">
      <c r="A43" s="1">
        <v>20181085</v>
      </c>
      <c r="B43" s="1" t="s">
        <v>98</v>
      </c>
      <c r="C43" s="1" t="s">
        <v>33</v>
      </c>
      <c r="D43" s="1" t="s">
        <v>83</v>
      </c>
      <c r="E43" s="1">
        <v>1032847</v>
      </c>
      <c r="F43" s="3">
        <v>43199</v>
      </c>
      <c r="G43" s="3"/>
      <c r="H43" s="3"/>
      <c r="I43" s="17"/>
      <c r="J43" s="91" t="s">
        <v>40</v>
      </c>
      <c r="K43" s="91"/>
      <c r="L43" s="17"/>
      <c r="P43" s="17"/>
      <c r="Q43" s="17"/>
      <c r="R43" s="17"/>
      <c r="S43" s="17"/>
      <c r="U43" s="17"/>
      <c r="V43" s="17" t="s">
        <v>36</v>
      </c>
      <c r="AF43" s="17" t="str">
        <f>IFERROR(IF($AA$1&lt;&gt;0,IF($AA$1=VALUE(#REF!),AG43,""),""),"")</f>
        <v/>
      </c>
    </row>
    <row r="44" spans="1:32" s="11" customFormat="1" hidden="1" x14ac:dyDescent="0.25">
      <c r="A44" s="1">
        <v>20181087</v>
      </c>
      <c r="B44" s="1" t="s">
        <v>99</v>
      </c>
      <c r="C44" s="1" t="s">
        <v>33</v>
      </c>
      <c r="D44" s="1" t="s">
        <v>56</v>
      </c>
      <c r="E44" s="1" t="s">
        <v>71</v>
      </c>
      <c r="F44" s="3">
        <v>43199</v>
      </c>
      <c r="G44" s="3"/>
      <c r="H44" s="3"/>
      <c r="I44" s="17"/>
      <c r="J44" s="11" t="s">
        <v>40</v>
      </c>
      <c r="L44" s="17"/>
      <c r="P44" s="17"/>
      <c r="Q44" s="17"/>
      <c r="R44" s="17"/>
      <c r="S44" s="17"/>
      <c r="U44" s="17"/>
      <c r="V44" s="17" t="s">
        <v>36</v>
      </c>
      <c r="AF44" s="17" t="str">
        <f>IFERROR(IF($AA$1&lt;&gt;0,IF($AA$1=VALUE(#REF!),AG44,""),""),"")</f>
        <v/>
      </c>
    </row>
    <row r="45" spans="1:32" s="11" customFormat="1" hidden="1" x14ac:dyDescent="0.25">
      <c r="A45" s="1">
        <v>20181090</v>
      </c>
      <c r="B45" s="1" t="s">
        <v>100</v>
      </c>
      <c r="C45" s="1" t="s">
        <v>78</v>
      </c>
      <c r="D45" s="1" t="s">
        <v>79</v>
      </c>
      <c r="E45" s="1">
        <v>1025815</v>
      </c>
      <c r="F45" s="3">
        <v>43206</v>
      </c>
      <c r="G45" s="3"/>
      <c r="H45" s="3"/>
      <c r="I45" s="17"/>
      <c r="J45" s="91" t="s">
        <v>40</v>
      </c>
      <c r="K45" s="91"/>
      <c r="L45" s="17"/>
      <c r="P45" s="17"/>
      <c r="Q45" s="17"/>
      <c r="R45" s="17"/>
      <c r="S45" s="17"/>
      <c r="U45" s="17"/>
      <c r="V45" s="17" t="s">
        <v>36</v>
      </c>
      <c r="AF45" s="17" t="str">
        <f>IFERROR(IF($AA$1&lt;&gt;0,IF($AA$1=VALUE(#REF!),AG45,""),""),"")</f>
        <v/>
      </c>
    </row>
    <row r="46" spans="1:32" s="11" customFormat="1" hidden="1" x14ac:dyDescent="0.25">
      <c r="A46" s="1">
        <v>20181095</v>
      </c>
      <c r="B46" s="1">
        <v>12854790</v>
      </c>
      <c r="C46" s="1" t="s">
        <v>33</v>
      </c>
      <c r="D46" s="1" t="s">
        <v>56</v>
      </c>
      <c r="E46" s="1">
        <v>986403</v>
      </c>
      <c r="F46" s="3">
        <v>43209</v>
      </c>
      <c r="G46" s="3"/>
      <c r="H46" s="3"/>
      <c r="I46" s="17"/>
      <c r="J46" s="91" t="s">
        <v>40</v>
      </c>
      <c r="K46" s="91"/>
      <c r="L46" s="17"/>
      <c r="P46" s="17"/>
      <c r="Q46" s="17"/>
      <c r="R46" s="17"/>
      <c r="S46" s="17"/>
      <c r="U46" s="17"/>
      <c r="V46" s="17" t="s">
        <v>36</v>
      </c>
      <c r="AF46" s="17" t="str">
        <f>IFERROR(IF($AA$1&lt;&gt;0,IF($AA$1=VALUE(#REF!),AG46,""),""),"")</f>
        <v/>
      </c>
    </row>
    <row r="47" spans="1:32" s="11" customFormat="1" hidden="1" x14ac:dyDescent="0.25">
      <c r="A47" s="1">
        <v>20181099</v>
      </c>
      <c r="B47" s="1" t="s">
        <v>101</v>
      </c>
      <c r="C47" s="1" t="s">
        <v>33</v>
      </c>
      <c r="D47" s="1" t="s">
        <v>56</v>
      </c>
      <c r="E47" s="1" t="s">
        <v>71</v>
      </c>
      <c r="F47" s="3">
        <v>43212</v>
      </c>
      <c r="G47" s="3"/>
      <c r="H47" s="3"/>
      <c r="I47" s="17"/>
      <c r="J47" s="11" t="s">
        <v>40</v>
      </c>
      <c r="L47" s="17"/>
      <c r="P47" s="17"/>
      <c r="Q47" s="17"/>
      <c r="R47" s="17"/>
      <c r="S47" s="17"/>
      <c r="U47" s="17"/>
      <c r="V47" s="17" t="s">
        <v>36</v>
      </c>
      <c r="AF47" s="17" t="str">
        <f>IFERROR(IF($AA$1&lt;&gt;0,IF($AA$1=VALUE(#REF!),AG47,""),""),"")</f>
        <v/>
      </c>
    </row>
    <row r="48" spans="1:32" s="11" customFormat="1" hidden="1" x14ac:dyDescent="0.25">
      <c r="A48" s="1">
        <v>20181102</v>
      </c>
      <c r="B48" s="1" t="s">
        <v>102</v>
      </c>
      <c r="C48" s="1" t="s">
        <v>33</v>
      </c>
      <c r="D48" s="1" t="s">
        <v>83</v>
      </c>
      <c r="E48" s="1">
        <v>1032847</v>
      </c>
      <c r="F48" s="3">
        <v>43220</v>
      </c>
      <c r="G48" s="3"/>
      <c r="H48" s="3"/>
      <c r="I48" s="17"/>
      <c r="J48" s="91" t="s">
        <v>40</v>
      </c>
      <c r="K48" s="91"/>
      <c r="L48" s="17"/>
      <c r="P48" s="17"/>
      <c r="Q48" s="17"/>
      <c r="R48" s="17"/>
      <c r="S48" s="17"/>
      <c r="U48" s="17"/>
      <c r="V48" s="17" t="s">
        <v>36</v>
      </c>
      <c r="AF48" s="17" t="str">
        <f>IFERROR(IF($AA$1&lt;&gt;0,IF($AA$1=VALUE(#REF!),AG48,""),""),"")</f>
        <v/>
      </c>
    </row>
    <row r="49" spans="1:32" s="11" customFormat="1" hidden="1" x14ac:dyDescent="0.25">
      <c r="A49" s="1">
        <v>20181103</v>
      </c>
      <c r="B49" s="1">
        <v>13010774</v>
      </c>
      <c r="C49" s="1" t="s">
        <v>54</v>
      </c>
      <c r="D49" s="1" t="s">
        <v>55</v>
      </c>
      <c r="E49" s="1" t="s">
        <v>76</v>
      </c>
      <c r="F49" s="3">
        <v>43220</v>
      </c>
      <c r="G49" s="3"/>
      <c r="H49" s="3"/>
      <c r="I49" s="17"/>
      <c r="J49" s="91" t="s">
        <v>40</v>
      </c>
      <c r="K49" s="91"/>
      <c r="L49" s="17"/>
      <c r="P49" s="17"/>
      <c r="Q49" s="17"/>
      <c r="R49" s="17"/>
      <c r="S49" s="17"/>
      <c r="U49" s="17"/>
      <c r="V49" s="17" t="s">
        <v>36</v>
      </c>
      <c r="W49" s="11" t="s">
        <v>103</v>
      </c>
      <c r="AF49" s="17" t="str">
        <f>IFERROR(IF($AA$1&lt;&gt;0,IF($AA$1=VALUE(#REF!),AG49,""),""),"")</f>
        <v/>
      </c>
    </row>
    <row r="50" spans="1:32" s="11" customFormat="1" hidden="1" x14ac:dyDescent="0.25">
      <c r="A50" s="1">
        <v>20181105</v>
      </c>
      <c r="B50" s="1">
        <v>13015725</v>
      </c>
      <c r="C50" s="1" t="s">
        <v>33</v>
      </c>
      <c r="D50" s="1" t="s">
        <v>56</v>
      </c>
      <c r="E50" s="1">
        <v>1061431</v>
      </c>
      <c r="F50" s="3">
        <v>43220</v>
      </c>
      <c r="G50" s="3"/>
      <c r="H50" s="3"/>
      <c r="I50" s="17"/>
      <c r="J50" s="11" t="s">
        <v>40</v>
      </c>
      <c r="L50" s="17"/>
      <c r="P50" s="17"/>
      <c r="Q50" s="17"/>
      <c r="R50" s="17"/>
      <c r="S50" s="17"/>
      <c r="U50" s="17"/>
      <c r="V50" s="17" t="s">
        <v>36</v>
      </c>
      <c r="AF50" s="17" t="str">
        <f>IFERROR(IF($AA$1&lt;&gt;0,IF($AA$1=VALUE(#REF!),AG50,""),""),"")</f>
        <v/>
      </c>
    </row>
    <row r="51" spans="1:32" s="11" customFormat="1" hidden="1" x14ac:dyDescent="0.25">
      <c r="A51" s="1">
        <v>20181106</v>
      </c>
      <c r="B51" s="1" t="s">
        <v>104</v>
      </c>
      <c r="C51" s="1" t="s">
        <v>33</v>
      </c>
      <c r="D51" s="1" t="s">
        <v>56</v>
      </c>
      <c r="E51" s="1" t="s">
        <v>71</v>
      </c>
      <c r="F51" s="3">
        <v>43220</v>
      </c>
      <c r="G51" s="3"/>
      <c r="H51" s="3"/>
      <c r="I51" s="17"/>
      <c r="J51" s="91" t="s">
        <v>40</v>
      </c>
      <c r="K51" s="91"/>
      <c r="L51" s="17"/>
      <c r="P51" s="17"/>
      <c r="Q51" s="17"/>
      <c r="R51" s="17"/>
      <c r="S51" s="17"/>
      <c r="U51" s="17"/>
      <c r="V51" s="17" t="s">
        <v>36</v>
      </c>
      <c r="AF51" s="17" t="str">
        <f>IFERROR(IF($AA$1&lt;&gt;0,IF($AA$1=VALUE(#REF!),AG51,""),""),"")</f>
        <v/>
      </c>
    </row>
    <row r="52" spans="1:32" s="11" customFormat="1" hidden="1" x14ac:dyDescent="0.25">
      <c r="A52" s="1">
        <v>20181112</v>
      </c>
      <c r="B52" s="1" t="s">
        <v>105</v>
      </c>
      <c r="C52" s="1" t="s">
        <v>33</v>
      </c>
      <c r="D52" s="1" t="s">
        <v>106</v>
      </c>
      <c r="E52" s="1">
        <v>859588</v>
      </c>
      <c r="F52" s="3">
        <v>43228</v>
      </c>
      <c r="G52" s="3"/>
      <c r="H52" s="3"/>
      <c r="I52" s="17"/>
      <c r="J52" s="91" t="s">
        <v>40</v>
      </c>
      <c r="K52" s="91"/>
      <c r="L52" s="17"/>
      <c r="P52" s="17"/>
      <c r="Q52" s="17"/>
      <c r="R52" s="17"/>
      <c r="S52" s="17"/>
      <c r="U52" s="17"/>
      <c r="V52" s="17" t="s">
        <v>36</v>
      </c>
      <c r="W52" s="11" t="s">
        <v>107</v>
      </c>
      <c r="AF52" s="17" t="str">
        <f>IFERROR(IF($AA$1&lt;&gt;0,IF($AA$1=VALUE(#REF!),AG52,""),""),"")</f>
        <v/>
      </c>
    </row>
    <row r="53" spans="1:32" s="11" customFormat="1" hidden="1" x14ac:dyDescent="0.25">
      <c r="A53" s="1">
        <v>20181113</v>
      </c>
      <c r="B53" s="1" t="s">
        <v>108</v>
      </c>
      <c r="C53" s="1" t="s">
        <v>78</v>
      </c>
      <c r="D53" s="1" t="s">
        <v>79</v>
      </c>
      <c r="E53" s="1">
        <v>1025815</v>
      </c>
      <c r="F53" s="3">
        <v>43228</v>
      </c>
      <c r="G53" s="3"/>
      <c r="H53" s="3"/>
      <c r="I53" s="17"/>
      <c r="J53" s="91" t="s">
        <v>40</v>
      </c>
      <c r="K53" s="91"/>
      <c r="L53" s="17"/>
      <c r="P53" s="17"/>
      <c r="Q53" s="17"/>
      <c r="R53" s="17"/>
      <c r="S53" s="17"/>
      <c r="U53" s="17"/>
      <c r="V53" s="17" t="s">
        <v>36</v>
      </c>
      <c r="AF53" s="17" t="str">
        <f>IFERROR(IF($AA$1&lt;&gt;0,IF($AA$1=VALUE(#REF!),AG53,""),""),"")</f>
        <v/>
      </c>
    </row>
    <row r="54" spans="1:32" s="11" customFormat="1" hidden="1" x14ac:dyDescent="0.25">
      <c r="A54" s="1">
        <v>20181116</v>
      </c>
      <c r="B54" s="1" t="s">
        <v>109</v>
      </c>
      <c r="C54" s="1" t="s">
        <v>33</v>
      </c>
      <c r="D54" s="1" t="s">
        <v>56</v>
      </c>
      <c r="E54" s="1">
        <v>986403</v>
      </c>
      <c r="F54" s="3">
        <v>43230</v>
      </c>
      <c r="G54" s="3"/>
      <c r="H54" s="3"/>
      <c r="I54" s="17"/>
      <c r="J54" s="91" t="s">
        <v>40</v>
      </c>
      <c r="K54" s="91"/>
      <c r="L54" s="17"/>
      <c r="P54" s="17"/>
      <c r="Q54" s="17"/>
      <c r="R54" s="17"/>
      <c r="S54" s="17"/>
      <c r="U54" s="17"/>
      <c r="V54" s="17" t="s">
        <v>36</v>
      </c>
      <c r="AF54" s="17" t="str">
        <f>IFERROR(IF($AA$1&lt;&gt;0,IF($AA$1=VALUE(#REF!),AG54,""),""),"")</f>
        <v/>
      </c>
    </row>
    <row r="55" spans="1:32" s="11" customFormat="1" hidden="1" x14ac:dyDescent="0.25">
      <c r="A55" s="1">
        <v>20181120</v>
      </c>
      <c r="B55" s="1" t="s">
        <v>110</v>
      </c>
      <c r="C55" s="1" t="s">
        <v>78</v>
      </c>
      <c r="D55" s="1" t="s">
        <v>79</v>
      </c>
      <c r="E55" s="1">
        <v>1025815</v>
      </c>
      <c r="F55" s="3">
        <v>43236</v>
      </c>
      <c r="G55" s="3"/>
      <c r="H55" s="3"/>
      <c r="I55" s="17"/>
      <c r="J55" s="91" t="s">
        <v>40</v>
      </c>
      <c r="K55" s="91"/>
      <c r="L55" s="17"/>
      <c r="P55" s="17"/>
      <c r="Q55" s="17"/>
      <c r="R55" s="17"/>
      <c r="S55" s="17"/>
      <c r="U55" s="17"/>
      <c r="V55" s="17" t="s">
        <v>36</v>
      </c>
      <c r="AF55" s="17" t="str">
        <f>IFERROR(IF($AA$1&lt;&gt;0,IF($AA$1=VALUE(#REF!),AG55,""),""),"")</f>
        <v/>
      </c>
    </row>
    <row r="56" spans="1:32" s="11" customFormat="1" hidden="1" x14ac:dyDescent="0.25">
      <c r="A56" s="1">
        <v>20181121</v>
      </c>
      <c r="B56" s="1" t="s">
        <v>111</v>
      </c>
      <c r="C56" s="1" t="s">
        <v>54</v>
      </c>
      <c r="D56" s="1" t="s">
        <v>55</v>
      </c>
      <c r="E56" s="1" t="s">
        <v>76</v>
      </c>
      <c r="F56" s="3">
        <v>43241</v>
      </c>
      <c r="G56" s="3"/>
      <c r="H56" s="3"/>
      <c r="I56" s="17"/>
      <c r="J56" s="91" t="s">
        <v>40</v>
      </c>
      <c r="K56" s="91"/>
      <c r="L56" s="17"/>
      <c r="P56" s="17"/>
      <c r="Q56" s="17"/>
      <c r="R56" s="17"/>
      <c r="S56" s="17"/>
      <c r="U56" s="17"/>
      <c r="V56" s="17" t="s">
        <v>36</v>
      </c>
      <c r="AF56" s="17" t="str">
        <f>IFERROR(IF($AA$1&lt;&gt;0,IF($AA$1=VALUE(#REF!),AG56,""),""),"")</f>
        <v/>
      </c>
    </row>
    <row r="57" spans="1:32" s="11" customFormat="1" hidden="1" x14ac:dyDescent="0.25">
      <c r="A57" s="1">
        <v>20181123</v>
      </c>
      <c r="B57" s="1" t="s">
        <v>112</v>
      </c>
      <c r="C57" s="1" t="s">
        <v>33</v>
      </c>
      <c r="D57" s="1" t="s">
        <v>56</v>
      </c>
      <c r="E57" s="1">
        <v>986403</v>
      </c>
      <c r="F57" s="3">
        <v>43248</v>
      </c>
      <c r="G57" s="3"/>
      <c r="H57" s="3"/>
      <c r="I57" s="17"/>
      <c r="J57" s="11" t="s">
        <v>40</v>
      </c>
      <c r="L57" s="17"/>
      <c r="P57" s="17"/>
      <c r="Q57" s="17"/>
      <c r="R57" s="17"/>
      <c r="S57" s="17"/>
      <c r="U57" s="17"/>
      <c r="V57" s="17" t="s">
        <v>36</v>
      </c>
      <c r="W57" s="11" t="s">
        <v>113</v>
      </c>
      <c r="AF57" s="17" t="str">
        <f>IFERROR(IF($AA$1&lt;&gt;0,IF($AA$1=VALUE(#REF!),AG57,""),""),"")</f>
        <v/>
      </c>
    </row>
    <row r="58" spans="1:32" s="11" customFormat="1" hidden="1" x14ac:dyDescent="0.25">
      <c r="A58" s="1">
        <v>20181124</v>
      </c>
      <c r="B58" s="1" t="s">
        <v>114</v>
      </c>
      <c r="C58" s="1" t="s">
        <v>33</v>
      </c>
      <c r="D58" s="1" t="s">
        <v>56</v>
      </c>
      <c r="E58" s="1" t="s">
        <v>71</v>
      </c>
      <c r="F58" s="3">
        <v>43248</v>
      </c>
      <c r="G58" s="3"/>
      <c r="H58" s="3"/>
      <c r="I58" s="17"/>
      <c r="J58" s="91" t="s">
        <v>40</v>
      </c>
      <c r="K58" s="91"/>
      <c r="L58" s="17"/>
      <c r="P58" s="17"/>
      <c r="Q58" s="17"/>
      <c r="R58" s="17"/>
      <c r="S58" s="17"/>
      <c r="U58" s="17"/>
      <c r="V58" s="17" t="s">
        <v>36</v>
      </c>
      <c r="AF58" s="17" t="str">
        <f>IFERROR(IF($AA$1&lt;&gt;0,IF($AA$1=VALUE(#REF!),AG58,""),""),"")</f>
        <v/>
      </c>
    </row>
    <row r="59" spans="1:32" s="11" customFormat="1" hidden="1" x14ac:dyDescent="0.25">
      <c r="A59" s="1">
        <v>20181125</v>
      </c>
      <c r="B59" s="1" t="s">
        <v>115</v>
      </c>
      <c r="C59" s="1" t="s">
        <v>33</v>
      </c>
      <c r="D59" s="1" t="s">
        <v>56</v>
      </c>
      <c r="E59" s="1">
        <v>986403</v>
      </c>
      <c r="F59" s="3">
        <v>43249</v>
      </c>
      <c r="G59" s="3"/>
      <c r="H59" s="3"/>
      <c r="I59" s="17"/>
      <c r="J59" s="91" t="s">
        <v>40</v>
      </c>
      <c r="K59" s="91"/>
      <c r="L59" s="17"/>
      <c r="P59" s="17"/>
      <c r="Q59" s="17"/>
      <c r="R59" s="17"/>
      <c r="S59" s="17"/>
      <c r="U59" s="17"/>
      <c r="V59" s="17" t="s">
        <v>36</v>
      </c>
      <c r="W59" s="11" t="s">
        <v>116</v>
      </c>
      <c r="AF59" s="17" t="str">
        <f>IFERROR(IF($AA$1&lt;&gt;0,IF($AA$1=VALUE(#REF!),AG59,""),""),"")</f>
        <v/>
      </c>
    </row>
    <row r="60" spans="1:32" s="11" customFormat="1" hidden="1" x14ac:dyDescent="0.25">
      <c r="A60" s="1">
        <v>20181132</v>
      </c>
      <c r="B60" s="1" t="s">
        <v>117</v>
      </c>
      <c r="C60" s="1" t="s">
        <v>58</v>
      </c>
      <c r="D60" s="1" t="s">
        <v>59</v>
      </c>
      <c r="E60" s="1" t="s">
        <v>118</v>
      </c>
      <c r="F60" s="3">
        <v>43253</v>
      </c>
      <c r="G60" s="3"/>
      <c r="H60" s="3"/>
      <c r="I60" s="17"/>
      <c r="J60" s="91" t="s">
        <v>40</v>
      </c>
      <c r="K60" s="91"/>
      <c r="L60" s="17"/>
      <c r="P60" s="17"/>
      <c r="Q60" s="17"/>
      <c r="R60" s="17"/>
      <c r="S60" s="17"/>
      <c r="U60" s="17"/>
      <c r="V60" s="17" t="s">
        <v>36</v>
      </c>
      <c r="W60" s="11" t="s">
        <v>119</v>
      </c>
      <c r="AF60" s="17" t="str">
        <f>IFERROR(IF($AA$1&lt;&gt;0,IF($AA$1=VALUE(#REF!),AG60,""),""),"")</f>
        <v/>
      </c>
    </row>
    <row r="61" spans="1:32" s="11" customFormat="1" hidden="1" x14ac:dyDescent="0.25">
      <c r="A61" s="1">
        <v>20181138</v>
      </c>
      <c r="B61" s="1" t="s">
        <v>120</v>
      </c>
      <c r="C61" s="1" t="s">
        <v>33</v>
      </c>
      <c r="D61" s="1" t="s">
        <v>39</v>
      </c>
      <c r="E61" s="1">
        <v>952071</v>
      </c>
      <c r="F61" s="3">
        <v>43261</v>
      </c>
      <c r="G61" s="3"/>
      <c r="H61" s="3"/>
      <c r="I61" s="17"/>
      <c r="J61" s="91" t="s">
        <v>40</v>
      </c>
      <c r="K61" s="91"/>
      <c r="L61" s="17"/>
      <c r="P61" s="17"/>
      <c r="Q61" s="17"/>
      <c r="R61" s="17"/>
      <c r="S61" s="17"/>
      <c r="U61" s="17"/>
      <c r="V61" s="17" t="s">
        <v>36</v>
      </c>
      <c r="W61" s="11" t="s">
        <v>121</v>
      </c>
      <c r="AF61" s="17" t="str">
        <f>IFERROR(IF($AA$1&lt;&gt;0,IF($AA$1=VALUE(#REF!),AG61,""),""),"")</f>
        <v/>
      </c>
    </row>
    <row r="62" spans="1:32" s="11" customFormat="1" hidden="1" x14ac:dyDescent="0.25">
      <c r="A62" s="1">
        <v>20181140</v>
      </c>
      <c r="B62" s="1" t="s">
        <v>122</v>
      </c>
      <c r="C62" s="1" t="s">
        <v>78</v>
      </c>
      <c r="D62" s="1" t="s">
        <v>79</v>
      </c>
      <c r="E62" s="1">
        <v>1025815</v>
      </c>
      <c r="F62" s="3">
        <v>43261</v>
      </c>
      <c r="G62" s="3"/>
      <c r="H62" s="3"/>
      <c r="I62" s="17"/>
      <c r="J62" s="91" t="s">
        <v>40</v>
      </c>
      <c r="K62" s="91"/>
      <c r="L62" s="17"/>
      <c r="P62" s="17"/>
      <c r="Q62" s="17"/>
      <c r="R62" s="17"/>
      <c r="S62" s="17"/>
      <c r="U62" s="17"/>
      <c r="V62" s="17" t="s">
        <v>36</v>
      </c>
      <c r="W62" s="11" t="s">
        <v>123</v>
      </c>
      <c r="AF62" s="17" t="str">
        <f>IFERROR(IF($AA$1&lt;&gt;0,IF($AA$1=VALUE(#REF!),AG62,""),""),"")</f>
        <v/>
      </c>
    </row>
    <row r="63" spans="1:32" s="11" customFormat="1" hidden="1" x14ac:dyDescent="0.25">
      <c r="A63" s="1">
        <v>20181142</v>
      </c>
      <c r="B63" s="1" t="s">
        <v>124</v>
      </c>
      <c r="C63" s="1" t="s">
        <v>33</v>
      </c>
      <c r="D63" s="1" t="s">
        <v>39</v>
      </c>
      <c r="E63" s="1">
        <v>952071</v>
      </c>
      <c r="F63" s="3">
        <v>43264</v>
      </c>
      <c r="G63" s="3"/>
      <c r="H63" s="3"/>
      <c r="I63" s="17"/>
      <c r="J63" s="91" t="s">
        <v>40</v>
      </c>
      <c r="K63" s="91"/>
      <c r="L63" s="17"/>
      <c r="P63" s="17"/>
      <c r="Q63" s="17"/>
      <c r="R63" s="17"/>
      <c r="S63" s="17"/>
      <c r="U63" s="17"/>
      <c r="V63" s="17" t="s">
        <v>36</v>
      </c>
      <c r="AF63" s="17" t="str">
        <f>IFERROR(IF($AA$1&lt;&gt;0,IF($AA$1=VALUE(#REF!),AG63,""),""),"")</f>
        <v/>
      </c>
    </row>
    <row r="64" spans="1:32" s="11" customFormat="1" hidden="1" x14ac:dyDescent="0.25">
      <c r="A64" s="1">
        <v>20181145</v>
      </c>
      <c r="B64" s="1" t="s">
        <v>125</v>
      </c>
      <c r="C64" s="1" t="s">
        <v>33</v>
      </c>
      <c r="D64" s="1" t="s">
        <v>83</v>
      </c>
      <c r="E64" s="1">
        <v>1032847</v>
      </c>
      <c r="F64" s="3">
        <v>43267</v>
      </c>
      <c r="G64" s="3"/>
      <c r="H64" s="3"/>
      <c r="I64" s="17"/>
      <c r="J64" s="91" t="s">
        <v>40</v>
      </c>
      <c r="K64" s="91"/>
      <c r="L64" s="17"/>
      <c r="P64" s="17"/>
      <c r="Q64" s="17"/>
      <c r="R64" s="17"/>
      <c r="S64" s="17"/>
      <c r="U64" s="17"/>
      <c r="V64" s="17" t="s">
        <v>36</v>
      </c>
      <c r="AF64" s="17" t="str">
        <f>IFERROR(IF($AA$1&lt;&gt;0,IF($AA$1=VALUE(#REF!),AG64,""),""),"")</f>
        <v/>
      </c>
    </row>
    <row r="65" spans="1:32" s="11" customFormat="1" hidden="1" x14ac:dyDescent="0.25">
      <c r="A65" s="1">
        <v>20181149</v>
      </c>
      <c r="B65" s="1" t="s">
        <v>126</v>
      </c>
      <c r="C65" s="1" t="s">
        <v>58</v>
      </c>
      <c r="D65" s="1" t="s">
        <v>59</v>
      </c>
      <c r="E65" s="1">
        <v>1041673</v>
      </c>
      <c r="F65" s="3">
        <v>43273</v>
      </c>
      <c r="G65" s="3"/>
      <c r="H65" s="3"/>
      <c r="I65" s="17"/>
      <c r="J65" s="91" t="s">
        <v>40</v>
      </c>
      <c r="K65" s="91"/>
      <c r="L65" s="17"/>
      <c r="P65" s="17"/>
      <c r="Q65" s="17"/>
      <c r="R65" s="17"/>
      <c r="S65" s="17"/>
      <c r="U65" s="17"/>
      <c r="V65" s="17" t="s">
        <v>36</v>
      </c>
      <c r="AF65" s="17" t="str">
        <f>IFERROR(IF($AA$1&lt;&gt;0,IF($AA$1=VALUE(#REF!),AG65,""),""),"")</f>
        <v/>
      </c>
    </row>
    <row r="66" spans="1:32" s="11" customFormat="1" hidden="1" x14ac:dyDescent="0.25">
      <c r="A66" s="1">
        <v>20181150</v>
      </c>
      <c r="B66" s="1" t="s">
        <v>127</v>
      </c>
      <c r="C66" s="1" t="s">
        <v>54</v>
      </c>
      <c r="D66" s="1" t="s">
        <v>55</v>
      </c>
      <c r="E66" s="1" t="s">
        <v>76</v>
      </c>
      <c r="F66" s="3">
        <v>43273</v>
      </c>
      <c r="G66" s="3"/>
      <c r="H66" s="3"/>
      <c r="I66" s="17"/>
      <c r="J66" s="91" t="s">
        <v>40</v>
      </c>
      <c r="K66" s="91"/>
      <c r="L66" s="17"/>
      <c r="P66" s="17"/>
      <c r="Q66" s="17"/>
      <c r="R66" s="17"/>
      <c r="S66" s="17"/>
      <c r="U66" s="17"/>
      <c r="V66" s="17" t="s">
        <v>36</v>
      </c>
      <c r="AF66" s="17" t="str">
        <f>IFERROR(IF($AA$1&lt;&gt;0,IF($AA$1=VALUE(#REF!),AG66,""),""),"")</f>
        <v/>
      </c>
    </row>
    <row r="67" spans="1:32" s="11" customFormat="1" hidden="1" x14ac:dyDescent="0.25">
      <c r="A67" s="1">
        <v>20181154</v>
      </c>
      <c r="B67" s="1" t="s">
        <v>128</v>
      </c>
      <c r="C67" s="1" t="s">
        <v>33</v>
      </c>
      <c r="D67" s="1" t="s">
        <v>56</v>
      </c>
      <c r="E67" s="1">
        <v>1061431</v>
      </c>
      <c r="F67" s="3">
        <v>43277</v>
      </c>
      <c r="G67" s="3"/>
      <c r="H67" s="3"/>
      <c r="I67" s="17"/>
      <c r="J67" s="91" t="s">
        <v>40</v>
      </c>
      <c r="K67" s="91"/>
      <c r="L67" s="17"/>
      <c r="P67" s="17"/>
      <c r="Q67" s="17"/>
      <c r="R67" s="17"/>
      <c r="S67" s="17"/>
      <c r="U67" s="17"/>
      <c r="V67" s="17" t="s">
        <v>36</v>
      </c>
      <c r="W67" s="11" t="s">
        <v>129</v>
      </c>
      <c r="AF67" s="17" t="str">
        <f>IFERROR(IF($AA$1&lt;&gt;0,IF($AA$1=VALUE(#REF!),AG67,""),""),"")</f>
        <v/>
      </c>
    </row>
    <row r="68" spans="1:32" s="11" customFormat="1" hidden="1" x14ac:dyDescent="0.25">
      <c r="A68" s="1">
        <v>20181155</v>
      </c>
      <c r="B68" s="1" t="s">
        <v>130</v>
      </c>
      <c r="C68" s="1" t="s">
        <v>33</v>
      </c>
      <c r="D68" s="1" t="s">
        <v>56</v>
      </c>
      <c r="E68" s="1" t="s">
        <v>71</v>
      </c>
      <c r="F68" s="3">
        <v>43277</v>
      </c>
      <c r="G68" s="3"/>
      <c r="H68" s="3"/>
      <c r="I68" s="17"/>
      <c r="J68" s="91" t="s">
        <v>40</v>
      </c>
      <c r="K68" s="91"/>
      <c r="L68" s="17"/>
      <c r="P68" s="17"/>
      <c r="Q68" s="17"/>
      <c r="R68" s="17"/>
      <c r="S68" s="17"/>
      <c r="U68" s="17"/>
      <c r="V68" s="17" t="s">
        <v>36</v>
      </c>
      <c r="W68" s="11" t="s">
        <v>131</v>
      </c>
      <c r="AF68" s="17" t="str">
        <f>IFERROR(IF($AA$1&lt;&gt;0,IF($AA$1=VALUE(#REF!),AG68,""),""),"")</f>
        <v/>
      </c>
    </row>
    <row r="69" spans="1:32" s="11" customFormat="1" hidden="1" x14ac:dyDescent="0.25">
      <c r="A69" s="1">
        <v>20181159</v>
      </c>
      <c r="B69" s="1" t="s">
        <v>132</v>
      </c>
      <c r="C69" s="1" t="s">
        <v>33</v>
      </c>
      <c r="D69" s="1" t="s">
        <v>56</v>
      </c>
      <c r="E69" s="1" t="s">
        <v>71</v>
      </c>
      <c r="F69" s="3">
        <v>43282</v>
      </c>
      <c r="G69" s="3"/>
      <c r="H69" s="3"/>
      <c r="I69" s="17"/>
      <c r="J69" s="11" t="s">
        <v>40</v>
      </c>
      <c r="L69" s="17"/>
      <c r="P69" s="17"/>
      <c r="Q69" s="17"/>
      <c r="R69" s="17"/>
      <c r="S69" s="17"/>
      <c r="U69" s="17"/>
      <c r="V69" s="17" t="s">
        <v>36</v>
      </c>
      <c r="AF69" s="17" t="str">
        <f>IFERROR(IF($AA$1&lt;&gt;0,IF($AA$1=VALUE(#REF!),AG69,""),""),"")</f>
        <v/>
      </c>
    </row>
    <row r="70" spans="1:32" s="11" customFormat="1" hidden="1" x14ac:dyDescent="0.25">
      <c r="A70" s="1">
        <v>20181161</v>
      </c>
      <c r="B70" s="1" t="s">
        <v>133</v>
      </c>
      <c r="C70" s="1" t="s">
        <v>33</v>
      </c>
      <c r="D70" s="1" t="s">
        <v>56</v>
      </c>
      <c r="E70" s="1" t="s">
        <v>71</v>
      </c>
      <c r="F70" s="3">
        <v>43283</v>
      </c>
      <c r="G70" s="3"/>
      <c r="H70" s="3"/>
      <c r="I70" s="17"/>
      <c r="J70" s="91" t="s">
        <v>40</v>
      </c>
      <c r="K70" s="91"/>
      <c r="L70" s="17"/>
      <c r="P70" s="17"/>
      <c r="Q70" s="17"/>
      <c r="R70" s="17"/>
      <c r="S70" s="17"/>
      <c r="U70" s="17"/>
      <c r="V70" s="17" t="s">
        <v>36</v>
      </c>
      <c r="AF70" s="17" t="str">
        <f>IFERROR(IF($AA$1&lt;&gt;0,IF($AA$1=VALUE(#REF!),AG70,""),""),"")</f>
        <v/>
      </c>
    </row>
    <row r="71" spans="1:32" s="11" customFormat="1" hidden="1" x14ac:dyDescent="0.25">
      <c r="A71" s="1">
        <v>20181167</v>
      </c>
      <c r="B71" s="1" t="s">
        <v>134</v>
      </c>
      <c r="C71" s="1" t="s">
        <v>54</v>
      </c>
      <c r="D71" s="1" t="s">
        <v>55</v>
      </c>
      <c r="E71" s="1" t="s">
        <v>76</v>
      </c>
      <c r="F71" s="3">
        <v>43297</v>
      </c>
      <c r="G71" s="3"/>
      <c r="H71" s="3"/>
      <c r="I71" s="17"/>
      <c r="J71" s="91" t="s">
        <v>40</v>
      </c>
      <c r="K71" s="91"/>
      <c r="L71" s="17"/>
      <c r="P71" s="17"/>
      <c r="Q71" s="17"/>
      <c r="R71" s="17"/>
      <c r="S71" s="17"/>
      <c r="U71" s="17"/>
      <c r="V71" s="17" t="s">
        <v>36</v>
      </c>
      <c r="AF71" s="17" t="str">
        <f>IFERROR(IF($AA$1&lt;&gt;0,IF($AA$1=VALUE(#REF!),AG71,""),""),"")</f>
        <v/>
      </c>
    </row>
    <row r="72" spans="1:32" s="11" customFormat="1" hidden="1" x14ac:dyDescent="0.25">
      <c r="A72" s="1">
        <v>20181168</v>
      </c>
      <c r="B72" s="1" t="s">
        <v>135</v>
      </c>
      <c r="C72" s="1" t="s">
        <v>78</v>
      </c>
      <c r="D72" s="1" t="s">
        <v>79</v>
      </c>
      <c r="E72" s="1">
        <v>1025815</v>
      </c>
      <c r="F72" s="3">
        <v>43298</v>
      </c>
      <c r="G72" s="3"/>
      <c r="H72" s="3"/>
      <c r="I72" s="17"/>
      <c r="J72" s="91" t="s">
        <v>40</v>
      </c>
      <c r="K72" s="91"/>
      <c r="L72" s="17"/>
      <c r="P72" s="17"/>
      <c r="Q72" s="17"/>
      <c r="R72" s="17"/>
      <c r="S72" s="17"/>
      <c r="U72" s="17"/>
      <c r="V72" s="17" t="s">
        <v>36</v>
      </c>
      <c r="AF72" s="17" t="str">
        <f>IFERROR(IF($AA$1&lt;&gt;0,IF($AA$1=VALUE(#REF!),AG72,""),""),"")</f>
        <v/>
      </c>
    </row>
    <row r="73" spans="1:32" s="11" customFormat="1" hidden="1" x14ac:dyDescent="0.25">
      <c r="A73" s="1">
        <v>20181169</v>
      </c>
      <c r="B73" s="1">
        <v>12998454</v>
      </c>
      <c r="C73" s="1" t="s">
        <v>58</v>
      </c>
      <c r="D73" s="1" t="s">
        <v>59</v>
      </c>
      <c r="E73" s="1">
        <v>952724</v>
      </c>
      <c r="F73" s="3">
        <v>43298</v>
      </c>
      <c r="G73" s="3"/>
      <c r="H73" s="3"/>
      <c r="I73" s="17"/>
      <c r="J73" s="91" t="s">
        <v>40</v>
      </c>
      <c r="K73" s="91"/>
      <c r="L73" s="17"/>
      <c r="P73" s="17"/>
      <c r="Q73" s="17"/>
      <c r="R73" s="17"/>
      <c r="S73" s="17"/>
      <c r="U73" s="17"/>
      <c r="V73" s="17" t="s">
        <v>36</v>
      </c>
      <c r="AF73" s="17" t="str">
        <f>IFERROR(IF($AA$1&lt;&gt;0,IF($AA$1=VALUE(#REF!),AG73,""),""),"")</f>
        <v/>
      </c>
    </row>
    <row r="74" spans="1:32" s="11" customFormat="1" hidden="1" x14ac:dyDescent="0.25">
      <c r="A74" s="1">
        <v>20181171</v>
      </c>
      <c r="B74" s="1" t="s">
        <v>136</v>
      </c>
      <c r="C74" s="1" t="s">
        <v>54</v>
      </c>
      <c r="D74" s="1" t="s">
        <v>55</v>
      </c>
      <c r="E74" s="1" t="s">
        <v>76</v>
      </c>
      <c r="F74" s="3">
        <v>43299</v>
      </c>
      <c r="G74" s="3"/>
      <c r="H74" s="3"/>
      <c r="I74" s="17"/>
      <c r="J74" s="11" t="s">
        <v>40</v>
      </c>
      <c r="L74" s="17"/>
      <c r="P74" s="17"/>
      <c r="Q74" s="17"/>
      <c r="R74" s="17"/>
      <c r="S74" s="17"/>
      <c r="U74" s="17"/>
      <c r="V74" s="17" t="s">
        <v>36</v>
      </c>
      <c r="W74" s="11" t="s">
        <v>137</v>
      </c>
      <c r="AF74" s="17" t="str">
        <f>IFERROR(IF($AA$1&lt;&gt;0,IF($AA$1=VALUE(#REF!),AG74,""),""),"")</f>
        <v/>
      </c>
    </row>
    <row r="75" spans="1:32" s="11" customFormat="1" hidden="1" x14ac:dyDescent="0.25">
      <c r="A75" s="1">
        <v>20181172</v>
      </c>
      <c r="B75" s="1" t="s">
        <v>138</v>
      </c>
      <c r="C75" s="1" t="s">
        <v>33</v>
      </c>
      <c r="D75" s="1" t="s">
        <v>56</v>
      </c>
      <c r="E75" s="1">
        <v>1061431</v>
      </c>
      <c r="F75" s="3">
        <v>43303</v>
      </c>
      <c r="G75" s="3"/>
      <c r="H75" s="3"/>
      <c r="I75" s="17"/>
      <c r="J75" s="91" t="s">
        <v>40</v>
      </c>
      <c r="K75" s="91"/>
      <c r="L75" s="17"/>
      <c r="P75" s="17"/>
      <c r="Q75" s="17"/>
      <c r="R75" s="17"/>
      <c r="S75" s="17"/>
      <c r="U75" s="17"/>
      <c r="V75" s="17" t="s">
        <v>36</v>
      </c>
      <c r="AF75" s="17" t="str">
        <f>IFERROR(IF($AA$1&lt;&gt;0,IF($AA$1=VALUE(#REF!),AG75,""),""),"")</f>
        <v/>
      </c>
    </row>
    <row r="76" spans="1:32" s="11" customFormat="1" hidden="1" x14ac:dyDescent="0.25">
      <c r="A76" s="1">
        <v>20181174</v>
      </c>
      <c r="B76" s="1">
        <v>13064087</v>
      </c>
      <c r="C76" s="1" t="s">
        <v>33</v>
      </c>
      <c r="D76" s="1" t="s">
        <v>83</v>
      </c>
      <c r="E76" s="1">
        <v>1032847</v>
      </c>
      <c r="F76" s="3">
        <v>43305</v>
      </c>
      <c r="G76" s="3"/>
      <c r="H76" s="3"/>
      <c r="I76" s="17"/>
      <c r="J76" s="91" t="s">
        <v>40</v>
      </c>
      <c r="K76" s="91"/>
      <c r="L76" s="17"/>
      <c r="P76" s="17"/>
      <c r="Q76" s="17"/>
      <c r="R76" s="17"/>
      <c r="S76" s="17"/>
      <c r="U76" s="17"/>
      <c r="V76" s="17" t="s">
        <v>36</v>
      </c>
      <c r="AF76" s="17" t="str">
        <f>IFERROR(IF($AA$1&lt;&gt;0,IF($AA$1=VALUE(#REF!),AG76,""),""),"")</f>
        <v/>
      </c>
    </row>
    <row r="77" spans="1:32" s="11" customFormat="1" hidden="1" x14ac:dyDescent="0.25">
      <c r="A77" s="1">
        <v>20181175</v>
      </c>
      <c r="B77" s="1" t="s">
        <v>139</v>
      </c>
      <c r="C77" s="1" t="s">
        <v>33</v>
      </c>
      <c r="D77" s="1" t="s">
        <v>39</v>
      </c>
      <c r="E77" s="1">
        <v>952071</v>
      </c>
      <c r="F77" s="3">
        <v>43305</v>
      </c>
      <c r="G77" s="3"/>
      <c r="H77" s="3"/>
      <c r="I77" s="17"/>
      <c r="J77" s="91" t="s">
        <v>40</v>
      </c>
      <c r="K77" s="91"/>
      <c r="L77" s="17"/>
      <c r="P77" s="17"/>
      <c r="Q77" s="17"/>
      <c r="R77" s="17"/>
      <c r="S77" s="17"/>
      <c r="U77" s="17"/>
      <c r="V77" s="17" t="s">
        <v>36</v>
      </c>
      <c r="AF77" s="17" t="str">
        <f>IFERROR(IF($AA$1&lt;&gt;0,IF($AA$1=VALUE(#REF!),AG77,""),""),"")</f>
        <v/>
      </c>
    </row>
    <row r="78" spans="1:32" s="11" customFormat="1" hidden="1" x14ac:dyDescent="0.25">
      <c r="A78" s="8">
        <v>20181178</v>
      </c>
      <c r="B78" s="8" t="s">
        <v>140</v>
      </c>
      <c r="C78" s="1" t="s">
        <v>33</v>
      </c>
      <c r="D78" s="8" t="s">
        <v>39</v>
      </c>
      <c r="E78" s="8">
        <v>952071</v>
      </c>
      <c r="F78" s="3">
        <v>43307</v>
      </c>
      <c r="G78" s="3"/>
      <c r="H78" s="3"/>
      <c r="I78" s="17"/>
      <c r="J78" s="91" t="s">
        <v>40</v>
      </c>
      <c r="K78" s="91"/>
      <c r="L78" s="17"/>
      <c r="P78" s="17"/>
      <c r="Q78" s="17"/>
      <c r="R78" s="17"/>
      <c r="S78" s="17"/>
      <c r="U78" s="17"/>
      <c r="V78" s="17" t="s">
        <v>36</v>
      </c>
      <c r="AF78" s="17" t="str">
        <f>IFERROR(IF($AA$1&lt;&gt;0,IF($AA$1=VALUE(#REF!),AG78,""),""),"")</f>
        <v/>
      </c>
    </row>
    <row r="79" spans="1:32" s="11" customFormat="1" hidden="1" x14ac:dyDescent="0.25">
      <c r="A79" s="1">
        <v>20181181</v>
      </c>
      <c r="B79" s="1" t="s">
        <v>141</v>
      </c>
      <c r="C79" s="1" t="s">
        <v>33</v>
      </c>
      <c r="D79" s="1" t="s">
        <v>56</v>
      </c>
      <c r="E79" s="1" t="s">
        <v>71</v>
      </c>
      <c r="F79" s="3">
        <v>43310</v>
      </c>
      <c r="G79" s="3"/>
      <c r="H79" s="3"/>
      <c r="I79" s="17"/>
      <c r="J79" s="91" t="s">
        <v>40</v>
      </c>
      <c r="K79" s="91"/>
      <c r="L79" s="17"/>
      <c r="P79" s="17"/>
      <c r="Q79" s="17"/>
      <c r="R79" s="17"/>
      <c r="S79" s="17"/>
      <c r="U79" s="17"/>
      <c r="V79" s="17" t="s">
        <v>36</v>
      </c>
      <c r="AF79" s="17" t="str">
        <f>IFERROR(IF($AA$1&lt;&gt;0,IF($AA$1=VALUE(#REF!),AG79,""),""),"")</f>
        <v/>
      </c>
    </row>
    <row r="80" spans="1:32" s="11" customFormat="1" hidden="1" x14ac:dyDescent="0.25">
      <c r="A80" s="1">
        <v>20181182</v>
      </c>
      <c r="B80" s="1" t="s">
        <v>142</v>
      </c>
      <c r="C80" s="1" t="s">
        <v>54</v>
      </c>
      <c r="D80" s="1" t="s">
        <v>55</v>
      </c>
      <c r="E80" s="1" t="s">
        <v>76</v>
      </c>
      <c r="F80" s="3">
        <v>43311</v>
      </c>
      <c r="G80" s="3"/>
      <c r="H80" s="3"/>
      <c r="I80" s="17"/>
      <c r="J80" s="91" t="s">
        <v>40</v>
      </c>
      <c r="K80" s="91"/>
      <c r="L80" s="17"/>
      <c r="P80" s="17"/>
      <c r="Q80" s="17"/>
      <c r="R80" s="17"/>
      <c r="S80" s="17"/>
      <c r="U80" s="17"/>
      <c r="V80" s="17" t="s">
        <v>36</v>
      </c>
      <c r="AF80" s="17" t="str">
        <f>IFERROR(IF($AA$1&lt;&gt;0,IF($AA$1=VALUE(#REF!),AG80,""),""),"")</f>
        <v/>
      </c>
    </row>
    <row r="81" spans="1:32" s="11" customFormat="1" hidden="1" x14ac:dyDescent="0.25">
      <c r="A81" s="1">
        <v>20181184</v>
      </c>
      <c r="B81" s="1" t="s">
        <v>143</v>
      </c>
      <c r="C81" s="1" t="s">
        <v>78</v>
      </c>
      <c r="D81" s="1" t="s">
        <v>79</v>
      </c>
      <c r="E81" s="1">
        <v>1025815</v>
      </c>
      <c r="F81" s="3">
        <v>43313</v>
      </c>
      <c r="G81" s="3"/>
      <c r="H81" s="3"/>
      <c r="I81" s="17"/>
      <c r="J81" s="91" t="s">
        <v>40</v>
      </c>
      <c r="K81" s="91"/>
      <c r="L81" s="17"/>
      <c r="P81" s="17"/>
      <c r="Q81" s="17"/>
      <c r="R81" s="17"/>
      <c r="S81" s="17"/>
      <c r="U81" s="17"/>
      <c r="V81" s="17" t="s">
        <v>36</v>
      </c>
      <c r="AF81" s="17" t="str">
        <f>IFERROR(IF($AA$1&lt;&gt;0,IF($AA$1=VALUE(#REF!),AG81,""),""),"")</f>
        <v/>
      </c>
    </row>
    <row r="82" spans="1:32" s="11" customFormat="1" hidden="1" x14ac:dyDescent="0.25">
      <c r="A82" s="1">
        <v>20181185</v>
      </c>
      <c r="B82" s="1" t="s">
        <v>144</v>
      </c>
      <c r="C82" s="1" t="s">
        <v>33</v>
      </c>
      <c r="D82" s="1" t="s">
        <v>56</v>
      </c>
      <c r="E82" s="1" t="s">
        <v>71</v>
      </c>
      <c r="F82" s="3">
        <v>43314</v>
      </c>
      <c r="G82" s="3"/>
      <c r="H82" s="3"/>
      <c r="I82" s="17"/>
      <c r="J82" s="91" t="s">
        <v>40</v>
      </c>
      <c r="K82" s="91"/>
      <c r="L82" s="17"/>
      <c r="P82" s="17"/>
      <c r="Q82" s="17"/>
      <c r="R82" s="17"/>
      <c r="S82" s="17"/>
      <c r="U82" s="17"/>
      <c r="V82" s="17" t="s">
        <v>36</v>
      </c>
      <c r="AF82" s="17" t="str">
        <f>IFERROR(IF($AA$1&lt;&gt;0,IF($AA$1=VALUE(#REF!),AG82,""),""),"")</f>
        <v/>
      </c>
    </row>
    <row r="83" spans="1:32" s="11" customFormat="1" hidden="1" x14ac:dyDescent="0.25">
      <c r="A83" s="1">
        <v>20181188</v>
      </c>
      <c r="B83" s="1" t="s">
        <v>145</v>
      </c>
      <c r="C83" s="1" t="s">
        <v>54</v>
      </c>
      <c r="D83" s="1" t="s">
        <v>55</v>
      </c>
      <c r="E83" s="1" t="s">
        <v>76</v>
      </c>
      <c r="F83" s="3">
        <v>43318</v>
      </c>
      <c r="G83" s="3"/>
      <c r="H83" s="3"/>
      <c r="I83" s="17"/>
      <c r="J83" s="91" t="s">
        <v>40</v>
      </c>
      <c r="K83" s="91"/>
      <c r="L83" s="17"/>
      <c r="P83" s="17"/>
      <c r="Q83" s="17"/>
      <c r="R83" s="17"/>
      <c r="S83" s="17"/>
      <c r="U83" s="17"/>
      <c r="V83" s="17" t="s">
        <v>36</v>
      </c>
      <c r="AF83" s="17" t="str">
        <f>IFERROR(IF($AA$1&lt;&gt;0,IF($AA$1=VALUE(#REF!),AG83,""),""),"")</f>
        <v/>
      </c>
    </row>
    <row r="84" spans="1:32" s="11" customFormat="1" hidden="1" x14ac:dyDescent="0.25">
      <c r="A84" s="1">
        <v>20181190</v>
      </c>
      <c r="B84" s="1">
        <v>13017455</v>
      </c>
      <c r="C84" s="1" t="s">
        <v>78</v>
      </c>
      <c r="D84" s="1" t="s">
        <v>79</v>
      </c>
      <c r="E84" s="1">
        <v>1059290</v>
      </c>
      <c r="F84" s="3">
        <v>43319</v>
      </c>
      <c r="G84" s="3"/>
      <c r="H84" s="3"/>
      <c r="I84" s="17"/>
      <c r="J84" s="91" t="s">
        <v>40</v>
      </c>
      <c r="K84" s="91"/>
      <c r="L84" s="17"/>
      <c r="P84" s="17"/>
      <c r="Q84" s="17"/>
      <c r="R84" s="17"/>
      <c r="S84" s="17"/>
      <c r="U84" s="17"/>
      <c r="V84" s="17" t="s">
        <v>36</v>
      </c>
      <c r="AF84" s="17" t="str">
        <f>IFERROR(IF($AA$1&lt;&gt;0,IF($AA$1=VALUE(#REF!),AG84,""),""),"")</f>
        <v/>
      </c>
    </row>
    <row r="85" spans="1:32" s="11" customFormat="1" hidden="1" x14ac:dyDescent="0.25">
      <c r="A85" s="1">
        <v>20181191</v>
      </c>
      <c r="B85" s="1">
        <v>13064084</v>
      </c>
      <c r="C85" s="1" t="s">
        <v>33</v>
      </c>
      <c r="D85" s="1" t="s">
        <v>83</v>
      </c>
      <c r="E85" s="1">
        <v>1032847</v>
      </c>
      <c r="F85" s="3">
        <v>43320</v>
      </c>
      <c r="G85" s="3"/>
      <c r="H85" s="3"/>
      <c r="I85" s="17"/>
      <c r="J85" s="91" t="s">
        <v>40</v>
      </c>
      <c r="K85" s="91"/>
      <c r="L85" s="17"/>
      <c r="P85" s="17"/>
      <c r="Q85" s="17"/>
      <c r="R85" s="17"/>
      <c r="S85" s="17"/>
      <c r="U85" s="17"/>
      <c r="V85" s="17" t="s">
        <v>36</v>
      </c>
      <c r="AF85" s="17" t="str">
        <f>IFERROR(IF($AA$1&lt;&gt;0,IF($AA$1=VALUE(#REF!),AG85,""),""),"")</f>
        <v/>
      </c>
    </row>
    <row r="86" spans="1:32" s="11" customFormat="1" hidden="1" x14ac:dyDescent="0.25">
      <c r="A86" s="1">
        <v>20181192</v>
      </c>
      <c r="B86" s="1">
        <v>13052802</v>
      </c>
      <c r="C86" s="1" t="s">
        <v>54</v>
      </c>
      <c r="D86" s="1" t="s">
        <v>146</v>
      </c>
      <c r="E86" s="1">
        <v>1054398</v>
      </c>
      <c r="F86" s="3">
        <v>43320</v>
      </c>
      <c r="G86" s="3"/>
      <c r="H86" s="3"/>
      <c r="I86" s="17"/>
      <c r="J86" s="91" t="s">
        <v>40</v>
      </c>
      <c r="K86" s="91"/>
      <c r="L86" s="17"/>
      <c r="P86" s="17"/>
      <c r="Q86" s="17"/>
      <c r="R86" s="17"/>
      <c r="S86" s="17"/>
      <c r="U86" s="17"/>
      <c r="V86" s="17" t="s">
        <v>36</v>
      </c>
      <c r="AF86" s="17" t="str">
        <f>IFERROR(IF($AA$1&lt;&gt;0,IF($AA$1=VALUE(#REF!),AG86,""),""),"")</f>
        <v/>
      </c>
    </row>
    <row r="87" spans="1:32" s="11" customFormat="1" hidden="1" x14ac:dyDescent="0.25">
      <c r="A87" s="1">
        <v>20181193</v>
      </c>
      <c r="B87" s="1" t="s">
        <v>147</v>
      </c>
      <c r="C87" s="1" t="s">
        <v>33</v>
      </c>
      <c r="D87" s="1" t="s">
        <v>56</v>
      </c>
      <c r="E87" s="1" t="s">
        <v>71</v>
      </c>
      <c r="F87" s="3">
        <v>43321</v>
      </c>
      <c r="G87" s="3"/>
      <c r="H87" s="3"/>
      <c r="I87" s="17"/>
      <c r="J87" s="91" t="s">
        <v>40</v>
      </c>
      <c r="K87" s="91"/>
      <c r="L87" s="17"/>
      <c r="P87" s="17"/>
      <c r="Q87" s="17"/>
      <c r="R87" s="17"/>
      <c r="S87" s="17"/>
      <c r="U87" s="17"/>
      <c r="V87" s="17" t="s">
        <v>36</v>
      </c>
      <c r="AB87" s="11" t="s">
        <v>148</v>
      </c>
      <c r="AC87" s="11" t="s">
        <v>149</v>
      </c>
      <c r="AF87" s="17" t="str">
        <f>IFERROR(IF($AA$1&lt;&gt;0,IF($AA$1=VALUE(#REF!),AG87,""),""),"")</f>
        <v/>
      </c>
    </row>
    <row r="88" spans="1:32" s="11" customFormat="1" hidden="1" x14ac:dyDescent="0.25">
      <c r="A88" s="1">
        <v>20181195</v>
      </c>
      <c r="B88" s="1">
        <v>13064077</v>
      </c>
      <c r="C88" s="1" t="s">
        <v>54</v>
      </c>
      <c r="D88" s="1" t="s">
        <v>55</v>
      </c>
      <c r="E88" s="1">
        <v>952533</v>
      </c>
      <c r="F88" s="3">
        <v>43324</v>
      </c>
      <c r="G88" s="3"/>
      <c r="H88" s="3"/>
      <c r="I88" s="17"/>
      <c r="J88" s="11" t="s">
        <v>35</v>
      </c>
      <c r="L88" s="17"/>
      <c r="P88" s="17"/>
      <c r="Q88" s="17"/>
      <c r="R88" s="17"/>
      <c r="S88" s="17"/>
      <c r="U88" s="17"/>
      <c r="V88" s="17" t="s">
        <v>36</v>
      </c>
      <c r="AB88" s="11" t="s">
        <v>150</v>
      </c>
      <c r="AC88" s="11" t="s">
        <v>151</v>
      </c>
      <c r="AF88" s="17" t="str">
        <f>IFERROR(IF($AA$1&lt;&gt;0,IF($AA$1=VALUE(#REF!),AG88,""),""),"")</f>
        <v/>
      </c>
    </row>
    <row r="89" spans="1:32" s="11" customFormat="1" hidden="1" x14ac:dyDescent="0.25">
      <c r="A89" s="1">
        <v>20181197</v>
      </c>
      <c r="B89" s="1" t="s">
        <v>152</v>
      </c>
      <c r="C89" s="1" t="s">
        <v>58</v>
      </c>
      <c r="D89" s="1" t="s">
        <v>59</v>
      </c>
      <c r="E89" s="1">
        <v>1067911</v>
      </c>
      <c r="F89" s="3">
        <v>43324</v>
      </c>
      <c r="G89" s="3"/>
      <c r="H89" s="3"/>
      <c r="I89" s="17"/>
      <c r="J89" s="91" t="s">
        <v>40</v>
      </c>
      <c r="K89" s="91"/>
      <c r="L89" s="17"/>
      <c r="P89" s="17"/>
      <c r="Q89" s="17"/>
      <c r="R89" s="17"/>
      <c r="S89" s="17"/>
      <c r="U89" s="17"/>
      <c r="V89" s="17" t="s">
        <v>36</v>
      </c>
      <c r="AB89" s="11" t="s">
        <v>153</v>
      </c>
      <c r="AC89" s="11" t="s">
        <v>154</v>
      </c>
      <c r="AF89" s="17" t="str">
        <f>IFERROR(IF($AA$1&lt;&gt;0,IF($AA$1=VALUE(#REF!),AG89,""),""),"")</f>
        <v/>
      </c>
    </row>
    <row r="90" spans="1:32" s="11" customFormat="1" hidden="1" x14ac:dyDescent="0.25">
      <c r="A90" s="1">
        <v>20181198</v>
      </c>
      <c r="B90" s="1" t="s">
        <v>155</v>
      </c>
      <c r="C90" s="1" t="s">
        <v>78</v>
      </c>
      <c r="D90" s="1" t="s">
        <v>79</v>
      </c>
      <c r="E90" s="1">
        <v>1025815</v>
      </c>
      <c r="F90" s="3">
        <v>43325</v>
      </c>
      <c r="G90" s="3"/>
      <c r="H90" s="3"/>
      <c r="I90" s="17"/>
      <c r="J90" s="91" t="s">
        <v>40</v>
      </c>
      <c r="K90" s="91"/>
      <c r="L90" s="17"/>
      <c r="P90" s="17"/>
      <c r="Q90" s="17"/>
      <c r="R90" s="17"/>
      <c r="S90" s="17"/>
      <c r="U90" s="17"/>
      <c r="V90" s="17" t="s">
        <v>36</v>
      </c>
      <c r="AB90" s="11" t="s">
        <v>156</v>
      </c>
      <c r="AC90" s="11" t="s">
        <v>157</v>
      </c>
      <c r="AF90" s="17" t="str">
        <f>IFERROR(IF($AA$1&lt;&gt;0,IF($AA$1=VALUE(#REF!),AG90,""),""),"")</f>
        <v/>
      </c>
    </row>
    <row r="91" spans="1:32" s="11" customFormat="1" hidden="1" x14ac:dyDescent="0.25">
      <c r="A91" s="1">
        <v>20181199</v>
      </c>
      <c r="B91" s="1" t="s">
        <v>158</v>
      </c>
      <c r="C91" s="1" t="s">
        <v>58</v>
      </c>
      <c r="D91" s="1" t="s">
        <v>59</v>
      </c>
      <c r="E91" s="1" t="s">
        <v>118</v>
      </c>
      <c r="F91" s="3">
        <v>43330</v>
      </c>
      <c r="G91" s="3"/>
      <c r="H91" s="3"/>
      <c r="I91" s="17"/>
      <c r="J91" s="91" t="s">
        <v>40</v>
      </c>
      <c r="K91" s="91"/>
      <c r="L91" s="17"/>
      <c r="P91" s="17"/>
      <c r="Q91" s="17"/>
      <c r="R91" s="17"/>
      <c r="S91" s="17"/>
      <c r="U91" s="17"/>
      <c r="V91" s="17" t="s">
        <v>36</v>
      </c>
      <c r="AF91" s="17" t="str">
        <f>IFERROR(IF($AA$1&lt;&gt;0,IF($AA$1=VALUE(#REF!),AG91,""),""),"")</f>
        <v/>
      </c>
    </row>
    <row r="92" spans="1:32" s="11" customFormat="1" hidden="1" x14ac:dyDescent="0.25">
      <c r="A92" s="1">
        <v>20181200</v>
      </c>
      <c r="B92" s="1" t="s">
        <v>159</v>
      </c>
      <c r="C92" s="1" t="s">
        <v>33</v>
      </c>
      <c r="D92" s="1" t="s">
        <v>83</v>
      </c>
      <c r="E92" s="1" t="s">
        <v>160</v>
      </c>
      <c r="F92" s="3">
        <v>43330</v>
      </c>
      <c r="G92" s="3"/>
      <c r="H92" s="3"/>
      <c r="I92" s="17"/>
      <c r="J92" s="91" t="s">
        <v>40</v>
      </c>
      <c r="K92" s="91"/>
      <c r="L92" s="17"/>
      <c r="P92" s="17"/>
      <c r="Q92" s="17"/>
      <c r="R92" s="17"/>
      <c r="S92" s="17"/>
      <c r="U92" s="17"/>
      <c r="V92" s="17" t="s">
        <v>36</v>
      </c>
      <c r="AF92" s="17" t="str">
        <f>IFERROR(IF($AA$1&lt;&gt;0,IF($AA$1=VALUE(#REF!),AG92,""),""),"")</f>
        <v/>
      </c>
    </row>
    <row r="93" spans="1:32" s="11" customFormat="1" hidden="1" x14ac:dyDescent="0.25">
      <c r="A93" s="1">
        <v>20181201</v>
      </c>
      <c r="B93" s="1" t="s">
        <v>161</v>
      </c>
      <c r="C93" s="1" t="s">
        <v>33</v>
      </c>
      <c r="D93" s="1" t="s">
        <v>39</v>
      </c>
      <c r="E93" s="1">
        <v>859588</v>
      </c>
      <c r="F93" s="3">
        <v>43330</v>
      </c>
      <c r="G93" s="3"/>
      <c r="H93" s="3"/>
      <c r="I93" s="17"/>
      <c r="J93" s="11" t="s">
        <v>40</v>
      </c>
      <c r="L93" s="17"/>
      <c r="P93" s="17"/>
      <c r="Q93" s="17"/>
      <c r="R93" s="17"/>
      <c r="S93" s="17"/>
      <c r="U93" s="17"/>
      <c r="V93" s="17" t="s">
        <v>36</v>
      </c>
      <c r="AB93" s="11" t="s">
        <v>162</v>
      </c>
      <c r="AC93" s="11" t="s">
        <v>163</v>
      </c>
      <c r="AF93" s="17" t="str">
        <f>IFERROR(IF($AA$1&lt;&gt;0,IF($AA$1=VALUE(#REF!),AG93,""),""),"")</f>
        <v/>
      </c>
    </row>
    <row r="94" spans="1:32" s="11" customFormat="1" hidden="1" x14ac:dyDescent="0.25">
      <c r="A94" s="1">
        <v>20181204</v>
      </c>
      <c r="B94" s="1" t="s">
        <v>164</v>
      </c>
      <c r="C94" s="1" t="s">
        <v>33</v>
      </c>
      <c r="D94" s="1" t="s">
        <v>56</v>
      </c>
      <c r="E94" s="1">
        <v>1061431</v>
      </c>
      <c r="F94" s="3">
        <v>43338</v>
      </c>
      <c r="G94" s="3"/>
      <c r="H94" s="3"/>
      <c r="I94" s="17"/>
      <c r="J94" s="91" t="s">
        <v>40</v>
      </c>
      <c r="K94" s="91"/>
      <c r="L94" s="17"/>
      <c r="P94" s="17"/>
      <c r="Q94" s="17"/>
      <c r="R94" s="17"/>
      <c r="S94" s="17"/>
      <c r="U94" s="17"/>
      <c r="V94" s="17" t="s">
        <v>36</v>
      </c>
      <c r="AB94" s="11" t="s">
        <v>165</v>
      </c>
      <c r="AC94" s="11" t="s">
        <v>166</v>
      </c>
      <c r="AF94" s="17" t="str">
        <f>IFERROR(IF($AA$1&lt;&gt;0,IF($AA$1=VALUE(#REF!),AG94,""),""),"")</f>
        <v/>
      </c>
    </row>
    <row r="95" spans="1:32" s="11" customFormat="1" hidden="1" x14ac:dyDescent="0.25">
      <c r="A95" s="1">
        <v>20181205</v>
      </c>
      <c r="B95" s="1" t="s">
        <v>167</v>
      </c>
      <c r="C95" s="1" t="s">
        <v>33</v>
      </c>
      <c r="D95" s="1" t="s">
        <v>56</v>
      </c>
      <c r="E95" s="1" t="s">
        <v>71</v>
      </c>
      <c r="F95" s="3">
        <v>43338</v>
      </c>
      <c r="G95" s="3"/>
      <c r="H95" s="3"/>
      <c r="I95" s="17"/>
      <c r="J95" s="91" t="s">
        <v>40</v>
      </c>
      <c r="K95" s="91"/>
      <c r="L95" s="17"/>
      <c r="P95" s="17"/>
      <c r="Q95" s="17"/>
      <c r="R95" s="17"/>
      <c r="S95" s="17"/>
      <c r="U95" s="17"/>
      <c r="V95" s="17" t="s">
        <v>36</v>
      </c>
      <c r="AF95" s="17" t="str">
        <f>IFERROR(IF($AA$1&lt;&gt;0,IF($AA$1=VALUE(#REF!),AG95,""),""),"")</f>
        <v/>
      </c>
    </row>
    <row r="96" spans="1:32" s="11" customFormat="1" hidden="1" x14ac:dyDescent="0.25">
      <c r="A96" s="1">
        <v>20181207</v>
      </c>
      <c r="B96" s="1" t="s">
        <v>168</v>
      </c>
      <c r="C96" s="1" t="s">
        <v>58</v>
      </c>
      <c r="D96" s="1" t="s">
        <v>59</v>
      </c>
      <c r="E96" s="1">
        <v>1041673</v>
      </c>
      <c r="F96" s="3">
        <v>43338</v>
      </c>
      <c r="G96" s="3"/>
      <c r="H96" s="3"/>
      <c r="I96" s="17"/>
      <c r="J96" s="11" t="s">
        <v>40</v>
      </c>
      <c r="L96" s="17"/>
      <c r="P96" s="17"/>
      <c r="Q96" s="17"/>
      <c r="R96" s="17"/>
      <c r="S96" s="17"/>
      <c r="U96" s="17"/>
      <c r="V96" s="17" t="s">
        <v>36</v>
      </c>
      <c r="AF96" s="17" t="str">
        <f>IFERROR(IF($AA$1&lt;&gt;0,IF($AA$1=VALUE(#REF!),AG96,""),""),"")</f>
        <v/>
      </c>
    </row>
    <row r="97" spans="1:32" s="11" customFormat="1" hidden="1" x14ac:dyDescent="0.25">
      <c r="A97" s="1">
        <v>20181208</v>
      </c>
      <c r="B97" s="1" t="s">
        <v>169</v>
      </c>
      <c r="C97" s="1" t="s">
        <v>33</v>
      </c>
      <c r="D97" s="1" t="s">
        <v>56</v>
      </c>
      <c r="E97" s="1" t="s">
        <v>71</v>
      </c>
      <c r="F97" s="3">
        <v>43341</v>
      </c>
      <c r="G97" s="3"/>
      <c r="H97" s="3"/>
      <c r="I97" s="17"/>
      <c r="J97" s="91" t="s">
        <v>40</v>
      </c>
      <c r="K97" s="91"/>
      <c r="L97" s="17"/>
      <c r="P97" s="17"/>
      <c r="Q97" s="17"/>
      <c r="R97" s="17"/>
      <c r="S97" s="17"/>
      <c r="U97" s="17"/>
      <c r="V97" s="17" t="s">
        <v>36</v>
      </c>
      <c r="AF97" s="17" t="str">
        <f>IFERROR(IF($AA$1&lt;&gt;0,IF($AA$1=VALUE(#REF!),AG97,""),""),"")</f>
        <v/>
      </c>
    </row>
    <row r="98" spans="1:32" s="11" customFormat="1" hidden="1" x14ac:dyDescent="0.25">
      <c r="A98" s="1">
        <v>20181210</v>
      </c>
      <c r="B98" s="1" t="s">
        <v>170</v>
      </c>
      <c r="C98" s="1" t="s">
        <v>33</v>
      </c>
      <c r="D98" s="1" t="s">
        <v>83</v>
      </c>
      <c r="E98" s="1">
        <v>1032847</v>
      </c>
      <c r="F98" s="3">
        <v>43345</v>
      </c>
      <c r="G98" s="3"/>
      <c r="H98" s="3"/>
      <c r="I98" s="17"/>
      <c r="J98" s="91" t="s">
        <v>40</v>
      </c>
      <c r="K98" s="91"/>
      <c r="L98" s="17"/>
      <c r="P98" s="17"/>
      <c r="Q98" s="17"/>
      <c r="R98" s="17"/>
      <c r="S98" s="17"/>
      <c r="U98" s="17"/>
      <c r="V98" s="17" t="s">
        <v>36</v>
      </c>
      <c r="AF98" s="17" t="str">
        <f>IFERROR(IF($AA$1&lt;&gt;0,IF($AA$1=VALUE(#REF!),AG98,""),""),"")</f>
        <v/>
      </c>
    </row>
    <row r="99" spans="1:32" s="11" customFormat="1" hidden="1" x14ac:dyDescent="0.25">
      <c r="A99" s="1">
        <v>20181211</v>
      </c>
      <c r="B99" s="1" t="s">
        <v>171</v>
      </c>
      <c r="C99" s="1" t="s">
        <v>33</v>
      </c>
      <c r="D99" s="1" t="s">
        <v>39</v>
      </c>
      <c r="E99" s="1">
        <v>952071</v>
      </c>
      <c r="F99" s="3">
        <v>43345</v>
      </c>
      <c r="G99" s="3"/>
      <c r="H99" s="3"/>
      <c r="I99" s="17"/>
      <c r="J99" s="91" t="s">
        <v>40</v>
      </c>
      <c r="K99" s="91"/>
      <c r="L99" s="17"/>
      <c r="P99" s="17"/>
      <c r="Q99" s="17"/>
      <c r="R99" s="17"/>
      <c r="S99" s="17"/>
      <c r="U99" s="17"/>
      <c r="V99" s="17" t="s">
        <v>36</v>
      </c>
      <c r="AF99" s="17" t="str">
        <f>IFERROR(IF($AA$1&lt;&gt;0,IF($AA$1=VALUE(#REF!),AG99,""),""),"")</f>
        <v/>
      </c>
    </row>
    <row r="100" spans="1:32" s="11" customFormat="1" hidden="1" x14ac:dyDescent="0.25">
      <c r="A100" s="1">
        <v>20181214</v>
      </c>
      <c r="B100" s="1" t="s">
        <v>172</v>
      </c>
      <c r="C100" s="1" t="s">
        <v>33</v>
      </c>
      <c r="D100" s="1" t="s">
        <v>56</v>
      </c>
      <c r="E100" s="1" t="s">
        <v>71</v>
      </c>
      <c r="F100" s="3">
        <v>43347</v>
      </c>
      <c r="G100" s="3"/>
      <c r="H100" s="3"/>
      <c r="I100" s="17"/>
      <c r="J100" s="91" t="s">
        <v>40</v>
      </c>
      <c r="K100" s="91"/>
      <c r="L100" s="17"/>
      <c r="P100" s="17"/>
      <c r="Q100" s="17"/>
      <c r="R100" s="17"/>
      <c r="S100" s="17"/>
      <c r="U100" s="17"/>
      <c r="V100" s="17" t="s">
        <v>36</v>
      </c>
      <c r="AF100" s="17" t="str">
        <f>IFERROR(IF($AA$1&lt;&gt;0,IF($AA$1=VALUE(#REF!),AG100,""),""),"")</f>
        <v/>
      </c>
    </row>
    <row r="101" spans="1:32" s="11" customFormat="1" hidden="1" x14ac:dyDescent="0.25">
      <c r="A101" s="1">
        <v>20181215</v>
      </c>
      <c r="B101" s="1" t="s">
        <v>173</v>
      </c>
      <c r="C101" s="1" t="s">
        <v>33</v>
      </c>
      <c r="D101" s="1" t="s">
        <v>56</v>
      </c>
      <c r="E101" s="1" t="s">
        <v>71</v>
      </c>
      <c r="F101" s="3">
        <v>43347</v>
      </c>
      <c r="G101" s="3"/>
      <c r="H101" s="3"/>
      <c r="I101" s="17"/>
      <c r="J101" s="91" t="s">
        <v>40</v>
      </c>
      <c r="K101" s="91"/>
      <c r="L101" s="17"/>
      <c r="P101" s="17"/>
      <c r="Q101" s="17"/>
      <c r="R101" s="17"/>
      <c r="S101" s="17"/>
      <c r="U101" s="17"/>
      <c r="V101" s="17" t="s">
        <v>36</v>
      </c>
      <c r="AF101" s="17" t="str">
        <f>IFERROR(IF($AA$1&lt;&gt;0,IF($AA$1=VALUE(#REF!),AG101,""),""),"")</f>
        <v/>
      </c>
    </row>
    <row r="102" spans="1:32" s="11" customFormat="1" hidden="1" x14ac:dyDescent="0.25">
      <c r="A102" s="1">
        <v>20181217</v>
      </c>
      <c r="B102" s="1" t="s">
        <v>174</v>
      </c>
      <c r="C102" s="1" t="s">
        <v>54</v>
      </c>
      <c r="D102" s="1" t="s">
        <v>146</v>
      </c>
      <c r="E102" s="1" t="s">
        <v>175</v>
      </c>
      <c r="F102" s="3">
        <v>43349</v>
      </c>
      <c r="G102" s="3"/>
      <c r="H102" s="3"/>
      <c r="I102" s="17"/>
      <c r="J102" s="91" t="s">
        <v>35</v>
      </c>
      <c r="K102" s="91"/>
      <c r="L102" s="17"/>
      <c r="P102" s="17"/>
      <c r="Q102" s="17"/>
      <c r="R102" s="17"/>
      <c r="S102" s="17"/>
      <c r="U102" s="17"/>
      <c r="V102" s="17" t="s">
        <v>36</v>
      </c>
      <c r="AF102" s="17" t="str">
        <f>IFERROR(IF($AA$1&lt;&gt;0,IF($AA$1=VALUE(#REF!),AG102,""),""),"")</f>
        <v/>
      </c>
    </row>
    <row r="103" spans="1:32" s="11" customFormat="1" hidden="1" x14ac:dyDescent="0.25">
      <c r="A103" s="1">
        <v>20181218</v>
      </c>
      <c r="B103" s="1" t="s">
        <v>176</v>
      </c>
      <c r="C103" s="1" t="s">
        <v>54</v>
      </c>
      <c r="D103" s="1" t="s">
        <v>55</v>
      </c>
      <c r="E103" s="1" t="s">
        <v>76</v>
      </c>
      <c r="F103" s="3">
        <v>43349</v>
      </c>
      <c r="G103" s="3"/>
      <c r="H103" s="3"/>
      <c r="I103" s="17"/>
      <c r="J103" s="91" t="s">
        <v>40</v>
      </c>
      <c r="K103" s="91"/>
      <c r="L103" s="17"/>
      <c r="P103" s="17"/>
      <c r="Q103" s="17"/>
      <c r="R103" s="17"/>
      <c r="S103" s="17"/>
      <c r="U103" s="17"/>
      <c r="V103" s="17" t="s">
        <v>36</v>
      </c>
      <c r="AF103" s="17" t="str">
        <f>IFERROR(IF($AA$1&lt;&gt;0,IF($AA$1=VALUE(#REF!),AG103,""),""),"")</f>
        <v/>
      </c>
    </row>
    <row r="104" spans="1:32" s="11" customFormat="1" hidden="1" x14ac:dyDescent="0.25">
      <c r="A104" s="1">
        <v>20181219</v>
      </c>
      <c r="B104" s="1" t="s">
        <v>177</v>
      </c>
      <c r="C104" s="1" t="s">
        <v>33</v>
      </c>
      <c r="D104" s="1" t="s">
        <v>83</v>
      </c>
      <c r="E104" s="1" t="s">
        <v>160</v>
      </c>
      <c r="F104" s="3">
        <v>43352</v>
      </c>
      <c r="G104" s="3"/>
      <c r="H104" s="3"/>
      <c r="I104" s="17"/>
      <c r="J104" s="11" t="s">
        <v>40</v>
      </c>
      <c r="L104" s="17"/>
      <c r="P104" s="17"/>
      <c r="Q104" s="17"/>
      <c r="R104" s="17"/>
      <c r="S104" s="17"/>
      <c r="U104" s="17"/>
      <c r="V104" s="17" t="s">
        <v>36</v>
      </c>
      <c r="AF104" s="17" t="str">
        <f>IFERROR(IF($AA$1&lt;&gt;0,IF($AA$1=VALUE(#REF!),AG104,""),""),"")</f>
        <v/>
      </c>
    </row>
    <row r="105" spans="1:32" s="11" customFormat="1" hidden="1" x14ac:dyDescent="0.25">
      <c r="A105" s="1">
        <v>20181222</v>
      </c>
      <c r="B105" s="1" t="s">
        <v>178</v>
      </c>
      <c r="C105" s="1" t="s">
        <v>58</v>
      </c>
      <c r="D105" s="1" t="s">
        <v>59</v>
      </c>
      <c r="E105" s="1">
        <v>1067911</v>
      </c>
      <c r="F105" s="3">
        <v>43353</v>
      </c>
      <c r="G105" s="3"/>
      <c r="H105" s="3"/>
      <c r="I105" s="17"/>
      <c r="J105" s="91" t="s">
        <v>40</v>
      </c>
      <c r="K105" s="91"/>
      <c r="L105" s="17"/>
      <c r="P105" s="17"/>
      <c r="Q105" s="17"/>
      <c r="R105" s="17"/>
      <c r="S105" s="17"/>
      <c r="U105" s="17"/>
      <c r="V105" s="17" t="s">
        <v>36</v>
      </c>
      <c r="AF105" s="17" t="str">
        <f>IFERROR(IF($AA$1&lt;&gt;0,IF($AA$1=VALUE(#REF!),AG105,""),""),"")</f>
        <v/>
      </c>
    </row>
    <row r="106" spans="1:32" s="11" customFormat="1" hidden="1" x14ac:dyDescent="0.25">
      <c r="A106" s="1">
        <v>20181223</v>
      </c>
      <c r="B106" s="1" t="s">
        <v>179</v>
      </c>
      <c r="C106" s="1" t="s">
        <v>78</v>
      </c>
      <c r="D106" s="1" t="s">
        <v>79</v>
      </c>
      <c r="E106" s="1">
        <v>1059290</v>
      </c>
      <c r="F106" s="3">
        <v>43354</v>
      </c>
      <c r="G106" s="3"/>
      <c r="H106" s="3"/>
      <c r="I106" s="17"/>
      <c r="J106" s="91" t="s">
        <v>40</v>
      </c>
      <c r="K106" s="91"/>
      <c r="L106" s="17"/>
      <c r="P106" s="17"/>
      <c r="Q106" s="17"/>
      <c r="R106" s="17"/>
      <c r="S106" s="17"/>
      <c r="U106" s="17"/>
      <c r="V106" s="17" t="s">
        <v>36</v>
      </c>
      <c r="AF106" s="17" t="str">
        <f>IFERROR(IF($AA$1&lt;&gt;0,IF($AA$1=VALUE(#REF!),AG106,""),""),"")</f>
        <v/>
      </c>
    </row>
    <row r="107" spans="1:32" s="11" customFormat="1" hidden="1" x14ac:dyDescent="0.25">
      <c r="A107" s="1">
        <v>20181225</v>
      </c>
      <c r="B107" s="1">
        <v>13022031</v>
      </c>
      <c r="C107" s="1" t="s">
        <v>78</v>
      </c>
      <c r="D107" s="1" t="s">
        <v>79</v>
      </c>
      <c r="E107" s="1">
        <v>1059290</v>
      </c>
      <c r="F107" s="3">
        <v>43356</v>
      </c>
      <c r="G107" s="3"/>
      <c r="H107" s="3"/>
      <c r="I107" s="17"/>
      <c r="J107" s="11" t="s">
        <v>40</v>
      </c>
      <c r="L107" s="17"/>
      <c r="P107" s="17"/>
      <c r="Q107" s="17"/>
      <c r="R107" s="17"/>
      <c r="S107" s="17"/>
      <c r="U107" s="17"/>
      <c r="V107" s="17" t="s">
        <v>36</v>
      </c>
      <c r="AF107" s="17" t="str">
        <f>IFERROR(IF($AA$1&lt;&gt;0,IF($AA$1=VALUE(#REF!),AG107,""),""),"")</f>
        <v/>
      </c>
    </row>
    <row r="108" spans="1:32" s="11" customFormat="1" hidden="1" x14ac:dyDescent="0.25">
      <c r="A108" s="1">
        <v>20181226</v>
      </c>
      <c r="B108" s="1">
        <v>12991817</v>
      </c>
      <c r="C108" s="1" t="s">
        <v>58</v>
      </c>
      <c r="D108" s="1" t="s">
        <v>59</v>
      </c>
      <c r="E108" s="1">
        <v>1041673</v>
      </c>
      <c r="F108" s="3">
        <v>43356</v>
      </c>
      <c r="G108" s="3"/>
      <c r="H108" s="3"/>
      <c r="I108" s="17"/>
      <c r="J108" s="91" t="s">
        <v>40</v>
      </c>
      <c r="K108" s="91"/>
      <c r="L108" s="17"/>
      <c r="P108" s="17"/>
      <c r="Q108" s="17"/>
      <c r="R108" s="17"/>
      <c r="S108" s="17"/>
      <c r="U108" s="17"/>
      <c r="V108" s="17" t="s">
        <v>36</v>
      </c>
      <c r="AF108" s="17" t="str">
        <f>IFERROR(IF($AA$1&lt;&gt;0,IF($AA$1=VALUE(#REF!),AG108,""),""),"")</f>
        <v/>
      </c>
    </row>
    <row r="109" spans="1:32" s="11" customFormat="1" hidden="1" x14ac:dyDescent="0.25">
      <c r="A109" s="1">
        <v>20181227</v>
      </c>
      <c r="B109" s="1" t="s">
        <v>180</v>
      </c>
      <c r="C109" s="1" t="s">
        <v>78</v>
      </c>
      <c r="D109" s="1" t="s">
        <v>79</v>
      </c>
      <c r="E109" s="1">
        <v>1025815</v>
      </c>
      <c r="F109" s="3">
        <v>43360</v>
      </c>
      <c r="G109" s="3"/>
      <c r="H109" s="3"/>
      <c r="I109" s="17"/>
      <c r="J109" s="91" t="s">
        <v>40</v>
      </c>
      <c r="K109" s="91"/>
      <c r="L109" s="17"/>
      <c r="P109" s="17"/>
      <c r="Q109" s="17"/>
      <c r="R109" s="17"/>
      <c r="S109" s="17"/>
      <c r="U109" s="17"/>
      <c r="V109" s="17" t="s">
        <v>36</v>
      </c>
      <c r="AF109" s="17" t="str">
        <f>IFERROR(IF($AA$1&lt;&gt;0,IF($AA$1=VALUE(#REF!),AG109,""),""),"")</f>
        <v/>
      </c>
    </row>
    <row r="110" spans="1:32" s="11" customFormat="1" hidden="1" x14ac:dyDescent="0.25">
      <c r="A110" s="1">
        <v>20181230</v>
      </c>
      <c r="B110" s="1">
        <v>13022906</v>
      </c>
      <c r="C110" s="1" t="s">
        <v>58</v>
      </c>
      <c r="D110" s="1" t="s">
        <v>181</v>
      </c>
      <c r="E110" s="1">
        <v>1086630</v>
      </c>
      <c r="F110" s="3">
        <v>43361</v>
      </c>
      <c r="G110" s="3"/>
      <c r="H110" s="3"/>
      <c r="I110" s="17"/>
      <c r="J110" s="91" t="s">
        <v>40</v>
      </c>
      <c r="K110" s="91"/>
      <c r="L110" s="17"/>
      <c r="P110" s="17"/>
      <c r="Q110" s="17"/>
      <c r="R110" s="17"/>
      <c r="S110" s="17"/>
      <c r="U110" s="17"/>
      <c r="V110" s="17" t="s">
        <v>36</v>
      </c>
      <c r="W110" s="11" t="s">
        <v>182</v>
      </c>
      <c r="AF110" s="17" t="str">
        <f>IFERROR(IF($AA$1&lt;&gt;0,IF($AA$1=VALUE(#REF!),AG110,""),""),"")</f>
        <v/>
      </c>
    </row>
    <row r="111" spans="1:32" s="11" customFormat="1" hidden="1" x14ac:dyDescent="0.25">
      <c r="A111" s="1">
        <v>20181232</v>
      </c>
      <c r="B111" s="1" t="s">
        <v>183</v>
      </c>
      <c r="C111" s="1" t="s">
        <v>33</v>
      </c>
      <c r="D111" s="1" t="s">
        <v>56</v>
      </c>
      <c r="E111" s="1" t="s">
        <v>71</v>
      </c>
      <c r="F111" s="3">
        <v>43361</v>
      </c>
      <c r="G111" s="3"/>
      <c r="H111" s="3"/>
      <c r="I111" s="17"/>
      <c r="J111" s="91" t="s">
        <v>40</v>
      </c>
      <c r="K111" s="91"/>
      <c r="L111" s="17"/>
      <c r="P111" s="17"/>
      <c r="Q111" s="17"/>
      <c r="R111" s="17"/>
      <c r="S111" s="17"/>
      <c r="U111" s="17"/>
      <c r="V111" s="17" t="s">
        <v>36</v>
      </c>
      <c r="AF111" s="17" t="str">
        <f>IFERROR(IF($AA$1&lt;&gt;0,IF($AA$1=VALUE(#REF!),AG111,""),""),"")</f>
        <v/>
      </c>
    </row>
    <row r="112" spans="1:32" s="11" customFormat="1" hidden="1" x14ac:dyDescent="0.25">
      <c r="A112" s="1">
        <v>20181234</v>
      </c>
      <c r="B112" s="1" t="s">
        <v>184</v>
      </c>
      <c r="C112" s="1" t="s">
        <v>33</v>
      </c>
      <c r="D112" s="1" t="s">
        <v>56</v>
      </c>
      <c r="E112" s="1">
        <v>1061431</v>
      </c>
      <c r="F112" s="3">
        <v>43362</v>
      </c>
      <c r="G112" s="3"/>
      <c r="H112" s="3"/>
      <c r="I112" s="17"/>
      <c r="J112" s="91" t="s">
        <v>40</v>
      </c>
      <c r="K112" s="91"/>
      <c r="L112" s="17"/>
      <c r="P112" s="17"/>
      <c r="Q112" s="17"/>
      <c r="R112" s="17"/>
      <c r="S112" s="17"/>
      <c r="U112" s="17"/>
      <c r="V112" s="17" t="s">
        <v>36</v>
      </c>
      <c r="AF112" s="17" t="str">
        <f>IFERROR(IF($AA$1&lt;&gt;0,IF($AA$1=VALUE(#REF!),AG112,""),""),"")</f>
        <v/>
      </c>
    </row>
    <row r="113" spans="1:32" s="11" customFormat="1" hidden="1" x14ac:dyDescent="0.25">
      <c r="A113" s="1">
        <v>20181238</v>
      </c>
      <c r="B113" s="1" t="s">
        <v>185</v>
      </c>
      <c r="C113" s="1" t="s">
        <v>33</v>
      </c>
      <c r="D113" s="1" t="s">
        <v>83</v>
      </c>
      <c r="E113" s="1" t="s">
        <v>160</v>
      </c>
      <c r="F113" s="3">
        <v>43368</v>
      </c>
      <c r="G113" s="3"/>
      <c r="H113" s="3"/>
      <c r="I113" s="17"/>
      <c r="J113" s="91" t="s">
        <v>40</v>
      </c>
      <c r="K113" s="91"/>
      <c r="L113" s="17"/>
      <c r="P113" s="17"/>
      <c r="Q113" s="17"/>
      <c r="R113" s="17"/>
      <c r="S113" s="17"/>
      <c r="U113" s="17"/>
      <c r="V113" s="17" t="s">
        <v>36</v>
      </c>
      <c r="AF113" s="17" t="str">
        <f>IFERROR(IF($AA$1&lt;&gt;0,IF($AA$1=VALUE(#REF!),AG113,""),""),"")</f>
        <v/>
      </c>
    </row>
    <row r="114" spans="1:32" s="11" customFormat="1" hidden="1" x14ac:dyDescent="0.25">
      <c r="A114" s="1">
        <v>20181240</v>
      </c>
      <c r="B114" s="1" t="s">
        <v>186</v>
      </c>
      <c r="C114" s="1" t="s">
        <v>33</v>
      </c>
      <c r="D114" s="1" t="s">
        <v>39</v>
      </c>
      <c r="E114" s="1">
        <v>859588</v>
      </c>
      <c r="F114" s="3">
        <v>43373</v>
      </c>
      <c r="G114" s="3"/>
      <c r="H114" s="3"/>
      <c r="I114" s="17"/>
      <c r="J114" s="91" t="s">
        <v>40</v>
      </c>
      <c r="K114" s="91"/>
      <c r="L114" s="17"/>
      <c r="P114" s="17"/>
      <c r="Q114" s="17"/>
      <c r="R114" s="17"/>
      <c r="S114" s="17"/>
      <c r="U114" s="17"/>
      <c r="V114" s="17" t="s">
        <v>36</v>
      </c>
      <c r="AF114" s="17" t="str">
        <f>IFERROR(IF($AA$1&lt;&gt;0,IF($AA$1=VALUE(#REF!),AG114,""),""),"")</f>
        <v/>
      </c>
    </row>
    <row r="115" spans="1:32" s="11" customFormat="1" hidden="1" x14ac:dyDescent="0.25">
      <c r="A115" s="1">
        <v>20181242</v>
      </c>
      <c r="B115" s="1" t="s">
        <v>187</v>
      </c>
      <c r="C115" s="1" t="s">
        <v>58</v>
      </c>
      <c r="D115" s="1" t="s">
        <v>94</v>
      </c>
      <c r="E115" s="1">
        <v>639070</v>
      </c>
      <c r="F115" s="3">
        <v>43374</v>
      </c>
      <c r="G115" s="3"/>
      <c r="H115" s="3"/>
      <c r="I115" s="17"/>
      <c r="J115" s="91" t="s">
        <v>40</v>
      </c>
      <c r="K115" s="91"/>
      <c r="L115" s="17"/>
      <c r="P115" s="17"/>
      <c r="Q115" s="17"/>
      <c r="R115" s="17"/>
      <c r="S115" s="17"/>
      <c r="U115" s="17"/>
      <c r="V115" s="17" t="s">
        <v>36</v>
      </c>
      <c r="AF115" s="17" t="str">
        <f>IFERROR(IF($AA$1&lt;&gt;0,IF($AA$1=VALUE(#REF!),AG115,""),""),"")</f>
        <v/>
      </c>
    </row>
    <row r="116" spans="1:32" s="11" customFormat="1" hidden="1" x14ac:dyDescent="0.25">
      <c r="A116" s="1">
        <v>20181245</v>
      </c>
      <c r="B116" s="1" t="s">
        <v>188</v>
      </c>
      <c r="C116" s="1" t="s">
        <v>33</v>
      </c>
      <c r="D116" s="1" t="s">
        <v>56</v>
      </c>
      <c r="E116" s="1" t="s">
        <v>71</v>
      </c>
      <c r="F116" s="3">
        <v>43375</v>
      </c>
      <c r="G116" s="3"/>
      <c r="H116" s="3"/>
      <c r="I116" s="17"/>
      <c r="J116" s="91" t="s">
        <v>40</v>
      </c>
      <c r="K116" s="91"/>
      <c r="L116" s="17"/>
      <c r="P116" s="17"/>
      <c r="Q116" s="17"/>
      <c r="R116" s="17"/>
      <c r="S116" s="17"/>
      <c r="U116" s="17"/>
      <c r="V116" s="17" t="s">
        <v>36</v>
      </c>
      <c r="AF116" s="17" t="str">
        <f>IFERROR(IF($AA$1&lt;&gt;0,IF($AA$1=VALUE(#REF!),AG116,""),""),"")</f>
        <v/>
      </c>
    </row>
    <row r="117" spans="1:32" s="11" customFormat="1" hidden="1" x14ac:dyDescent="0.25">
      <c r="A117" s="1">
        <v>20181247</v>
      </c>
      <c r="B117" s="1" t="s">
        <v>189</v>
      </c>
      <c r="C117" s="1" t="s">
        <v>33</v>
      </c>
      <c r="D117" s="1" t="s">
        <v>56</v>
      </c>
      <c r="E117" s="1" t="s">
        <v>190</v>
      </c>
      <c r="F117" s="3">
        <v>43376</v>
      </c>
      <c r="G117" s="3"/>
      <c r="H117" s="3"/>
      <c r="I117" s="17"/>
      <c r="J117" s="91" t="s">
        <v>40</v>
      </c>
      <c r="K117" s="91"/>
      <c r="L117" s="17"/>
      <c r="P117" s="17"/>
      <c r="Q117" s="17"/>
      <c r="R117" s="17"/>
      <c r="S117" s="17"/>
      <c r="U117" s="17"/>
      <c r="V117" s="17" t="s">
        <v>36</v>
      </c>
      <c r="W117" s="91"/>
      <c r="X117" s="91"/>
      <c r="Y117" s="91"/>
      <c r="Z117" s="91"/>
      <c r="AF117" s="17" t="str">
        <f>IFERROR(IF($AA$1&lt;&gt;0,IF($AA$1=VALUE(#REF!),AG117,""),""),"")</f>
        <v/>
      </c>
    </row>
    <row r="118" spans="1:32" s="11" customFormat="1" hidden="1" x14ac:dyDescent="0.25">
      <c r="A118" s="1">
        <v>20181249</v>
      </c>
      <c r="B118" s="1" t="s">
        <v>191</v>
      </c>
      <c r="C118" s="1" t="s">
        <v>78</v>
      </c>
      <c r="D118" s="1" t="s">
        <v>79</v>
      </c>
      <c r="E118" s="1">
        <v>1059290</v>
      </c>
      <c r="F118" s="3">
        <v>43377</v>
      </c>
      <c r="G118" s="3"/>
      <c r="H118" s="3"/>
      <c r="I118" s="17"/>
      <c r="J118" s="11" t="s">
        <v>40</v>
      </c>
      <c r="L118" s="17"/>
      <c r="P118" s="17"/>
      <c r="Q118" s="17"/>
      <c r="R118" s="17"/>
      <c r="S118" s="17"/>
      <c r="U118" s="17"/>
      <c r="V118" s="17" t="s">
        <v>36</v>
      </c>
      <c r="AF118" s="17" t="str">
        <f>IFERROR(IF($AA$1&lt;&gt;0,IF($AA$1=VALUE(#REF!),AG118,""),""),"")</f>
        <v/>
      </c>
    </row>
    <row r="119" spans="1:32" s="11" customFormat="1" hidden="1" x14ac:dyDescent="0.25">
      <c r="A119" s="1">
        <v>20181250</v>
      </c>
      <c r="B119" s="1" t="s">
        <v>192</v>
      </c>
      <c r="C119" s="1" t="s">
        <v>33</v>
      </c>
      <c r="D119" s="1" t="s">
        <v>56</v>
      </c>
      <c r="E119" s="1" t="s">
        <v>71</v>
      </c>
      <c r="F119" s="3">
        <v>43377</v>
      </c>
      <c r="G119" s="3"/>
      <c r="H119" s="3"/>
      <c r="I119" s="17"/>
      <c r="J119" s="91" t="s">
        <v>40</v>
      </c>
      <c r="K119" s="91"/>
      <c r="L119" s="17"/>
      <c r="P119" s="17"/>
      <c r="Q119" s="17"/>
      <c r="R119" s="17"/>
      <c r="S119" s="17"/>
      <c r="U119" s="17"/>
      <c r="V119" s="17" t="s">
        <v>36</v>
      </c>
      <c r="AF119" s="17" t="str">
        <f>IFERROR(IF($AA$1&lt;&gt;0,IF($AA$1=VALUE(#REF!),AG119,""),""),"")</f>
        <v/>
      </c>
    </row>
    <row r="120" spans="1:32" s="11" customFormat="1" hidden="1" x14ac:dyDescent="0.25">
      <c r="A120" s="1">
        <v>20181252</v>
      </c>
      <c r="B120" s="1" t="s">
        <v>193</v>
      </c>
      <c r="C120" s="1" t="s">
        <v>33</v>
      </c>
      <c r="D120" s="1" t="s">
        <v>83</v>
      </c>
      <c r="E120" s="1" t="s">
        <v>160</v>
      </c>
      <c r="F120" s="3">
        <v>43378</v>
      </c>
      <c r="G120" s="3"/>
      <c r="H120" s="3"/>
      <c r="I120" s="17"/>
      <c r="J120" s="91" t="s">
        <v>40</v>
      </c>
      <c r="K120" s="91"/>
      <c r="L120" s="17"/>
      <c r="P120" s="17"/>
      <c r="Q120" s="17"/>
      <c r="R120" s="17"/>
      <c r="S120" s="17"/>
      <c r="U120" s="17"/>
      <c r="V120" s="17" t="s">
        <v>36</v>
      </c>
      <c r="AF120" s="17" t="str">
        <f>IFERROR(IF($AA$1&lt;&gt;0,IF($AA$1=VALUE(#REF!),AG120,""),""),"")</f>
        <v/>
      </c>
    </row>
    <row r="121" spans="1:32" s="11" customFormat="1" hidden="1" x14ac:dyDescent="0.25">
      <c r="A121" s="1">
        <v>20181256</v>
      </c>
      <c r="B121" s="1" t="s">
        <v>194</v>
      </c>
      <c r="C121" s="1" t="s">
        <v>33</v>
      </c>
      <c r="D121" s="1" t="s">
        <v>56</v>
      </c>
      <c r="E121" s="1" t="s">
        <v>71</v>
      </c>
      <c r="F121" s="3">
        <v>43381</v>
      </c>
      <c r="G121" s="3"/>
      <c r="H121" s="3"/>
      <c r="I121" s="17"/>
      <c r="J121" s="91" t="s">
        <v>40</v>
      </c>
      <c r="K121" s="91"/>
      <c r="L121" s="17"/>
      <c r="P121" s="17"/>
      <c r="Q121" s="17"/>
      <c r="R121" s="17"/>
      <c r="S121" s="17"/>
      <c r="U121" s="17"/>
      <c r="V121" s="17" t="s">
        <v>36</v>
      </c>
      <c r="AF121" s="17" t="str">
        <f>IFERROR(IF($AA$1&lt;&gt;0,IF($AA$1=VALUE(#REF!),AG121,""),""),"")</f>
        <v/>
      </c>
    </row>
    <row r="122" spans="1:32" s="11" customFormat="1" hidden="1" x14ac:dyDescent="0.25">
      <c r="A122" s="1">
        <v>20181258</v>
      </c>
      <c r="B122" s="1" t="s">
        <v>195</v>
      </c>
      <c r="C122" s="1" t="s">
        <v>33</v>
      </c>
      <c r="D122" s="1" t="s">
        <v>83</v>
      </c>
      <c r="E122" s="1" t="s">
        <v>160</v>
      </c>
      <c r="F122" s="3">
        <v>43383</v>
      </c>
      <c r="G122" s="3"/>
      <c r="H122" s="3"/>
      <c r="I122" s="17"/>
      <c r="J122" s="91" t="s">
        <v>40</v>
      </c>
      <c r="K122" s="91"/>
      <c r="L122" s="17"/>
      <c r="P122" s="17"/>
      <c r="Q122" s="17"/>
      <c r="R122" s="17"/>
      <c r="S122" s="17"/>
      <c r="U122" s="17"/>
      <c r="V122" s="17" t="s">
        <v>36</v>
      </c>
      <c r="W122" s="11" t="s">
        <v>196</v>
      </c>
      <c r="AF122" s="17" t="str">
        <f>IFERROR(IF($AA$1&lt;&gt;0,IF($AA$1=VALUE(#REF!),AG122,""),""),"")</f>
        <v/>
      </c>
    </row>
    <row r="123" spans="1:32" s="11" customFormat="1" hidden="1" x14ac:dyDescent="0.25">
      <c r="A123" s="1">
        <v>20181260</v>
      </c>
      <c r="B123" s="1" t="s">
        <v>197</v>
      </c>
      <c r="C123" s="1" t="s">
        <v>78</v>
      </c>
      <c r="D123" s="1" t="s">
        <v>79</v>
      </c>
      <c r="E123" s="1">
        <v>1025815</v>
      </c>
      <c r="F123" s="3" t="s">
        <v>198</v>
      </c>
      <c r="G123" s="3"/>
      <c r="H123" s="3"/>
      <c r="I123" s="17"/>
      <c r="J123" s="91" t="s">
        <v>40</v>
      </c>
      <c r="K123" s="91"/>
      <c r="L123" s="17"/>
      <c r="P123" s="17"/>
      <c r="Q123" s="17"/>
      <c r="R123" s="17"/>
      <c r="S123" s="17"/>
      <c r="U123" s="17"/>
      <c r="V123" s="17" t="s">
        <v>36</v>
      </c>
      <c r="AF123" s="17" t="str">
        <f>IFERROR(IF($AA$1&lt;&gt;0,IF($AA$1=VALUE(#REF!),AG123,""),""),"")</f>
        <v/>
      </c>
    </row>
    <row r="124" spans="1:32" s="11" customFormat="1" hidden="1" x14ac:dyDescent="0.25">
      <c r="A124" s="1">
        <v>20181261</v>
      </c>
      <c r="B124" s="1" t="s">
        <v>199</v>
      </c>
      <c r="C124" s="1" t="s">
        <v>78</v>
      </c>
      <c r="D124" s="1" t="s">
        <v>79</v>
      </c>
      <c r="E124" s="1">
        <v>1059290</v>
      </c>
      <c r="F124" s="3" t="s">
        <v>198</v>
      </c>
      <c r="G124" s="3"/>
      <c r="H124" s="3"/>
      <c r="I124" s="17"/>
      <c r="J124" s="11" t="s">
        <v>40</v>
      </c>
      <c r="L124" s="17"/>
      <c r="P124" s="17"/>
      <c r="Q124" s="17"/>
      <c r="R124" s="17"/>
      <c r="S124" s="17"/>
      <c r="U124" s="17"/>
      <c r="V124" s="17" t="s">
        <v>36</v>
      </c>
      <c r="AF124" s="17" t="str">
        <f>IFERROR(IF($AA$1&lt;&gt;0,IF($AA$1=VALUE(#REF!),AG124,""),""),"")</f>
        <v/>
      </c>
    </row>
    <row r="125" spans="1:32" s="11" customFormat="1" hidden="1" x14ac:dyDescent="0.25">
      <c r="A125" s="1">
        <v>20181262</v>
      </c>
      <c r="B125" s="1" t="s">
        <v>200</v>
      </c>
      <c r="C125" s="1" t="s">
        <v>33</v>
      </c>
      <c r="D125" s="1" t="s">
        <v>39</v>
      </c>
      <c r="E125" s="1">
        <v>952071</v>
      </c>
      <c r="F125" s="3" t="s">
        <v>198</v>
      </c>
      <c r="G125" s="3"/>
      <c r="H125" s="3"/>
      <c r="I125" s="17"/>
      <c r="J125" s="91" t="s">
        <v>40</v>
      </c>
      <c r="K125" s="91"/>
      <c r="L125" s="17"/>
      <c r="P125" s="17"/>
      <c r="Q125" s="17"/>
      <c r="R125" s="17"/>
      <c r="S125" s="17"/>
      <c r="U125" s="17"/>
      <c r="V125" s="17" t="s">
        <v>36</v>
      </c>
      <c r="AF125" s="17" t="str">
        <f>IFERROR(IF($AA$1&lt;&gt;0,IF($AA$1=VALUE(#REF!),AG125,""),""),"")</f>
        <v/>
      </c>
    </row>
    <row r="126" spans="1:32" s="11" customFormat="1" hidden="1" x14ac:dyDescent="0.25">
      <c r="A126" s="1">
        <v>20181264</v>
      </c>
      <c r="B126" s="1" t="s">
        <v>201</v>
      </c>
      <c r="C126" s="1" t="s">
        <v>33</v>
      </c>
      <c r="D126" s="1" t="s">
        <v>56</v>
      </c>
      <c r="E126" s="1" t="s">
        <v>71</v>
      </c>
      <c r="F126" s="3">
        <v>43390</v>
      </c>
      <c r="G126" s="3"/>
      <c r="H126" s="3"/>
      <c r="I126" s="17"/>
      <c r="J126" s="91" t="s">
        <v>40</v>
      </c>
      <c r="K126" s="91"/>
      <c r="L126" s="17"/>
      <c r="P126" s="17"/>
      <c r="Q126" s="17"/>
      <c r="R126" s="17"/>
      <c r="S126" s="17"/>
      <c r="U126" s="17"/>
      <c r="V126" s="17" t="s">
        <v>36</v>
      </c>
      <c r="AF126" s="17" t="str">
        <f>IFERROR(IF($AA$1&lt;&gt;0,IF($AA$1=VALUE(#REF!),AG126,""),""),"")</f>
        <v/>
      </c>
    </row>
    <row r="127" spans="1:32" s="11" customFormat="1" hidden="1" x14ac:dyDescent="0.25">
      <c r="A127" s="1">
        <v>20181265</v>
      </c>
      <c r="B127" s="1">
        <v>13035210</v>
      </c>
      <c r="C127" s="1" t="s">
        <v>78</v>
      </c>
      <c r="D127" s="1" t="s">
        <v>79</v>
      </c>
      <c r="E127" s="1">
        <v>1059290</v>
      </c>
      <c r="F127" s="3">
        <v>43391</v>
      </c>
      <c r="G127" s="3"/>
      <c r="H127" s="3"/>
      <c r="I127" s="17"/>
      <c r="J127" s="91" t="s">
        <v>40</v>
      </c>
      <c r="K127" s="91"/>
      <c r="L127" s="17"/>
      <c r="P127" s="17"/>
      <c r="Q127" s="17"/>
      <c r="R127" s="17"/>
      <c r="S127" s="17"/>
      <c r="U127" s="17"/>
      <c r="V127" s="17" t="s">
        <v>36</v>
      </c>
      <c r="AF127" s="17" t="str">
        <f>IFERROR(IF($AA$1&lt;&gt;0,IF($AA$1=VALUE(#REF!),AG127,""),""),"")</f>
        <v/>
      </c>
    </row>
    <row r="128" spans="1:32" s="11" customFormat="1" hidden="1" x14ac:dyDescent="0.25">
      <c r="A128" s="1">
        <v>20181266</v>
      </c>
      <c r="B128" s="1">
        <v>13094634</v>
      </c>
      <c r="C128" s="1" t="s">
        <v>78</v>
      </c>
      <c r="D128" s="1" t="s">
        <v>79</v>
      </c>
      <c r="E128" s="1">
        <v>1059290</v>
      </c>
      <c r="F128" s="3">
        <v>43391</v>
      </c>
      <c r="G128" s="3"/>
      <c r="H128" s="3"/>
      <c r="I128" s="17"/>
      <c r="J128" s="91" t="s">
        <v>40</v>
      </c>
      <c r="K128" s="91"/>
      <c r="L128" s="17"/>
      <c r="P128" s="17"/>
      <c r="Q128" s="17"/>
      <c r="R128" s="17"/>
      <c r="S128" s="17"/>
      <c r="U128" s="17"/>
      <c r="V128" s="17" t="s">
        <v>36</v>
      </c>
      <c r="W128" s="11" t="s">
        <v>202</v>
      </c>
      <c r="AF128" s="17" t="str">
        <f>IFERROR(IF($AA$1&lt;&gt;0,IF($AA$1=VALUE(#REF!),AG128,""),""),"")</f>
        <v/>
      </c>
    </row>
    <row r="129" spans="1:32" s="11" customFormat="1" hidden="1" x14ac:dyDescent="0.25">
      <c r="A129" s="1">
        <v>20181267</v>
      </c>
      <c r="B129" s="1" t="s">
        <v>203</v>
      </c>
      <c r="C129" s="1" t="s">
        <v>33</v>
      </c>
      <c r="D129" s="1" t="s">
        <v>56</v>
      </c>
      <c r="E129" s="1" t="s">
        <v>71</v>
      </c>
      <c r="F129" s="3">
        <v>43394</v>
      </c>
      <c r="G129" s="3"/>
      <c r="H129" s="3"/>
      <c r="I129" s="17"/>
      <c r="J129" s="11" t="s">
        <v>204</v>
      </c>
      <c r="L129" s="17"/>
      <c r="P129" s="17"/>
      <c r="Q129" s="17"/>
      <c r="R129" s="17"/>
      <c r="S129" s="17"/>
      <c r="U129" s="17"/>
      <c r="V129" s="17" t="s">
        <v>36</v>
      </c>
      <c r="AF129" s="17" t="str">
        <f>IFERROR(IF($AA$1&lt;&gt;0,IF($AA$1=VALUE(#REF!),AG129,""),""),"")</f>
        <v/>
      </c>
    </row>
    <row r="130" spans="1:32" s="11" customFormat="1" hidden="1" x14ac:dyDescent="0.25">
      <c r="A130" s="1">
        <v>20181268</v>
      </c>
      <c r="B130" s="1">
        <v>13064083</v>
      </c>
      <c r="C130" s="1" t="s">
        <v>33</v>
      </c>
      <c r="D130" s="1" t="s">
        <v>56</v>
      </c>
      <c r="E130" s="1">
        <v>1061431</v>
      </c>
      <c r="F130" s="3">
        <v>43395</v>
      </c>
      <c r="G130" s="3"/>
      <c r="H130" s="3"/>
      <c r="I130" s="17"/>
      <c r="J130" s="91" t="s">
        <v>40</v>
      </c>
      <c r="K130" s="91"/>
      <c r="L130" s="17"/>
      <c r="P130" s="17"/>
      <c r="Q130" s="17"/>
      <c r="R130" s="17"/>
      <c r="S130" s="17"/>
      <c r="U130" s="17"/>
      <c r="V130" s="17" t="s">
        <v>36</v>
      </c>
      <c r="AF130" s="17" t="str">
        <f>IFERROR(IF($AA$1&lt;&gt;0,IF($AA$1=VALUE(#REF!),AG130,""),""),"")</f>
        <v/>
      </c>
    </row>
    <row r="131" spans="1:32" s="11" customFormat="1" hidden="1" x14ac:dyDescent="0.25">
      <c r="A131" s="1">
        <v>20181269</v>
      </c>
      <c r="B131" s="1" t="s">
        <v>205</v>
      </c>
      <c r="C131" s="1" t="s">
        <v>54</v>
      </c>
      <c r="D131" s="1" t="s">
        <v>146</v>
      </c>
      <c r="E131" s="1" t="s">
        <v>175</v>
      </c>
      <c r="F131" s="3">
        <v>43395</v>
      </c>
      <c r="G131" s="3"/>
      <c r="H131" s="3"/>
      <c r="I131" s="17"/>
      <c r="J131" s="91" t="s">
        <v>35</v>
      </c>
      <c r="K131" s="91"/>
      <c r="L131" s="17"/>
      <c r="P131" s="17"/>
      <c r="Q131" s="17"/>
      <c r="R131" s="17"/>
      <c r="S131" s="17"/>
      <c r="U131" s="17"/>
      <c r="V131" s="17" t="s">
        <v>36</v>
      </c>
      <c r="W131" s="11" t="s">
        <v>206</v>
      </c>
      <c r="AF131" s="17" t="str">
        <f>IFERROR(IF($AA$1&lt;&gt;0,IF($AA$1=VALUE(#REF!),AG131,""),""),"")</f>
        <v/>
      </c>
    </row>
    <row r="132" spans="1:32" s="11" customFormat="1" hidden="1" x14ac:dyDescent="0.25">
      <c r="A132" s="1">
        <v>20181271</v>
      </c>
      <c r="B132" s="1" t="s">
        <v>207</v>
      </c>
      <c r="C132" s="1" t="s">
        <v>58</v>
      </c>
      <c r="D132" s="1" t="s">
        <v>59</v>
      </c>
      <c r="E132" s="1">
        <v>1041673</v>
      </c>
      <c r="F132" s="3">
        <v>43398</v>
      </c>
      <c r="G132" s="3"/>
      <c r="H132" s="3"/>
      <c r="I132" s="17"/>
      <c r="J132" s="91" t="s">
        <v>40</v>
      </c>
      <c r="K132" s="91"/>
      <c r="L132" s="17"/>
      <c r="P132" s="17"/>
      <c r="Q132" s="17"/>
      <c r="R132" s="17"/>
      <c r="S132" s="17"/>
      <c r="U132" s="17"/>
      <c r="V132" s="17" t="s">
        <v>36</v>
      </c>
      <c r="AF132" s="17" t="str">
        <f>IFERROR(IF($AA$1&lt;&gt;0,IF($AA$1=VALUE(#REF!),AG132,""),""),"")</f>
        <v/>
      </c>
    </row>
    <row r="133" spans="1:32" s="11" customFormat="1" hidden="1" x14ac:dyDescent="0.25">
      <c r="A133" s="1">
        <v>20181273</v>
      </c>
      <c r="B133" s="1" t="s">
        <v>208</v>
      </c>
      <c r="C133" s="1" t="s">
        <v>33</v>
      </c>
      <c r="D133" s="1" t="s">
        <v>83</v>
      </c>
      <c r="E133" s="1" t="s">
        <v>160</v>
      </c>
      <c r="F133" s="3">
        <v>43399</v>
      </c>
      <c r="G133" s="3"/>
      <c r="H133" s="3"/>
      <c r="I133" s="17"/>
      <c r="J133" s="11" t="s">
        <v>40</v>
      </c>
      <c r="L133" s="17"/>
      <c r="P133" s="17"/>
      <c r="Q133" s="17"/>
      <c r="R133" s="17"/>
      <c r="S133" s="17"/>
      <c r="U133" s="17"/>
      <c r="V133" s="17" t="s">
        <v>36</v>
      </c>
      <c r="AF133" s="17" t="str">
        <f>IFERROR(IF($AA$1&lt;&gt;0,IF($AA$1=VALUE(#REF!),AG133,""),""),"")</f>
        <v/>
      </c>
    </row>
    <row r="134" spans="1:32" s="11" customFormat="1" hidden="1" x14ac:dyDescent="0.25">
      <c r="A134" s="1">
        <v>20181275</v>
      </c>
      <c r="B134" s="1" t="s">
        <v>209</v>
      </c>
      <c r="C134" s="1" t="s">
        <v>78</v>
      </c>
      <c r="D134" s="1" t="s">
        <v>79</v>
      </c>
      <c r="E134" s="1">
        <v>1059290</v>
      </c>
      <c r="F134" s="3">
        <v>43404</v>
      </c>
      <c r="G134" s="3"/>
      <c r="H134" s="3"/>
      <c r="I134" s="17"/>
      <c r="J134" s="91" t="s">
        <v>40</v>
      </c>
      <c r="K134" s="91"/>
      <c r="L134" s="17"/>
      <c r="P134" s="17"/>
      <c r="Q134" s="17"/>
      <c r="R134" s="17"/>
      <c r="S134" s="17"/>
      <c r="U134" s="17"/>
      <c r="V134" s="17" t="s">
        <v>36</v>
      </c>
      <c r="AF134" s="17" t="str">
        <f>IFERROR(IF($AA$1&lt;&gt;0,IF($AA$1=VALUE(#REF!),AG134,""),""),"")</f>
        <v/>
      </c>
    </row>
    <row r="135" spans="1:32" s="11" customFormat="1" hidden="1" x14ac:dyDescent="0.25">
      <c r="A135" s="1">
        <v>20181276</v>
      </c>
      <c r="B135" s="1" t="s">
        <v>210</v>
      </c>
      <c r="C135" s="1" t="s">
        <v>33</v>
      </c>
      <c r="D135" s="1" t="s">
        <v>56</v>
      </c>
      <c r="E135" s="1" t="s">
        <v>71</v>
      </c>
      <c r="F135" s="3">
        <v>43405</v>
      </c>
      <c r="G135" s="3"/>
      <c r="H135" s="3"/>
      <c r="I135" s="17"/>
      <c r="J135" s="91" t="s">
        <v>40</v>
      </c>
      <c r="K135" s="91"/>
      <c r="L135" s="17"/>
      <c r="P135" s="17"/>
      <c r="Q135" s="17"/>
      <c r="R135" s="17"/>
      <c r="S135" s="17"/>
      <c r="U135" s="17"/>
      <c r="V135" s="17" t="s">
        <v>36</v>
      </c>
      <c r="AF135" s="17" t="str">
        <f>IFERROR(IF($AA$1&lt;&gt;0,IF($AA$1=VALUE(#REF!),AG135,""),""),"")</f>
        <v/>
      </c>
    </row>
    <row r="136" spans="1:32" s="11" customFormat="1" hidden="1" x14ac:dyDescent="0.25">
      <c r="A136" s="1">
        <v>20181277</v>
      </c>
      <c r="B136" s="1" t="s">
        <v>211</v>
      </c>
      <c r="C136" s="1" t="s">
        <v>33</v>
      </c>
      <c r="D136" s="1" t="s">
        <v>83</v>
      </c>
      <c r="E136" s="1" t="s">
        <v>160</v>
      </c>
      <c r="F136" s="3">
        <v>43408</v>
      </c>
      <c r="G136" s="3"/>
      <c r="H136" s="3"/>
      <c r="I136" s="17"/>
      <c r="J136" s="91" t="s">
        <v>40</v>
      </c>
      <c r="K136" s="91"/>
      <c r="L136" s="17"/>
      <c r="P136" s="17"/>
      <c r="Q136" s="17"/>
      <c r="R136" s="17"/>
      <c r="S136" s="17"/>
      <c r="U136" s="17"/>
      <c r="V136" s="17" t="s">
        <v>36</v>
      </c>
      <c r="AF136" s="17" t="str">
        <f>IFERROR(IF($AA$1&lt;&gt;0,IF($AA$1=VALUE(#REF!),AG136,""),""),"")</f>
        <v/>
      </c>
    </row>
    <row r="137" spans="1:32" s="11" customFormat="1" hidden="1" x14ac:dyDescent="0.25">
      <c r="A137" s="1">
        <v>20181278</v>
      </c>
      <c r="B137" s="1" t="s">
        <v>212</v>
      </c>
      <c r="C137" s="1" t="s">
        <v>58</v>
      </c>
      <c r="D137" s="1" t="s">
        <v>59</v>
      </c>
      <c r="E137" s="1">
        <v>1067911</v>
      </c>
      <c r="F137" s="3">
        <v>43408</v>
      </c>
      <c r="G137" s="3"/>
      <c r="H137" s="3"/>
      <c r="I137" s="17"/>
      <c r="J137" s="91" t="s">
        <v>40</v>
      </c>
      <c r="K137" s="91"/>
      <c r="L137" s="17"/>
      <c r="P137" s="17"/>
      <c r="Q137" s="17"/>
      <c r="R137" s="17"/>
      <c r="S137" s="17"/>
      <c r="U137" s="17"/>
      <c r="V137" s="17" t="s">
        <v>36</v>
      </c>
      <c r="W137" s="11" t="s">
        <v>206</v>
      </c>
      <c r="AF137" s="17" t="str">
        <f>IFERROR(IF($AA$1&lt;&gt;0,IF($AA$1=VALUE(#REF!),AG137,""),""),"")</f>
        <v/>
      </c>
    </row>
    <row r="138" spans="1:32" s="11" customFormat="1" hidden="1" x14ac:dyDescent="0.25">
      <c r="A138" s="1">
        <v>20181280</v>
      </c>
      <c r="B138" s="1" t="s">
        <v>213</v>
      </c>
      <c r="C138" s="1" t="s">
        <v>33</v>
      </c>
      <c r="D138" s="1" t="s">
        <v>56</v>
      </c>
      <c r="E138" s="1">
        <v>1061431</v>
      </c>
      <c r="F138" s="3">
        <v>43411</v>
      </c>
      <c r="G138" s="3"/>
      <c r="H138" s="3"/>
      <c r="I138" s="17"/>
      <c r="J138" s="91" t="s">
        <v>40</v>
      </c>
      <c r="K138" s="91"/>
      <c r="L138" s="17"/>
      <c r="P138" s="17"/>
      <c r="Q138" s="17"/>
      <c r="R138" s="17"/>
      <c r="S138" s="17"/>
      <c r="U138" s="17"/>
      <c r="V138" s="17" t="s">
        <v>36</v>
      </c>
      <c r="AF138" s="17" t="str">
        <f>IFERROR(IF($AA$1&lt;&gt;0,IF($AA$1=VALUE(#REF!),AG138,""),""),"")</f>
        <v/>
      </c>
    </row>
    <row r="139" spans="1:32" s="11" customFormat="1" hidden="1" x14ac:dyDescent="0.25">
      <c r="A139" s="1">
        <v>20181281</v>
      </c>
      <c r="B139" s="1" t="s">
        <v>214</v>
      </c>
      <c r="C139" s="1" t="s">
        <v>78</v>
      </c>
      <c r="D139" s="1" t="s">
        <v>79</v>
      </c>
      <c r="E139" s="1">
        <v>1059290</v>
      </c>
      <c r="F139" s="3">
        <v>43411</v>
      </c>
      <c r="G139" s="3"/>
      <c r="H139" s="3"/>
      <c r="I139" s="17"/>
      <c r="J139" s="91" t="s">
        <v>40</v>
      </c>
      <c r="K139" s="91"/>
      <c r="L139" s="17"/>
      <c r="P139" s="17"/>
      <c r="Q139" s="17"/>
      <c r="R139" s="17"/>
      <c r="S139" s="17"/>
      <c r="U139" s="17"/>
      <c r="V139" s="17" t="s">
        <v>36</v>
      </c>
      <c r="AF139" s="17" t="str">
        <f>IFERROR(IF($AA$1&lt;&gt;0,IF($AA$1=VALUE(#REF!),AG139,""),""),"")</f>
        <v/>
      </c>
    </row>
    <row r="140" spans="1:32" s="11" customFormat="1" hidden="1" x14ac:dyDescent="0.25">
      <c r="A140" s="1">
        <v>20181282</v>
      </c>
      <c r="B140" s="1" t="s">
        <v>215</v>
      </c>
      <c r="C140" s="1" t="s">
        <v>33</v>
      </c>
      <c r="D140" s="1" t="s">
        <v>39</v>
      </c>
      <c r="E140" s="1">
        <v>952071</v>
      </c>
      <c r="F140" s="3">
        <v>43412</v>
      </c>
      <c r="G140" s="3"/>
      <c r="H140" s="3"/>
      <c r="I140" s="17"/>
      <c r="J140" s="91" t="s">
        <v>35</v>
      </c>
      <c r="K140" s="91"/>
      <c r="L140" s="17"/>
      <c r="P140" s="17"/>
      <c r="Q140" s="17"/>
      <c r="R140" s="17"/>
      <c r="S140" s="17"/>
      <c r="U140" s="17"/>
      <c r="V140" s="17" t="s">
        <v>36</v>
      </c>
      <c r="W140" s="11" t="s">
        <v>216</v>
      </c>
      <c r="AF140" s="17" t="str">
        <f>IFERROR(IF($AA$1&lt;&gt;0,IF($AA$1=VALUE(#REF!),AG140,""),""),"")</f>
        <v/>
      </c>
    </row>
    <row r="141" spans="1:32" s="11" customFormat="1" hidden="1" x14ac:dyDescent="0.25">
      <c r="A141" s="1">
        <v>20181283</v>
      </c>
      <c r="B141" s="1" t="s">
        <v>217</v>
      </c>
      <c r="C141" s="1" t="s">
        <v>33</v>
      </c>
      <c r="D141" s="1" t="s">
        <v>39</v>
      </c>
      <c r="E141" s="1">
        <v>952071</v>
      </c>
      <c r="F141" s="3">
        <v>43412</v>
      </c>
      <c r="G141" s="3"/>
      <c r="H141" s="3"/>
      <c r="I141" s="17"/>
      <c r="J141" s="91" t="s">
        <v>40</v>
      </c>
      <c r="K141" s="91"/>
      <c r="L141" s="17"/>
      <c r="P141" s="17"/>
      <c r="Q141" s="17"/>
      <c r="R141" s="17"/>
      <c r="S141" s="17"/>
      <c r="U141" s="17"/>
      <c r="V141" s="17" t="s">
        <v>36</v>
      </c>
      <c r="AF141" s="17" t="str">
        <f>IFERROR(IF($AA$1&lt;&gt;0,IF($AA$1=VALUE(#REF!),AG141,""),""),"")</f>
        <v/>
      </c>
    </row>
    <row r="142" spans="1:32" s="11" customFormat="1" hidden="1" x14ac:dyDescent="0.25">
      <c r="A142" s="1">
        <v>20181284</v>
      </c>
      <c r="B142" s="1" t="s">
        <v>218</v>
      </c>
      <c r="C142" s="1" t="s">
        <v>33</v>
      </c>
      <c r="D142" s="1" t="s">
        <v>83</v>
      </c>
      <c r="E142" s="1" t="s">
        <v>160</v>
      </c>
      <c r="F142" s="3">
        <v>43415</v>
      </c>
      <c r="G142" s="3"/>
      <c r="H142" s="3"/>
      <c r="I142" s="17"/>
      <c r="J142" s="91" t="s">
        <v>40</v>
      </c>
      <c r="K142" s="91"/>
      <c r="L142" s="17"/>
      <c r="P142" s="17"/>
      <c r="Q142" s="17"/>
      <c r="R142" s="17"/>
      <c r="S142" s="17"/>
      <c r="U142" s="17"/>
      <c r="V142" s="17" t="s">
        <v>36</v>
      </c>
      <c r="AF142" s="17" t="str">
        <f>IFERROR(IF($AA$1&lt;&gt;0,IF($AA$1=VALUE(#REF!),AG142,""),""),"")</f>
        <v/>
      </c>
    </row>
    <row r="143" spans="1:32" s="11" customFormat="1" hidden="1" x14ac:dyDescent="0.25">
      <c r="A143" s="1">
        <v>20181285</v>
      </c>
      <c r="B143" s="1" t="s">
        <v>219</v>
      </c>
      <c r="C143" s="1" t="s">
        <v>78</v>
      </c>
      <c r="D143" s="1" t="s">
        <v>79</v>
      </c>
      <c r="E143" s="1">
        <v>1025815</v>
      </c>
      <c r="F143" s="3">
        <v>43415</v>
      </c>
      <c r="G143" s="3"/>
      <c r="H143" s="3"/>
      <c r="I143" s="17"/>
      <c r="J143" s="11" t="s">
        <v>40</v>
      </c>
      <c r="L143" s="17"/>
      <c r="P143" s="17"/>
      <c r="Q143" s="17"/>
      <c r="R143" s="17"/>
      <c r="S143" s="17"/>
      <c r="U143" s="17"/>
      <c r="V143" s="17" t="s">
        <v>36</v>
      </c>
      <c r="AF143" s="17" t="str">
        <f>IFERROR(IF($AA$1&lt;&gt;0,IF($AA$1=VALUE(#REF!),AG143,""),""),"")</f>
        <v/>
      </c>
    </row>
    <row r="144" spans="1:32" s="11" customFormat="1" hidden="1" x14ac:dyDescent="0.25">
      <c r="A144" s="1">
        <v>20181286</v>
      </c>
      <c r="B144" s="1" t="s">
        <v>220</v>
      </c>
      <c r="C144" s="1" t="s">
        <v>78</v>
      </c>
      <c r="D144" s="1" t="s">
        <v>79</v>
      </c>
      <c r="E144" s="1">
        <v>1059290</v>
      </c>
      <c r="F144" s="3">
        <v>43415</v>
      </c>
      <c r="G144" s="3"/>
      <c r="H144" s="3"/>
      <c r="I144" s="17"/>
      <c r="J144" s="91" t="s">
        <v>40</v>
      </c>
      <c r="K144" s="91"/>
      <c r="L144" s="17"/>
      <c r="P144" s="17"/>
      <c r="Q144" s="17"/>
      <c r="R144" s="17"/>
      <c r="S144" s="17"/>
      <c r="U144" s="17"/>
      <c r="V144" s="17" t="s">
        <v>36</v>
      </c>
      <c r="W144" s="11" t="s">
        <v>221</v>
      </c>
      <c r="AF144" s="17" t="str">
        <f>IFERROR(IF($AA$1&lt;&gt;0,IF($AA$1=VALUE(#REF!),AG144,""),""),"")</f>
        <v/>
      </c>
    </row>
    <row r="145" spans="1:32" s="11" customFormat="1" hidden="1" x14ac:dyDescent="0.25">
      <c r="A145" s="1">
        <v>20181287</v>
      </c>
      <c r="B145" s="1" t="s">
        <v>222</v>
      </c>
      <c r="C145" s="1" t="s">
        <v>33</v>
      </c>
      <c r="D145" s="1" t="s">
        <v>83</v>
      </c>
      <c r="E145" s="1" t="s">
        <v>160</v>
      </c>
      <c r="F145" s="3">
        <v>43416</v>
      </c>
      <c r="G145" s="3"/>
      <c r="H145" s="3"/>
      <c r="I145" s="17"/>
      <c r="J145" s="91" t="s">
        <v>40</v>
      </c>
      <c r="K145" s="91"/>
      <c r="L145" s="17"/>
      <c r="P145" s="17"/>
      <c r="Q145" s="17"/>
      <c r="R145" s="17"/>
      <c r="S145" s="17"/>
      <c r="U145" s="17"/>
      <c r="V145" s="17" t="s">
        <v>36</v>
      </c>
      <c r="AF145" s="17" t="str">
        <f>IFERROR(IF($AA$1&lt;&gt;0,IF($AA$1=VALUE(#REF!),AG145,""),""),"")</f>
        <v/>
      </c>
    </row>
    <row r="146" spans="1:32" s="11" customFormat="1" hidden="1" x14ac:dyDescent="0.25">
      <c r="A146" s="1">
        <v>20181288</v>
      </c>
      <c r="B146" s="1" t="s">
        <v>223</v>
      </c>
      <c r="C146" s="1" t="s">
        <v>33</v>
      </c>
      <c r="D146" s="1" t="s">
        <v>83</v>
      </c>
      <c r="E146" s="1" t="s">
        <v>160</v>
      </c>
      <c r="F146" s="3">
        <v>43416</v>
      </c>
      <c r="G146" s="3"/>
      <c r="H146" s="3"/>
      <c r="I146" s="17"/>
      <c r="J146" s="91" t="s">
        <v>40</v>
      </c>
      <c r="K146" s="91"/>
      <c r="L146" s="17"/>
      <c r="P146" s="17"/>
      <c r="Q146" s="17"/>
      <c r="R146" s="17"/>
      <c r="S146" s="17"/>
      <c r="U146" s="17"/>
      <c r="V146" s="17" t="s">
        <v>36</v>
      </c>
      <c r="AF146" s="17" t="str">
        <f>IFERROR(IF($AA$1&lt;&gt;0,IF($AA$1=VALUE(#REF!),AG146,""),""),"")</f>
        <v/>
      </c>
    </row>
    <row r="147" spans="1:32" s="11" customFormat="1" hidden="1" x14ac:dyDescent="0.25">
      <c r="A147" s="1">
        <v>20181289</v>
      </c>
      <c r="B147" s="1">
        <v>12854792</v>
      </c>
      <c r="C147" s="1" t="s">
        <v>33</v>
      </c>
      <c r="D147" s="1" t="s">
        <v>56</v>
      </c>
      <c r="E147" s="1">
        <v>986403</v>
      </c>
      <c r="F147" s="3">
        <v>43417</v>
      </c>
      <c r="G147" s="3"/>
      <c r="H147" s="3"/>
      <c r="I147" s="17"/>
      <c r="J147" s="91" t="s">
        <v>40</v>
      </c>
      <c r="K147" s="91"/>
      <c r="L147" s="17"/>
      <c r="P147" s="17"/>
      <c r="Q147" s="17"/>
      <c r="R147" s="17"/>
      <c r="S147" s="17"/>
      <c r="U147" s="17"/>
      <c r="V147" s="17" t="s">
        <v>36</v>
      </c>
      <c r="AF147" s="17" t="str">
        <f>IFERROR(IF($AA$1&lt;&gt;0,IF($AA$1=VALUE(#REF!),AG147,""),""),"")</f>
        <v/>
      </c>
    </row>
    <row r="148" spans="1:32" s="11" customFormat="1" hidden="1" x14ac:dyDescent="0.25">
      <c r="A148" s="1">
        <v>20181290</v>
      </c>
      <c r="B148" s="1" t="s">
        <v>224</v>
      </c>
      <c r="C148" s="1" t="s">
        <v>54</v>
      </c>
      <c r="D148" s="1" t="s">
        <v>55</v>
      </c>
      <c r="E148" s="1" t="s">
        <v>76</v>
      </c>
      <c r="F148" s="3">
        <v>43418</v>
      </c>
      <c r="G148" s="3"/>
      <c r="H148" s="3"/>
      <c r="I148" s="17"/>
      <c r="J148" s="91" t="s">
        <v>40</v>
      </c>
      <c r="K148" s="91"/>
      <c r="L148" s="17"/>
      <c r="P148" s="17"/>
      <c r="Q148" s="17"/>
      <c r="R148" s="17"/>
      <c r="S148" s="17"/>
      <c r="U148" s="17"/>
      <c r="V148" s="17" t="s">
        <v>36</v>
      </c>
      <c r="AF148" s="17" t="str">
        <f>IFERROR(IF($AA$1&lt;&gt;0,IF($AA$1=VALUE(#REF!),AG148,""),""),"")</f>
        <v/>
      </c>
    </row>
    <row r="149" spans="1:32" s="11" customFormat="1" hidden="1" x14ac:dyDescent="0.25">
      <c r="A149" s="1">
        <v>20181292</v>
      </c>
      <c r="B149" s="1" t="s">
        <v>225</v>
      </c>
      <c r="C149" s="1" t="s">
        <v>33</v>
      </c>
      <c r="D149" s="1" t="s">
        <v>56</v>
      </c>
      <c r="E149" s="1" t="s">
        <v>71</v>
      </c>
      <c r="F149" s="3">
        <v>43419</v>
      </c>
      <c r="G149" s="3"/>
      <c r="H149" s="3"/>
      <c r="I149" s="17"/>
      <c r="J149" s="91" t="s">
        <v>40</v>
      </c>
      <c r="K149" s="91"/>
      <c r="L149" s="17"/>
      <c r="P149" s="17"/>
      <c r="Q149" s="17"/>
      <c r="R149" s="17"/>
      <c r="S149" s="17"/>
      <c r="U149" s="17"/>
      <c r="V149" s="17" t="s">
        <v>36</v>
      </c>
      <c r="AF149" s="17" t="str">
        <f>IFERROR(IF($AA$1&lt;&gt;0,IF($AA$1=VALUE(#REF!),AG149,""),""),"")</f>
        <v/>
      </c>
    </row>
    <row r="150" spans="1:32" s="11" customFormat="1" hidden="1" x14ac:dyDescent="0.25">
      <c r="A150" s="1">
        <v>20181293</v>
      </c>
      <c r="B150" s="1" t="s">
        <v>226</v>
      </c>
      <c r="C150" s="1" t="s">
        <v>78</v>
      </c>
      <c r="D150" s="1" t="s">
        <v>79</v>
      </c>
      <c r="E150" s="1">
        <v>1059290</v>
      </c>
      <c r="F150" s="3">
        <v>43422</v>
      </c>
      <c r="G150" s="3"/>
      <c r="H150" s="3"/>
      <c r="I150" s="17"/>
      <c r="J150" s="91" t="s">
        <v>40</v>
      </c>
      <c r="K150" s="91"/>
      <c r="L150" s="17"/>
      <c r="P150" s="17"/>
      <c r="Q150" s="17"/>
      <c r="R150" s="17"/>
      <c r="S150" s="17"/>
      <c r="U150" s="17"/>
      <c r="V150" s="17" t="s">
        <v>36</v>
      </c>
      <c r="AF150" s="17" t="str">
        <f>IFERROR(IF($AA$1&lt;&gt;0,IF($AA$1=VALUE(#REF!),AG150,""),""),"")</f>
        <v/>
      </c>
    </row>
    <row r="151" spans="1:32" s="11" customFormat="1" hidden="1" x14ac:dyDescent="0.25">
      <c r="A151" s="1">
        <v>20181295</v>
      </c>
      <c r="B151" s="1" t="s">
        <v>227</v>
      </c>
      <c r="C151" s="1" t="s">
        <v>33</v>
      </c>
      <c r="D151" s="1" t="s">
        <v>56</v>
      </c>
      <c r="E151" s="1" t="s">
        <v>190</v>
      </c>
      <c r="F151" s="3">
        <v>43429</v>
      </c>
      <c r="G151" s="3"/>
      <c r="H151" s="3"/>
      <c r="I151" s="17"/>
      <c r="J151" s="91" t="s">
        <v>40</v>
      </c>
      <c r="K151" s="91"/>
      <c r="L151" s="17"/>
      <c r="P151" s="17"/>
      <c r="Q151" s="17"/>
      <c r="R151" s="17"/>
      <c r="S151" s="17"/>
      <c r="U151" s="17"/>
      <c r="V151" s="17" t="s">
        <v>36</v>
      </c>
      <c r="AF151" s="17" t="str">
        <f>IFERROR(IF($AA$1&lt;&gt;0,IF($AA$1=VALUE(#REF!),AG151,""),""),"")</f>
        <v/>
      </c>
    </row>
    <row r="152" spans="1:32" s="11" customFormat="1" hidden="1" x14ac:dyDescent="0.25">
      <c r="A152" s="1">
        <v>20181296</v>
      </c>
      <c r="B152" s="1">
        <v>13094644</v>
      </c>
      <c r="C152" s="1" t="s">
        <v>33</v>
      </c>
      <c r="D152" s="1" t="s">
        <v>228</v>
      </c>
      <c r="E152" s="1">
        <v>1032847</v>
      </c>
      <c r="F152" s="3">
        <v>43429</v>
      </c>
      <c r="G152" s="3"/>
      <c r="H152" s="3"/>
      <c r="I152" s="17"/>
      <c r="J152" s="91" t="s">
        <v>40</v>
      </c>
      <c r="K152" s="91"/>
      <c r="L152" s="17"/>
      <c r="P152" s="17"/>
      <c r="Q152" s="17"/>
      <c r="R152" s="17"/>
      <c r="S152" s="17"/>
      <c r="U152" s="17"/>
      <c r="V152" s="17" t="s">
        <v>36</v>
      </c>
      <c r="W152" s="11" t="s">
        <v>221</v>
      </c>
      <c r="AF152" s="17" t="str">
        <f>IFERROR(IF($AA$1&lt;&gt;0,IF($AA$1=VALUE(#REF!),AG152,""),""),"")</f>
        <v/>
      </c>
    </row>
    <row r="153" spans="1:32" s="11" customFormat="1" hidden="1" x14ac:dyDescent="0.25">
      <c r="A153" s="1">
        <v>20181297</v>
      </c>
      <c r="B153" s="1" t="s">
        <v>229</v>
      </c>
      <c r="C153" s="1" t="s">
        <v>33</v>
      </c>
      <c r="D153" s="1" t="s">
        <v>83</v>
      </c>
      <c r="E153" s="1" t="s">
        <v>160</v>
      </c>
      <c r="F153" s="3">
        <v>43431</v>
      </c>
      <c r="G153" s="3"/>
      <c r="H153" s="3"/>
      <c r="I153" s="17"/>
      <c r="J153" s="11" t="s">
        <v>40</v>
      </c>
      <c r="L153" s="17"/>
      <c r="P153" s="17"/>
      <c r="Q153" s="17"/>
      <c r="R153" s="17"/>
      <c r="S153" s="17"/>
      <c r="U153" s="17"/>
      <c r="V153" s="17" t="s">
        <v>36</v>
      </c>
      <c r="AF153" s="17" t="str">
        <f>IFERROR(IF($AA$1&lt;&gt;0,IF($AA$1=VALUE(#REF!),AG153,""),""),"")</f>
        <v/>
      </c>
    </row>
    <row r="154" spans="1:32" s="11" customFormat="1" hidden="1" x14ac:dyDescent="0.25">
      <c r="A154" s="1">
        <v>20181298</v>
      </c>
      <c r="B154" s="1" t="s">
        <v>230</v>
      </c>
      <c r="C154" s="1" t="s">
        <v>33</v>
      </c>
      <c r="D154" s="1" t="s">
        <v>56</v>
      </c>
      <c r="E154" s="1" t="s">
        <v>71</v>
      </c>
      <c r="F154" s="3">
        <v>43432</v>
      </c>
      <c r="G154" s="3"/>
      <c r="H154" s="3"/>
      <c r="I154" s="17"/>
      <c r="J154" s="91" t="s">
        <v>40</v>
      </c>
      <c r="K154" s="91"/>
      <c r="L154" s="17"/>
      <c r="P154" s="17"/>
      <c r="Q154" s="17"/>
      <c r="R154" s="17"/>
      <c r="S154" s="17"/>
      <c r="U154" s="17"/>
      <c r="V154" s="17" t="s">
        <v>36</v>
      </c>
      <c r="AF154" s="17" t="str">
        <f>IFERROR(IF($AA$1&lt;&gt;0,IF($AA$1=VALUE(#REF!),AG154,""),""),"")</f>
        <v/>
      </c>
    </row>
    <row r="155" spans="1:32" s="11" customFormat="1" hidden="1" x14ac:dyDescent="0.25">
      <c r="A155" s="1">
        <v>20181299</v>
      </c>
      <c r="B155" s="1" t="s">
        <v>231</v>
      </c>
      <c r="C155" s="1" t="s">
        <v>33</v>
      </c>
      <c r="D155" s="1" t="s">
        <v>56</v>
      </c>
      <c r="E155" s="1" t="s">
        <v>71</v>
      </c>
      <c r="F155" s="3">
        <v>43432</v>
      </c>
      <c r="G155" s="3"/>
      <c r="H155" s="3"/>
      <c r="I155" s="17"/>
      <c r="J155" s="91" t="s">
        <v>40</v>
      </c>
      <c r="K155" s="91"/>
      <c r="L155" s="17"/>
      <c r="P155" s="17"/>
      <c r="Q155" s="17"/>
      <c r="R155" s="17"/>
      <c r="S155" s="17"/>
      <c r="U155" s="17"/>
      <c r="V155" s="17" t="s">
        <v>36</v>
      </c>
      <c r="AF155" s="17" t="str">
        <f>IFERROR(IF($AA$1&lt;&gt;0,IF($AA$1=VALUE(#REF!),AG155,""),""),"")</f>
        <v/>
      </c>
    </row>
    <row r="156" spans="1:32" s="11" customFormat="1" hidden="1" x14ac:dyDescent="0.25">
      <c r="A156" s="1">
        <v>20181300</v>
      </c>
      <c r="B156" s="1" t="s">
        <v>232</v>
      </c>
      <c r="C156" s="1" t="s">
        <v>33</v>
      </c>
      <c r="D156" s="1" t="s">
        <v>83</v>
      </c>
      <c r="E156" s="1" t="s">
        <v>160</v>
      </c>
      <c r="F156" s="3">
        <v>43436</v>
      </c>
      <c r="G156" s="3"/>
      <c r="H156" s="3"/>
      <c r="I156" s="17"/>
      <c r="J156" s="91" t="s">
        <v>40</v>
      </c>
      <c r="K156" s="91"/>
      <c r="L156" s="17"/>
      <c r="P156" s="17"/>
      <c r="Q156" s="17"/>
      <c r="R156" s="17"/>
      <c r="S156" s="17"/>
      <c r="U156" s="17"/>
      <c r="V156" s="17" t="s">
        <v>36</v>
      </c>
      <c r="AF156" s="17" t="str">
        <f>IFERROR(IF($AA$1&lt;&gt;0,IF($AA$1=VALUE(#REF!),AG156,""),""),"")</f>
        <v/>
      </c>
    </row>
    <row r="157" spans="1:32" s="11" customFormat="1" hidden="1" x14ac:dyDescent="0.25">
      <c r="A157" s="1">
        <v>20181301</v>
      </c>
      <c r="B157" s="1">
        <v>13094646</v>
      </c>
      <c r="C157" s="1" t="s">
        <v>33</v>
      </c>
      <c r="D157" s="1" t="s">
        <v>83</v>
      </c>
      <c r="E157" s="1" t="s">
        <v>160</v>
      </c>
      <c r="F157" s="3">
        <v>43436</v>
      </c>
      <c r="G157" s="3"/>
      <c r="H157" s="3"/>
      <c r="I157" s="17"/>
      <c r="J157" s="91" t="s">
        <v>40</v>
      </c>
      <c r="K157" s="91"/>
      <c r="L157" s="17"/>
      <c r="P157" s="17"/>
      <c r="Q157" s="17"/>
      <c r="R157" s="17"/>
      <c r="S157" s="17"/>
      <c r="U157" s="17"/>
      <c r="V157" s="17" t="s">
        <v>36</v>
      </c>
      <c r="AF157" s="17" t="str">
        <f>IFERROR(IF($AA$1&lt;&gt;0,IF($AA$1=VALUE(#REF!),AG157,""),""),"")</f>
        <v/>
      </c>
    </row>
    <row r="158" spans="1:32" s="11" customFormat="1" hidden="1" x14ac:dyDescent="0.25">
      <c r="A158" s="1">
        <v>20181302</v>
      </c>
      <c r="B158" s="1" t="s">
        <v>233</v>
      </c>
      <c r="C158" s="1" t="s">
        <v>33</v>
      </c>
      <c r="D158" s="1" t="s">
        <v>56</v>
      </c>
      <c r="E158" s="1" t="s">
        <v>71</v>
      </c>
      <c r="F158" s="3">
        <v>43436</v>
      </c>
      <c r="G158" s="3"/>
      <c r="H158" s="3"/>
      <c r="I158" s="17"/>
      <c r="J158" s="91" t="s">
        <v>40</v>
      </c>
      <c r="K158" s="91"/>
      <c r="L158" s="17"/>
      <c r="P158" s="17"/>
      <c r="Q158" s="17"/>
      <c r="R158" s="17"/>
      <c r="S158" s="17"/>
      <c r="U158" s="17"/>
      <c r="V158" s="17" t="s">
        <v>36</v>
      </c>
      <c r="AF158" s="17" t="str">
        <f>IFERROR(IF($AA$1&lt;&gt;0,IF($AA$1=VALUE(#REF!),AG158,""),""),"")</f>
        <v/>
      </c>
    </row>
    <row r="159" spans="1:32" s="11" customFormat="1" hidden="1" x14ac:dyDescent="0.25">
      <c r="A159" s="1">
        <v>20181303</v>
      </c>
      <c r="B159" s="1">
        <v>13131312</v>
      </c>
      <c r="C159" s="1" t="s">
        <v>33</v>
      </c>
      <c r="D159" s="1" t="s">
        <v>56</v>
      </c>
      <c r="E159" s="1">
        <v>1061431</v>
      </c>
      <c r="F159" s="3">
        <v>43436</v>
      </c>
      <c r="G159" s="3"/>
      <c r="H159" s="3"/>
      <c r="I159" s="17"/>
      <c r="J159" s="11" t="s">
        <v>40</v>
      </c>
      <c r="L159" s="17"/>
      <c r="P159" s="17"/>
      <c r="Q159" s="17"/>
      <c r="R159" s="17"/>
      <c r="S159" s="17"/>
      <c r="U159" s="17"/>
      <c r="V159" s="17" t="s">
        <v>36</v>
      </c>
      <c r="AF159" s="17" t="str">
        <f>IFERROR(IF($AA$1&lt;&gt;0,IF($AA$1=VALUE(#REF!),AG159,""),""),"")</f>
        <v/>
      </c>
    </row>
    <row r="160" spans="1:32" s="11" customFormat="1" hidden="1" x14ac:dyDescent="0.25">
      <c r="A160" s="1">
        <v>20181304</v>
      </c>
      <c r="B160" s="1" t="s">
        <v>234</v>
      </c>
      <c r="C160" s="1" t="s">
        <v>33</v>
      </c>
      <c r="D160" s="1" t="s">
        <v>83</v>
      </c>
      <c r="E160" s="1" t="s">
        <v>160</v>
      </c>
      <c r="F160" s="3">
        <v>43437</v>
      </c>
      <c r="G160" s="3"/>
      <c r="H160" s="3"/>
      <c r="I160" s="17"/>
      <c r="J160" s="91" t="s">
        <v>40</v>
      </c>
      <c r="K160" s="91"/>
      <c r="L160" s="17"/>
      <c r="P160" s="17"/>
      <c r="Q160" s="17"/>
      <c r="R160" s="17"/>
      <c r="S160" s="17"/>
      <c r="U160" s="17"/>
      <c r="V160" s="17" t="s">
        <v>36</v>
      </c>
      <c r="AF160" s="17" t="str">
        <f>IFERROR(IF($AA$1&lt;&gt;0,IF($AA$1=VALUE(#REF!),AG160,""),""),"")</f>
        <v/>
      </c>
    </row>
    <row r="161" spans="1:32" s="11" customFormat="1" hidden="1" x14ac:dyDescent="0.25">
      <c r="A161" s="1">
        <v>20181305</v>
      </c>
      <c r="B161" s="1" t="s">
        <v>235</v>
      </c>
      <c r="C161" s="1" t="s">
        <v>33</v>
      </c>
      <c r="D161" s="1" t="s">
        <v>228</v>
      </c>
      <c r="E161" s="1">
        <v>1032847</v>
      </c>
      <c r="F161" s="3">
        <v>43437</v>
      </c>
      <c r="G161" s="3"/>
      <c r="H161" s="3"/>
      <c r="I161" s="17"/>
      <c r="J161" s="91" t="s">
        <v>40</v>
      </c>
      <c r="K161" s="91"/>
      <c r="L161" s="17"/>
      <c r="P161" s="17"/>
      <c r="Q161" s="17"/>
      <c r="R161" s="17"/>
      <c r="S161" s="17"/>
      <c r="U161" s="17"/>
      <c r="V161" s="17" t="s">
        <v>36</v>
      </c>
      <c r="AF161" s="17" t="str">
        <f>IFERROR(IF($AA$1&lt;&gt;0,IF($AA$1=VALUE(#REF!),AG161,""),""),"")</f>
        <v/>
      </c>
    </row>
    <row r="162" spans="1:32" s="11" customFormat="1" hidden="1" x14ac:dyDescent="0.25">
      <c r="A162" s="1" t="s">
        <v>9205</v>
      </c>
      <c r="B162" s="1" t="s">
        <v>236</v>
      </c>
      <c r="C162" s="1" t="s">
        <v>33</v>
      </c>
      <c r="D162" s="1" t="s">
        <v>56</v>
      </c>
      <c r="E162" s="1">
        <v>1061431</v>
      </c>
      <c r="F162" s="3">
        <v>43437</v>
      </c>
      <c r="G162" s="3"/>
      <c r="H162" s="3"/>
      <c r="I162" s="17"/>
      <c r="J162" s="91" t="s">
        <v>40</v>
      </c>
      <c r="K162" s="91"/>
      <c r="L162" s="17"/>
      <c r="P162" s="17"/>
      <c r="Q162" s="17"/>
      <c r="R162" s="17"/>
      <c r="S162" s="17"/>
      <c r="U162" s="17"/>
      <c r="V162" s="17" t="s">
        <v>36</v>
      </c>
      <c r="AF162" s="17" t="str">
        <f>IFERROR(IF($AA$1&lt;&gt;0,IF($AA$1=VALUE(#REF!),AG162,""),""),"")</f>
        <v/>
      </c>
    </row>
    <row r="163" spans="1:32" s="11" customFormat="1" hidden="1" x14ac:dyDescent="0.25">
      <c r="A163" s="1">
        <v>20181307</v>
      </c>
      <c r="B163" s="1" t="s">
        <v>237</v>
      </c>
      <c r="C163" s="1" t="s">
        <v>54</v>
      </c>
      <c r="D163" s="1" t="s">
        <v>55</v>
      </c>
      <c r="E163" s="1" t="s">
        <v>76</v>
      </c>
      <c r="F163" s="3">
        <v>43438</v>
      </c>
      <c r="G163" s="3"/>
      <c r="H163" s="3"/>
      <c r="I163" s="17"/>
      <c r="J163" s="91" t="s">
        <v>40</v>
      </c>
      <c r="K163" s="91"/>
      <c r="L163" s="17"/>
      <c r="P163" s="17"/>
      <c r="Q163" s="17"/>
      <c r="R163" s="17"/>
      <c r="S163" s="17"/>
      <c r="U163" s="17"/>
      <c r="V163" s="17" t="s">
        <v>36</v>
      </c>
      <c r="AF163" s="17" t="str">
        <f>IFERROR(IF($AA$1&lt;&gt;0,IF($AA$1=VALUE(#REF!),AG163,""),""),"")</f>
        <v/>
      </c>
    </row>
    <row r="164" spans="1:32" s="11" customFormat="1" hidden="1" x14ac:dyDescent="0.25">
      <c r="A164" s="1">
        <v>20181308</v>
      </c>
      <c r="B164" s="1">
        <v>13111878</v>
      </c>
      <c r="C164" s="1" t="s">
        <v>58</v>
      </c>
      <c r="D164" s="1" t="s">
        <v>59</v>
      </c>
      <c r="E164" s="1">
        <v>1079481</v>
      </c>
      <c r="F164" s="3">
        <v>43439</v>
      </c>
      <c r="G164" s="3"/>
      <c r="H164" s="3"/>
      <c r="I164" s="17"/>
      <c r="J164" s="91" t="s">
        <v>40</v>
      </c>
      <c r="K164" s="91"/>
      <c r="L164" s="17"/>
      <c r="P164" s="17"/>
      <c r="Q164" s="17"/>
      <c r="R164" s="17"/>
      <c r="S164" s="17"/>
      <c r="U164" s="17"/>
      <c r="V164" s="17" t="s">
        <v>36</v>
      </c>
      <c r="AF164" s="17" t="str">
        <f>IFERROR(IF($AA$1&lt;&gt;0,IF($AA$1=VALUE(#REF!),AG164,""),""),"")</f>
        <v/>
      </c>
    </row>
    <row r="165" spans="1:32" s="11" customFormat="1" hidden="1" x14ac:dyDescent="0.25">
      <c r="A165" s="1">
        <v>20181309</v>
      </c>
      <c r="B165" s="1">
        <v>13131335</v>
      </c>
      <c r="C165" s="1" t="s">
        <v>33</v>
      </c>
      <c r="D165" s="1" t="s">
        <v>83</v>
      </c>
      <c r="E165" s="1">
        <v>1032847</v>
      </c>
      <c r="F165" s="3">
        <v>43439</v>
      </c>
      <c r="G165" s="3"/>
      <c r="H165" s="3"/>
      <c r="I165" s="17"/>
      <c r="J165" s="11" t="s">
        <v>40</v>
      </c>
      <c r="L165" s="17"/>
      <c r="P165" s="17"/>
      <c r="Q165" s="17"/>
      <c r="R165" s="17"/>
      <c r="S165" s="17"/>
      <c r="U165" s="17"/>
      <c r="V165" s="17" t="s">
        <v>36</v>
      </c>
      <c r="AF165" s="17" t="str">
        <f>IFERROR(IF($AA$1&lt;&gt;0,IF($AA$1=VALUE(#REF!),AG165,""),""),"")</f>
        <v/>
      </c>
    </row>
    <row r="166" spans="1:32" s="11" customFormat="1" hidden="1" x14ac:dyDescent="0.25">
      <c r="A166" s="1">
        <v>20181310</v>
      </c>
      <c r="B166" s="1" t="s">
        <v>238</v>
      </c>
      <c r="C166" s="1" t="s">
        <v>78</v>
      </c>
      <c r="D166" s="1" t="s">
        <v>79</v>
      </c>
      <c r="E166" s="1">
        <v>1059290</v>
      </c>
      <c r="F166" s="3">
        <v>43444</v>
      </c>
      <c r="G166" s="3"/>
      <c r="H166" s="3"/>
      <c r="I166" s="17"/>
      <c r="J166" s="91" t="s">
        <v>40</v>
      </c>
      <c r="K166" s="91"/>
      <c r="L166" s="17"/>
      <c r="P166" s="17"/>
      <c r="Q166" s="17"/>
      <c r="R166" s="17"/>
      <c r="S166" s="17"/>
      <c r="U166" s="17"/>
      <c r="V166" s="17" t="s">
        <v>36</v>
      </c>
      <c r="AF166" s="17" t="str">
        <f>IFERROR(IF($AA$1&lt;&gt;0,IF($AA$1=VALUE(#REF!),AG166,""),""),"")</f>
        <v/>
      </c>
    </row>
    <row r="167" spans="1:32" s="11" customFormat="1" hidden="1" x14ac:dyDescent="0.25">
      <c r="A167" s="1">
        <v>20181311</v>
      </c>
      <c r="B167" s="1">
        <v>13111858</v>
      </c>
      <c r="C167" s="1" t="s">
        <v>78</v>
      </c>
      <c r="D167" s="1" t="s">
        <v>79</v>
      </c>
      <c r="E167" s="1">
        <v>1059290</v>
      </c>
      <c r="F167" s="3">
        <v>43446</v>
      </c>
      <c r="G167" s="3"/>
      <c r="H167" s="3"/>
      <c r="I167" s="17"/>
      <c r="J167" s="91" t="s">
        <v>40</v>
      </c>
      <c r="K167" s="91"/>
      <c r="L167" s="17"/>
      <c r="P167" s="17"/>
      <c r="Q167" s="17"/>
      <c r="R167" s="17"/>
      <c r="S167" s="17"/>
      <c r="U167" s="17"/>
      <c r="V167" s="17" t="s">
        <v>36</v>
      </c>
      <c r="AF167" s="17" t="str">
        <f>IFERROR(IF($AA$1&lt;&gt;0,IF($AA$1=VALUE(#REF!),AG167,""),""),"")</f>
        <v/>
      </c>
    </row>
    <row r="168" spans="1:32" s="11" customFormat="1" hidden="1" x14ac:dyDescent="0.25">
      <c r="A168" s="1">
        <v>20181312</v>
      </c>
      <c r="B168" s="1">
        <v>13131316</v>
      </c>
      <c r="C168" s="1" t="s">
        <v>58</v>
      </c>
      <c r="D168" s="1" t="s">
        <v>59</v>
      </c>
      <c r="E168" s="1" t="s">
        <v>239</v>
      </c>
      <c r="F168" s="3">
        <v>43447</v>
      </c>
      <c r="G168" s="3"/>
      <c r="H168" s="3"/>
      <c r="I168" s="17"/>
      <c r="J168" s="91" t="s">
        <v>40</v>
      </c>
      <c r="K168" s="91"/>
      <c r="L168" s="17"/>
      <c r="P168" s="17"/>
      <c r="Q168" s="17"/>
      <c r="R168" s="17"/>
      <c r="S168" s="17"/>
      <c r="U168" s="17"/>
      <c r="V168" s="17" t="s">
        <v>36</v>
      </c>
      <c r="AF168" s="17" t="str">
        <f>IFERROR(IF($AA$1&lt;&gt;0,IF($AA$1=VALUE(#REF!),AG168,""),""),"")</f>
        <v/>
      </c>
    </row>
    <row r="169" spans="1:32" s="11" customFormat="1" hidden="1" x14ac:dyDescent="0.25">
      <c r="A169" s="1">
        <v>20181313</v>
      </c>
      <c r="B169" s="1" t="s">
        <v>240</v>
      </c>
      <c r="C169" s="1" t="s">
        <v>58</v>
      </c>
      <c r="D169" s="1" t="s">
        <v>181</v>
      </c>
      <c r="E169" s="1">
        <v>1086630</v>
      </c>
      <c r="F169" s="3">
        <v>43448</v>
      </c>
      <c r="G169" s="3"/>
      <c r="H169" s="3"/>
      <c r="I169" s="17"/>
      <c r="J169" s="91" t="s">
        <v>40</v>
      </c>
      <c r="K169" s="91"/>
      <c r="L169" s="17"/>
      <c r="P169" s="17"/>
      <c r="Q169" s="17"/>
      <c r="R169" s="17"/>
      <c r="S169" s="17"/>
      <c r="U169" s="17"/>
      <c r="V169" s="17" t="s">
        <v>36</v>
      </c>
      <c r="W169" s="11" t="s">
        <v>182</v>
      </c>
      <c r="AF169" s="17" t="str">
        <f>IFERROR(IF($AA$1&lt;&gt;0,IF($AA$1=VALUE(#REF!),AG169,""),""),"")</f>
        <v/>
      </c>
    </row>
    <row r="170" spans="1:32" s="11" customFormat="1" hidden="1" x14ac:dyDescent="0.25">
      <c r="A170" s="1">
        <v>20181314</v>
      </c>
      <c r="B170" s="1" t="s">
        <v>241</v>
      </c>
      <c r="C170" s="1" t="s">
        <v>54</v>
      </c>
      <c r="D170" s="1" t="s">
        <v>55</v>
      </c>
      <c r="E170" s="1" t="s">
        <v>76</v>
      </c>
      <c r="F170" s="3">
        <v>43450</v>
      </c>
      <c r="G170" s="3"/>
      <c r="H170" s="3"/>
      <c r="I170" s="17"/>
      <c r="J170" s="91" t="s">
        <v>40</v>
      </c>
      <c r="K170" s="91"/>
      <c r="L170" s="17"/>
      <c r="P170" s="17"/>
      <c r="Q170" s="17"/>
      <c r="R170" s="17"/>
      <c r="S170" s="17"/>
      <c r="U170" s="17"/>
      <c r="V170" s="17" t="s">
        <v>36</v>
      </c>
      <c r="AF170" s="17" t="str">
        <f>IFERROR(IF($AA$1&lt;&gt;0,IF($AA$1=VALUE(#REF!),AG170,""),""),"")</f>
        <v/>
      </c>
    </row>
    <row r="171" spans="1:32" s="11" customFormat="1" hidden="1" x14ac:dyDescent="0.25">
      <c r="A171" s="1">
        <v>20181315</v>
      </c>
      <c r="B171" s="1" t="s">
        <v>242</v>
      </c>
      <c r="C171" s="1" t="s">
        <v>78</v>
      </c>
      <c r="D171" s="1" t="s">
        <v>79</v>
      </c>
      <c r="E171" s="1">
        <v>1025815</v>
      </c>
      <c r="F171" s="3">
        <v>43451</v>
      </c>
      <c r="G171" s="3"/>
      <c r="H171" s="3"/>
      <c r="I171" s="17"/>
      <c r="J171" s="11" t="s">
        <v>40</v>
      </c>
      <c r="L171" s="17"/>
      <c r="P171" s="17"/>
      <c r="Q171" s="17"/>
      <c r="R171" s="17"/>
      <c r="S171" s="17"/>
      <c r="U171" s="17"/>
      <c r="V171" s="17" t="s">
        <v>36</v>
      </c>
      <c r="AF171" s="17" t="str">
        <f>IFERROR(IF($AA$1&lt;&gt;0,IF($AA$1=VALUE(#REF!),AG171,""),""),"")</f>
        <v/>
      </c>
    </row>
    <row r="172" spans="1:32" s="11" customFormat="1" hidden="1" x14ac:dyDescent="0.25">
      <c r="A172" s="1">
        <v>20181316</v>
      </c>
      <c r="B172" s="1">
        <v>13111906</v>
      </c>
      <c r="C172" s="1" t="s">
        <v>54</v>
      </c>
      <c r="D172" s="1" t="s">
        <v>243</v>
      </c>
      <c r="E172" s="1">
        <v>1056359</v>
      </c>
      <c r="F172" s="3">
        <v>43451</v>
      </c>
      <c r="G172" s="3"/>
      <c r="H172" s="3"/>
      <c r="I172" s="17"/>
      <c r="J172" s="91" t="s">
        <v>40</v>
      </c>
      <c r="K172" s="91"/>
      <c r="L172" s="17"/>
      <c r="P172" s="17"/>
      <c r="Q172" s="17"/>
      <c r="R172" s="17"/>
      <c r="S172" s="17"/>
      <c r="U172" s="17"/>
      <c r="V172" s="17" t="s">
        <v>36</v>
      </c>
      <c r="AF172" s="17" t="str">
        <f>IFERROR(IF($AA$1&lt;&gt;0,IF($AA$1=VALUE(#REF!),AG172,""),""),"")</f>
        <v/>
      </c>
    </row>
    <row r="173" spans="1:32" s="11" customFormat="1" hidden="1" x14ac:dyDescent="0.25">
      <c r="A173" s="1">
        <v>20181317</v>
      </c>
      <c r="B173" s="1" t="s">
        <v>244</v>
      </c>
      <c r="C173" s="1" t="s">
        <v>78</v>
      </c>
      <c r="D173" s="1" t="s">
        <v>79</v>
      </c>
      <c r="E173" s="1">
        <v>1059290</v>
      </c>
      <c r="F173" s="3">
        <v>43453</v>
      </c>
      <c r="G173" s="3"/>
      <c r="H173" s="3"/>
      <c r="I173" s="17"/>
      <c r="J173" s="91" t="s">
        <v>40</v>
      </c>
      <c r="K173" s="91"/>
      <c r="L173" s="17"/>
      <c r="P173" s="17"/>
      <c r="Q173" s="17"/>
      <c r="R173" s="17"/>
      <c r="S173" s="17"/>
      <c r="U173" s="17"/>
      <c r="V173" s="17" t="s">
        <v>36</v>
      </c>
      <c r="AF173" s="17" t="str">
        <f>IFERROR(IF($AA$1&lt;&gt;0,IF($AA$1=VALUE(#REF!),AG173,""),""),"")</f>
        <v/>
      </c>
    </row>
    <row r="174" spans="1:32" s="11" customFormat="1" hidden="1" x14ac:dyDescent="0.25">
      <c r="A174" s="1">
        <v>20181318</v>
      </c>
      <c r="B174" s="1" t="s">
        <v>245</v>
      </c>
      <c r="C174" s="1" t="s">
        <v>78</v>
      </c>
      <c r="D174" s="1" t="s">
        <v>79</v>
      </c>
      <c r="E174" s="1">
        <v>1059290</v>
      </c>
      <c r="F174" s="3">
        <v>43457</v>
      </c>
      <c r="G174" s="3"/>
      <c r="H174" s="3"/>
      <c r="I174" s="17"/>
      <c r="J174" s="91" t="s">
        <v>40</v>
      </c>
      <c r="K174" s="91"/>
      <c r="L174" s="17"/>
      <c r="P174" s="17"/>
      <c r="Q174" s="17"/>
      <c r="R174" s="17"/>
      <c r="S174" s="17"/>
      <c r="U174" s="17"/>
      <c r="V174" s="17" t="s">
        <v>36</v>
      </c>
      <c r="AF174" s="17" t="str">
        <f>IFERROR(IF($AA$1&lt;&gt;0,IF($AA$1=VALUE(#REF!),AG174,""),""),"")</f>
        <v/>
      </c>
    </row>
    <row r="175" spans="1:32" s="11" customFormat="1" hidden="1" x14ac:dyDescent="0.25">
      <c r="A175" s="1">
        <v>20181319</v>
      </c>
      <c r="B175" s="1">
        <v>13094635</v>
      </c>
      <c r="C175" s="1" t="s">
        <v>78</v>
      </c>
      <c r="D175" s="1" t="s">
        <v>79</v>
      </c>
      <c r="E175" s="1">
        <v>1059290</v>
      </c>
      <c r="F175" s="3">
        <v>43457</v>
      </c>
      <c r="G175" s="3"/>
      <c r="H175" s="3"/>
      <c r="I175" s="17"/>
      <c r="J175" s="91" t="s">
        <v>40</v>
      </c>
      <c r="K175" s="91"/>
      <c r="L175" s="17"/>
      <c r="P175" s="17"/>
      <c r="Q175" s="17"/>
      <c r="R175" s="17"/>
      <c r="S175" s="17"/>
      <c r="U175" s="17"/>
      <c r="V175" s="17" t="s">
        <v>36</v>
      </c>
      <c r="AF175" s="17" t="str">
        <f>IFERROR(IF($AA$1&lt;&gt;0,IF($AA$1=VALUE(#REF!),AG175,""),""),"")</f>
        <v/>
      </c>
    </row>
    <row r="176" spans="1:32" s="11" customFormat="1" hidden="1" x14ac:dyDescent="0.25">
      <c r="A176" s="1">
        <v>20181320</v>
      </c>
      <c r="B176" s="1" t="s">
        <v>246</v>
      </c>
      <c r="C176" s="1" t="s">
        <v>33</v>
      </c>
      <c r="D176" s="1" t="s">
        <v>56</v>
      </c>
      <c r="E176" s="1" t="s">
        <v>190</v>
      </c>
      <c r="F176" s="3">
        <v>43457</v>
      </c>
      <c r="G176" s="3"/>
      <c r="H176" s="3"/>
      <c r="I176" s="17"/>
      <c r="J176" s="91" t="s">
        <v>40</v>
      </c>
      <c r="K176" s="91"/>
      <c r="L176" s="17"/>
      <c r="P176" s="17"/>
      <c r="Q176" s="17"/>
      <c r="R176" s="17"/>
      <c r="S176" s="17"/>
      <c r="U176" s="17"/>
      <c r="V176" s="17" t="s">
        <v>36</v>
      </c>
      <c r="AF176" s="17" t="str">
        <f>IFERROR(IF($AA$1&lt;&gt;0,IF($AA$1=VALUE(#REF!),AG176,""),""),"")</f>
        <v/>
      </c>
    </row>
    <row r="177" spans="1:32" s="11" customFormat="1" hidden="1" x14ac:dyDescent="0.25">
      <c r="A177" s="1">
        <v>20181321</v>
      </c>
      <c r="B177" s="1" t="s">
        <v>247</v>
      </c>
      <c r="C177" s="1" t="s">
        <v>33</v>
      </c>
      <c r="D177" s="1" t="s">
        <v>39</v>
      </c>
      <c r="E177" s="1">
        <v>952071</v>
      </c>
      <c r="F177" s="3">
        <v>43457</v>
      </c>
      <c r="G177" s="3"/>
      <c r="H177" s="3"/>
      <c r="I177" s="17"/>
      <c r="J177" s="11" t="s">
        <v>40</v>
      </c>
      <c r="L177" s="17"/>
      <c r="P177" s="17"/>
      <c r="Q177" s="17"/>
      <c r="R177" s="17"/>
      <c r="S177" s="17"/>
      <c r="U177" s="17"/>
      <c r="V177" s="17" t="s">
        <v>36</v>
      </c>
      <c r="AF177" s="17" t="str">
        <f>IFERROR(IF($AA$1&lt;&gt;0,IF($AA$1=VALUE(#REF!),AG177,""),""),"")</f>
        <v/>
      </c>
    </row>
    <row r="178" spans="1:32" s="11" customFormat="1" hidden="1" x14ac:dyDescent="0.25">
      <c r="A178" s="1">
        <v>20181322</v>
      </c>
      <c r="B178" s="1" t="s">
        <v>248</v>
      </c>
      <c r="C178" s="1" t="s">
        <v>33</v>
      </c>
      <c r="D178" s="1" t="s">
        <v>56</v>
      </c>
      <c r="E178" s="1" t="s">
        <v>71</v>
      </c>
      <c r="F178" s="3">
        <v>43459</v>
      </c>
      <c r="G178" s="3"/>
      <c r="H178" s="3"/>
      <c r="I178" s="17"/>
      <c r="J178" s="91" t="s">
        <v>40</v>
      </c>
      <c r="K178" s="91"/>
      <c r="L178" s="17"/>
      <c r="P178" s="17"/>
      <c r="Q178" s="17"/>
      <c r="R178" s="17"/>
      <c r="S178" s="17"/>
      <c r="U178" s="17"/>
      <c r="V178" s="17" t="s">
        <v>36</v>
      </c>
      <c r="AF178" s="17" t="str">
        <f>IFERROR(IF($AA$1&lt;&gt;0,IF($AA$1=VALUE(#REF!),AG178,""),""),"")</f>
        <v/>
      </c>
    </row>
    <row r="179" spans="1:32" s="11" customFormat="1" hidden="1" x14ac:dyDescent="0.25">
      <c r="A179" s="1">
        <v>20181323</v>
      </c>
      <c r="B179" s="1" t="s">
        <v>249</v>
      </c>
      <c r="C179" s="1" t="s">
        <v>33</v>
      </c>
      <c r="D179" s="1" t="s">
        <v>39</v>
      </c>
      <c r="E179" s="1">
        <v>859588</v>
      </c>
      <c r="F179" s="3">
        <v>43459</v>
      </c>
      <c r="G179" s="3"/>
      <c r="H179" s="3"/>
      <c r="I179" s="17"/>
      <c r="J179" s="17" t="s">
        <v>40</v>
      </c>
      <c r="K179" s="91">
        <v>4418</v>
      </c>
      <c r="L179" s="17"/>
      <c r="P179" s="17"/>
      <c r="Q179" s="17"/>
      <c r="R179" s="17"/>
      <c r="S179" s="17"/>
      <c r="U179" s="17"/>
      <c r="V179" s="17" t="s">
        <v>36</v>
      </c>
      <c r="AF179" s="17" t="str">
        <f>IFERROR(IF($AA$1&lt;&gt;0,IF($AA$1=VALUE(#REF!),AG179,""),""),"")</f>
        <v/>
      </c>
    </row>
    <row r="180" spans="1:32" s="11" customFormat="1" hidden="1" x14ac:dyDescent="0.25">
      <c r="A180" s="1">
        <v>20181324</v>
      </c>
      <c r="B180" s="1">
        <v>13111859</v>
      </c>
      <c r="C180" s="1" t="s">
        <v>78</v>
      </c>
      <c r="D180" s="1" t="s">
        <v>79</v>
      </c>
      <c r="E180" s="1">
        <v>1059290</v>
      </c>
      <c r="F180" s="3">
        <v>43465</v>
      </c>
      <c r="G180" s="3"/>
      <c r="H180" s="3"/>
      <c r="I180" s="17"/>
      <c r="J180" s="91" t="s">
        <v>40</v>
      </c>
      <c r="K180" s="91"/>
      <c r="L180" s="17"/>
      <c r="P180" s="17"/>
      <c r="Q180" s="17"/>
      <c r="R180" s="17"/>
      <c r="S180" s="17"/>
      <c r="U180" s="17"/>
      <c r="V180" s="17" t="s">
        <v>36</v>
      </c>
      <c r="AF180" s="17" t="str">
        <f>IFERROR(IF($AA$1&lt;&gt;0,IF($AA$1=VALUE(#REF!),AG180,""),""),"")</f>
        <v/>
      </c>
    </row>
    <row r="181" spans="1:32" s="11" customFormat="1" hidden="1" x14ac:dyDescent="0.25">
      <c r="A181" s="1">
        <v>20181325</v>
      </c>
      <c r="B181" s="1" t="s">
        <v>250</v>
      </c>
      <c r="C181" s="1" t="s">
        <v>33</v>
      </c>
      <c r="D181" s="1" t="s">
        <v>83</v>
      </c>
      <c r="E181" s="1" t="s">
        <v>160</v>
      </c>
      <c r="F181" s="3">
        <v>43465</v>
      </c>
      <c r="G181" s="3"/>
      <c r="H181" s="3"/>
      <c r="I181" s="17"/>
      <c r="J181" s="91" t="s">
        <v>40</v>
      </c>
      <c r="K181" s="91"/>
      <c r="L181" s="17"/>
      <c r="P181" s="17"/>
      <c r="Q181" s="17"/>
      <c r="R181" s="17"/>
      <c r="S181" s="17"/>
      <c r="U181" s="17"/>
      <c r="V181" s="17" t="s">
        <v>36</v>
      </c>
      <c r="AF181" s="17" t="str">
        <f>IFERROR(IF($AA$1&lt;&gt;0,IF($AA$1=VALUE(#REF!),AG181,""),""),"")</f>
        <v/>
      </c>
    </row>
    <row r="182" spans="1:32" s="11" customFormat="1" hidden="1" x14ac:dyDescent="0.25">
      <c r="A182" s="1">
        <v>20181326</v>
      </c>
      <c r="B182" s="1" t="s">
        <v>251</v>
      </c>
      <c r="C182" s="1" t="s">
        <v>33</v>
      </c>
      <c r="D182" s="1" t="s">
        <v>56</v>
      </c>
      <c r="E182" s="1" t="s">
        <v>71</v>
      </c>
      <c r="F182" s="3">
        <v>43465</v>
      </c>
      <c r="G182" s="3"/>
      <c r="H182" s="3"/>
      <c r="I182" s="17"/>
      <c r="J182" s="91" t="s">
        <v>40</v>
      </c>
      <c r="K182" s="91"/>
      <c r="L182" s="17"/>
      <c r="P182" s="17"/>
      <c r="Q182" s="17"/>
      <c r="R182" s="17"/>
      <c r="S182" s="17"/>
      <c r="U182" s="17"/>
      <c r="V182" s="17" t="s">
        <v>36</v>
      </c>
      <c r="AF182" s="17" t="str">
        <f>IFERROR(IF($AA$1&lt;&gt;0,IF($AA$1=VALUE(#REF!),AG182,""),""),"")</f>
        <v/>
      </c>
    </row>
    <row r="183" spans="1:32" s="11" customFormat="1" hidden="1" x14ac:dyDescent="0.25">
      <c r="A183" s="1">
        <v>20181327</v>
      </c>
      <c r="B183" s="1" t="s">
        <v>252</v>
      </c>
      <c r="C183" s="1" t="s">
        <v>33</v>
      </c>
      <c r="D183" s="1" t="s">
        <v>56</v>
      </c>
      <c r="E183" s="1" t="s">
        <v>71</v>
      </c>
      <c r="F183" s="3">
        <v>43465</v>
      </c>
      <c r="G183" s="3"/>
      <c r="H183" s="3"/>
      <c r="I183" s="17"/>
      <c r="J183" s="11" t="s">
        <v>40</v>
      </c>
      <c r="L183" s="17"/>
      <c r="P183" s="17"/>
      <c r="Q183" s="17"/>
      <c r="R183" s="17"/>
      <c r="S183" s="17"/>
      <c r="U183" s="17"/>
      <c r="V183" s="17" t="s">
        <v>36</v>
      </c>
      <c r="AF183" s="17" t="str">
        <f>IFERROR(IF($AA$1&lt;&gt;0,IF($AA$1=VALUE(#REF!),AG183,""),""),"")</f>
        <v/>
      </c>
    </row>
    <row r="184" spans="1:32" s="11" customFormat="1" hidden="1" x14ac:dyDescent="0.25">
      <c r="A184" s="1">
        <v>20191001</v>
      </c>
      <c r="B184" s="1" t="s">
        <v>253</v>
      </c>
      <c r="C184" s="1" t="s">
        <v>58</v>
      </c>
      <c r="D184" s="1" t="s">
        <v>59</v>
      </c>
      <c r="E184" s="1" t="s">
        <v>118</v>
      </c>
      <c r="F184" s="3">
        <v>43466</v>
      </c>
      <c r="G184" s="3"/>
      <c r="H184" s="3"/>
      <c r="I184" s="17"/>
      <c r="J184" s="91" t="s">
        <v>204</v>
      </c>
      <c r="K184" s="91">
        <v>550</v>
      </c>
      <c r="L184" s="17"/>
      <c r="P184" s="17"/>
      <c r="Q184" s="17"/>
      <c r="R184" s="17"/>
      <c r="S184" s="17"/>
      <c r="U184" s="17"/>
      <c r="V184" s="17" t="s">
        <v>36</v>
      </c>
      <c r="W184" s="11" t="s">
        <v>254</v>
      </c>
      <c r="AF184" s="17" t="str">
        <f>IFERROR(IF($AA$1&lt;&gt;0,IF($AA$1=VALUE(#REF!),AG184,""),""),"")</f>
        <v/>
      </c>
    </row>
    <row r="185" spans="1:32" s="11" customFormat="1" hidden="1" x14ac:dyDescent="0.25">
      <c r="A185" s="1">
        <v>20191002</v>
      </c>
      <c r="B185" s="1" t="s">
        <v>255</v>
      </c>
      <c r="C185" s="1" t="s">
        <v>33</v>
      </c>
      <c r="D185" s="1" t="s">
        <v>83</v>
      </c>
      <c r="E185" s="1" t="s">
        <v>160</v>
      </c>
      <c r="F185" s="3">
        <v>43467</v>
      </c>
      <c r="G185" s="3"/>
      <c r="H185" s="3"/>
      <c r="I185" s="17"/>
      <c r="J185" s="91" t="s">
        <v>40</v>
      </c>
      <c r="K185" s="91">
        <v>4720</v>
      </c>
      <c r="L185" s="17"/>
      <c r="P185" s="17"/>
      <c r="Q185" s="17"/>
      <c r="R185" s="17"/>
      <c r="S185" s="17"/>
      <c r="U185" s="17"/>
      <c r="V185" s="17" t="s">
        <v>36</v>
      </c>
      <c r="AF185" s="17" t="str">
        <f>IFERROR(IF($AA$1&lt;&gt;0,IF($AA$1=VALUE(#REF!),AG185,""),""),"")</f>
        <v/>
      </c>
    </row>
    <row r="186" spans="1:32" s="11" customFormat="1" hidden="1" x14ac:dyDescent="0.25">
      <c r="A186" s="1">
        <v>20191003</v>
      </c>
      <c r="B186" s="1" t="s">
        <v>256</v>
      </c>
      <c r="C186" s="1" t="s">
        <v>33</v>
      </c>
      <c r="D186" s="1" t="s">
        <v>56</v>
      </c>
      <c r="E186" s="1">
        <v>1061431</v>
      </c>
      <c r="F186" s="3">
        <v>43467</v>
      </c>
      <c r="G186" s="3"/>
      <c r="H186" s="3"/>
      <c r="I186" s="17"/>
      <c r="J186" s="91" t="s">
        <v>40</v>
      </c>
      <c r="K186" s="91">
        <v>4221</v>
      </c>
      <c r="L186" s="17"/>
      <c r="P186" s="17"/>
      <c r="Q186" s="17"/>
      <c r="R186" s="17"/>
      <c r="S186" s="17"/>
      <c r="U186" s="17"/>
      <c r="V186" s="17" t="s">
        <v>36</v>
      </c>
      <c r="AF186" s="17" t="str">
        <f>IFERROR(IF($AA$1&lt;&gt;0,IF($AA$1=VALUE(#REF!),AG186,""),""),"")</f>
        <v/>
      </c>
    </row>
    <row r="187" spans="1:32" s="11" customFormat="1" hidden="1" x14ac:dyDescent="0.25">
      <c r="A187" s="1">
        <v>20191004</v>
      </c>
      <c r="B187" s="1" t="s">
        <v>257</v>
      </c>
      <c r="C187" s="1" t="s">
        <v>33</v>
      </c>
      <c r="D187" s="1" t="s">
        <v>56</v>
      </c>
      <c r="E187" s="1">
        <v>1061431</v>
      </c>
      <c r="F187" s="3">
        <v>43467</v>
      </c>
      <c r="G187" s="3"/>
      <c r="H187" s="3"/>
      <c r="I187" s="17"/>
      <c r="J187" s="91" t="s">
        <v>40</v>
      </c>
      <c r="K187" s="91">
        <v>9728</v>
      </c>
      <c r="L187" s="17"/>
      <c r="P187" s="17"/>
      <c r="Q187" s="17"/>
      <c r="R187" s="17"/>
      <c r="S187" s="17"/>
      <c r="U187" s="17"/>
      <c r="V187" s="17" t="s">
        <v>36</v>
      </c>
      <c r="AF187" s="17" t="str">
        <f>IFERROR(IF($AA$1&lt;&gt;0,IF($AA$1=VALUE(#REF!),AG187,""),""),"")</f>
        <v/>
      </c>
    </row>
    <row r="188" spans="1:32" s="11" customFormat="1" hidden="1" x14ac:dyDescent="0.25">
      <c r="A188" s="1">
        <v>20191005</v>
      </c>
      <c r="B188" s="1" t="s">
        <v>258</v>
      </c>
      <c r="C188" s="1" t="s">
        <v>58</v>
      </c>
      <c r="D188" s="1" t="s">
        <v>181</v>
      </c>
      <c r="E188" s="1">
        <v>1086630</v>
      </c>
      <c r="F188" s="3">
        <v>43468</v>
      </c>
      <c r="G188" s="3"/>
      <c r="H188" s="3"/>
      <c r="I188" s="17"/>
      <c r="J188" s="91" t="s">
        <v>40</v>
      </c>
      <c r="K188" s="91">
        <v>6057</v>
      </c>
      <c r="L188" s="17"/>
      <c r="P188" s="17"/>
      <c r="Q188" s="17"/>
      <c r="R188" s="17"/>
      <c r="S188" s="17"/>
      <c r="U188" s="17"/>
      <c r="V188" s="17" t="s">
        <v>36</v>
      </c>
      <c r="W188" s="11" t="s">
        <v>182</v>
      </c>
      <c r="AF188" s="17" t="str">
        <f>IFERROR(IF($AA$1&lt;&gt;0,IF($AA$1=VALUE(#REF!),AG188,""),""),"")</f>
        <v/>
      </c>
    </row>
    <row r="189" spans="1:32" s="11" customFormat="1" hidden="1" x14ac:dyDescent="0.25">
      <c r="A189" s="1">
        <v>20191006</v>
      </c>
      <c r="B189" s="1" t="s">
        <v>259</v>
      </c>
      <c r="C189" s="1" t="s">
        <v>58</v>
      </c>
      <c r="D189" s="1" t="s">
        <v>94</v>
      </c>
      <c r="E189" s="1">
        <v>639070</v>
      </c>
      <c r="F189" s="3">
        <v>43472</v>
      </c>
      <c r="G189" s="3"/>
      <c r="H189" s="3"/>
      <c r="I189" s="17"/>
      <c r="J189" s="11" t="s">
        <v>204</v>
      </c>
      <c r="K189" s="11">
        <v>6707</v>
      </c>
      <c r="L189" s="17"/>
      <c r="P189" s="17"/>
      <c r="Q189" s="17"/>
      <c r="R189" s="17"/>
      <c r="S189" s="17"/>
      <c r="U189" s="17"/>
      <c r="V189" s="17" t="s">
        <v>36</v>
      </c>
      <c r="W189" s="11" t="s">
        <v>260</v>
      </c>
      <c r="AF189" s="17" t="str">
        <f>IFERROR(IF($AA$1&lt;&gt;0,IF($AA$1=VALUE(#REF!),AG189,""),""),"")</f>
        <v/>
      </c>
    </row>
    <row r="190" spans="1:32" s="11" customFormat="1" hidden="1" x14ac:dyDescent="0.25">
      <c r="A190" s="1">
        <v>20191007</v>
      </c>
      <c r="B190" s="1" t="s">
        <v>261</v>
      </c>
      <c r="C190" s="1" t="s">
        <v>33</v>
      </c>
      <c r="D190" s="1" t="s">
        <v>83</v>
      </c>
      <c r="E190" s="1">
        <v>1032847</v>
      </c>
      <c r="F190" s="3">
        <v>43474</v>
      </c>
      <c r="G190" s="3"/>
      <c r="H190" s="3"/>
      <c r="I190" s="17"/>
      <c r="J190" s="91" t="s">
        <v>40</v>
      </c>
      <c r="K190" s="91">
        <v>4645</v>
      </c>
      <c r="L190" s="17"/>
      <c r="P190" s="17"/>
      <c r="Q190" s="17"/>
      <c r="R190" s="17"/>
      <c r="S190" s="17"/>
      <c r="U190" s="17"/>
      <c r="V190" s="17" t="s">
        <v>36</v>
      </c>
      <c r="AF190" s="17" t="str">
        <f>IFERROR(IF($AA$1&lt;&gt;0,IF($AA$1=VALUE(#REF!),AG190,""),""),"")</f>
        <v/>
      </c>
    </row>
    <row r="191" spans="1:32" s="11" customFormat="1" hidden="1" x14ac:dyDescent="0.25">
      <c r="A191" s="1">
        <v>20191008</v>
      </c>
      <c r="B191" s="1" t="s">
        <v>262</v>
      </c>
      <c r="C191" s="1" t="s">
        <v>33</v>
      </c>
      <c r="D191" s="1" t="s">
        <v>228</v>
      </c>
      <c r="E191" s="1" t="s">
        <v>160</v>
      </c>
      <c r="F191" s="3">
        <v>43474</v>
      </c>
      <c r="G191" s="3"/>
      <c r="H191" s="3"/>
      <c r="I191" s="17"/>
      <c r="J191" s="91" t="s">
        <v>40</v>
      </c>
      <c r="K191" s="91">
        <v>5758</v>
      </c>
      <c r="L191" s="17"/>
      <c r="P191" s="17"/>
      <c r="Q191" s="17"/>
      <c r="R191" s="17"/>
      <c r="S191" s="17"/>
      <c r="U191" s="17"/>
      <c r="V191" s="17" t="s">
        <v>36</v>
      </c>
      <c r="AF191" s="17" t="str">
        <f>IFERROR(IF($AA$1&lt;&gt;0,IF($AA$1=VALUE(#REF!),AG191,""),""),"")</f>
        <v/>
      </c>
    </row>
    <row r="192" spans="1:32" s="11" customFormat="1" hidden="1" x14ac:dyDescent="0.25">
      <c r="A192" s="1">
        <v>20191009</v>
      </c>
      <c r="B192" s="1" t="s">
        <v>263</v>
      </c>
      <c r="C192" s="1" t="s">
        <v>33</v>
      </c>
      <c r="D192" s="1" t="s">
        <v>56</v>
      </c>
      <c r="E192" s="1" t="s">
        <v>71</v>
      </c>
      <c r="F192" s="3">
        <v>43474</v>
      </c>
      <c r="G192" s="3"/>
      <c r="H192" s="3"/>
      <c r="I192" s="17"/>
      <c r="J192" s="91" t="s">
        <v>40</v>
      </c>
      <c r="K192" s="91">
        <v>7592</v>
      </c>
      <c r="L192" s="17"/>
      <c r="P192" s="17"/>
      <c r="Q192" s="17"/>
      <c r="R192" s="17"/>
      <c r="S192" s="17"/>
      <c r="U192" s="17"/>
      <c r="V192" s="17" t="s">
        <v>36</v>
      </c>
      <c r="AF192" s="17" t="str">
        <f>IFERROR(IF($AA$1&lt;&gt;0,IF($AA$1=VALUE(#REF!),AG192,""),""),"")</f>
        <v/>
      </c>
    </row>
    <row r="193" spans="1:32" s="11" customFormat="1" hidden="1" x14ac:dyDescent="0.25">
      <c r="A193" s="1">
        <v>20191010</v>
      </c>
      <c r="B193" s="1" t="s">
        <v>264</v>
      </c>
      <c r="C193" s="1" t="s">
        <v>33</v>
      </c>
      <c r="D193" s="1" t="s">
        <v>56</v>
      </c>
      <c r="E193" s="1" t="s">
        <v>190</v>
      </c>
      <c r="F193" s="3">
        <v>43474</v>
      </c>
      <c r="G193" s="3"/>
      <c r="H193" s="3"/>
      <c r="I193" s="17"/>
      <c r="J193" s="91" t="s">
        <v>40</v>
      </c>
      <c r="K193" s="91">
        <v>7479</v>
      </c>
      <c r="L193" s="17"/>
      <c r="P193" s="17"/>
      <c r="Q193" s="17"/>
      <c r="R193" s="17"/>
      <c r="S193" s="17"/>
      <c r="U193" s="17"/>
      <c r="V193" s="17" t="s">
        <v>36</v>
      </c>
      <c r="AF193" s="17" t="str">
        <f>IFERROR(IF($AA$1&lt;&gt;0,IF($AA$1=VALUE(#REF!),AG193,""),""),"")</f>
        <v/>
      </c>
    </row>
    <row r="194" spans="1:32" s="11" customFormat="1" hidden="1" x14ac:dyDescent="0.25">
      <c r="A194" s="1">
        <v>20191011</v>
      </c>
      <c r="B194" s="1" t="s">
        <v>265</v>
      </c>
      <c r="C194" s="1" t="s">
        <v>33</v>
      </c>
      <c r="D194" s="1" t="s">
        <v>83</v>
      </c>
      <c r="E194" s="1" t="s">
        <v>160</v>
      </c>
      <c r="F194" s="3">
        <v>43474</v>
      </c>
      <c r="G194" s="3"/>
      <c r="H194" s="3"/>
      <c r="I194" s="17"/>
      <c r="J194" s="91" t="s">
        <v>40</v>
      </c>
      <c r="K194" s="91">
        <v>550</v>
      </c>
      <c r="L194" s="17"/>
      <c r="P194" s="17"/>
      <c r="Q194" s="17"/>
      <c r="R194" s="17"/>
      <c r="S194" s="17"/>
      <c r="U194" s="17"/>
      <c r="V194" s="17" t="s">
        <v>36</v>
      </c>
      <c r="AF194" s="17" t="str">
        <f>IFERROR(IF($AA$1&lt;&gt;0,IF($AA$1=VALUE(#REF!),AG194,""),""),"")</f>
        <v/>
      </c>
    </row>
    <row r="195" spans="1:32" s="11" customFormat="1" hidden="1" x14ac:dyDescent="0.25">
      <c r="A195" s="1">
        <v>20191012</v>
      </c>
      <c r="B195" s="1" t="s">
        <v>266</v>
      </c>
      <c r="C195" s="1" t="s">
        <v>58</v>
      </c>
      <c r="D195" s="1" t="s">
        <v>59</v>
      </c>
      <c r="E195" s="1" t="s">
        <v>239</v>
      </c>
      <c r="F195" s="3">
        <v>43479</v>
      </c>
      <c r="G195" s="3"/>
      <c r="H195" s="3"/>
      <c r="I195" s="17"/>
      <c r="J195" s="11" t="s">
        <v>40</v>
      </c>
      <c r="K195" s="11">
        <v>9253</v>
      </c>
      <c r="L195" s="17"/>
      <c r="P195" s="17"/>
      <c r="Q195" s="17"/>
      <c r="R195" s="17"/>
      <c r="S195" s="17"/>
      <c r="U195" s="17"/>
      <c r="V195" s="17" t="s">
        <v>36</v>
      </c>
      <c r="AF195" s="17" t="str">
        <f>IFERROR(IF($AA$1&lt;&gt;0,IF($AA$1=VALUE(#REF!),AG195,""),""),"")</f>
        <v/>
      </c>
    </row>
    <row r="196" spans="1:32" s="11" customFormat="1" hidden="1" x14ac:dyDescent="0.25">
      <c r="A196" s="1">
        <v>20191013</v>
      </c>
      <c r="B196" s="1" t="s">
        <v>267</v>
      </c>
      <c r="C196" s="1" t="s">
        <v>78</v>
      </c>
      <c r="D196" s="1" t="s">
        <v>79</v>
      </c>
      <c r="E196" s="1">
        <v>1059290</v>
      </c>
      <c r="F196" s="3">
        <v>43480</v>
      </c>
      <c r="G196" s="3"/>
      <c r="H196" s="3"/>
      <c r="I196" s="17"/>
      <c r="J196" s="91" t="s">
        <v>40</v>
      </c>
      <c r="K196" s="91">
        <v>550</v>
      </c>
      <c r="L196" s="17"/>
      <c r="P196" s="17"/>
      <c r="Q196" s="17"/>
      <c r="R196" s="17"/>
      <c r="S196" s="17"/>
      <c r="U196" s="17"/>
      <c r="V196" s="17" t="s">
        <v>36</v>
      </c>
      <c r="W196" s="11" t="s">
        <v>268</v>
      </c>
      <c r="AF196" s="17" t="str">
        <f>IFERROR(IF($AA$1&lt;&gt;0,IF($AA$1=VALUE(#REF!),AG196,""),""),"")</f>
        <v/>
      </c>
    </row>
    <row r="197" spans="1:32" s="11" customFormat="1" hidden="1" x14ac:dyDescent="0.25">
      <c r="A197" s="1">
        <v>20191014</v>
      </c>
      <c r="B197" s="1" t="s">
        <v>269</v>
      </c>
      <c r="C197" s="1" t="s">
        <v>58</v>
      </c>
      <c r="D197" s="1" t="s">
        <v>59</v>
      </c>
      <c r="E197" s="1">
        <v>1041673</v>
      </c>
      <c r="F197" s="3">
        <v>43482</v>
      </c>
      <c r="G197" s="3"/>
      <c r="H197" s="3"/>
      <c r="I197" s="17"/>
      <c r="J197" s="91" t="s">
        <v>40</v>
      </c>
      <c r="K197" s="91">
        <v>10552</v>
      </c>
      <c r="L197" s="17"/>
      <c r="P197" s="17"/>
      <c r="Q197" s="17"/>
      <c r="R197" s="17"/>
      <c r="S197" s="17"/>
      <c r="U197" s="17"/>
      <c r="V197" s="17" t="s">
        <v>36</v>
      </c>
      <c r="AF197" s="17" t="str">
        <f>IFERROR(IF($AA$1&lt;&gt;0,IF($AA$1=VALUE(#REF!),AG197,""),""),"")</f>
        <v/>
      </c>
    </row>
    <row r="198" spans="1:32" s="11" customFormat="1" hidden="1" x14ac:dyDescent="0.25">
      <c r="A198" s="1">
        <v>20191015</v>
      </c>
      <c r="B198" s="1" t="s">
        <v>270</v>
      </c>
      <c r="C198" s="1" t="s">
        <v>78</v>
      </c>
      <c r="D198" s="1" t="s">
        <v>79</v>
      </c>
      <c r="E198" s="1">
        <v>1059290</v>
      </c>
      <c r="F198" s="3">
        <v>43487</v>
      </c>
      <c r="G198" s="3"/>
      <c r="H198" s="3"/>
      <c r="I198" s="17"/>
      <c r="J198" s="91" t="s">
        <v>40</v>
      </c>
      <c r="K198" s="91">
        <v>4121</v>
      </c>
      <c r="L198" s="17"/>
      <c r="P198" s="17"/>
      <c r="Q198" s="17"/>
      <c r="R198" s="17"/>
      <c r="S198" s="17"/>
      <c r="U198" s="17"/>
      <c r="V198" s="17" t="s">
        <v>36</v>
      </c>
      <c r="AF198" s="17" t="str">
        <f>IFERROR(IF($AA$1&lt;&gt;0,IF($AA$1=VALUE(#REF!),AG198,""),""),"")</f>
        <v/>
      </c>
    </row>
    <row r="199" spans="1:32" s="11" customFormat="1" hidden="1" x14ac:dyDescent="0.25">
      <c r="A199" s="1">
        <v>20191016</v>
      </c>
      <c r="B199" s="1" t="s">
        <v>271</v>
      </c>
      <c r="C199" s="1" t="s">
        <v>33</v>
      </c>
      <c r="D199" s="1" t="s">
        <v>83</v>
      </c>
      <c r="E199" s="1" t="s">
        <v>160</v>
      </c>
      <c r="F199" s="3">
        <v>43487</v>
      </c>
      <c r="G199" s="3"/>
      <c r="H199" s="3"/>
      <c r="I199" s="17"/>
      <c r="J199" s="91" t="s">
        <v>40</v>
      </c>
      <c r="K199" s="91">
        <v>7120</v>
      </c>
      <c r="L199" s="17"/>
      <c r="P199" s="17"/>
      <c r="Q199" s="17"/>
      <c r="R199" s="17"/>
      <c r="S199" s="17"/>
      <c r="U199" s="17"/>
      <c r="V199" s="17" t="s">
        <v>36</v>
      </c>
      <c r="AF199" s="17" t="str">
        <f>IFERROR(IF($AA$1&lt;&gt;0,IF($AA$1=VALUE(#REF!),AG199,""),""),"")</f>
        <v/>
      </c>
    </row>
    <row r="200" spans="1:32" s="11" customFormat="1" hidden="1" x14ac:dyDescent="0.25">
      <c r="A200" s="1">
        <v>20191017</v>
      </c>
      <c r="B200" s="1" t="s">
        <v>272</v>
      </c>
      <c r="C200" s="1" t="s">
        <v>33</v>
      </c>
      <c r="D200" s="1" t="s">
        <v>56</v>
      </c>
      <c r="E200" s="1" t="s">
        <v>71</v>
      </c>
      <c r="F200" s="3">
        <v>43487</v>
      </c>
      <c r="G200" s="3"/>
      <c r="H200" s="3"/>
      <c r="I200" s="17"/>
      <c r="J200" s="91" t="s">
        <v>40</v>
      </c>
      <c r="K200" s="91">
        <v>8280</v>
      </c>
      <c r="L200" s="17"/>
      <c r="P200" s="17"/>
      <c r="Q200" s="17"/>
      <c r="R200" s="17"/>
      <c r="S200" s="17"/>
      <c r="U200" s="17"/>
      <c r="V200" s="17" t="s">
        <v>36</v>
      </c>
      <c r="AF200" s="17" t="str">
        <f>IFERROR(IF($AA$1&lt;&gt;0,IF($AA$1=VALUE(#REF!),AG200,""),""),"")</f>
        <v/>
      </c>
    </row>
    <row r="201" spans="1:32" s="11" customFormat="1" hidden="1" x14ac:dyDescent="0.25">
      <c r="A201" s="1">
        <v>20191018</v>
      </c>
      <c r="B201" s="1" t="s">
        <v>273</v>
      </c>
      <c r="C201" s="1" t="s">
        <v>78</v>
      </c>
      <c r="D201" s="1" t="s">
        <v>79</v>
      </c>
      <c r="E201" s="1">
        <v>1059290</v>
      </c>
      <c r="F201" s="3">
        <v>43489</v>
      </c>
      <c r="G201" s="3"/>
      <c r="H201" s="3"/>
      <c r="I201" s="17"/>
      <c r="J201" s="11" t="s">
        <v>40</v>
      </c>
      <c r="K201" s="11">
        <v>550</v>
      </c>
      <c r="L201" s="17"/>
      <c r="P201" s="17"/>
      <c r="Q201" s="17"/>
      <c r="R201" s="17"/>
      <c r="S201" s="17"/>
      <c r="U201" s="17"/>
      <c r="V201" s="17" t="s">
        <v>36</v>
      </c>
      <c r="W201" s="11" t="s">
        <v>268</v>
      </c>
      <c r="AF201" s="17" t="str">
        <f>IFERROR(IF($AA$1&lt;&gt;0,IF($AA$1=VALUE(#REF!),AG201,""),""),"")</f>
        <v/>
      </c>
    </row>
    <row r="202" spans="1:32" s="11" customFormat="1" hidden="1" x14ac:dyDescent="0.25">
      <c r="A202" s="1">
        <v>20191019</v>
      </c>
      <c r="B202" s="1" t="s">
        <v>274</v>
      </c>
      <c r="C202" s="1" t="s">
        <v>33</v>
      </c>
      <c r="D202" s="1" t="s">
        <v>56</v>
      </c>
      <c r="E202" s="1" t="s">
        <v>190</v>
      </c>
      <c r="F202" s="3">
        <v>43489</v>
      </c>
      <c r="G202" s="3"/>
      <c r="H202" s="3"/>
      <c r="I202" s="17"/>
      <c r="J202" s="91" t="s">
        <v>40</v>
      </c>
      <c r="K202" s="91">
        <v>4645</v>
      </c>
      <c r="L202" s="17"/>
      <c r="P202" s="17"/>
      <c r="Q202" s="17"/>
      <c r="R202" s="17"/>
      <c r="S202" s="17"/>
      <c r="U202" s="17"/>
      <c r="V202" s="17" t="s">
        <v>36</v>
      </c>
      <c r="AF202" s="17" t="str">
        <f>IFERROR(IF($AA$1&lt;&gt;0,IF($AA$1=VALUE(#REF!),AG202,""),""),"")</f>
        <v/>
      </c>
    </row>
    <row r="203" spans="1:32" s="11" customFormat="1" hidden="1" x14ac:dyDescent="0.25">
      <c r="A203" s="1">
        <v>20191020</v>
      </c>
      <c r="B203" s="1" t="s">
        <v>275</v>
      </c>
      <c r="C203" s="1" t="s">
        <v>78</v>
      </c>
      <c r="D203" s="1" t="s">
        <v>79</v>
      </c>
      <c r="E203" s="1">
        <v>1059290</v>
      </c>
      <c r="F203" s="3">
        <v>43492</v>
      </c>
      <c r="G203" s="3"/>
      <c r="H203" s="3"/>
      <c r="I203" s="17"/>
      <c r="J203" s="91" t="s">
        <v>40</v>
      </c>
      <c r="K203" s="91">
        <v>4121</v>
      </c>
      <c r="L203" s="17"/>
      <c r="P203" s="17"/>
      <c r="Q203" s="17"/>
      <c r="R203" s="17"/>
      <c r="S203" s="17"/>
      <c r="U203" s="17"/>
      <c r="V203" s="17" t="s">
        <v>36</v>
      </c>
      <c r="AF203" s="17" t="str">
        <f>IFERROR(IF($AA$1&lt;&gt;0,IF($AA$1=VALUE(#REF!),AG203,""),""),"")</f>
        <v/>
      </c>
    </row>
    <row r="204" spans="1:32" s="11" customFormat="1" hidden="1" x14ac:dyDescent="0.25">
      <c r="A204" s="1">
        <v>20191021</v>
      </c>
      <c r="B204" s="1" t="s">
        <v>276</v>
      </c>
      <c r="C204" s="1" t="s">
        <v>33</v>
      </c>
      <c r="D204" s="1" t="s">
        <v>56</v>
      </c>
      <c r="E204" s="1">
        <v>1061431</v>
      </c>
      <c r="F204" s="3">
        <v>43492</v>
      </c>
      <c r="G204" s="3"/>
      <c r="H204" s="3"/>
      <c r="I204" s="17"/>
      <c r="J204" s="91" t="s">
        <v>40</v>
      </c>
      <c r="K204" s="91">
        <v>550</v>
      </c>
      <c r="L204" s="17"/>
      <c r="P204" s="17"/>
      <c r="Q204" s="17"/>
      <c r="R204" s="17"/>
      <c r="S204" s="17"/>
      <c r="U204" s="17"/>
      <c r="V204" s="17" t="s">
        <v>36</v>
      </c>
      <c r="AF204" s="17" t="str">
        <f>IFERROR(IF($AA$1&lt;&gt;0,IF($AA$1=VALUE(#REF!),AG204,""),""),"")</f>
        <v/>
      </c>
    </row>
    <row r="205" spans="1:32" s="11" customFormat="1" hidden="1" x14ac:dyDescent="0.25">
      <c r="A205" s="1">
        <v>20191022</v>
      </c>
      <c r="B205" s="1" t="s">
        <v>277</v>
      </c>
      <c r="C205" s="1" t="s">
        <v>33</v>
      </c>
      <c r="D205" s="1" t="s">
        <v>39</v>
      </c>
      <c r="E205" s="1">
        <v>952071</v>
      </c>
      <c r="F205" s="3">
        <v>43492</v>
      </c>
      <c r="G205" s="3"/>
      <c r="H205" s="3"/>
      <c r="I205" s="17"/>
      <c r="J205" s="91" t="s">
        <v>40</v>
      </c>
      <c r="K205" s="91">
        <v>4196</v>
      </c>
      <c r="L205" s="17"/>
      <c r="P205" s="17"/>
      <c r="Q205" s="17"/>
      <c r="R205" s="17"/>
      <c r="S205" s="17"/>
      <c r="U205" s="17"/>
      <c r="V205" s="17" t="s">
        <v>36</v>
      </c>
      <c r="AF205" s="17" t="str">
        <f>IFERROR(IF($AA$1&lt;&gt;0,IF($AA$1=VALUE(#REF!),AG205,""),""),"")</f>
        <v/>
      </c>
    </row>
    <row r="206" spans="1:32" s="11" customFormat="1" hidden="1" x14ac:dyDescent="0.25">
      <c r="A206" s="1">
        <v>20191023</v>
      </c>
      <c r="B206" s="1" t="s">
        <v>278</v>
      </c>
      <c r="C206" s="1" t="s">
        <v>58</v>
      </c>
      <c r="D206" s="1" t="s">
        <v>181</v>
      </c>
      <c r="E206" s="1">
        <v>1086630</v>
      </c>
      <c r="F206" s="3">
        <v>43492</v>
      </c>
      <c r="G206" s="3"/>
      <c r="H206" s="3"/>
      <c r="I206" s="17"/>
      <c r="J206" s="91" t="s">
        <v>40</v>
      </c>
      <c r="K206" s="91">
        <v>7980</v>
      </c>
      <c r="L206" s="17"/>
      <c r="P206" s="17"/>
      <c r="Q206" s="17"/>
      <c r="R206" s="17"/>
      <c r="S206" s="17"/>
      <c r="U206" s="17"/>
      <c r="V206" s="17" t="s">
        <v>36</v>
      </c>
      <c r="AF206" s="17" t="str">
        <f>IFERROR(IF($AA$1&lt;&gt;0,IF($AA$1=VALUE(#REF!),AG206,""),""),"")</f>
        <v/>
      </c>
    </row>
    <row r="207" spans="1:32" s="11" customFormat="1" hidden="1" x14ac:dyDescent="0.25">
      <c r="A207" s="1">
        <v>20191024</v>
      </c>
      <c r="B207" s="1" t="s">
        <v>279</v>
      </c>
      <c r="C207" s="1" t="s">
        <v>58</v>
      </c>
      <c r="D207" s="1" t="s">
        <v>59</v>
      </c>
      <c r="E207" s="1" t="s">
        <v>239</v>
      </c>
      <c r="F207" s="3">
        <v>43492</v>
      </c>
      <c r="G207" s="3"/>
      <c r="H207" s="3"/>
      <c r="I207" s="17"/>
      <c r="J207" s="91" t="s">
        <v>40</v>
      </c>
      <c r="K207" s="11">
        <v>8424</v>
      </c>
      <c r="L207" s="17"/>
      <c r="P207" s="17"/>
      <c r="Q207" s="17"/>
      <c r="R207" s="17"/>
      <c r="S207" s="17"/>
      <c r="U207" s="17"/>
      <c r="V207" s="17" t="s">
        <v>36</v>
      </c>
      <c r="AB207" s="11" t="s">
        <v>280</v>
      </c>
      <c r="AF207" s="17" t="str">
        <f>IFERROR(IF($AA$1&lt;&gt;0,IF($AA$1=VALUE(#REF!),AG207,""),""),"")</f>
        <v/>
      </c>
    </row>
    <row r="208" spans="1:32" s="11" customFormat="1" hidden="1" x14ac:dyDescent="0.25">
      <c r="A208" s="1">
        <v>20191025</v>
      </c>
      <c r="B208" s="1" t="s">
        <v>281</v>
      </c>
      <c r="C208" s="1" t="s">
        <v>33</v>
      </c>
      <c r="D208" s="1" t="s">
        <v>83</v>
      </c>
      <c r="E208" s="1" t="s">
        <v>160</v>
      </c>
      <c r="F208" s="3">
        <v>43493</v>
      </c>
      <c r="G208" s="3"/>
      <c r="H208" s="3"/>
      <c r="I208" s="17"/>
      <c r="J208" s="91" t="s">
        <v>40</v>
      </c>
      <c r="K208" s="91">
        <v>4596</v>
      </c>
      <c r="L208" s="17"/>
      <c r="P208" s="17"/>
      <c r="Q208" s="17"/>
      <c r="R208" s="17"/>
      <c r="S208" s="17"/>
      <c r="U208" s="17"/>
      <c r="V208" s="17" t="s">
        <v>36</v>
      </c>
      <c r="AF208" s="17" t="str">
        <f>IFERROR(IF($AA$1&lt;&gt;0,IF($AA$1=VALUE(#REF!),AG208,""),""),"")</f>
        <v/>
      </c>
    </row>
    <row r="209" spans="1:32" s="11" customFormat="1" hidden="1" x14ac:dyDescent="0.25">
      <c r="A209" s="1">
        <v>20191026</v>
      </c>
      <c r="B209" s="1" t="s">
        <v>282</v>
      </c>
      <c r="C209" s="1" t="s">
        <v>33</v>
      </c>
      <c r="D209" s="1" t="s">
        <v>56</v>
      </c>
      <c r="E209" s="1" t="s">
        <v>71</v>
      </c>
      <c r="F209" s="3">
        <v>43493</v>
      </c>
      <c r="G209" s="3"/>
      <c r="H209" s="3"/>
      <c r="I209" s="17"/>
      <c r="J209" s="91" t="s">
        <v>40</v>
      </c>
      <c r="K209" s="91">
        <v>4695</v>
      </c>
      <c r="L209" s="17"/>
      <c r="P209" s="17"/>
      <c r="Q209" s="17"/>
      <c r="R209" s="17"/>
      <c r="S209" s="17"/>
      <c r="U209" s="17"/>
      <c r="V209" s="17" t="s">
        <v>36</v>
      </c>
      <c r="AF209" s="17" t="str">
        <f>IFERROR(IF($AA$1&lt;&gt;0,IF($AA$1=VALUE(#REF!),AG209,""),""),"")</f>
        <v/>
      </c>
    </row>
    <row r="210" spans="1:32" s="11" customFormat="1" hidden="1" x14ac:dyDescent="0.25">
      <c r="A210" s="1">
        <v>20191027</v>
      </c>
      <c r="B210" s="1" t="s">
        <v>283</v>
      </c>
      <c r="C210" s="1" t="s">
        <v>33</v>
      </c>
      <c r="D210" s="1" t="s">
        <v>39</v>
      </c>
      <c r="E210" s="1">
        <v>952071</v>
      </c>
      <c r="F210" s="3">
        <v>43493</v>
      </c>
      <c r="G210" s="3"/>
      <c r="H210" s="3"/>
      <c r="I210" s="17"/>
      <c r="J210" s="91" t="s">
        <v>35</v>
      </c>
      <c r="K210" s="91">
        <v>5626</v>
      </c>
      <c r="L210" s="17"/>
      <c r="P210" s="17"/>
      <c r="Q210" s="17"/>
      <c r="R210" s="17"/>
      <c r="S210" s="17"/>
      <c r="U210" s="17"/>
      <c r="V210" s="17" t="s">
        <v>36</v>
      </c>
      <c r="AF210" s="17" t="str">
        <f>IFERROR(IF($AA$1&lt;&gt;0,IF($AA$1=VALUE(#REF!),AG210,""),""),"")</f>
        <v/>
      </c>
    </row>
    <row r="211" spans="1:32" s="11" customFormat="1" hidden="1" x14ac:dyDescent="0.25">
      <c r="A211" s="1">
        <v>20191028</v>
      </c>
      <c r="B211" s="1" t="s">
        <v>284</v>
      </c>
      <c r="C211" s="1" t="s">
        <v>33</v>
      </c>
      <c r="D211" s="1" t="s">
        <v>56</v>
      </c>
      <c r="E211" s="1" t="s">
        <v>71</v>
      </c>
      <c r="F211" s="3">
        <v>43499</v>
      </c>
      <c r="G211" s="3"/>
      <c r="H211" s="3"/>
      <c r="I211" s="17"/>
      <c r="J211" s="91" t="s">
        <v>40</v>
      </c>
      <c r="K211" s="91">
        <v>6446</v>
      </c>
      <c r="L211" s="17"/>
      <c r="P211" s="17"/>
      <c r="Q211" s="17"/>
      <c r="R211" s="17"/>
      <c r="S211" s="17"/>
      <c r="U211" s="17"/>
      <c r="V211" s="17" t="s">
        <v>36</v>
      </c>
      <c r="AF211" s="17" t="str">
        <f>IFERROR(IF($AA$1&lt;&gt;0,IF($AA$1=VALUE(#REF!),AG211,""),""),"")</f>
        <v/>
      </c>
    </row>
    <row r="212" spans="1:32" s="11" customFormat="1" hidden="1" x14ac:dyDescent="0.25">
      <c r="A212" s="1">
        <v>20191029</v>
      </c>
      <c r="B212" s="1" t="s">
        <v>285</v>
      </c>
      <c r="C212" s="1" t="s">
        <v>58</v>
      </c>
      <c r="D212" s="1" t="s">
        <v>59</v>
      </c>
      <c r="E212" s="1">
        <v>1041673</v>
      </c>
      <c r="F212" s="3">
        <v>43500</v>
      </c>
      <c r="G212" s="3"/>
      <c r="H212" s="3"/>
      <c r="I212" s="17"/>
      <c r="J212" s="91" t="s">
        <v>40</v>
      </c>
      <c r="K212" s="91">
        <v>10954</v>
      </c>
      <c r="L212" s="17"/>
      <c r="P212" s="17"/>
      <c r="Q212" s="17"/>
      <c r="R212" s="17"/>
      <c r="S212" s="17"/>
      <c r="U212" s="17"/>
      <c r="V212" s="17" t="s">
        <v>36</v>
      </c>
      <c r="AF212" s="17" t="str">
        <f>IFERROR(IF($AA$1&lt;&gt;0,IF($AA$1=VALUE(#REF!),AG212,""),""),"")</f>
        <v/>
      </c>
    </row>
    <row r="213" spans="1:32" s="11" customFormat="1" hidden="1" x14ac:dyDescent="0.25">
      <c r="A213" s="1">
        <v>20191030</v>
      </c>
      <c r="B213" s="1" t="s">
        <v>286</v>
      </c>
      <c r="C213" s="1" t="s">
        <v>58</v>
      </c>
      <c r="D213" s="1" t="s">
        <v>59</v>
      </c>
      <c r="E213" s="1">
        <v>1067911</v>
      </c>
      <c r="F213" s="3">
        <v>43500</v>
      </c>
      <c r="G213" s="3"/>
      <c r="H213" s="3"/>
      <c r="I213" s="17"/>
      <c r="J213" s="11" t="s">
        <v>40</v>
      </c>
      <c r="K213" s="11">
        <v>9051</v>
      </c>
      <c r="L213" s="17"/>
      <c r="P213" s="17"/>
      <c r="Q213" s="17"/>
      <c r="R213" s="17"/>
      <c r="S213" s="17"/>
      <c r="U213" s="17"/>
      <c r="V213" s="17" t="s">
        <v>36</v>
      </c>
      <c r="AF213" s="17" t="str">
        <f>IFERROR(IF($AA$1&lt;&gt;0,IF($AA$1=VALUE(#REF!),AG213,""),""),"")</f>
        <v/>
      </c>
    </row>
    <row r="214" spans="1:32" s="11" customFormat="1" hidden="1" x14ac:dyDescent="0.25">
      <c r="A214" s="1">
        <v>20191031</v>
      </c>
      <c r="B214" s="1" t="s">
        <v>287</v>
      </c>
      <c r="C214" s="1" t="s">
        <v>58</v>
      </c>
      <c r="D214" s="1" t="s">
        <v>59</v>
      </c>
      <c r="E214" s="1" t="s">
        <v>239</v>
      </c>
      <c r="F214" s="3">
        <v>43500</v>
      </c>
      <c r="G214" s="3"/>
      <c r="H214" s="3"/>
      <c r="I214" s="17"/>
      <c r="J214" s="91" t="s">
        <v>40</v>
      </c>
      <c r="K214" s="91">
        <v>9206</v>
      </c>
      <c r="L214" s="17"/>
      <c r="P214" s="17"/>
      <c r="Q214" s="17"/>
      <c r="R214" s="17"/>
      <c r="S214" s="17"/>
      <c r="U214" s="17"/>
      <c r="V214" s="17" t="s">
        <v>36</v>
      </c>
      <c r="W214" s="11" t="s">
        <v>254</v>
      </c>
      <c r="AF214" s="17" t="str">
        <f>IFERROR(IF($AA$1&lt;&gt;0,IF($AA$1=VALUE(#REF!),AG214,""),""),"")</f>
        <v/>
      </c>
    </row>
    <row r="215" spans="1:32" s="11" customFormat="1" hidden="1" x14ac:dyDescent="0.25">
      <c r="A215" s="1">
        <v>20191032</v>
      </c>
      <c r="B215" s="1" t="s">
        <v>288</v>
      </c>
      <c r="C215" s="1" t="s">
        <v>54</v>
      </c>
      <c r="D215" s="1" t="s">
        <v>55</v>
      </c>
      <c r="E215" s="1" t="s">
        <v>76</v>
      </c>
      <c r="F215" s="3">
        <v>43500</v>
      </c>
      <c r="G215" s="3"/>
      <c r="H215" s="3"/>
      <c r="I215" s="17"/>
      <c r="J215" s="91" t="s">
        <v>40</v>
      </c>
      <c r="K215" s="91">
        <v>13879</v>
      </c>
      <c r="L215" s="17"/>
      <c r="P215" s="17"/>
      <c r="Q215" s="17"/>
      <c r="R215" s="17"/>
      <c r="S215" s="17"/>
      <c r="U215" s="17"/>
      <c r="V215" s="17" t="s">
        <v>36</v>
      </c>
      <c r="AF215" s="17" t="str">
        <f>IFERROR(IF($AA$1&lt;&gt;0,IF($AA$1=VALUE(#REF!),AG215,""),""),"")</f>
        <v/>
      </c>
    </row>
    <row r="216" spans="1:32" s="11" customFormat="1" hidden="1" x14ac:dyDescent="0.25">
      <c r="A216" s="1">
        <v>20191033</v>
      </c>
      <c r="B216" s="1" t="s">
        <v>289</v>
      </c>
      <c r="C216" s="1" t="s">
        <v>33</v>
      </c>
      <c r="D216" s="1" t="s">
        <v>228</v>
      </c>
      <c r="E216" s="1" t="s">
        <v>160</v>
      </c>
      <c r="F216" s="3">
        <v>43501</v>
      </c>
      <c r="G216" s="3"/>
      <c r="H216" s="3"/>
      <c r="I216" s="17"/>
      <c r="J216" s="91" t="s">
        <v>40</v>
      </c>
      <c r="K216" s="91">
        <v>6470</v>
      </c>
      <c r="L216" s="17"/>
      <c r="P216" s="17"/>
      <c r="Q216" s="17"/>
      <c r="R216" s="17"/>
      <c r="S216" s="17"/>
      <c r="U216" s="17"/>
      <c r="V216" s="17" t="s">
        <v>36</v>
      </c>
      <c r="AF216" s="17" t="str">
        <f>IFERROR(IF($AA$1&lt;&gt;0,IF($AA$1=VALUE(#REF!),AG216,""),""),"")</f>
        <v/>
      </c>
    </row>
    <row r="217" spans="1:32" s="11" customFormat="1" hidden="1" x14ac:dyDescent="0.25">
      <c r="A217" s="1">
        <v>20191034</v>
      </c>
      <c r="B217" s="1" t="s">
        <v>290</v>
      </c>
      <c r="C217" s="1" t="s">
        <v>78</v>
      </c>
      <c r="D217" s="1" t="s">
        <v>79</v>
      </c>
      <c r="E217" s="1">
        <v>1059290</v>
      </c>
      <c r="F217" s="3">
        <v>43501</v>
      </c>
      <c r="G217" s="3"/>
      <c r="H217" s="3"/>
      <c r="I217" s="17"/>
      <c r="J217" s="91" t="s">
        <v>40</v>
      </c>
      <c r="K217" s="91">
        <v>550</v>
      </c>
      <c r="L217" s="17"/>
      <c r="P217" s="17"/>
      <c r="Q217" s="17"/>
      <c r="R217" s="17"/>
      <c r="S217" s="17"/>
      <c r="U217" s="17"/>
      <c r="V217" s="17" t="s">
        <v>36</v>
      </c>
      <c r="W217" s="11" t="s">
        <v>221</v>
      </c>
      <c r="AF217" s="17" t="str">
        <f>IFERROR(IF($AA$1&lt;&gt;0,IF($AA$1=VALUE(#REF!),AG217,""),""),"")</f>
        <v/>
      </c>
    </row>
    <row r="218" spans="1:32" s="11" customFormat="1" hidden="1" x14ac:dyDescent="0.25">
      <c r="A218" s="1">
        <v>20191035</v>
      </c>
      <c r="B218" s="1" t="s">
        <v>291</v>
      </c>
      <c r="C218" s="1" t="s">
        <v>33</v>
      </c>
      <c r="D218" s="1" t="s">
        <v>83</v>
      </c>
      <c r="E218" s="1">
        <v>1032847</v>
      </c>
      <c r="F218" s="3">
        <v>43503</v>
      </c>
      <c r="G218" s="3"/>
      <c r="H218" s="3"/>
      <c r="I218" s="17"/>
      <c r="J218" s="91" t="s">
        <v>40</v>
      </c>
      <c r="K218" s="91">
        <v>4932</v>
      </c>
      <c r="L218" s="17"/>
      <c r="P218" s="17"/>
      <c r="Q218" s="17"/>
      <c r="R218" s="17"/>
      <c r="S218" s="17"/>
      <c r="U218" s="17"/>
      <c r="V218" s="17" t="s">
        <v>36</v>
      </c>
      <c r="W218" s="11" t="s">
        <v>254</v>
      </c>
      <c r="AF218" s="17" t="str">
        <f>IFERROR(IF($AA$1&lt;&gt;0,IF($AA$1=VALUE(#REF!),AG218,""),""),"")</f>
        <v/>
      </c>
    </row>
    <row r="219" spans="1:32" s="11" customFormat="1" hidden="1" x14ac:dyDescent="0.25">
      <c r="A219" s="1">
        <v>20191036</v>
      </c>
      <c r="B219" s="1" t="s">
        <v>292</v>
      </c>
      <c r="C219" s="1" t="s">
        <v>33</v>
      </c>
      <c r="D219" s="1" t="s">
        <v>56</v>
      </c>
      <c r="E219" s="1" t="s">
        <v>71</v>
      </c>
      <c r="F219" s="3">
        <v>43503</v>
      </c>
      <c r="G219" s="3"/>
      <c r="H219" s="3"/>
      <c r="I219" s="17"/>
      <c r="J219" s="11" t="s">
        <v>40</v>
      </c>
      <c r="K219" s="11">
        <v>4645</v>
      </c>
      <c r="L219" s="17"/>
      <c r="P219" s="17"/>
      <c r="Q219" s="17"/>
      <c r="R219" s="17"/>
      <c r="S219" s="17"/>
      <c r="U219" s="17"/>
      <c r="V219" s="17" t="s">
        <v>36</v>
      </c>
      <c r="W219" s="11" t="s">
        <v>254</v>
      </c>
      <c r="AF219" s="17" t="str">
        <f>IFERROR(IF($AA$1&lt;&gt;0,IF($AA$1=VALUE(#REF!),AG219,""),""),"")</f>
        <v/>
      </c>
    </row>
    <row r="220" spans="1:32" s="11" customFormat="1" hidden="1" x14ac:dyDescent="0.25">
      <c r="A220" s="1">
        <v>20191037</v>
      </c>
      <c r="B220" s="1" t="s">
        <v>293</v>
      </c>
      <c r="C220" s="1" t="s">
        <v>33</v>
      </c>
      <c r="D220" s="1" t="s">
        <v>56</v>
      </c>
      <c r="E220" s="1" t="s">
        <v>190</v>
      </c>
      <c r="F220" s="3">
        <v>43503</v>
      </c>
      <c r="G220" s="3"/>
      <c r="H220" s="3"/>
      <c r="I220" s="17"/>
      <c r="J220" s="91" t="s">
        <v>40</v>
      </c>
      <c r="K220" s="91">
        <v>6144</v>
      </c>
      <c r="L220" s="17"/>
      <c r="P220" s="17"/>
      <c r="Q220" s="17"/>
      <c r="R220" s="17"/>
      <c r="S220" s="17"/>
      <c r="U220" s="17"/>
      <c r="V220" s="17" t="s">
        <v>36</v>
      </c>
      <c r="W220" s="11" t="s">
        <v>254</v>
      </c>
      <c r="AF220" s="17" t="str">
        <f>IFERROR(IF($AA$1&lt;&gt;0,IF($AA$1=VALUE(#REF!),AG220,""),""),"")</f>
        <v/>
      </c>
    </row>
    <row r="221" spans="1:32" s="11" customFormat="1" hidden="1" x14ac:dyDescent="0.25">
      <c r="A221" s="1">
        <v>20191038</v>
      </c>
      <c r="B221" s="1" t="s">
        <v>294</v>
      </c>
      <c r="C221" s="1" t="s">
        <v>33</v>
      </c>
      <c r="D221" s="1" t="s">
        <v>83</v>
      </c>
      <c r="E221" s="1" t="s">
        <v>160</v>
      </c>
      <c r="F221" s="3">
        <v>43506</v>
      </c>
      <c r="G221" s="3"/>
      <c r="H221" s="3"/>
      <c r="I221" s="17"/>
      <c r="J221" s="91" t="s">
        <v>40</v>
      </c>
      <c r="K221" s="91">
        <v>550</v>
      </c>
      <c r="L221" s="17"/>
      <c r="P221" s="17"/>
      <c r="Q221" s="17"/>
      <c r="R221" s="17"/>
      <c r="S221" s="17"/>
      <c r="U221" s="17"/>
      <c r="V221" s="17" t="s">
        <v>36</v>
      </c>
      <c r="AF221" s="17" t="str">
        <f>IFERROR(IF($AA$1&lt;&gt;0,IF($AA$1=VALUE(#REF!),AG221,""),""),"")</f>
        <v/>
      </c>
    </row>
    <row r="222" spans="1:32" s="11" customFormat="1" hidden="1" x14ac:dyDescent="0.25">
      <c r="A222" s="1">
        <v>20191039</v>
      </c>
      <c r="B222" s="1" t="s">
        <v>295</v>
      </c>
      <c r="C222" s="1" t="s">
        <v>78</v>
      </c>
      <c r="D222" s="1" t="s">
        <v>79</v>
      </c>
      <c r="E222" s="1">
        <v>1059290</v>
      </c>
      <c r="F222" s="3">
        <v>43506</v>
      </c>
      <c r="G222" s="3"/>
      <c r="H222" s="3"/>
      <c r="I222" s="17"/>
      <c r="J222" s="91" t="s">
        <v>40</v>
      </c>
      <c r="K222" s="91">
        <v>4371</v>
      </c>
      <c r="L222" s="17"/>
      <c r="P222" s="17"/>
      <c r="Q222" s="17"/>
      <c r="R222" s="17"/>
      <c r="S222" s="17"/>
      <c r="U222" s="17"/>
      <c r="V222" s="17" t="s">
        <v>36</v>
      </c>
      <c r="AF222" s="17" t="str">
        <f>IFERROR(IF($AA$1&lt;&gt;0,IF($AA$1=VALUE(#REF!),AG222,""),""),"")</f>
        <v/>
      </c>
    </row>
    <row r="223" spans="1:32" s="11" customFormat="1" hidden="1" x14ac:dyDescent="0.25">
      <c r="A223" s="1">
        <v>20191040</v>
      </c>
      <c r="B223" s="1" t="s">
        <v>296</v>
      </c>
      <c r="C223" s="1" t="s">
        <v>78</v>
      </c>
      <c r="D223" s="1" t="s">
        <v>79</v>
      </c>
      <c r="E223" s="1">
        <v>1025815</v>
      </c>
      <c r="F223" s="3">
        <v>43506</v>
      </c>
      <c r="G223" s="3"/>
      <c r="H223" s="3"/>
      <c r="I223" s="17"/>
      <c r="J223" s="91" t="s">
        <v>40</v>
      </c>
      <c r="K223" s="91">
        <v>4371</v>
      </c>
      <c r="L223" s="17"/>
      <c r="P223" s="17"/>
      <c r="Q223" s="17"/>
      <c r="R223" s="17"/>
      <c r="S223" s="17"/>
      <c r="U223" s="17"/>
      <c r="V223" s="17" t="s">
        <v>36</v>
      </c>
      <c r="AF223" s="17" t="str">
        <f>IFERROR(IF($AA$1&lt;&gt;0,IF($AA$1=VALUE(#REF!),AG223,""),""),"")</f>
        <v/>
      </c>
    </row>
    <row r="224" spans="1:32" s="11" customFormat="1" hidden="1" x14ac:dyDescent="0.25">
      <c r="A224" s="1">
        <v>20191041</v>
      </c>
      <c r="B224" s="1" t="s">
        <v>297</v>
      </c>
      <c r="C224" s="1" t="s">
        <v>78</v>
      </c>
      <c r="D224" s="1" t="s">
        <v>79</v>
      </c>
      <c r="E224" s="1">
        <v>1059290</v>
      </c>
      <c r="F224" s="3">
        <v>43513</v>
      </c>
      <c r="G224" s="3"/>
      <c r="H224" s="3"/>
      <c r="I224" s="17"/>
      <c r="J224" s="91" t="s">
        <v>40</v>
      </c>
      <c r="K224" s="91">
        <v>4221</v>
      </c>
      <c r="L224" s="17"/>
      <c r="P224" s="17"/>
      <c r="Q224" s="17"/>
      <c r="R224" s="17"/>
      <c r="S224" s="17"/>
      <c r="U224" s="17"/>
      <c r="V224" s="17" t="s">
        <v>36</v>
      </c>
      <c r="AF224" s="17" t="str">
        <f>IFERROR(IF($AA$1&lt;&gt;0,IF($AA$1=VALUE(#REF!),AG224,""),""),"")</f>
        <v/>
      </c>
    </row>
    <row r="225" spans="1:32" s="11" customFormat="1" hidden="1" x14ac:dyDescent="0.25">
      <c r="A225" s="1">
        <v>20191042</v>
      </c>
      <c r="B225" s="1" t="s">
        <v>298</v>
      </c>
      <c r="C225" s="1" t="s">
        <v>33</v>
      </c>
      <c r="D225" s="1" t="s">
        <v>83</v>
      </c>
      <c r="E225" s="1" t="s">
        <v>160</v>
      </c>
      <c r="F225" s="3">
        <v>43513</v>
      </c>
      <c r="G225" s="3"/>
      <c r="H225" s="3"/>
      <c r="I225" s="17"/>
      <c r="J225" s="11" t="s">
        <v>40</v>
      </c>
      <c r="K225" s="11">
        <v>4121</v>
      </c>
      <c r="L225" s="17"/>
      <c r="P225" s="17"/>
      <c r="Q225" s="17"/>
      <c r="R225" s="17"/>
      <c r="S225" s="17"/>
      <c r="U225" s="17"/>
      <c r="V225" s="17" t="s">
        <v>36</v>
      </c>
      <c r="AF225" s="17" t="str">
        <f>IFERROR(IF($AA$1&lt;&gt;0,IF($AA$1=VALUE(#REF!),AG225,""),""),"")</f>
        <v/>
      </c>
    </row>
    <row r="226" spans="1:32" s="11" customFormat="1" hidden="1" x14ac:dyDescent="0.25">
      <c r="A226" s="1">
        <v>20191043</v>
      </c>
      <c r="B226" s="1" t="s">
        <v>299</v>
      </c>
      <c r="C226" s="1" t="s">
        <v>58</v>
      </c>
      <c r="D226" s="1" t="s">
        <v>59</v>
      </c>
      <c r="E226" s="1">
        <v>1041673</v>
      </c>
      <c r="F226" s="3">
        <v>43513</v>
      </c>
      <c r="G226" s="3"/>
      <c r="H226" s="3"/>
      <c r="I226" s="17"/>
      <c r="J226" s="91" t="s">
        <v>40</v>
      </c>
      <c r="K226" s="91">
        <v>550</v>
      </c>
      <c r="L226" s="17"/>
      <c r="P226" s="17"/>
      <c r="Q226" s="17"/>
      <c r="R226" s="17"/>
      <c r="S226" s="17"/>
      <c r="U226" s="17"/>
      <c r="V226" s="17" t="s">
        <v>36</v>
      </c>
      <c r="W226" s="11" t="s">
        <v>254</v>
      </c>
      <c r="AF226" s="17" t="str">
        <f>IFERROR(IF($AA$1&lt;&gt;0,IF($AA$1=VALUE(#REF!),AG226,""),""),"")</f>
        <v/>
      </c>
    </row>
    <row r="227" spans="1:32" s="11" customFormat="1" hidden="1" x14ac:dyDescent="0.25">
      <c r="A227" s="1">
        <v>20191044</v>
      </c>
      <c r="B227" s="1" t="s">
        <v>300</v>
      </c>
      <c r="C227" s="1" t="s">
        <v>33</v>
      </c>
      <c r="D227" s="1" t="s">
        <v>83</v>
      </c>
      <c r="E227" s="1" t="s">
        <v>160</v>
      </c>
      <c r="F227" s="3">
        <v>43514</v>
      </c>
      <c r="G227" s="3"/>
      <c r="H227" s="3"/>
      <c r="I227" s="17"/>
      <c r="J227" s="91" t="s">
        <v>40</v>
      </c>
      <c r="K227" s="91">
        <v>5545</v>
      </c>
      <c r="L227" s="17"/>
      <c r="P227" s="17"/>
      <c r="Q227" s="17"/>
      <c r="R227" s="17"/>
      <c r="S227" s="17"/>
      <c r="U227" s="17"/>
      <c r="V227" s="17" t="s">
        <v>36</v>
      </c>
      <c r="AF227" s="17" t="str">
        <f>IFERROR(IF($AA$1&lt;&gt;0,IF($AA$1=VALUE(#REF!),AG227,""),""),"")</f>
        <v/>
      </c>
    </row>
    <row r="228" spans="1:32" s="11" customFormat="1" hidden="1" x14ac:dyDescent="0.25">
      <c r="A228" s="1">
        <v>20191045</v>
      </c>
      <c r="B228" s="1" t="s">
        <v>301</v>
      </c>
      <c r="C228" s="1" t="s">
        <v>33</v>
      </c>
      <c r="D228" s="1" t="s">
        <v>56</v>
      </c>
      <c r="E228" s="1">
        <v>1061431</v>
      </c>
      <c r="F228" s="3">
        <v>43514</v>
      </c>
      <c r="G228" s="3"/>
      <c r="H228" s="3"/>
      <c r="I228" s="17"/>
      <c r="J228" s="91" t="s">
        <v>40</v>
      </c>
      <c r="K228" s="91">
        <v>7854</v>
      </c>
      <c r="L228" s="17"/>
      <c r="P228" s="17"/>
      <c r="Q228" s="17"/>
      <c r="R228" s="17"/>
      <c r="S228" s="17"/>
      <c r="U228" s="17"/>
      <c r="V228" s="17" t="s">
        <v>36</v>
      </c>
      <c r="W228" s="11" t="s">
        <v>254</v>
      </c>
      <c r="AF228" s="17" t="str">
        <f>IFERROR(IF($AA$1&lt;&gt;0,IF($AA$1=VALUE(#REF!),AG228,""),""),"")</f>
        <v/>
      </c>
    </row>
    <row r="229" spans="1:32" s="11" customFormat="1" hidden="1" x14ac:dyDescent="0.25">
      <c r="A229" s="1">
        <v>20191046</v>
      </c>
      <c r="B229" s="1" t="s">
        <v>302</v>
      </c>
      <c r="C229" s="1" t="s">
        <v>33</v>
      </c>
      <c r="D229" s="1" t="s">
        <v>56</v>
      </c>
      <c r="E229" s="1" t="s">
        <v>71</v>
      </c>
      <c r="F229" s="3">
        <v>43514</v>
      </c>
      <c r="G229" s="3"/>
      <c r="H229" s="3"/>
      <c r="I229" s="17"/>
      <c r="J229" s="91" t="s">
        <v>40</v>
      </c>
      <c r="K229" s="91">
        <v>10642</v>
      </c>
      <c r="L229" s="17"/>
      <c r="P229" s="17"/>
      <c r="Q229" s="17"/>
      <c r="R229" s="17"/>
      <c r="S229" s="17"/>
      <c r="U229" s="17"/>
      <c r="V229" s="17" t="s">
        <v>36</v>
      </c>
      <c r="AF229" s="17" t="str">
        <f>IFERROR(IF($AA$1&lt;&gt;0,IF($AA$1=VALUE(#REF!),AG229,""),""),"")</f>
        <v/>
      </c>
    </row>
    <row r="230" spans="1:32" s="11" customFormat="1" hidden="1" x14ac:dyDescent="0.25">
      <c r="A230" s="1">
        <v>20191047</v>
      </c>
      <c r="B230" s="1" t="s">
        <v>303</v>
      </c>
      <c r="C230" s="1" t="s">
        <v>78</v>
      </c>
      <c r="D230" s="1" t="s">
        <v>79</v>
      </c>
      <c r="E230" s="1">
        <v>1059290</v>
      </c>
      <c r="F230" s="3">
        <v>43516</v>
      </c>
      <c r="G230" s="3"/>
      <c r="H230" s="3"/>
      <c r="I230" s="17"/>
      <c r="J230" s="91" t="s">
        <v>40</v>
      </c>
      <c r="K230" s="91">
        <v>550</v>
      </c>
      <c r="L230" s="17"/>
      <c r="P230" s="17"/>
      <c r="Q230" s="17"/>
      <c r="R230" s="17"/>
      <c r="S230" s="17"/>
      <c r="U230" s="17"/>
      <c r="V230" s="17" t="s">
        <v>36</v>
      </c>
      <c r="AF230" s="17" t="str">
        <f>IFERROR(IF($AA$1&lt;&gt;0,IF($AA$1=VALUE(#REF!),AG230,""),""),"")</f>
        <v/>
      </c>
    </row>
    <row r="231" spans="1:32" s="11" customFormat="1" hidden="1" x14ac:dyDescent="0.25">
      <c r="A231" s="1">
        <v>20191048</v>
      </c>
      <c r="B231" s="1" t="s">
        <v>304</v>
      </c>
      <c r="C231" s="1" t="s">
        <v>33</v>
      </c>
      <c r="D231" s="1" t="s">
        <v>56</v>
      </c>
      <c r="E231" s="1" t="s">
        <v>71</v>
      </c>
      <c r="F231" s="3">
        <v>43519</v>
      </c>
      <c r="G231" s="3"/>
      <c r="H231" s="3"/>
      <c r="I231" s="17"/>
      <c r="J231" s="11" t="s">
        <v>40</v>
      </c>
      <c r="K231" s="11">
        <v>7094</v>
      </c>
      <c r="L231" s="17"/>
      <c r="P231" s="17"/>
      <c r="Q231" s="17"/>
      <c r="R231" s="17"/>
      <c r="S231" s="17"/>
      <c r="U231" s="17"/>
      <c r="V231" s="17" t="s">
        <v>36</v>
      </c>
      <c r="AF231" s="17" t="str">
        <f>IFERROR(IF($AA$1&lt;&gt;0,IF($AA$1=VALUE(#REF!),AG231,""),""),"")</f>
        <v/>
      </c>
    </row>
    <row r="232" spans="1:32" s="11" customFormat="1" hidden="1" x14ac:dyDescent="0.25">
      <c r="A232" s="1">
        <v>20191049</v>
      </c>
      <c r="B232" s="1" t="s">
        <v>305</v>
      </c>
      <c r="C232" s="1" t="s">
        <v>58</v>
      </c>
      <c r="D232" s="1" t="s">
        <v>181</v>
      </c>
      <c r="E232" s="1">
        <v>1086630</v>
      </c>
      <c r="F232" s="3">
        <v>43520</v>
      </c>
      <c r="G232" s="3"/>
      <c r="H232" s="3"/>
      <c r="I232" s="17"/>
      <c r="J232" s="91" t="s">
        <v>40</v>
      </c>
      <c r="K232" s="91">
        <v>6282</v>
      </c>
      <c r="L232" s="17"/>
      <c r="P232" s="17"/>
      <c r="Q232" s="17"/>
      <c r="R232" s="17"/>
      <c r="S232" s="17"/>
      <c r="U232" s="17"/>
      <c r="V232" s="17" t="s">
        <v>36</v>
      </c>
      <c r="AF232" s="17" t="str">
        <f>IFERROR(IF($AA$1&lt;&gt;0,IF($AA$1=VALUE(#REF!),AG232,""),""),"")</f>
        <v/>
      </c>
    </row>
    <row r="233" spans="1:32" s="11" customFormat="1" hidden="1" x14ac:dyDescent="0.25">
      <c r="A233" s="1">
        <v>20191050</v>
      </c>
      <c r="B233" s="1" t="s">
        <v>306</v>
      </c>
      <c r="C233" s="1" t="s">
        <v>58</v>
      </c>
      <c r="D233" s="1" t="s">
        <v>59</v>
      </c>
      <c r="E233" s="1" t="s">
        <v>239</v>
      </c>
      <c r="F233" s="3">
        <v>43520</v>
      </c>
      <c r="G233" s="3"/>
      <c r="H233" s="3"/>
      <c r="I233" s="17"/>
      <c r="J233" s="91" t="s">
        <v>40</v>
      </c>
      <c r="K233" s="91">
        <v>9160</v>
      </c>
      <c r="L233" s="17"/>
      <c r="P233" s="17"/>
      <c r="Q233" s="17"/>
      <c r="R233" s="17"/>
      <c r="S233" s="17"/>
      <c r="U233" s="17"/>
      <c r="V233" s="17" t="s">
        <v>36</v>
      </c>
      <c r="AF233" s="17" t="str">
        <f>IFERROR(IF($AA$1&lt;&gt;0,IF($AA$1=VALUE(#REF!),AG233,""),""),"")</f>
        <v/>
      </c>
    </row>
    <row r="234" spans="1:32" s="11" customFormat="1" hidden="1" x14ac:dyDescent="0.25">
      <c r="A234" s="1">
        <v>20191051</v>
      </c>
      <c r="B234" s="1" t="s">
        <v>307</v>
      </c>
      <c r="C234" s="1" t="s">
        <v>33</v>
      </c>
      <c r="D234" s="1" t="s">
        <v>56</v>
      </c>
      <c r="E234" s="1" t="s">
        <v>190</v>
      </c>
      <c r="F234" s="3">
        <v>43523</v>
      </c>
      <c r="G234" s="3"/>
      <c r="H234" s="3"/>
      <c r="I234" s="17"/>
      <c r="J234" s="91" t="s">
        <v>40</v>
      </c>
      <c r="K234" s="91">
        <v>8868</v>
      </c>
      <c r="L234" s="17"/>
      <c r="P234" s="17"/>
      <c r="Q234" s="17"/>
      <c r="R234" s="17"/>
      <c r="S234" s="17"/>
      <c r="U234" s="17"/>
      <c r="V234" s="17" t="s">
        <v>36</v>
      </c>
      <c r="AF234" s="17" t="str">
        <f>IFERROR(IF($AA$1&lt;&gt;0,IF($AA$1=VALUE(#REF!),AG234,""),""),"")</f>
        <v/>
      </c>
    </row>
    <row r="235" spans="1:32" s="11" customFormat="1" hidden="1" x14ac:dyDescent="0.25">
      <c r="A235" s="1">
        <v>20191052</v>
      </c>
      <c r="B235" s="1" t="s">
        <v>308</v>
      </c>
      <c r="C235" s="1" t="s">
        <v>33</v>
      </c>
      <c r="D235" s="1" t="s">
        <v>228</v>
      </c>
      <c r="E235" s="1" t="s">
        <v>160</v>
      </c>
      <c r="F235" s="3">
        <v>43524</v>
      </c>
      <c r="G235" s="3"/>
      <c r="H235" s="3"/>
      <c r="I235" s="17"/>
      <c r="J235" s="91" t="s">
        <v>40</v>
      </c>
      <c r="K235" s="91">
        <v>550</v>
      </c>
      <c r="L235" s="17"/>
      <c r="P235" s="17"/>
      <c r="Q235" s="17"/>
      <c r="R235" s="17"/>
      <c r="S235" s="17"/>
      <c r="U235" s="17"/>
      <c r="V235" s="17" t="s">
        <v>36</v>
      </c>
      <c r="AF235" s="17" t="str">
        <f>IFERROR(IF($AA$1&lt;&gt;0,IF($AA$1=VALUE(#REF!),AG235,""),""),"")</f>
        <v/>
      </c>
    </row>
    <row r="236" spans="1:32" s="11" customFormat="1" hidden="1" x14ac:dyDescent="0.25">
      <c r="A236" s="1">
        <v>20191053</v>
      </c>
      <c r="B236" s="1" t="s">
        <v>309</v>
      </c>
      <c r="C236" s="1" t="s">
        <v>54</v>
      </c>
      <c r="D236" s="1" t="s">
        <v>243</v>
      </c>
      <c r="E236" s="1">
        <v>1056359</v>
      </c>
      <c r="F236" s="3">
        <v>43527</v>
      </c>
      <c r="G236" s="3"/>
      <c r="H236" s="3"/>
      <c r="I236" s="17"/>
      <c r="J236" s="91" t="s">
        <v>40</v>
      </c>
      <c r="K236" s="91">
        <v>11918</v>
      </c>
      <c r="L236" s="17"/>
      <c r="P236" s="17"/>
      <c r="Q236" s="17"/>
      <c r="R236" s="17"/>
      <c r="S236" s="17"/>
      <c r="U236" s="17"/>
      <c r="V236" s="17" t="s">
        <v>36</v>
      </c>
      <c r="AF236" s="17" t="str">
        <f>IFERROR(IF($AA$1&lt;&gt;0,IF($AA$1=VALUE(#REF!),AG236,""),""),"")</f>
        <v/>
      </c>
    </row>
    <row r="237" spans="1:32" s="11" customFormat="1" hidden="1" x14ac:dyDescent="0.25">
      <c r="A237" s="1">
        <v>20191054</v>
      </c>
      <c r="B237" s="1" t="s">
        <v>310</v>
      </c>
      <c r="C237" s="1" t="s">
        <v>78</v>
      </c>
      <c r="D237" s="1" t="s">
        <v>79</v>
      </c>
      <c r="E237" s="1">
        <v>1059290</v>
      </c>
      <c r="F237" s="3">
        <v>43528</v>
      </c>
      <c r="G237" s="3"/>
      <c r="H237" s="3"/>
      <c r="I237" s="17"/>
      <c r="J237" s="11" t="s">
        <v>40</v>
      </c>
      <c r="K237" s="11">
        <v>4515</v>
      </c>
      <c r="L237" s="17"/>
      <c r="P237" s="17"/>
      <c r="Q237" s="17"/>
      <c r="R237" s="17"/>
      <c r="S237" s="17"/>
      <c r="U237" s="17"/>
      <c r="V237" s="17" t="s">
        <v>36</v>
      </c>
      <c r="AF237" s="17" t="str">
        <f>IFERROR(IF($AA$1&lt;&gt;0,IF($AA$1=VALUE(#REF!),AG237,""),""),"")</f>
        <v/>
      </c>
    </row>
    <row r="238" spans="1:32" s="11" customFormat="1" hidden="1" x14ac:dyDescent="0.25">
      <c r="A238" s="1">
        <v>20191055</v>
      </c>
      <c r="B238" s="1" t="s">
        <v>311</v>
      </c>
      <c r="C238" s="1" t="s">
        <v>33</v>
      </c>
      <c r="D238" s="1" t="s">
        <v>106</v>
      </c>
      <c r="E238" s="1">
        <v>859588</v>
      </c>
      <c r="F238" s="3">
        <v>43528</v>
      </c>
      <c r="G238" s="3"/>
      <c r="H238" s="3"/>
      <c r="I238" s="17"/>
      <c r="J238" s="91" t="s">
        <v>35</v>
      </c>
      <c r="K238" s="91"/>
      <c r="L238" s="17"/>
      <c r="P238" s="17"/>
      <c r="Q238" s="17"/>
      <c r="R238" s="17"/>
      <c r="S238" s="17"/>
      <c r="U238" s="17"/>
      <c r="V238" s="17" t="s">
        <v>36</v>
      </c>
      <c r="AF238" s="17" t="str">
        <f>IFERROR(IF($AA$1&lt;&gt;0,IF($AA$1=VALUE(#REF!),AG238,""),""),"")</f>
        <v/>
      </c>
    </row>
    <row r="239" spans="1:32" s="11" customFormat="1" hidden="1" x14ac:dyDescent="0.25">
      <c r="A239" s="1">
        <v>20191056</v>
      </c>
      <c r="B239" s="1" t="s">
        <v>312</v>
      </c>
      <c r="C239" s="1" t="s">
        <v>78</v>
      </c>
      <c r="D239" s="1" t="s">
        <v>79</v>
      </c>
      <c r="E239" s="1">
        <v>1059290</v>
      </c>
      <c r="F239" s="3">
        <v>43529</v>
      </c>
      <c r="G239" s="3"/>
      <c r="H239" s="3"/>
      <c r="I239" s="17"/>
      <c r="J239" s="91" t="s">
        <v>40</v>
      </c>
      <c r="K239" s="91">
        <v>4571</v>
      </c>
      <c r="L239" s="17"/>
      <c r="P239" s="17"/>
      <c r="Q239" s="17"/>
      <c r="R239" s="17"/>
      <c r="S239" s="17"/>
      <c r="U239" s="17"/>
      <c r="V239" s="17" t="s">
        <v>36</v>
      </c>
      <c r="AF239" s="17" t="str">
        <f>IFERROR(IF($AA$1&lt;&gt;0,IF($AA$1=VALUE(#REF!),AG239,""),""),"")</f>
        <v/>
      </c>
    </row>
    <row r="240" spans="1:32" s="11" customFormat="1" hidden="1" x14ac:dyDescent="0.25">
      <c r="A240" s="1">
        <v>20191057</v>
      </c>
      <c r="B240" s="1" t="s">
        <v>313</v>
      </c>
      <c r="C240" s="1" t="s">
        <v>33</v>
      </c>
      <c r="D240" s="1" t="s">
        <v>83</v>
      </c>
      <c r="E240" s="1" t="s">
        <v>160</v>
      </c>
      <c r="F240" s="3">
        <v>43529</v>
      </c>
      <c r="G240" s="3"/>
      <c r="H240" s="3"/>
      <c r="I240" s="17"/>
      <c r="J240" s="91" t="s">
        <v>40</v>
      </c>
      <c r="K240" s="91">
        <v>550</v>
      </c>
      <c r="L240" s="17"/>
      <c r="P240" s="17"/>
      <c r="Q240" s="17"/>
      <c r="R240" s="17"/>
      <c r="S240" s="17"/>
      <c r="U240" s="17"/>
      <c r="V240" s="17" t="s">
        <v>36</v>
      </c>
      <c r="AF240" s="17" t="str">
        <f>IFERROR(IF($AA$1&lt;&gt;0,IF($AA$1=VALUE(#REF!),AG240,""),""),"")</f>
        <v/>
      </c>
    </row>
    <row r="241" spans="1:32" s="11" customFormat="1" hidden="1" x14ac:dyDescent="0.25">
      <c r="A241" s="1">
        <v>20191058</v>
      </c>
      <c r="B241" s="1" t="s">
        <v>314</v>
      </c>
      <c r="C241" s="1" t="s">
        <v>33</v>
      </c>
      <c r="D241" s="1" t="s">
        <v>83</v>
      </c>
      <c r="E241" s="1" t="s">
        <v>160</v>
      </c>
      <c r="F241" s="3">
        <v>43529</v>
      </c>
      <c r="G241" s="3"/>
      <c r="H241" s="3"/>
      <c r="I241" s="17"/>
      <c r="J241" s="91" t="s">
        <v>40</v>
      </c>
      <c r="K241" s="91">
        <v>4433</v>
      </c>
      <c r="L241" s="17"/>
      <c r="P241" s="17"/>
      <c r="Q241" s="17"/>
      <c r="R241" s="17"/>
      <c r="S241" s="17"/>
      <c r="U241" s="17"/>
      <c r="V241" s="17" t="s">
        <v>36</v>
      </c>
      <c r="AF241" s="17" t="str">
        <f>IFERROR(IF($AA$1&lt;&gt;0,IF($AA$1=VALUE(#REF!),AG241,""),""),"")</f>
        <v/>
      </c>
    </row>
    <row r="242" spans="1:32" s="11" customFormat="1" hidden="1" x14ac:dyDescent="0.25">
      <c r="A242" s="1">
        <v>20191059</v>
      </c>
      <c r="B242" s="1" t="s">
        <v>315</v>
      </c>
      <c r="C242" s="1" t="s">
        <v>33</v>
      </c>
      <c r="D242" s="1" t="s">
        <v>56</v>
      </c>
      <c r="E242" s="1" t="s">
        <v>71</v>
      </c>
      <c r="F242" s="3">
        <v>43529</v>
      </c>
      <c r="G242" s="3"/>
      <c r="H242" s="3"/>
      <c r="I242" s="17"/>
      <c r="J242" s="91" t="s">
        <v>40</v>
      </c>
      <c r="K242" s="91"/>
      <c r="L242" s="17"/>
      <c r="P242" s="17"/>
      <c r="Q242" s="17"/>
      <c r="R242" s="17"/>
      <c r="S242" s="17"/>
      <c r="U242" s="17"/>
      <c r="V242" s="17" t="s">
        <v>36</v>
      </c>
      <c r="AF242" s="17" t="str">
        <f>IFERROR(IF($AA$1&lt;&gt;0,IF($AA$1=VALUE(#REF!),AG242,""),""),"")</f>
        <v/>
      </c>
    </row>
    <row r="243" spans="1:32" s="11" customFormat="1" hidden="1" x14ac:dyDescent="0.25">
      <c r="A243" s="1">
        <v>20191060</v>
      </c>
      <c r="B243" s="1" t="s">
        <v>316</v>
      </c>
      <c r="C243" s="1" t="s">
        <v>33</v>
      </c>
      <c r="D243" s="1" t="s">
        <v>56</v>
      </c>
      <c r="E243" s="1">
        <v>1061431</v>
      </c>
      <c r="F243" s="3">
        <v>43529</v>
      </c>
      <c r="G243" s="3"/>
      <c r="H243" s="3"/>
      <c r="I243" s="17"/>
      <c r="J243" s="11" t="s">
        <v>40</v>
      </c>
      <c r="L243" s="17"/>
      <c r="P243" s="17"/>
      <c r="Q243" s="17"/>
      <c r="R243" s="17"/>
      <c r="S243" s="17"/>
      <c r="U243" s="17"/>
      <c r="V243" s="17" t="s">
        <v>36</v>
      </c>
      <c r="AF243" s="17" t="str">
        <f>IFERROR(IF($AA$1&lt;&gt;0,IF($AA$1=VALUE(#REF!),AG243,""),""),"")</f>
        <v/>
      </c>
    </row>
    <row r="244" spans="1:32" s="11" customFormat="1" hidden="1" x14ac:dyDescent="0.25">
      <c r="A244" s="1">
        <v>20191061</v>
      </c>
      <c r="B244" s="1" t="s">
        <v>317</v>
      </c>
      <c r="C244" s="1" t="s">
        <v>54</v>
      </c>
      <c r="D244" s="1" t="s">
        <v>55</v>
      </c>
      <c r="E244" s="1" t="s">
        <v>76</v>
      </c>
      <c r="F244" s="3">
        <v>43529</v>
      </c>
      <c r="G244" s="3"/>
      <c r="H244" s="3"/>
      <c r="I244" s="17"/>
      <c r="J244" s="91" t="s">
        <v>35</v>
      </c>
      <c r="K244" s="91"/>
      <c r="L244" s="17"/>
      <c r="P244" s="17"/>
      <c r="Q244" s="17"/>
      <c r="R244" s="17"/>
      <c r="S244" s="17"/>
      <c r="U244" s="17"/>
      <c r="V244" s="17" t="s">
        <v>36</v>
      </c>
      <c r="W244" s="11" t="s">
        <v>318</v>
      </c>
      <c r="AF244" s="17" t="str">
        <f>IFERROR(IF($AA$1&lt;&gt;0,IF($AA$1=VALUE(#REF!),AG244,""),""),"")</f>
        <v/>
      </c>
    </row>
    <row r="245" spans="1:32" s="11" customFormat="1" hidden="1" x14ac:dyDescent="0.25">
      <c r="A245" s="1">
        <v>20191062</v>
      </c>
      <c r="B245" s="1" t="s">
        <v>319</v>
      </c>
      <c r="C245" s="1" t="s">
        <v>78</v>
      </c>
      <c r="D245" s="1" t="s">
        <v>79</v>
      </c>
      <c r="E245" s="1">
        <v>1059290</v>
      </c>
      <c r="F245" s="3">
        <v>43531</v>
      </c>
      <c r="G245" s="3"/>
      <c r="H245" s="3"/>
      <c r="I245" s="17"/>
      <c r="J245" s="91" t="s">
        <v>40</v>
      </c>
      <c r="K245" s="91">
        <v>550</v>
      </c>
      <c r="L245" s="17"/>
      <c r="P245" s="17"/>
      <c r="Q245" s="17"/>
      <c r="R245" s="17"/>
      <c r="S245" s="17"/>
      <c r="U245" s="17"/>
      <c r="V245" s="17" t="s">
        <v>36</v>
      </c>
      <c r="AF245" s="17" t="str">
        <f>IFERROR(IF($AA$1&lt;&gt;0,IF($AA$1=VALUE(#REF!),AG245,""),""),"")</f>
        <v/>
      </c>
    </row>
    <row r="246" spans="1:32" s="11" customFormat="1" hidden="1" x14ac:dyDescent="0.25">
      <c r="A246" s="1">
        <v>20191063</v>
      </c>
      <c r="B246" s="1">
        <v>13172282</v>
      </c>
      <c r="C246" s="1" t="s">
        <v>33</v>
      </c>
      <c r="D246" s="1" t="s">
        <v>56</v>
      </c>
      <c r="E246" s="1">
        <v>1061431</v>
      </c>
      <c r="F246" s="3">
        <v>43531</v>
      </c>
      <c r="G246" s="3"/>
      <c r="H246" s="3"/>
      <c r="I246" s="17"/>
      <c r="J246" s="91" t="s">
        <v>40</v>
      </c>
      <c r="K246" s="91">
        <v>9482</v>
      </c>
      <c r="L246" s="17"/>
      <c r="P246" s="17"/>
      <c r="Q246" s="17"/>
      <c r="R246" s="17"/>
      <c r="S246" s="17"/>
      <c r="U246" s="17"/>
      <c r="V246" s="17" t="s">
        <v>36</v>
      </c>
      <c r="AF246" s="17" t="str">
        <f>IFERROR(IF($AA$1&lt;&gt;0,IF($AA$1=VALUE(#REF!),AG246,""),""),"")</f>
        <v/>
      </c>
    </row>
    <row r="247" spans="1:32" s="11" customFormat="1" hidden="1" x14ac:dyDescent="0.25">
      <c r="A247" s="1">
        <v>20191064</v>
      </c>
      <c r="B247" s="1" t="s">
        <v>320</v>
      </c>
      <c r="C247" s="1" t="s">
        <v>33</v>
      </c>
      <c r="D247" s="1" t="s">
        <v>39</v>
      </c>
      <c r="E247" s="1">
        <v>952071</v>
      </c>
      <c r="F247" s="3">
        <v>43531</v>
      </c>
      <c r="G247" s="3"/>
      <c r="H247" s="3"/>
      <c r="I247" s="17"/>
      <c r="J247" s="91" t="s">
        <v>40</v>
      </c>
      <c r="K247" s="91"/>
      <c r="L247" s="17"/>
      <c r="P247" s="17"/>
      <c r="Q247" s="17"/>
      <c r="R247" s="17"/>
      <c r="S247" s="17"/>
      <c r="U247" s="17"/>
      <c r="V247" s="17" t="s">
        <v>36</v>
      </c>
      <c r="AF247" s="17" t="str">
        <f>IFERROR(IF($AA$1&lt;&gt;0,IF($AA$1=VALUE(#REF!),AG247,""),""),"")</f>
        <v/>
      </c>
    </row>
    <row r="248" spans="1:32" s="11" customFormat="1" hidden="1" x14ac:dyDescent="0.25">
      <c r="A248" s="1">
        <v>20191065</v>
      </c>
      <c r="B248" s="1">
        <v>13187245</v>
      </c>
      <c r="C248" s="1" t="s">
        <v>54</v>
      </c>
      <c r="D248" s="1" t="s">
        <v>243</v>
      </c>
      <c r="E248" s="1">
        <v>1056359</v>
      </c>
      <c r="F248" s="3">
        <v>43531</v>
      </c>
      <c r="G248" s="3"/>
      <c r="H248" s="3"/>
      <c r="I248" s="17"/>
      <c r="J248" s="91" t="s">
        <v>40</v>
      </c>
      <c r="K248" s="91">
        <v>9527</v>
      </c>
      <c r="L248" s="17"/>
      <c r="P248" s="17"/>
      <c r="Q248" s="17"/>
      <c r="R248" s="17"/>
      <c r="S248" s="17"/>
      <c r="U248" s="17"/>
      <c r="V248" s="17" t="s">
        <v>36</v>
      </c>
      <c r="AF248" s="17" t="str">
        <f>IFERROR(IF($AA$1&lt;&gt;0,IF($AA$1=VALUE(#REF!),AG248,""),""),"")</f>
        <v/>
      </c>
    </row>
    <row r="249" spans="1:32" s="11" customFormat="1" hidden="1" x14ac:dyDescent="0.25">
      <c r="A249" s="1">
        <v>20191066</v>
      </c>
      <c r="B249" s="1" t="s">
        <v>321</v>
      </c>
      <c r="C249" s="1" t="s">
        <v>54</v>
      </c>
      <c r="D249" s="1" t="s">
        <v>55</v>
      </c>
      <c r="E249" s="1" t="s">
        <v>76</v>
      </c>
      <c r="F249" s="3">
        <v>43532</v>
      </c>
      <c r="G249" s="3"/>
      <c r="H249" s="3"/>
      <c r="I249" s="17"/>
      <c r="J249" s="11" t="s">
        <v>35</v>
      </c>
      <c r="K249" s="11">
        <v>13979</v>
      </c>
      <c r="L249" s="17"/>
      <c r="P249" s="17"/>
      <c r="Q249" s="17"/>
      <c r="R249" s="17"/>
      <c r="S249" s="17"/>
      <c r="U249" s="17"/>
      <c r="V249" s="17" t="s">
        <v>36</v>
      </c>
      <c r="W249" s="11" t="s">
        <v>322</v>
      </c>
      <c r="AF249" s="17" t="str">
        <f>IFERROR(IF($AA$1&lt;&gt;0,IF($AA$1=VALUE(#REF!),AG249,""),""),"")</f>
        <v/>
      </c>
    </row>
    <row r="250" spans="1:32" s="11" customFormat="1" hidden="1" x14ac:dyDescent="0.25">
      <c r="A250" s="1">
        <v>20191067</v>
      </c>
      <c r="B250" s="1" t="s">
        <v>323</v>
      </c>
      <c r="C250" s="1" t="s">
        <v>33</v>
      </c>
      <c r="D250" s="1" t="s">
        <v>83</v>
      </c>
      <c r="E250" s="1" t="s">
        <v>160</v>
      </c>
      <c r="F250" s="3">
        <v>43535</v>
      </c>
      <c r="G250" s="3"/>
      <c r="H250" s="3"/>
      <c r="I250" s="17"/>
      <c r="J250" s="91" t="s">
        <v>40</v>
      </c>
      <c r="K250" s="91">
        <v>5045</v>
      </c>
      <c r="L250" s="17"/>
      <c r="P250" s="17"/>
      <c r="Q250" s="17"/>
      <c r="R250" s="17"/>
      <c r="S250" s="17"/>
      <c r="U250" s="17"/>
      <c r="V250" s="17" t="s">
        <v>36</v>
      </c>
      <c r="AF250" s="17" t="str">
        <f>IFERROR(IF($AA$1&lt;&gt;0,IF($AA$1=VALUE(#REF!),AG250,""),""),"")</f>
        <v/>
      </c>
    </row>
    <row r="251" spans="1:32" s="11" customFormat="1" hidden="1" x14ac:dyDescent="0.25">
      <c r="A251" s="1">
        <v>20191068</v>
      </c>
      <c r="B251" s="1" t="s">
        <v>324</v>
      </c>
      <c r="C251" s="1" t="s">
        <v>33</v>
      </c>
      <c r="D251" s="1" t="s">
        <v>83</v>
      </c>
      <c r="E251" s="1" t="s">
        <v>160</v>
      </c>
      <c r="F251" s="3">
        <v>43535</v>
      </c>
      <c r="G251" s="3"/>
      <c r="H251" s="3"/>
      <c r="I251" s="17"/>
      <c r="J251" s="91" t="s">
        <v>40</v>
      </c>
      <c r="K251" s="91">
        <v>550</v>
      </c>
      <c r="L251" s="17"/>
      <c r="P251" s="17"/>
      <c r="Q251" s="17"/>
      <c r="R251" s="17"/>
      <c r="S251" s="17"/>
      <c r="U251" s="17"/>
      <c r="V251" s="17" t="s">
        <v>36</v>
      </c>
      <c r="AF251" s="17" t="str">
        <f>IFERROR(IF($AA$1&lt;&gt;0,IF($AA$1=VALUE(#REF!),AG251,""),""),"")</f>
        <v/>
      </c>
    </row>
    <row r="252" spans="1:32" s="11" customFormat="1" hidden="1" x14ac:dyDescent="0.25">
      <c r="A252" s="1">
        <v>20191069</v>
      </c>
      <c r="B252" s="1" t="s">
        <v>325</v>
      </c>
      <c r="C252" s="1" t="s">
        <v>78</v>
      </c>
      <c r="D252" s="1" t="s">
        <v>79</v>
      </c>
      <c r="E252" s="1">
        <v>1059290</v>
      </c>
      <c r="F252" s="3">
        <v>43535</v>
      </c>
      <c r="G252" s="3"/>
      <c r="H252" s="3"/>
      <c r="I252" s="17"/>
      <c r="J252" s="91" t="s">
        <v>204</v>
      </c>
      <c r="K252" s="91">
        <v>4471</v>
      </c>
      <c r="L252" s="17"/>
      <c r="P252" s="17"/>
      <c r="Q252" s="17"/>
      <c r="R252" s="17"/>
      <c r="S252" s="17"/>
      <c r="U252" s="17"/>
      <c r="V252" s="17" t="s">
        <v>36</v>
      </c>
      <c r="W252" s="11" t="s">
        <v>326</v>
      </c>
      <c r="AF252" s="17" t="str">
        <f>IFERROR(IF($AA$1&lt;&gt;0,IF($AA$1=VALUE(#REF!),AG252,""),""),"")</f>
        <v/>
      </c>
    </row>
    <row r="253" spans="1:32" s="11" customFormat="1" hidden="1" x14ac:dyDescent="0.25">
      <c r="A253" s="1">
        <v>20191070</v>
      </c>
      <c r="B253" s="1" t="s">
        <v>327</v>
      </c>
      <c r="C253" s="1" t="s">
        <v>58</v>
      </c>
      <c r="D253" s="1" t="s">
        <v>59</v>
      </c>
      <c r="E253" s="1">
        <v>1041673</v>
      </c>
      <c r="F253" s="3">
        <v>43541</v>
      </c>
      <c r="G253" s="3"/>
      <c r="H253" s="3"/>
      <c r="I253" s="17"/>
      <c r="J253" s="91" t="s">
        <v>35</v>
      </c>
      <c r="K253" s="91">
        <v>10312</v>
      </c>
      <c r="L253" s="17"/>
      <c r="P253" s="17"/>
      <c r="Q253" s="17"/>
      <c r="R253" s="17"/>
      <c r="S253" s="17"/>
      <c r="U253" s="17"/>
      <c r="V253" s="17" t="s">
        <v>36</v>
      </c>
      <c r="AF253" s="17" t="str">
        <f>IFERROR(IF($AA$1&lt;&gt;0,IF($AA$1=VALUE(#REF!),AG253,""),""),"")</f>
        <v/>
      </c>
    </row>
    <row r="254" spans="1:32" s="11" customFormat="1" hidden="1" x14ac:dyDescent="0.25">
      <c r="A254" s="1">
        <v>20191071</v>
      </c>
      <c r="B254" s="1" t="s">
        <v>328</v>
      </c>
      <c r="C254" s="1" t="s">
        <v>58</v>
      </c>
      <c r="D254" s="1" t="s">
        <v>59</v>
      </c>
      <c r="E254" s="1">
        <v>1067911</v>
      </c>
      <c r="F254" s="3">
        <v>43541</v>
      </c>
      <c r="G254" s="3"/>
      <c r="H254" s="3"/>
      <c r="I254" s="17"/>
      <c r="J254" s="91" t="s">
        <v>40</v>
      </c>
      <c r="K254" s="91"/>
      <c r="L254" s="17"/>
      <c r="P254" s="17"/>
      <c r="Q254" s="17"/>
      <c r="R254" s="17"/>
      <c r="S254" s="17"/>
      <c r="U254" s="17"/>
      <c r="V254" s="17" t="s">
        <v>36</v>
      </c>
      <c r="AF254" s="17" t="str">
        <f>IFERROR(IF($AA$1&lt;&gt;0,IF($AA$1=VALUE(#REF!),AG254,""),""),"")</f>
        <v/>
      </c>
    </row>
    <row r="255" spans="1:32" s="11" customFormat="1" hidden="1" x14ac:dyDescent="0.25">
      <c r="A255" s="1">
        <v>20191072</v>
      </c>
      <c r="B255" s="1" t="s">
        <v>329</v>
      </c>
      <c r="C255" s="1" t="s">
        <v>33</v>
      </c>
      <c r="D255" s="1" t="s">
        <v>56</v>
      </c>
      <c r="E255" s="1" t="s">
        <v>71</v>
      </c>
      <c r="F255" s="3">
        <v>43541</v>
      </c>
      <c r="G255" s="3"/>
      <c r="H255" s="3"/>
      <c r="I255" s="17"/>
      <c r="J255" s="11" t="s">
        <v>40</v>
      </c>
      <c r="L255" s="17"/>
      <c r="P255" s="17"/>
      <c r="Q255" s="17"/>
      <c r="R255" s="17"/>
      <c r="S255" s="17"/>
      <c r="U255" s="17"/>
      <c r="V255" s="17" t="s">
        <v>36</v>
      </c>
      <c r="AF255" s="17" t="str">
        <f>IFERROR(IF($AA$1&lt;&gt;0,IF($AA$1=VALUE(#REF!),AG255,""),""),"")</f>
        <v/>
      </c>
    </row>
    <row r="256" spans="1:32" s="11" customFormat="1" hidden="1" x14ac:dyDescent="0.25">
      <c r="A256" s="1">
        <v>20191073</v>
      </c>
      <c r="B256" s="1" t="s">
        <v>330</v>
      </c>
      <c r="C256" s="1" t="s">
        <v>33</v>
      </c>
      <c r="D256" s="1" t="s">
        <v>228</v>
      </c>
      <c r="E256" s="1" t="s">
        <v>160</v>
      </c>
      <c r="F256" s="3">
        <v>43541</v>
      </c>
      <c r="G256" s="3"/>
      <c r="H256" s="3"/>
      <c r="I256" s="17"/>
      <c r="J256" s="91" t="s">
        <v>40</v>
      </c>
      <c r="K256" s="91"/>
      <c r="L256" s="17"/>
      <c r="P256" s="17"/>
      <c r="Q256" s="17"/>
      <c r="R256" s="17"/>
      <c r="S256" s="17"/>
      <c r="U256" s="17"/>
      <c r="V256" s="17" t="s">
        <v>36</v>
      </c>
      <c r="AF256" s="17" t="str">
        <f>IFERROR(IF($AA$1&lt;&gt;0,IF($AA$1=VALUE(#REF!),AG256,""),""),"")</f>
        <v/>
      </c>
    </row>
    <row r="257" spans="1:32" s="11" customFormat="1" hidden="1" x14ac:dyDescent="0.25">
      <c r="A257" s="1">
        <v>20191074</v>
      </c>
      <c r="B257" s="1" t="s">
        <v>331</v>
      </c>
      <c r="C257" s="1" t="s">
        <v>33</v>
      </c>
      <c r="D257" s="1" t="s">
        <v>83</v>
      </c>
      <c r="E257" s="1" t="s">
        <v>160</v>
      </c>
      <c r="F257" s="3">
        <v>43542</v>
      </c>
      <c r="G257" s="3"/>
      <c r="H257" s="3"/>
      <c r="I257" s="17"/>
      <c r="J257" s="91" t="s">
        <v>40</v>
      </c>
      <c r="K257" s="91"/>
      <c r="L257" s="17"/>
      <c r="P257" s="17"/>
      <c r="Q257" s="17"/>
      <c r="R257" s="17"/>
      <c r="S257" s="17"/>
      <c r="U257" s="17"/>
      <c r="V257" s="17" t="s">
        <v>36</v>
      </c>
      <c r="AF257" s="17" t="str">
        <f>IFERROR(IF($AA$1&lt;&gt;0,IF($AA$1=VALUE(#REF!),AG257,""),""),"")</f>
        <v/>
      </c>
    </row>
    <row r="258" spans="1:32" s="11" customFormat="1" hidden="1" x14ac:dyDescent="0.25">
      <c r="A258" s="1">
        <v>20191075</v>
      </c>
      <c r="B258" s="1" t="s">
        <v>332</v>
      </c>
      <c r="C258" s="1" t="s">
        <v>33</v>
      </c>
      <c r="D258" s="1" t="s">
        <v>56</v>
      </c>
      <c r="E258" s="1">
        <v>1061431</v>
      </c>
      <c r="F258" s="3">
        <v>43542</v>
      </c>
      <c r="G258" s="3"/>
      <c r="H258" s="3"/>
      <c r="I258" s="17"/>
      <c r="J258" s="91" t="s">
        <v>40</v>
      </c>
      <c r="K258" s="91"/>
      <c r="L258" s="17"/>
      <c r="P258" s="17"/>
      <c r="Q258" s="17"/>
      <c r="R258" s="17"/>
      <c r="S258" s="17"/>
      <c r="U258" s="17"/>
      <c r="V258" s="17" t="s">
        <v>36</v>
      </c>
      <c r="AF258" s="17" t="str">
        <f>IFERROR(IF($AA$1&lt;&gt;0,IF($AA$1=VALUE(#REF!),AG258,""),""),"")</f>
        <v/>
      </c>
    </row>
    <row r="259" spans="1:32" s="11" customFormat="1" hidden="1" x14ac:dyDescent="0.25">
      <c r="A259" s="1">
        <v>20191076</v>
      </c>
      <c r="B259" s="1" t="s">
        <v>333</v>
      </c>
      <c r="C259" s="1" t="s">
        <v>78</v>
      </c>
      <c r="D259" s="1" t="s">
        <v>79</v>
      </c>
      <c r="E259" s="1">
        <v>1059290</v>
      </c>
      <c r="F259" s="3">
        <v>43544</v>
      </c>
      <c r="G259" s="3"/>
      <c r="H259" s="3"/>
      <c r="I259" s="17"/>
      <c r="J259" s="91" t="s">
        <v>40</v>
      </c>
      <c r="K259" s="91"/>
      <c r="L259" s="17"/>
      <c r="P259" s="17"/>
      <c r="Q259" s="17"/>
      <c r="R259" s="17"/>
      <c r="S259" s="17"/>
      <c r="U259" s="17"/>
      <c r="V259" s="17" t="s">
        <v>36</v>
      </c>
      <c r="AF259" s="17" t="str">
        <f>IFERROR(IF($AA$1&lt;&gt;0,IF($AA$1=VALUE(#REF!),AG259,""),""),"")</f>
        <v/>
      </c>
    </row>
    <row r="260" spans="1:32" s="11" customFormat="1" hidden="1" x14ac:dyDescent="0.25">
      <c r="A260" s="1">
        <v>20191077</v>
      </c>
      <c r="B260" s="1" t="s">
        <v>334</v>
      </c>
      <c r="C260" s="1" t="s">
        <v>78</v>
      </c>
      <c r="D260" s="1" t="s">
        <v>79</v>
      </c>
      <c r="E260" s="1">
        <v>1059290</v>
      </c>
      <c r="F260" s="3">
        <v>43544</v>
      </c>
      <c r="G260" s="3"/>
      <c r="H260" s="3"/>
      <c r="I260" s="17"/>
      <c r="J260" s="91" t="s">
        <v>40</v>
      </c>
      <c r="K260" s="91"/>
      <c r="L260" s="17"/>
      <c r="P260" s="17"/>
      <c r="Q260" s="17"/>
      <c r="R260" s="17"/>
      <c r="S260" s="17"/>
      <c r="U260" s="17"/>
      <c r="V260" s="17" t="s">
        <v>36</v>
      </c>
      <c r="AF260" s="17" t="str">
        <f>IFERROR(IF($AA$1&lt;&gt;0,IF($AA$1=VALUE(#REF!),AG260,""),""),"")</f>
        <v/>
      </c>
    </row>
    <row r="261" spans="1:32" s="11" customFormat="1" hidden="1" x14ac:dyDescent="0.25">
      <c r="A261" s="1">
        <v>20191078</v>
      </c>
      <c r="B261" s="1" t="s">
        <v>335</v>
      </c>
      <c r="C261" s="1" t="s">
        <v>78</v>
      </c>
      <c r="D261" s="1" t="s">
        <v>79</v>
      </c>
      <c r="E261" s="1">
        <v>1059290</v>
      </c>
      <c r="F261" s="3">
        <v>43544</v>
      </c>
      <c r="G261" s="3"/>
      <c r="H261" s="3"/>
      <c r="I261" s="17"/>
      <c r="J261" s="11" t="s">
        <v>40</v>
      </c>
      <c r="L261" s="17"/>
      <c r="P261" s="17"/>
      <c r="Q261" s="17"/>
      <c r="R261" s="17"/>
      <c r="S261" s="17"/>
      <c r="U261" s="17"/>
      <c r="V261" s="17" t="s">
        <v>36</v>
      </c>
      <c r="AF261" s="17" t="str">
        <f>IFERROR(IF($AA$1&lt;&gt;0,IF($AA$1=VALUE(#REF!),AG261,""),""),"")</f>
        <v/>
      </c>
    </row>
    <row r="262" spans="1:32" s="11" customFormat="1" hidden="1" x14ac:dyDescent="0.25">
      <c r="A262" s="1">
        <v>20191079</v>
      </c>
      <c r="B262" s="1" t="s">
        <v>336</v>
      </c>
      <c r="C262" s="1" t="s">
        <v>33</v>
      </c>
      <c r="D262" s="1" t="s">
        <v>56</v>
      </c>
      <c r="E262" s="1" t="s">
        <v>190</v>
      </c>
      <c r="F262" s="3">
        <v>43544</v>
      </c>
      <c r="G262" s="3"/>
      <c r="H262" s="3"/>
      <c r="I262" s="17"/>
      <c r="J262" s="91" t="s">
        <v>40</v>
      </c>
      <c r="K262" s="91"/>
      <c r="L262" s="17"/>
      <c r="P262" s="17"/>
      <c r="Q262" s="17"/>
      <c r="R262" s="17"/>
      <c r="S262" s="17"/>
      <c r="U262" s="17"/>
      <c r="V262" s="17" t="s">
        <v>36</v>
      </c>
      <c r="AF262" s="17" t="str">
        <f>IFERROR(IF($AA$1&lt;&gt;0,IF($AA$1=VALUE(#REF!),AG262,""),""),"")</f>
        <v/>
      </c>
    </row>
    <row r="263" spans="1:32" s="11" customFormat="1" hidden="1" x14ac:dyDescent="0.25">
      <c r="A263" s="1">
        <v>20191080</v>
      </c>
      <c r="B263" s="1">
        <v>13187244</v>
      </c>
      <c r="C263" s="1" t="s">
        <v>54</v>
      </c>
      <c r="D263" s="1" t="s">
        <v>337</v>
      </c>
      <c r="E263" s="1" t="s">
        <v>338</v>
      </c>
      <c r="F263" s="3">
        <v>43544</v>
      </c>
      <c r="G263" s="3"/>
      <c r="H263" s="3"/>
      <c r="I263" s="17"/>
      <c r="J263" s="91" t="s">
        <v>35</v>
      </c>
      <c r="K263" s="91"/>
      <c r="L263" s="17"/>
      <c r="P263" s="17"/>
      <c r="Q263" s="17"/>
      <c r="R263" s="17"/>
      <c r="S263" s="17"/>
      <c r="U263" s="17"/>
      <c r="V263" s="17" t="s">
        <v>36</v>
      </c>
      <c r="AF263" s="17" t="str">
        <f>IFERROR(IF($AA$1&lt;&gt;0,IF($AA$1=VALUE(#REF!),AG263,""),""),"")</f>
        <v/>
      </c>
    </row>
    <row r="264" spans="1:32" s="11" customFormat="1" hidden="1" x14ac:dyDescent="0.25">
      <c r="A264" s="1">
        <v>20191081</v>
      </c>
      <c r="B264" s="1" t="s">
        <v>339</v>
      </c>
      <c r="C264" s="1" t="s">
        <v>54</v>
      </c>
      <c r="D264" s="1" t="s">
        <v>243</v>
      </c>
      <c r="E264" s="1">
        <v>1056359</v>
      </c>
      <c r="F264" s="3">
        <v>43544</v>
      </c>
      <c r="G264" s="3"/>
      <c r="H264" s="3"/>
      <c r="I264" s="17"/>
      <c r="J264" s="91" t="s">
        <v>35</v>
      </c>
      <c r="K264" s="91"/>
      <c r="L264" s="17"/>
      <c r="P264" s="17"/>
      <c r="Q264" s="17"/>
      <c r="R264" s="17"/>
      <c r="S264" s="17"/>
      <c r="U264" s="17"/>
      <c r="V264" s="17" t="s">
        <v>36</v>
      </c>
      <c r="AF264" s="17" t="str">
        <f>IFERROR(IF($AA$1&lt;&gt;0,IF($AA$1=VALUE(#REF!),AG264,""),""),"")</f>
        <v/>
      </c>
    </row>
    <row r="265" spans="1:32" s="11" customFormat="1" hidden="1" x14ac:dyDescent="0.25">
      <c r="A265" s="1">
        <v>20191082</v>
      </c>
      <c r="B265" s="1">
        <v>13187247</v>
      </c>
      <c r="C265" s="1" t="s">
        <v>54</v>
      </c>
      <c r="D265" s="1" t="s">
        <v>340</v>
      </c>
      <c r="E265" s="1">
        <v>1093745</v>
      </c>
      <c r="F265" s="3">
        <v>43544</v>
      </c>
      <c r="G265" s="3"/>
      <c r="H265" s="3"/>
      <c r="I265" s="17"/>
      <c r="J265" s="91" t="s">
        <v>35</v>
      </c>
      <c r="K265" s="91"/>
      <c r="L265" s="17"/>
      <c r="P265" s="17"/>
      <c r="Q265" s="17"/>
      <c r="R265" s="17"/>
      <c r="S265" s="17"/>
      <c r="U265" s="17"/>
      <c r="V265" s="17" t="s">
        <v>36</v>
      </c>
      <c r="AF265" s="17" t="str">
        <f>IFERROR(IF($AA$1&lt;&gt;0,IF($AA$1=VALUE(#REF!),AG265,""),""),"")</f>
        <v/>
      </c>
    </row>
    <row r="266" spans="1:32" s="11" customFormat="1" hidden="1" x14ac:dyDescent="0.25">
      <c r="A266" s="1">
        <v>20191083</v>
      </c>
      <c r="B266" s="1" t="s">
        <v>341</v>
      </c>
      <c r="C266" s="1" t="s">
        <v>33</v>
      </c>
      <c r="D266" s="1" t="s">
        <v>56</v>
      </c>
      <c r="E266" s="1">
        <v>1061431</v>
      </c>
      <c r="F266" s="3">
        <v>43549</v>
      </c>
      <c r="G266" s="3"/>
      <c r="H266" s="3"/>
      <c r="I266" s="17"/>
      <c r="J266" s="91" t="s">
        <v>40</v>
      </c>
      <c r="K266" s="91">
        <v>550</v>
      </c>
      <c r="L266" s="17"/>
      <c r="P266" s="17"/>
      <c r="Q266" s="17"/>
      <c r="R266" s="17"/>
      <c r="S266" s="17"/>
      <c r="U266" s="17"/>
      <c r="V266" s="17" t="s">
        <v>36</v>
      </c>
      <c r="AF266" s="17" t="str">
        <f>IFERROR(IF($AA$1&lt;&gt;0,IF($AA$1=VALUE(#REF!),AG266,""),""),"")</f>
        <v/>
      </c>
    </row>
    <row r="267" spans="1:32" s="11" customFormat="1" hidden="1" x14ac:dyDescent="0.25">
      <c r="A267" s="1">
        <v>20191084</v>
      </c>
      <c r="B267" s="1">
        <v>13172284</v>
      </c>
      <c r="C267" s="1" t="s">
        <v>33</v>
      </c>
      <c r="D267" s="1" t="s">
        <v>83</v>
      </c>
      <c r="E267" s="1">
        <v>1032847</v>
      </c>
      <c r="F267" s="3">
        <v>43549</v>
      </c>
      <c r="G267" s="3"/>
      <c r="H267" s="3"/>
      <c r="I267" s="17"/>
      <c r="J267" s="11" t="s">
        <v>40</v>
      </c>
      <c r="K267" s="11">
        <v>550</v>
      </c>
      <c r="L267" s="17"/>
      <c r="P267" s="17"/>
      <c r="Q267" s="17"/>
      <c r="R267" s="17"/>
      <c r="S267" s="17"/>
      <c r="U267" s="17"/>
      <c r="V267" s="17" t="s">
        <v>36</v>
      </c>
      <c r="AF267" s="17" t="str">
        <f>IFERROR(IF($AA$1&lt;&gt;0,IF($AA$1=VALUE(#REF!),AG267,""),""),"")</f>
        <v/>
      </c>
    </row>
    <row r="268" spans="1:32" s="11" customFormat="1" hidden="1" x14ac:dyDescent="0.25">
      <c r="A268" s="1">
        <v>20191085</v>
      </c>
      <c r="B268" s="1" t="s">
        <v>342</v>
      </c>
      <c r="C268" s="1" t="s">
        <v>78</v>
      </c>
      <c r="D268" s="1" t="s">
        <v>79</v>
      </c>
      <c r="E268" s="1">
        <v>1059290</v>
      </c>
      <c r="F268" s="3">
        <v>43551</v>
      </c>
      <c r="G268" s="3"/>
      <c r="H268" s="3"/>
      <c r="I268" s="17"/>
      <c r="J268" s="91" t="s">
        <v>40</v>
      </c>
      <c r="K268" s="91"/>
      <c r="L268" s="17"/>
      <c r="P268" s="17"/>
      <c r="Q268" s="17"/>
      <c r="R268" s="17"/>
      <c r="S268" s="17"/>
      <c r="U268" s="17"/>
      <c r="V268" s="17" t="s">
        <v>36</v>
      </c>
      <c r="AF268" s="17" t="str">
        <f>IFERROR(IF($AA$1&lt;&gt;0,IF($AA$1=VALUE(#REF!),AG268,""),""),"")</f>
        <v/>
      </c>
    </row>
    <row r="269" spans="1:32" s="11" customFormat="1" hidden="1" x14ac:dyDescent="0.25">
      <c r="A269" s="1">
        <v>20191086</v>
      </c>
      <c r="B269" s="1" t="s">
        <v>343</v>
      </c>
      <c r="C269" s="1" t="s">
        <v>58</v>
      </c>
      <c r="D269" s="1" t="s">
        <v>59</v>
      </c>
      <c r="E269" s="1">
        <v>1111265</v>
      </c>
      <c r="F269" s="3">
        <v>43551</v>
      </c>
      <c r="G269" s="3"/>
      <c r="H269" s="3"/>
      <c r="I269" s="17"/>
      <c r="J269" s="91" t="s">
        <v>40</v>
      </c>
      <c r="K269" s="91"/>
      <c r="L269" s="17"/>
      <c r="P269" s="17"/>
      <c r="Q269" s="17"/>
      <c r="R269" s="17"/>
      <c r="S269" s="17"/>
      <c r="U269" s="17"/>
      <c r="V269" s="17" t="s">
        <v>36</v>
      </c>
      <c r="W269" s="11" t="s">
        <v>344</v>
      </c>
      <c r="AF269" s="17" t="str">
        <f>IFERROR(IF($AA$1&lt;&gt;0,IF($AA$1=VALUE(#REF!),AG269,""),""),"")</f>
        <v/>
      </c>
    </row>
    <row r="270" spans="1:32" s="11" customFormat="1" hidden="1" x14ac:dyDescent="0.25">
      <c r="A270" s="1">
        <v>20191087</v>
      </c>
      <c r="B270" s="1" t="s">
        <v>345</v>
      </c>
      <c r="C270" s="1" t="s">
        <v>58</v>
      </c>
      <c r="D270" s="1" t="s">
        <v>59</v>
      </c>
      <c r="E270" s="1">
        <v>1067911</v>
      </c>
      <c r="F270" s="3">
        <v>43551</v>
      </c>
      <c r="G270" s="3"/>
      <c r="H270" s="3"/>
      <c r="I270" s="17"/>
      <c r="J270" s="91" t="s">
        <v>40</v>
      </c>
      <c r="K270" s="91"/>
      <c r="L270" s="17"/>
      <c r="P270" s="17"/>
      <c r="Q270" s="17"/>
      <c r="R270" s="17"/>
      <c r="S270" s="17"/>
      <c r="U270" s="17"/>
      <c r="V270" s="17" t="s">
        <v>36</v>
      </c>
      <c r="AF270" s="17" t="str">
        <f>IFERROR(IF($AA$1&lt;&gt;0,IF($AA$1=VALUE(#REF!),AG270,""),""),"")</f>
        <v/>
      </c>
    </row>
    <row r="271" spans="1:32" s="11" customFormat="1" hidden="1" x14ac:dyDescent="0.25">
      <c r="A271" s="1">
        <v>20191088</v>
      </c>
      <c r="B271" s="1" t="s">
        <v>346</v>
      </c>
      <c r="C271" s="1" t="s">
        <v>33</v>
      </c>
      <c r="D271" s="1" t="s">
        <v>83</v>
      </c>
      <c r="E271" s="1" t="s">
        <v>160</v>
      </c>
      <c r="F271" s="3">
        <v>43552</v>
      </c>
      <c r="G271" s="3"/>
      <c r="H271" s="3"/>
      <c r="I271" s="17"/>
      <c r="J271" s="91" t="s">
        <v>268</v>
      </c>
      <c r="K271" s="91">
        <v>550</v>
      </c>
      <c r="L271" s="17"/>
      <c r="P271" s="17"/>
      <c r="Q271" s="17"/>
      <c r="R271" s="17"/>
      <c r="S271" s="17"/>
      <c r="U271" s="17"/>
      <c r="V271" s="17" t="s">
        <v>36</v>
      </c>
      <c r="AF271" s="17" t="str">
        <f>IFERROR(IF($AA$1&lt;&gt;0,IF($AA$1=VALUE(#REF!),AG271,""),""),"")</f>
        <v/>
      </c>
    </row>
    <row r="272" spans="1:32" s="11" customFormat="1" hidden="1" x14ac:dyDescent="0.25">
      <c r="A272" s="1">
        <v>20191089</v>
      </c>
      <c r="B272" s="1" t="s">
        <v>347</v>
      </c>
      <c r="C272" s="1" t="s">
        <v>33</v>
      </c>
      <c r="D272" s="1" t="s">
        <v>56</v>
      </c>
      <c r="E272" s="1" t="s">
        <v>71</v>
      </c>
      <c r="F272" s="3">
        <v>43559</v>
      </c>
      <c r="G272" s="3"/>
      <c r="H272" s="3"/>
      <c r="I272" s="17"/>
      <c r="J272" s="91" t="s">
        <v>40</v>
      </c>
      <c r="K272" s="91"/>
      <c r="L272" s="17"/>
      <c r="P272" s="17"/>
      <c r="Q272" s="17"/>
      <c r="R272" s="17"/>
      <c r="S272" s="17"/>
      <c r="U272" s="17"/>
      <c r="V272" s="17" t="s">
        <v>36</v>
      </c>
      <c r="W272" s="11" t="s">
        <v>348</v>
      </c>
      <c r="AF272" s="17" t="str">
        <f>IFERROR(IF($AA$1&lt;&gt;0,IF($AA$1=VALUE(#REF!),AG272,""),""),"")</f>
        <v/>
      </c>
    </row>
    <row r="273" spans="1:32" s="11" customFormat="1" hidden="1" x14ac:dyDescent="0.25">
      <c r="A273" s="1">
        <v>20191090</v>
      </c>
      <c r="B273" s="1">
        <v>13149253</v>
      </c>
      <c r="C273" s="1" t="s">
        <v>78</v>
      </c>
      <c r="D273" s="1" t="s">
        <v>79</v>
      </c>
      <c r="E273" s="1">
        <v>1059290</v>
      </c>
      <c r="F273" s="3">
        <v>43559</v>
      </c>
      <c r="G273" s="3"/>
      <c r="H273" s="3"/>
      <c r="I273" s="17"/>
      <c r="J273" s="11" t="s">
        <v>40</v>
      </c>
      <c r="L273" s="17"/>
      <c r="P273" s="17"/>
      <c r="Q273" s="17"/>
      <c r="R273" s="17"/>
      <c r="S273" s="17"/>
      <c r="U273" s="17"/>
      <c r="V273" s="17" t="s">
        <v>36</v>
      </c>
      <c r="W273" s="11" t="s">
        <v>348</v>
      </c>
      <c r="AF273" s="17" t="str">
        <f>IFERROR(IF($AA$1&lt;&gt;0,IF($AA$1=VALUE(#REF!),AG273,""),""),"")</f>
        <v/>
      </c>
    </row>
    <row r="274" spans="1:32" s="11" customFormat="1" hidden="1" x14ac:dyDescent="0.25">
      <c r="A274" s="1">
        <v>20191091</v>
      </c>
      <c r="B274" s="1" t="s">
        <v>349</v>
      </c>
      <c r="C274" s="1" t="s">
        <v>58</v>
      </c>
      <c r="D274" s="1" t="s">
        <v>181</v>
      </c>
      <c r="E274" s="1">
        <v>1086630</v>
      </c>
      <c r="F274" s="3">
        <v>43562</v>
      </c>
      <c r="G274" s="3"/>
      <c r="H274" s="3"/>
      <c r="I274" s="17"/>
      <c r="J274" s="91" t="s">
        <v>204</v>
      </c>
      <c r="K274" s="91">
        <v>550</v>
      </c>
      <c r="L274" s="17"/>
      <c r="P274" s="17"/>
      <c r="Q274" s="17"/>
      <c r="R274" s="17"/>
      <c r="S274" s="17"/>
      <c r="U274" s="17"/>
      <c r="V274" s="17" t="s">
        <v>36</v>
      </c>
      <c r="AF274" s="17" t="str">
        <f>IFERROR(IF($AA$1&lt;&gt;0,IF($AA$1=VALUE(#REF!),AG274,""),""),"")</f>
        <v/>
      </c>
    </row>
    <row r="275" spans="1:32" s="11" customFormat="1" hidden="1" x14ac:dyDescent="0.25">
      <c r="A275" s="1">
        <v>20191092</v>
      </c>
      <c r="B275" s="1" t="s">
        <v>350</v>
      </c>
      <c r="C275" s="1" t="s">
        <v>58</v>
      </c>
      <c r="D275" s="1" t="s">
        <v>59</v>
      </c>
      <c r="E275" s="1" t="s">
        <v>239</v>
      </c>
      <c r="F275" s="3">
        <v>43562</v>
      </c>
      <c r="G275" s="3"/>
      <c r="H275" s="3"/>
      <c r="I275" s="17"/>
      <c r="J275" s="17" t="s">
        <v>204</v>
      </c>
      <c r="K275" s="91"/>
      <c r="L275" s="17"/>
      <c r="P275" s="17"/>
      <c r="Q275" s="17"/>
      <c r="R275" s="17"/>
      <c r="S275" s="17"/>
      <c r="U275" s="17"/>
      <c r="V275" s="17" t="s">
        <v>36</v>
      </c>
      <c r="AF275" s="17" t="str">
        <f>IFERROR(IF($AA$1&lt;&gt;0,IF($AA$1=VALUE(#REF!),AG275,""),""),"")</f>
        <v/>
      </c>
    </row>
    <row r="276" spans="1:32" s="11" customFormat="1" hidden="1" x14ac:dyDescent="0.25">
      <c r="A276" s="1">
        <v>20191093</v>
      </c>
      <c r="B276" s="1" t="s">
        <v>351</v>
      </c>
      <c r="C276" s="1" t="s">
        <v>58</v>
      </c>
      <c r="D276" s="1" t="s">
        <v>59</v>
      </c>
      <c r="E276" s="1">
        <v>1041673</v>
      </c>
      <c r="F276" s="3">
        <v>43562</v>
      </c>
      <c r="G276" s="3"/>
      <c r="H276" s="3"/>
      <c r="I276" s="17"/>
      <c r="J276" s="91" t="s">
        <v>40</v>
      </c>
      <c r="K276" s="91">
        <v>6392</v>
      </c>
      <c r="L276" s="17"/>
      <c r="P276" s="17"/>
      <c r="Q276" s="17"/>
      <c r="R276" s="17"/>
      <c r="S276" s="17"/>
      <c r="U276" s="17"/>
      <c r="V276" s="17" t="s">
        <v>36</v>
      </c>
      <c r="AF276" s="17" t="str">
        <f>IFERROR(IF($AA$1&lt;&gt;0,IF($AA$1=VALUE(#REF!),AG276,""),""),"")</f>
        <v/>
      </c>
    </row>
    <row r="277" spans="1:32" s="11" customFormat="1" hidden="1" x14ac:dyDescent="0.25">
      <c r="A277" s="1">
        <v>20191094</v>
      </c>
      <c r="B277" s="1" t="s">
        <v>352</v>
      </c>
      <c r="C277" s="1" t="s">
        <v>33</v>
      </c>
      <c r="D277" s="1" t="s">
        <v>83</v>
      </c>
      <c r="E277" s="1" t="s">
        <v>160</v>
      </c>
      <c r="F277" s="3">
        <v>43562</v>
      </c>
      <c r="G277" s="3"/>
      <c r="H277" s="3"/>
      <c r="I277" s="17"/>
      <c r="J277" s="91" t="s">
        <v>40</v>
      </c>
      <c r="K277" s="91">
        <v>6186</v>
      </c>
      <c r="L277" s="17"/>
      <c r="P277" s="17"/>
      <c r="Q277" s="17"/>
      <c r="R277" s="17"/>
      <c r="S277" s="17"/>
      <c r="U277" s="17"/>
      <c r="V277" s="17" t="s">
        <v>36</v>
      </c>
      <c r="AF277" s="17" t="str">
        <f>IFERROR(IF($AA$1&lt;&gt;0,IF($AA$1=VALUE(#REF!),AG277,""),""),"")</f>
        <v/>
      </c>
    </row>
    <row r="278" spans="1:32" s="11" customFormat="1" hidden="1" x14ac:dyDescent="0.25">
      <c r="A278" s="1">
        <v>20191095</v>
      </c>
      <c r="B278" s="1" t="s">
        <v>353</v>
      </c>
      <c r="C278" s="1" t="s">
        <v>33</v>
      </c>
      <c r="D278" s="1" t="s">
        <v>228</v>
      </c>
      <c r="E278" s="1" t="s">
        <v>160</v>
      </c>
      <c r="F278" s="3">
        <v>43562</v>
      </c>
      <c r="G278" s="3"/>
      <c r="H278" s="3"/>
      <c r="I278" s="17"/>
      <c r="J278" s="91" t="s">
        <v>40</v>
      </c>
      <c r="K278" s="91">
        <v>10506</v>
      </c>
      <c r="L278" s="17"/>
      <c r="P278" s="17"/>
      <c r="Q278" s="17"/>
      <c r="R278" s="17"/>
      <c r="S278" s="17"/>
      <c r="U278" s="17"/>
      <c r="V278" s="17" t="s">
        <v>36</v>
      </c>
      <c r="AF278" s="17" t="str">
        <f>IFERROR(IF($AA$1&lt;&gt;0,IF($AA$1=VALUE(#REF!),AG278,""),""),"")</f>
        <v/>
      </c>
    </row>
    <row r="279" spans="1:32" s="11" customFormat="1" hidden="1" x14ac:dyDescent="0.25">
      <c r="A279" s="1">
        <v>20191096</v>
      </c>
      <c r="B279" s="1" t="s">
        <v>354</v>
      </c>
      <c r="C279" s="1" t="s">
        <v>33</v>
      </c>
      <c r="D279" s="1" t="s">
        <v>56</v>
      </c>
      <c r="E279" s="1" t="s">
        <v>71</v>
      </c>
      <c r="F279" s="3">
        <v>43562</v>
      </c>
      <c r="G279" s="3"/>
      <c r="H279" s="3"/>
      <c r="I279" s="17"/>
      <c r="J279" s="11" t="s">
        <v>268</v>
      </c>
      <c r="K279" s="11">
        <v>550</v>
      </c>
      <c r="L279" s="17"/>
      <c r="P279" s="17"/>
      <c r="Q279" s="17"/>
      <c r="R279" s="17"/>
      <c r="S279" s="17"/>
      <c r="U279" s="17"/>
      <c r="V279" s="17" t="s">
        <v>36</v>
      </c>
      <c r="AF279" s="17" t="str">
        <f>IFERROR(IF($AA$1&lt;&gt;0,IF($AA$1=VALUE(#REF!),AG279,""),""),"")</f>
        <v/>
      </c>
    </row>
    <row r="280" spans="1:32" s="11" customFormat="1" hidden="1" x14ac:dyDescent="0.25">
      <c r="A280" s="1">
        <v>20191097</v>
      </c>
      <c r="B280" s="1" t="s">
        <v>355</v>
      </c>
      <c r="C280" s="1" t="s">
        <v>33</v>
      </c>
      <c r="D280" s="1" t="s">
        <v>56</v>
      </c>
      <c r="E280" s="1" t="s">
        <v>190</v>
      </c>
      <c r="F280" s="3">
        <v>43562</v>
      </c>
      <c r="G280" s="3"/>
      <c r="H280" s="3"/>
      <c r="I280" s="17"/>
      <c r="J280" s="91" t="s">
        <v>40</v>
      </c>
      <c r="K280" s="91">
        <v>6731</v>
      </c>
      <c r="L280" s="17"/>
      <c r="P280" s="17"/>
      <c r="Q280" s="17"/>
      <c r="R280" s="17"/>
      <c r="S280" s="17"/>
      <c r="U280" s="17"/>
      <c r="V280" s="17" t="s">
        <v>36</v>
      </c>
      <c r="AF280" s="17" t="str">
        <f>IFERROR(IF($AA$1&lt;&gt;0,IF($AA$1=VALUE(#REF!),AG280,""),""),"")</f>
        <v/>
      </c>
    </row>
    <row r="281" spans="1:32" s="11" customFormat="1" hidden="1" x14ac:dyDescent="0.25">
      <c r="A281" s="1">
        <v>20191098</v>
      </c>
      <c r="B281" s="1" t="s">
        <v>356</v>
      </c>
      <c r="C281" s="1" t="s">
        <v>33</v>
      </c>
      <c r="D281" s="1" t="s">
        <v>56</v>
      </c>
      <c r="E281" s="1">
        <v>1061431</v>
      </c>
      <c r="F281" s="3">
        <v>43562</v>
      </c>
      <c r="G281" s="3"/>
      <c r="H281" s="3"/>
      <c r="I281" s="17"/>
      <c r="J281" s="91" t="s">
        <v>40</v>
      </c>
      <c r="K281" s="91">
        <v>7551</v>
      </c>
      <c r="L281" s="17"/>
      <c r="P281" s="17"/>
      <c r="Q281" s="17"/>
      <c r="R281" s="17"/>
      <c r="S281" s="17"/>
      <c r="U281" s="17"/>
      <c r="V281" s="17" t="s">
        <v>36</v>
      </c>
      <c r="AF281" s="17" t="str">
        <f>IFERROR(IF($AA$1&lt;&gt;0,IF($AA$1=VALUE(#REF!),AG281,""),""),"")</f>
        <v/>
      </c>
    </row>
    <row r="282" spans="1:32" s="11" customFormat="1" hidden="1" x14ac:dyDescent="0.25">
      <c r="A282" s="1">
        <v>20191099</v>
      </c>
      <c r="B282" s="1">
        <v>13186633</v>
      </c>
      <c r="C282" s="1" t="s">
        <v>33</v>
      </c>
      <c r="D282" s="1" t="s">
        <v>56</v>
      </c>
      <c r="E282" s="1">
        <v>1061431</v>
      </c>
      <c r="F282" s="3">
        <v>43562</v>
      </c>
      <c r="G282" s="3"/>
      <c r="H282" s="3"/>
      <c r="I282" s="17"/>
      <c r="J282" s="91" t="s">
        <v>40</v>
      </c>
      <c r="K282" s="91">
        <v>4971</v>
      </c>
      <c r="L282" s="17"/>
      <c r="P282" s="17"/>
      <c r="Q282" s="17"/>
      <c r="R282" s="17"/>
      <c r="S282" s="17"/>
      <c r="U282" s="17"/>
      <c r="V282" s="17" t="s">
        <v>36</v>
      </c>
      <c r="AF282" s="17" t="str">
        <f>IFERROR(IF($AA$1&lt;&gt;0,IF($AA$1=VALUE(#REF!),AG282,""),""),"")</f>
        <v/>
      </c>
    </row>
    <row r="283" spans="1:32" s="11" customFormat="1" hidden="1" x14ac:dyDescent="0.25">
      <c r="A283" s="1">
        <v>20191100</v>
      </c>
      <c r="B283" s="1" t="s">
        <v>357</v>
      </c>
      <c r="C283" s="1" t="s">
        <v>33</v>
      </c>
      <c r="D283" s="1" t="s">
        <v>56</v>
      </c>
      <c r="E283" s="1">
        <v>1061431</v>
      </c>
      <c r="F283" s="3">
        <v>43564</v>
      </c>
      <c r="G283" s="3"/>
      <c r="H283" s="3"/>
      <c r="I283" s="17"/>
      <c r="J283" s="91" t="s">
        <v>268</v>
      </c>
      <c r="K283" s="91">
        <v>550</v>
      </c>
      <c r="L283" s="17"/>
      <c r="P283" s="17"/>
      <c r="Q283" s="17"/>
      <c r="R283" s="17"/>
      <c r="S283" s="17"/>
      <c r="U283" s="17"/>
      <c r="V283" s="17" t="s">
        <v>36</v>
      </c>
      <c r="AF283" s="17" t="str">
        <f>IFERROR(IF($AA$1&lt;&gt;0,IF($AA$1=VALUE(#REF!),AG283,""),""),"")</f>
        <v/>
      </c>
    </row>
    <row r="284" spans="1:32" s="11" customFormat="1" hidden="1" x14ac:dyDescent="0.25">
      <c r="A284" s="1">
        <v>20191101</v>
      </c>
      <c r="B284" s="1" t="s">
        <v>358</v>
      </c>
      <c r="C284" s="1" t="s">
        <v>33</v>
      </c>
      <c r="D284" s="1" t="s">
        <v>83</v>
      </c>
      <c r="E284" s="1">
        <v>1032847</v>
      </c>
      <c r="F284" s="3">
        <v>43564</v>
      </c>
      <c r="G284" s="3"/>
      <c r="H284" s="3"/>
      <c r="I284" s="17"/>
      <c r="J284" s="91" t="s">
        <v>40</v>
      </c>
      <c r="K284" s="91">
        <v>4841</v>
      </c>
      <c r="L284" s="17"/>
      <c r="P284" s="17"/>
      <c r="Q284" s="17"/>
      <c r="R284" s="17"/>
      <c r="S284" s="17"/>
      <c r="U284" s="17"/>
      <c r="V284" s="17" t="s">
        <v>36</v>
      </c>
      <c r="AF284" s="17" t="str">
        <f>IFERROR(IF($AA$1&lt;&gt;0,IF($AA$1=VALUE(#REF!),AG284,""),""),"")</f>
        <v/>
      </c>
    </row>
    <row r="285" spans="1:32" s="11" customFormat="1" hidden="1" x14ac:dyDescent="0.25">
      <c r="A285" s="1">
        <v>20191102</v>
      </c>
      <c r="B285" s="1" t="s">
        <v>359</v>
      </c>
      <c r="C285" s="1" t="s">
        <v>78</v>
      </c>
      <c r="D285" s="1" t="s">
        <v>79</v>
      </c>
      <c r="E285" s="1">
        <v>1059290</v>
      </c>
      <c r="F285" s="3">
        <v>43564</v>
      </c>
      <c r="G285" s="3"/>
      <c r="H285" s="3"/>
      <c r="I285" s="17"/>
      <c r="J285" s="11" t="s">
        <v>268</v>
      </c>
      <c r="K285" s="11">
        <v>550</v>
      </c>
      <c r="L285" s="17"/>
      <c r="P285" s="17"/>
      <c r="Q285" s="17"/>
      <c r="R285" s="17"/>
      <c r="S285" s="17"/>
      <c r="U285" s="17"/>
      <c r="V285" s="17" t="s">
        <v>36</v>
      </c>
      <c r="AF285" s="17" t="str">
        <f>IFERROR(IF($AA$1&lt;&gt;0,IF($AA$1=VALUE(#REF!),AG285,""),""),"")</f>
        <v/>
      </c>
    </row>
    <row r="286" spans="1:32" s="11" customFormat="1" hidden="1" x14ac:dyDescent="0.25">
      <c r="A286" s="1">
        <v>20191103</v>
      </c>
      <c r="B286" s="1" t="s">
        <v>360</v>
      </c>
      <c r="C286" s="1" t="s">
        <v>78</v>
      </c>
      <c r="D286" s="1" t="s">
        <v>79</v>
      </c>
      <c r="E286" s="1">
        <v>1059290</v>
      </c>
      <c r="F286" s="3">
        <v>43569</v>
      </c>
      <c r="G286" s="3"/>
      <c r="H286" s="3"/>
      <c r="I286" s="17"/>
      <c r="J286" s="91" t="s">
        <v>40</v>
      </c>
      <c r="K286" s="91">
        <v>4443</v>
      </c>
      <c r="L286" s="17"/>
      <c r="P286" s="17"/>
      <c r="Q286" s="17"/>
      <c r="R286" s="17"/>
      <c r="S286" s="17"/>
      <c r="U286" s="17"/>
      <c r="V286" s="17" t="s">
        <v>36</v>
      </c>
      <c r="AF286" s="17" t="str">
        <f>IFERROR(IF($AA$1&lt;&gt;0,IF($AA$1=VALUE(#REF!),AG286,""),""),"")</f>
        <v/>
      </c>
    </row>
    <row r="287" spans="1:32" s="11" customFormat="1" hidden="1" x14ac:dyDescent="0.25">
      <c r="A287" s="1">
        <v>20191104</v>
      </c>
      <c r="B287" s="1" t="s">
        <v>361</v>
      </c>
      <c r="C287" s="1" t="s">
        <v>33</v>
      </c>
      <c r="D287" s="1" t="s">
        <v>56</v>
      </c>
      <c r="E287" s="1" t="s">
        <v>71</v>
      </c>
      <c r="F287" s="3">
        <v>43570</v>
      </c>
      <c r="G287" s="3"/>
      <c r="H287" s="3"/>
      <c r="I287" s="17"/>
      <c r="J287" s="91" t="s">
        <v>40</v>
      </c>
      <c r="K287" s="91">
        <v>7016</v>
      </c>
      <c r="L287" s="17"/>
      <c r="P287" s="17"/>
      <c r="Q287" s="17"/>
      <c r="R287" s="17"/>
      <c r="S287" s="17"/>
      <c r="U287" s="17"/>
      <c r="V287" s="17" t="s">
        <v>36</v>
      </c>
      <c r="AF287" s="17" t="str">
        <f>IFERROR(IF($AA$1&lt;&gt;0,IF($AA$1=VALUE(#REF!),AG287,""),""),"")</f>
        <v/>
      </c>
    </row>
    <row r="288" spans="1:32" s="11" customFormat="1" hidden="1" x14ac:dyDescent="0.25">
      <c r="A288" s="1">
        <v>20191105</v>
      </c>
      <c r="B288" s="1" t="s">
        <v>362</v>
      </c>
      <c r="C288" s="1" t="s">
        <v>33</v>
      </c>
      <c r="D288" s="1" t="s">
        <v>83</v>
      </c>
      <c r="E288" s="1" t="s">
        <v>160</v>
      </c>
      <c r="F288" s="3">
        <v>43570</v>
      </c>
      <c r="G288" s="3"/>
      <c r="H288" s="3"/>
      <c r="I288" s="17"/>
      <c r="J288" s="91" t="s">
        <v>40</v>
      </c>
      <c r="K288" s="91">
        <v>5971</v>
      </c>
      <c r="L288" s="17"/>
      <c r="P288" s="17"/>
      <c r="Q288" s="17"/>
      <c r="R288" s="17"/>
      <c r="S288" s="17"/>
      <c r="U288" s="17"/>
      <c r="V288" s="17" t="s">
        <v>36</v>
      </c>
      <c r="AF288" s="17" t="str">
        <f>IFERROR(IF($AA$1&lt;&gt;0,IF($AA$1=VALUE(#REF!),AG288,""),""),"")</f>
        <v/>
      </c>
    </row>
    <row r="289" spans="1:32" s="11" customFormat="1" hidden="1" x14ac:dyDescent="0.25">
      <c r="A289" s="1">
        <v>20191106</v>
      </c>
      <c r="B289" s="1" t="s">
        <v>363</v>
      </c>
      <c r="C289" s="1" t="s">
        <v>33</v>
      </c>
      <c r="D289" s="1" t="s">
        <v>56</v>
      </c>
      <c r="E289" s="1" t="s">
        <v>71</v>
      </c>
      <c r="F289" s="3">
        <v>43573</v>
      </c>
      <c r="G289" s="3"/>
      <c r="H289" s="3"/>
      <c r="I289" s="17"/>
      <c r="J289" s="91" t="s">
        <v>40</v>
      </c>
      <c r="K289" s="91">
        <v>7986</v>
      </c>
      <c r="L289" s="17"/>
      <c r="P289" s="17"/>
      <c r="Q289" s="17"/>
      <c r="R289" s="17"/>
      <c r="S289" s="17"/>
      <c r="U289" s="17"/>
      <c r="V289" s="17" t="s">
        <v>36</v>
      </c>
      <c r="AF289" s="17" t="str">
        <f>IFERROR(IF($AA$1&lt;&gt;0,IF($AA$1=VALUE(#REF!),AG289,""),""),"")</f>
        <v/>
      </c>
    </row>
    <row r="290" spans="1:32" s="11" customFormat="1" hidden="1" x14ac:dyDescent="0.25">
      <c r="A290" s="1">
        <v>20191107</v>
      </c>
      <c r="B290" s="1" t="s">
        <v>364</v>
      </c>
      <c r="C290" s="1" t="s">
        <v>33</v>
      </c>
      <c r="D290" s="1" t="s">
        <v>83</v>
      </c>
      <c r="E290" s="1" t="s">
        <v>160</v>
      </c>
      <c r="F290" s="3">
        <v>43573</v>
      </c>
      <c r="G290" s="3"/>
      <c r="H290" s="3"/>
      <c r="I290" s="17"/>
      <c r="J290" s="91" t="s">
        <v>40</v>
      </c>
      <c r="K290" s="91">
        <v>6641</v>
      </c>
      <c r="L290" s="17"/>
      <c r="P290" s="17"/>
      <c r="Q290" s="17"/>
      <c r="R290" s="17"/>
      <c r="S290" s="17"/>
      <c r="U290" s="17"/>
      <c r="V290" s="17" t="s">
        <v>36</v>
      </c>
      <c r="AF290" s="17" t="str">
        <f>IFERROR(IF($AA$1&lt;&gt;0,IF($AA$1=VALUE(#REF!),AG290,""),""),"")</f>
        <v/>
      </c>
    </row>
    <row r="291" spans="1:32" s="11" customFormat="1" hidden="1" x14ac:dyDescent="0.25">
      <c r="A291" s="1">
        <v>20191108</v>
      </c>
      <c r="B291" s="1" t="s">
        <v>365</v>
      </c>
      <c r="C291" s="1" t="s">
        <v>33</v>
      </c>
      <c r="D291" s="1" t="s">
        <v>83</v>
      </c>
      <c r="E291" s="1" t="s">
        <v>160</v>
      </c>
      <c r="F291" s="3">
        <v>43577</v>
      </c>
      <c r="G291" s="3"/>
      <c r="H291" s="3"/>
      <c r="I291" s="17"/>
      <c r="J291" s="91" t="s">
        <v>40</v>
      </c>
      <c r="K291" s="91">
        <v>7361</v>
      </c>
      <c r="L291" s="17"/>
      <c r="P291" s="17"/>
      <c r="Q291" s="17"/>
      <c r="R291" s="17"/>
      <c r="S291" s="17"/>
      <c r="U291" s="17"/>
      <c r="V291" s="17" t="s">
        <v>36</v>
      </c>
      <c r="AF291" s="17" t="str">
        <f>IFERROR(IF($AA$1&lt;&gt;0,IF($AA$1=VALUE(#REF!),AG291,""),""),"")</f>
        <v/>
      </c>
    </row>
    <row r="292" spans="1:32" s="11" customFormat="1" hidden="1" x14ac:dyDescent="0.25">
      <c r="A292" s="1">
        <v>20191109</v>
      </c>
      <c r="B292" s="1" t="s">
        <v>366</v>
      </c>
      <c r="C292" s="1" t="s">
        <v>78</v>
      </c>
      <c r="D292" s="1" t="s">
        <v>79</v>
      </c>
      <c r="E292" s="1">
        <v>1025815</v>
      </c>
      <c r="F292" s="3">
        <v>43580</v>
      </c>
      <c r="G292" s="3"/>
      <c r="H292" s="3"/>
      <c r="I292" s="17"/>
      <c r="J292" s="91" t="s">
        <v>40</v>
      </c>
      <c r="K292" s="91">
        <v>7069</v>
      </c>
      <c r="L292" s="17"/>
      <c r="P292" s="17"/>
      <c r="Q292" s="17"/>
      <c r="R292" s="17"/>
      <c r="S292" s="17"/>
      <c r="U292" s="17"/>
      <c r="V292" s="17" t="s">
        <v>36</v>
      </c>
      <c r="AF292" s="17" t="str">
        <f>IFERROR(IF($AA$1&lt;&gt;0,IF($AA$1=VALUE(#REF!),AG292,""),""),"")</f>
        <v/>
      </c>
    </row>
    <row r="293" spans="1:32" s="11" customFormat="1" hidden="1" x14ac:dyDescent="0.25">
      <c r="A293" s="1">
        <v>20191110</v>
      </c>
      <c r="B293" s="1" t="s">
        <v>367</v>
      </c>
      <c r="C293" s="1" t="s">
        <v>78</v>
      </c>
      <c r="D293" s="1" t="s">
        <v>79</v>
      </c>
      <c r="E293" s="1">
        <v>1059290</v>
      </c>
      <c r="F293" s="3">
        <v>43580</v>
      </c>
      <c r="G293" s="3"/>
      <c r="H293" s="3"/>
      <c r="I293" s="17"/>
      <c r="J293" s="91" t="s">
        <v>40</v>
      </c>
      <c r="K293" s="91">
        <v>4690</v>
      </c>
      <c r="L293" s="17"/>
      <c r="P293" s="17"/>
      <c r="Q293" s="17"/>
      <c r="R293" s="17"/>
      <c r="S293" s="17"/>
      <c r="U293" s="17"/>
      <c r="V293" s="17" t="s">
        <v>36</v>
      </c>
      <c r="AF293" s="17" t="str">
        <f>IFERROR(IF($AA$1&lt;&gt;0,IF($AA$1=VALUE(#REF!),AG293,""),""),"")</f>
        <v/>
      </c>
    </row>
    <row r="294" spans="1:32" s="11" customFormat="1" hidden="1" x14ac:dyDescent="0.25">
      <c r="A294" s="1">
        <v>20191111</v>
      </c>
      <c r="B294" s="1" t="s">
        <v>368</v>
      </c>
      <c r="C294" s="1" t="s">
        <v>33</v>
      </c>
      <c r="D294" s="1" t="s">
        <v>83</v>
      </c>
      <c r="E294" s="1" t="s">
        <v>160</v>
      </c>
      <c r="F294" s="3">
        <v>43580</v>
      </c>
      <c r="G294" s="3"/>
      <c r="H294" s="3"/>
      <c r="I294" s="17"/>
      <c r="J294" s="91" t="s">
        <v>40</v>
      </c>
      <c r="K294" s="91">
        <v>5986</v>
      </c>
      <c r="L294" s="17"/>
      <c r="P294" s="17"/>
      <c r="Q294" s="17"/>
      <c r="R294" s="17"/>
      <c r="S294" s="17"/>
      <c r="U294" s="17"/>
      <c r="V294" s="17" t="s">
        <v>36</v>
      </c>
      <c r="AF294" s="17" t="str">
        <f>IFERROR(IF($AA$1&lt;&gt;0,IF($AA$1=VALUE(#REF!),AG294,""),""),"")</f>
        <v/>
      </c>
    </row>
    <row r="295" spans="1:32" s="11" customFormat="1" hidden="1" x14ac:dyDescent="0.25">
      <c r="A295" s="1">
        <v>20191112</v>
      </c>
      <c r="B295" s="1" t="s">
        <v>369</v>
      </c>
      <c r="C295" s="1" t="s">
        <v>33</v>
      </c>
      <c r="D295" s="1" t="s">
        <v>39</v>
      </c>
      <c r="E295" s="1">
        <v>952071</v>
      </c>
      <c r="F295" s="3">
        <v>43583</v>
      </c>
      <c r="G295" s="3"/>
      <c r="H295" s="3"/>
      <c r="I295" s="17"/>
      <c r="J295" s="91" t="s">
        <v>40</v>
      </c>
      <c r="K295" s="91">
        <v>4987</v>
      </c>
      <c r="L295" s="17"/>
      <c r="P295" s="17"/>
      <c r="Q295" s="17"/>
      <c r="R295" s="17"/>
      <c r="S295" s="17"/>
      <c r="U295" s="17"/>
      <c r="V295" s="17" t="s">
        <v>36</v>
      </c>
      <c r="AF295" s="17" t="str">
        <f>IFERROR(IF($AA$1&lt;&gt;0,IF($AA$1=VALUE(#REF!),AG295,""),""),"")</f>
        <v/>
      </c>
    </row>
    <row r="296" spans="1:32" s="11" customFormat="1" hidden="1" x14ac:dyDescent="0.25">
      <c r="A296" s="1">
        <v>20191113</v>
      </c>
      <c r="B296" s="1" t="s">
        <v>370</v>
      </c>
      <c r="C296" s="1" t="s">
        <v>33</v>
      </c>
      <c r="D296" s="1" t="s">
        <v>56</v>
      </c>
      <c r="E296" s="1">
        <v>1061431</v>
      </c>
      <c r="F296" s="3">
        <v>43583</v>
      </c>
      <c r="G296" s="3"/>
      <c r="H296" s="3"/>
      <c r="I296" s="17"/>
      <c r="J296" s="91" t="s">
        <v>40</v>
      </c>
      <c r="K296" s="91">
        <v>4891</v>
      </c>
      <c r="L296" s="17"/>
      <c r="P296" s="17"/>
      <c r="Q296" s="17"/>
      <c r="R296" s="17"/>
      <c r="S296" s="17"/>
      <c r="U296" s="17"/>
      <c r="V296" s="17" t="s">
        <v>36</v>
      </c>
      <c r="AF296" s="17" t="str">
        <f>IFERROR(IF($AA$1&lt;&gt;0,IF($AA$1=VALUE(#REF!),AG296,""),""),"")</f>
        <v/>
      </c>
    </row>
    <row r="297" spans="1:32" s="11" customFormat="1" hidden="1" x14ac:dyDescent="0.25">
      <c r="A297" s="1">
        <v>20191114</v>
      </c>
      <c r="B297" s="1">
        <v>13172285</v>
      </c>
      <c r="C297" s="1" t="s">
        <v>33</v>
      </c>
      <c r="D297" s="1" t="s">
        <v>228</v>
      </c>
      <c r="E297" s="1">
        <v>1032847</v>
      </c>
      <c r="F297" s="3">
        <v>43583</v>
      </c>
      <c r="G297" s="3"/>
      <c r="H297" s="3"/>
      <c r="I297" s="17"/>
      <c r="J297" s="11" t="s">
        <v>40</v>
      </c>
      <c r="K297" s="11">
        <v>4121</v>
      </c>
      <c r="L297" s="17"/>
      <c r="P297" s="17"/>
      <c r="Q297" s="17"/>
      <c r="R297" s="17"/>
      <c r="S297" s="17"/>
      <c r="U297" s="17"/>
      <c r="V297" s="17" t="s">
        <v>36</v>
      </c>
      <c r="AF297" s="17" t="str">
        <f>IFERROR(IF($AA$1&lt;&gt;0,IF($AA$1=VALUE(#REF!),AG297,""),""),"")</f>
        <v/>
      </c>
    </row>
    <row r="298" spans="1:32" s="11" customFormat="1" hidden="1" x14ac:dyDescent="0.25">
      <c r="A298" s="1">
        <v>20191115</v>
      </c>
      <c r="B298" s="1">
        <v>13172286</v>
      </c>
      <c r="C298" s="1" t="s">
        <v>33</v>
      </c>
      <c r="D298" s="1" t="s">
        <v>83</v>
      </c>
      <c r="E298" s="1">
        <v>1032847</v>
      </c>
      <c r="F298" s="3">
        <v>43583</v>
      </c>
      <c r="G298" s="3"/>
      <c r="H298" s="3"/>
      <c r="I298" s="17"/>
      <c r="J298" s="91" t="s">
        <v>40</v>
      </c>
      <c r="K298" s="91">
        <v>4841</v>
      </c>
      <c r="L298" s="17"/>
      <c r="P298" s="17"/>
      <c r="Q298" s="17"/>
      <c r="R298" s="17"/>
      <c r="S298" s="17"/>
      <c r="U298" s="17"/>
      <c r="V298" s="17" t="s">
        <v>36</v>
      </c>
      <c r="AF298" s="17" t="str">
        <f>IFERROR(IF($AA$1&lt;&gt;0,IF($AA$1=VALUE(#REF!),AG298,""),""),"")</f>
        <v/>
      </c>
    </row>
    <row r="299" spans="1:32" s="11" customFormat="1" hidden="1" x14ac:dyDescent="0.25">
      <c r="A299" s="1">
        <v>20191116</v>
      </c>
      <c r="B299" s="1" t="s">
        <v>371</v>
      </c>
      <c r="C299" s="1" t="s">
        <v>33</v>
      </c>
      <c r="D299" s="1" t="s">
        <v>83</v>
      </c>
      <c r="E299" s="1" t="s">
        <v>160</v>
      </c>
      <c r="F299" s="3">
        <v>43584</v>
      </c>
      <c r="G299" s="3"/>
      <c r="H299" s="3"/>
      <c r="I299" s="17"/>
      <c r="J299" s="91" t="s">
        <v>40</v>
      </c>
      <c r="K299" s="91">
        <v>4506</v>
      </c>
      <c r="L299" s="17"/>
      <c r="P299" s="17"/>
      <c r="Q299" s="17"/>
      <c r="R299" s="17"/>
      <c r="S299" s="17"/>
      <c r="U299" s="17"/>
      <c r="V299" s="17" t="s">
        <v>36</v>
      </c>
      <c r="AF299" s="17" t="str">
        <f>IFERROR(IF($AA$1&lt;&gt;0,IF($AA$1=VALUE(#REF!),AG299,""),""),"")</f>
        <v/>
      </c>
    </row>
    <row r="300" spans="1:32" s="11" customFormat="1" hidden="1" x14ac:dyDescent="0.25">
      <c r="A300" s="1">
        <v>20191117</v>
      </c>
      <c r="B300" s="1" t="s">
        <v>372</v>
      </c>
      <c r="C300" s="1" t="s">
        <v>33</v>
      </c>
      <c r="D300" s="1" t="s">
        <v>56</v>
      </c>
      <c r="E300" s="1" t="s">
        <v>190</v>
      </c>
      <c r="F300" s="3">
        <v>43584</v>
      </c>
      <c r="G300" s="3"/>
      <c r="H300" s="3"/>
      <c r="I300" s="17"/>
      <c r="J300" s="91" t="s">
        <v>40</v>
      </c>
      <c r="K300" s="91">
        <v>6746</v>
      </c>
      <c r="L300" s="17"/>
      <c r="P300" s="17"/>
      <c r="Q300" s="17"/>
      <c r="R300" s="17"/>
      <c r="S300" s="17"/>
      <c r="U300" s="17"/>
      <c r="V300" s="17" t="s">
        <v>36</v>
      </c>
      <c r="AF300" s="17" t="str">
        <f>IFERROR(IF($AA$1&lt;&gt;0,IF($AA$1=VALUE(#REF!),AG300,""),""),"")</f>
        <v/>
      </c>
    </row>
    <row r="301" spans="1:32" s="11" customFormat="1" hidden="1" x14ac:dyDescent="0.25">
      <c r="A301" s="1">
        <v>20191118</v>
      </c>
      <c r="B301" s="1" t="s">
        <v>373</v>
      </c>
      <c r="C301" s="1" t="s">
        <v>78</v>
      </c>
      <c r="D301" s="1" t="s">
        <v>79</v>
      </c>
      <c r="E301" s="1">
        <v>1059290</v>
      </c>
      <c r="F301" s="3">
        <v>43584</v>
      </c>
      <c r="G301" s="3"/>
      <c r="H301" s="3"/>
      <c r="I301" s="17"/>
      <c r="J301" s="91" t="s">
        <v>40</v>
      </c>
      <c r="K301" s="91">
        <v>4221</v>
      </c>
      <c r="L301" s="17"/>
      <c r="P301" s="17"/>
      <c r="Q301" s="17"/>
      <c r="R301" s="17"/>
      <c r="S301" s="17"/>
      <c r="U301" s="17"/>
      <c r="V301" s="17" t="s">
        <v>36</v>
      </c>
      <c r="AF301" s="17" t="str">
        <f>IFERROR(IF($AA$1&lt;&gt;0,IF($AA$1=VALUE(#REF!),AG301,""),""),"")</f>
        <v/>
      </c>
    </row>
    <row r="302" spans="1:32" s="11" customFormat="1" hidden="1" x14ac:dyDescent="0.25">
      <c r="A302" s="1">
        <v>20191119</v>
      </c>
      <c r="B302" s="1" t="s">
        <v>374</v>
      </c>
      <c r="C302" s="1" t="s">
        <v>78</v>
      </c>
      <c r="D302" s="1" t="s">
        <v>79</v>
      </c>
      <c r="E302" s="1">
        <v>1059290</v>
      </c>
      <c r="F302" s="3">
        <v>43584</v>
      </c>
      <c r="G302" s="3"/>
      <c r="H302" s="3"/>
      <c r="I302" s="17"/>
      <c r="J302" s="91" t="s">
        <v>40</v>
      </c>
      <c r="K302" s="91">
        <v>4146</v>
      </c>
      <c r="L302" s="17"/>
      <c r="P302" s="17"/>
      <c r="Q302" s="17"/>
      <c r="R302" s="17"/>
      <c r="S302" s="17"/>
      <c r="U302" s="17"/>
      <c r="V302" s="17" t="s">
        <v>36</v>
      </c>
      <c r="AF302" s="17" t="str">
        <f>IFERROR(IF($AA$1&lt;&gt;0,IF($AA$1=VALUE(#REF!),AG302,""),""),"")</f>
        <v/>
      </c>
    </row>
    <row r="303" spans="1:32" s="11" customFormat="1" hidden="1" x14ac:dyDescent="0.25">
      <c r="A303" s="1">
        <v>20191120</v>
      </c>
      <c r="B303" s="1" t="s">
        <v>375</v>
      </c>
      <c r="C303" s="1" t="s">
        <v>78</v>
      </c>
      <c r="D303" s="1" t="s">
        <v>79</v>
      </c>
      <c r="E303" s="1">
        <v>1059290</v>
      </c>
      <c r="F303" s="3">
        <v>43584</v>
      </c>
      <c r="G303" s="3"/>
      <c r="H303" s="3"/>
      <c r="I303" s="17"/>
      <c r="J303" s="11" t="s">
        <v>40</v>
      </c>
      <c r="K303" s="11">
        <v>4296</v>
      </c>
      <c r="L303" s="17"/>
      <c r="P303" s="17"/>
      <c r="Q303" s="17"/>
      <c r="R303" s="17"/>
      <c r="S303" s="17"/>
      <c r="U303" s="17"/>
      <c r="V303" s="17" t="s">
        <v>36</v>
      </c>
      <c r="AF303" s="17" t="str">
        <f>IFERROR(IF($AA$1&lt;&gt;0,IF($AA$1=VALUE(#REF!),AG303,""),""),"")</f>
        <v/>
      </c>
    </row>
    <row r="304" spans="1:32" s="11" customFormat="1" hidden="1" x14ac:dyDescent="0.25">
      <c r="A304" s="1">
        <v>20191121</v>
      </c>
      <c r="B304" s="1" t="s">
        <v>376</v>
      </c>
      <c r="C304" s="1" t="s">
        <v>78</v>
      </c>
      <c r="D304" s="1" t="s">
        <v>79</v>
      </c>
      <c r="E304" s="1">
        <v>1059290</v>
      </c>
      <c r="F304" s="3">
        <v>43584</v>
      </c>
      <c r="G304" s="3"/>
      <c r="H304" s="3"/>
      <c r="I304" s="17"/>
      <c r="J304" s="91" t="s">
        <v>204</v>
      </c>
      <c r="K304" s="91">
        <v>550</v>
      </c>
      <c r="L304" s="17"/>
      <c r="P304" s="17"/>
      <c r="Q304" s="17"/>
      <c r="R304" s="17"/>
      <c r="S304" s="17"/>
      <c r="U304" s="17"/>
      <c r="V304" s="17" t="s">
        <v>36</v>
      </c>
      <c r="AF304" s="17" t="str">
        <f>IFERROR(IF($AA$1&lt;&gt;0,IF($AA$1=VALUE(#REF!),AG304,""),""),"")</f>
        <v/>
      </c>
    </row>
    <row r="305" spans="1:32" s="11" customFormat="1" hidden="1" x14ac:dyDescent="0.25">
      <c r="A305" s="1">
        <v>20191122</v>
      </c>
      <c r="B305" s="1" t="s">
        <v>377</v>
      </c>
      <c r="C305" s="1" t="s">
        <v>33</v>
      </c>
      <c r="D305" s="1" t="s">
        <v>56</v>
      </c>
      <c r="E305" s="1">
        <v>1061431</v>
      </c>
      <c r="F305" s="3">
        <v>43587</v>
      </c>
      <c r="G305" s="3"/>
      <c r="H305" s="3"/>
      <c r="I305" s="17"/>
      <c r="J305" s="91" t="s">
        <v>40</v>
      </c>
      <c r="K305" s="91">
        <v>4631</v>
      </c>
      <c r="L305" s="17"/>
      <c r="P305" s="17"/>
      <c r="Q305" s="17"/>
      <c r="R305" s="17"/>
      <c r="S305" s="17"/>
      <c r="U305" s="17"/>
      <c r="V305" s="17" t="s">
        <v>36</v>
      </c>
      <c r="AF305" s="17" t="str">
        <f>IFERROR(IF($AA$1&lt;&gt;0,IF($AA$1=VALUE(#REF!),AG305,""),""),"")</f>
        <v/>
      </c>
    </row>
    <row r="306" spans="1:32" s="11" customFormat="1" hidden="1" x14ac:dyDescent="0.25">
      <c r="A306" s="1">
        <v>20191123</v>
      </c>
      <c r="B306" s="1" t="s">
        <v>378</v>
      </c>
      <c r="C306" s="1" t="s">
        <v>33</v>
      </c>
      <c r="D306" s="1" t="s">
        <v>83</v>
      </c>
      <c r="E306" s="1" t="s">
        <v>160</v>
      </c>
      <c r="F306" s="3">
        <v>43590</v>
      </c>
      <c r="G306" s="3"/>
      <c r="H306" s="3"/>
      <c r="I306" s="17"/>
      <c r="J306" s="91" t="s">
        <v>204</v>
      </c>
      <c r="K306" s="91">
        <v>550</v>
      </c>
      <c r="L306" s="17"/>
      <c r="P306" s="17"/>
      <c r="Q306" s="17"/>
      <c r="R306" s="17"/>
      <c r="S306" s="17"/>
      <c r="U306" s="17"/>
      <c r="V306" s="17" t="s">
        <v>36</v>
      </c>
      <c r="AF306" s="17" t="str">
        <f>IFERROR(IF($AA$1&lt;&gt;0,IF($AA$1=VALUE(#REF!),AG306,""),""),"")</f>
        <v/>
      </c>
    </row>
    <row r="307" spans="1:32" s="11" customFormat="1" hidden="1" x14ac:dyDescent="0.25">
      <c r="A307" s="1">
        <v>20191124</v>
      </c>
      <c r="B307" s="1" t="s">
        <v>379</v>
      </c>
      <c r="C307" s="1" t="s">
        <v>33</v>
      </c>
      <c r="D307" s="1" t="s">
        <v>56</v>
      </c>
      <c r="E307" s="1" t="s">
        <v>71</v>
      </c>
      <c r="F307" s="3">
        <v>43590</v>
      </c>
      <c r="G307" s="3"/>
      <c r="H307" s="3"/>
      <c r="I307" s="17"/>
      <c r="J307" s="91" t="s">
        <v>204</v>
      </c>
      <c r="K307" s="91">
        <v>550</v>
      </c>
      <c r="L307" s="17"/>
      <c r="P307" s="17"/>
      <c r="Q307" s="17"/>
      <c r="R307" s="17"/>
      <c r="S307" s="17"/>
      <c r="U307" s="17"/>
      <c r="V307" s="17" t="s">
        <v>36</v>
      </c>
      <c r="AF307" s="17" t="str">
        <f>IFERROR(IF($AA$1&lt;&gt;0,IF($AA$1=VALUE(#REF!),AG307,""),""),"")</f>
        <v/>
      </c>
    </row>
    <row r="308" spans="1:32" s="11" customFormat="1" hidden="1" x14ac:dyDescent="0.25">
      <c r="A308" s="1">
        <v>20191125</v>
      </c>
      <c r="B308" s="1" t="s">
        <v>380</v>
      </c>
      <c r="C308" s="1" t="s">
        <v>78</v>
      </c>
      <c r="D308" s="1" t="s">
        <v>79</v>
      </c>
      <c r="E308" s="1">
        <v>1059290</v>
      </c>
      <c r="F308" s="3">
        <v>43591</v>
      </c>
      <c r="G308" s="3"/>
      <c r="H308" s="3"/>
      <c r="I308" s="17"/>
      <c r="J308" s="91" t="s">
        <v>40</v>
      </c>
      <c r="K308" s="91">
        <v>4171</v>
      </c>
      <c r="L308" s="17"/>
      <c r="P308" s="17"/>
      <c r="Q308" s="17"/>
      <c r="R308" s="17"/>
      <c r="S308" s="17"/>
      <c r="U308" s="17"/>
      <c r="V308" s="17" t="s">
        <v>36</v>
      </c>
      <c r="AF308" s="17" t="str">
        <f>IFERROR(IF($AA$1&lt;&gt;0,IF($AA$1=VALUE(#REF!),AG308,""),""),"")</f>
        <v/>
      </c>
    </row>
    <row r="309" spans="1:32" s="11" customFormat="1" hidden="1" x14ac:dyDescent="0.25">
      <c r="A309" s="1">
        <v>20191126</v>
      </c>
      <c r="B309" s="1" t="s">
        <v>381</v>
      </c>
      <c r="C309" s="1" t="s">
        <v>33</v>
      </c>
      <c r="D309" s="1" t="s">
        <v>56</v>
      </c>
      <c r="E309" s="1">
        <v>1061431</v>
      </c>
      <c r="F309" s="3">
        <v>43591</v>
      </c>
      <c r="G309" s="3"/>
      <c r="H309" s="3"/>
      <c r="I309" s="17"/>
      <c r="J309" s="11" t="s">
        <v>40</v>
      </c>
      <c r="K309" s="11">
        <v>5826</v>
      </c>
      <c r="L309" s="17"/>
      <c r="P309" s="17"/>
      <c r="Q309" s="17"/>
      <c r="R309" s="17"/>
      <c r="S309" s="17"/>
      <c r="U309" s="17"/>
      <c r="V309" s="17" t="s">
        <v>36</v>
      </c>
      <c r="AF309" s="17" t="str">
        <f>IFERROR(IF($AA$1&lt;&gt;0,IF($AA$1=VALUE(#REF!),AG309,""),""),"")</f>
        <v/>
      </c>
    </row>
    <row r="310" spans="1:32" s="11" customFormat="1" hidden="1" x14ac:dyDescent="0.25">
      <c r="A310" s="1">
        <v>20191127</v>
      </c>
      <c r="B310" s="1" t="s">
        <v>382</v>
      </c>
      <c r="C310" s="1" t="s">
        <v>33</v>
      </c>
      <c r="D310" s="1" t="s">
        <v>56</v>
      </c>
      <c r="E310" s="1">
        <v>1061431</v>
      </c>
      <c r="F310" s="3">
        <v>43593</v>
      </c>
      <c r="G310" s="3"/>
      <c r="H310" s="3"/>
      <c r="I310" s="17"/>
      <c r="J310" s="91" t="s">
        <v>40</v>
      </c>
      <c r="K310" s="91">
        <v>4346</v>
      </c>
      <c r="L310" s="17"/>
      <c r="P310" s="17"/>
      <c r="Q310" s="17"/>
      <c r="R310" s="17"/>
      <c r="S310" s="17"/>
      <c r="U310" s="17"/>
      <c r="V310" s="17" t="s">
        <v>36</v>
      </c>
      <c r="AF310" s="17" t="str">
        <f>IFERROR(IF($AA$1&lt;&gt;0,IF($AA$1=VALUE(#REF!),AG310,""),""),"")</f>
        <v/>
      </c>
    </row>
    <row r="311" spans="1:32" s="11" customFormat="1" hidden="1" x14ac:dyDescent="0.25">
      <c r="A311" s="1">
        <v>20191128</v>
      </c>
      <c r="B311" s="1" t="s">
        <v>383</v>
      </c>
      <c r="C311" s="1" t="s">
        <v>33</v>
      </c>
      <c r="D311" s="1" t="s">
        <v>83</v>
      </c>
      <c r="E311" s="1" t="s">
        <v>160</v>
      </c>
      <c r="F311" s="3">
        <v>43597</v>
      </c>
      <c r="G311" s="3"/>
      <c r="H311" s="3"/>
      <c r="I311" s="17"/>
      <c r="J311" s="91" t="s">
        <v>40</v>
      </c>
      <c r="K311" s="91">
        <v>4146</v>
      </c>
      <c r="L311" s="17"/>
      <c r="P311" s="17"/>
      <c r="Q311" s="17"/>
      <c r="R311" s="17"/>
      <c r="S311" s="17"/>
      <c r="U311" s="17"/>
      <c r="V311" s="17" t="s">
        <v>36</v>
      </c>
      <c r="AF311" s="17" t="str">
        <f>IFERROR(IF($AA$1&lt;&gt;0,IF($AA$1=VALUE(#REF!),AG311,""),""),"")</f>
        <v/>
      </c>
    </row>
    <row r="312" spans="1:32" s="11" customFormat="1" hidden="1" x14ac:dyDescent="0.25">
      <c r="A312" s="1">
        <v>20191129</v>
      </c>
      <c r="B312" s="1" t="s">
        <v>384</v>
      </c>
      <c r="C312" s="1" t="s">
        <v>33</v>
      </c>
      <c r="D312" s="1" t="s">
        <v>56</v>
      </c>
      <c r="E312" s="1" t="s">
        <v>190</v>
      </c>
      <c r="F312" s="3">
        <v>43597</v>
      </c>
      <c r="G312" s="3"/>
      <c r="H312" s="3"/>
      <c r="I312" s="17"/>
      <c r="J312" s="91" t="s">
        <v>40</v>
      </c>
      <c r="K312" s="91">
        <v>5901</v>
      </c>
      <c r="L312" s="17"/>
      <c r="P312" s="17"/>
      <c r="Q312" s="17"/>
      <c r="R312" s="17"/>
      <c r="S312" s="17"/>
      <c r="U312" s="17"/>
      <c r="V312" s="17" t="s">
        <v>36</v>
      </c>
      <c r="AF312" s="17" t="str">
        <f>IFERROR(IF($AA$1&lt;&gt;0,IF($AA$1=VALUE(#REF!),AG312,""),""),"")</f>
        <v/>
      </c>
    </row>
    <row r="313" spans="1:32" s="11" customFormat="1" hidden="1" x14ac:dyDescent="0.25">
      <c r="A313" s="1">
        <v>20191130</v>
      </c>
      <c r="B313" s="1">
        <v>13224439</v>
      </c>
      <c r="C313" s="1" t="s">
        <v>33</v>
      </c>
      <c r="D313" s="1" t="s">
        <v>56</v>
      </c>
      <c r="E313" s="1">
        <v>1061431</v>
      </c>
      <c r="F313" s="3">
        <v>43599</v>
      </c>
      <c r="G313" s="3"/>
      <c r="H313" s="3"/>
      <c r="I313" s="17"/>
      <c r="J313" s="91" t="s">
        <v>40</v>
      </c>
      <c r="K313" s="91">
        <v>4621</v>
      </c>
      <c r="L313" s="17"/>
      <c r="P313" s="17"/>
      <c r="Q313" s="17"/>
      <c r="R313" s="17"/>
      <c r="S313" s="17"/>
      <c r="U313" s="17"/>
      <c r="V313" s="17" t="s">
        <v>36</v>
      </c>
      <c r="AF313" s="17" t="str">
        <f>IFERROR(IF($AA$1&lt;&gt;0,IF($AA$1=VALUE(#REF!),AG313,""),""),"")</f>
        <v/>
      </c>
    </row>
    <row r="314" spans="1:32" s="11" customFormat="1" hidden="1" x14ac:dyDescent="0.25">
      <c r="A314" s="1">
        <v>20191131</v>
      </c>
      <c r="B314" s="1" t="s">
        <v>385</v>
      </c>
      <c r="C314" s="1" t="s">
        <v>33</v>
      </c>
      <c r="D314" s="1" t="s">
        <v>83</v>
      </c>
      <c r="E314" s="1" t="s">
        <v>160</v>
      </c>
      <c r="F314" s="3">
        <v>43600</v>
      </c>
      <c r="G314" s="3"/>
      <c r="H314" s="3"/>
      <c r="I314" s="17"/>
      <c r="J314" s="91" t="s">
        <v>40</v>
      </c>
      <c r="K314" s="91">
        <v>5561</v>
      </c>
      <c r="L314" s="17"/>
      <c r="P314" s="17"/>
      <c r="Q314" s="17"/>
      <c r="R314" s="17"/>
      <c r="S314" s="17"/>
      <c r="U314" s="17"/>
      <c r="V314" s="17" t="s">
        <v>36</v>
      </c>
      <c r="AF314" s="17" t="str">
        <f>IFERROR(IF($AA$1&lt;&gt;0,IF($AA$1=VALUE(#REF!),AG314,""),""),"")</f>
        <v/>
      </c>
    </row>
    <row r="315" spans="1:32" s="11" customFormat="1" hidden="1" x14ac:dyDescent="0.25">
      <c r="A315" s="1">
        <v>20191132</v>
      </c>
      <c r="B315" s="1" t="s">
        <v>386</v>
      </c>
      <c r="C315" s="1" t="s">
        <v>33</v>
      </c>
      <c r="D315" s="1" t="s">
        <v>228</v>
      </c>
      <c r="E315" s="1" t="s">
        <v>160</v>
      </c>
      <c r="F315" s="3">
        <v>43601</v>
      </c>
      <c r="G315" s="3"/>
      <c r="H315" s="3"/>
      <c r="I315" s="17"/>
      <c r="J315" s="11" t="s">
        <v>40</v>
      </c>
      <c r="K315" s="11">
        <v>5226</v>
      </c>
      <c r="L315" s="17"/>
      <c r="P315" s="17"/>
      <c r="Q315" s="17"/>
      <c r="R315" s="17"/>
      <c r="S315" s="17"/>
      <c r="U315" s="17"/>
      <c r="V315" s="17" t="s">
        <v>36</v>
      </c>
      <c r="AF315" s="17" t="str">
        <f>IFERROR(IF($AA$1&lt;&gt;0,IF($AA$1=VALUE(#REF!),AG315,""),""),"")</f>
        <v/>
      </c>
    </row>
    <row r="316" spans="1:32" s="11" customFormat="1" hidden="1" x14ac:dyDescent="0.25">
      <c r="A316" s="1">
        <v>20191133</v>
      </c>
      <c r="B316" s="1" t="s">
        <v>387</v>
      </c>
      <c r="C316" s="1" t="s">
        <v>33</v>
      </c>
      <c r="D316" s="1" t="s">
        <v>83</v>
      </c>
      <c r="E316" s="1" t="s">
        <v>160</v>
      </c>
      <c r="F316" s="3">
        <v>43605</v>
      </c>
      <c r="G316" s="3"/>
      <c r="H316" s="3"/>
      <c r="I316" s="17"/>
      <c r="J316" s="91" t="s">
        <v>40</v>
      </c>
      <c r="K316" s="91">
        <v>4121</v>
      </c>
      <c r="L316" s="17"/>
      <c r="P316" s="17"/>
      <c r="Q316" s="17"/>
      <c r="R316" s="17"/>
      <c r="S316" s="17"/>
      <c r="U316" s="17"/>
      <c r="V316" s="17" t="s">
        <v>36</v>
      </c>
      <c r="AF316" s="17" t="str">
        <f>IFERROR(IF($AA$1&lt;&gt;0,IF($AA$1=VALUE(#REF!),AG316,""),""),"")</f>
        <v/>
      </c>
    </row>
    <row r="317" spans="1:32" s="11" customFormat="1" hidden="1" x14ac:dyDescent="0.25">
      <c r="A317" s="1">
        <v>20191134</v>
      </c>
      <c r="B317" s="1" t="s">
        <v>388</v>
      </c>
      <c r="C317" s="1" t="s">
        <v>33</v>
      </c>
      <c r="D317" s="1" t="s">
        <v>83</v>
      </c>
      <c r="E317" s="1" t="s">
        <v>160</v>
      </c>
      <c r="F317" s="3">
        <v>43605</v>
      </c>
      <c r="G317" s="3"/>
      <c r="H317" s="3"/>
      <c r="I317" s="17"/>
      <c r="J317" s="91" t="s">
        <v>40</v>
      </c>
      <c r="K317" s="91">
        <v>7626</v>
      </c>
      <c r="L317" s="17"/>
      <c r="P317" s="17"/>
      <c r="Q317" s="17"/>
      <c r="R317" s="17"/>
      <c r="S317" s="17"/>
      <c r="U317" s="17"/>
      <c r="V317" s="17" t="s">
        <v>36</v>
      </c>
      <c r="AF317" s="17" t="str">
        <f>IFERROR(IF($AA$1&lt;&gt;0,IF($AA$1=VALUE(#REF!),AG317,""),""),"")</f>
        <v/>
      </c>
    </row>
    <row r="318" spans="1:32" s="11" customFormat="1" hidden="1" x14ac:dyDescent="0.25">
      <c r="A318" s="1">
        <v>20191135</v>
      </c>
      <c r="B318" s="1" t="s">
        <v>389</v>
      </c>
      <c r="C318" s="1" t="s">
        <v>33</v>
      </c>
      <c r="D318" s="1" t="s">
        <v>56</v>
      </c>
      <c r="E318" s="1">
        <v>1061431</v>
      </c>
      <c r="F318" s="3">
        <v>43605</v>
      </c>
      <c r="G318" s="3"/>
      <c r="H318" s="3"/>
      <c r="I318" s="17"/>
      <c r="J318" s="91" t="s">
        <v>40</v>
      </c>
      <c r="K318" s="91">
        <v>7331</v>
      </c>
      <c r="L318" s="17"/>
      <c r="P318" s="17"/>
      <c r="Q318" s="17"/>
      <c r="R318" s="17"/>
      <c r="S318" s="17"/>
      <c r="U318" s="17"/>
      <c r="V318" s="17" t="s">
        <v>36</v>
      </c>
      <c r="AF318" s="17" t="str">
        <f>IFERROR(IF($AA$1&lt;&gt;0,IF($AA$1=VALUE(#REF!),AG318,""),""),"")</f>
        <v/>
      </c>
    </row>
    <row r="319" spans="1:32" s="11" customFormat="1" hidden="1" x14ac:dyDescent="0.25">
      <c r="A319" s="1">
        <v>20191136</v>
      </c>
      <c r="B319" s="1" t="s">
        <v>390</v>
      </c>
      <c r="C319" s="1" t="s">
        <v>78</v>
      </c>
      <c r="D319" s="1" t="s">
        <v>79</v>
      </c>
      <c r="E319" s="1">
        <v>1059290</v>
      </c>
      <c r="F319" s="3">
        <v>43608</v>
      </c>
      <c r="G319" s="3"/>
      <c r="H319" s="3"/>
      <c r="I319" s="17"/>
      <c r="J319" s="91" t="s">
        <v>40</v>
      </c>
      <c r="K319" s="91">
        <v>4146</v>
      </c>
      <c r="L319" s="17"/>
      <c r="P319" s="17"/>
      <c r="Q319" s="17"/>
      <c r="R319" s="17"/>
      <c r="S319" s="17"/>
      <c r="U319" s="17"/>
      <c r="V319" s="17" t="s">
        <v>36</v>
      </c>
      <c r="AF319" s="17" t="str">
        <f>IFERROR(IF($AA$1&lt;&gt;0,IF($AA$1=VALUE(#REF!),AG319,""),""),"")</f>
        <v/>
      </c>
    </row>
    <row r="320" spans="1:32" s="11" customFormat="1" hidden="1" x14ac:dyDescent="0.25">
      <c r="A320" s="1">
        <v>20191137</v>
      </c>
      <c r="B320" s="1" t="s">
        <v>391</v>
      </c>
      <c r="C320" s="1" t="s">
        <v>58</v>
      </c>
      <c r="D320" s="1" t="s">
        <v>59</v>
      </c>
      <c r="E320" s="1">
        <v>1111265</v>
      </c>
      <c r="F320" s="3">
        <v>43607</v>
      </c>
      <c r="G320" s="3"/>
      <c r="H320" s="3"/>
      <c r="I320" s="17"/>
      <c r="J320" s="91" t="s">
        <v>40</v>
      </c>
      <c r="K320" s="91"/>
      <c r="L320" s="17"/>
      <c r="P320" s="17"/>
      <c r="Q320" s="17"/>
      <c r="R320" s="17"/>
      <c r="S320" s="17"/>
      <c r="U320" s="17"/>
      <c r="V320" s="17" t="s">
        <v>36</v>
      </c>
      <c r="W320" s="11" t="s">
        <v>392</v>
      </c>
      <c r="AF320" s="17" t="str">
        <f>IFERROR(IF($AA$1&lt;&gt;0,IF($AA$1=VALUE(#REF!),AG320,""),""),"")</f>
        <v/>
      </c>
    </row>
    <row r="321" spans="1:32" s="11" customFormat="1" hidden="1" x14ac:dyDescent="0.25">
      <c r="A321" s="1">
        <v>20191138</v>
      </c>
      <c r="B321" s="1" t="s">
        <v>393</v>
      </c>
      <c r="C321" s="1" t="s">
        <v>33</v>
      </c>
      <c r="D321" s="1" t="s">
        <v>83</v>
      </c>
      <c r="E321" s="1" t="s">
        <v>160</v>
      </c>
      <c r="F321" s="3">
        <v>43611</v>
      </c>
      <c r="G321" s="3"/>
      <c r="H321" s="3"/>
      <c r="I321" s="17"/>
      <c r="J321" s="91" t="s">
        <v>40</v>
      </c>
      <c r="K321" s="91">
        <v>7361</v>
      </c>
      <c r="L321" s="17"/>
      <c r="P321" s="17"/>
      <c r="Q321" s="17"/>
      <c r="R321" s="17"/>
      <c r="S321" s="17"/>
      <c r="U321" s="17"/>
      <c r="V321" s="17" t="s">
        <v>36</v>
      </c>
      <c r="AF321" s="17" t="str">
        <f>IFERROR(IF($AA$1&lt;&gt;0,IF($AA$1=VALUE(#REF!),AG321,""),""),"")</f>
        <v/>
      </c>
    </row>
    <row r="322" spans="1:32" s="11" customFormat="1" hidden="1" x14ac:dyDescent="0.25">
      <c r="A322" s="1">
        <v>20191139</v>
      </c>
      <c r="B322" s="1" t="s">
        <v>394</v>
      </c>
      <c r="C322" s="1" t="s">
        <v>33</v>
      </c>
      <c r="D322" s="1" t="s">
        <v>56</v>
      </c>
      <c r="E322" s="1">
        <v>1061431</v>
      </c>
      <c r="F322" s="3">
        <v>43611</v>
      </c>
      <c r="G322" s="3"/>
      <c r="H322" s="3"/>
      <c r="I322" s="17"/>
      <c r="J322" s="91" t="s">
        <v>40</v>
      </c>
      <c r="K322" s="91">
        <v>6051</v>
      </c>
      <c r="L322" s="17"/>
      <c r="P322" s="17"/>
      <c r="Q322" s="17"/>
      <c r="R322" s="17"/>
      <c r="S322" s="17"/>
      <c r="U322" s="17"/>
      <c r="V322" s="17" t="s">
        <v>36</v>
      </c>
      <c r="AF322" s="17" t="str">
        <f>IFERROR(IF($AA$1&lt;&gt;0,IF($AA$1=VALUE(#REF!),AG322,""),""),"")</f>
        <v/>
      </c>
    </row>
    <row r="323" spans="1:32" s="11" customFormat="1" hidden="1" x14ac:dyDescent="0.25">
      <c r="A323" s="1">
        <v>20191140</v>
      </c>
      <c r="B323" s="1">
        <v>13224438</v>
      </c>
      <c r="C323" s="1" t="s">
        <v>33</v>
      </c>
      <c r="D323" s="1" t="s">
        <v>56</v>
      </c>
      <c r="E323" s="1">
        <v>1061431</v>
      </c>
      <c r="F323" s="3">
        <v>43611</v>
      </c>
      <c r="G323" s="3"/>
      <c r="H323" s="3"/>
      <c r="I323" s="17"/>
      <c r="J323" s="91" t="s">
        <v>40</v>
      </c>
      <c r="K323" s="91">
        <v>4271</v>
      </c>
      <c r="L323" s="17"/>
      <c r="P323" s="17"/>
      <c r="Q323" s="17"/>
      <c r="R323" s="17"/>
      <c r="S323" s="17"/>
      <c r="U323" s="17"/>
      <c r="V323" s="17" t="s">
        <v>36</v>
      </c>
      <c r="AF323" s="17" t="str">
        <f>IFERROR(IF($AA$1&lt;&gt;0,IF($AA$1=VALUE(#REF!),AG323,""),""),"")</f>
        <v/>
      </c>
    </row>
    <row r="324" spans="1:32" s="11" customFormat="1" hidden="1" x14ac:dyDescent="0.25">
      <c r="A324" s="1">
        <v>20191141</v>
      </c>
      <c r="B324" s="1" t="s">
        <v>395</v>
      </c>
      <c r="C324" s="1" t="s">
        <v>78</v>
      </c>
      <c r="D324" s="1" t="s">
        <v>79</v>
      </c>
      <c r="E324" s="1">
        <v>1059290</v>
      </c>
      <c r="F324" s="3">
        <v>43611</v>
      </c>
      <c r="G324" s="3"/>
      <c r="H324" s="3"/>
      <c r="I324" s="17"/>
      <c r="J324" s="91" t="s">
        <v>268</v>
      </c>
      <c r="K324" s="91">
        <v>550</v>
      </c>
      <c r="L324" s="17"/>
      <c r="P324" s="17"/>
      <c r="Q324" s="17"/>
      <c r="R324" s="17"/>
      <c r="S324" s="17"/>
      <c r="U324" s="17"/>
      <c r="V324" s="17" t="s">
        <v>36</v>
      </c>
      <c r="AF324" s="17" t="str">
        <f>IFERROR(IF($AA$1&lt;&gt;0,IF($AA$1=VALUE(#REF!),AG324,""),""),"")</f>
        <v/>
      </c>
    </row>
    <row r="325" spans="1:32" s="11" customFormat="1" hidden="1" x14ac:dyDescent="0.25">
      <c r="A325" s="1">
        <v>20191142</v>
      </c>
      <c r="B325" s="1" t="s">
        <v>396</v>
      </c>
      <c r="C325" s="1" t="s">
        <v>78</v>
      </c>
      <c r="D325" s="1" t="s">
        <v>79</v>
      </c>
      <c r="E325" s="1">
        <v>1059290</v>
      </c>
      <c r="F325" s="3">
        <v>43612</v>
      </c>
      <c r="G325" s="3"/>
      <c r="H325" s="3"/>
      <c r="I325" s="17"/>
      <c r="J325" s="91" t="s">
        <v>40</v>
      </c>
      <c r="K325" s="91">
        <v>5753</v>
      </c>
      <c r="L325" s="17"/>
      <c r="P325" s="17"/>
      <c r="Q325" s="17"/>
      <c r="R325" s="17"/>
      <c r="S325" s="17"/>
      <c r="U325" s="17"/>
      <c r="V325" s="17" t="s">
        <v>36</v>
      </c>
      <c r="AF325" s="17" t="str">
        <f>IFERROR(IF($AA$1&lt;&gt;0,IF($AA$1=VALUE(#REF!),AG325,""),""),"")</f>
        <v/>
      </c>
    </row>
    <row r="326" spans="1:32" s="11" customFormat="1" hidden="1" x14ac:dyDescent="0.25">
      <c r="A326" s="1">
        <v>20191143</v>
      </c>
      <c r="B326" s="1" t="s">
        <v>397</v>
      </c>
      <c r="C326" s="1" t="s">
        <v>78</v>
      </c>
      <c r="D326" s="1" t="s">
        <v>79</v>
      </c>
      <c r="E326" s="1">
        <v>1059290</v>
      </c>
      <c r="F326" s="3">
        <v>43612</v>
      </c>
      <c r="G326" s="3"/>
      <c r="H326" s="3"/>
      <c r="I326" s="17"/>
      <c r="J326" s="91" t="s">
        <v>204</v>
      </c>
      <c r="K326" s="91">
        <v>550</v>
      </c>
      <c r="L326" s="17"/>
      <c r="P326" s="17"/>
      <c r="Q326" s="17"/>
      <c r="R326" s="17"/>
      <c r="S326" s="17"/>
      <c r="U326" s="17"/>
      <c r="V326" s="17" t="s">
        <v>36</v>
      </c>
      <c r="AF326" s="17" t="str">
        <f>IFERROR(IF($AA$1&lt;&gt;0,IF($AA$1=VALUE(#REF!),AG326,""),""),"")</f>
        <v/>
      </c>
    </row>
    <row r="327" spans="1:32" s="11" customFormat="1" hidden="1" x14ac:dyDescent="0.25">
      <c r="A327" s="1">
        <v>20191144</v>
      </c>
      <c r="B327" s="1" t="s">
        <v>398</v>
      </c>
      <c r="C327" s="1" t="s">
        <v>33</v>
      </c>
      <c r="D327" s="1" t="s">
        <v>56</v>
      </c>
      <c r="E327" s="1">
        <v>1061431</v>
      </c>
      <c r="F327" s="3">
        <v>43612</v>
      </c>
      <c r="G327" s="3"/>
      <c r="H327" s="3"/>
      <c r="I327" s="17"/>
      <c r="J327" s="91" t="s">
        <v>40</v>
      </c>
      <c r="K327" s="91">
        <v>7141</v>
      </c>
      <c r="L327" s="17"/>
      <c r="P327" s="17"/>
      <c r="Q327" s="17"/>
      <c r="R327" s="17"/>
      <c r="S327" s="17"/>
      <c r="U327" s="17"/>
      <c r="V327" s="17" t="s">
        <v>36</v>
      </c>
      <c r="AF327" s="17" t="str">
        <f>IFERROR(IF($AA$1&lt;&gt;0,IF($AA$1=VALUE(#REF!),AG327,""),""),"")</f>
        <v/>
      </c>
    </row>
    <row r="328" spans="1:32" s="11" customFormat="1" hidden="1" x14ac:dyDescent="0.25">
      <c r="A328" s="1">
        <v>20191145</v>
      </c>
      <c r="B328" s="1" t="s">
        <v>399</v>
      </c>
      <c r="C328" s="1" t="s">
        <v>78</v>
      </c>
      <c r="D328" s="1" t="s">
        <v>79</v>
      </c>
      <c r="E328" s="1">
        <v>1025815</v>
      </c>
      <c r="F328" s="3">
        <v>43614</v>
      </c>
      <c r="G328" s="3"/>
      <c r="H328" s="3"/>
      <c r="I328" s="17"/>
      <c r="J328" s="91" t="s">
        <v>204</v>
      </c>
      <c r="K328" s="91">
        <v>550</v>
      </c>
      <c r="L328" s="17"/>
      <c r="P328" s="17"/>
      <c r="Q328" s="17"/>
      <c r="R328" s="17"/>
      <c r="S328" s="17"/>
      <c r="U328" s="17"/>
      <c r="V328" s="17" t="s">
        <v>36</v>
      </c>
      <c r="AF328" s="17" t="str">
        <f>IFERROR(IF($AA$1&lt;&gt;0,IF($AA$1=VALUE(#REF!),AG328,""),""),"")</f>
        <v/>
      </c>
    </row>
    <row r="329" spans="1:32" s="11" customFormat="1" hidden="1" x14ac:dyDescent="0.25">
      <c r="A329" s="1">
        <v>20191146</v>
      </c>
      <c r="B329" s="1" t="s">
        <v>400</v>
      </c>
      <c r="C329" s="1" t="s">
        <v>78</v>
      </c>
      <c r="D329" s="1" t="s">
        <v>79</v>
      </c>
      <c r="E329" s="1">
        <v>1059290</v>
      </c>
      <c r="F329" s="3">
        <v>43614</v>
      </c>
      <c r="G329" s="3"/>
      <c r="H329" s="3"/>
      <c r="I329" s="17"/>
      <c r="J329" s="91" t="s">
        <v>40</v>
      </c>
      <c r="K329" s="91">
        <v>4396</v>
      </c>
      <c r="L329" s="17"/>
      <c r="P329" s="17"/>
      <c r="Q329" s="17"/>
      <c r="R329" s="17"/>
      <c r="S329" s="17"/>
      <c r="U329" s="17"/>
      <c r="V329" s="17" t="s">
        <v>36</v>
      </c>
      <c r="AF329" s="17" t="str">
        <f>IFERROR(IF($AA$1&lt;&gt;0,IF($AA$1=VALUE(#REF!),AG329,""),""),"")</f>
        <v/>
      </c>
    </row>
    <row r="330" spans="1:32" s="11" customFormat="1" hidden="1" x14ac:dyDescent="0.25">
      <c r="A330" s="1">
        <v>20191147</v>
      </c>
      <c r="B330" s="1" t="s">
        <v>401</v>
      </c>
      <c r="C330" s="1" t="s">
        <v>33</v>
      </c>
      <c r="D330" s="1" t="s">
        <v>56</v>
      </c>
      <c r="E330" s="1">
        <v>1061431</v>
      </c>
      <c r="F330" s="3">
        <v>43618</v>
      </c>
      <c r="G330" s="3"/>
      <c r="H330" s="3"/>
      <c r="I330" s="17"/>
      <c r="J330" s="91" t="s">
        <v>40</v>
      </c>
      <c r="K330" s="91">
        <v>5266</v>
      </c>
      <c r="L330" s="17"/>
      <c r="P330" s="17"/>
      <c r="Q330" s="17"/>
      <c r="R330" s="17"/>
      <c r="S330" s="17"/>
      <c r="U330" s="17"/>
      <c r="V330" s="17" t="s">
        <v>36</v>
      </c>
      <c r="AF330" s="17" t="str">
        <f>IFERROR(IF($AA$1&lt;&gt;0,IF($AA$1=VALUE(#REF!),AG330,""),""),"")</f>
        <v/>
      </c>
    </row>
    <row r="331" spans="1:32" s="11" customFormat="1" hidden="1" x14ac:dyDescent="0.25">
      <c r="A331" s="1">
        <v>20191148</v>
      </c>
      <c r="B331" s="1" t="s">
        <v>402</v>
      </c>
      <c r="C331" s="1" t="s">
        <v>33</v>
      </c>
      <c r="D331" s="1" t="s">
        <v>56</v>
      </c>
      <c r="E331" s="1" t="s">
        <v>71</v>
      </c>
      <c r="F331" s="3">
        <v>43618</v>
      </c>
      <c r="G331" s="3"/>
      <c r="H331" s="3"/>
      <c r="I331" s="17"/>
      <c r="J331" s="91" t="s">
        <v>40</v>
      </c>
      <c r="K331" s="91">
        <v>6581</v>
      </c>
      <c r="L331" s="17"/>
      <c r="P331" s="17"/>
      <c r="Q331" s="17"/>
      <c r="R331" s="17"/>
      <c r="S331" s="17"/>
      <c r="U331" s="17"/>
      <c r="V331" s="17" t="s">
        <v>36</v>
      </c>
      <c r="AF331" s="17" t="str">
        <f>IFERROR(IF($AA$1&lt;&gt;0,IF($AA$1=VALUE(#REF!),AG331,""),""),"")</f>
        <v/>
      </c>
    </row>
    <row r="332" spans="1:32" s="11" customFormat="1" hidden="1" x14ac:dyDescent="0.25">
      <c r="A332" s="1">
        <v>20191149</v>
      </c>
      <c r="B332" s="1">
        <v>12734057</v>
      </c>
      <c r="C332" s="1" t="s">
        <v>33</v>
      </c>
      <c r="D332" s="1" t="s">
        <v>83</v>
      </c>
      <c r="E332" s="1">
        <v>952982</v>
      </c>
      <c r="F332" s="3">
        <v>43618</v>
      </c>
      <c r="G332" s="3"/>
      <c r="H332" s="3"/>
      <c r="I332" s="17"/>
      <c r="J332" s="91" t="s">
        <v>40</v>
      </c>
      <c r="K332" s="91">
        <v>4121</v>
      </c>
      <c r="L332" s="17"/>
      <c r="P332" s="17"/>
      <c r="Q332" s="17"/>
      <c r="R332" s="17"/>
      <c r="S332" s="17"/>
      <c r="U332" s="17"/>
      <c r="V332" s="17" t="s">
        <v>36</v>
      </c>
      <c r="AF332" s="17" t="str">
        <f>IFERROR(IF($AA$1&lt;&gt;0,IF($AA$1=VALUE(#REF!),AG332,""),""),"")</f>
        <v/>
      </c>
    </row>
    <row r="333" spans="1:32" s="11" customFormat="1" hidden="1" x14ac:dyDescent="0.25">
      <c r="A333" s="1">
        <v>20191150</v>
      </c>
      <c r="B333" s="1" t="s">
        <v>403</v>
      </c>
      <c r="C333" s="1" t="s">
        <v>33</v>
      </c>
      <c r="D333" s="1" t="s">
        <v>56</v>
      </c>
      <c r="E333" s="1" t="s">
        <v>190</v>
      </c>
      <c r="F333" s="3">
        <v>43618</v>
      </c>
      <c r="G333" s="3"/>
      <c r="H333" s="3"/>
      <c r="I333" s="17"/>
      <c r="J333" s="91" t="s">
        <v>40</v>
      </c>
      <c r="K333" s="91">
        <v>5916</v>
      </c>
      <c r="L333" s="17"/>
      <c r="P333" s="17"/>
      <c r="Q333" s="17"/>
      <c r="R333" s="17"/>
      <c r="S333" s="17"/>
      <c r="U333" s="17"/>
      <c r="V333" s="17" t="s">
        <v>36</v>
      </c>
      <c r="AF333" s="17" t="str">
        <f>IFERROR(IF($AA$1&lt;&gt;0,IF($AA$1=VALUE(#REF!),AG333,""),""),"")</f>
        <v/>
      </c>
    </row>
    <row r="334" spans="1:32" s="11" customFormat="1" hidden="1" x14ac:dyDescent="0.25">
      <c r="A334" s="1">
        <v>20191151</v>
      </c>
      <c r="B334" s="1" t="s">
        <v>404</v>
      </c>
      <c r="C334" s="1" t="s">
        <v>33</v>
      </c>
      <c r="D334" s="1" t="s">
        <v>83</v>
      </c>
      <c r="E334" s="1" t="s">
        <v>160</v>
      </c>
      <c r="F334" s="3">
        <v>43618</v>
      </c>
      <c r="G334" s="3"/>
      <c r="H334" s="3"/>
      <c r="I334" s="17"/>
      <c r="J334" s="91" t="s">
        <v>204</v>
      </c>
      <c r="K334" s="91">
        <v>550</v>
      </c>
      <c r="L334" s="17"/>
      <c r="P334" s="17"/>
      <c r="Q334" s="17"/>
      <c r="R334" s="17"/>
      <c r="S334" s="17"/>
      <c r="U334" s="17"/>
      <c r="V334" s="17" t="s">
        <v>36</v>
      </c>
      <c r="AF334" s="17" t="str">
        <f>IFERROR(IF($AA$1&lt;&gt;0,IF($AA$1=VALUE(#REF!),AG334,""),""),"")</f>
        <v/>
      </c>
    </row>
    <row r="335" spans="1:32" s="11" customFormat="1" hidden="1" x14ac:dyDescent="0.25">
      <c r="A335" s="1">
        <v>20191152</v>
      </c>
      <c r="B335" s="1" t="s">
        <v>405</v>
      </c>
      <c r="C335" s="1" t="s">
        <v>33</v>
      </c>
      <c r="D335" s="1" t="s">
        <v>228</v>
      </c>
      <c r="E335" s="1" t="s">
        <v>160</v>
      </c>
      <c r="F335" s="3">
        <v>43619</v>
      </c>
      <c r="G335" s="3"/>
      <c r="H335" s="3"/>
      <c r="I335" s="17"/>
      <c r="J335" s="91" t="s">
        <v>40</v>
      </c>
      <c r="K335" s="91">
        <v>7001</v>
      </c>
      <c r="L335" s="17"/>
      <c r="P335" s="17"/>
      <c r="Q335" s="17"/>
      <c r="R335" s="17"/>
      <c r="S335" s="17"/>
      <c r="U335" s="17"/>
      <c r="V335" s="17" t="s">
        <v>36</v>
      </c>
      <c r="AF335" s="17" t="str">
        <f>IFERROR(IF($AA$1&lt;&gt;0,IF($AA$1=VALUE(#REF!),AG335,""),""),"")</f>
        <v/>
      </c>
    </row>
    <row r="336" spans="1:32" s="11" customFormat="1" hidden="1" x14ac:dyDescent="0.25">
      <c r="A336" s="1">
        <v>20191153</v>
      </c>
      <c r="B336" s="1" t="s">
        <v>406</v>
      </c>
      <c r="C336" s="1" t="s">
        <v>78</v>
      </c>
      <c r="D336" s="1" t="s">
        <v>79</v>
      </c>
      <c r="E336" s="1">
        <v>1059290</v>
      </c>
      <c r="F336" s="3">
        <v>43625</v>
      </c>
      <c r="G336" s="3"/>
      <c r="H336" s="3"/>
      <c r="I336" s="17"/>
      <c r="J336" s="91" t="s">
        <v>40</v>
      </c>
      <c r="K336" s="91">
        <v>4146</v>
      </c>
      <c r="L336" s="17"/>
      <c r="P336" s="17"/>
      <c r="Q336" s="17"/>
      <c r="R336" s="17"/>
      <c r="S336" s="17"/>
      <c r="U336" s="17"/>
      <c r="V336" s="17" t="s">
        <v>36</v>
      </c>
      <c r="AF336" s="17" t="str">
        <f>IFERROR(IF($AA$1&lt;&gt;0,IF($AA$1=VALUE(#REF!),AG336,""),""),"")</f>
        <v/>
      </c>
    </row>
    <row r="337" spans="1:32" s="11" customFormat="1" hidden="1" x14ac:dyDescent="0.25">
      <c r="A337" s="1">
        <v>20191154</v>
      </c>
      <c r="B337" s="1" t="s">
        <v>407</v>
      </c>
      <c r="C337" s="1" t="s">
        <v>78</v>
      </c>
      <c r="D337" s="1" t="s">
        <v>79</v>
      </c>
      <c r="E337" s="1">
        <v>1059290</v>
      </c>
      <c r="F337" s="3">
        <v>43625</v>
      </c>
      <c r="G337" s="3"/>
      <c r="H337" s="3"/>
      <c r="I337" s="17"/>
      <c r="J337" s="91" t="s">
        <v>40</v>
      </c>
      <c r="K337" s="91">
        <v>4171</v>
      </c>
      <c r="L337" s="17"/>
      <c r="P337" s="17"/>
      <c r="Q337" s="17"/>
      <c r="R337" s="17"/>
      <c r="S337" s="17"/>
      <c r="U337" s="17"/>
      <c r="V337" s="17" t="s">
        <v>36</v>
      </c>
      <c r="AF337" s="17" t="str">
        <f>IFERROR(IF($AA$1&lt;&gt;0,IF($AA$1=VALUE(#REF!),AG337,""),""),"")</f>
        <v/>
      </c>
    </row>
    <row r="338" spans="1:32" s="11" customFormat="1" hidden="1" x14ac:dyDescent="0.25">
      <c r="A338" s="1">
        <v>20191155</v>
      </c>
      <c r="B338" s="1">
        <v>12733306</v>
      </c>
      <c r="C338" s="1" t="s">
        <v>33</v>
      </c>
      <c r="D338" s="1" t="s">
        <v>83</v>
      </c>
      <c r="E338" s="1">
        <v>952982</v>
      </c>
      <c r="F338" s="3">
        <v>43625</v>
      </c>
      <c r="G338" s="3"/>
      <c r="H338" s="3"/>
      <c r="I338" s="17"/>
      <c r="J338" s="91" t="s">
        <v>268</v>
      </c>
      <c r="K338" s="91">
        <v>550</v>
      </c>
      <c r="L338" s="17"/>
      <c r="P338" s="17"/>
      <c r="Q338" s="17"/>
      <c r="R338" s="17"/>
      <c r="S338" s="17"/>
      <c r="U338" s="17"/>
      <c r="V338" s="17" t="s">
        <v>36</v>
      </c>
      <c r="AF338" s="17" t="str">
        <f>IFERROR(IF($AA$1&lt;&gt;0,IF($AA$1=VALUE(#REF!),AG338,""),""),"")</f>
        <v/>
      </c>
    </row>
    <row r="339" spans="1:32" s="11" customFormat="1" hidden="1" x14ac:dyDescent="0.25">
      <c r="A339" s="1">
        <v>20191156</v>
      </c>
      <c r="B339" s="1" t="s">
        <v>408</v>
      </c>
      <c r="C339" s="1" t="s">
        <v>33</v>
      </c>
      <c r="D339" s="1" t="s">
        <v>83</v>
      </c>
      <c r="E339" s="1" t="s">
        <v>160</v>
      </c>
      <c r="F339" s="3">
        <v>43625</v>
      </c>
      <c r="G339" s="3"/>
      <c r="H339" s="3"/>
      <c r="I339" s="17"/>
      <c r="J339" s="91" t="s">
        <v>40</v>
      </c>
      <c r="K339" s="91">
        <v>6641</v>
      </c>
      <c r="L339" s="17"/>
      <c r="P339" s="17"/>
      <c r="Q339" s="17"/>
      <c r="R339" s="17"/>
      <c r="S339" s="17"/>
      <c r="U339" s="17"/>
      <c r="V339" s="17" t="s">
        <v>36</v>
      </c>
      <c r="AF339" s="17" t="str">
        <f>IFERROR(IF($AA$1&lt;&gt;0,IF($AA$1=VALUE(#REF!),AG339,""),""),"")</f>
        <v/>
      </c>
    </row>
    <row r="340" spans="1:32" s="11" customFormat="1" hidden="1" x14ac:dyDescent="0.25">
      <c r="A340" s="1">
        <v>20191157</v>
      </c>
      <c r="B340" s="1" t="s">
        <v>409</v>
      </c>
      <c r="C340" s="1" t="s">
        <v>33</v>
      </c>
      <c r="D340" s="1" t="s">
        <v>56</v>
      </c>
      <c r="E340" s="1">
        <v>1061431</v>
      </c>
      <c r="F340" s="3">
        <v>43625</v>
      </c>
      <c r="G340" s="3"/>
      <c r="H340" s="3"/>
      <c r="I340" s="17"/>
      <c r="J340" s="91" t="s">
        <v>40</v>
      </c>
      <c r="K340" s="91">
        <v>6111</v>
      </c>
      <c r="L340" s="17"/>
      <c r="P340" s="17"/>
      <c r="Q340" s="17"/>
      <c r="R340" s="17"/>
      <c r="S340" s="17"/>
      <c r="U340" s="17"/>
      <c r="V340" s="17" t="s">
        <v>36</v>
      </c>
      <c r="AF340" s="17" t="str">
        <f>IFERROR(IF($AA$1&lt;&gt;0,IF($AA$1=VALUE(#REF!),AG340,""),""),"")</f>
        <v/>
      </c>
    </row>
    <row r="341" spans="1:32" s="11" customFormat="1" hidden="1" x14ac:dyDescent="0.25">
      <c r="A341" s="1">
        <v>20191158</v>
      </c>
      <c r="B341" s="1" t="s">
        <v>410</v>
      </c>
      <c r="C341" s="1" t="s">
        <v>78</v>
      </c>
      <c r="D341" s="1" t="s">
        <v>79</v>
      </c>
      <c r="E341" s="1">
        <v>1059290</v>
      </c>
      <c r="F341" s="3">
        <v>43625</v>
      </c>
      <c r="G341" s="3"/>
      <c r="H341" s="3"/>
      <c r="I341" s="17"/>
      <c r="J341" s="91" t="s">
        <v>40</v>
      </c>
      <c r="K341" s="91">
        <v>4521</v>
      </c>
      <c r="L341" s="17"/>
      <c r="P341" s="17"/>
      <c r="Q341" s="17"/>
      <c r="R341" s="17"/>
      <c r="S341" s="17"/>
      <c r="U341" s="17"/>
      <c r="V341" s="17" t="s">
        <v>36</v>
      </c>
      <c r="AF341" s="17" t="str">
        <f>IFERROR(IF($AA$1&lt;&gt;0,IF($AA$1=VALUE(#REF!),AG341,""),""),"")</f>
        <v/>
      </c>
    </row>
    <row r="342" spans="1:32" s="11" customFormat="1" hidden="1" x14ac:dyDescent="0.25">
      <c r="A342" s="1">
        <v>20191159</v>
      </c>
      <c r="B342" s="1" t="s">
        <v>411</v>
      </c>
      <c r="C342" s="1" t="s">
        <v>78</v>
      </c>
      <c r="D342" s="1" t="s">
        <v>79</v>
      </c>
      <c r="E342" s="1">
        <v>1059290</v>
      </c>
      <c r="F342" s="3">
        <v>43625</v>
      </c>
      <c r="G342" s="3"/>
      <c r="H342" s="3"/>
      <c r="I342" s="17"/>
      <c r="J342" s="91" t="s">
        <v>40</v>
      </c>
      <c r="K342" s="91">
        <v>4146</v>
      </c>
      <c r="L342" s="17"/>
      <c r="P342" s="17"/>
      <c r="Q342" s="17"/>
      <c r="R342" s="17"/>
      <c r="S342" s="17"/>
      <c r="U342" s="17"/>
      <c r="V342" s="17" t="s">
        <v>36</v>
      </c>
      <c r="AF342" s="17" t="str">
        <f>IFERROR(IF($AA$1&lt;&gt;0,IF($AA$1=VALUE(#REF!),AG342,""),""),"")</f>
        <v/>
      </c>
    </row>
    <row r="343" spans="1:32" s="11" customFormat="1" hidden="1" x14ac:dyDescent="0.25">
      <c r="A343" s="1">
        <v>20191160</v>
      </c>
      <c r="B343" s="1" t="s">
        <v>412</v>
      </c>
      <c r="C343" s="1" t="s">
        <v>78</v>
      </c>
      <c r="D343" s="1" t="s">
        <v>79</v>
      </c>
      <c r="E343" s="1">
        <v>1059290</v>
      </c>
      <c r="F343" s="3">
        <v>43632</v>
      </c>
      <c r="G343" s="3"/>
      <c r="H343" s="3"/>
      <c r="I343" s="17"/>
      <c r="J343" s="91" t="s">
        <v>268</v>
      </c>
      <c r="K343" s="91">
        <v>550</v>
      </c>
      <c r="L343" s="17"/>
      <c r="P343" s="17"/>
      <c r="Q343" s="17"/>
      <c r="R343" s="17"/>
      <c r="S343" s="17"/>
      <c r="U343" s="17"/>
      <c r="V343" s="17" t="s">
        <v>36</v>
      </c>
      <c r="AF343" s="17" t="str">
        <f>IFERROR(IF($AA$1&lt;&gt;0,IF($AA$1=VALUE(#REF!),AG343,""),""),"")</f>
        <v/>
      </c>
    </row>
    <row r="344" spans="1:32" s="11" customFormat="1" hidden="1" x14ac:dyDescent="0.25">
      <c r="A344" s="1">
        <v>20191161</v>
      </c>
      <c r="B344" s="1" t="s">
        <v>413</v>
      </c>
      <c r="C344" s="1" t="s">
        <v>33</v>
      </c>
      <c r="D344" s="1" t="s">
        <v>56</v>
      </c>
      <c r="E344" s="1" t="s">
        <v>71</v>
      </c>
      <c r="F344" s="3">
        <v>43640</v>
      </c>
      <c r="G344" s="3" t="s">
        <v>414</v>
      </c>
      <c r="H344" s="3"/>
      <c r="I344" s="17"/>
      <c r="J344" s="290" t="s">
        <v>35</v>
      </c>
      <c r="K344" s="91"/>
      <c r="L344" s="17"/>
      <c r="P344" s="17"/>
      <c r="Q344" s="17"/>
      <c r="R344" s="17"/>
      <c r="S344" s="17"/>
      <c r="U344" s="17"/>
      <c r="V344" s="17" t="s">
        <v>36</v>
      </c>
      <c r="W344" s="11" t="s">
        <v>415</v>
      </c>
      <c r="AF344" s="17" t="str">
        <f>IFERROR(IF($AA$1&lt;&gt;0,IF($AA$1=VALUE(#REF!),AG344,""),""),"")</f>
        <v/>
      </c>
    </row>
    <row r="345" spans="1:32" s="11" customFormat="1" hidden="1" x14ac:dyDescent="0.25">
      <c r="A345" s="1">
        <v>20191162</v>
      </c>
      <c r="B345" s="1" t="s">
        <v>416</v>
      </c>
      <c r="C345" s="1" t="s">
        <v>33</v>
      </c>
      <c r="D345" s="1" t="s">
        <v>56</v>
      </c>
      <c r="E345" s="1">
        <v>1061431</v>
      </c>
      <c r="F345" s="3">
        <v>43642</v>
      </c>
      <c r="G345" s="3"/>
      <c r="H345" s="3"/>
      <c r="I345" s="17"/>
      <c r="J345" s="91" t="s">
        <v>40</v>
      </c>
      <c r="K345" s="91">
        <v>4941</v>
      </c>
      <c r="L345" s="17"/>
      <c r="P345" s="17"/>
      <c r="Q345" s="17"/>
      <c r="R345" s="17"/>
      <c r="S345" s="17"/>
      <c r="U345" s="17"/>
      <c r="V345" s="17" t="s">
        <v>36</v>
      </c>
      <c r="AF345" s="17" t="str">
        <f>IFERROR(IF($AA$1&lt;&gt;0,IF($AA$1=VALUE(#REF!),AG345,""),""),"")</f>
        <v/>
      </c>
    </row>
    <row r="346" spans="1:32" s="11" customFormat="1" hidden="1" x14ac:dyDescent="0.25">
      <c r="A346" s="1">
        <v>20191163</v>
      </c>
      <c r="B346" s="1">
        <v>13172560</v>
      </c>
      <c r="C346" s="1" t="s">
        <v>78</v>
      </c>
      <c r="D346" s="1" t="s">
        <v>79</v>
      </c>
      <c r="E346" s="1">
        <v>1059290</v>
      </c>
      <c r="F346" s="3">
        <v>43642</v>
      </c>
      <c r="G346" s="3"/>
      <c r="H346" s="3"/>
      <c r="I346" s="17"/>
      <c r="J346" s="11" t="s">
        <v>40</v>
      </c>
      <c r="K346" s="11">
        <v>550</v>
      </c>
      <c r="L346" s="17"/>
      <c r="P346" s="17"/>
      <c r="Q346" s="17"/>
      <c r="R346" s="17"/>
      <c r="S346" s="17"/>
      <c r="U346" s="17"/>
      <c r="V346" s="17" t="s">
        <v>36</v>
      </c>
      <c r="AF346" s="17" t="str">
        <f>IFERROR(IF($AA$1&lt;&gt;0,IF($AA$1=VALUE(#REF!),AG346,""),""),"")</f>
        <v/>
      </c>
    </row>
    <row r="347" spans="1:32" s="11" customFormat="1" hidden="1" x14ac:dyDescent="0.25">
      <c r="A347" s="1">
        <v>20191164</v>
      </c>
      <c r="B347" s="1" t="s">
        <v>417</v>
      </c>
      <c r="C347" s="1" t="s">
        <v>58</v>
      </c>
      <c r="D347" s="1" t="s">
        <v>59</v>
      </c>
      <c r="E347" s="1">
        <v>1041673</v>
      </c>
      <c r="F347" s="3">
        <v>43642</v>
      </c>
      <c r="G347" s="3"/>
      <c r="H347" s="3"/>
      <c r="I347" s="17"/>
      <c r="J347" s="91" t="s">
        <v>40</v>
      </c>
      <c r="K347" s="91">
        <v>10721</v>
      </c>
      <c r="L347" s="17"/>
      <c r="P347" s="17"/>
      <c r="Q347" s="17"/>
      <c r="R347" s="17"/>
      <c r="S347" s="17"/>
      <c r="U347" s="17"/>
      <c r="V347" s="17" t="s">
        <v>36</v>
      </c>
      <c r="AF347" s="17" t="str">
        <f>IFERROR(IF($AA$1&lt;&gt;0,IF($AA$1=VALUE(#REF!),AG347,""),""),"")</f>
        <v/>
      </c>
    </row>
    <row r="348" spans="1:32" s="11" customFormat="1" hidden="1" x14ac:dyDescent="0.25">
      <c r="A348" s="1">
        <v>20191165</v>
      </c>
      <c r="B348" s="1" t="s">
        <v>418</v>
      </c>
      <c r="C348" s="1" t="s">
        <v>33</v>
      </c>
      <c r="D348" s="1" t="s">
        <v>83</v>
      </c>
      <c r="E348" s="1">
        <v>952982</v>
      </c>
      <c r="F348" s="3">
        <v>43649</v>
      </c>
      <c r="G348" s="3"/>
      <c r="H348" s="3"/>
      <c r="I348" s="17"/>
      <c r="J348" s="91" t="s">
        <v>40</v>
      </c>
      <c r="K348" s="91">
        <v>550</v>
      </c>
      <c r="L348" s="17"/>
      <c r="P348" s="17"/>
      <c r="Q348" s="17"/>
      <c r="R348" s="17"/>
      <c r="S348" s="17"/>
      <c r="U348" s="17"/>
      <c r="V348" s="17" t="s">
        <v>36</v>
      </c>
      <c r="AF348" s="17" t="str">
        <f>IFERROR(IF($AA$1&lt;&gt;0,IF($AA$1=VALUE(#REF!),AG348,""),""),"")</f>
        <v/>
      </c>
    </row>
    <row r="349" spans="1:32" s="11" customFormat="1" hidden="1" x14ac:dyDescent="0.25">
      <c r="A349" s="1">
        <v>20191166</v>
      </c>
      <c r="B349" s="1">
        <v>12745463</v>
      </c>
      <c r="C349" s="1" t="s">
        <v>33</v>
      </c>
      <c r="D349" s="1" t="s">
        <v>83</v>
      </c>
      <c r="E349" s="1">
        <v>952982</v>
      </c>
      <c r="F349" s="3">
        <v>43649</v>
      </c>
      <c r="G349" s="3"/>
      <c r="H349" s="3"/>
      <c r="I349" s="17"/>
      <c r="J349" s="91" t="s">
        <v>40</v>
      </c>
      <c r="K349" s="91">
        <v>550</v>
      </c>
      <c r="L349" s="17"/>
      <c r="P349" s="17"/>
      <c r="Q349" s="17"/>
      <c r="R349" s="17"/>
      <c r="S349" s="17"/>
      <c r="U349" s="17"/>
      <c r="V349" s="17" t="s">
        <v>36</v>
      </c>
      <c r="AF349" s="17" t="str">
        <f>IFERROR(IF($AA$1&lt;&gt;0,IF($AA$1=VALUE(#REF!),AG349,""),""),"")</f>
        <v/>
      </c>
    </row>
    <row r="350" spans="1:32" s="11" customFormat="1" hidden="1" x14ac:dyDescent="0.25">
      <c r="A350" s="1">
        <v>20191167</v>
      </c>
      <c r="B350" s="1" t="s">
        <v>419</v>
      </c>
      <c r="C350" s="1" t="s">
        <v>33</v>
      </c>
      <c r="D350" s="1" t="s">
        <v>83</v>
      </c>
      <c r="E350" s="1" t="s">
        <v>160</v>
      </c>
      <c r="F350" s="3">
        <v>43649</v>
      </c>
      <c r="G350" s="3"/>
      <c r="H350" s="3"/>
      <c r="I350" s="17"/>
      <c r="J350" s="91" t="s">
        <v>40</v>
      </c>
      <c r="K350" s="91">
        <v>7751</v>
      </c>
      <c r="L350" s="17"/>
      <c r="P350" s="17"/>
      <c r="Q350" s="17"/>
      <c r="R350" s="17"/>
      <c r="S350" s="17"/>
      <c r="U350" s="17"/>
      <c r="V350" s="17" t="s">
        <v>36</v>
      </c>
      <c r="AF350" s="17" t="str">
        <f>IFERROR(IF($AA$1&lt;&gt;0,IF($AA$1=VALUE(#REF!),AG350,""),""),"")</f>
        <v/>
      </c>
    </row>
    <row r="351" spans="1:32" s="11" customFormat="1" hidden="1" x14ac:dyDescent="0.25">
      <c r="A351" s="1">
        <v>20191168</v>
      </c>
      <c r="B351" s="1" t="s">
        <v>420</v>
      </c>
      <c r="C351" s="1" t="s">
        <v>33</v>
      </c>
      <c r="D351" s="1" t="s">
        <v>56</v>
      </c>
      <c r="E351" s="1">
        <v>1061431</v>
      </c>
      <c r="F351" s="3">
        <v>43649</v>
      </c>
      <c r="G351" s="3"/>
      <c r="H351" s="3"/>
      <c r="I351" s="17"/>
      <c r="J351" s="91" t="s">
        <v>40</v>
      </c>
      <c r="K351" s="91">
        <v>5041</v>
      </c>
      <c r="L351" s="17"/>
      <c r="P351" s="17"/>
      <c r="Q351" s="17"/>
      <c r="R351" s="17"/>
      <c r="S351" s="17"/>
      <c r="U351" s="17"/>
      <c r="V351" s="17" t="s">
        <v>36</v>
      </c>
      <c r="AF351" s="17" t="str">
        <f>IFERROR(IF($AA$1&lt;&gt;0,IF($AA$1=VALUE(#REF!),AG351,""),""),"")</f>
        <v/>
      </c>
    </row>
    <row r="352" spans="1:32" s="11" customFormat="1" hidden="1" x14ac:dyDescent="0.25">
      <c r="A352" s="1">
        <v>20191169</v>
      </c>
      <c r="B352" s="1" t="s">
        <v>421</v>
      </c>
      <c r="C352" s="1" t="s">
        <v>33</v>
      </c>
      <c r="D352" s="1" t="s">
        <v>56</v>
      </c>
      <c r="E352" s="1">
        <v>1061431</v>
      </c>
      <c r="F352" s="3">
        <v>43649</v>
      </c>
      <c r="G352" s="3"/>
      <c r="H352" s="3"/>
      <c r="I352" s="17"/>
      <c r="J352" s="91" t="s">
        <v>40</v>
      </c>
      <c r="K352" s="11">
        <v>7306</v>
      </c>
      <c r="L352" s="17"/>
      <c r="P352" s="17"/>
      <c r="Q352" s="17"/>
      <c r="R352" s="17"/>
      <c r="S352" s="17"/>
      <c r="U352" s="17"/>
      <c r="V352" s="17" t="s">
        <v>36</v>
      </c>
      <c r="AF352" s="17" t="str">
        <f>IFERROR(IF($AA$1&lt;&gt;0,IF($AA$1=VALUE(#REF!),AG352,""),""),"")</f>
        <v/>
      </c>
    </row>
    <row r="353" spans="1:32" s="11" customFormat="1" hidden="1" x14ac:dyDescent="0.25">
      <c r="A353" s="1">
        <v>20191170</v>
      </c>
      <c r="B353" s="1" t="s">
        <v>422</v>
      </c>
      <c r="C353" s="1" t="s">
        <v>33</v>
      </c>
      <c r="D353" s="1" t="s">
        <v>56</v>
      </c>
      <c r="E353" s="1">
        <v>1061431</v>
      </c>
      <c r="F353" s="3">
        <v>43650</v>
      </c>
      <c r="G353" s="3"/>
      <c r="H353" s="3"/>
      <c r="I353" s="17"/>
      <c r="J353" s="91" t="s">
        <v>40</v>
      </c>
      <c r="K353" s="91">
        <v>5441</v>
      </c>
      <c r="L353" s="17"/>
      <c r="P353" s="17"/>
      <c r="Q353" s="17"/>
      <c r="R353" s="17"/>
      <c r="S353" s="17"/>
      <c r="U353" s="17"/>
      <c r="V353" s="17" t="s">
        <v>36</v>
      </c>
      <c r="AF353" s="17" t="str">
        <f>IFERROR(IF($AA$1&lt;&gt;0,IF($AA$1=VALUE(#REF!),AG353,""),""),"")</f>
        <v/>
      </c>
    </row>
    <row r="354" spans="1:32" s="11" customFormat="1" hidden="1" x14ac:dyDescent="0.25">
      <c r="A354" s="1">
        <v>20191171</v>
      </c>
      <c r="B354" s="1" t="s">
        <v>423</v>
      </c>
      <c r="C354" s="1" t="s">
        <v>33</v>
      </c>
      <c r="D354" s="1" t="s">
        <v>228</v>
      </c>
      <c r="E354" s="1" t="s">
        <v>160</v>
      </c>
      <c r="F354" s="3">
        <v>43653</v>
      </c>
      <c r="G354" s="3"/>
      <c r="H354" s="3"/>
      <c r="I354" s="17"/>
      <c r="J354" s="91" t="s">
        <v>40</v>
      </c>
      <c r="K354" s="91">
        <v>550</v>
      </c>
      <c r="L354" s="17"/>
      <c r="P354" s="17"/>
      <c r="Q354" s="17"/>
      <c r="R354" s="17"/>
      <c r="S354" s="17"/>
      <c r="U354" s="17"/>
      <c r="V354" s="17" t="s">
        <v>36</v>
      </c>
      <c r="AF354" s="17" t="str">
        <f>IFERROR(IF($AA$1&lt;&gt;0,IF($AA$1=VALUE(#REF!),AG354,""),""),"")</f>
        <v/>
      </c>
    </row>
    <row r="355" spans="1:32" s="11" customFormat="1" hidden="1" x14ac:dyDescent="0.25">
      <c r="A355" s="1">
        <v>20191172</v>
      </c>
      <c r="B355" s="1" t="s">
        <v>424</v>
      </c>
      <c r="C355" s="1" t="s">
        <v>33</v>
      </c>
      <c r="D355" s="1" t="s">
        <v>83</v>
      </c>
      <c r="E355" s="1" t="s">
        <v>160</v>
      </c>
      <c r="F355" s="3">
        <v>43653</v>
      </c>
      <c r="G355" s="3"/>
      <c r="H355" s="3"/>
      <c r="I355" s="17"/>
      <c r="J355" s="91" t="s">
        <v>40</v>
      </c>
      <c r="K355" s="91">
        <v>9921</v>
      </c>
      <c r="L355" s="17"/>
      <c r="P355" s="17"/>
      <c r="Q355" s="17"/>
      <c r="R355" s="17"/>
      <c r="S355" s="17"/>
      <c r="U355" s="17"/>
      <c r="V355" s="17" t="s">
        <v>36</v>
      </c>
      <c r="AF355" s="17" t="str">
        <f>IFERROR(IF($AA$1&lt;&gt;0,IF($AA$1=VALUE(#REF!),AG355,""),""),"")</f>
        <v/>
      </c>
    </row>
    <row r="356" spans="1:32" s="11" customFormat="1" hidden="1" x14ac:dyDescent="0.25">
      <c r="A356" s="1">
        <v>20191173</v>
      </c>
      <c r="B356" s="1" t="s">
        <v>425</v>
      </c>
      <c r="C356" s="1" t="s">
        <v>33</v>
      </c>
      <c r="D356" s="1" t="s">
        <v>83</v>
      </c>
      <c r="E356" s="1">
        <v>1032847</v>
      </c>
      <c r="F356" s="3">
        <v>43653</v>
      </c>
      <c r="G356" s="3"/>
      <c r="H356" s="3"/>
      <c r="I356" s="17"/>
      <c r="J356" s="91" t="s">
        <v>40</v>
      </c>
      <c r="K356" s="91">
        <v>4481</v>
      </c>
      <c r="L356" s="17"/>
      <c r="P356" s="17"/>
      <c r="Q356" s="17"/>
      <c r="R356" s="17"/>
      <c r="S356" s="17"/>
      <c r="U356" s="17"/>
      <c r="V356" s="17" t="s">
        <v>36</v>
      </c>
      <c r="AF356" s="17" t="str">
        <f>IFERROR(IF($AA$1&lt;&gt;0,IF($AA$1=VALUE(#REF!),AG356,""),""),"")</f>
        <v/>
      </c>
    </row>
    <row r="357" spans="1:32" s="11" customFormat="1" hidden="1" x14ac:dyDescent="0.25">
      <c r="A357" s="1">
        <v>20191174</v>
      </c>
      <c r="B357" s="1" t="s">
        <v>426</v>
      </c>
      <c r="C357" s="1" t="s">
        <v>33</v>
      </c>
      <c r="D357" s="1" t="s">
        <v>56</v>
      </c>
      <c r="E357" s="1">
        <v>1061431</v>
      </c>
      <c r="F357" s="3">
        <v>43653</v>
      </c>
      <c r="G357" s="3"/>
      <c r="H357" s="3"/>
      <c r="I357" s="17"/>
      <c r="J357" s="91" t="s">
        <v>40</v>
      </c>
      <c r="K357" s="91">
        <v>550</v>
      </c>
      <c r="L357" s="17"/>
      <c r="P357" s="17"/>
      <c r="Q357" s="17"/>
      <c r="R357" s="17"/>
      <c r="S357" s="17"/>
      <c r="U357" s="17"/>
      <c r="V357" s="17" t="s">
        <v>36</v>
      </c>
      <c r="AF357" s="17" t="str">
        <f>IFERROR(IF($AA$1&lt;&gt;0,IF($AA$1=VALUE(#REF!),AG357,""),""),"")</f>
        <v/>
      </c>
    </row>
    <row r="358" spans="1:32" s="11" customFormat="1" hidden="1" x14ac:dyDescent="0.25">
      <c r="A358" s="1">
        <v>20191175</v>
      </c>
      <c r="B358" s="1" t="s">
        <v>427</v>
      </c>
      <c r="C358" s="1" t="s">
        <v>78</v>
      </c>
      <c r="D358" s="1" t="s">
        <v>79</v>
      </c>
      <c r="E358" s="1">
        <v>1059290</v>
      </c>
      <c r="F358" s="3">
        <v>43653</v>
      </c>
      <c r="G358" s="3"/>
      <c r="H358" s="3"/>
      <c r="I358" s="17"/>
      <c r="J358" s="11" t="s">
        <v>40</v>
      </c>
      <c r="K358" s="11">
        <v>5209</v>
      </c>
      <c r="L358" s="17"/>
      <c r="P358" s="17"/>
      <c r="Q358" s="17"/>
      <c r="R358" s="17"/>
      <c r="S358" s="17"/>
      <c r="U358" s="17"/>
      <c r="V358" s="17" t="s">
        <v>36</v>
      </c>
      <c r="AF358" s="17" t="str">
        <f>IFERROR(IF($AA$1&lt;&gt;0,IF($AA$1=VALUE(#REF!),AG358,""),""),"")</f>
        <v/>
      </c>
    </row>
    <row r="359" spans="1:32" s="11" customFormat="1" hidden="1" x14ac:dyDescent="0.25">
      <c r="A359" s="1">
        <v>20191176</v>
      </c>
      <c r="B359" s="1" t="s">
        <v>428</v>
      </c>
      <c r="C359" s="1" t="s">
        <v>33</v>
      </c>
      <c r="D359" s="1" t="s">
        <v>83</v>
      </c>
      <c r="E359" s="1" t="s">
        <v>160</v>
      </c>
      <c r="F359" s="3">
        <v>43654</v>
      </c>
      <c r="G359" s="3"/>
      <c r="H359" s="3"/>
      <c r="I359" s="17"/>
      <c r="J359" s="91" t="s">
        <v>40</v>
      </c>
      <c r="K359" s="91">
        <v>7746</v>
      </c>
      <c r="L359" s="17"/>
      <c r="P359" s="17"/>
      <c r="Q359" s="17"/>
      <c r="R359" s="17"/>
      <c r="S359" s="17"/>
      <c r="U359" s="17"/>
      <c r="V359" s="17" t="s">
        <v>36</v>
      </c>
      <c r="AF359" s="17" t="str">
        <f>IFERROR(IF($AA$1&lt;&gt;0,IF($AA$1=VALUE(#REF!),AG359,""),""),"")</f>
        <v/>
      </c>
    </row>
    <row r="360" spans="1:32" s="11" customFormat="1" hidden="1" x14ac:dyDescent="0.25">
      <c r="A360" s="1">
        <v>20191177</v>
      </c>
      <c r="B360" s="1" t="s">
        <v>429</v>
      </c>
      <c r="C360" s="1" t="s">
        <v>33</v>
      </c>
      <c r="D360" s="1" t="s">
        <v>228</v>
      </c>
      <c r="E360" s="1" t="s">
        <v>160</v>
      </c>
      <c r="F360" s="3">
        <v>43654</v>
      </c>
      <c r="G360" s="3"/>
      <c r="H360" s="3"/>
      <c r="I360" s="17"/>
      <c r="J360" s="91" t="s">
        <v>40</v>
      </c>
      <c r="K360" s="91">
        <v>550</v>
      </c>
      <c r="L360" s="17"/>
      <c r="P360" s="17"/>
      <c r="Q360" s="17"/>
      <c r="R360" s="17"/>
      <c r="S360" s="17"/>
      <c r="U360" s="17"/>
      <c r="V360" s="17" t="s">
        <v>36</v>
      </c>
      <c r="AF360" s="17" t="str">
        <f>IFERROR(IF($AA$1&lt;&gt;0,IF($AA$1=VALUE(#REF!),AG360,""),""),"")</f>
        <v/>
      </c>
    </row>
    <row r="361" spans="1:32" s="11" customFormat="1" hidden="1" x14ac:dyDescent="0.25">
      <c r="A361" s="1">
        <v>20191178</v>
      </c>
      <c r="B361" s="1" t="s">
        <v>430</v>
      </c>
      <c r="C361" s="1" t="s">
        <v>33</v>
      </c>
      <c r="D361" s="1" t="s">
        <v>56</v>
      </c>
      <c r="E361" s="1" t="s">
        <v>71</v>
      </c>
      <c r="F361" s="3">
        <v>43654</v>
      </c>
      <c r="G361" s="3"/>
      <c r="H361" s="3"/>
      <c r="I361" s="17"/>
      <c r="J361" s="91" t="s">
        <v>40</v>
      </c>
      <c r="K361" s="91">
        <v>6161</v>
      </c>
      <c r="L361" s="17"/>
      <c r="P361" s="17"/>
      <c r="Q361" s="17"/>
      <c r="R361" s="17"/>
      <c r="S361" s="17"/>
      <c r="U361" s="17"/>
      <c r="V361" s="17" t="s">
        <v>36</v>
      </c>
      <c r="AF361" s="17" t="str">
        <f>IFERROR(IF($AA$1&lt;&gt;0,IF($AA$1=VALUE(#REF!),AG361,""),""),"")</f>
        <v/>
      </c>
    </row>
    <row r="362" spans="1:32" s="11" customFormat="1" hidden="1" x14ac:dyDescent="0.25">
      <c r="A362" s="1">
        <v>20191179</v>
      </c>
      <c r="B362" s="1">
        <v>13207309</v>
      </c>
      <c r="C362" s="1" t="s">
        <v>78</v>
      </c>
      <c r="D362" s="1" t="s">
        <v>79</v>
      </c>
      <c r="E362" s="1">
        <v>1059290</v>
      </c>
      <c r="F362" s="3">
        <v>43654</v>
      </c>
      <c r="G362" s="3"/>
      <c r="H362" s="3"/>
      <c r="I362" s="17"/>
      <c r="J362" s="91" t="s">
        <v>40</v>
      </c>
      <c r="K362" s="91">
        <v>4146</v>
      </c>
      <c r="L362" s="17"/>
      <c r="P362" s="17"/>
      <c r="Q362" s="17"/>
      <c r="R362" s="17"/>
      <c r="S362" s="17"/>
      <c r="U362" s="17"/>
      <c r="V362" s="17" t="s">
        <v>36</v>
      </c>
      <c r="AF362" s="17" t="str">
        <f>IFERROR(IF($AA$1&lt;&gt;0,IF($AA$1=VALUE(#REF!),AG362,""),""),"")</f>
        <v/>
      </c>
    </row>
    <row r="363" spans="1:32" s="11" customFormat="1" hidden="1" x14ac:dyDescent="0.25">
      <c r="A363" s="1">
        <v>20191180</v>
      </c>
      <c r="B363" s="1" t="s">
        <v>431</v>
      </c>
      <c r="C363" s="1" t="s">
        <v>78</v>
      </c>
      <c r="D363" s="1" t="s">
        <v>79</v>
      </c>
      <c r="E363" s="1">
        <v>1059290</v>
      </c>
      <c r="F363" s="3">
        <v>43657</v>
      </c>
      <c r="G363" s="3"/>
      <c r="H363" s="3"/>
      <c r="I363" s="17"/>
      <c r="J363" s="91" t="s">
        <v>40</v>
      </c>
      <c r="K363" s="91">
        <v>4146</v>
      </c>
      <c r="L363" s="17"/>
      <c r="P363" s="17"/>
      <c r="Q363" s="17"/>
      <c r="R363" s="17"/>
      <c r="S363" s="17"/>
      <c r="U363" s="17"/>
      <c r="V363" s="17" t="s">
        <v>36</v>
      </c>
      <c r="AF363" s="17" t="str">
        <f>IFERROR(IF($AA$1&lt;&gt;0,IF($AA$1=VALUE(#REF!),AG363,""),""),"")</f>
        <v/>
      </c>
    </row>
    <row r="364" spans="1:32" s="11" customFormat="1" hidden="1" x14ac:dyDescent="0.25">
      <c r="A364" s="1">
        <v>20191181</v>
      </c>
      <c r="B364" s="1" t="s">
        <v>432</v>
      </c>
      <c r="C364" s="1" t="s">
        <v>78</v>
      </c>
      <c r="D364" s="1" t="s">
        <v>79</v>
      </c>
      <c r="E364" s="1">
        <v>1059290</v>
      </c>
      <c r="F364" s="3">
        <v>43657</v>
      </c>
      <c r="G364" s="3"/>
      <c r="H364" s="3"/>
      <c r="I364" s="17"/>
      <c r="J364" s="11" t="s">
        <v>40</v>
      </c>
      <c r="K364" s="11">
        <v>4146</v>
      </c>
      <c r="L364" s="17"/>
      <c r="P364" s="17"/>
      <c r="Q364" s="17"/>
      <c r="R364" s="17"/>
      <c r="S364" s="17"/>
      <c r="U364" s="17"/>
      <c r="V364" s="17" t="s">
        <v>36</v>
      </c>
      <c r="AF364" s="17" t="str">
        <f>IFERROR(IF($AA$1&lt;&gt;0,IF($AA$1=VALUE(#REF!),AG364,""),""),"")</f>
        <v/>
      </c>
    </row>
    <row r="365" spans="1:32" s="11" customFormat="1" hidden="1" x14ac:dyDescent="0.25">
      <c r="A365" s="1">
        <v>20191182</v>
      </c>
      <c r="B365" s="1">
        <v>13172559</v>
      </c>
      <c r="C365" s="1" t="s">
        <v>78</v>
      </c>
      <c r="D365" s="1" t="s">
        <v>79</v>
      </c>
      <c r="E365" s="1">
        <v>1059290</v>
      </c>
      <c r="F365" s="3">
        <v>43657</v>
      </c>
      <c r="G365" s="3"/>
      <c r="H365" s="3"/>
      <c r="I365" s="17"/>
      <c r="J365" s="91" t="s">
        <v>40</v>
      </c>
      <c r="K365" s="91">
        <v>550</v>
      </c>
      <c r="L365" s="17"/>
      <c r="P365" s="17"/>
      <c r="Q365" s="17"/>
      <c r="R365" s="17"/>
      <c r="S365" s="17"/>
      <c r="U365" s="17"/>
      <c r="V365" s="17" t="s">
        <v>36</v>
      </c>
      <c r="AF365" s="17" t="str">
        <f>IFERROR(IF($AA$1&lt;&gt;0,IF($AA$1=VALUE(#REF!),AG365,""),""),"")</f>
        <v/>
      </c>
    </row>
    <row r="366" spans="1:32" s="11" customFormat="1" hidden="1" x14ac:dyDescent="0.25">
      <c r="A366" s="1">
        <v>20191183</v>
      </c>
      <c r="B366" s="1" t="s">
        <v>433</v>
      </c>
      <c r="C366" s="1" t="s">
        <v>33</v>
      </c>
      <c r="D366" s="1" t="s">
        <v>56</v>
      </c>
      <c r="E366" s="1" t="s">
        <v>190</v>
      </c>
      <c r="F366" s="3">
        <v>43660</v>
      </c>
      <c r="G366" s="3"/>
      <c r="H366" s="3"/>
      <c r="I366" s="17"/>
      <c r="J366" s="91" t="s">
        <v>40</v>
      </c>
      <c r="K366" s="91">
        <v>6276</v>
      </c>
      <c r="L366" s="17"/>
      <c r="P366" s="17"/>
      <c r="Q366" s="17"/>
      <c r="R366" s="17"/>
      <c r="S366" s="17"/>
      <c r="U366" s="17"/>
      <c r="V366" s="17" t="s">
        <v>36</v>
      </c>
      <c r="AF366" s="17" t="str">
        <f>IFERROR(IF($AA$1&lt;&gt;0,IF($AA$1=VALUE(#REF!),AG366,""),""),"")</f>
        <v/>
      </c>
    </row>
    <row r="367" spans="1:32" s="11" customFormat="1" hidden="1" x14ac:dyDescent="0.25">
      <c r="A367" s="1">
        <v>20191184</v>
      </c>
      <c r="B367" s="1" t="s">
        <v>434</v>
      </c>
      <c r="C367" s="1" t="s">
        <v>33</v>
      </c>
      <c r="D367" s="1" t="s">
        <v>56</v>
      </c>
      <c r="E367" s="1">
        <v>1061431</v>
      </c>
      <c r="F367" s="3">
        <v>43660</v>
      </c>
      <c r="G367" s="3"/>
      <c r="H367" s="3"/>
      <c r="I367" s="17"/>
      <c r="J367" s="91" t="s">
        <v>40</v>
      </c>
      <c r="K367" s="91">
        <v>5816</v>
      </c>
      <c r="L367" s="17"/>
      <c r="P367" s="17"/>
      <c r="Q367" s="17"/>
      <c r="R367" s="17"/>
      <c r="S367" s="17"/>
      <c r="U367" s="17"/>
      <c r="V367" s="17" t="s">
        <v>36</v>
      </c>
      <c r="AF367" s="17" t="str">
        <f>IFERROR(IF($AA$1&lt;&gt;0,IF($AA$1=VALUE(#REF!),AG367,""),""),"")</f>
        <v/>
      </c>
    </row>
    <row r="368" spans="1:32" s="11" customFormat="1" hidden="1" x14ac:dyDescent="0.25">
      <c r="A368" s="1">
        <v>20191185</v>
      </c>
      <c r="B368" s="1" t="s">
        <v>435</v>
      </c>
      <c r="C368" s="1" t="s">
        <v>78</v>
      </c>
      <c r="D368" s="1" t="s">
        <v>79</v>
      </c>
      <c r="E368" s="1">
        <v>1059290</v>
      </c>
      <c r="F368" s="3">
        <v>43661</v>
      </c>
      <c r="G368" s="3"/>
      <c r="H368" s="3"/>
      <c r="I368" s="17"/>
      <c r="J368" s="91" t="s">
        <v>40</v>
      </c>
      <c r="K368" s="91">
        <v>4171</v>
      </c>
      <c r="L368" s="17"/>
      <c r="P368" s="17"/>
      <c r="Q368" s="17"/>
      <c r="R368" s="17"/>
      <c r="S368" s="17"/>
      <c r="U368" s="17"/>
      <c r="V368" s="17" t="s">
        <v>36</v>
      </c>
      <c r="AF368" s="17" t="str">
        <f>IFERROR(IF($AA$1&lt;&gt;0,IF($AA$1=VALUE(#REF!),AG368,""),""),"")</f>
        <v/>
      </c>
    </row>
    <row r="369" spans="1:32" s="11" customFormat="1" hidden="1" x14ac:dyDescent="0.25">
      <c r="A369" s="1">
        <v>20191186</v>
      </c>
      <c r="B369" s="1" t="s">
        <v>436</v>
      </c>
      <c r="C369" s="1" t="s">
        <v>78</v>
      </c>
      <c r="D369" s="1" t="s">
        <v>79</v>
      </c>
      <c r="E369" s="1">
        <v>1059290</v>
      </c>
      <c r="F369" s="3">
        <v>43661</v>
      </c>
      <c r="G369" s="3"/>
      <c r="H369" s="3"/>
      <c r="I369" s="17"/>
      <c r="J369" s="91" t="s">
        <v>40</v>
      </c>
      <c r="K369" s="91">
        <v>4196</v>
      </c>
      <c r="L369" s="17"/>
      <c r="P369" s="17"/>
      <c r="Q369" s="17"/>
      <c r="R369" s="17"/>
      <c r="S369" s="17"/>
      <c r="U369" s="17"/>
      <c r="V369" s="17" t="s">
        <v>36</v>
      </c>
      <c r="AF369" s="17" t="str">
        <f>IFERROR(IF($AA$1&lt;&gt;0,IF($AA$1=VALUE(#REF!),AG369,""),""),"")</f>
        <v/>
      </c>
    </row>
    <row r="370" spans="1:32" s="11" customFormat="1" hidden="1" x14ac:dyDescent="0.25">
      <c r="A370" s="1">
        <v>20191187</v>
      </c>
      <c r="B370" s="1">
        <v>13261217</v>
      </c>
      <c r="C370" s="1" t="s">
        <v>33</v>
      </c>
      <c r="D370" s="1" t="s">
        <v>56</v>
      </c>
      <c r="E370" s="1">
        <v>1061431</v>
      </c>
      <c r="F370" s="3">
        <v>43661</v>
      </c>
      <c r="G370" s="3"/>
      <c r="H370" s="3"/>
      <c r="I370" s="17"/>
      <c r="J370" s="11" t="s">
        <v>40</v>
      </c>
      <c r="K370" s="11">
        <v>4606</v>
      </c>
      <c r="L370" s="17"/>
      <c r="P370" s="17"/>
      <c r="Q370" s="17"/>
      <c r="R370" s="17"/>
      <c r="S370" s="17"/>
      <c r="U370" s="17"/>
      <c r="V370" s="17" t="s">
        <v>36</v>
      </c>
      <c r="AF370" s="17" t="str">
        <f>IFERROR(IF($AA$1&lt;&gt;0,IF($AA$1=VALUE(#REF!),AG370,""),""),"")</f>
        <v/>
      </c>
    </row>
    <row r="371" spans="1:32" s="11" customFormat="1" hidden="1" x14ac:dyDescent="0.25">
      <c r="A371" s="1">
        <v>20191188</v>
      </c>
      <c r="B371" s="1" t="s">
        <v>437</v>
      </c>
      <c r="C371" s="1" t="s">
        <v>33</v>
      </c>
      <c r="D371" s="1" t="s">
        <v>56</v>
      </c>
      <c r="E371" s="1">
        <v>952636</v>
      </c>
      <c r="F371" s="3">
        <v>43663</v>
      </c>
      <c r="G371" s="3"/>
      <c r="H371" s="3"/>
      <c r="I371" s="17"/>
      <c r="J371" s="91" t="s">
        <v>204</v>
      </c>
      <c r="K371" s="91">
        <v>550</v>
      </c>
      <c r="L371" s="17"/>
      <c r="P371" s="17"/>
      <c r="Q371" s="17"/>
      <c r="R371" s="17"/>
      <c r="S371" s="17"/>
      <c r="U371" s="17"/>
      <c r="V371" s="17" t="s">
        <v>36</v>
      </c>
      <c r="AF371" s="17" t="str">
        <f>IFERROR(IF($AA$1&lt;&gt;0,IF($AA$1=VALUE(#REF!),AG371,""),""),"")</f>
        <v/>
      </c>
    </row>
    <row r="372" spans="1:32" s="11" customFormat="1" hidden="1" x14ac:dyDescent="0.25">
      <c r="A372" s="1">
        <v>20191189</v>
      </c>
      <c r="B372" s="1" t="s">
        <v>438</v>
      </c>
      <c r="C372" s="1" t="s">
        <v>33</v>
      </c>
      <c r="D372" s="1" t="s">
        <v>56</v>
      </c>
      <c r="E372" s="1">
        <v>952636</v>
      </c>
      <c r="F372" s="3">
        <v>43663</v>
      </c>
      <c r="G372" s="3"/>
      <c r="H372" s="3"/>
      <c r="I372" s="17"/>
      <c r="J372" s="91" t="s">
        <v>40</v>
      </c>
      <c r="K372" s="91">
        <v>6086</v>
      </c>
      <c r="L372" s="17"/>
      <c r="P372" s="17"/>
      <c r="Q372" s="17"/>
      <c r="R372" s="17"/>
      <c r="S372" s="17"/>
      <c r="U372" s="17"/>
      <c r="V372" s="17" t="s">
        <v>36</v>
      </c>
      <c r="AF372" s="17" t="str">
        <f>IFERROR(IF($AA$1&lt;&gt;0,IF($AA$1=VALUE(#REF!),AG372,""),""),"")</f>
        <v/>
      </c>
    </row>
    <row r="373" spans="1:32" s="11" customFormat="1" hidden="1" x14ac:dyDescent="0.25">
      <c r="A373" s="1">
        <v>20191190</v>
      </c>
      <c r="B373" s="1" t="s">
        <v>439</v>
      </c>
      <c r="C373" s="1" t="s">
        <v>33</v>
      </c>
      <c r="D373" s="1" t="s">
        <v>106</v>
      </c>
      <c r="E373" s="1">
        <v>754523</v>
      </c>
      <c r="F373" s="3">
        <v>43663</v>
      </c>
      <c r="G373" s="3"/>
      <c r="H373" s="3"/>
      <c r="I373" s="17"/>
      <c r="J373" s="17" t="s">
        <v>40</v>
      </c>
      <c r="K373" s="91">
        <v>4506</v>
      </c>
      <c r="L373" s="17"/>
      <c r="P373" s="17"/>
      <c r="Q373" s="17"/>
      <c r="R373" s="17"/>
      <c r="S373" s="17"/>
      <c r="U373" s="17"/>
      <c r="V373" s="17" t="s">
        <v>36</v>
      </c>
      <c r="AF373" s="17" t="str">
        <f>IFERROR(IF($AA$1&lt;&gt;0,IF($AA$1=VALUE(#REF!),AG373,""),""),"")</f>
        <v/>
      </c>
    </row>
    <row r="374" spans="1:32" s="11" customFormat="1" hidden="1" x14ac:dyDescent="0.25">
      <c r="A374" s="1">
        <v>20191191</v>
      </c>
      <c r="B374" s="1" t="s">
        <v>440</v>
      </c>
      <c r="C374" s="1" t="s">
        <v>33</v>
      </c>
      <c r="D374" s="1" t="s">
        <v>83</v>
      </c>
      <c r="E374" s="1">
        <v>952982</v>
      </c>
      <c r="F374" s="3">
        <v>43667</v>
      </c>
      <c r="G374" s="3"/>
      <c r="H374" s="3"/>
      <c r="I374" s="17"/>
      <c r="J374" s="91" t="s">
        <v>40</v>
      </c>
      <c r="K374" s="91">
        <v>4506</v>
      </c>
      <c r="L374" s="17"/>
      <c r="P374" s="17"/>
      <c r="Q374" s="17"/>
      <c r="R374" s="17"/>
      <c r="S374" s="17"/>
      <c r="U374" s="17"/>
      <c r="V374" s="17" t="s">
        <v>36</v>
      </c>
      <c r="AF374" s="17" t="str">
        <f>IFERROR(IF($AA$1&lt;&gt;0,IF($AA$1=VALUE(#REF!),AG374,""),""),"")</f>
        <v/>
      </c>
    </row>
    <row r="375" spans="1:32" s="11" customFormat="1" hidden="1" x14ac:dyDescent="0.25">
      <c r="A375" s="1">
        <v>20191192</v>
      </c>
      <c r="B375" s="1" t="s">
        <v>441</v>
      </c>
      <c r="C375" s="1" t="s">
        <v>33</v>
      </c>
      <c r="D375" s="1" t="s">
        <v>83</v>
      </c>
      <c r="E375" s="1">
        <v>952982</v>
      </c>
      <c r="F375" s="3">
        <v>43677</v>
      </c>
      <c r="G375" s="3"/>
      <c r="H375" s="3"/>
      <c r="I375" s="17"/>
      <c r="J375" s="91" t="s">
        <v>40</v>
      </c>
      <c r="K375" s="91">
        <v>7496</v>
      </c>
      <c r="L375" s="17"/>
      <c r="P375" s="17"/>
      <c r="Q375" s="17"/>
      <c r="R375" s="17"/>
      <c r="S375" s="17"/>
      <c r="U375" s="17"/>
      <c r="V375" s="17" t="s">
        <v>36</v>
      </c>
      <c r="AF375" s="17" t="str">
        <f>IFERROR(IF($AA$1&lt;&gt;0,IF($AA$1=VALUE(#REF!),AG375,""),""),"")</f>
        <v/>
      </c>
    </row>
    <row r="376" spans="1:32" s="11" customFormat="1" hidden="1" x14ac:dyDescent="0.25">
      <c r="A376" s="1">
        <v>20191193</v>
      </c>
      <c r="B376" s="1" t="s">
        <v>442</v>
      </c>
      <c r="C376" s="1" t="s">
        <v>78</v>
      </c>
      <c r="D376" s="1" t="s">
        <v>79</v>
      </c>
      <c r="E376" s="1">
        <v>1059290</v>
      </c>
      <c r="F376" s="3">
        <v>43677</v>
      </c>
      <c r="G376" s="3"/>
      <c r="H376" s="3"/>
      <c r="I376" s="17"/>
      <c r="J376" s="11" t="s">
        <v>40</v>
      </c>
      <c r="K376" s="11">
        <v>4521</v>
      </c>
      <c r="L376" s="17"/>
      <c r="P376" s="17"/>
      <c r="Q376" s="17"/>
      <c r="R376" s="17"/>
      <c r="S376" s="17"/>
      <c r="U376" s="17"/>
      <c r="V376" s="17" t="s">
        <v>36</v>
      </c>
      <c r="AF376" s="17" t="str">
        <f>IFERROR(IF($AA$1&lt;&gt;0,IF($AA$1=VALUE(#REF!),AG376,""),""),"")</f>
        <v/>
      </c>
    </row>
    <row r="377" spans="1:32" s="11" customFormat="1" hidden="1" x14ac:dyDescent="0.25">
      <c r="A377" s="1">
        <v>20191194</v>
      </c>
      <c r="B377" s="1" t="s">
        <v>443</v>
      </c>
      <c r="C377" s="1" t="s">
        <v>78</v>
      </c>
      <c r="D377" s="1" t="s">
        <v>79</v>
      </c>
      <c r="E377" s="1">
        <v>1059290</v>
      </c>
      <c r="F377" s="3">
        <v>43681</v>
      </c>
      <c r="G377" s="3"/>
      <c r="H377" s="3"/>
      <c r="I377" s="17"/>
      <c r="J377" s="91" t="s">
        <v>40</v>
      </c>
      <c r="K377" s="91">
        <v>550</v>
      </c>
      <c r="L377" s="17"/>
      <c r="P377" s="17"/>
      <c r="Q377" s="17"/>
      <c r="R377" s="17"/>
      <c r="S377" s="17"/>
      <c r="U377" s="17"/>
      <c r="V377" s="17" t="s">
        <v>36</v>
      </c>
      <c r="AF377" s="17" t="str">
        <f>IFERROR(IF($AA$1&lt;&gt;0,IF($AA$1=VALUE(#REF!),AG377,""),""),"")</f>
        <v/>
      </c>
    </row>
    <row r="378" spans="1:32" s="11" customFormat="1" hidden="1" x14ac:dyDescent="0.25">
      <c r="A378" s="1">
        <v>20191195</v>
      </c>
      <c r="B378" s="1" t="s">
        <v>444</v>
      </c>
      <c r="C378" s="1" t="s">
        <v>33</v>
      </c>
      <c r="D378" s="1" t="s">
        <v>56</v>
      </c>
      <c r="E378" s="1">
        <v>1061431</v>
      </c>
      <c r="F378" s="3">
        <v>43682</v>
      </c>
      <c r="G378" s="3"/>
      <c r="H378" s="3"/>
      <c r="I378" s="17"/>
      <c r="J378" s="91" t="s">
        <v>204</v>
      </c>
      <c r="K378" s="91">
        <v>550</v>
      </c>
      <c r="L378" s="17"/>
      <c r="P378" s="17"/>
      <c r="Q378" s="17"/>
      <c r="R378" s="17"/>
      <c r="S378" s="17"/>
      <c r="U378" s="17"/>
      <c r="V378" s="17" t="s">
        <v>36</v>
      </c>
      <c r="AF378" s="17" t="str">
        <f>IFERROR(IF($AA$1&lt;&gt;0,IF($AA$1=VALUE(#REF!),AG378,""),""),"")</f>
        <v/>
      </c>
    </row>
    <row r="379" spans="1:32" s="11" customFormat="1" hidden="1" x14ac:dyDescent="0.25">
      <c r="A379" s="1">
        <v>20191196</v>
      </c>
      <c r="B379" s="1" t="s">
        <v>445</v>
      </c>
      <c r="C379" s="1" t="s">
        <v>78</v>
      </c>
      <c r="D379" s="1" t="s">
        <v>79</v>
      </c>
      <c r="E379" s="1">
        <v>1059290</v>
      </c>
      <c r="F379" s="3">
        <v>43682</v>
      </c>
      <c r="G379" s="3"/>
      <c r="H379" s="3"/>
      <c r="I379" s="17"/>
      <c r="J379" s="91" t="s">
        <v>40</v>
      </c>
      <c r="K379" s="91">
        <v>4468</v>
      </c>
      <c r="L379" s="17"/>
      <c r="P379" s="17"/>
      <c r="Q379" s="17"/>
      <c r="R379" s="17"/>
      <c r="S379" s="17"/>
      <c r="U379" s="17"/>
      <c r="V379" s="17" t="s">
        <v>36</v>
      </c>
      <c r="AF379" s="17" t="str">
        <f>IFERROR(IF($AA$1&lt;&gt;0,IF($AA$1=VALUE(#REF!),AG379,""),""),"")</f>
        <v/>
      </c>
    </row>
    <row r="380" spans="1:32" s="11" customFormat="1" hidden="1" x14ac:dyDescent="0.25">
      <c r="A380" s="1">
        <v>20191197</v>
      </c>
      <c r="B380" s="1" t="s">
        <v>446</v>
      </c>
      <c r="C380" s="1" t="s">
        <v>33</v>
      </c>
      <c r="D380" s="1" t="s">
        <v>83</v>
      </c>
      <c r="E380" s="1" t="s">
        <v>160</v>
      </c>
      <c r="F380" s="3">
        <v>43682</v>
      </c>
      <c r="G380" s="3"/>
      <c r="H380" s="3"/>
      <c r="I380" s="17"/>
      <c r="J380" s="91" t="s">
        <v>40</v>
      </c>
      <c r="K380" s="91">
        <v>5946</v>
      </c>
      <c r="L380" s="17"/>
      <c r="P380" s="17"/>
      <c r="Q380" s="17"/>
      <c r="R380" s="17"/>
      <c r="S380" s="17"/>
      <c r="U380" s="17"/>
      <c r="V380" s="17" t="s">
        <v>36</v>
      </c>
      <c r="AF380" s="17" t="str">
        <f>IFERROR(IF($AA$1&lt;&gt;0,IF($AA$1=VALUE(#REF!),AG380,""),""),"")</f>
        <v/>
      </c>
    </row>
    <row r="381" spans="1:32" s="11" customFormat="1" hidden="1" x14ac:dyDescent="0.25">
      <c r="A381" s="1">
        <v>20191198</v>
      </c>
      <c r="B381" s="1" t="s">
        <v>447</v>
      </c>
      <c r="C381" s="1" t="s">
        <v>33</v>
      </c>
      <c r="D381" s="1" t="s">
        <v>83</v>
      </c>
      <c r="E381" s="1" t="s">
        <v>160</v>
      </c>
      <c r="F381" s="3">
        <v>43684</v>
      </c>
      <c r="G381" s="3"/>
      <c r="H381" s="3"/>
      <c r="I381" s="17"/>
      <c r="J381" s="91" t="s">
        <v>40</v>
      </c>
      <c r="K381" s="91">
        <v>4481</v>
      </c>
      <c r="L381" s="17"/>
      <c r="P381" s="17"/>
      <c r="Q381" s="17"/>
      <c r="R381" s="17"/>
      <c r="S381" s="17"/>
      <c r="U381" s="17"/>
      <c r="V381" s="17" t="s">
        <v>36</v>
      </c>
      <c r="AF381" s="17" t="str">
        <f>IFERROR(IF($AA$1&lt;&gt;0,IF($AA$1=VALUE(#REF!),AG381,""),""),"")</f>
        <v/>
      </c>
    </row>
    <row r="382" spans="1:32" s="11" customFormat="1" hidden="1" x14ac:dyDescent="0.25">
      <c r="A382" s="1">
        <v>20191199</v>
      </c>
      <c r="B382" s="1" t="s">
        <v>448</v>
      </c>
      <c r="C382" s="1" t="s">
        <v>33</v>
      </c>
      <c r="D382" s="1" t="s">
        <v>56</v>
      </c>
      <c r="E382" s="1">
        <v>1061431</v>
      </c>
      <c r="F382" s="3">
        <v>43684</v>
      </c>
      <c r="G382" s="3"/>
      <c r="H382" s="3"/>
      <c r="I382" s="17"/>
      <c r="J382" s="11" t="s">
        <v>40</v>
      </c>
      <c r="K382" s="11">
        <v>5091</v>
      </c>
      <c r="L382" s="17"/>
      <c r="P382" s="17"/>
      <c r="Q382" s="17"/>
      <c r="R382" s="17"/>
      <c r="S382" s="17"/>
      <c r="U382" s="17"/>
      <c r="V382" s="17" t="s">
        <v>36</v>
      </c>
      <c r="AF382" s="17" t="str">
        <f>IFERROR(IF($AA$1&lt;&gt;0,IF($AA$1=VALUE(#REF!),AG382,""),""),"")</f>
        <v/>
      </c>
    </row>
    <row r="383" spans="1:32" s="11" customFormat="1" hidden="1" x14ac:dyDescent="0.25">
      <c r="A383" s="1">
        <v>20191200</v>
      </c>
      <c r="B383" s="1">
        <v>13272154</v>
      </c>
      <c r="C383" s="1" t="s">
        <v>33</v>
      </c>
      <c r="D383" s="1" t="s">
        <v>449</v>
      </c>
      <c r="E383" s="1">
        <v>1061431</v>
      </c>
      <c r="F383" s="3">
        <v>43685</v>
      </c>
      <c r="G383" s="3"/>
      <c r="H383" s="3"/>
      <c r="I383" s="17"/>
      <c r="J383" s="91" t="s">
        <v>40</v>
      </c>
      <c r="K383" s="91">
        <v>550</v>
      </c>
      <c r="L383" s="17"/>
      <c r="P383" s="17"/>
      <c r="Q383" s="17"/>
      <c r="R383" s="17"/>
      <c r="S383" s="17"/>
      <c r="U383" s="17"/>
      <c r="V383" s="17" t="s">
        <v>36</v>
      </c>
      <c r="AF383" s="17" t="str">
        <f>IFERROR(IF($AA$1&lt;&gt;0,IF($AA$1=VALUE(#REF!),AG383,""),""),"")</f>
        <v/>
      </c>
    </row>
    <row r="384" spans="1:32" s="11" customFormat="1" hidden="1" x14ac:dyDescent="0.25">
      <c r="A384" s="1">
        <v>20191201</v>
      </c>
      <c r="B384" s="1" t="s">
        <v>450</v>
      </c>
      <c r="C384" s="1" t="s">
        <v>33</v>
      </c>
      <c r="D384" s="1" t="s">
        <v>56</v>
      </c>
      <c r="E384" s="1">
        <v>1061431</v>
      </c>
      <c r="F384" s="3">
        <v>43685</v>
      </c>
      <c r="G384" s="3"/>
      <c r="H384" s="3"/>
      <c r="I384" s="17"/>
      <c r="J384" s="91" t="s">
        <v>40</v>
      </c>
      <c r="K384" s="91">
        <v>6646</v>
      </c>
      <c r="L384" s="17"/>
      <c r="P384" s="17"/>
      <c r="Q384" s="17"/>
      <c r="R384" s="17"/>
      <c r="S384" s="17"/>
      <c r="U384" s="17"/>
      <c r="V384" s="17" t="s">
        <v>36</v>
      </c>
      <c r="AF384" s="17" t="str">
        <f>IFERROR(IF($AA$1&lt;&gt;0,IF($AA$1=VALUE(#REF!),AG384,""),""),"")</f>
        <v/>
      </c>
    </row>
    <row r="385" spans="1:32" s="11" customFormat="1" hidden="1" x14ac:dyDescent="0.25">
      <c r="A385" s="1">
        <v>20191202</v>
      </c>
      <c r="B385" s="1" t="s">
        <v>451</v>
      </c>
      <c r="C385" s="1" t="s">
        <v>33</v>
      </c>
      <c r="D385" s="1" t="s">
        <v>83</v>
      </c>
      <c r="E385" s="1" t="s">
        <v>160</v>
      </c>
      <c r="F385" s="3">
        <v>43692</v>
      </c>
      <c r="G385" s="3"/>
      <c r="H385" s="3"/>
      <c r="I385" s="17"/>
      <c r="J385" s="91" t="s">
        <v>40</v>
      </c>
      <c r="K385" s="91">
        <v>4841</v>
      </c>
      <c r="L385" s="17"/>
      <c r="P385" s="17"/>
      <c r="Q385" s="17"/>
      <c r="R385" s="17"/>
      <c r="S385" s="17"/>
      <c r="U385" s="17"/>
      <c r="V385" s="17" t="s">
        <v>36</v>
      </c>
      <c r="AF385" s="17" t="str">
        <f>IFERROR(IF($AA$1&lt;&gt;0,IF($AA$1=VALUE(#REF!),AG385,""),""),"")</f>
        <v/>
      </c>
    </row>
    <row r="386" spans="1:32" s="11" customFormat="1" hidden="1" x14ac:dyDescent="0.25">
      <c r="A386" s="1">
        <v>20191203</v>
      </c>
      <c r="B386" s="1" t="s">
        <v>452</v>
      </c>
      <c r="C386" s="1" t="s">
        <v>33</v>
      </c>
      <c r="D386" s="1" t="s">
        <v>56</v>
      </c>
      <c r="E386" s="1" t="s">
        <v>190</v>
      </c>
      <c r="F386" s="3">
        <v>43692</v>
      </c>
      <c r="G386" s="3"/>
      <c r="H386" s="3"/>
      <c r="I386" s="17"/>
      <c r="J386" s="91" t="s">
        <v>40</v>
      </c>
      <c r="K386" s="91">
        <v>5356</v>
      </c>
      <c r="L386" s="17"/>
      <c r="P386" s="17"/>
      <c r="Q386" s="17"/>
      <c r="R386" s="17"/>
      <c r="S386" s="17"/>
      <c r="U386" s="17"/>
      <c r="V386" s="17" t="s">
        <v>36</v>
      </c>
      <c r="AF386" s="17" t="str">
        <f>IFERROR(IF($AA$1&lt;&gt;0,IF($AA$1=VALUE(#REF!),AG386,""),""),"")</f>
        <v/>
      </c>
    </row>
    <row r="387" spans="1:32" s="11" customFormat="1" hidden="1" x14ac:dyDescent="0.25">
      <c r="A387" s="1">
        <v>20191204</v>
      </c>
      <c r="B387" s="1" t="s">
        <v>453</v>
      </c>
      <c r="C387" s="1" t="s">
        <v>33</v>
      </c>
      <c r="D387" s="1" t="s">
        <v>56</v>
      </c>
      <c r="E387" s="1" t="s">
        <v>71</v>
      </c>
      <c r="F387" s="3">
        <v>43695</v>
      </c>
      <c r="G387" s="3"/>
      <c r="H387" s="3"/>
      <c r="I387" s="17"/>
      <c r="J387" s="91" t="s">
        <v>40</v>
      </c>
      <c r="K387" s="91">
        <v>5751</v>
      </c>
      <c r="L387" s="17"/>
      <c r="P387" s="17"/>
      <c r="Q387" s="17"/>
      <c r="R387" s="17"/>
      <c r="S387" s="17"/>
      <c r="U387" s="17"/>
      <c r="V387" s="17" t="s">
        <v>36</v>
      </c>
      <c r="AF387" s="17" t="str">
        <f>IFERROR(IF($AA$1&lt;&gt;0,IF($AA$1=VALUE(#REF!),AG387,""),""),"")</f>
        <v/>
      </c>
    </row>
    <row r="388" spans="1:32" s="11" customFormat="1" hidden="1" x14ac:dyDescent="0.25">
      <c r="A388" s="1">
        <v>20191205</v>
      </c>
      <c r="B388" s="1" t="s">
        <v>454</v>
      </c>
      <c r="C388" s="1" t="s">
        <v>33</v>
      </c>
      <c r="D388" s="1" t="s">
        <v>83</v>
      </c>
      <c r="E388" s="1">
        <v>1032847</v>
      </c>
      <c r="F388" s="3">
        <v>43695</v>
      </c>
      <c r="G388" s="3"/>
      <c r="H388" s="3"/>
      <c r="I388" s="17"/>
      <c r="J388" s="11" t="s">
        <v>40</v>
      </c>
      <c r="K388" s="11">
        <v>550</v>
      </c>
      <c r="L388" s="17"/>
      <c r="P388" s="17"/>
      <c r="Q388" s="17"/>
      <c r="R388" s="17"/>
      <c r="S388" s="17"/>
      <c r="U388" s="17"/>
      <c r="V388" s="17" t="s">
        <v>36</v>
      </c>
      <c r="AF388" s="17" t="str">
        <f>IFERROR(IF($AA$1&lt;&gt;0,IF($AA$1=VALUE(#REF!),AG388,""),""),"")</f>
        <v/>
      </c>
    </row>
    <row r="389" spans="1:32" s="11" customFormat="1" hidden="1" x14ac:dyDescent="0.25">
      <c r="A389" s="1">
        <v>20191206</v>
      </c>
      <c r="B389" s="1" t="s">
        <v>455</v>
      </c>
      <c r="C389" s="1" t="s">
        <v>33</v>
      </c>
      <c r="D389" s="1" t="s">
        <v>83</v>
      </c>
      <c r="E389" s="1" t="s">
        <v>160</v>
      </c>
      <c r="F389" s="3">
        <v>43695</v>
      </c>
      <c r="G389" s="3"/>
      <c r="H389" s="3"/>
      <c r="I389" s="17"/>
      <c r="J389" s="91" t="s">
        <v>40</v>
      </c>
      <c r="K389" s="91">
        <v>5961</v>
      </c>
      <c r="L389" s="17"/>
      <c r="P389" s="17"/>
      <c r="Q389" s="17"/>
      <c r="R389" s="17"/>
      <c r="S389" s="17"/>
      <c r="U389" s="17"/>
      <c r="V389" s="17" t="s">
        <v>36</v>
      </c>
      <c r="AF389" s="17" t="str">
        <f>IFERROR(IF($AA$1&lt;&gt;0,IF($AA$1=VALUE(#REF!),AG389,""),""),"")</f>
        <v/>
      </c>
    </row>
    <row r="390" spans="1:32" s="11" customFormat="1" hidden="1" x14ac:dyDescent="0.25">
      <c r="A390" s="1">
        <v>20191207</v>
      </c>
      <c r="B390" s="1" t="s">
        <v>456</v>
      </c>
      <c r="C390" s="1" t="s">
        <v>33</v>
      </c>
      <c r="D390" s="1" t="s">
        <v>83</v>
      </c>
      <c r="E390" s="1" t="s">
        <v>160</v>
      </c>
      <c r="F390" s="3">
        <v>43695</v>
      </c>
      <c r="G390" s="3"/>
      <c r="H390" s="3"/>
      <c r="I390" s="17"/>
      <c r="J390" s="91" t="s">
        <v>40</v>
      </c>
      <c r="K390" s="91">
        <v>4841</v>
      </c>
      <c r="L390" s="17"/>
      <c r="P390" s="17"/>
      <c r="Q390" s="17"/>
      <c r="R390" s="17"/>
      <c r="S390" s="17"/>
      <c r="U390" s="17"/>
      <c r="V390" s="17" t="s">
        <v>36</v>
      </c>
      <c r="AF390" s="17" t="str">
        <f>IFERROR(IF($AA$1&lt;&gt;0,IF($AA$1=VALUE(#REF!),AG390,""),""),"")</f>
        <v/>
      </c>
    </row>
    <row r="391" spans="1:32" s="11" customFormat="1" hidden="1" x14ac:dyDescent="0.25">
      <c r="A391" s="1">
        <v>20191208</v>
      </c>
      <c r="B391" s="1" t="s">
        <v>457</v>
      </c>
      <c r="C391" s="1" t="s">
        <v>33</v>
      </c>
      <c r="D391" s="1" t="s">
        <v>56</v>
      </c>
      <c r="E391" s="1">
        <v>952636</v>
      </c>
      <c r="F391" s="3">
        <v>43695</v>
      </c>
      <c r="G391" s="3"/>
      <c r="H391" s="3"/>
      <c r="I391" s="17"/>
      <c r="J391" s="91" t="s">
        <v>204</v>
      </c>
      <c r="K391" s="91">
        <v>550</v>
      </c>
      <c r="L391" s="17"/>
      <c r="P391" s="17"/>
      <c r="Q391" s="17"/>
      <c r="R391" s="17"/>
      <c r="S391" s="17"/>
      <c r="U391" s="17"/>
      <c r="V391" s="17" t="s">
        <v>36</v>
      </c>
      <c r="AF391" s="17" t="str">
        <f>IFERROR(IF($AA$1&lt;&gt;0,IF($AA$1=VALUE(#REF!),AG391,""),""),"")</f>
        <v/>
      </c>
    </row>
    <row r="392" spans="1:32" s="11" customFormat="1" hidden="1" x14ac:dyDescent="0.25">
      <c r="A392" s="1">
        <v>20191209</v>
      </c>
      <c r="B392" s="1" t="s">
        <v>458</v>
      </c>
      <c r="C392" s="1" t="s">
        <v>33</v>
      </c>
      <c r="D392" s="1" t="s">
        <v>83</v>
      </c>
      <c r="E392" s="1">
        <v>952982</v>
      </c>
      <c r="F392" s="3">
        <v>43695</v>
      </c>
      <c r="G392" s="3"/>
      <c r="H392" s="3"/>
      <c r="I392" s="17"/>
      <c r="J392" s="91" t="s">
        <v>40</v>
      </c>
      <c r="K392" s="91">
        <v>550</v>
      </c>
      <c r="L392" s="17"/>
      <c r="P392" s="17"/>
      <c r="Q392" s="17"/>
      <c r="R392" s="17"/>
      <c r="S392" s="17"/>
      <c r="U392" s="17"/>
      <c r="V392" s="17" t="s">
        <v>36</v>
      </c>
      <c r="AF392" s="17" t="str">
        <f>IFERROR(IF($AA$1&lt;&gt;0,IF($AA$1=VALUE(#REF!),AG392,""),""),"")</f>
        <v/>
      </c>
    </row>
    <row r="393" spans="1:32" s="11" customFormat="1" hidden="1" x14ac:dyDescent="0.25">
      <c r="A393" s="1">
        <v>20191210</v>
      </c>
      <c r="B393" s="1" t="s">
        <v>459</v>
      </c>
      <c r="C393" s="1" t="s">
        <v>33</v>
      </c>
      <c r="D393" s="1" t="s">
        <v>56</v>
      </c>
      <c r="E393" s="1">
        <v>1061431</v>
      </c>
      <c r="F393" s="3">
        <v>43695</v>
      </c>
      <c r="G393" s="3"/>
      <c r="H393" s="3"/>
      <c r="I393" s="17"/>
      <c r="J393" s="91" t="s">
        <v>40</v>
      </c>
      <c r="K393" s="91">
        <v>6971</v>
      </c>
      <c r="L393" s="17"/>
      <c r="P393" s="17"/>
      <c r="Q393" s="17"/>
      <c r="R393" s="17"/>
      <c r="S393" s="17"/>
      <c r="U393" s="17"/>
      <c r="V393" s="17" t="s">
        <v>36</v>
      </c>
      <c r="AF393" s="17" t="str">
        <f>IFERROR(IF($AA$1&lt;&gt;0,IF($AA$1=VALUE(#REF!),AG393,""),""),"")</f>
        <v/>
      </c>
    </row>
    <row r="394" spans="1:32" s="11" customFormat="1" hidden="1" x14ac:dyDescent="0.25">
      <c r="A394" s="1">
        <v>20191211</v>
      </c>
      <c r="B394" s="1">
        <v>12745464</v>
      </c>
      <c r="C394" s="1" t="s">
        <v>33</v>
      </c>
      <c r="D394" s="1" t="s">
        <v>83</v>
      </c>
      <c r="E394" s="1">
        <v>952982</v>
      </c>
      <c r="F394" s="3">
        <v>43695</v>
      </c>
      <c r="G394" s="3"/>
      <c r="H394" s="3"/>
      <c r="I394" s="17"/>
      <c r="J394" s="11" t="s">
        <v>40</v>
      </c>
      <c r="K394" s="11">
        <v>550</v>
      </c>
      <c r="L394" s="17"/>
      <c r="P394" s="17"/>
      <c r="Q394" s="17"/>
      <c r="R394" s="17"/>
      <c r="S394" s="17"/>
      <c r="U394" s="17"/>
      <c r="V394" s="17" t="s">
        <v>36</v>
      </c>
      <c r="AF394" s="17" t="str">
        <f>IFERROR(IF($AA$1&lt;&gt;0,IF($AA$1=VALUE(#REF!),AG394,""),""),"")</f>
        <v/>
      </c>
    </row>
    <row r="395" spans="1:32" s="11" customFormat="1" hidden="1" x14ac:dyDescent="0.25">
      <c r="A395" s="1">
        <v>20191212</v>
      </c>
      <c r="B395" s="1" t="s">
        <v>460</v>
      </c>
      <c r="C395" s="1" t="s">
        <v>33</v>
      </c>
      <c r="D395" s="1" t="s">
        <v>56</v>
      </c>
      <c r="E395" s="1">
        <v>1061431</v>
      </c>
      <c r="F395" s="3">
        <v>43698</v>
      </c>
      <c r="G395" s="3"/>
      <c r="H395" s="3"/>
      <c r="I395" s="17"/>
      <c r="J395" s="91" t="s">
        <v>40</v>
      </c>
      <c r="K395" s="91">
        <v>5121</v>
      </c>
      <c r="L395" s="17"/>
      <c r="P395" s="17"/>
      <c r="Q395" s="17"/>
      <c r="R395" s="17"/>
      <c r="S395" s="17"/>
      <c r="U395" s="17"/>
      <c r="V395" s="17" t="s">
        <v>36</v>
      </c>
      <c r="AF395" s="17" t="str">
        <f>IFERROR(IF($AA$1&lt;&gt;0,IF($AA$1=VALUE(#REF!),AG395,""),""),"")</f>
        <v/>
      </c>
    </row>
    <row r="396" spans="1:32" s="11" customFormat="1" hidden="1" x14ac:dyDescent="0.25">
      <c r="A396" s="1">
        <v>20191213</v>
      </c>
      <c r="B396" s="1" t="s">
        <v>461</v>
      </c>
      <c r="C396" s="1" t="s">
        <v>78</v>
      </c>
      <c r="D396" s="1" t="s">
        <v>79</v>
      </c>
      <c r="E396" s="1">
        <v>1059290</v>
      </c>
      <c r="F396" s="3">
        <v>43702</v>
      </c>
      <c r="G396" s="3"/>
      <c r="H396" s="3"/>
      <c r="I396" s="17"/>
      <c r="J396" s="91" t="s">
        <v>40</v>
      </c>
      <c r="K396" s="91">
        <v>550</v>
      </c>
      <c r="L396" s="17"/>
      <c r="P396" s="17"/>
      <c r="Q396" s="17"/>
      <c r="R396" s="17"/>
      <c r="S396" s="17"/>
      <c r="U396" s="17"/>
      <c r="V396" s="17" t="s">
        <v>36</v>
      </c>
      <c r="AF396" s="17" t="str">
        <f>IFERROR(IF($AA$1&lt;&gt;0,IF($AA$1=VALUE(#REF!),AG396,""),""),"")</f>
        <v/>
      </c>
    </row>
    <row r="397" spans="1:32" s="11" customFormat="1" hidden="1" x14ac:dyDescent="0.25">
      <c r="A397" s="1">
        <v>20191214</v>
      </c>
      <c r="B397" s="1" t="s">
        <v>462</v>
      </c>
      <c r="C397" s="1" t="s">
        <v>78</v>
      </c>
      <c r="D397" s="1" t="s">
        <v>79</v>
      </c>
      <c r="E397" s="1">
        <v>1059290</v>
      </c>
      <c r="F397" s="3">
        <v>43705</v>
      </c>
      <c r="G397" s="3"/>
      <c r="H397" s="3"/>
      <c r="I397" s="17"/>
      <c r="J397" s="91" t="s">
        <v>40</v>
      </c>
      <c r="K397" s="91">
        <v>5234</v>
      </c>
      <c r="L397" s="17"/>
      <c r="P397" s="17"/>
      <c r="Q397" s="17"/>
      <c r="R397" s="17"/>
      <c r="S397" s="17"/>
      <c r="U397" s="17"/>
      <c r="V397" s="17" t="s">
        <v>36</v>
      </c>
      <c r="AF397" s="17" t="str">
        <f>IFERROR(IF($AA$1&lt;&gt;0,IF($AA$1=VALUE(#REF!),AG397,""),""),"")</f>
        <v/>
      </c>
    </row>
    <row r="398" spans="1:32" s="11" customFormat="1" hidden="1" x14ac:dyDescent="0.25">
      <c r="A398" s="1">
        <v>20191215</v>
      </c>
      <c r="B398" s="1">
        <v>13207310</v>
      </c>
      <c r="C398" s="1" t="s">
        <v>78</v>
      </c>
      <c r="D398" s="1" t="s">
        <v>79</v>
      </c>
      <c r="E398" s="1">
        <v>1059290</v>
      </c>
      <c r="F398" s="3">
        <v>43705</v>
      </c>
      <c r="G398" s="3"/>
      <c r="H398" s="3"/>
      <c r="I398" s="17"/>
      <c r="J398" s="91" t="s">
        <v>40</v>
      </c>
      <c r="K398" s="91">
        <v>4393</v>
      </c>
      <c r="L398" s="17"/>
      <c r="P398" s="17"/>
      <c r="Q398" s="17"/>
      <c r="R398" s="17"/>
      <c r="S398" s="17"/>
      <c r="U398" s="17"/>
      <c r="V398" s="17" t="s">
        <v>36</v>
      </c>
      <c r="AF398" s="17" t="str">
        <f>IFERROR(IF($AA$1&lt;&gt;0,IF($AA$1=VALUE(#REF!),AG398,""),""),"")</f>
        <v/>
      </c>
    </row>
    <row r="399" spans="1:32" s="11" customFormat="1" hidden="1" x14ac:dyDescent="0.25">
      <c r="A399" s="1">
        <v>20191216</v>
      </c>
      <c r="B399" s="1" t="s">
        <v>463</v>
      </c>
      <c r="C399" s="1" t="s">
        <v>33</v>
      </c>
      <c r="D399" s="1" t="s">
        <v>83</v>
      </c>
      <c r="E399" s="1">
        <v>952982</v>
      </c>
      <c r="F399" s="3">
        <v>43705</v>
      </c>
      <c r="G399" s="3"/>
      <c r="H399" s="3"/>
      <c r="I399" s="17"/>
      <c r="J399" s="91" t="s">
        <v>464</v>
      </c>
      <c r="K399" s="91">
        <v>550</v>
      </c>
      <c r="L399" s="17"/>
      <c r="P399" s="17"/>
      <c r="Q399" s="17"/>
      <c r="R399" s="17"/>
      <c r="S399" s="17"/>
      <c r="U399" s="17"/>
      <c r="V399" s="17" t="s">
        <v>36</v>
      </c>
      <c r="AF399" s="17" t="str">
        <f>IFERROR(IF($AA$1&lt;&gt;0,IF($AA$1=VALUE(#REF!),AG399,""),""),"")</f>
        <v/>
      </c>
    </row>
    <row r="400" spans="1:32" s="11" customFormat="1" hidden="1" x14ac:dyDescent="0.25">
      <c r="A400" s="1">
        <v>20191217</v>
      </c>
      <c r="B400" s="1" t="s">
        <v>465</v>
      </c>
      <c r="C400" s="1" t="s">
        <v>78</v>
      </c>
      <c r="D400" s="1" t="s">
        <v>79</v>
      </c>
      <c r="E400" s="1">
        <v>1059290</v>
      </c>
      <c r="F400" s="3">
        <v>43711</v>
      </c>
      <c r="G400" s="3"/>
      <c r="H400" s="3"/>
      <c r="I400" s="17"/>
      <c r="J400" s="11" t="s">
        <v>40</v>
      </c>
      <c r="K400" s="11">
        <v>6050</v>
      </c>
      <c r="L400" s="17"/>
      <c r="P400" s="17"/>
      <c r="Q400" s="17"/>
      <c r="R400" s="17"/>
      <c r="S400" s="17"/>
      <c r="U400" s="17"/>
      <c r="V400" s="17" t="s">
        <v>36</v>
      </c>
      <c r="AF400" s="17" t="str">
        <f>IFERROR(IF($AA$1&lt;&gt;0,IF($AA$1=VALUE(#REF!),AG400,""),""),"")</f>
        <v/>
      </c>
    </row>
    <row r="401" spans="1:32" s="11" customFormat="1" hidden="1" x14ac:dyDescent="0.25">
      <c r="A401" s="1">
        <v>20191218</v>
      </c>
      <c r="B401" s="1" t="s">
        <v>466</v>
      </c>
      <c r="C401" s="1" t="s">
        <v>78</v>
      </c>
      <c r="D401" s="1" t="s">
        <v>79</v>
      </c>
      <c r="E401" s="1">
        <v>1059290</v>
      </c>
      <c r="F401" s="3">
        <v>43711</v>
      </c>
      <c r="G401" s="3"/>
      <c r="H401" s="3"/>
      <c r="I401" s="17"/>
      <c r="J401" s="91" t="s">
        <v>40</v>
      </c>
      <c r="K401" s="91">
        <v>6278</v>
      </c>
      <c r="L401" s="17"/>
      <c r="P401" s="17"/>
      <c r="Q401" s="17"/>
      <c r="R401" s="17"/>
      <c r="S401" s="17"/>
      <c r="U401" s="17"/>
      <c r="V401" s="17" t="s">
        <v>36</v>
      </c>
      <c r="AF401" s="17" t="str">
        <f>IFERROR(IF($AA$1&lt;&gt;0,IF($AA$1=VALUE(#REF!),AG401,""),""),"")</f>
        <v/>
      </c>
    </row>
    <row r="402" spans="1:32" s="11" customFormat="1" hidden="1" x14ac:dyDescent="0.25">
      <c r="A402" s="1">
        <v>20191219</v>
      </c>
      <c r="B402" s="1" t="s">
        <v>467</v>
      </c>
      <c r="C402" s="1" t="s">
        <v>78</v>
      </c>
      <c r="D402" s="1" t="s">
        <v>79</v>
      </c>
      <c r="E402" s="1">
        <v>1059290</v>
      </c>
      <c r="F402" s="3">
        <v>43712</v>
      </c>
      <c r="G402" s="3"/>
      <c r="H402" s="3"/>
      <c r="I402" s="17"/>
      <c r="J402" s="91" t="s">
        <v>40</v>
      </c>
      <c r="K402" s="91">
        <v>5531</v>
      </c>
      <c r="L402" s="17"/>
      <c r="P402" s="17"/>
      <c r="Q402" s="17"/>
      <c r="R402" s="17"/>
      <c r="S402" s="17"/>
      <c r="U402" s="17"/>
      <c r="V402" s="17" t="s">
        <v>36</v>
      </c>
      <c r="AF402" s="17" t="str">
        <f>IFERROR(IF($AA$1&lt;&gt;0,IF($AA$1=VALUE(#REF!),AG402,""),""),"")</f>
        <v/>
      </c>
    </row>
    <row r="403" spans="1:32" s="11" customFormat="1" hidden="1" x14ac:dyDescent="0.25">
      <c r="A403" s="1">
        <v>20191220</v>
      </c>
      <c r="B403" s="1" t="s">
        <v>468</v>
      </c>
      <c r="C403" s="1" t="s">
        <v>78</v>
      </c>
      <c r="D403" s="1" t="s">
        <v>79</v>
      </c>
      <c r="E403" s="1">
        <v>1059290</v>
      </c>
      <c r="F403" s="3">
        <v>43712</v>
      </c>
      <c r="G403" s="3"/>
      <c r="H403" s="3"/>
      <c r="I403" s="17"/>
      <c r="J403" s="91" t="s">
        <v>40</v>
      </c>
      <c r="K403" s="91">
        <v>4987</v>
      </c>
      <c r="L403" s="17"/>
      <c r="P403" s="17"/>
      <c r="Q403" s="17"/>
      <c r="R403" s="17"/>
      <c r="S403" s="17"/>
      <c r="U403" s="17"/>
      <c r="V403" s="17" t="s">
        <v>36</v>
      </c>
      <c r="AF403" s="17" t="str">
        <f>IFERROR(IF($AA$1&lt;&gt;0,IF($AA$1=VALUE(#REF!),AG403,""),""),"")</f>
        <v/>
      </c>
    </row>
    <row r="404" spans="1:32" s="11" customFormat="1" hidden="1" x14ac:dyDescent="0.25">
      <c r="A404" s="1">
        <v>20191221</v>
      </c>
      <c r="B404" s="1" t="s">
        <v>469</v>
      </c>
      <c r="C404" s="1" t="s">
        <v>78</v>
      </c>
      <c r="D404" s="1" t="s">
        <v>79</v>
      </c>
      <c r="E404" s="1">
        <v>1059290</v>
      </c>
      <c r="F404" s="3">
        <v>43716</v>
      </c>
      <c r="G404" s="3"/>
      <c r="H404" s="3"/>
      <c r="I404" s="17"/>
      <c r="J404" s="91" t="s">
        <v>40</v>
      </c>
      <c r="K404" s="91">
        <v>4962</v>
      </c>
      <c r="L404" s="17"/>
      <c r="P404" s="17"/>
      <c r="Q404" s="17"/>
      <c r="R404" s="17"/>
      <c r="S404" s="17"/>
      <c r="U404" s="17"/>
      <c r="V404" s="17" t="s">
        <v>36</v>
      </c>
      <c r="AF404" s="17" t="str">
        <f>IFERROR(IF($AA$1&lt;&gt;0,IF($AA$1=VALUE(#REF!),AG404,""),""),"")</f>
        <v/>
      </c>
    </row>
    <row r="405" spans="1:32" s="11" customFormat="1" hidden="1" x14ac:dyDescent="0.25">
      <c r="A405" s="1">
        <v>20191222</v>
      </c>
      <c r="B405" s="1" t="s">
        <v>470</v>
      </c>
      <c r="C405" s="1" t="s">
        <v>33</v>
      </c>
      <c r="D405" s="1" t="s">
        <v>56</v>
      </c>
      <c r="E405" s="1">
        <v>1061431</v>
      </c>
      <c r="F405" s="3">
        <v>43716</v>
      </c>
      <c r="G405" s="3"/>
      <c r="H405" s="3"/>
      <c r="I405" s="17"/>
      <c r="J405" s="91" t="s">
        <v>40</v>
      </c>
      <c r="K405" s="91">
        <v>5701</v>
      </c>
      <c r="L405" s="17"/>
      <c r="P405" s="17"/>
      <c r="Q405" s="17"/>
      <c r="R405" s="17"/>
      <c r="S405" s="17"/>
      <c r="U405" s="17"/>
      <c r="V405" s="17" t="s">
        <v>36</v>
      </c>
      <c r="AF405" s="17" t="str">
        <f>IFERROR(IF($AA$1&lt;&gt;0,IF($AA$1=VALUE(#REF!),AG405,""),""),"")</f>
        <v/>
      </c>
    </row>
    <row r="406" spans="1:32" s="11" customFormat="1" hidden="1" x14ac:dyDescent="0.25">
      <c r="A406" s="1">
        <v>20191223</v>
      </c>
      <c r="B406" s="1" t="s">
        <v>471</v>
      </c>
      <c r="C406" s="1" t="s">
        <v>33</v>
      </c>
      <c r="D406" s="1" t="s">
        <v>56</v>
      </c>
      <c r="E406" s="1">
        <v>1061431</v>
      </c>
      <c r="F406" s="3">
        <v>43717</v>
      </c>
      <c r="G406" s="3"/>
      <c r="H406" s="3"/>
      <c r="I406" s="17"/>
      <c r="J406" s="11" t="s">
        <v>40</v>
      </c>
      <c r="K406" s="11">
        <v>7961</v>
      </c>
      <c r="L406" s="17"/>
      <c r="P406" s="17"/>
      <c r="Q406" s="17"/>
      <c r="R406" s="17"/>
      <c r="S406" s="17"/>
      <c r="U406" s="17"/>
      <c r="V406" s="17" t="s">
        <v>36</v>
      </c>
      <c r="AF406" s="17" t="str">
        <f>IFERROR(IF($AA$1&lt;&gt;0,IF($AA$1=VALUE(#REF!),AG406,""),""),"")</f>
        <v/>
      </c>
    </row>
    <row r="407" spans="1:32" s="11" customFormat="1" hidden="1" x14ac:dyDescent="0.25">
      <c r="A407" s="1">
        <v>20191224</v>
      </c>
      <c r="B407" s="1" t="s">
        <v>472</v>
      </c>
      <c r="C407" s="1" t="s">
        <v>33</v>
      </c>
      <c r="D407" s="1" t="s">
        <v>56</v>
      </c>
      <c r="E407" s="1">
        <v>1061431</v>
      </c>
      <c r="F407" s="3">
        <v>43719</v>
      </c>
      <c r="G407" s="3"/>
      <c r="H407" s="3"/>
      <c r="I407" s="17"/>
      <c r="J407" s="91" t="s">
        <v>40</v>
      </c>
      <c r="K407" s="91">
        <v>5021</v>
      </c>
      <c r="L407" s="17"/>
      <c r="P407" s="17"/>
      <c r="Q407" s="17"/>
      <c r="R407" s="17"/>
      <c r="S407" s="17"/>
      <c r="U407" s="17"/>
      <c r="V407" s="17" t="s">
        <v>36</v>
      </c>
      <c r="AF407" s="17" t="str">
        <f>IFERROR(IF($AA$1&lt;&gt;0,IF($AA$1=VALUE(#REF!),AG407,""),""),"")</f>
        <v/>
      </c>
    </row>
    <row r="408" spans="1:32" s="11" customFormat="1" hidden="1" x14ac:dyDescent="0.25">
      <c r="A408" s="1">
        <v>20191225</v>
      </c>
      <c r="B408" s="1" t="s">
        <v>473</v>
      </c>
      <c r="C408" s="1" t="s">
        <v>33</v>
      </c>
      <c r="D408" s="1" t="s">
        <v>56</v>
      </c>
      <c r="E408" s="1" t="s">
        <v>190</v>
      </c>
      <c r="F408" s="3">
        <v>43727</v>
      </c>
      <c r="G408" s="3"/>
      <c r="H408" s="3"/>
      <c r="I408" s="17"/>
      <c r="J408" s="91" t="s">
        <v>40</v>
      </c>
      <c r="K408" s="91">
        <v>7716</v>
      </c>
      <c r="L408" s="17"/>
      <c r="P408" s="17"/>
      <c r="Q408" s="17"/>
      <c r="R408" s="17"/>
      <c r="S408" s="17"/>
      <c r="U408" s="17"/>
      <c r="V408" s="17" t="s">
        <v>36</v>
      </c>
      <c r="AF408" s="17" t="str">
        <f>IFERROR(IF($AA$1&lt;&gt;0,IF($AA$1=VALUE(#REF!),AG408,""),""),"")</f>
        <v/>
      </c>
    </row>
    <row r="409" spans="1:32" s="11" customFormat="1" hidden="1" x14ac:dyDescent="0.25">
      <c r="A409" s="1">
        <v>20191226</v>
      </c>
      <c r="B409" s="1" t="s">
        <v>474</v>
      </c>
      <c r="C409" s="1" t="s">
        <v>33</v>
      </c>
      <c r="D409" s="1" t="s">
        <v>83</v>
      </c>
      <c r="E409" s="1" t="s">
        <v>160</v>
      </c>
      <c r="F409" s="3">
        <v>43727</v>
      </c>
      <c r="G409" s="3"/>
      <c r="H409" s="3"/>
      <c r="I409" s="17"/>
      <c r="J409" s="91" t="s">
        <v>40</v>
      </c>
      <c r="K409" s="91">
        <v>7001</v>
      </c>
      <c r="L409" s="17"/>
      <c r="P409" s="17"/>
      <c r="Q409" s="17"/>
      <c r="R409" s="17"/>
      <c r="S409" s="17"/>
      <c r="U409" s="17"/>
      <c r="V409" s="17" t="s">
        <v>36</v>
      </c>
      <c r="AF409" s="17" t="str">
        <f>IFERROR(IF($AA$1&lt;&gt;0,IF($AA$1=VALUE(#REF!),AG409,""),""),"")</f>
        <v/>
      </c>
    </row>
    <row r="410" spans="1:32" s="11" customFormat="1" hidden="1" x14ac:dyDescent="0.25">
      <c r="A410" s="1">
        <v>20191227</v>
      </c>
      <c r="B410" s="1" t="s">
        <v>475</v>
      </c>
      <c r="C410" s="1" t="s">
        <v>33</v>
      </c>
      <c r="D410" s="1" t="s">
        <v>83</v>
      </c>
      <c r="E410" s="1" t="s">
        <v>160</v>
      </c>
      <c r="F410" s="3">
        <v>43727</v>
      </c>
      <c r="G410" s="3"/>
      <c r="H410" s="3"/>
      <c r="I410" s="17"/>
      <c r="J410" s="91" t="s">
        <v>40</v>
      </c>
      <c r="K410" s="91">
        <v>8081</v>
      </c>
      <c r="L410" s="17"/>
      <c r="P410" s="17"/>
      <c r="Q410" s="17"/>
      <c r="R410" s="17"/>
      <c r="S410" s="17"/>
      <c r="U410" s="17"/>
      <c r="V410" s="17" t="s">
        <v>36</v>
      </c>
      <c r="AF410" s="17" t="str">
        <f>IFERROR(IF($AA$1&lt;&gt;0,IF($AA$1=VALUE(#REF!),AG410,""),""),"")</f>
        <v/>
      </c>
    </row>
    <row r="411" spans="1:32" s="11" customFormat="1" hidden="1" x14ac:dyDescent="0.25">
      <c r="A411" s="1">
        <v>20191228</v>
      </c>
      <c r="B411" s="1" t="s">
        <v>476</v>
      </c>
      <c r="C411" s="1" t="s">
        <v>33</v>
      </c>
      <c r="D411" s="1" t="s">
        <v>56</v>
      </c>
      <c r="E411" s="1">
        <v>1061431</v>
      </c>
      <c r="F411" s="3">
        <v>43732</v>
      </c>
      <c r="G411" s="3" t="s">
        <v>414</v>
      </c>
      <c r="H411" s="3"/>
      <c r="I411" s="17"/>
      <c r="J411" s="91" t="s">
        <v>464</v>
      </c>
      <c r="K411" s="91">
        <v>550</v>
      </c>
      <c r="L411" s="17"/>
      <c r="P411" s="17"/>
      <c r="Q411" s="17"/>
      <c r="R411" s="17"/>
      <c r="S411" s="17"/>
      <c r="U411" s="17"/>
      <c r="V411" s="17" t="s">
        <v>36</v>
      </c>
      <c r="AF411" s="17" t="str">
        <f>IFERROR(IF($AA$1&lt;&gt;0,IF($AA$1=VALUE(#REF!),AG411,""),""),"")</f>
        <v/>
      </c>
    </row>
    <row r="412" spans="1:32" s="11" customFormat="1" hidden="1" x14ac:dyDescent="0.25">
      <c r="A412" s="1">
        <v>20191229</v>
      </c>
      <c r="B412" s="1" t="s">
        <v>477</v>
      </c>
      <c r="C412" s="1" t="s">
        <v>33</v>
      </c>
      <c r="D412" s="1" t="s">
        <v>56</v>
      </c>
      <c r="E412" s="1">
        <v>1061431</v>
      </c>
      <c r="F412" s="3">
        <v>43733</v>
      </c>
      <c r="G412" s="3" t="s">
        <v>414</v>
      </c>
      <c r="H412" s="3"/>
      <c r="I412" s="17"/>
      <c r="J412" s="11" t="s">
        <v>40</v>
      </c>
      <c r="K412" s="11">
        <v>7066</v>
      </c>
      <c r="L412" s="17"/>
      <c r="P412" s="17"/>
      <c r="Q412" s="17"/>
      <c r="R412" s="17"/>
      <c r="S412" s="17"/>
      <c r="U412" s="17"/>
      <c r="V412" s="17" t="s">
        <v>36</v>
      </c>
      <c r="AF412" s="17" t="str">
        <f>IFERROR(IF($AA$1&lt;&gt;0,IF($AA$1=VALUE(#REF!),AG412,""),""),"")</f>
        <v/>
      </c>
    </row>
    <row r="413" spans="1:32" s="11" customFormat="1" hidden="1" x14ac:dyDescent="0.25">
      <c r="A413" s="1">
        <v>20191230</v>
      </c>
      <c r="B413" s="1" t="s">
        <v>478</v>
      </c>
      <c r="C413" s="1" t="s">
        <v>33</v>
      </c>
      <c r="D413" s="1" t="s">
        <v>83</v>
      </c>
      <c r="E413" s="1" t="s">
        <v>160</v>
      </c>
      <c r="F413" s="3">
        <v>43734</v>
      </c>
      <c r="G413" s="3" t="s">
        <v>414</v>
      </c>
      <c r="H413" s="3"/>
      <c r="I413" s="17"/>
      <c r="J413" s="91" t="s">
        <v>40</v>
      </c>
      <c r="K413" s="91">
        <v>7821</v>
      </c>
      <c r="L413" s="17"/>
      <c r="P413" s="17"/>
      <c r="Q413" s="17"/>
      <c r="R413" s="17"/>
      <c r="S413" s="17"/>
      <c r="U413" s="17"/>
      <c r="V413" s="17" t="s">
        <v>36</v>
      </c>
      <c r="AF413" s="17" t="str">
        <f>IFERROR(IF($AA$1&lt;&gt;0,IF($AA$1=VALUE(#REF!),AG413,""),""),"")</f>
        <v/>
      </c>
    </row>
    <row r="414" spans="1:32" s="11" customFormat="1" hidden="1" x14ac:dyDescent="0.25">
      <c r="A414" s="1">
        <v>20191231</v>
      </c>
      <c r="B414" s="1" t="s">
        <v>479</v>
      </c>
      <c r="C414" s="1" t="s">
        <v>33</v>
      </c>
      <c r="D414" s="1" t="s">
        <v>56</v>
      </c>
      <c r="E414" s="1">
        <v>1061431</v>
      </c>
      <c r="F414" s="3">
        <v>43734</v>
      </c>
      <c r="G414" s="3" t="s">
        <v>414</v>
      </c>
      <c r="H414" s="3"/>
      <c r="I414" s="17"/>
      <c r="J414" s="91" t="s">
        <v>40</v>
      </c>
      <c r="K414" s="91">
        <v>5666</v>
      </c>
      <c r="L414" s="17"/>
      <c r="P414" s="17"/>
      <c r="Q414" s="17"/>
      <c r="R414" s="17"/>
      <c r="S414" s="17"/>
      <c r="U414" s="17"/>
      <c r="V414" s="17" t="s">
        <v>36</v>
      </c>
      <c r="AF414" s="17" t="str">
        <f>IFERROR(IF($AA$1&lt;&gt;0,IF($AA$1=VALUE(#REF!),AG414,""),""),"")</f>
        <v/>
      </c>
    </row>
    <row r="415" spans="1:32" s="11" customFormat="1" hidden="1" x14ac:dyDescent="0.25">
      <c r="A415" s="1">
        <v>20191232</v>
      </c>
      <c r="B415" s="1" t="s">
        <v>480</v>
      </c>
      <c r="C415" s="1" t="s">
        <v>33</v>
      </c>
      <c r="D415" s="1" t="s">
        <v>83</v>
      </c>
      <c r="E415" s="1">
        <v>952982</v>
      </c>
      <c r="F415" s="3">
        <v>43738</v>
      </c>
      <c r="G415" s="3" t="s">
        <v>414</v>
      </c>
      <c r="H415" s="3"/>
      <c r="I415" s="17"/>
      <c r="J415" s="91" t="s">
        <v>40</v>
      </c>
      <c r="K415" s="91">
        <v>4471</v>
      </c>
      <c r="L415" s="17"/>
      <c r="P415" s="17"/>
      <c r="Q415" s="17"/>
      <c r="R415" s="17"/>
      <c r="S415" s="17"/>
      <c r="U415" s="17"/>
      <c r="V415" s="17" t="s">
        <v>36</v>
      </c>
      <c r="AF415" s="17" t="str">
        <f>IFERROR(IF($AA$1&lt;&gt;0,IF($AA$1=VALUE(#REF!),AG415,""),""),"")</f>
        <v/>
      </c>
    </row>
    <row r="416" spans="1:32" s="11" customFormat="1" hidden="1" x14ac:dyDescent="0.25">
      <c r="A416" s="1">
        <v>20191233</v>
      </c>
      <c r="B416" s="1" t="s">
        <v>481</v>
      </c>
      <c r="C416" s="1" t="s">
        <v>33</v>
      </c>
      <c r="D416" s="1" t="s">
        <v>83</v>
      </c>
      <c r="E416" s="1">
        <v>952982</v>
      </c>
      <c r="F416" s="3">
        <v>43738</v>
      </c>
      <c r="G416" s="3" t="s">
        <v>414</v>
      </c>
      <c r="H416" s="3"/>
      <c r="I416" s="17"/>
      <c r="J416" s="91" t="s">
        <v>40</v>
      </c>
      <c r="K416" s="91">
        <v>4481</v>
      </c>
      <c r="L416" s="17"/>
      <c r="P416" s="17"/>
      <c r="Q416" s="17"/>
      <c r="R416" s="17"/>
      <c r="S416" s="17"/>
      <c r="U416" s="17"/>
      <c r="V416" s="17" t="s">
        <v>36</v>
      </c>
      <c r="AF416" s="17" t="str">
        <f>IFERROR(IF($AA$1&lt;&gt;0,IF($AA$1=VALUE(#REF!),AG416,""),""),"")</f>
        <v/>
      </c>
    </row>
    <row r="417" spans="1:32" s="11" customFormat="1" hidden="1" x14ac:dyDescent="0.25">
      <c r="A417" s="1">
        <v>20191234</v>
      </c>
      <c r="B417" s="1" t="s">
        <v>482</v>
      </c>
      <c r="C417" s="1" t="s">
        <v>33</v>
      </c>
      <c r="D417" s="1" t="s">
        <v>56</v>
      </c>
      <c r="E417" s="1">
        <v>1061431</v>
      </c>
      <c r="F417" s="3">
        <v>43739</v>
      </c>
      <c r="G417" s="3" t="s">
        <v>414</v>
      </c>
      <c r="H417" s="3"/>
      <c r="I417" s="17"/>
      <c r="J417" s="91" t="s">
        <v>40</v>
      </c>
      <c r="K417" s="91">
        <v>5506</v>
      </c>
      <c r="L417" s="17"/>
      <c r="P417" s="17"/>
      <c r="Q417" s="17"/>
      <c r="R417" s="17"/>
      <c r="S417" s="17"/>
      <c r="U417" s="17"/>
      <c r="V417" s="17" t="s">
        <v>36</v>
      </c>
      <c r="AF417" s="17" t="str">
        <f>IFERROR(IF($AA$1&lt;&gt;0,IF($AA$1=VALUE(#REF!),AG417,""),""),"")</f>
        <v/>
      </c>
    </row>
    <row r="418" spans="1:32" s="11" customFormat="1" hidden="1" x14ac:dyDescent="0.25">
      <c r="A418" s="1">
        <v>20191235</v>
      </c>
      <c r="B418" s="1">
        <v>13273657</v>
      </c>
      <c r="C418" s="1" t="s">
        <v>33</v>
      </c>
      <c r="D418" s="1" t="s">
        <v>56</v>
      </c>
      <c r="E418" s="1">
        <v>1061431</v>
      </c>
      <c r="F418" s="3">
        <v>43739</v>
      </c>
      <c r="G418" s="3" t="s">
        <v>414</v>
      </c>
      <c r="H418" s="3"/>
      <c r="I418" s="17"/>
      <c r="J418" s="11" t="s">
        <v>40</v>
      </c>
      <c r="K418" s="11">
        <v>6446</v>
      </c>
      <c r="L418" s="17"/>
      <c r="P418" s="17"/>
      <c r="Q418" s="17"/>
      <c r="R418" s="17"/>
      <c r="S418" s="17"/>
      <c r="U418" s="17"/>
      <c r="V418" s="17" t="s">
        <v>36</v>
      </c>
      <c r="AF418" s="17" t="str">
        <f>IFERROR(IF($AA$1&lt;&gt;0,IF($AA$1=VALUE(#REF!),AG418,""),""),"")</f>
        <v/>
      </c>
    </row>
    <row r="419" spans="1:32" s="11" customFormat="1" hidden="1" x14ac:dyDescent="0.25">
      <c r="A419" s="1">
        <v>20191236</v>
      </c>
      <c r="B419" s="1" t="s">
        <v>483</v>
      </c>
      <c r="C419" s="1" t="s">
        <v>78</v>
      </c>
      <c r="D419" s="1" t="s">
        <v>79</v>
      </c>
      <c r="E419" s="1">
        <v>1059290</v>
      </c>
      <c r="F419" s="3">
        <v>43740</v>
      </c>
      <c r="G419" s="3" t="s">
        <v>414</v>
      </c>
      <c r="H419" s="3"/>
      <c r="I419" s="17"/>
      <c r="J419" s="91" t="s">
        <v>204</v>
      </c>
      <c r="K419" s="91">
        <v>550</v>
      </c>
      <c r="L419" s="17"/>
      <c r="P419" s="17"/>
      <c r="Q419" s="17"/>
      <c r="R419" s="17"/>
      <c r="S419" s="17"/>
      <c r="U419" s="17"/>
      <c r="V419" s="17" t="s">
        <v>36</v>
      </c>
      <c r="AF419" s="17" t="str">
        <f>IFERROR(IF($AA$1&lt;&gt;0,IF($AA$1=VALUE(#REF!),AG419,""),""),"")</f>
        <v/>
      </c>
    </row>
    <row r="420" spans="1:32" s="11" customFormat="1" hidden="1" x14ac:dyDescent="0.25">
      <c r="A420" s="1">
        <v>20191237</v>
      </c>
      <c r="B420" s="1" t="s">
        <v>484</v>
      </c>
      <c r="C420" s="1" t="s">
        <v>33</v>
      </c>
      <c r="D420" s="1" t="s">
        <v>83</v>
      </c>
      <c r="E420" s="1" t="s">
        <v>160</v>
      </c>
      <c r="F420" s="3">
        <v>43740</v>
      </c>
      <c r="G420" s="3" t="s">
        <v>414</v>
      </c>
      <c r="H420" s="3"/>
      <c r="I420" s="17"/>
      <c r="J420" s="91" t="s">
        <v>40</v>
      </c>
      <c r="K420" s="91">
        <v>9646</v>
      </c>
      <c r="L420" s="17"/>
      <c r="P420" s="17"/>
      <c r="Q420" s="17"/>
      <c r="R420" s="17"/>
      <c r="S420" s="17"/>
      <c r="U420" s="17"/>
      <c r="V420" s="17" t="s">
        <v>36</v>
      </c>
      <c r="AF420" s="17" t="str">
        <f>IFERROR(IF($AA$1&lt;&gt;0,IF($AA$1=VALUE(#REF!),AG420,""),""),"")</f>
        <v/>
      </c>
    </row>
    <row r="421" spans="1:32" s="11" customFormat="1" hidden="1" x14ac:dyDescent="0.25">
      <c r="A421" s="1">
        <v>20191238</v>
      </c>
      <c r="B421" s="1" t="s">
        <v>485</v>
      </c>
      <c r="C421" s="1" t="s">
        <v>33</v>
      </c>
      <c r="D421" s="1" t="s">
        <v>228</v>
      </c>
      <c r="E421" s="1" t="s">
        <v>160</v>
      </c>
      <c r="F421" s="3">
        <v>43740</v>
      </c>
      <c r="G421" s="3" t="s">
        <v>414</v>
      </c>
      <c r="H421" s="3"/>
      <c r="I421" s="17"/>
      <c r="J421" s="91" t="s">
        <v>40</v>
      </c>
      <c r="K421" s="91">
        <v>550</v>
      </c>
      <c r="L421" s="17"/>
      <c r="P421" s="17"/>
      <c r="Q421" s="17"/>
      <c r="R421" s="17"/>
      <c r="S421" s="17"/>
      <c r="U421" s="17"/>
      <c r="V421" s="17" t="s">
        <v>36</v>
      </c>
      <c r="AF421" s="17" t="str">
        <f>IFERROR(IF($AA$1&lt;&gt;0,IF($AA$1=VALUE(#REF!),AG421,""),""),"")</f>
        <v/>
      </c>
    </row>
    <row r="422" spans="1:32" s="11" customFormat="1" hidden="1" x14ac:dyDescent="0.25">
      <c r="A422" s="1">
        <v>20191239</v>
      </c>
      <c r="B422" s="1" t="s">
        <v>486</v>
      </c>
      <c r="C422" s="1" t="s">
        <v>33</v>
      </c>
      <c r="D422" s="1" t="s">
        <v>83</v>
      </c>
      <c r="E422" s="1" t="s">
        <v>160</v>
      </c>
      <c r="F422" s="3">
        <v>43745</v>
      </c>
      <c r="G422" s="3" t="s">
        <v>414</v>
      </c>
      <c r="H422" s="3"/>
      <c r="I422" s="17"/>
      <c r="J422" s="91" t="s">
        <v>40</v>
      </c>
      <c r="K422" s="91">
        <v>5561</v>
      </c>
      <c r="L422" s="17"/>
      <c r="P422" s="17"/>
      <c r="Q422" s="17"/>
      <c r="R422" s="17"/>
      <c r="S422" s="17"/>
      <c r="U422" s="17"/>
      <c r="V422" s="17" t="s">
        <v>36</v>
      </c>
      <c r="AF422" s="17" t="str">
        <f>IFERROR(IF($AA$1&lt;&gt;0,IF($AA$1=VALUE(#REF!),AG422,""),""),"")</f>
        <v/>
      </c>
    </row>
    <row r="423" spans="1:32" s="11" customFormat="1" hidden="1" x14ac:dyDescent="0.25">
      <c r="A423" s="1">
        <v>20191240</v>
      </c>
      <c r="B423" s="1" t="s">
        <v>487</v>
      </c>
      <c r="C423" s="1" t="s">
        <v>33</v>
      </c>
      <c r="D423" s="1" t="s">
        <v>56</v>
      </c>
      <c r="E423" s="1" t="s">
        <v>71</v>
      </c>
      <c r="F423" s="3">
        <v>43745</v>
      </c>
      <c r="G423" s="3" t="s">
        <v>414</v>
      </c>
      <c r="H423" s="3"/>
      <c r="I423" s="17"/>
      <c r="J423" s="91" t="s">
        <v>204</v>
      </c>
      <c r="K423" s="91">
        <v>550</v>
      </c>
      <c r="L423" s="17"/>
      <c r="P423" s="17"/>
      <c r="Q423" s="17"/>
      <c r="R423" s="17"/>
      <c r="S423" s="17"/>
      <c r="U423" s="17"/>
      <c r="V423" s="17" t="s">
        <v>36</v>
      </c>
      <c r="AF423" s="17" t="str">
        <f>IFERROR(IF($AA$1&lt;&gt;0,IF($AA$1=VALUE(#REF!),AG423,""),""),"")</f>
        <v/>
      </c>
    </row>
    <row r="424" spans="1:32" s="11" customFormat="1" hidden="1" x14ac:dyDescent="0.25">
      <c r="A424" s="1">
        <v>20191241</v>
      </c>
      <c r="B424" s="1" t="s">
        <v>488</v>
      </c>
      <c r="C424" s="1" t="s">
        <v>78</v>
      </c>
      <c r="D424" s="1" t="s">
        <v>79</v>
      </c>
      <c r="E424" s="1">
        <v>1059290</v>
      </c>
      <c r="F424" s="3">
        <v>43747</v>
      </c>
      <c r="G424" s="3" t="s">
        <v>414</v>
      </c>
      <c r="H424" s="3"/>
      <c r="I424" s="17"/>
      <c r="J424" s="11" t="s">
        <v>40</v>
      </c>
      <c r="K424" s="11">
        <v>4940</v>
      </c>
      <c r="L424" s="17"/>
      <c r="P424" s="17"/>
      <c r="Q424" s="17"/>
      <c r="R424" s="17"/>
      <c r="S424" s="17"/>
      <c r="U424" s="17"/>
      <c r="V424" s="17" t="s">
        <v>36</v>
      </c>
      <c r="AF424" s="17" t="str">
        <f>IFERROR(IF($AA$1&lt;&gt;0,IF($AA$1=VALUE(#REF!),AG424,""),""),"")</f>
        <v/>
      </c>
    </row>
    <row r="425" spans="1:32" s="11" customFormat="1" hidden="1" x14ac:dyDescent="0.25">
      <c r="A425" s="1">
        <v>20191242</v>
      </c>
      <c r="B425" s="1" t="s">
        <v>489</v>
      </c>
      <c r="C425" s="1" t="s">
        <v>78</v>
      </c>
      <c r="D425" s="1" t="s">
        <v>79</v>
      </c>
      <c r="E425" s="1">
        <v>1059290</v>
      </c>
      <c r="F425" s="3">
        <v>43747</v>
      </c>
      <c r="G425" s="3" t="s">
        <v>414</v>
      </c>
      <c r="H425" s="3"/>
      <c r="I425" s="17"/>
      <c r="J425" s="91" t="s">
        <v>40</v>
      </c>
      <c r="K425" s="91">
        <v>4715</v>
      </c>
      <c r="L425" s="17"/>
      <c r="P425" s="17"/>
      <c r="Q425" s="17"/>
      <c r="R425" s="17"/>
      <c r="S425" s="17"/>
      <c r="U425" s="17"/>
      <c r="V425" s="17" t="s">
        <v>36</v>
      </c>
      <c r="AF425" s="17" t="str">
        <f>IFERROR(IF($AA$1&lt;&gt;0,IF($AA$1=VALUE(#REF!),AG425,""),""),"")</f>
        <v/>
      </c>
    </row>
    <row r="426" spans="1:32" s="11" customFormat="1" hidden="1" x14ac:dyDescent="0.25">
      <c r="A426" s="1">
        <v>20191243</v>
      </c>
      <c r="B426" s="1" t="s">
        <v>490</v>
      </c>
      <c r="C426" s="1" t="s">
        <v>78</v>
      </c>
      <c r="D426" s="1" t="s">
        <v>79</v>
      </c>
      <c r="E426" s="1">
        <v>1059290</v>
      </c>
      <c r="F426" s="3">
        <v>43747</v>
      </c>
      <c r="G426" s="3" t="s">
        <v>414</v>
      </c>
      <c r="H426" s="3"/>
      <c r="I426" s="17"/>
      <c r="J426" s="91" t="s">
        <v>204</v>
      </c>
      <c r="K426" s="91">
        <v>550</v>
      </c>
      <c r="L426" s="17"/>
      <c r="P426" s="17"/>
      <c r="Q426" s="17"/>
      <c r="R426" s="17"/>
      <c r="S426" s="17"/>
      <c r="U426" s="17"/>
      <c r="V426" s="17" t="s">
        <v>36</v>
      </c>
      <c r="AF426" s="17" t="str">
        <f>IFERROR(IF($AA$1&lt;&gt;0,IF($AA$1=VALUE(#REF!),AG426,""),""),"")</f>
        <v/>
      </c>
    </row>
    <row r="427" spans="1:32" s="11" customFormat="1" hidden="1" x14ac:dyDescent="0.25">
      <c r="A427" s="1">
        <v>20191244</v>
      </c>
      <c r="B427" s="1" t="s">
        <v>491</v>
      </c>
      <c r="C427" s="1" t="s">
        <v>78</v>
      </c>
      <c r="D427" s="1" t="s">
        <v>79</v>
      </c>
      <c r="E427" s="1">
        <v>1059290</v>
      </c>
      <c r="F427" s="3">
        <v>43752</v>
      </c>
      <c r="G427" s="3" t="s">
        <v>414</v>
      </c>
      <c r="H427" s="3"/>
      <c r="I427" s="17"/>
      <c r="J427" s="91" t="s">
        <v>40</v>
      </c>
      <c r="K427" s="91">
        <v>5209</v>
      </c>
      <c r="L427" s="17"/>
      <c r="P427" s="17"/>
      <c r="Q427" s="17"/>
      <c r="R427" s="17"/>
      <c r="S427" s="17"/>
      <c r="U427" s="17"/>
      <c r="V427" s="17" t="s">
        <v>36</v>
      </c>
      <c r="AF427" s="17" t="str">
        <f>IFERROR(IF($AA$1&lt;&gt;0,IF($AA$1=VALUE(#REF!),AG427,""),""),"")</f>
        <v/>
      </c>
    </row>
    <row r="428" spans="1:32" s="11" customFormat="1" hidden="1" x14ac:dyDescent="0.25">
      <c r="A428" s="1">
        <v>20191245</v>
      </c>
      <c r="B428" s="1">
        <v>13243086</v>
      </c>
      <c r="C428" s="1" t="s">
        <v>33</v>
      </c>
      <c r="D428" s="1" t="s">
        <v>449</v>
      </c>
      <c r="E428" s="1">
        <v>1061431</v>
      </c>
      <c r="F428" s="3">
        <v>43754</v>
      </c>
      <c r="G428" s="3" t="s">
        <v>414</v>
      </c>
      <c r="H428" s="3"/>
      <c r="I428" s="17"/>
      <c r="J428" s="91" t="s">
        <v>204</v>
      </c>
      <c r="K428" s="91">
        <v>550</v>
      </c>
      <c r="L428" s="17"/>
      <c r="P428" s="17"/>
      <c r="Q428" s="17"/>
      <c r="R428" s="17"/>
      <c r="S428" s="17"/>
      <c r="U428" s="17"/>
      <c r="V428" s="17" t="s">
        <v>36</v>
      </c>
      <c r="AF428" s="17" t="str">
        <f>IFERROR(IF($AA$1&lt;&gt;0,IF($AA$1=VALUE(#REF!),AG428,""),""),"")</f>
        <v/>
      </c>
    </row>
    <row r="429" spans="1:32" s="11" customFormat="1" hidden="1" x14ac:dyDescent="0.25">
      <c r="A429" s="1">
        <v>20191246</v>
      </c>
      <c r="B429" s="1" t="s">
        <v>492</v>
      </c>
      <c r="C429" s="1" t="s">
        <v>33</v>
      </c>
      <c r="D429" s="1" t="s">
        <v>83</v>
      </c>
      <c r="E429" s="1" t="s">
        <v>160</v>
      </c>
      <c r="F429" s="3">
        <v>43758</v>
      </c>
      <c r="G429" s="3" t="s">
        <v>414</v>
      </c>
      <c r="H429" s="3"/>
      <c r="I429" s="17"/>
      <c r="J429" s="91" t="s">
        <v>40</v>
      </c>
      <c r="K429" s="91">
        <v>5946</v>
      </c>
      <c r="L429" s="17"/>
      <c r="P429" s="17"/>
      <c r="Q429" s="17"/>
      <c r="R429" s="17"/>
      <c r="S429" s="17"/>
      <c r="U429" s="17"/>
      <c r="V429" s="17" t="s">
        <v>36</v>
      </c>
      <c r="AF429" s="17" t="str">
        <f>IFERROR(IF($AA$1&lt;&gt;0,IF($AA$1=VALUE(#REF!),AG429,""),""),"")</f>
        <v/>
      </c>
    </row>
    <row r="430" spans="1:32" s="11" customFormat="1" hidden="1" x14ac:dyDescent="0.25">
      <c r="A430" s="1">
        <v>20191247</v>
      </c>
      <c r="B430" s="1" t="s">
        <v>493</v>
      </c>
      <c r="C430" s="1" t="s">
        <v>33</v>
      </c>
      <c r="D430" s="1" t="s">
        <v>56</v>
      </c>
      <c r="E430" s="1">
        <v>1061431</v>
      </c>
      <c r="F430" s="3">
        <v>43758</v>
      </c>
      <c r="G430" s="3" t="s">
        <v>414</v>
      </c>
      <c r="H430" s="3"/>
      <c r="I430" s="17"/>
      <c r="J430" s="11" t="s">
        <v>40</v>
      </c>
      <c r="K430" s="11">
        <v>5291</v>
      </c>
      <c r="L430" s="17"/>
      <c r="P430" s="17"/>
      <c r="Q430" s="17"/>
      <c r="R430" s="17"/>
      <c r="S430" s="17"/>
      <c r="U430" s="17"/>
      <c r="V430" s="17" t="s">
        <v>36</v>
      </c>
      <c r="AF430" s="17" t="str">
        <f>IFERROR(IF($AA$1&lt;&gt;0,IF($AA$1=VALUE(#REF!),AG430,""),""),"")</f>
        <v/>
      </c>
    </row>
    <row r="431" spans="1:32" s="11" customFormat="1" hidden="1" x14ac:dyDescent="0.25">
      <c r="A431" s="1">
        <v>20191248</v>
      </c>
      <c r="B431" s="1" t="s">
        <v>494</v>
      </c>
      <c r="C431" s="1" t="s">
        <v>78</v>
      </c>
      <c r="D431" s="1" t="s">
        <v>79</v>
      </c>
      <c r="E431" s="1">
        <v>1059290</v>
      </c>
      <c r="F431" s="3">
        <v>43758</v>
      </c>
      <c r="G431" s="3" t="s">
        <v>414</v>
      </c>
      <c r="H431" s="3"/>
      <c r="I431" s="17"/>
      <c r="J431" s="91" t="s">
        <v>40</v>
      </c>
      <c r="K431" s="91">
        <v>550</v>
      </c>
      <c r="L431" s="17"/>
      <c r="P431" s="17"/>
      <c r="Q431" s="17"/>
      <c r="R431" s="17"/>
      <c r="S431" s="17"/>
      <c r="U431" s="17"/>
      <c r="V431" s="17" t="s">
        <v>36</v>
      </c>
      <c r="AF431" s="17" t="str">
        <f>IFERROR(IF($AA$1&lt;&gt;0,IF($AA$1=VALUE(#REF!),AG431,""),""),"")</f>
        <v/>
      </c>
    </row>
    <row r="432" spans="1:32" s="11" customFormat="1" hidden="1" x14ac:dyDescent="0.25">
      <c r="A432" s="1">
        <v>20191249</v>
      </c>
      <c r="B432" s="1" t="s">
        <v>495</v>
      </c>
      <c r="C432" s="1" t="s">
        <v>33</v>
      </c>
      <c r="D432" s="1" t="s">
        <v>56</v>
      </c>
      <c r="E432" s="1">
        <v>1061431</v>
      </c>
      <c r="F432" s="3">
        <v>43760</v>
      </c>
      <c r="G432" s="3" t="s">
        <v>414</v>
      </c>
      <c r="H432" s="3"/>
      <c r="I432" s="17"/>
      <c r="J432" s="91" t="s">
        <v>204</v>
      </c>
      <c r="K432" s="91">
        <v>550</v>
      </c>
      <c r="L432" s="17"/>
      <c r="P432" s="17"/>
      <c r="Q432" s="17"/>
      <c r="R432" s="17"/>
      <c r="S432" s="17"/>
      <c r="U432" s="17"/>
      <c r="V432" s="17" t="s">
        <v>36</v>
      </c>
      <c r="AF432" s="17" t="str">
        <f>IFERROR(IF($AA$1&lt;&gt;0,IF($AA$1=VALUE(#REF!),AG432,""),""),"")</f>
        <v/>
      </c>
    </row>
    <row r="433" spans="1:32" s="11" customFormat="1" hidden="1" x14ac:dyDescent="0.25">
      <c r="A433" s="1">
        <v>20191250</v>
      </c>
      <c r="B433" s="1" t="s">
        <v>496</v>
      </c>
      <c r="C433" s="1" t="s">
        <v>33</v>
      </c>
      <c r="D433" s="1" t="s">
        <v>56</v>
      </c>
      <c r="E433" s="1">
        <v>1061431</v>
      </c>
      <c r="F433" s="3">
        <v>43760</v>
      </c>
      <c r="G433" s="3" t="s">
        <v>414</v>
      </c>
      <c r="H433" s="3"/>
      <c r="I433" s="17"/>
      <c r="J433" s="91" t="s">
        <v>40</v>
      </c>
      <c r="K433" s="91">
        <v>5451</v>
      </c>
      <c r="L433" s="17"/>
      <c r="P433" s="17"/>
      <c r="Q433" s="17"/>
      <c r="R433" s="17"/>
      <c r="S433" s="17"/>
      <c r="U433" s="17"/>
      <c r="V433" s="17" t="s">
        <v>36</v>
      </c>
      <c r="AF433" s="17" t="str">
        <f>IFERROR(IF($AA$1&lt;&gt;0,IF($AA$1=VALUE(#REF!),AG433,""),""),"")</f>
        <v/>
      </c>
    </row>
    <row r="434" spans="1:32" s="11" customFormat="1" hidden="1" x14ac:dyDescent="0.25">
      <c r="A434" s="1">
        <v>20191251</v>
      </c>
      <c r="B434" s="1" t="s">
        <v>497</v>
      </c>
      <c r="C434" s="1" t="s">
        <v>33</v>
      </c>
      <c r="D434" s="1" t="s">
        <v>449</v>
      </c>
      <c r="E434" s="1">
        <v>1061431</v>
      </c>
      <c r="F434" s="3">
        <v>43760</v>
      </c>
      <c r="G434" s="3" t="s">
        <v>414</v>
      </c>
      <c r="H434" s="3"/>
      <c r="I434" s="17"/>
      <c r="J434" s="91" t="s">
        <v>40</v>
      </c>
      <c r="K434" s="91">
        <v>8281</v>
      </c>
      <c r="L434" s="17"/>
      <c r="P434" s="17"/>
      <c r="Q434" s="17"/>
      <c r="R434" s="17"/>
      <c r="S434" s="17"/>
      <c r="U434" s="17"/>
      <c r="V434" s="17" t="s">
        <v>36</v>
      </c>
      <c r="AF434" s="17" t="str">
        <f>IFERROR(IF($AA$1&lt;&gt;0,IF($AA$1=VALUE(#REF!),AG434,""),""),"")</f>
        <v/>
      </c>
    </row>
    <row r="435" spans="1:32" s="11" customFormat="1" hidden="1" x14ac:dyDescent="0.25">
      <c r="A435" s="1">
        <v>20191252</v>
      </c>
      <c r="B435" s="1" t="s">
        <v>498</v>
      </c>
      <c r="C435" s="1" t="s">
        <v>78</v>
      </c>
      <c r="D435" s="1" t="s">
        <v>79</v>
      </c>
      <c r="E435" s="1">
        <v>1059290</v>
      </c>
      <c r="F435" s="3">
        <v>43761</v>
      </c>
      <c r="G435" s="3" t="s">
        <v>414</v>
      </c>
      <c r="H435" s="3"/>
      <c r="I435" s="17"/>
      <c r="J435" s="91" t="s">
        <v>40</v>
      </c>
      <c r="K435" s="91">
        <v>4196</v>
      </c>
      <c r="L435" s="17"/>
      <c r="P435" s="17"/>
      <c r="Q435" s="17"/>
      <c r="R435" s="17"/>
      <c r="S435" s="17"/>
      <c r="U435" s="17"/>
      <c r="V435" s="17" t="s">
        <v>36</v>
      </c>
      <c r="AF435" s="17" t="str">
        <f>IFERROR(IF($AA$1&lt;&gt;0,IF($AA$1=VALUE(#REF!),AG435,""),""),"")</f>
        <v/>
      </c>
    </row>
    <row r="436" spans="1:32" s="11" customFormat="1" hidden="1" x14ac:dyDescent="0.25">
      <c r="A436" s="1">
        <v>20191253</v>
      </c>
      <c r="B436" s="1">
        <v>13273658</v>
      </c>
      <c r="C436" s="1" t="s">
        <v>33</v>
      </c>
      <c r="D436" s="1" t="s">
        <v>56</v>
      </c>
      <c r="E436" s="1">
        <v>1061431</v>
      </c>
      <c r="F436" s="3">
        <v>43761</v>
      </c>
      <c r="G436" s="3" t="s">
        <v>414</v>
      </c>
      <c r="H436" s="3"/>
      <c r="I436" s="17"/>
      <c r="J436" s="11" t="s">
        <v>40</v>
      </c>
      <c r="K436" s="11">
        <v>7566</v>
      </c>
      <c r="L436" s="17"/>
      <c r="P436" s="17"/>
      <c r="Q436" s="17"/>
      <c r="R436" s="17"/>
      <c r="S436" s="17"/>
      <c r="U436" s="17"/>
      <c r="V436" s="17" t="s">
        <v>36</v>
      </c>
      <c r="AF436" s="17" t="str">
        <f>IFERROR(IF($AA$1&lt;&gt;0,IF($AA$1=VALUE(#REF!),AG436,""),""),"")</f>
        <v/>
      </c>
    </row>
    <row r="437" spans="1:32" s="11" customFormat="1" hidden="1" x14ac:dyDescent="0.25">
      <c r="A437" s="1">
        <v>20191254</v>
      </c>
      <c r="B437" s="1" t="s">
        <v>499</v>
      </c>
      <c r="C437" s="1" t="s">
        <v>33</v>
      </c>
      <c r="D437" s="1" t="s">
        <v>83</v>
      </c>
      <c r="E437" s="1">
        <v>952982</v>
      </c>
      <c r="F437" s="3">
        <v>43761</v>
      </c>
      <c r="G437" s="3" t="s">
        <v>414</v>
      </c>
      <c r="H437" s="3"/>
      <c r="I437" s="17"/>
      <c r="J437" s="91" t="s">
        <v>40</v>
      </c>
      <c r="K437" s="91">
        <v>5201</v>
      </c>
      <c r="L437" s="17"/>
      <c r="P437" s="17"/>
      <c r="Q437" s="17"/>
      <c r="R437" s="17"/>
      <c r="S437" s="17"/>
      <c r="U437" s="17"/>
      <c r="V437" s="17" t="s">
        <v>36</v>
      </c>
      <c r="AF437" s="17" t="str">
        <f>IFERROR(IF($AA$1&lt;&gt;0,IF($AA$1=VALUE(#REF!),AG437,""),""),"")</f>
        <v/>
      </c>
    </row>
    <row r="438" spans="1:32" s="11" customFormat="1" hidden="1" x14ac:dyDescent="0.25">
      <c r="A438" s="1">
        <v>20191255</v>
      </c>
      <c r="B438" s="1" t="s">
        <v>500</v>
      </c>
      <c r="C438" s="1" t="s">
        <v>33</v>
      </c>
      <c r="D438" s="1" t="s">
        <v>228</v>
      </c>
      <c r="E438" s="1" t="s">
        <v>160</v>
      </c>
      <c r="F438" s="3">
        <v>43765</v>
      </c>
      <c r="G438" s="3" t="s">
        <v>414</v>
      </c>
      <c r="H438" s="3"/>
      <c r="I438" s="17"/>
      <c r="J438" s="91" t="s">
        <v>40</v>
      </c>
      <c r="K438" s="91">
        <v>4121</v>
      </c>
      <c r="L438" s="17"/>
      <c r="P438" s="17"/>
      <c r="Q438" s="17"/>
      <c r="R438" s="17"/>
      <c r="S438" s="17"/>
      <c r="U438" s="17"/>
      <c r="V438" s="17" t="s">
        <v>36</v>
      </c>
      <c r="AF438" s="17" t="str">
        <f>IFERROR(IF($AA$1&lt;&gt;0,IF($AA$1=VALUE(#REF!),AG438,""),""),"")</f>
        <v/>
      </c>
    </row>
    <row r="439" spans="1:32" s="11" customFormat="1" hidden="1" x14ac:dyDescent="0.25">
      <c r="A439" s="1">
        <v>20191256</v>
      </c>
      <c r="B439" s="1" t="s">
        <v>501</v>
      </c>
      <c r="C439" s="1" t="s">
        <v>33</v>
      </c>
      <c r="D439" s="1" t="s">
        <v>56</v>
      </c>
      <c r="E439" s="1" t="s">
        <v>190</v>
      </c>
      <c r="F439" s="3">
        <v>43765</v>
      </c>
      <c r="G439" s="3" t="s">
        <v>414</v>
      </c>
      <c r="H439" s="3"/>
      <c r="I439" s="17"/>
      <c r="J439" s="91" t="s">
        <v>204</v>
      </c>
      <c r="K439" s="91">
        <v>550</v>
      </c>
      <c r="L439" s="17"/>
      <c r="P439" s="17"/>
      <c r="Q439" s="17"/>
      <c r="R439" s="17"/>
      <c r="S439" s="17"/>
      <c r="U439" s="17"/>
      <c r="V439" s="17" t="s">
        <v>36</v>
      </c>
      <c r="AF439" s="17" t="str">
        <f>IFERROR(IF($AA$1&lt;&gt;0,IF($AA$1=VALUE(#REF!),AG439,""),""),"")</f>
        <v/>
      </c>
    </row>
    <row r="440" spans="1:32" s="11" customFormat="1" hidden="1" x14ac:dyDescent="0.25">
      <c r="A440" s="1">
        <v>20191257</v>
      </c>
      <c r="B440" s="1" t="s">
        <v>502</v>
      </c>
      <c r="C440" s="1" t="s">
        <v>33</v>
      </c>
      <c r="D440" s="1" t="s">
        <v>56</v>
      </c>
      <c r="E440" s="1">
        <v>1061431</v>
      </c>
      <c r="F440" s="3">
        <v>43765</v>
      </c>
      <c r="G440" s="3" t="s">
        <v>414</v>
      </c>
      <c r="H440" s="3"/>
      <c r="I440" s="17"/>
      <c r="J440" s="91" t="s">
        <v>40</v>
      </c>
      <c r="K440" s="91">
        <v>6176</v>
      </c>
      <c r="L440" s="17"/>
      <c r="P440" s="17"/>
      <c r="Q440" s="17"/>
      <c r="R440" s="17"/>
      <c r="S440" s="17"/>
      <c r="U440" s="17"/>
      <c r="V440" s="17" t="s">
        <v>36</v>
      </c>
      <c r="AF440" s="17" t="str">
        <f>IFERROR(IF($AA$1&lt;&gt;0,IF($AA$1=VALUE(#REF!),AG440,""),""),"")</f>
        <v/>
      </c>
    </row>
    <row r="441" spans="1:32" s="11" customFormat="1" hidden="1" x14ac:dyDescent="0.25">
      <c r="A441" s="1">
        <v>20191258</v>
      </c>
      <c r="B441" s="1" t="s">
        <v>503</v>
      </c>
      <c r="C441" s="1" t="s">
        <v>33</v>
      </c>
      <c r="D441" s="1" t="s">
        <v>83</v>
      </c>
      <c r="E441" s="1">
        <v>952982</v>
      </c>
      <c r="F441" s="3">
        <v>43767</v>
      </c>
      <c r="G441" s="3" t="s">
        <v>414</v>
      </c>
      <c r="H441" s="3"/>
      <c r="I441" s="17"/>
      <c r="J441" s="91" t="s">
        <v>40</v>
      </c>
      <c r="K441" s="91">
        <v>5041</v>
      </c>
      <c r="L441" s="17"/>
      <c r="P441" s="17"/>
      <c r="Q441" s="17"/>
      <c r="R441" s="17"/>
      <c r="S441" s="17"/>
      <c r="U441" s="17"/>
      <c r="V441" s="17" t="s">
        <v>36</v>
      </c>
      <c r="AF441" s="17" t="str">
        <f>IFERROR(IF($AA$1&lt;&gt;0,IF($AA$1=VALUE(#REF!),AG441,""),""),"")</f>
        <v/>
      </c>
    </row>
    <row r="442" spans="1:32" s="11" customFormat="1" hidden="1" x14ac:dyDescent="0.25">
      <c r="A442" s="1">
        <v>20191259</v>
      </c>
      <c r="B442" s="1" t="s">
        <v>504</v>
      </c>
      <c r="C442" s="1" t="s">
        <v>33</v>
      </c>
      <c r="D442" s="1" t="s">
        <v>56</v>
      </c>
      <c r="E442" s="1">
        <v>1061431</v>
      </c>
      <c r="F442" s="3">
        <v>43769</v>
      </c>
      <c r="G442" s="3" t="s">
        <v>414</v>
      </c>
      <c r="H442" s="3"/>
      <c r="I442" s="17"/>
      <c r="J442" s="11" t="s">
        <v>268</v>
      </c>
      <c r="K442" s="11">
        <v>550</v>
      </c>
      <c r="L442" s="17"/>
      <c r="P442" s="17"/>
      <c r="Q442" s="17"/>
      <c r="R442" s="17"/>
      <c r="S442" s="17"/>
      <c r="U442" s="17"/>
      <c r="V442" s="17" t="s">
        <v>36</v>
      </c>
      <c r="AF442" s="17" t="str">
        <f>IFERROR(IF($AA$1&lt;&gt;0,IF($AA$1=VALUE(#REF!),AG442,""),""),"")</f>
        <v/>
      </c>
    </row>
    <row r="443" spans="1:32" s="11" customFormat="1" hidden="1" x14ac:dyDescent="0.25">
      <c r="A443" s="1">
        <v>20191260</v>
      </c>
      <c r="B443" s="1" t="s">
        <v>505</v>
      </c>
      <c r="C443" s="1" t="s">
        <v>78</v>
      </c>
      <c r="D443" s="1" t="s">
        <v>79</v>
      </c>
      <c r="E443" s="1">
        <v>1059290</v>
      </c>
      <c r="F443" s="3">
        <v>43769</v>
      </c>
      <c r="G443" s="3" t="s">
        <v>414</v>
      </c>
      <c r="H443" s="3"/>
      <c r="I443" s="17"/>
      <c r="J443" s="91" t="s">
        <v>40</v>
      </c>
      <c r="K443" s="91">
        <v>4987</v>
      </c>
      <c r="L443" s="17"/>
      <c r="P443" s="17"/>
      <c r="Q443" s="17"/>
      <c r="R443" s="17"/>
      <c r="S443" s="17"/>
      <c r="U443" s="17"/>
      <c r="V443" s="17" t="s">
        <v>36</v>
      </c>
      <c r="AF443" s="17" t="str">
        <f>IFERROR(IF($AA$1&lt;&gt;0,IF($AA$1=VALUE(#REF!),AG443,""),""),"")</f>
        <v/>
      </c>
    </row>
    <row r="444" spans="1:32" s="11" customFormat="1" hidden="1" x14ac:dyDescent="0.25">
      <c r="A444" s="1">
        <v>20191261</v>
      </c>
      <c r="B444" s="1">
        <v>13317711</v>
      </c>
      <c r="C444" s="1" t="s">
        <v>33</v>
      </c>
      <c r="D444" s="1" t="s">
        <v>449</v>
      </c>
      <c r="E444" s="1">
        <v>1061431</v>
      </c>
      <c r="F444" s="3">
        <v>43772</v>
      </c>
      <c r="G444" s="3" t="s">
        <v>414</v>
      </c>
      <c r="H444" s="3"/>
      <c r="I444" s="17"/>
      <c r="J444" s="91" t="s">
        <v>506</v>
      </c>
      <c r="K444" s="91">
        <v>550</v>
      </c>
      <c r="L444" s="17"/>
      <c r="P444" s="17"/>
      <c r="Q444" s="17"/>
      <c r="R444" s="17"/>
      <c r="S444" s="17"/>
      <c r="U444" s="17"/>
      <c r="V444" s="17" t="s">
        <v>36</v>
      </c>
      <c r="AF444" s="17" t="str">
        <f>IFERROR(IF($AA$1&lt;&gt;0,IF($AA$1=VALUE(#REF!),AG444,""),""),"")</f>
        <v/>
      </c>
    </row>
    <row r="445" spans="1:32" s="11" customFormat="1" hidden="1" x14ac:dyDescent="0.25">
      <c r="A445" s="1">
        <v>20191262</v>
      </c>
      <c r="B445" s="1" t="s">
        <v>507</v>
      </c>
      <c r="C445" s="1" t="s">
        <v>33</v>
      </c>
      <c r="D445" s="1" t="s">
        <v>83</v>
      </c>
      <c r="E445" s="1" t="s">
        <v>160</v>
      </c>
      <c r="F445" s="3">
        <v>43773</v>
      </c>
      <c r="G445" s="3" t="s">
        <v>414</v>
      </c>
      <c r="H445" s="3"/>
      <c r="I445" s="17"/>
      <c r="J445" s="91" t="s">
        <v>506</v>
      </c>
      <c r="K445" s="91">
        <v>550</v>
      </c>
      <c r="L445" s="17"/>
      <c r="P445" s="17"/>
      <c r="Q445" s="17"/>
      <c r="R445" s="17"/>
      <c r="S445" s="17"/>
      <c r="U445" s="17"/>
      <c r="V445" s="17" t="s">
        <v>36</v>
      </c>
      <c r="AF445" s="17" t="str">
        <f>IFERROR(IF($AA$1&lt;&gt;0,IF($AA$1=VALUE(#REF!),AG445,""),""),"")</f>
        <v/>
      </c>
    </row>
    <row r="446" spans="1:32" s="11" customFormat="1" hidden="1" x14ac:dyDescent="0.25">
      <c r="A446" s="1">
        <v>20191263</v>
      </c>
      <c r="B446" s="1" t="s">
        <v>508</v>
      </c>
      <c r="C446" s="1" t="s">
        <v>33</v>
      </c>
      <c r="D446" s="1" t="s">
        <v>56</v>
      </c>
      <c r="E446" s="1">
        <v>1061431</v>
      </c>
      <c r="F446" s="3">
        <v>43773</v>
      </c>
      <c r="G446" s="3" t="s">
        <v>414</v>
      </c>
      <c r="H446" s="3"/>
      <c r="I446" s="17"/>
      <c r="J446" s="91" t="s">
        <v>40</v>
      </c>
      <c r="K446" s="91">
        <v>5586</v>
      </c>
      <c r="L446" s="17"/>
      <c r="P446" s="17"/>
      <c r="Q446" s="17"/>
      <c r="R446" s="17"/>
      <c r="S446" s="17"/>
      <c r="U446" s="17"/>
      <c r="V446" s="17" t="s">
        <v>36</v>
      </c>
      <c r="AF446" s="17" t="str">
        <f>IFERROR(IF($AA$1&lt;&gt;0,IF($AA$1=VALUE(#REF!),AG446,""),""),"")</f>
        <v/>
      </c>
    </row>
    <row r="447" spans="1:32" s="11" customFormat="1" hidden="1" x14ac:dyDescent="0.25">
      <c r="A447" s="1">
        <v>20191264</v>
      </c>
      <c r="B447" s="1" t="s">
        <v>509</v>
      </c>
      <c r="C447" s="1" t="s">
        <v>33</v>
      </c>
      <c r="D447" s="1" t="s">
        <v>83</v>
      </c>
      <c r="E447" s="1">
        <v>952982</v>
      </c>
      <c r="F447" s="3">
        <v>43779</v>
      </c>
      <c r="G447" s="3" t="s">
        <v>414</v>
      </c>
      <c r="H447" s="3"/>
      <c r="I447" s="17"/>
      <c r="J447" s="91" t="s">
        <v>268</v>
      </c>
      <c r="K447" s="91">
        <v>550</v>
      </c>
      <c r="L447" s="17"/>
      <c r="P447" s="17"/>
      <c r="Q447" s="17"/>
      <c r="R447" s="17"/>
      <c r="S447" s="17"/>
      <c r="U447" s="17"/>
      <c r="V447" s="17" t="s">
        <v>36</v>
      </c>
      <c r="AF447" s="17" t="str">
        <f>IFERROR(IF($AA$1&lt;&gt;0,IF($AA$1=VALUE(#REF!),AG447,""),""),"")</f>
        <v/>
      </c>
    </row>
    <row r="448" spans="1:32" s="11" customFormat="1" hidden="1" x14ac:dyDescent="0.25">
      <c r="A448" s="1">
        <v>20191265</v>
      </c>
      <c r="B448" s="1" t="s">
        <v>510</v>
      </c>
      <c r="C448" s="1" t="s">
        <v>33</v>
      </c>
      <c r="D448" s="1" t="s">
        <v>83</v>
      </c>
      <c r="E448" s="1" t="s">
        <v>160</v>
      </c>
      <c r="F448" s="3">
        <v>43779</v>
      </c>
      <c r="G448" s="3" t="s">
        <v>414</v>
      </c>
      <c r="H448" s="3"/>
      <c r="I448" s="17"/>
      <c r="J448" s="11" t="s">
        <v>268</v>
      </c>
      <c r="K448" s="11">
        <v>550</v>
      </c>
      <c r="L448" s="17"/>
      <c r="P448" s="17"/>
      <c r="Q448" s="17"/>
      <c r="R448" s="17"/>
      <c r="S448" s="17"/>
      <c r="U448" s="17"/>
      <c r="V448" s="17" t="s">
        <v>36</v>
      </c>
      <c r="AF448" s="17" t="str">
        <f>IFERROR(IF($AA$1&lt;&gt;0,IF($AA$1=VALUE(#REF!),AG448,""),""),"")</f>
        <v/>
      </c>
    </row>
    <row r="449" spans="1:32" s="11" customFormat="1" hidden="1" x14ac:dyDescent="0.25">
      <c r="A449" s="1">
        <v>20191266</v>
      </c>
      <c r="B449" s="1">
        <v>13273682</v>
      </c>
      <c r="C449" s="1" t="s">
        <v>33</v>
      </c>
      <c r="D449" s="1" t="s">
        <v>511</v>
      </c>
      <c r="E449" s="1">
        <v>1108037</v>
      </c>
      <c r="F449" s="3">
        <v>43779</v>
      </c>
      <c r="G449" s="3" t="s">
        <v>414</v>
      </c>
      <c r="H449" s="3"/>
      <c r="I449" s="17"/>
      <c r="J449" s="91" t="s">
        <v>268</v>
      </c>
      <c r="K449" s="91">
        <v>550</v>
      </c>
      <c r="L449" s="17"/>
      <c r="P449" s="17"/>
      <c r="Q449" s="17"/>
      <c r="R449" s="17"/>
      <c r="S449" s="17"/>
      <c r="U449" s="17"/>
      <c r="V449" s="17" t="s">
        <v>36</v>
      </c>
      <c r="AF449" s="17" t="str">
        <f>IFERROR(IF($AA$1&lt;&gt;0,IF($AA$1=VALUE(#REF!),AG449,""),""),"")</f>
        <v/>
      </c>
    </row>
    <row r="450" spans="1:32" s="11" customFormat="1" hidden="1" x14ac:dyDescent="0.25">
      <c r="A450" s="1">
        <v>20191267</v>
      </c>
      <c r="B450" s="1">
        <v>13317712</v>
      </c>
      <c r="C450" s="1" t="s">
        <v>33</v>
      </c>
      <c r="D450" s="1" t="s">
        <v>56</v>
      </c>
      <c r="E450" s="1">
        <v>1061431</v>
      </c>
      <c r="F450" s="3">
        <v>43780</v>
      </c>
      <c r="G450" s="3" t="s">
        <v>414</v>
      </c>
      <c r="H450" s="3"/>
      <c r="I450" s="17"/>
      <c r="J450" s="91" t="s">
        <v>40</v>
      </c>
      <c r="K450" s="91">
        <v>4771</v>
      </c>
      <c r="L450" s="17"/>
      <c r="P450" s="17"/>
      <c r="Q450" s="17"/>
      <c r="R450" s="17"/>
      <c r="S450" s="17"/>
      <c r="U450" s="17"/>
      <c r="V450" s="17" t="s">
        <v>36</v>
      </c>
      <c r="AF450" s="17" t="str">
        <f>IFERROR(IF($AA$1&lt;&gt;0,IF($AA$1=VALUE(#REF!),AG450,""),""),"")</f>
        <v/>
      </c>
    </row>
    <row r="451" spans="1:32" s="11" customFormat="1" hidden="1" x14ac:dyDescent="0.25">
      <c r="A451" s="1">
        <v>20191268</v>
      </c>
      <c r="B451" s="1" t="s">
        <v>512</v>
      </c>
      <c r="C451" s="1" t="s">
        <v>33</v>
      </c>
      <c r="D451" s="1" t="s">
        <v>56</v>
      </c>
      <c r="E451" s="1">
        <v>1061431</v>
      </c>
      <c r="F451" s="3">
        <v>43780</v>
      </c>
      <c r="G451" s="3" t="s">
        <v>414</v>
      </c>
      <c r="H451" s="3"/>
      <c r="I451" s="17"/>
      <c r="J451" s="91" t="s">
        <v>268</v>
      </c>
      <c r="K451" s="91">
        <v>550</v>
      </c>
      <c r="L451" s="17"/>
      <c r="P451" s="17"/>
      <c r="Q451" s="17"/>
      <c r="R451" s="17"/>
      <c r="S451" s="17"/>
      <c r="U451" s="17"/>
      <c r="V451" s="17" t="s">
        <v>36</v>
      </c>
      <c r="AF451" s="17" t="str">
        <f>IFERROR(IF($AA$1&lt;&gt;0,IF($AA$1=VALUE(#REF!),AG451,""),""),"")</f>
        <v/>
      </c>
    </row>
    <row r="452" spans="1:32" s="11" customFormat="1" hidden="1" x14ac:dyDescent="0.25">
      <c r="A452" s="1">
        <v>20191269</v>
      </c>
      <c r="B452" s="1" t="s">
        <v>513</v>
      </c>
      <c r="C452" s="1" t="s">
        <v>33</v>
      </c>
      <c r="D452" s="1" t="s">
        <v>56</v>
      </c>
      <c r="E452" s="1">
        <v>1061431</v>
      </c>
      <c r="F452" s="3">
        <v>43781</v>
      </c>
      <c r="G452" s="3" t="s">
        <v>414</v>
      </c>
      <c r="H452" s="3"/>
      <c r="I452" s="17"/>
      <c r="J452" s="91" t="s">
        <v>506</v>
      </c>
      <c r="K452" s="91">
        <v>550</v>
      </c>
      <c r="L452" s="17"/>
      <c r="P452" s="17"/>
      <c r="Q452" s="17"/>
      <c r="R452" s="17"/>
      <c r="S452" s="17"/>
      <c r="U452" s="17"/>
      <c r="V452" s="17" t="s">
        <v>36</v>
      </c>
      <c r="AF452" s="17" t="str">
        <f>IFERROR(IF($AA$1&lt;&gt;0,IF($AA$1=VALUE(#REF!),AG452,""),""),"")</f>
        <v/>
      </c>
    </row>
    <row r="453" spans="1:32" s="11" customFormat="1" hidden="1" x14ac:dyDescent="0.25">
      <c r="A453" s="1">
        <v>20191270</v>
      </c>
      <c r="B453" s="1" t="s">
        <v>514</v>
      </c>
      <c r="C453" s="1" t="s">
        <v>78</v>
      </c>
      <c r="D453" s="1" t="s">
        <v>79</v>
      </c>
      <c r="E453" s="1">
        <v>1059290</v>
      </c>
      <c r="F453" s="3">
        <v>43782</v>
      </c>
      <c r="G453" s="3" t="s">
        <v>414</v>
      </c>
      <c r="H453" s="3"/>
      <c r="I453" s="17"/>
      <c r="J453" s="91" t="s">
        <v>40</v>
      </c>
      <c r="K453" s="91">
        <v>5809</v>
      </c>
      <c r="L453" s="17"/>
      <c r="P453" s="17"/>
      <c r="Q453" s="17"/>
      <c r="R453" s="17"/>
      <c r="S453" s="17"/>
      <c r="U453" s="17"/>
      <c r="V453" s="17" t="s">
        <v>36</v>
      </c>
      <c r="AF453" s="17" t="str">
        <f>IFERROR(IF($AA$1&lt;&gt;0,IF($AA$1=VALUE(#REF!),AG453,""),""),"")</f>
        <v/>
      </c>
    </row>
    <row r="454" spans="1:32" s="11" customFormat="1" hidden="1" x14ac:dyDescent="0.25">
      <c r="A454" s="1">
        <v>20191271</v>
      </c>
      <c r="B454" s="1" t="s">
        <v>515</v>
      </c>
      <c r="C454" s="1" t="s">
        <v>78</v>
      </c>
      <c r="D454" s="1" t="s">
        <v>79</v>
      </c>
      <c r="E454" s="1">
        <v>1059290</v>
      </c>
      <c r="F454" s="3">
        <v>43782</v>
      </c>
      <c r="G454" s="3" t="s">
        <v>414</v>
      </c>
      <c r="H454" s="3"/>
      <c r="I454" s="17"/>
      <c r="J454" s="11" t="s">
        <v>506</v>
      </c>
      <c r="K454" s="11">
        <v>550</v>
      </c>
      <c r="L454" s="17"/>
      <c r="P454" s="17"/>
      <c r="Q454" s="17"/>
      <c r="R454" s="17"/>
      <c r="S454" s="17"/>
      <c r="U454" s="17"/>
      <c r="V454" s="17" t="s">
        <v>36</v>
      </c>
      <c r="AF454" s="17" t="str">
        <f>IFERROR(IF($AA$1&lt;&gt;0,IF($AA$1=VALUE(#REF!),AG454,""),""),"")</f>
        <v/>
      </c>
    </row>
    <row r="455" spans="1:32" s="11" customFormat="1" hidden="1" x14ac:dyDescent="0.25">
      <c r="A455" s="1">
        <v>20191272</v>
      </c>
      <c r="B455" s="1" t="s">
        <v>516</v>
      </c>
      <c r="C455" s="1" t="s">
        <v>33</v>
      </c>
      <c r="D455" s="1" t="s">
        <v>83</v>
      </c>
      <c r="E455" s="1" t="s">
        <v>517</v>
      </c>
      <c r="F455" s="3">
        <v>43782</v>
      </c>
      <c r="G455" s="3" t="s">
        <v>414</v>
      </c>
      <c r="H455" s="3"/>
      <c r="I455" s="17"/>
      <c r="J455" s="91" t="s">
        <v>40</v>
      </c>
      <c r="K455" s="91">
        <v>6401</v>
      </c>
      <c r="L455" s="17"/>
      <c r="P455" s="17"/>
      <c r="Q455" s="17"/>
      <c r="R455" s="17"/>
      <c r="S455" s="17"/>
      <c r="U455" s="17"/>
      <c r="V455" s="17" t="s">
        <v>36</v>
      </c>
      <c r="AF455" s="17" t="str">
        <f>IFERROR(IF($AA$1&lt;&gt;0,IF($AA$1=VALUE(#REF!),AG455,""),""),"")</f>
        <v/>
      </c>
    </row>
    <row r="456" spans="1:32" s="11" customFormat="1" hidden="1" x14ac:dyDescent="0.25">
      <c r="A456" s="1">
        <v>20191273</v>
      </c>
      <c r="B456" s="1" t="s">
        <v>518</v>
      </c>
      <c r="C456" s="1" t="s">
        <v>33</v>
      </c>
      <c r="D456" s="1" t="s">
        <v>228</v>
      </c>
      <c r="E456" s="1" t="s">
        <v>160</v>
      </c>
      <c r="F456" s="3">
        <v>43786</v>
      </c>
      <c r="G456" s="3" t="s">
        <v>414</v>
      </c>
      <c r="H456" s="3"/>
      <c r="I456" s="17"/>
      <c r="J456" s="91" t="s">
        <v>40</v>
      </c>
      <c r="K456" s="91">
        <v>6381</v>
      </c>
      <c r="L456" s="17"/>
      <c r="P456" s="17"/>
      <c r="Q456" s="17"/>
      <c r="R456" s="17"/>
      <c r="S456" s="17"/>
      <c r="U456" s="17"/>
      <c r="V456" s="17" t="s">
        <v>36</v>
      </c>
      <c r="AF456" s="17" t="str">
        <f>IFERROR(IF($AA$1&lt;&gt;0,IF($AA$1=VALUE(#REF!),AG456,""),""),"")</f>
        <v/>
      </c>
    </row>
    <row r="457" spans="1:32" s="11" customFormat="1" hidden="1" x14ac:dyDescent="0.25">
      <c r="A457" s="1">
        <v>20191274</v>
      </c>
      <c r="B457" s="1" t="s">
        <v>519</v>
      </c>
      <c r="C457" s="1" t="s">
        <v>33</v>
      </c>
      <c r="D457" s="1" t="s">
        <v>83</v>
      </c>
      <c r="E457" s="1">
        <v>952982</v>
      </c>
      <c r="F457" s="3">
        <v>43786</v>
      </c>
      <c r="G457" s="3" t="s">
        <v>414</v>
      </c>
      <c r="H457" s="3"/>
      <c r="I457" s="17"/>
      <c r="J457" s="11" t="s">
        <v>268</v>
      </c>
      <c r="K457" s="11">
        <v>550</v>
      </c>
      <c r="L457" s="17"/>
      <c r="P457" s="17"/>
      <c r="Q457" s="17"/>
      <c r="R457" s="17"/>
      <c r="S457" s="17"/>
      <c r="U457" s="17"/>
      <c r="V457" s="17" t="s">
        <v>36</v>
      </c>
      <c r="AF457" s="17" t="str">
        <f>IFERROR(IF($AA$1&lt;&gt;0,IF($AA$1=VALUE(#REF!),AG457,""),""),"")</f>
        <v/>
      </c>
    </row>
    <row r="458" spans="1:32" s="11" customFormat="1" hidden="1" x14ac:dyDescent="0.25">
      <c r="A458" s="1">
        <v>20191275</v>
      </c>
      <c r="B458" s="1" t="s">
        <v>520</v>
      </c>
      <c r="C458" s="1" t="s">
        <v>78</v>
      </c>
      <c r="D458" s="1" t="s">
        <v>79</v>
      </c>
      <c r="E458" s="1">
        <v>1059290</v>
      </c>
      <c r="F458" s="3">
        <v>43786</v>
      </c>
      <c r="G458" s="3" t="s">
        <v>414</v>
      </c>
      <c r="H458" s="3"/>
      <c r="I458" s="17"/>
      <c r="J458" s="91" t="s">
        <v>268</v>
      </c>
      <c r="K458" s="91">
        <v>550</v>
      </c>
      <c r="L458" s="17"/>
      <c r="P458" s="17"/>
      <c r="Q458" s="17"/>
      <c r="R458" s="17"/>
      <c r="S458" s="17"/>
      <c r="U458" s="17"/>
      <c r="V458" s="17" t="s">
        <v>36</v>
      </c>
      <c r="AF458" s="17" t="str">
        <f>IFERROR(IF($AA$1&lt;&gt;0,IF($AA$1=VALUE(#REF!),AG458,""),""),"")</f>
        <v/>
      </c>
    </row>
    <row r="459" spans="1:32" s="11" customFormat="1" hidden="1" x14ac:dyDescent="0.25">
      <c r="A459" s="1">
        <v>20191276</v>
      </c>
      <c r="B459" s="1">
        <v>13291195</v>
      </c>
      <c r="C459" s="1" t="s">
        <v>78</v>
      </c>
      <c r="D459" s="1" t="s">
        <v>79</v>
      </c>
      <c r="E459" s="1">
        <v>1059290</v>
      </c>
      <c r="F459" s="3">
        <v>43788</v>
      </c>
      <c r="G459" s="3" t="s">
        <v>414</v>
      </c>
      <c r="H459" s="3"/>
      <c r="I459" s="17"/>
      <c r="J459" s="91" t="s">
        <v>268</v>
      </c>
      <c r="K459" s="91">
        <v>550</v>
      </c>
      <c r="L459" s="17"/>
      <c r="P459" s="17"/>
      <c r="Q459" s="17"/>
      <c r="R459" s="17"/>
      <c r="S459" s="17"/>
      <c r="U459" s="17"/>
      <c r="V459" s="17" t="s">
        <v>36</v>
      </c>
      <c r="AF459" s="17" t="str">
        <f>IFERROR(IF($AA$1&lt;&gt;0,IF($AA$1=VALUE(#REF!),AG459,""),""),"")</f>
        <v/>
      </c>
    </row>
    <row r="460" spans="1:32" s="11" customFormat="1" hidden="1" x14ac:dyDescent="0.25">
      <c r="A460" s="1">
        <v>20191277</v>
      </c>
      <c r="B460" s="1" t="s">
        <v>521</v>
      </c>
      <c r="C460" s="1" t="s">
        <v>33</v>
      </c>
      <c r="D460" s="1" t="s">
        <v>83</v>
      </c>
      <c r="E460" s="1" t="s">
        <v>160</v>
      </c>
      <c r="F460" s="3">
        <v>43793</v>
      </c>
      <c r="G460" s="3" t="s">
        <v>414</v>
      </c>
      <c r="H460" s="3"/>
      <c r="I460" s="17"/>
      <c r="J460" s="91" t="s">
        <v>40</v>
      </c>
      <c r="K460" s="91">
        <v>5921</v>
      </c>
      <c r="L460" s="17"/>
      <c r="P460" s="17"/>
      <c r="Q460" s="17"/>
      <c r="R460" s="17"/>
      <c r="S460" s="17"/>
      <c r="U460" s="17"/>
      <c r="V460" s="17" t="s">
        <v>36</v>
      </c>
      <c r="AF460" s="17" t="str">
        <f>IFERROR(IF($AA$1&lt;&gt;0,IF($AA$1=VALUE(#REF!),AG460,""),""),"")</f>
        <v/>
      </c>
    </row>
    <row r="461" spans="1:32" s="11" customFormat="1" hidden="1" x14ac:dyDescent="0.25">
      <c r="A461" s="1">
        <v>20191278</v>
      </c>
      <c r="B461" s="1" t="s">
        <v>522</v>
      </c>
      <c r="C461" s="1" t="s">
        <v>78</v>
      </c>
      <c r="D461" s="1" t="s">
        <v>79</v>
      </c>
      <c r="E461" s="1">
        <v>1059290</v>
      </c>
      <c r="F461" s="3">
        <v>43793</v>
      </c>
      <c r="G461" s="3" t="s">
        <v>414</v>
      </c>
      <c r="H461" s="3"/>
      <c r="I461" s="17"/>
      <c r="J461" s="91" t="s">
        <v>40</v>
      </c>
      <c r="K461" s="91"/>
      <c r="L461" s="17"/>
      <c r="P461" s="17"/>
      <c r="Q461" s="17"/>
      <c r="R461" s="17"/>
      <c r="S461" s="17"/>
      <c r="U461" s="17"/>
      <c r="V461" s="17" t="s">
        <v>36</v>
      </c>
      <c r="AF461" s="17" t="str">
        <f>IFERROR(IF($AA$1&lt;&gt;0,IF($AA$1=VALUE(#REF!),AG461,""),""),"")</f>
        <v/>
      </c>
    </row>
    <row r="462" spans="1:32" s="11" customFormat="1" hidden="1" x14ac:dyDescent="0.25">
      <c r="A462" s="1">
        <v>20191279</v>
      </c>
      <c r="B462" s="1">
        <v>13291194</v>
      </c>
      <c r="C462" s="1" t="s">
        <v>78</v>
      </c>
      <c r="D462" s="1" t="s">
        <v>79</v>
      </c>
      <c r="E462" s="1">
        <v>1059290</v>
      </c>
      <c r="F462" s="3">
        <v>43793</v>
      </c>
      <c r="G462" s="3" t="s">
        <v>414</v>
      </c>
      <c r="H462" s="3"/>
      <c r="I462" s="17"/>
      <c r="J462" s="91" t="s">
        <v>40</v>
      </c>
      <c r="K462" s="91"/>
      <c r="L462" s="17"/>
      <c r="P462" s="17"/>
      <c r="Q462" s="17"/>
      <c r="R462" s="17"/>
      <c r="S462" s="17"/>
      <c r="U462" s="17"/>
      <c r="V462" s="17" t="s">
        <v>36</v>
      </c>
      <c r="AF462" s="17" t="str">
        <f>IFERROR(IF($AA$1&lt;&gt;0,IF($AA$1=VALUE(#REF!),AG462,""),""),"")</f>
        <v/>
      </c>
    </row>
    <row r="463" spans="1:32" s="11" customFormat="1" hidden="1" x14ac:dyDescent="0.25">
      <c r="A463" s="1">
        <v>20191280</v>
      </c>
      <c r="B463" s="1">
        <v>13334636</v>
      </c>
      <c r="C463" s="1" t="s">
        <v>33</v>
      </c>
      <c r="D463" s="1" t="s">
        <v>56</v>
      </c>
      <c r="E463" s="1">
        <v>1061431</v>
      </c>
      <c r="F463" s="3">
        <v>43795</v>
      </c>
      <c r="G463" s="3" t="s">
        <v>414</v>
      </c>
      <c r="H463" s="3"/>
      <c r="I463" s="17"/>
      <c r="J463" s="11" t="s">
        <v>268</v>
      </c>
      <c r="K463" s="11">
        <v>550</v>
      </c>
      <c r="L463" s="17"/>
      <c r="P463" s="17"/>
      <c r="Q463" s="17"/>
      <c r="R463" s="17"/>
      <c r="S463" s="17"/>
      <c r="U463" s="17"/>
      <c r="V463" s="17" t="s">
        <v>36</v>
      </c>
      <c r="AF463" s="17" t="str">
        <f>IFERROR(IF($AA$1&lt;&gt;0,IF($AA$1=VALUE(#REF!),AG463,""),""),"")</f>
        <v/>
      </c>
    </row>
    <row r="464" spans="1:32" s="11" customFormat="1" hidden="1" x14ac:dyDescent="0.25">
      <c r="A464" s="1">
        <v>20191281</v>
      </c>
      <c r="B464" s="1" t="s">
        <v>523</v>
      </c>
      <c r="C464" s="1" t="s">
        <v>33</v>
      </c>
      <c r="D464" s="1" t="s">
        <v>83</v>
      </c>
      <c r="E464" s="1" t="s">
        <v>160</v>
      </c>
      <c r="F464" s="3">
        <v>43795</v>
      </c>
      <c r="G464" s="3" t="s">
        <v>414</v>
      </c>
      <c r="H464" s="3"/>
      <c r="I464" s="17"/>
      <c r="J464" s="91" t="s">
        <v>40</v>
      </c>
      <c r="K464" s="91">
        <v>6716</v>
      </c>
      <c r="L464" s="17"/>
      <c r="P464" s="17"/>
      <c r="Q464" s="17"/>
      <c r="R464" s="17"/>
      <c r="S464" s="17"/>
      <c r="U464" s="17"/>
      <c r="V464" s="17" t="s">
        <v>36</v>
      </c>
      <c r="AF464" s="17" t="str">
        <f>IFERROR(IF($AA$1&lt;&gt;0,IF($AA$1=VALUE(#REF!),AG464,""),""),"")</f>
        <v/>
      </c>
    </row>
    <row r="465" spans="1:32" s="11" customFormat="1" hidden="1" x14ac:dyDescent="0.25">
      <c r="A465" s="1">
        <v>20191282</v>
      </c>
      <c r="B465" s="1" t="s">
        <v>524</v>
      </c>
      <c r="C465" s="1" t="s">
        <v>33</v>
      </c>
      <c r="D465" s="1" t="s">
        <v>56</v>
      </c>
      <c r="E465" s="1">
        <v>1061431</v>
      </c>
      <c r="F465" s="3">
        <v>43795</v>
      </c>
      <c r="G465" s="3" t="s">
        <v>414</v>
      </c>
      <c r="H465" s="3"/>
      <c r="I465" s="17"/>
      <c r="J465" s="91" t="s">
        <v>40</v>
      </c>
      <c r="K465" s="91">
        <v>6971</v>
      </c>
      <c r="L465" s="17"/>
      <c r="P465" s="17"/>
      <c r="Q465" s="17"/>
      <c r="R465" s="17"/>
      <c r="S465" s="17"/>
      <c r="U465" s="17"/>
      <c r="V465" s="17" t="s">
        <v>36</v>
      </c>
      <c r="AF465" s="17" t="str">
        <f>IFERROR(IF($AA$1&lt;&gt;0,IF($AA$1=VALUE(#REF!),AG465,""),""),"")</f>
        <v/>
      </c>
    </row>
    <row r="466" spans="1:32" s="11" customFormat="1" hidden="1" x14ac:dyDescent="0.25">
      <c r="A466" s="1">
        <v>20191283</v>
      </c>
      <c r="B466" s="1" t="s">
        <v>525</v>
      </c>
      <c r="C466" s="1" t="s">
        <v>78</v>
      </c>
      <c r="D466" s="1" t="s">
        <v>79</v>
      </c>
      <c r="E466" s="1">
        <v>1059290</v>
      </c>
      <c r="F466" s="3">
        <v>43796</v>
      </c>
      <c r="G466" s="3" t="s">
        <v>414</v>
      </c>
      <c r="H466" s="3"/>
      <c r="I466" s="17"/>
      <c r="J466" s="11" t="s">
        <v>268</v>
      </c>
      <c r="K466" s="11">
        <v>550</v>
      </c>
      <c r="L466" s="17"/>
      <c r="P466" s="17"/>
      <c r="Q466" s="17"/>
      <c r="R466" s="17"/>
      <c r="S466" s="17"/>
      <c r="U466" s="17"/>
      <c r="V466" s="17" t="s">
        <v>36</v>
      </c>
      <c r="AF466" s="17" t="str">
        <f>IFERROR(IF($AA$1&lt;&gt;0,IF($AA$1=VALUE(#REF!),AG466,""),""),"")</f>
        <v/>
      </c>
    </row>
    <row r="467" spans="1:32" s="11" customFormat="1" hidden="1" x14ac:dyDescent="0.25">
      <c r="A467" s="1">
        <v>20191284</v>
      </c>
      <c r="B467" s="1" t="s">
        <v>526</v>
      </c>
      <c r="C467" s="1" t="s">
        <v>33</v>
      </c>
      <c r="D467" s="1" t="s">
        <v>56</v>
      </c>
      <c r="E467" s="1">
        <v>1061431</v>
      </c>
      <c r="F467" s="3">
        <v>43800</v>
      </c>
      <c r="G467" s="3" t="s">
        <v>414</v>
      </c>
      <c r="H467" s="3"/>
      <c r="I467" s="17"/>
      <c r="J467" s="91" t="s">
        <v>506</v>
      </c>
      <c r="K467" s="91">
        <v>550</v>
      </c>
      <c r="L467" s="17"/>
      <c r="P467" s="17"/>
      <c r="Q467" s="17"/>
      <c r="R467" s="17"/>
      <c r="S467" s="17"/>
      <c r="U467" s="17"/>
      <c r="V467" s="17" t="s">
        <v>36</v>
      </c>
      <c r="AF467" s="17" t="str">
        <f>IFERROR(IF($AA$1&lt;&gt;0,IF($AA$1=VALUE(#REF!),AG467,""),""),"")</f>
        <v/>
      </c>
    </row>
    <row r="468" spans="1:32" s="11" customFormat="1" hidden="1" x14ac:dyDescent="0.25">
      <c r="A468" s="1">
        <v>20191285</v>
      </c>
      <c r="B468" s="1" t="s">
        <v>527</v>
      </c>
      <c r="C468" s="1" t="s">
        <v>33</v>
      </c>
      <c r="D468" s="1" t="s">
        <v>56</v>
      </c>
      <c r="E468" s="1">
        <v>1061431</v>
      </c>
      <c r="F468" s="3">
        <v>43800</v>
      </c>
      <c r="G468" s="3" t="s">
        <v>414</v>
      </c>
      <c r="H468" s="3"/>
      <c r="I468" s="17"/>
      <c r="J468" s="91" t="s">
        <v>40</v>
      </c>
      <c r="K468" s="91">
        <v>6321</v>
      </c>
      <c r="L468" s="17"/>
      <c r="P468" s="17"/>
      <c r="Q468" s="17"/>
      <c r="R468" s="17"/>
      <c r="S468" s="17"/>
      <c r="U468" s="17"/>
      <c r="V468" s="17" t="s">
        <v>36</v>
      </c>
      <c r="AF468" s="17" t="str">
        <f>IFERROR(IF($AA$1&lt;&gt;0,IF($AA$1=VALUE(#REF!),AG468,""),""),"")</f>
        <v/>
      </c>
    </row>
    <row r="469" spans="1:32" s="11" customFormat="1" hidden="1" x14ac:dyDescent="0.25">
      <c r="A469" s="1">
        <v>20191286</v>
      </c>
      <c r="B469" s="1">
        <v>13334635</v>
      </c>
      <c r="C469" s="1" t="s">
        <v>33</v>
      </c>
      <c r="D469" s="1" t="s">
        <v>56</v>
      </c>
      <c r="E469" s="1">
        <v>1061431</v>
      </c>
      <c r="F469" s="3">
        <v>43800</v>
      </c>
      <c r="G469" s="3" t="s">
        <v>414</v>
      </c>
      <c r="H469" s="3"/>
      <c r="I469" s="17"/>
      <c r="J469" s="91" t="s">
        <v>40</v>
      </c>
      <c r="K469" s="91">
        <v>4506</v>
      </c>
      <c r="L469" s="17"/>
      <c r="P469" s="17"/>
      <c r="Q469" s="17"/>
      <c r="R469" s="17"/>
      <c r="S469" s="17"/>
      <c r="U469" s="17"/>
      <c r="V469" s="17" t="s">
        <v>36</v>
      </c>
      <c r="AF469" s="17" t="str">
        <f>IFERROR(IF($AA$1&lt;&gt;0,IF($AA$1=VALUE(#REF!),AG469,""),""),"")</f>
        <v/>
      </c>
    </row>
    <row r="470" spans="1:32" s="11" customFormat="1" hidden="1" x14ac:dyDescent="0.25">
      <c r="A470" s="1">
        <v>20191287</v>
      </c>
      <c r="B470" s="1" t="s">
        <v>528</v>
      </c>
      <c r="C470" s="1" t="s">
        <v>78</v>
      </c>
      <c r="D470" s="1" t="s">
        <v>79</v>
      </c>
      <c r="E470" s="1">
        <v>1059290</v>
      </c>
      <c r="F470" s="3">
        <v>43802</v>
      </c>
      <c r="G470" s="3" t="s">
        <v>414</v>
      </c>
      <c r="H470" s="3"/>
      <c r="I470" s="17"/>
      <c r="J470" s="91" t="s">
        <v>506</v>
      </c>
      <c r="K470" s="91"/>
      <c r="L470" s="17"/>
      <c r="P470" s="17"/>
      <c r="Q470" s="17"/>
      <c r="R470" s="17"/>
      <c r="S470" s="17"/>
      <c r="U470" s="17"/>
      <c r="V470" s="17" t="s">
        <v>36</v>
      </c>
      <c r="AF470" s="17" t="str">
        <f>IFERROR(IF($AA$1&lt;&gt;0,IF($AA$1=VALUE(#REF!),AG470,""),""),"")</f>
        <v/>
      </c>
    </row>
    <row r="471" spans="1:32" s="11" customFormat="1" hidden="1" x14ac:dyDescent="0.25">
      <c r="A471" s="1">
        <v>20191288</v>
      </c>
      <c r="B471" s="1" t="s">
        <v>529</v>
      </c>
      <c r="C471" s="1" t="s">
        <v>33</v>
      </c>
      <c r="D471" s="1" t="s">
        <v>83</v>
      </c>
      <c r="E471" s="1">
        <v>952982</v>
      </c>
      <c r="F471" s="3">
        <v>43803</v>
      </c>
      <c r="G471" s="3" t="s">
        <v>414</v>
      </c>
      <c r="H471" s="3"/>
      <c r="I471" s="17"/>
      <c r="J471" s="91" t="s">
        <v>40</v>
      </c>
      <c r="K471" s="91">
        <v>5661</v>
      </c>
      <c r="L471" s="17"/>
      <c r="P471" s="17"/>
      <c r="Q471" s="17"/>
      <c r="R471" s="17"/>
      <c r="S471" s="17"/>
      <c r="U471" s="17"/>
      <c r="V471" s="17" t="s">
        <v>36</v>
      </c>
      <c r="AF471" s="17" t="str">
        <f>IFERROR(IF($AA$1&lt;&gt;0,IF($AA$1=VALUE(#REF!),AG471,""),""),"")</f>
        <v/>
      </c>
    </row>
    <row r="472" spans="1:32" s="11" customFormat="1" hidden="1" x14ac:dyDescent="0.25">
      <c r="A472" s="1">
        <v>20191289</v>
      </c>
      <c r="B472" s="1" t="s">
        <v>530</v>
      </c>
      <c r="C472" s="1" t="s">
        <v>33</v>
      </c>
      <c r="D472" s="1" t="s">
        <v>83</v>
      </c>
      <c r="E472" s="1" t="s">
        <v>160</v>
      </c>
      <c r="F472" s="3">
        <v>43803</v>
      </c>
      <c r="G472" s="3" t="s">
        <v>414</v>
      </c>
      <c r="H472" s="3"/>
      <c r="I472" s="17"/>
      <c r="J472" s="11" t="s">
        <v>40</v>
      </c>
      <c r="K472" s="11">
        <v>5561</v>
      </c>
      <c r="L472" s="17"/>
      <c r="P472" s="17"/>
      <c r="Q472" s="17"/>
      <c r="R472" s="17"/>
      <c r="S472" s="17"/>
      <c r="U472" s="17"/>
      <c r="V472" s="17" t="s">
        <v>36</v>
      </c>
      <c r="AF472" s="17" t="str">
        <f>IFERROR(IF($AA$1&lt;&gt;0,IF($AA$1=VALUE(#REF!),AG472,""),""),"")</f>
        <v/>
      </c>
    </row>
    <row r="473" spans="1:32" s="11" customFormat="1" hidden="1" x14ac:dyDescent="0.25">
      <c r="A473" s="1">
        <v>20191290</v>
      </c>
      <c r="B473" s="1">
        <v>13334638</v>
      </c>
      <c r="C473" s="1" t="s">
        <v>33</v>
      </c>
      <c r="D473" s="1" t="s">
        <v>56</v>
      </c>
      <c r="E473" s="1">
        <v>1061431</v>
      </c>
      <c r="F473" s="3">
        <v>43803</v>
      </c>
      <c r="G473" s="3" t="s">
        <v>414</v>
      </c>
      <c r="H473" s="3"/>
      <c r="I473" s="17"/>
      <c r="J473" s="91" t="s">
        <v>40</v>
      </c>
      <c r="K473" s="91">
        <v>4171</v>
      </c>
      <c r="L473" s="17"/>
      <c r="P473" s="17"/>
      <c r="Q473" s="17"/>
      <c r="R473" s="17"/>
      <c r="S473" s="17"/>
      <c r="U473" s="17"/>
      <c r="V473" s="17" t="s">
        <v>36</v>
      </c>
      <c r="AF473" s="17" t="str">
        <f>IFERROR(IF($AA$1&lt;&gt;0,IF($AA$1=VALUE(#REF!),AG473,""),""),"")</f>
        <v/>
      </c>
    </row>
    <row r="474" spans="1:32" s="11" customFormat="1" hidden="1" x14ac:dyDescent="0.25">
      <c r="A474" s="1">
        <v>20191291</v>
      </c>
      <c r="B474" s="1" t="s">
        <v>531</v>
      </c>
      <c r="C474" s="1" t="s">
        <v>33</v>
      </c>
      <c r="D474" s="1" t="s">
        <v>56</v>
      </c>
      <c r="E474" s="1">
        <v>1061431</v>
      </c>
      <c r="F474" s="3">
        <v>43804</v>
      </c>
      <c r="G474" s="3" t="s">
        <v>414</v>
      </c>
      <c r="H474" s="3"/>
      <c r="I474" s="17"/>
      <c r="J474" s="91" t="s">
        <v>40</v>
      </c>
      <c r="K474" s="91"/>
      <c r="L474" s="17"/>
      <c r="P474" s="17"/>
      <c r="Q474" s="17"/>
      <c r="R474" s="17"/>
      <c r="S474" s="17"/>
      <c r="U474" s="17"/>
      <c r="V474" s="17" t="s">
        <v>36</v>
      </c>
      <c r="AF474" s="17" t="str">
        <f>IFERROR(IF($AA$1&lt;&gt;0,IF($AA$1=VALUE(#REF!),AG474,""),""),"")</f>
        <v/>
      </c>
    </row>
    <row r="475" spans="1:32" s="11" customFormat="1" hidden="1" x14ac:dyDescent="0.25">
      <c r="A475" s="1">
        <v>20191292</v>
      </c>
      <c r="B475" s="1">
        <v>13168554</v>
      </c>
      <c r="C475" s="1" t="s">
        <v>58</v>
      </c>
      <c r="D475" s="1" t="s">
        <v>532</v>
      </c>
      <c r="E475" s="1" t="s">
        <v>533</v>
      </c>
      <c r="F475" s="3">
        <v>43804</v>
      </c>
      <c r="G475" s="3" t="s">
        <v>414</v>
      </c>
      <c r="H475" s="3"/>
      <c r="I475" s="17"/>
      <c r="J475" s="11" t="s">
        <v>40</v>
      </c>
      <c r="L475" s="17"/>
      <c r="P475" s="17"/>
      <c r="Q475" s="17"/>
      <c r="R475" s="17"/>
      <c r="S475" s="17"/>
      <c r="U475" s="17"/>
      <c r="V475" s="17" t="s">
        <v>36</v>
      </c>
      <c r="AF475" s="17" t="str">
        <f>IFERROR(IF($AA$1&lt;&gt;0,IF($AA$1=VALUE(#REF!),AG475,""),""),"")</f>
        <v/>
      </c>
    </row>
    <row r="476" spans="1:32" s="11" customFormat="1" hidden="1" x14ac:dyDescent="0.25">
      <c r="A476" s="1">
        <v>20191293</v>
      </c>
      <c r="B476" s="1" t="s">
        <v>534</v>
      </c>
      <c r="C476" s="1" t="s">
        <v>33</v>
      </c>
      <c r="D476" s="1" t="s">
        <v>83</v>
      </c>
      <c r="E476" s="1" t="s">
        <v>160</v>
      </c>
      <c r="F476" s="3">
        <v>43808</v>
      </c>
      <c r="G476" s="3" t="s">
        <v>414</v>
      </c>
      <c r="H476" s="3"/>
      <c r="I476" s="17"/>
      <c r="J476" s="91" t="s">
        <v>268</v>
      </c>
      <c r="K476" s="91">
        <v>550</v>
      </c>
      <c r="L476" s="17"/>
      <c r="P476" s="17"/>
      <c r="Q476" s="17"/>
      <c r="R476" s="17"/>
      <c r="S476" s="17"/>
      <c r="U476" s="17"/>
      <c r="V476" s="17" t="s">
        <v>36</v>
      </c>
      <c r="AF476" s="17" t="str">
        <f>IFERROR(IF($AA$1&lt;&gt;0,IF($AA$1=VALUE(#REF!),AG476,""),""),"")</f>
        <v/>
      </c>
    </row>
    <row r="477" spans="1:32" s="11" customFormat="1" hidden="1" x14ac:dyDescent="0.25">
      <c r="A477" s="1">
        <v>20191294</v>
      </c>
      <c r="B477" s="1" t="s">
        <v>535</v>
      </c>
      <c r="C477" s="1" t="s">
        <v>58</v>
      </c>
      <c r="D477" s="1" t="s">
        <v>59</v>
      </c>
      <c r="E477" s="1">
        <v>1111265</v>
      </c>
      <c r="F477" s="3">
        <v>43808</v>
      </c>
      <c r="G477" s="3" t="s">
        <v>414</v>
      </c>
      <c r="H477" s="3"/>
      <c r="I477" s="17"/>
      <c r="J477" s="91" t="s">
        <v>40</v>
      </c>
      <c r="K477" s="91"/>
      <c r="L477" s="17"/>
      <c r="P477" s="17"/>
      <c r="Q477" s="17"/>
      <c r="R477" s="17"/>
      <c r="S477" s="17"/>
      <c r="U477" s="17"/>
      <c r="V477" s="17" t="s">
        <v>36</v>
      </c>
      <c r="AF477" s="17" t="str">
        <f>IFERROR(IF($AA$1&lt;&gt;0,IF($AA$1=VALUE(#REF!),AG477,""),""),"")</f>
        <v/>
      </c>
    </row>
    <row r="478" spans="1:32" s="11" customFormat="1" hidden="1" x14ac:dyDescent="0.25">
      <c r="A478" s="1">
        <v>20191295</v>
      </c>
      <c r="B478" s="1" t="s">
        <v>536</v>
      </c>
      <c r="C478" s="1" t="s">
        <v>78</v>
      </c>
      <c r="D478" s="1" t="s">
        <v>79</v>
      </c>
      <c r="E478" s="1">
        <v>1059290</v>
      </c>
      <c r="F478" s="3">
        <v>43808</v>
      </c>
      <c r="G478" s="3" t="s">
        <v>414</v>
      </c>
      <c r="H478" s="3"/>
      <c r="I478" s="17"/>
      <c r="J478" s="91" t="s">
        <v>506</v>
      </c>
      <c r="K478" s="91"/>
      <c r="L478" s="17"/>
      <c r="P478" s="17"/>
      <c r="Q478" s="17"/>
      <c r="R478" s="17"/>
      <c r="S478" s="17"/>
      <c r="U478" s="17"/>
      <c r="V478" s="17" t="s">
        <v>36</v>
      </c>
      <c r="AF478" s="17" t="str">
        <f>IFERROR(IF($AA$1&lt;&gt;0,IF($AA$1=VALUE(#REF!),AG478,""),""),"")</f>
        <v/>
      </c>
    </row>
    <row r="479" spans="1:32" s="11" customFormat="1" hidden="1" x14ac:dyDescent="0.25">
      <c r="A479" s="1">
        <v>20191296</v>
      </c>
      <c r="B479" s="1" t="s">
        <v>537</v>
      </c>
      <c r="C479" s="1" t="s">
        <v>33</v>
      </c>
      <c r="D479" s="1" t="s">
        <v>83</v>
      </c>
      <c r="E479" s="1" t="s">
        <v>160</v>
      </c>
      <c r="F479" s="3">
        <v>43811</v>
      </c>
      <c r="G479" s="3" t="s">
        <v>414</v>
      </c>
      <c r="H479" s="3"/>
      <c r="I479" s="17"/>
      <c r="J479" s="91" t="s">
        <v>40</v>
      </c>
      <c r="K479" s="91">
        <v>6806</v>
      </c>
      <c r="L479" s="17"/>
      <c r="P479" s="17"/>
      <c r="Q479" s="17"/>
      <c r="R479" s="17"/>
      <c r="S479" s="17"/>
      <c r="U479" s="17"/>
      <c r="V479" s="17" t="s">
        <v>36</v>
      </c>
      <c r="AF479" s="17" t="str">
        <f>IFERROR(IF($AA$1&lt;&gt;0,IF($AA$1=VALUE(#REF!),AG479,""),""),"")</f>
        <v/>
      </c>
    </row>
    <row r="480" spans="1:32" s="11" customFormat="1" hidden="1" x14ac:dyDescent="0.25">
      <c r="A480" s="1">
        <v>20191297</v>
      </c>
      <c r="B480" s="1" t="s">
        <v>538</v>
      </c>
      <c r="C480" s="1" t="s">
        <v>33</v>
      </c>
      <c r="D480" s="1" t="s">
        <v>449</v>
      </c>
      <c r="E480" s="1">
        <v>1061431</v>
      </c>
      <c r="F480" s="3">
        <v>43811</v>
      </c>
      <c r="G480" s="3" t="s">
        <v>414</v>
      </c>
      <c r="H480" s="3"/>
      <c r="I480" s="17"/>
      <c r="J480" s="91" t="s">
        <v>35</v>
      </c>
      <c r="K480" s="91"/>
      <c r="L480" s="17"/>
      <c r="P480" s="17"/>
      <c r="Q480" s="17"/>
      <c r="R480" s="17"/>
      <c r="S480" s="17"/>
      <c r="U480" s="17"/>
      <c r="V480" s="17" t="s">
        <v>36</v>
      </c>
      <c r="AF480" s="17" t="str">
        <f>IFERROR(IF($AA$1&lt;&gt;0,IF($AA$1=VALUE(#REF!),AG480,""),""),"")</f>
        <v/>
      </c>
    </row>
    <row r="481" spans="1:32" s="11" customFormat="1" hidden="1" x14ac:dyDescent="0.25">
      <c r="A481" s="1">
        <v>20191298</v>
      </c>
      <c r="B481" s="1" t="s">
        <v>539</v>
      </c>
      <c r="C481" s="1" t="s">
        <v>33</v>
      </c>
      <c r="D481" s="1" t="s">
        <v>56</v>
      </c>
      <c r="E481" s="1">
        <v>1061431</v>
      </c>
      <c r="F481" s="3">
        <v>43811</v>
      </c>
      <c r="G481" s="3" t="s">
        <v>414</v>
      </c>
      <c r="H481" s="3"/>
      <c r="I481" s="17"/>
      <c r="J481" s="11" t="s">
        <v>268</v>
      </c>
      <c r="K481" s="11">
        <v>550</v>
      </c>
      <c r="L481" s="17"/>
      <c r="P481" s="17"/>
      <c r="Q481" s="17"/>
      <c r="R481" s="17"/>
      <c r="S481" s="17"/>
      <c r="U481" s="17"/>
      <c r="V481" s="17" t="s">
        <v>36</v>
      </c>
      <c r="AF481" s="17" t="str">
        <f>IFERROR(IF($AA$1&lt;&gt;0,IF($AA$1=VALUE(#REF!),AG481,""),""),"")</f>
        <v/>
      </c>
    </row>
    <row r="482" spans="1:32" s="11" customFormat="1" hidden="1" x14ac:dyDescent="0.25">
      <c r="A482" s="1">
        <v>20191299</v>
      </c>
      <c r="B482" s="1" t="s">
        <v>540</v>
      </c>
      <c r="C482" s="1" t="s">
        <v>33</v>
      </c>
      <c r="D482" s="1" t="s">
        <v>56</v>
      </c>
      <c r="E482" s="1">
        <v>1061431</v>
      </c>
      <c r="F482" s="3">
        <v>43814</v>
      </c>
      <c r="G482" s="3" t="s">
        <v>414</v>
      </c>
      <c r="H482" s="3"/>
      <c r="I482" s="17"/>
      <c r="J482" s="91" t="s">
        <v>506</v>
      </c>
      <c r="K482" s="91"/>
      <c r="L482" s="17"/>
      <c r="P482" s="17"/>
      <c r="Q482" s="17"/>
      <c r="R482" s="17"/>
      <c r="S482" s="17"/>
      <c r="U482" s="17"/>
      <c r="V482" s="17" t="s">
        <v>36</v>
      </c>
      <c r="AF482" s="17" t="str">
        <f>IFERROR(IF($AA$1&lt;&gt;0,IF($AA$1=VALUE(#REF!),AG482,""),""),"")</f>
        <v/>
      </c>
    </row>
    <row r="483" spans="1:32" s="11" customFormat="1" hidden="1" x14ac:dyDescent="0.25">
      <c r="A483" s="1">
        <v>20191300</v>
      </c>
      <c r="B483" s="1" t="s">
        <v>541</v>
      </c>
      <c r="C483" s="1" t="s">
        <v>33</v>
      </c>
      <c r="D483" s="1" t="s">
        <v>83</v>
      </c>
      <c r="E483" s="1">
        <v>952982</v>
      </c>
      <c r="F483" s="3">
        <v>43814</v>
      </c>
      <c r="G483" s="3" t="s">
        <v>414</v>
      </c>
      <c r="H483" s="3"/>
      <c r="I483" s="17"/>
      <c r="J483" s="91" t="s">
        <v>40</v>
      </c>
      <c r="K483" s="91">
        <v>4421</v>
      </c>
      <c r="L483" s="17"/>
      <c r="P483" s="17"/>
      <c r="Q483" s="17"/>
      <c r="R483" s="17"/>
      <c r="S483" s="17"/>
      <c r="U483" s="17"/>
      <c r="V483" s="17" t="s">
        <v>36</v>
      </c>
      <c r="AF483" s="17" t="str">
        <f>IFERROR(IF($AA$1&lt;&gt;0,IF($AA$1=VALUE(#REF!),AG483,""),""),"")</f>
        <v/>
      </c>
    </row>
    <row r="484" spans="1:32" s="11" customFormat="1" hidden="1" x14ac:dyDescent="0.25">
      <c r="A484" s="1">
        <v>20191301</v>
      </c>
      <c r="B484" s="1" t="s">
        <v>542</v>
      </c>
      <c r="C484" s="1" t="s">
        <v>33</v>
      </c>
      <c r="D484" s="1" t="s">
        <v>56</v>
      </c>
      <c r="E484" s="1">
        <v>1061431</v>
      </c>
      <c r="F484" s="3">
        <v>43816</v>
      </c>
      <c r="G484" s="3" t="s">
        <v>414</v>
      </c>
      <c r="H484" s="3"/>
      <c r="I484" s="17"/>
      <c r="J484" s="11" t="s">
        <v>506</v>
      </c>
      <c r="K484" s="11">
        <v>8901</v>
      </c>
      <c r="L484" s="17"/>
      <c r="P484" s="17"/>
      <c r="Q484" s="17"/>
      <c r="R484" s="17"/>
      <c r="S484" s="17"/>
      <c r="U484" s="17"/>
      <c r="V484" s="17" t="s">
        <v>36</v>
      </c>
      <c r="AF484" s="17" t="str">
        <f>IFERROR(IF($AA$1&lt;&gt;0,IF($AA$1=VALUE(#REF!),AG484,""),""),"")</f>
        <v/>
      </c>
    </row>
    <row r="485" spans="1:32" s="11" customFormat="1" hidden="1" x14ac:dyDescent="0.25">
      <c r="A485" s="1">
        <v>20191302</v>
      </c>
      <c r="B485" s="1" t="s">
        <v>543</v>
      </c>
      <c r="C485" s="1" t="s">
        <v>78</v>
      </c>
      <c r="D485" s="1" t="s">
        <v>79</v>
      </c>
      <c r="E485" s="1">
        <v>1059290</v>
      </c>
      <c r="F485" s="3">
        <v>43817</v>
      </c>
      <c r="G485" s="3" t="s">
        <v>414</v>
      </c>
      <c r="H485" s="3"/>
      <c r="I485" s="17"/>
      <c r="J485" s="91" t="s">
        <v>40</v>
      </c>
      <c r="K485" s="91"/>
      <c r="L485" s="17"/>
      <c r="P485" s="17"/>
      <c r="Q485" s="17"/>
      <c r="R485" s="17"/>
      <c r="S485" s="17"/>
      <c r="U485" s="17"/>
      <c r="V485" s="17" t="s">
        <v>36</v>
      </c>
      <c r="AF485" s="17" t="str">
        <f>IFERROR(IF($AA$1&lt;&gt;0,IF($AA$1=VALUE(#REF!),AG485,""),""),"")</f>
        <v/>
      </c>
    </row>
    <row r="486" spans="1:32" s="11" customFormat="1" hidden="1" x14ac:dyDescent="0.25">
      <c r="A486" s="1">
        <v>20191303</v>
      </c>
      <c r="B486" s="1">
        <v>13291197</v>
      </c>
      <c r="C486" s="1" t="s">
        <v>78</v>
      </c>
      <c r="D486" s="1" t="s">
        <v>79</v>
      </c>
      <c r="E486" s="1">
        <v>1059290</v>
      </c>
      <c r="F486" s="3">
        <v>43817</v>
      </c>
      <c r="G486" s="3" t="s">
        <v>414</v>
      </c>
      <c r="H486" s="3"/>
      <c r="I486" s="17"/>
      <c r="J486" s="91" t="s">
        <v>40</v>
      </c>
      <c r="K486" s="91"/>
      <c r="L486" s="17"/>
      <c r="P486" s="17"/>
      <c r="Q486" s="17"/>
      <c r="R486" s="17"/>
      <c r="S486" s="17"/>
      <c r="U486" s="17"/>
      <c r="V486" s="17" t="s">
        <v>36</v>
      </c>
      <c r="AF486" s="17" t="str">
        <f>IFERROR(IF($AA$1&lt;&gt;0,IF($AA$1=VALUE(#REF!),AG486,""),""),"")</f>
        <v/>
      </c>
    </row>
    <row r="487" spans="1:32" s="11" customFormat="1" hidden="1" x14ac:dyDescent="0.25">
      <c r="A487" s="1">
        <v>20191304</v>
      </c>
      <c r="B487" s="1" t="s">
        <v>544</v>
      </c>
      <c r="C487" s="1" t="s">
        <v>33</v>
      </c>
      <c r="D487" s="1" t="s">
        <v>83</v>
      </c>
      <c r="E487" s="1" t="s">
        <v>160</v>
      </c>
      <c r="F487" s="3">
        <v>43818</v>
      </c>
      <c r="G487" s="3" t="s">
        <v>414</v>
      </c>
      <c r="H487" s="3"/>
      <c r="I487" s="17"/>
      <c r="J487" s="91" t="s">
        <v>40</v>
      </c>
      <c r="K487" s="91">
        <v>5786</v>
      </c>
      <c r="L487" s="17"/>
      <c r="P487" s="17"/>
      <c r="Q487" s="17"/>
      <c r="R487" s="17"/>
      <c r="S487" s="17"/>
      <c r="U487" s="17"/>
      <c r="V487" s="17" t="s">
        <v>36</v>
      </c>
      <c r="AF487" s="17" t="str">
        <f>IFERROR(IF($AA$1&lt;&gt;0,IF($AA$1=VALUE(#REF!),AG487,""),""),"")</f>
        <v/>
      </c>
    </row>
    <row r="488" spans="1:32" s="11" customFormat="1" hidden="1" x14ac:dyDescent="0.25">
      <c r="A488" s="1">
        <v>20191305</v>
      </c>
      <c r="B488" s="1" t="s">
        <v>545</v>
      </c>
      <c r="C488" s="1" t="s">
        <v>33</v>
      </c>
      <c r="D488" s="1" t="s">
        <v>56</v>
      </c>
      <c r="E488" s="1">
        <v>1061431</v>
      </c>
      <c r="F488" s="3">
        <v>43818</v>
      </c>
      <c r="G488" s="3" t="s">
        <v>414</v>
      </c>
      <c r="H488" s="3"/>
      <c r="I488" s="17"/>
      <c r="J488" s="91" t="s">
        <v>40</v>
      </c>
      <c r="K488" s="91">
        <v>6426</v>
      </c>
      <c r="L488" s="17"/>
      <c r="P488" s="17"/>
      <c r="Q488" s="17"/>
      <c r="R488" s="17"/>
      <c r="S488" s="17"/>
      <c r="U488" s="17"/>
      <c r="V488" s="17" t="s">
        <v>36</v>
      </c>
      <c r="AF488" s="17" t="str">
        <f>IFERROR(IF($AA$1&lt;&gt;0,IF($AA$1=VALUE(#REF!),AG488,""),""),"")</f>
        <v/>
      </c>
    </row>
    <row r="489" spans="1:32" s="11" customFormat="1" hidden="1" x14ac:dyDescent="0.25">
      <c r="A489" s="1">
        <v>20191306</v>
      </c>
      <c r="B489" s="1" t="s">
        <v>546</v>
      </c>
      <c r="C489" s="1" t="s">
        <v>33</v>
      </c>
      <c r="D489" s="1" t="s">
        <v>83</v>
      </c>
      <c r="E489" s="1" t="s">
        <v>160</v>
      </c>
      <c r="F489" s="3">
        <v>43821</v>
      </c>
      <c r="G489" s="3" t="s">
        <v>414</v>
      </c>
      <c r="H489" s="3"/>
      <c r="I489" s="17"/>
      <c r="J489" s="91" t="s">
        <v>40</v>
      </c>
      <c r="K489" s="91">
        <v>5826</v>
      </c>
      <c r="L489" s="17"/>
      <c r="P489" s="17"/>
      <c r="Q489" s="17"/>
      <c r="R489" s="17"/>
      <c r="S489" s="17"/>
      <c r="U489" s="17"/>
      <c r="V489" s="17" t="s">
        <v>36</v>
      </c>
      <c r="AF489" s="17" t="str">
        <f>IFERROR(IF($AA$1&lt;&gt;0,IF($AA$1=VALUE(#REF!),AG489,""),""),"")</f>
        <v/>
      </c>
    </row>
    <row r="490" spans="1:32" s="11" customFormat="1" hidden="1" x14ac:dyDescent="0.25">
      <c r="A490" s="1">
        <v>20191307</v>
      </c>
      <c r="B490" s="1" t="s">
        <v>547</v>
      </c>
      <c r="C490" s="1" t="s">
        <v>78</v>
      </c>
      <c r="D490" s="1" t="s">
        <v>79</v>
      </c>
      <c r="E490" s="1">
        <v>1059290</v>
      </c>
      <c r="F490" s="3">
        <v>43821</v>
      </c>
      <c r="G490" s="3" t="s">
        <v>414</v>
      </c>
      <c r="H490" s="3"/>
      <c r="I490" s="17"/>
      <c r="J490" s="11" t="s">
        <v>35</v>
      </c>
      <c r="K490" s="11">
        <v>4715</v>
      </c>
      <c r="L490" s="17"/>
      <c r="P490" s="17"/>
      <c r="Q490" s="17"/>
      <c r="R490" s="17"/>
      <c r="S490" s="17"/>
      <c r="U490" s="17"/>
      <c r="V490" s="17" t="s">
        <v>36</v>
      </c>
      <c r="AF490" s="17" t="str">
        <f>IFERROR(IF($AA$1&lt;&gt;0,IF($AA$1=VALUE(#REF!),AG490,""),""),"")</f>
        <v/>
      </c>
    </row>
    <row r="491" spans="1:32" s="11" customFormat="1" hidden="1" x14ac:dyDescent="0.25">
      <c r="A491" s="1">
        <v>20191308</v>
      </c>
      <c r="B491" s="1" t="s">
        <v>548</v>
      </c>
      <c r="C491" s="1" t="s">
        <v>33</v>
      </c>
      <c r="D491" s="1" t="s">
        <v>228</v>
      </c>
      <c r="E491" s="1" t="s">
        <v>160</v>
      </c>
      <c r="F491" s="3">
        <v>43822</v>
      </c>
      <c r="G491" s="3" t="s">
        <v>414</v>
      </c>
      <c r="H491" s="3"/>
      <c r="I491" s="17"/>
      <c r="J491" s="91" t="s">
        <v>40</v>
      </c>
      <c r="K491" s="91">
        <v>6321</v>
      </c>
      <c r="L491" s="17"/>
      <c r="P491" s="17"/>
      <c r="Q491" s="17"/>
      <c r="R491" s="17"/>
      <c r="S491" s="17"/>
      <c r="U491" s="17"/>
      <c r="V491" s="17" t="s">
        <v>36</v>
      </c>
      <c r="AF491" s="17" t="str">
        <f>IFERROR(IF($AA$1&lt;&gt;0,IF($AA$1=VALUE(#REF!),AG491,""),""),"")</f>
        <v/>
      </c>
    </row>
    <row r="492" spans="1:32" s="11" customFormat="1" hidden="1" x14ac:dyDescent="0.25">
      <c r="A492" s="1">
        <v>20191309</v>
      </c>
      <c r="B492" s="1" t="s">
        <v>549</v>
      </c>
      <c r="C492" s="1" t="s">
        <v>33</v>
      </c>
      <c r="D492" s="1" t="s">
        <v>56</v>
      </c>
      <c r="E492" s="1">
        <v>1061431</v>
      </c>
      <c r="F492" s="3">
        <v>43822</v>
      </c>
      <c r="G492" s="3" t="s">
        <v>414</v>
      </c>
      <c r="H492" s="3"/>
      <c r="I492" s="17"/>
      <c r="J492" s="91" t="s">
        <v>40</v>
      </c>
      <c r="K492" s="91">
        <v>4966</v>
      </c>
      <c r="L492" s="17"/>
      <c r="P492" s="17"/>
      <c r="Q492" s="17"/>
      <c r="R492" s="17"/>
      <c r="S492" s="17"/>
      <c r="U492" s="17"/>
      <c r="V492" s="17" t="s">
        <v>36</v>
      </c>
      <c r="AF492" s="17" t="str">
        <f>IFERROR(IF($AA$1&lt;&gt;0,IF($AA$1=VALUE(#REF!),AG492,""),""),"")</f>
        <v/>
      </c>
    </row>
    <row r="493" spans="1:32" s="11" customFormat="1" hidden="1" x14ac:dyDescent="0.25">
      <c r="A493" s="1">
        <v>20191310</v>
      </c>
      <c r="B493" s="1" t="s">
        <v>550</v>
      </c>
      <c r="C493" s="1" t="s">
        <v>78</v>
      </c>
      <c r="D493" s="1" t="s">
        <v>79</v>
      </c>
      <c r="E493" s="1">
        <v>1059290</v>
      </c>
      <c r="F493" s="3">
        <v>43824</v>
      </c>
      <c r="G493" s="3" t="s">
        <v>414</v>
      </c>
      <c r="H493" s="3"/>
      <c r="I493" s="17"/>
      <c r="J493" s="11" t="s">
        <v>268</v>
      </c>
      <c r="K493" s="11">
        <v>550</v>
      </c>
      <c r="L493" s="17"/>
      <c r="P493" s="17"/>
      <c r="Q493" s="17"/>
      <c r="R493" s="17"/>
      <c r="S493" s="17"/>
      <c r="U493" s="17"/>
      <c r="V493" s="17" t="s">
        <v>36</v>
      </c>
      <c r="AF493" s="17" t="str">
        <f>IFERROR(IF($AA$1&lt;&gt;0,IF($AA$1=VALUE(#REF!),AG493,""),""),"")</f>
        <v/>
      </c>
    </row>
    <row r="494" spans="1:32" s="11" customFormat="1" hidden="1" x14ac:dyDescent="0.25">
      <c r="A494" s="1">
        <v>20191311</v>
      </c>
      <c r="B494" s="1" t="s">
        <v>551</v>
      </c>
      <c r="C494" s="1" t="s">
        <v>58</v>
      </c>
      <c r="D494" s="1" t="s">
        <v>59</v>
      </c>
      <c r="E494" s="1">
        <v>1067911</v>
      </c>
      <c r="F494" s="3">
        <v>43830</v>
      </c>
      <c r="G494" s="3" t="s">
        <v>414</v>
      </c>
      <c r="H494" s="3"/>
      <c r="I494" s="17"/>
      <c r="J494" s="91" t="s">
        <v>268</v>
      </c>
      <c r="K494" s="91">
        <v>550</v>
      </c>
      <c r="L494" s="17"/>
      <c r="P494" s="17"/>
      <c r="Q494" s="17"/>
      <c r="R494" s="17"/>
      <c r="S494" s="17"/>
      <c r="U494" s="17"/>
      <c r="V494" s="17" t="s">
        <v>36</v>
      </c>
      <c r="AF494" s="17" t="str">
        <f>IFERROR(IF($AA$1&lt;&gt;0,IF($AA$1=VALUE(#REF!),AG494,""),""),"")</f>
        <v/>
      </c>
    </row>
    <row r="495" spans="1:32" s="11" customFormat="1" hidden="1" x14ac:dyDescent="0.25">
      <c r="A495" s="1">
        <v>20191312</v>
      </c>
      <c r="B495" s="1" t="s">
        <v>552</v>
      </c>
      <c r="C495" s="1" t="s">
        <v>78</v>
      </c>
      <c r="D495" s="1" t="s">
        <v>79</v>
      </c>
      <c r="E495" s="1">
        <v>1059290</v>
      </c>
      <c r="F495" s="3">
        <v>43830</v>
      </c>
      <c r="G495" s="3" t="s">
        <v>414</v>
      </c>
      <c r="H495" s="3"/>
      <c r="I495" s="17"/>
      <c r="J495" s="91" t="s">
        <v>268</v>
      </c>
      <c r="K495" s="91">
        <v>550</v>
      </c>
      <c r="L495" s="17"/>
      <c r="P495" s="17"/>
      <c r="Q495" s="17"/>
      <c r="R495" s="17"/>
      <c r="S495" s="17"/>
      <c r="U495" s="17"/>
      <c r="V495" s="17" t="s">
        <v>36</v>
      </c>
      <c r="AF495" s="17" t="str">
        <f>IFERROR(IF($AA$1&lt;&gt;0,IF($AA$1=VALUE(#REF!),AG495,""),""),"")</f>
        <v/>
      </c>
    </row>
    <row r="496" spans="1:32" s="11" customFormat="1" hidden="1" x14ac:dyDescent="0.25">
      <c r="A496" s="1">
        <v>20201001</v>
      </c>
      <c r="B496" s="1" t="s">
        <v>553</v>
      </c>
      <c r="C496" s="1" t="s">
        <v>33</v>
      </c>
      <c r="D496" s="1" t="s">
        <v>83</v>
      </c>
      <c r="E496" s="1">
        <v>952982</v>
      </c>
      <c r="F496" s="3">
        <v>43832</v>
      </c>
      <c r="G496" s="3" t="s">
        <v>414</v>
      </c>
      <c r="H496" s="3"/>
      <c r="I496" s="17"/>
      <c r="J496" s="91" t="s">
        <v>268</v>
      </c>
      <c r="K496" s="91">
        <v>550</v>
      </c>
      <c r="L496" s="17"/>
      <c r="P496" s="17"/>
      <c r="Q496" s="17"/>
      <c r="R496" s="17"/>
      <c r="S496" s="17"/>
      <c r="U496" s="17"/>
      <c r="V496" s="17">
        <v>43832</v>
      </c>
      <c r="AF496" s="17" t="str">
        <f>IFERROR(IF($AA$1&lt;&gt;0,IF($AA$1=VALUE(#REF!),AG496,""),""),"")</f>
        <v/>
      </c>
    </row>
    <row r="497" spans="1:32" s="11" customFormat="1" hidden="1" x14ac:dyDescent="0.25">
      <c r="A497" s="1">
        <v>20201002</v>
      </c>
      <c r="B497" s="1" t="s">
        <v>554</v>
      </c>
      <c r="C497" s="1" t="s">
        <v>33</v>
      </c>
      <c r="D497" s="1" t="s">
        <v>56</v>
      </c>
      <c r="E497" s="1">
        <v>1061431</v>
      </c>
      <c r="F497" s="3">
        <v>43832</v>
      </c>
      <c r="G497" s="3" t="s">
        <v>414</v>
      </c>
      <c r="H497" s="3"/>
      <c r="I497" s="17"/>
      <c r="J497" s="91" t="s">
        <v>40</v>
      </c>
      <c r="K497" s="91">
        <v>550</v>
      </c>
      <c r="L497" s="17"/>
      <c r="P497" s="17"/>
      <c r="Q497" s="17"/>
      <c r="R497" s="17"/>
      <c r="S497" s="17"/>
      <c r="U497" s="17"/>
      <c r="V497" s="17">
        <v>43832</v>
      </c>
      <c r="AF497" s="17" t="str">
        <f>IFERROR(IF($AA$1&lt;&gt;0,IF($AA$1=VALUE(#REF!),AG497,""),""),"")</f>
        <v/>
      </c>
    </row>
    <row r="498" spans="1:32" s="11" customFormat="1" hidden="1" x14ac:dyDescent="0.25">
      <c r="A498" s="1">
        <v>20201003</v>
      </c>
      <c r="B498" s="1" t="s">
        <v>555</v>
      </c>
      <c r="C498" s="1" t="s">
        <v>58</v>
      </c>
      <c r="D498" s="1" t="s">
        <v>59</v>
      </c>
      <c r="E498" s="1">
        <v>1111265</v>
      </c>
      <c r="F498" s="3">
        <v>43835</v>
      </c>
      <c r="G498" s="3" t="s">
        <v>414</v>
      </c>
      <c r="H498" s="3"/>
      <c r="I498" s="17"/>
      <c r="J498" s="91" t="s">
        <v>40</v>
      </c>
      <c r="K498" s="91">
        <v>6145</v>
      </c>
      <c r="L498" s="17"/>
      <c r="P498" s="17"/>
      <c r="Q498" s="17"/>
      <c r="R498" s="17"/>
      <c r="S498" s="17"/>
      <c r="U498" s="17"/>
      <c r="V498" s="17">
        <v>43837</v>
      </c>
      <c r="AF498" s="17" t="str">
        <f>IFERROR(IF($AA$1&lt;&gt;0,IF($AA$1=VALUE(#REF!),AG498,""),""),"")</f>
        <v/>
      </c>
    </row>
    <row r="499" spans="1:32" s="11" customFormat="1" hidden="1" x14ac:dyDescent="0.25">
      <c r="A499" s="1">
        <v>20201004</v>
      </c>
      <c r="B499" s="1" t="s">
        <v>556</v>
      </c>
      <c r="C499" s="1" t="s">
        <v>58</v>
      </c>
      <c r="D499" s="1" t="s">
        <v>532</v>
      </c>
      <c r="E499" s="1" t="s">
        <v>533</v>
      </c>
      <c r="F499" s="3">
        <v>43835</v>
      </c>
      <c r="G499" s="3" t="s">
        <v>414</v>
      </c>
      <c r="H499" s="3"/>
      <c r="I499" s="17"/>
      <c r="J499" s="11" t="s">
        <v>40</v>
      </c>
      <c r="K499" s="11">
        <v>6492</v>
      </c>
      <c r="L499" s="17"/>
      <c r="P499" s="17"/>
      <c r="Q499" s="17"/>
      <c r="R499" s="17"/>
      <c r="S499" s="17"/>
      <c r="U499" s="17"/>
      <c r="V499" s="17">
        <v>43837</v>
      </c>
      <c r="AF499" s="17" t="str">
        <f>IFERROR(IF($AA$1&lt;&gt;0,IF($AA$1=VALUE(#REF!),AG499,""),""),"")</f>
        <v/>
      </c>
    </row>
    <row r="500" spans="1:32" s="11" customFormat="1" hidden="1" x14ac:dyDescent="0.25">
      <c r="A500" s="1">
        <v>20201005</v>
      </c>
      <c r="B500" s="1" t="s">
        <v>557</v>
      </c>
      <c r="C500" s="1" t="s">
        <v>33</v>
      </c>
      <c r="D500" s="1" t="s">
        <v>56</v>
      </c>
      <c r="E500" s="1">
        <v>1061431</v>
      </c>
      <c r="F500" s="3">
        <v>43835</v>
      </c>
      <c r="G500" s="3" t="s">
        <v>414</v>
      </c>
      <c r="H500" s="3"/>
      <c r="I500" s="17"/>
      <c r="J500" s="91" t="s">
        <v>40</v>
      </c>
      <c r="K500" s="91">
        <v>4621</v>
      </c>
      <c r="L500" s="17"/>
      <c r="P500" s="17"/>
      <c r="Q500" s="17"/>
      <c r="R500" s="17"/>
      <c r="S500" s="17"/>
      <c r="U500" s="17"/>
      <c r="V500" s="17">
        <v>43836</v>
      </c>
      <c r="AF500" s="17" t="str">
        <f>IFERROR(IF($AA$1&lt;&gt;0,IF($AA$1=VALUE(#REF!),AG500,""),""),"")</f>
        <v/>
      </c>
    </row>
    <row r="501" spans="1:32" s="11" customFormat="1" hidden="1" x14ac:dyDescent="0.25">
      <c r="A501" s="1">
        <v>20201006</v>
      </c>
      <c r="B501" s="1" t="s">
        <v>558</v>
      </c>
      <c r="C501" s="1" t="s">
        <v>33</v>
      </c>
      <c r="D501" s="1" t="s">
        <v>56</v>
      </c>
      <c r="E501" s="1">
        <v>1061431</v>
      </c>
      <c r="F501" s="3">
        <v>43835</v>
      </c>
      <c r="G501" s="3" t="s">
        <v>414</v>
      </c>
      <c r="H501" s="3"/>
      <c r="I501" s="17"/>
      <c r="J501" s="91" t="s">
        <v>40</v>
      </c>
      <c r="K501" s="91">
        <v>4771</v>
      </c>
      <c r="L501" s="17"/>
      <c r="P501" s="17"/>
      <c r="Q501" s="17"/>
      <c r="R501" s="17"/>
      <c r="S501" s="17"/>
      <c r="U501" s="17"/>
      <c r="V501" s="17">
        <v>43836</v>
      </c>
      <c r="AF501" s="17" t="str">
        <f>IFERROR(IF($AA$1&lt;&gt;0,IF($AA$1=VALUE(#REF!),AG501,""),""),"")</f>
        <v/>
      </c>
    </row>
    <row r="502" spans="1:32" s="11" customFormat="1" hidden="1" x14ac:dyDescent="0.25">
      <c r="A502" s="1">
        <v>20201007</v>
      </c>
      <c r="B502" s="1" t="s">
        <v>559</v>
      </c>
      <c r="C502" s="1" t="s">
        <v>33</v>
      </c>
      <c r="D502" s="1" t="s">
        <v>83</v>
      </c>
      <c r="E502" s="1">
        <v>952982</v>
      </c>
      <c r="F502" s="3">
        <v>43835</v>
      </c>
      <c r="G502" s="3" t="s">
        <v>414</v>
      </c>
      <c r="H502" s="3"/>
      <c r="I502" s="17"/>
      <c r="J502" s="11" t="s">
        <v>40</v>
      </c>
      <c r="K502" s="11">
        <v>5561</v>
      </c>
      <c r="L502" s="17"/>
      <c r="P502" s="17"/>
      <c r="Q502" s="17"/>
      <c r="R502" s="17"/>
      <c r="S502" s="17"/>
      <c r="U502" s="17"/>
      <c r="V502" s="17">
        <v>43838</v>
      </c>
      <c r="AF502" s="17" t="str">
        <f>IFERROR(IF($AA$1&lt;&gt;0,IF($AA$1=VALUE(#REF!),AG502,""),""),"")</f>
        <v/>
      </c>
    </row>
    <row r="503" spans="1:32" s="11" customFormat="1" hidden="1" x14ac:dyDescent="0.25">
      <c r="A503" s="1">
        <v>20201008</v>
      </c>
      <c r="B503" s="1" t="s">
        <v>560</v>
      </c>
      <c r="C503" s="1" t="s">
        <v>78</v>
      </c>
      <c r="D503" s="1" t="s">
        <v>79</v>
      </c>
      <c r="E503" s="1">
        <v>1059290</v>
      </c>
      <c r="F503" s="3">
        <v>43835</v>
      </c>
      <c r="G503" s="3" t="s">
        <v>414</v>
      </c>
      <c r="H503" s="3"/>
      <c r="I503" s="17"/>
      <c r="J503" s="91" t="s">
        <v>506</v>
      </c>
      <c r="K503" s="91">
        <v>550</v>
      </c>
      <c r="L503" s="17"/>
      <c r="P503" s="17"/>
      <c r="Q503" s="17"/>
      <c r="R503" s="17"/>
      <c r="S503" s="17"/>
      <c r="U503" s="17"/>
      <c r="V503" s="17">
        <v>43839</v>
      </c>
      <c r="AF503" s="17" t="str">
        <f>IFERROR(IF($AA$1&lt;&gt;0,IF($AA$1=VALUE(#REF!),AG503,""),""),"")</f>
        <v/>
      </c>
    </row>
    <row r="504" spans="1:32" s="11" customFormat="1" hidden="1" x14ac:dyDescent="0.25">
      <c r="A504" s="1">
        <v>20201009</v>
      </c>
      <c r="B504" s="1">
        <v>13304967</v>
      </c>
      <c r="C504" s="1" t="s">
        <v>78</v>
      </c>
      <c r="D504" s="1" t="s">
        <v>79</v>
      </c>
      <c r="E504" s="1">
        <v>1059290</v>
      </c>
      <c r="F504" s="3">
        <v>43835</v>
      </c>
      <c r="G504" s="3" t="s">
        <v>414</v>
      </c>
      <c r="H504" s="3"/>
      <c r="I504" s="17"/>
      <c r="J504" s="91" t="s">
        <v>40</v>
      </c>
      <c r="K504" s="91">
        <v>550</v>
      </c>
      <c r="L504" s="17"/>
      <c r="P504" s="17"/>
      <c r="Q504" s="17"/>
      <c r="R504" s="17"/>
      <c r="S504" s="17"/>
      <c r="U504" s="17"/>
      <c r="V504" s="17">
        <v>43835</v>
      </c>
      <c r="AF504" s="17" t="str">
        <f>IFERROR(IF($AA$1&lt;&gt;0,IF($AA$1=VALUE(#REF!),AG504,""),""),"")</f>
        <v/>
      </c>
    </row>
    <row r="505" spans="1:32" s="11" customFormat="1" hidden="1" x14ac:dyDescent="0.25">
      <c r="A505" s="1">
        <v>20201010</v>
      </c>
      <c r="B505" s="1" t="s">
        <v>561</v>
      </c>
      <c r="C505" s="1" t="s">
        <v>33</v>
      </c>
      <c r="D505" s="1" t="s">
        <v>83</v>
      </c>
      <c r="E505" s="1">
        <v>952982</v>
      </c>
      <c r="F505" s="3">
        <v>43838</v>
      </c>
      <c r="G505" s="3" t="s">
        <v>414</v>
      </c>
      <c r="H505" s="3"/>
      <c r="I505" s="17"/>
      <c r="J505" s="91" t="s">
        <v>40</v>
      </c>
      <c r="K505" s="91">
        <v>6061</v>
      </c>
      <c r="L505" s="17"/>
      <c r="P505" s="17"/>
      <c r="Q505" s="17"/>
      <c r="R505" s="17"/>
      <c r="S505" s="17"/>
      <c r="U505" s="17"/>
      <c r="V505" s="17">
        <v>43839</v>
      </c>
      <c r="AF505" s="17" t="str">
        <f>IFERROR(IF($AA$1&lt;&gt;0,IF($AA$1=VALUE(#REF!),AG505,""),""),"")</f>
        <v/>
      </c>
    </row>
    <row r="506" spans="1:32" s="11" customFormat="1" hidden="1" x14ac:dyDescent="0.25">
      <c r="A506" s="1">
        <v>20201011</v>
      </c>
      <c r="B506" s="1">
        <v>13304966</v>
      </c>
      <c r="C506" s="1" t="s">
        <v>78</v>
      </c>
      <c r="D506" s="1" t="s">
        <v>79</v>
      </c>
      <c r="E506" s="1">
        <v>1059290</v>
      </c>
      <c r="F506" s="3">
        <v>43839</v>
      </c>
      <c r="G506" s="3" t="s">
        <v>414</v>
      </c>
      <c r="H506" s="3"/>
      <c r="I506" s="17"/>
      <c r="J506" s="91" t="s">
        <v>268</v>
      </c>
      <c r="K506" s="91">
        <v>550</v>
      </c>
      <c r="L506" s="17"/>
      <c r="P506" s="17"/>
      <c r="Q506" s="17"/>
      <c r="R506" s="17"/>
      <c r="S506" s="17"/>
      <c r="U506" s="17"/>
      <c r="V506" s="17">
        <v>43839</v>
      </c>
      <c r="AF506" s="17" t="str">
        <f>IFERROR(IF($AA$1&lt;&gt;0,IF($AA$1=VALUE(#REF!),AG506,""),""),"")</f>
        <v/>
      </c>
    </row>
    <row r="507" spans="1:32" s="11" customFormat="1" hidden="1" x14ac:dyDescent="0.25">
      <c r="A507" s="1">
        <v>20201012</v>
      </c>
      <c r="B507" s="1">
        <v>12745462</v>
      </c>
      <c r="C507" s="1" t="s">
        <v>33</v>
      </c>
      <c r="D507" s="1" t="s">
        <v>83</v>
      </c>
      <c r="E507" s="1">
        <v>952982</v>
      </c>
      <c r="F507" s="3">
        <v>43842</v>
      </c>
      <c r="G507" s="3" t="s">
        <v>414</v>
      </c>
      <c r="H507" s="3"/>
      <c r="I507" s="17"/>
      <c r="J507" s="91" t="s">
        <v>268</v>
      </c>
      <c r="K507" s="91">
        <v>550</v>
      </c>
      <c r="L507" s="17"/>
      <c r="P507" s="17"/>
      <c r="Q507" s="17"/>
      <c r="R507" s="17"/>
      <c r="S507" s="17"/>
      <c r="U507" s="17"/>
      <c r="V507" s="17">
        <v>43842</v>
      </c>
      <c r="AF507" s="17" t="str">
        <f>IFERROR(IF($AA$1&lt;&gt;0,IF($AA$1=VALUE(#REF!),AG507,""),""),"")</f>
        <v/>
      </c>
    </row>
    <row r="508" spans="1:32" s="11" customFormat="1" hidden="1" x14ac:dyDescent="0.25">
      <c r="A508" s="1">
        <v>20201013</v>
      </c>
      <c r="B508" s="1" t="s">
        <v>562</v>
      </c>
      <c r="C508" s="1" t="s">
        <v>33</v>
      </c>
      <c r="D508" s="1" t="s">
        <v>83</v>
      </c>
      <c r="E508" s="1">
        <v>952982</v>
      </c>
      <c r="F508" s="3">
        <v>43842</v>
      </c>
      <c r="G508" s="3" t="s">
        <v>414</v>
      </c>
      <c r="H508" s="3"/>
      <c r="I508" s="17"/>
      <c r="J508" s="11" t="s">
        <v>40</v>
      </c>
      <c r="K508" s="11">
        <v>4471</v>
      </c>
      <c r="L508" s="17"/>
      <c r="P508" s="17"/>
      <c r="Q508" s="17"/>
      <c r="R508" s="17"/>
      <c r="S508" s="17"/>
      <c r="U508" s="17"/>
      <c r="V508" s="17">
        <v>43844</v>
      </c>
      <c r="AF508" s="17" t="str">
        <f>IFERROR(IF($AA$1&lt;&gt;0,IF($AA$1=VALUE(#REF!),AG508,""),""),"")</f>
        <v/>
      </c>
    </row>
    <row r="509" spans="1:32" s="11" customFormat="1" hidden="1" x14ac:dyDescent="0.25">
      <c r="A509" s="1">
        <v>20201014</v>
      </c>
      <c r="B509" s="1" t="s">
        <v>563</v>
      </c>
      <c r="C509" s="1" t="s">
        <v>33</v>
      </c>
      <c r="D509" s="1" t="s">
        <v>83</v>
      </c>
      <c r="E509" s="1" t="s">
        <v>160</v>
      </c>
      <c r="F509" s="3">
        <v>43842</v>
      </c>
      <c r="G509" s="3" t="s">
        <v>414</v>
      </c>
      <c r="H509" s="3"/>
      <c r="I509" s="17"/>
      <c r="J509" s="91" t="s">
        <v>268</v>
      </c>
      <c r="K509" s="91">
        <v>550</v>
      </c>
      <c r="L509" s="17"/>
      <c r="P509" s="17"/>
      <c r="Q509" s="17"/>
      <c r="R509" s="17"/>
      <c r="S509" s="17"/>
      <c r="U509" s="17"/>
      <c r="V509" s="17">
        <v>43842</v>
      </c>
      <c r="AF509" s="17" t="str">
        <f>IFERROR(IF($AA$1&lt;&gt;0,IF($AA$1=VALUE(#REF!),AG509,""),""),"")</f>
        <v/>
      </c>
    </row>
    <row r="510" spans="1:32" s="11" customFormat="1" hidden="1" x14ac:dyDescent="0.25">
      <c r="A510" s="1">
        <v>20201015</v>
      </c>
      <c r="B510" s="1">
        <v>13383201</v>
      </c>
      <c r="C510" s="1" t="s">
        <v>33</v>
      </c>
      <c r="D510" s="1" t="s">
        <v>56</v>
      </c>
      <c r="E510" s="1">
        <v>1061431</v>
      </c>
      <c r="F510" s="3">
        <v>43844</v>
      </c>
      <c r="G510" s="3" t="s">
        <v>414</v>
      </c>
      <c r="H510" s="3"/>
      <c r="I510" s="17"/>
      <c r="J510" s="91" t="s">
        <v>40</v>
      </c>
      <c r="K510" s="91">
        <v>7451</v>
      </c>
      <c r="L510" s="17"/>
      <c r="P510" s="17"/>
      <c r="Q510" s="17"/>
      <c r="R510" s="17"/>
      <c r="S510" s="17"/>
      <c r="U510" s="17"/>
      <c r="V510" s="17">
        <v>43849</v>
      </c>
      <c r="AF510" s="17" t="str">
        <f>IFERROR(IF($AA$1&lt;&gt;0,IF($AA$1=VALUE(#REF!),AG510,""),""),"")</f>
        <v/>
      </c>
    </row>
    <row r="511" spans="1:32" s="11" customFormat="1" hidden="1" x14ac:dyDescent="0.25">
      <c r="A511" s="1">
        <v>20201016</v>
      </c>
      <c r="B511" s="1" t="s">
        <v>564</v>
      </c>
      <c r="C511" s="1" t="s">
        <v>78</v>
      </c>
      <c r="D511" s="1" t="s">
        <v>79</v>
      </c>
      <c r="E511" s="1">
        <v>1059290</v>
      </c>
      <c r="F511" s="3">
        <v>43845</v>
      </c>
      <c r="G511" s="3" t="s">
        <v>414</v>
      </c>
      <c r="H511" s="3"/>
      <c r="I511" s="17"/>
      <c r="J511" s="11" t="s">
        <v>268</v>
      </c>
      <c r="K511" s="11">
        <v>550</v>
      </c>
      <c r="L511" s="17"/>
      <c r="P511" s="17"/>
      <c r="Q511" s="17"/>
      <c r="R511" s="17"/>
      <c r="S511" s="17"/>
      <c r="U511" s="17"/>
      <c r="V511" s="17">
        <v>43845</v>
      </c>
      <c r="AF511" s="17" t="str">
        <f>IFERROR(IF($AA$1&lt;&gt;0,IF($AA$1=VALUE(#REF!),AG511,""),""),"")</f>
        <v/>
      </c>
    </row>
    <row r="512" spans="1:32" s="11" customFormat="1" hidden="1" x14ac:dyDescent="0.25">
      <c r="A512" s="1">
        <v>20201017</v>
      </c>
      <c r="B512" s="1">
        <v>13383200</v>
      </c>
      <c r="C512" s="1" t="s">
        <v>33</v>
      </c>
      <c r="D512" s="1" t="s">
        <v>56</v>
      </c>
      <c r="E512" s="1">
        <v>1061431</v>
      </c>
      <c r="F512" s="3">
        <v>43845</v>
      </c>
      <c r="G512" s="3" t="s">
        <v>414</v>
      </c>
      <c r="H512" s="3"/>
      <c r="I512" s="17"/>
      <c r="J512" s="91" t="s">
        <v>40</v>
      </c>
      <c r="K512" s="91">
        <v>4841</v>
      </c>
      <c r="L512" s="17"/>
      <c r="P512" s="17"/>
      <c r="Q512" s="17"/>
      <c r="R512" s="17"/>
      <c r="S512" s="17"/>
      <c r="U512" s="17"/>
      <c r="V512" s="17">
        <v>43846</v>
      </c>
      <c r="AF512" s="17" t="str">
        <f>IFERROR(IF($AA$1&lt;&gt;0,IF($AA$1=VALUE(#REF!),AG512,""),""),"")</f>
        <v/>
      </c>
    </row>
    <row r="513" spans="1:32" s="11" customFormat="1" hidden="1" x14ac:dyDescent="0.25">
      <c r="A513" s="1">
        <v>20201018</v>
      </c>
      <c r="B513" s="1">
        <v>13400184</v>
      </c>
      <c r="C513" s="1" t="s">
        <v>33</v>
      </c>
      <c r="D513" s="1" t="s">
        <v>56</v>
      </c>
      <c r="E513" s="1">
        <v>1061431</v>
      </c>
      <c r="F513" s="3">
        <v>43845</v>
      </c>
      <c r="G513" s="3" t="s">
        <v>414</v>
      </c>
      <c r="H513" s="3"/>
      <c r="I513" s="17"/>
      <c r="J513" s="91" t="s">
        <v>40</v>
      </c>
      <c r="K513" s="91">
        <v>4606</v>
      </c>
      <c r="L513" s="17"/>
      <c r="P513" s="17"/>
      <c r="Q513" s="17"/>
      <c r="R513" s="17"/>
      <c r="S513" s="17"/>
      <c r="U513" s="17"/>
      <c r="V513" s="17">
        <v>43849</v>
      </c>
      <c r="AF513" s="17" t="str">
        <f>IFERROR(IF($AA$1&lt;&gt;0,IF($AA$1=VALUE(#REF!),AG513,""),""),"")</f>
        <v/>
      </c>
    </row>
    <row r="514" spans="1:32" s="11" customFormat="1" hidden="1" x14ac:dyDescent="0.25">
      <c r="A514" s="1">
        <v>20201019</v>
      </c>
      <c r="B514" s="1">
        <v>13400185</v>
      </c>
      <c r="C514" s="1" t="s">
        <v>33</v>
      </c>
      <c r="D514" s="1" t="s">
        <v>56</v>
      </c>
      <c r="E514" s="1">
        <v>1061431</v>
      </c>
      <c r="F514" s="3">
        <v>43845</v>
      </c>
      <c r="G514" s="3" t="s">
        <v>414</v>
      </c>
      <c r="H514" s="3"/>
      <c r="I514" s="17"/>
      <c r="J514" s="91" t="s">
        <v>40</v>
      </c>
      <c r="K514" s="91">
        <v>6446</v>
      </c>
      <c r="L514" s="17"/>
      <c r="P514" s="17"/>
      <c r="Q514" s="17"/>
      <c r="R514" s="17"/>
      <c r="S514" s="17"/>
      <c r="U514" s="17"/>
      <c r="V514" s="17">
        <v>43850</v>
      </c>
      <c r="AF514" s="17" t="str">
        <f>IFERROR(IF($AA$1&lt;&gt;0,IF($AA$1=VALUE(#REF!),AG514,""),""),"")</f>
        <v/>
      </c>
    </row>
    <row r="515" spans="1:32" s="11" customFormat="1" hidden="1" x14ac:dyDescent="0.25">
      <c r="A515" s="1">
        <v>20201020</v>
      </c>
      <c r="B515" s="1" t="s">
        <v>565</v>
      </c>
      <c r="C515" s="1" t="s">
        <v>33</v>
      </c>
      <c r="D515" s="1" t="s">
        <v>56</v>
      </c>
      <c r="E515" s="1">
        <v>1061431</v>
      </c>
      <c r="F515" s="3">
        <v>43846</v>
      </c>
      <c r="G515" s="3" t="s">
        <v>414</v>
      </c>
      <c r="H515" s="3"/>
      <c r="I515" s="17"/>
      <c r="J515" s="91" t="s">
        <v>506</v>
      </c>
      <c r="K515" s="91">
        <v>500</v>
      </c>
      <c r="L515" s="17"/>
      <c r="P515" s="17"/>
      <c r="Q515" s="17"/>
      <c r="R515" s="17"/>
      <c r="S515" s="17"/>
      <c r="U515" s="17"/>
      <c r="V515" s="17">
        <v>43846</v>
      </c>
      <c r="AF515" s="17" t="str">
        <f>IFERROR(IF($AA$1&lt;&gt;0,IF($AA$1=VALUE(#REF!),AG515,""),""),"")</f>
        <v/>
      </c>
    </row>
    <row r="516" spans="1:32" s="11" customFormat="1" hidden="1" x14ac:dyDescent="0.25">
      <c r="A516" s="1">
        <v>20201021</v>
      </c>
      <c r="B516" s="1" t="s">
        <v>566</v>
      </c>
      <c r="C516" s="1" t="s">
        <v>33</v>
      </c>
      <c r="D516" s="1" t="s">
        <v>83</v>
      </c>
      <c r="E516" s="1" t="s">
        <v>160</v>
      </c>
      <c r="F516" s="3">
        <v>43846</v>
      </c>
      <c r="G516" s="3" t="s">
        <v>414</v>
      </c>
      <c r="H516" s="3"/>
      <c r="I516" s="17"/>
      <c r="J516" s="91" t="s">
        <v>40</v>
      </c>
      <c r="K516" s="91">
        <v>4841</v>
      </c>
      <c r="L516" s="17"/>
      <c r="P516" s="17"/>
      <c r="Q516" s="17"/>
      <c r="R516" s="17"/>
      <c r="S516" s="17"/>
      <c r="U516" s="17"/>
      <c r="V516" s="17">
        <v>43846</v>
      </c>
      <c r="AF516" s="17" t="str">
        <f>IFERROR(IF($AA$1&lt;&gt;0,IF($AA$1=VALUE(#REF!),AG516,""),""),"")</f>
        <v/>
      </c>
    </row>
    <row r="517" spans="1:32" s="11" customFormat="1" hidden="1" x14ac:dyDescent="0.25">
      <c r="A517" s="1">
        <v>20201022</v>
      </c>
      <c r="B517" s="1" t="s">
        <v>567</v>
      </c>
      <c r="C517" s="1" t="s">
        <v>58</v>
      </c>
      <c r="D517" s="1" t="s">
        <v>59</v>
      </c>
      <c r="E517" s="1">
        <v>1067911</v>
      </c>
      <c r="F517" s="3">
        <v>43846</v>
      </c>
      <c r="G517" s="3" t="s">
        <v>414</v>
      </c>
      <c r="H517" s="3"/>
      <c r="I517" s="17"/>
      <c r="J517" s="11" t="s">
        <v>40</v>
      </c>
      <c r="K517" s="11">
        <v>6745</v>
      </c>
      <c r="L517" s="17"/>
      <c r="P517" s="17"/>
      <c r="Q517" s="17"/>
      <c r="R517" s="17"/>
      <c r="S517" s="17"/>
      <c r="U517" s="17"/>
      <c r="V517" s="17">
        <v>43850</v>
      </c>
      <c r="AF517" s="17" t="str">
        <f>IFERROR(IF($AA$1&lt;&gt;0,IF($AA$1=VALUE(#REF!),AG517,""),""),"")</f>
        <v/>
      </c>
    </row>
    <row r="518" spans="1:32" s="11" customFormat="1" hidden="1" x14ac:dyDescent="0.25">
      <c r="A518" s="1">
        <v>20201023</v>
      </c>
      <c r="B518" s="1" t="s">
        <v>568</v>
      </c>
      <c r="C518" s="1" t="s">
        <v>78</v>
      </c>
      <c r="D518" s="1" t="s">
        <v>79</v>
      </c>
      <c r="E518" s="1">
        <v>1059290</v>
      </c>
      <c r="F518" s="3">
        <v>43849</v>
      </c>
      <c r="G518" s="3" t="s">
        <v>414</v>
      </c>
      <c r="H518" s="3"/>
      <c r="I518" s="17"/>
      <c r="J518" s="91" t="s">
        <v>268</v>
      </c>
      <c r="K518" s="91">
        <v>550</v>
      </c>
      <c r="L518" s="17"/>
      <c r="P518" s="17"/>
      <c r="Q518" s="17"/>
      <c r="R518" s="17"/>
      <c r="S518" s="17"/>
      <c r="U518" s="17"/>
      <c r="V518" s="17">
        <v>43849</v>
      </c>
      <c r="AF518" s="17" t="str">
        <f>IFERROR(IF($AA$1&lt;&gt;0,IF($AA$1=VALUE(#REF!),AG518,""),""),"")</f>
        <v/>
      </c>
    </row>
    <row r="519" spans="1:32" s="11" customFormat="1" hidden="1" x14ac:dyDescent="0.25">
      <c r="A519" s="1">
        <v>20201024</v>
      </c>
      <c r="B519" s="1">
        <v>13400190</v>
      </c>
      <c r="C519" s="1" t="s">
        <v>78</v>
      </c>
      <c r="D519" s="1" t="s">
        <v>79</v>
      </c>
      <c r="E519" s="1">
        <v>1059290</v>
      </c>
      <c r="F519" s="3">
        <v>43849</v>
      </c>
      <c r="G519" s="3" t="s">
        <v>414</v>
      </c>
      <c r="H519" s="3"/>
      <c r="I519" s="17"/>
      <c r="J519" s="91" t="s">
        <v>268</v>
      </c>
      <c r="K519" s="91">
        <v>550</v>
      </c>
      <c r="L519" s="17"/>
      <c r="P519" s="17"/>
      <c r="Q519" s="17"/>
      <c r="R519" s="17"/>
      <c r="S519" s="17"/>
      <c r="U519" s="17"/>
      <c r="V519" s="17">
        <v>43849</v>
      </c>
      <c r="AF519" s="17" t="str">
        <f>IFERROR(IF($AA$1&lt;&gt;0,IF($AA$1=VALUE(#REF!),AG519,""),""),"")</f>
        <v/>
      </c>
    </row>
    <row r="520" spans="1:32" s="11" customFormat="1" hidden="1" x14ac:dyDescent="0.25">
      <c r="A520" s="1">
        <v>20201025</v>
      </c>
      <c r="B520" s="1" t="s">
        <v>569</v>
      </c>
      <c r="C520" s="1" t="s">
        <v>33</v>
      </c>
      <c r="D520" s="1" t="s">
        <v>83</v>
      </c>
      <c r="E520" s="1">
        <v>952982</v>
      </c>
      <c r="F520" s="3">
        <v>43851</v>
      </c>
      <c r="G520" s="3" t="s">
        <v>414</v>
      </c>
      <c r="H520" s="3"/>
      <c r="I520" s="17"/>
      <c r="J520" s="11" t="s">
        <v>40</v>
      </c>
      <c r="K520" s="11">
        <v>6791</v>
      </c>
      <c r="L520" s="17"/>
      <c r="P520" s="17"/>
      <c r="Q520" s="17"/>
      <c r="R520" s="17"/>
      <c r="S520" s="17"/>
      <c r="U520" s="17"/>
      <c r="V520" s="17">
        <v>43853</v>
      </c>
      <c r="AF520" s="17" t="str">
        <f>IFERROR(IF($AA$1&lt;&gt;0,IF($AA$1=VALUE(#REF!),AG520,""),""),"")</f>
        <v/>
      </c>
    </row>
    <row r="521" spans="1:32" s="11" customFormat="1" hidden="1" x14ac:dyDescent="0.25">
      <c r="A521" s="1">
        <v>20201026</v>
      </c>
      <c r="B521" s="1" t="s">
        <v>570</v>
      </c>
      <c r="C521" s="1" t="s">
        <v>78</v>
      </c>
      <c r="D521" s="1" t="s">
        <v>79</v>
      </c>
      <c r="E521" s="1">
        <v>1059290</v>
      </c>
      <c r="F521" s="3">
        <v>43853</v>
      </c>
      <c r="G521" s="3" t="s">
        <v>414</v>
      </c>
      <c r="H521" s="3"/>
      <c r="I521" s="17"/>
      <c r="J521" s="91" t="s">
        <v>40</v>
      </c>
      <c r="K521" s="91">
        <v>4443</v>
      </c>
      <c r="L521" s="17"/>
      <c r="P521" s="17"/>
      <c r="Q521" s="17"/>
      <c r="R521" s="17"/>
      <c r="S521" s="17"/>
      <c r="U521" s="17"/>
      <c r="V521" s="17">
        <v>43857</v>
      </c>
      <c r="AF521" s="17" t="str">
        <f>IFERROR(IF($AA$1&lt;&gt;0,IF($AA$1=VALUE(#REF!),AG521,""),""),"")</f>
        <v/>
      </c>
    </row>
    <row r="522" spans="1:32" s="11" customFormat="1" hidden="1" x14ac:dyDescent="0.25">
      <c r="A522" s="1">
        <v>20201027</v>
      </c>
      <c r="B522" s="1" t="s">
        <v>571</v>
      </c>
      <c r="C522" s="1" t="s">
        <v>33</v>
      </c>
      <c r="D522" s="1" t="s">
        <v>83</v>
      </c>
      <c r="E522" s="1" t="s">
        <v>160</v>
      </c>
      <c r="F522" s="3">
        <v>43857</v>
      </c>
      <c r="G522" s="3" t="s">
        <v>414</v>
      </c>
      <c r="H522" s="3"/>
      <c r="I522" s="17"/>
      <c r="J522" s="91" t="s">
        <v>40</v>
      </c>
      <c r="K522" s="91">
        <v>4506</v>
      </c>
      <c r="L522" s="17"/>
      <c r="P522" s="17"/>
      <c r="Q522" s="17"/>
      <c r="R522" s="17"/>
      <c r="S522" s="17"/>
      <c r="U522" s="17"/>
      <c r="V522" s="17">
        <v>43857</v>
      </c>
      <c r="AF522" s="17" t="str">
        <f>IFERROR(IF($AA$1&lt;&gt;0,IF($AA$1=VALUE(#REF!),AG522,""),""),"")</f>
        <v/>
      </c>
    </row>
    <row r="523" spans="1:32" s="11" customFormat="1" hidden="1" x14ac:dyDescent="0.25">
      <c r="A523" s="1">
        <v>20201028</v>
      </c>
      <c r="B523" s="1" t="s">
        <v>572</v>
      </c>
      <c r="C523" s="1" t="s">
        <v>33</v>
      </c>
      <c r="D523" s="1" t="s">
        <v>56</v>
      </c>
      <c r="E523" s="1">
        <v>1061431</v>
      </c>
      <c r="F523" s="3">
        <v>43859</v>
      </c>
      <c r="G523" s="3" t="s">
        <v>414</v>
      </c>
      <c r="H523" s="3"/>
      <c r="I523" s="17"/>
      <c r="J523" s="91" t="s">
        <v>268</v>
      </c>
      <c r="K523" s="91">
        <v>550</v>
      </c>
      <c r="L523" s="17"/>
      <c r="P523" s="17"/>
      <c r="Q523" s="17"/>
      <c r="R523" s="17"/>
      <c r="S523" s="17"/>
      <c r="U523" s="17"/>
      <c r="V523" s="17">
        <v>43859</v>
      </c>
      <c r="AF523" s="17" t="str">
        <f>IFERROR(IF($AA$1&lt;&gt;0,IF($AA$1=VALUE(#REF!),AG523,""),""),"")</f>
        <v/>
      </c>
    </row>
    <row r="524" spans="1:32" s="11" customFormat="1" hidden="1" x14ac:dyDescent="0.25">
      <c r="A524" s="1">
        <v>20201029</v>
      </c>
      <c r="B524" s="1" t="s">
        <v>573</v>
      </c>
      <c r="C524" s="1" t="s">
        <v>78</v>
      </c>
      <c r="D524" s="1" t="s">
        <v>79</v>
      </c>
      <c r="E524" s="1">
        <v>1059290</v>
      </c>
      <c r="F524" s="3">
        <v>43860</v>
      </c>
      <c r="G524" s="3" t="s">
        <v>414</v>
      </c>
      <c r="H524" s="3"/>
      <c r="I524" s="17"/>
      <c r="J524" s="91" t="s">
        <v>268</v>
      </c>
      <c r="K524" s="91">
        <v>550</v>
      </c>
      <c r="L524" s="17"/>
      <c r="P524" s="17"/>
      <c r="Q524" s="17"/>
      <c r="R524" s="17"/>
      <c r="S524" s="17"/>
      <c r="U524" s="17"/>
      <c r="V524" s="17">
        <v>43860</v>
      </c>
      <c r="AF524" s="17" t="str">
        <f>IFERROR(IF($AA$1&lt;&gt;0,IF($AA$1=VALUE(#REF!),AG524,""),""),"")</f>
        <v/>
      </c>
    </row>
    <row r="525" spans="1:32" s="11" customFormat="1" hidden="1" x14ac:dyDescent="0.25">
      <c r="A525" s="1">
        <v>20201030</v>
      </c>
      <c r="B525" s="1" t="s">
        <v>574</v>
      </c>
      <c r="C525" s="1" t="s">
        <v>78</v>
      </c>
      <c r="D525" s="1" t="s">
        <v>79</v>
      </c>
      <c r="E525" s="1">
        <v>1059290</v>
      </c>
      <c r="F525" s="3">
        <v>43860</v>
      </c>
      <c r="G525" s="3" t="s">
        <v>414</v>
      </c>
      <c r="H525" s="3"/>
      <c r="I525" s="17"/>
      <c r="J525" s="91" t="s">
        <v>268</v>
      </c>
      <c r="K525" s="91">
        <v>550</v>
      </c>
      <c r="L525" s="17"/>
      <c r="P525" s="17"/>
      <c r="Q525" s="17"/>
      <c r="R525" s="17"/>
      <c r="S525" s="17"/>
      <c r="U525" s="17"/>
      <c r="V525" s="17">
        <v>43860</v>
      </c>
      <c r="AF525" s="17" t="str">
        <f>IFERROR(IF($AA$1&lt;&gt;0,IF($AA$1=VALUE(#REF!),AG525,""),""),"")</f>
        <v/>
      </c>
    </row>
    <row r="526" spans="1:32" s="11" customFormat="1" hidden="1" x14ac:dyDescent="0.25">
      <c r="A526" s="1">
        <v>20201031</v>
      </c>
      <c r="B526" s="1" t="s">
        <v>575</v>
      </c>
      <c r="C526" s="1" t="s">
        <v>33</v>
      </c>
      <c r="D526" s="1" t="s">
        <v>83</v>
      </c>
      <c r="E526" s="1" t="s">
        <v>160</v>
      </c>
      <c r="F526" s="3">
        <v>43860</v>
      </c>
      <c r="G526" s="3" t="s">
        <v>414</v>
      </c>
      <c r="H526" s="3"/>
      <c r="I526" s="17"/>
      <c r="J526" s="11" t="s">
        <v>40</v>
      </c>
      <c r="K526" s="11">
        <v>5921</v>
      </c>
      <c r="L526" s="17"/>
      <c r="P526" s="17"/>
      <c r="Q526" s="17"/>
      <c r="R526" s="17"/>
      <c r="S526" s="17"/>
      <c r="U526" s="17"/>
      <c r="V526" s="17">
        <v>43865</v>
      </c>
      <c r="AF526" s="17" t="str">
        <f>IFERROR(IF($AA$1&lt;&gt;0,IF($AA$1=VALUE(#REF!),AG526,""),""),"")</f>
        <v/>
      </c>
    </row>
    <row r="527" spans="1:32" s="11" customFormat="1" hidden="1" x14ac:dyDescent="0.25">
      <c r="A527" s="1">
        <v>20201032</v>
      </c>
      <c r="B527" s="1" t="s">
        <v>576</v>
      </c>
      <c r="C527" s="1" t="s">
        <v>58</v>
      </c>
      <c r="D527" s="1" t="s">
        <v>59</v>
      </c>
      <c r="E527" s="1">
        <v>1067911</v>
      </c>
      <c r="F527" s="3">
        <v>43863</v>
      </c>
      <c r="G527" s="3" t="s">
        <v>414</v>
      </c>
      <c r="H527" s="3"/>
      <c r="I527" s="17"/>
      <c r="J527" s="91" t="s">
        <v>40</v>
      </c>
      <c r="K527" s="91">
        <v>8115</v>
      </c>
      <c r="L527" s="17"/>
      <c r="P527" s="17"/>
      <c r="Q527" s="17"/>
      <c r="R527" s="17"/>
      <c r="S527" s="17"/>
      <c r="U527" s="17"/>
      <c r="V527" s="17">
        <v>43866</v>
      </c>
      <c r="W527" s="11" t="s">
        <v>577</v>
      </c>
      <c r="AF527" s="17" t="str">
        <f>IFERROR(IF($AA$1&lt;&gt;0,IF($AA$1=VALUE(#REF!),AG527,""),""),"")</f>
        <v/>
      </c>
    </row>
    <row r="528" spans="1:32" s="11" customFormat="1" hidden="1" x14ac:dyDescent="0.25">
      <c r="A528" s="1">
        <v>20201033</v>
      </c>
      <c r="B528" s="1">
        <v>13273681</v>
      </c>
      <c r="C528" s="1" t="s">
        <v>33</v>
      </c>
      <c r="D528" s="1" t="s">
        <v>83</v>
      </c>
      <c r="E528" s="1">
        <v>1108037</v>
      </c>
      <c r="F528" s="3">
        <v>43863</v>
      </c>
      <c r="G528" s="3" t="s">
        <v>414</v>
      </c>
      <c r="H528" s="3"/>
      <c r="I528" s="17"/>
      <c r="J528" s="91" t="s">
        <v>40</v>
      </c>
      <c r="K528" s="91">
        <v>7786</v>
      </c>
      <c r="L528" s="17"/>
      <c r="P528" s="17"/>
      <c r="Q528" s="17"/>
      <c r="R528" s="17"/>
      <c r="S528" s="17"/>
      <c r="U528" s="17"/>
      <c r="V528" s="17">
        <v>43865</v>
      </c>
      <c r="AF528" s="17" t="str">
        <f>IFERROR(IF($AA$1&lt;&gt;0,IF($AA$1=VALUE(#REF!),AG528,""),""),"")</f>
        <v/>
      </c>
    </row>
    <row r="529" spans="1:32" s="11" customFormat="1" hidden="1" x14ac:dyDescent="0.25">
      <c r="A529" s="1">
        <v>20201034</v>
      </c>
      <c r="B529" s="1" t="s">
        <v>578</v>
      </c>
      <c r="C529" s="1" t="s">
        <v>33</v>
      </c>
      <c r="D529" s="1" t="s">
        <v>56</v>
      </c>
      <c r="E529" s="1">
        <v>1061431</v>
      </c>
      <c r="F529" s="3">
        <v>43864</v>
      </c>
      <c r="G529" s="3" t="s">
        <v>414</v>
      </c>
      <c r="H529" s="3"/>
      <c r="I529" s="17"/>
      <c r="J529" s="11" t="s">
        <v>40</v>
      </c>
      <c r="K529" s="11">
        <v>4606</v>
      </c>
      <c r="L529" s="17"/>
      <c r="P529" s="17"/>
      <c r="Q529" s="17"/>
      <c r="R529" s="17"/>
      <c r="S529" s="17"/>
      <c r="U529" s="17"/>
      <c r="V529" s="17">
        <v>43871</v>
      </c>
      <c r="AF529" s="17" t="str">
        <f>IFERROR(IF($AA$1&lt;&gt;0,IF($AA$1=VALUE(#REF!),AG529,""),""),"")</f>
        <v/>
      </c>
    </row>
    <row r="530" spans="1:32" s="11" customFormat="1" hidden="1" x14ac:dyDescent="0.25">
      <c r="A530" s="1">
        <v>20201035</v>
      </c>
      <c r="B530" s="1">
        <v>13383199</v>
      </c>
      <c r="C530" s="1" t="s">
        <v>33</v>
      </c>
      <c r="D530" s="1" t="s">
        <v>56</v>
      </c>
      <c r="E530" s="1">
        <v>1061431</v>
      </c>
      <c r="F530" s="3">
        <v>43864</v>
      </c>
      <c r="G530" s="3" t="s">
        <v>414</v>
      </c>
      <c r="H530" s="3"/>
      <c r="I530" s="17"/>
      <c r="J530" s="91" t="s">
        <v>268</v>
      </c>
      <c r="K530" s="91">
        <v>550</v>
      </c>
      <c r="L530" s="17"/>
      <c r="P530" s="17"/>
      <c r="Q530" s="17"/>
      <c r="R530" s="17"/>
      <c r="S530" s="17"/>
      <c r="U530" s="17"/>
      <c r="V530" s="17">
        <v>43867</v>
      </c>
      <c r="AF530" s="17" t="str">
        <f>IFERROR(IF($AA$1&lt;&gt;0,IF($AA$1=VALUE(#REF!),AG530,""),""),"")</f>
        <v/>
      </c>
    </row>
    <row r="531" spans="1:32" s="11" customFormat="1" hidden="1" x14ac:dyDescent="0.25">
      <c r="A531" s="1">
        <v>20201036</v>
      </c>
      <c r="B531" s="1" t="s">
        <v>579</v>
      </c>
      <c r="C531" s="1" t="s">
        <v>33</v>
      </c>
      <c r="D531" s="1" t="s">
        <v>56</v>
      </c>
      <c r="E531" s="1" t="s">
        <v>190</v>
      </c>
      <c r="F531" s="3">
        <v>43864</v>
      </c>
      <c r="G531" s="3" t="s">
        <v>414</v>
      </c>
      <c r="H531" s="3"/>
      <c r="I531" s="17"/>
      <c r="J531" s="91" t="s">
        <v>40</v>
      </c>
      <c r="K531" s="91">
        <v>6781</v>
      </c>
      <c r="L531" s="17"/>
      <c r="P531" s="17"/>
      <c r="Q531" s="17"/>
      <c r="R531" s="17"/>
      <c r="S531" s="17"/>
      <c r="U531" s="17"/>
      <c r="V531" s="17">
        <v>43873</v>
      </c>
      <c r="AF531" s="17" t="str">
        <f>IFERROR(IF($AA$1&lt;&gt;0,IF($AA$1=VALUE(#REF!),AG531,""),""),"")</f>
        <v/>
      </c>
    </row>
    <row r="532" spans="1:32" s="11" customFormat="1" hidden="1" x14ac:dyDescent="0.25">
      <c r="A532" s="1">
        <v>20201037</v>
      </c>
      <c r="B532" s="1" t="s">
        <v>580</v>
      </c>
      <c r="C532" s="1" t="s">
        <v>33</v>
      </c>
      <c r="D532" s="1" t="s">
        <v>56</v>
      </c>
      <c r="E532" s="1">
        <v>1061431</v>
      </c>
      <c r="F532" s="3">
        <v>43864</v>
      </c>
      <c r="G532" s="3" t="s">
        <v>414</v>
      </c>
      <c r="H532" s="3"/>
      <c r="I532" s="17"/>
      <c r="J532" s="91" t="s">
        <v>40</v>
      </c>
      <c r="K532" s="91">
        <v>4866</v>
      </c>
      <c r="L532" s="17"/>
      <c r="P532" s="17"/>
      <c r="Q532" s="17"/>
      <c r="R532" s="17"/>
      <c r="S532" s="17"/>
      <c r="U532" s="17"/>
      <c r="V532" s="17">
        <v>43871</v>
      </c>
      <c r="AF532" s="17" t="str">
        <f>IFERROR(IF($AA$1&lt;&gt;0,IF($AA$1=VALUE(#REF!),AG532,""),""),"")</f>
        <v/>
      </c>
    </row>
    <row r="533" spans="1:32" s="11" customFormat="1" hidden="1" x14ac:dyDescent="0.25">
      <c r="A533" s="1">
        <v>20201038</v>
      </c>
      <c r="B533" s="1" t="s">
        <v>581</v>
      </c>
      <c r="C533" s="1" t="s">
        <v>33</v>
      </c>
      <c r="D533" s="1" t="s">
        <v>56</v>
      </c>
      <c r="E533" s="1">
        <v>1061431</v>
      </c>
      <c r="F533" s="3">
        <v>43864</v>
      </c>
      <c r="G533" s="3" t="s">
        <v>414</v>
      </c>
      <c r="H533" s="3"/>
      <c r="I533" s="17"/>
      <c r="J533" s="91" t="s">
        <v>40</v>
      </c>
      <c r="K533" s="91">
        <v>7081</v>
      </c>
      <c r="L533" s="17"/>
      <c r="P533" s="17"/>
      <c r="Q533" s="17"/>
      <c r="R533" s="17"/>
      <c r="S533" s="17"/>
      <c r="U533" s="17"/>
      <c r="V533" s="17">
        <v>43871</v>
      </c>
      <c r="AF533" s="17" t="str">
        <f>IFERROR(IF($AA$1&lt;&gt;0,IF($AA$1=VALUE(#REF!),AG533,""),""),"")</f>
        <v/>
      </c>
    </row>
    <row r="534" spans="1:32" s="11" customFormat="1" hidden="1" x14ac:dyDescent="0.25">
      <c r="A534" s="1">
        <v>20201039</v>
      </c>
      <c r="B534" s="1">
        <v>13400186</v>
      </c>
      <c r="C534" s="1" t="s">
        <v>33</v>
      </c>
      <c r="D534" s="1" t="s">
        <v>56</v>
      </c>
      <c r="E534" s="1">
        <v>1061431</v>
      </c>
      <c r="F534" s="3">
        <v>43864</v>
      </c>
      <c r="G534" s="3" t="s">
        <v>414</v>
      </c>
      <c r="H534" s="3"/>
      <c r="I534" s="17"/>
      <c r="J534" s="91" t="s">
        <v>268</v>
      </c>
      <c r="K534" s="91">
        <v>550</v>
      </c>
      <c r="L534" s="17"/>
      <c r="P534" s="17"/>
      <c r="Q534" s="17"/>
      <c r="R534" s="17"/>
      <c r="S534" s="17"/>
      <c r="U534" s="17"/>
      <c r="V534" s="17">
        <v>43867</v>
      </c>
      <c r="AF534" s="17" t="str">
        <f>IFERROR(IF($AA$1&lt;&gt;0,IF($AA$1=VALUE(#REF!),AG534,""),""),"")</f>
        <v/>
      </c>
    </row>
    <row r="535" spans="1:32" s="11" customFormat="1" hidden="1" x14ac:dyDescent="0.25">
      <c r="A535" s="1">
        <v>20201040</v>
      </c>
      <c r="B535" s="1" t="s">
        <v>582</v>
      </c>
      <c r="C535" s="1" t="s">
        <v>33</v>
      </c>
      <c r="D535" s="1" t="s">
        <v>83</v>
      </c>
      <c r="E535" s="1" t="s">
        <v>160</v>
      </c>
      <c r="F535" s="3">
        <v>43864</v>
      </c>
      <c r="G535" s="3" t="s">
        <v>414</v>
      </c>
      <c r="H535" s="3"/>
      <c r="I535" s="17"/>
      <c r="J535" s="11" t="s">
        <v>40</v>
      </c>
      <c r="K535" s="11">
        <v>5761</v>
      </c>
      <c r="L535" s="17"/>
      <c r="P535" s="17"/>
      <c r="Q535" s="17"/>
      <c r="R535" s="17"/>
      <c r="S535" s="17"/>
      <c r="U535" s="17"/>
      <c r="V535" s="17">
        <v>43871</v>
      </c>
      <c r="W535" s="11" t="s">
        <v>583</v>
      </c>
      <c r="AF535" s="17" t="str">
        <f>IFERROR(IF($AA$1&lt;&gt;0,IF($AA$1=VALUE(#REF!),AG535,""),""),"")</f>
        <v/>
      </c>
    </row>
    <row r="536" spans="1:32" s="11" customFormat="1" hidden="1" x14ac:dyDescent="0.25">
      <c r="A536" s="1">
        <v>20201041</v>
      </c>
      <c r="B536" s="1" t="s">
        <v>584</v>
      </c>
      <c r="C536" s="1" t="s">
        <v>585</v>
      </c>
      <c r="D536" s="1" t="s">
        <v>59</v>
      </c>
      <c r="E536" s="1">
        <v>1041673</v>
      </c>
      <c r="F536" s="3">
        <v>43865</v>
      </c>
      <c r="G536" s="3" t="s">
        <v>414</v>
      </c>
      <c r="H536" s="3"/>
      <c r="I536" s="17"/>
      <c r="J536" s="91" t="s">
        <v>40</v>
      </c>
      <c r="K536" s="91">
        <v>7392</v>
      </c>
      <c r="L536" s="17"/>
      <c r="P536" s="17"/>
      <c r="Q536" s="17"/>
      <c r="R536" s="17"/>
      <c r="S536" s="17"/>
      <c r="U536" s="17"/>
      <c r="V536" s="17">
        <v>43873</v>
      </c>
      <c r="W536" s="11" t="s">
        <v>577</v>
      </c>
      <c r="AF536" s="17" t="str">
        <f>IFERROR(IF($AA$1&lt;&gt;0,IF($AA$1=VALUE(#REF!),AG536,""),""),"")</f>
        <v/>
      </c>
    </row>
    <row r="537" spans="1:32" s="11" customFormat="1" hidden="1" x14ac:dyDescent="0.25">
      <c r="A537" s="1">
        <v>20201042</v>
      </c>
      <c r="B537" s="1" t="s">
        <v>586</v>
      </c>
      <c r="C537" s="1" t="s">
        <v>33</v>
      </c>
      <c r="D537" s="1" t="s">
        <v>83</v>
      </c>
      <c r="E537" s="1" t="s">
        <v>160</v>
      </c>
      <c r="F537" s="3">
        <v>43865</v>
      </c>
      <c r="G537" s="3" t="s">
        <v>414</v>
      </c>
      <c r="H537" s="3"/>
      <c r="I537" s="17"/>
      <c r="J537" s="91" t="s">
        <v>506</v>
      </c>
      <c r="K537" s="91">
        <v>500</v>
      </c>
      <c r="L537" s="17"/>
      <c r="P537" s="17"/>
      <c r="Q537" s="17"/>
      <c r="R537" s="17"/>
      <c r="S537" s="17"/>
      <c r="U537" s="17"/>
      <c r="V537" s="17">
        <v>43872</v>
      </c>
      <c r="AF537" s="17" t="str">
        <f>IFERROR(IF($AA$1&lt;&gt;0,IF($AA$1=VALUE(#REF!),AG537,""),""),"")</f>
        <v/>
      </c>
    </row>
    <row r="538" spans="1:32" s="11" customFormat="1" hidden="1" x14ac:dyDescent="0.25">
      <c r="A538" s="1">
        <v>20201043</v>
      </c>
      <c r="B538" s="1" t="s">
        <v>587</v>
      </c>
      <c r="C538" s="1" t="s">
        <v>33</v>
      </c>
      <c r="D538" s="1" t="s">
        <v>83</v>
      </c>
      <c r="E538" s="1">
        <v>952982</v>
      </c>
      <c r="F538" s="3">
        <v>43870</v>
      </c>
      <c r="G538" s="3" t="s">
        <v>414</v>
      </c>
      <c r="H538" s="3"/>
      <c r="I538" s="17"/>
      <c r="J538" s="11" t="s">
        <v>40</v>
      </c>
      <c r="K538" s="11">
        <v>5561</v>
      </c>
      <c r="L538" s="17"/>
      <c r="P538" s="17"/>
      <c r="Q538" s="17"/>
      <c r="R538" s="17"/>
      <c r="S538" s="17"/>
      <c r="U538" s="17"/>
      <c r="V538" s="17">
        <v>43873</v>
      </c>
      <c r="AF538" s="17" t="str">
        <f>IFERROR(IF($AA$1&lt;&gt;0,IF($AA$1=VALUE(#REF!),AG538,""),""),"")</f>
        <v/>
      </c>
    </row>
    <row r="539" spans="1:32" s="11" customFormat="1" hidden="1" x14ac:dyDescent="0.25">
      <c r="A539" s="1">
        <v>20201044</v>
      </c>
      <c r="B539" s="1" t="s">
        <v>588</v>
      </c>
      <c r="C539" s="1" t="s">
        <v>33</v>
      </c>
      <c r="D539" s="1" t="s">
        <v>83</v>
      </c>
      <c r="E539" s="1" t="s">
        <v>160</v>
      </c>
      <c r="F539" s="3">
        <v>43870</v>
      </c>
      <c r="G539" s="3" t="s">
        <v>414</v>
      </c>
      <c r="H539" s="3"/>
      <c r="I539" s="17"/>
      <c r="J539" s="91" t="s">
        <v>40</v>
      </c>
      <c r="K539" s="91">
        <v>4556</v>
      </c>
      <c r="L539" s="17"/>
      <c r="P539" s="17"/>
      <c r="Q539" s="17"/>
      <c r="R539" s="17"/>
      <c r="S539" s="17"/>
      <c r="U539" s="17"/>
      <c r="V539" s="17">
        <v>43874</v>
      </c>
      <c r="AF539" s="17" t="str">
        <f>IFERROR(IF($AA$1&lt;&gt;0,IF($AA$1=VALUE(#REF!),AG539,""),""),"")</f>
        <v/>
      </c>
    </row>
    <row r="540" spans="1:32" s="11" customFormat="1" hidden="1" x14ac:dyDescent="0.25">
      <c r="A540" s="1">
        <v>20201045</v>
      </c>
      <c r="B540" s="1" t="s">
        <v>589</v>
      </c>
      <c r="C540" s="1" t="s">
        <v>78</v>
      </c>
      <c r="D540" s="1" t="s">
        <v>79</v>
      </c>
      <c r="E540" s="1">
        <v>1059290</v>
      </c>
      <c r="F540" s="3">
        <v>43870</v>
      </c>
      <c r="G540" s="3" t="s">
        <v>414</v>
      </c>
      <c r="H540" s="3"/>
      <c r="I540" s="17"/>
      <c r="J540" s="91" t="s">
        <v>268</v>
      </c>
      <c r="K540" s="91">
        <v>550</v>
      </c>
      <c r="L540" s="17"/>
      <c r="P540" s="17"/>
      <c r="Q540" s="17"/>
      <c r="R540" s="17"/>
      <c r="S540" s="17"/>
      <c r="U540" s="17"/>
      <c r="V540" s="17">
        <v>43870</v>
      </c>
      <c r="AF540" s="17" t="str">
        <f>IFERROR(IF($AA$1&lt;&gt;0,IF($AA$1=VALUE(#REF!),AG540,""),""),"")</f>
        <v/>
      </c>
    </row>
    <row r="541" spans="1:32" s="11" customFormat="1" hidden="1" x14ac:dyDescent="0.25">
      <c r="A541" s="1">
        <v>20201046</v>
      </c>
      <c r="B541" s="1" t="s">
        <v>590</v>
      </c>
      <c r="C541" s="1" t="s">
        <v>33</v>
      </c>
      <c r="D541" s="1" t="s">
        <v>83</v>
      </c>
      <c r="E541" s="1">
        <v>952982</v>
      </c>
      <c r="F541" s="3">
        <v>43870</v>
      </c>
      <c r="G541" s="3" t="s">
        <v>414</v>
      </c>
      <c r="H541" s="3"/>
      <c r="I541" s="17"/>
      <c r="J541" s="91" t="s">
        <v>506</v>
      </c>
      <c r="K541" s="91">
        <v>500</v>
      </c>
      <c r="L541" s="17"/>
      <c r="P541" s="17"/>
      <c r="Q541" s="17"/>
      <c r="R541" s="17"/>
      <c r="S541" s="17"/>
      <c r="U541" s="17"/>
      <c r="V541" s="17">
        <v>43872</v>
      </c>
      <c r="AF541" s="17" t="str">
        <f>IFERROR(IF($AA$1&lt;&gt;0,IF($AA$1=VALUE(#REF!),AG541,""),""),"")</f>
        <v/>
      </c>
    </row>
    <row r="542" spans="1:32" s="11" customFormat="1" hidden="1" x14ac:dyDescent="0.25">
      <c r="A542" s="1">
        <v>20201047</v>
      </c>
      <c r="B542" s="1" t="s">
        <v>591</v>
      </c>
      <c r="C542" s="1" t="s">
        <v>33</v>
      </c>
      <c r="D542" s="1" t="s">
        <v>56</v>
      </c>
      <c r="E542" s="1">
        <v>1061431</v>
      </c>
      <c r="F542" s="3">
        <v>43872</v>
      </c>
      <c r="G542" s="3" t="s">
        <v>414</v>
      </c>
      <c r="H542" s="3"/>
      <c r="I542" s="17"/>
      <c r="J542" s="91" t="s">
        <v>40</v>
      </c>
      <c r="K542" s="91">
        <v>4681</v>
      </c>
      <c r="L542" s="17"/>
      <c r="P542" s="17"/>
      <c r="Q542" s="17"/>
      <c r="R542" s="17"/>
      <c r="S542" s="17"/>
      <c r="U542" s="17"/>
      <c r="V542" s="17">
        <v>43877</v>
      </c>
      <c r="AF542" s="17" t="str">
        <f>IFERROR(IF($AA$1&lt;&gt;0,IF($AA$1=VALUE(#REF!),AG542,""),""),"")</f>
        <v/>
      </c>
    </row>
    <row r="543" spans="1:32" s="11" customFormat="1" hidden="1" x14ac:dyDescent="0.25">
      <c r="A543" s="1">
        <v>20201048</v>
      </c>
      <c r="B543" s="1" t="s">
        <v>592</v>
      </c>
      <c r="C543" s="1" t="s">
        <v>33</v>
      </c>
      <c r="D543" s="1" t="s">
        <v>83</v>
      </c>
      <c r="E543" s="1">
        <v>952982</v>
      </c>
      <c r="F543" s="3">
        <v>43872</v>
      </c>
      <c r="G543" s="3" t="s">
        <v>414</v>
      </c>
      <c r="H543" s="3"/>
      <c r="I543" s="17"/>
      <c r="J543" s="91" t="s">
        <v>40</v>
      </c>
      <c r="K543" s="91">
        <v>5921</v>
      </c>
      <c r="L543" s="17"/>
      <c r="P543" s="17"/>
      <c r="Q543" s="17"/>
      <c r="R543" s="17"/>
      <c r="S543" s="17"/>
      <c r="U543" s="17"/>
      <c r="V543" s="17">
        <v>43874</v>
      </c>
      <c r="AF543" s="17" t="str">
        <f>IFERROR(IF($AA$1&lt;&gt;0,IF($AA$1=VALUE(#REF!),AG543,""),""),"")</f>
        <v/>
      </c>
    </row>
    <row r="544" spans="1:32" s="11" customFormat="1" hidden="1" x14ac:dyDescent="0.25">
      <c r="A544" s="1">
        <v>20201049</v>
      </c>
      <c r="B544" s="1" t="s">
        <v>593</v>
      </c>
      <c r="C544" s="1" t="s">
        <v>33</v>
      </c>
      <c r="D544" s="1" t="s">
        <v>83</v>
      </c>
      <c r="E544" s="1" t="s">
        <v>160</v>
      </c>
      <c r="F544" s="3">
        <v>43872</v>
      </c>
      <c r="G544" s="3" t="s">
        <v>414</v>
      </c>
      <c r="H544" s="3"/>
      <c r="I544" s="17"/>
      <c r="J544" s="11" t="s">
        <v>40</v>
      </c>
      <c r="K544" s="11">
        <v>5476</v>
      </c>
      <c r="L544" s="17"/>
      <c r="P544" s="17"/>
      <c r="Q544" s="17"/>
      <c r="R544" s="17"/>
      <c r="S544" s="17"/>
      <c r="U544" s="17"/>
      <c r="V544" s="17">
        <v>43877</v>
      </c>
      <c r="AF544" s="17" t="str">
        <f>IFERROR(IF($AA$1&lt;&gt;0,IF($AA$1=VALUE(#REF!),AG544,""),""),"")</f>
        <v/>
      </c>
    </row>
    <row r="545" spans="1:32" s="11" customFormat="1" hidden="1" x14ac:dyDescent="0.25">
      <c r="A545" s="1">
        <v>20201050</v>
      </c>
      <c r="B545" s="1" t="s">
        <v>594</v>
      </c>
      <c r="C545" s="1" t="s">
        <v>33</v>
      </c>
      <c r="D545" s="1" t="s">
        <v>83</v>
      </c>
      <c r="E545" s="1">
        <v>952982</v>
      </c>
      <c r="F545" s="3">
        <v>43872</v>
      </c>
      <c r="G545" s="3" t="s">
        <v>414</v>
      </c>
      <c r="H545" s="3"/>
      <c r="I545" s="17"/>
      <c r="J545" s="91" t="s">
        <v>268</v>
      </c>
      <c r="K545" s="91">
        <v>550</v>
      </c>
      <c r="L545" s="17"/>
      <c r="P545" s="17"/>
      <c r="Q545" s="17"/>
      <c r="R545" s="17"/>
      <c r="S545" s="17"/>
      <c r="U545" s="17"/>
      <c r="V545" s="17">
        <v>43873</v>
      </c>
      <c r="AF545" s="17" t="str">
        <f>IFERROR(IF($AA$1&lt;&gt;0,IF($AA$1=VALUE(#REF!),AG545,""),""),"")</f>
        <v/>
      </c>
    </row>
    <row r="546" spans="1:32" s="11" customFormat="1" hidden="1" x14ac:dyDescent="0.25">
      <c r="A546" s="1">
        <v>20201051</v>
      </c>
      <c r="B546" s="1" t="s">
        <v>595</v>
      </c>
      <c r="C546" s="1" t="s">
        <v>58</v>
      </c>
      <c r="D546" s="1" t="s">
        <v>59</v>
      </c>
      <c r="E546" s="1">
        <v>1041673</v>
      </c>
      <c r="F546" s="3">
        <v>43877</v>
      </c>
      <c r="G546" s="3" t="s">
        <v>414</v>
      </c>
      <c r="H546" s="3"/>
      <c r="I546" s="17"/>
      <c r="J546" s="91" t="s">
        <v>596</v>
      </c>
      <c r="K546" s="91">
        <v>500</v>
      </c>
      <c r="L546" s="17"/>
      <c r="P546" s="17"/>
      <c r="Q546" s="17"/>
      <c r="R546" s="17"/>
      <c r="S546" s="17"/>
      <c r="U546" s="17"/>
      <c r="V546" s="17">
        <v>43884</v>
      </c>
      <c r="AF546" s="17" t="str">
        <f>IFERROR(IF($AA$1&lt;&gt;0,IF($AA$1=VALUE(#REF!),AG546,""),""),"")</f>
        <v/>
      </c>
    </row>
    <row r="547" spans="1:32" s="11" customFormat="1" hidden="1" x14ac:dyDescent="0.25">
      <c r="A547" s="1">
        <v>20201052</v>
      </c>
      <c r="B547" s="1" t="s">
        <v>597</v>
      </c>
      <c r="C547" s="1" t="s">
        <v>33</v>
      </c>
      <c r="D547" s="1" t="s">
        <v>83</v>
      </c>
      <c r="E547" s="1" t="s">
        <v>160</v>
      </c>
      <c r="F547" s="3">
        <v>43878</v>
      </c>
      <c r="G547" s="3" t="s">
        <v>414</v>
      </c>
      <c r="H547" s="3"/>
      <c r="I547" s="17"/>
      <c r="J547" s="11" t="s">
        <v>40</v>
      </c>
      <c r="K547" s="11">
        <v>6246</v>
      </c>
      <c r="L547" s="17"/>
      <c r="P547" s="17"/>
      <c r="Q547" s="17"/>
      <c r="R547" s="17"/>
      <c r="S547" s="17"/>
      <c r="U547" s="17"/>
      <c r="V547" s="17">
        <v>43888</v>
      </c>
      <c r="AF547" s="17" t="str">
        <f>IFERROR(IF($AA$1&lt;&gt;0,IF($AA$1=VALUE(#REF!),AG547,""),""),"")</f>
        <v/>
      </c>
    </row>
    <row r="548" spans="1:32" s="11" customFormat="1" hidden="1" x14ac:dyDescent="0.25">
      <c r="A548" s="1">
        <v>20201053</v>
      </c>
      <c r="B548" s="1" t="s">
        <v>598</v>
      </c>
      <c r="C548" s="1" t="s">
        <v>33</v>
      </c>
      <c r="D548" s="1" t="s">
        <v>56</v>
      </c>
      <c r="E548" s="1">
        <v>1061431</v>
      </c>
      <c r="F548" s="3">
        <v>43878</v>
      </c>
      <c r="G548" s="3" t="s">
        <v>414</v>
      </c>
      <c r="H548" s="3"/>
      <c r="I548" s="17"/>
      <c r="J548" s="91" t="s">
        <v>268</v>
      </c>
      <c r="K548" s="91">
        <v>550</v>
      </c>
      <c r="L548" s="17"/>
      <c r="P548" s="17"/>
      <c r="Q548" s="17"/>
      <c r="R548" s="17"/>
      <c r="S548" s="17"/>
      <c r="U548" s="17"/>
      <c r="V548" s="17">
        <v>43881</v>
      </c>
      <c r="AF548" s="17" t="str">
        <f>IFERROR(IF($AA$1&lt;&gt;0,IF($AA$1=VALUE(#REF!),AG548,""),""),"")</f>
        <v/>
      </c>
    </row>
    <row r="549" spans="1:32" s="11" customFormat="1" hidden="1" x14ac:dyDescent="0.25">
      <c r="A549" s="1">
        <v>20201054</v>
      </c>
      <c r="B549" s="1" t="s">
        <v>599</v>
      </c>
      <c r="C549" s="1" t="s">
        <v>33</v>
      </c>
      <c r="D549" s="1" t="s">
        <v>56</v>
      </c>
      <c r="E549" s="1">
        <v>1061431</v>
      </c>
      <c r="F549" s="3">
        <v>43880</v>
      </c>
      <c r="G549" s="3" t="s">
        <v>414</v>
      </c>
      <c r="H549" s="3"/>
      <c r="I549" s="17"/>
      <c r="J549" s="91" t="s">
        <v>506</v>
      </c>
      <c r="K549" s="91">
        <v>500</v>
      </c>
      <c r="L549" s="17"/>
      <c r="P549" s="17"/>
      <c r="Q549" s="17"/>
      <c r="R549" s="17"/>
      <c r="S549" s="17"/>
      <c r="U549" s="17"/>
      <c r="V549" s="17">
        <v>43884</v>
      </c>
      <c r="AF549" s="17" t="str">
        <f>IFERROR(IF($AA$1&lt;&gt;0,IF($AA$1=VALUE(#REF!),AG549,""),""),"")</f>
        <v/>
      </c>
    </row>
    <row r="550" spans="1:32" s="11" customFormat="1" hidden="1" x14ac:dyDescent="0.25">
      <c r="A550" s="1">
        <v>20201055</v>
      </c>
      <c r="B550" s="1">
        <v>13383216</v>
      </c>
      <c r="C550" s="1" t="s">
        <v>78</v>
      </c>
      <c r="D550" s="1" t="s">
        <v>79</v>
      </c>
      <c r="E550" s="1">
        <v>1059290</v>
      </c>
      <c r="F550" s="3">
        <v>43881</v>
      </c>
      <c r="G550" s="3" t="s">
        <v>414</v>
      </c>
      <c r="H550" s="3"/>
      <c r="I550" s="17"/>
      <c r="J550" s="91" t="s">
        <v>40</v>
      </c>
      <c r="K550" s="91">
        <v>4493</v>
      </c>
      <c r="L550" s="17"/>
      <c r="P550" s="17"/>
      <c r="Q550" s="17"/>
      <c r="R550" s="17"/>
      <c r="S550" s="17"/>
      <c r="U550" s="17"/>
      <c r="V550" s="17">
        <v>43886</v>
      </c>
      <c r="AF550" s="17" t="str">
        <f>IFERROR(IF($AA$1&lt;&gt;0,IF($AA$1=VALUE(#REF!),AG550,""),""),"")</f>
        <v/>
      </c>
    </row>
    <row r="551" spans="1:32" s="11" customFormat="1" hidden="1" x14ac:dyDescent="0.25">
      <c r="A551" s="1">
        <v>20201056</v>
      </c>
      <c r="B551" s="1" t="s">
        <v>600</v>
      </c>
      <c r="C551" s="1" t="s">
        <v>33</v>
      </c>
      <c r="D551" s="1" t="s">
        <v>511</v>
      </c>
      <c r="E551" s="1">
        <v>1108037</v>
      </c>
      <c r="F551" s="3">
        <v>43884</v>
      </c>
      <c r="G551" s="3" t="s">
        <v>414</v>
      </c>
      <c r="H551" s="3"/>
      <c r="I551" s="17"/>
      <c r="J551" s="91" t="s">
        <v>40</v>
      </c>
      <c r="K551" s="91">
        <v>9646</v>
      </c>
      <c r="L551" s="17"/>
      <c r="P551" s="17"/>
      <c r="Q551" s="17"/>
      <c r="R551" s="17"/>
      <c r="S551" s="17"/>
      <c r="U551" s="17"/>
      <c r="V551" s="17">
        <v>43884</v>
      </c>
      <c r="AF551" s="17" t="str">
        <f>IFERROR(IF($AA$1&lt;&gt;0,IF($AA$1=VALUE(#REF!),AG551,""),""),"")</f>
        <v/>
      </c>
    </row>
    <row r="552" spans="1:32" s="11" customFormat="1" hidden="1" x14ac:dyDescent="0.25">
      <c r="A552" s="1">
        <v>20201057</v>
      </c>
      <c r="B552" s="1" t="s">
        <v>601</v>
      </c>
      <c r="C552" s="1" t="s">
        <v>33</v>
      </c>
      <c r="D552" s="1" t="s">
        <v>56</v>
      </c>
      <c r="E552" s="1" t="s">
        <v>190</v>
      </c>
      <c r="F552" s="3">
        <v>43884</v>
      </c>
      <c r="G552" s="3" t="s">
        <v>414</v>
      </c>
      <c r="H552" s="3"/>
      <c r="I552" s="17"/>
      <c r="J552" s="91" t="s">
        <v>40</v>
      </c>
      <c r="K552" s="91">
        <v>5171</v>
      </c>
      <c r="L552" s="17"/>
      <c r="P552" s="17"/>
      <c r="Q552" s="17"/>
      <c r="R552" s="17"/>
      <c r="S552" s="17"/>
      <c r="U552" s="17"/>
      <c r="V552" s="17">
        <v>43925</v>
      </c>
      <c r="AB552" s="11" t="s">
        <v>602</v>
      </c>
      <c r="AC552" s="11" t="s">
        <v>603</v>
      </c>
      <c r="AF552" s="17">
        <v>44655</v>
      </c>
    </row>
    <row r="553" spans="1:32" s="11" customFormat="1" hidden="1" x14ac:dyDescent="0.25">
      <c r="A553" s="1">
        <v>20201058</v>
      </c>
      <c r="B553" s="1" t="s">
        <v>604</v>
      </c>
      <c r="C553" s="1" t="s">
        <v>78</v>
      </c>
      <c r="D553" s="1" t="s">
        <v>79</v>
      </c>
      <c r="E553" s="1">
        <v>1059290</v>
      </c>
      <c r="F553" s="3">
        <v>43884</v>
      </c>
      <c r="G553" s="3" t="s">
        <v>414</v>
      </c>
      <c r="H553" s="3"/>
      <c r="I553" s="17"/>
      <c r="J553" s="11" t="s">
        <v>40</v>
      </c>
      <c r="K553" s="11">
        <v>4593</v>
      </c>
      <c r="L553" s="17"/>
      <c r="P553" s="17"/>
      <c r="Q553" s="17"/>
      <c r="R553" s="17"/>
      <c r="S553" s="17"/>
      <c r="U553" s="17"/>
      <c r="V553" s="17">
        <v>43888</v>
      </c>
      <c r="AF553" s="17" t="str">
        <f>IFERROR(IF($AA$1&lt;&gt;0,IF($AA$1=VALUE(#REF!),AG553,""),""),"")</f>
        <v/>
      </c>
    </row>
    <row r="554" spans="1:32" s="11" customFormat="1" hidden="1" x14ac:dyDescent="0.25">
      <c r="A554" s="1">
        <v>20201059</v>
      </c>
      <c r="B554" s="1" t="s">
        <v>605</v>
      </c>
      <c r="C554" s="1" t="s">
        <v>33</v>
      </c>
      <c r="D554" s="1" t="s">
        <v>39</v>
      </c>
      <c r="E554" s="1">
        <v>952071</v>
      </c>
      <c r="F554" s="3">
        <v>43885</v>
      </c>
      <c r="G554" s="3" t="s">
        <v>414</v>
      </c>
      <c r="H554" s="3"/>
      <c r="I554" s="17"/>
      <c r="J554" s="91" t="s">
        <v>40</v>
      </c>
      <c r="K554" s="91">
        <v>5859</v>
      </c>
      <c r="L554" s="17"/>
      <c r="P554" s="17"/>
      <c r="Q554" s="17"/>
      <c r="R554" s="17"/>
      <c r="S554" s="17"/>
      <c r="U554" s="17"/>
      <c r="V554" s="17">
        <v>43888</v>
      </c>
      <c r="AF554" s="17" t="str">
        <f>IFERROR(IF($AA$1&lt;&gt;0,IF($AA$1=VALUE(#REF!),AG554,""),""),"")</f>
        <v/>
      </c>
    </row>
    <row r="555" spans="1:32" s="11" customFormat="1" hidden="1" x14ac:dyDescent="0.25">
      <c r="A555" s="1">
        <v>20201060</v>
      </c>
      <c r="B555" s="1">
        <v>13291196</v>
      </c>
      <c r="C555" s="1" t="s">
        <v>78</v>
      </c>
      <c r="D555" s="1" t="s">
        <v>79</v>
      </c>
      <c r="E555" s="1">
        <v>1059290</v>
      </c>
      <c r="F555" s="3">
        <v>43885</v>
      </c>
      <c r="G555" s="3" t="s">
        <v>414</v>
      </c>
      <c r="H555" s="3"/>
      <c r="I555" s="17"/>
      <c r="J555" s="91" t="s">
        <v>268</v>
      </c>
      <c r="K555" s="91">
        <v>550</v>
      </c>
      <c r="L555" s="17"/>
      <c r="P555" s="17"/>
      <c r="Q555" s="17"/>
      <c r="R555" s="17"/>
      <c r="S555" s="17"/>
      <c r="U555" s="17"/>
      <c r="V555" s="17">
        <v>43885</v>
      </c>
      <c r="AF555" s="17" t="str">
        <f>IFERROR(IF($AA$1&lt;&gt;0,IF($AA$1=VALUE(#REF!),AG555,""),""),"")</f>
        <v/>
      </c>
    </row>
    <row r="556" spans="1:32" s="11" customFormat="1" hidden="1" x14ac:dyDescent="0.25">
      <c r="A556" s="1">
        <v>20201061</v>
      </c>
      <c r="B556" s="1" t="s">
        <v>606</v>
      </c>
      <c r="C556" s="1" t="s">
        <v>78</v>
      </c>
      <c r="D556" s="1" t="s">
        <v>79</v>
      </c>
      <c r="E556" s="1">
        <v>1059290</v>
      </c>
      <c r="F556" s="3">
        <v>43887</v>
      </c>
      <c r="G556" s="3" t="s">
        <v>414</v>
      </c>
      <c r="H556" s="3"/>
      <c r="I556" s="17"/>
      <c r="J556" s="11" t="s">
        <v>40</v>
      </c>
      <c r="K556" s="11">
        <v>4518</v>
      </c>
      <c r="L556" s="17"/>
      <c r="P556" s="17"/>
      <c r="Q556" s="17"/>
      <c r="R556" s="17"/>
      <c r="S556" s="17"/>
      <c r="U556" s="17"/>
      <c r="V556" s="17">
        <v>43865</v>
      </c>
      <c r="AF556" s="17"/>
    </row>
    <row r="557" spans="1:32" s="11" customFormat="1" hidden="1" x14ac:dyDescent="0.25">
      <c r="A557" s="1">
        <v>20201062</v>
      </c>
      <c r="B557" s="1">
        <v>13416352</v>
      </c>
      <c r="C557" s="1" t="s">
        <v>33</v>
      </c>
      <c r="D557" s="1" t="s">
        <v>83</v>
      </c>
      <c r="E557" s="1">
        <v>1137348</v>
      </c>
      <c r="F557" s="3">
        <v>43887</v>
      </c>
      <c r="G557" s="3" t="s">
        <v>414</v>
      </c>
      <c r="H557" s="3"/>
      <c r="I557" s="17"/>
      <c r="J557" s="91" t="s">
        <v>268</v>
      </c>
      <c r="K557" s="91">
        <v>550</v>
      </c>
      <c r="L557" s="17"/>
      <c r="P557" s="17"/>
      <c r="Q557" s="17"/>
      <c r="R557" s="17"/>
      <c r="S557" s="17"/>
      <c r="U557" s="17"/>
      <c r="V557" s="17">
        <v>43891</v>
      </c>
      <c r="AF557" s="17"/>
    </row>
    <row r="558" spans="1:32" s="11" customFormat="1" hidden="1" x14ac:dyDescent="0.25">
      <c r="A558" s="1">
        <v>20201063</v>
      </c>
      <c r="B558" s="1" t="s">
        <v>607</v>
      </c>
      <c r="C558" s="1" t="s">
        <v>78</v>
      </c>
      <c r="D558" s="1" t="s">
        <v>79</v>
      </c>
      <c r="E558" s="1">
        <v>1059290</v>
      </c>
      <c r="F558" s="3">
        <v>43888</v>
      </c>
      <c r="G558" s="3" t="s">
        <v>414</v>
      </c>
      <c r="H558" s="3"/>
      <c r="I558" s="17"/>
      <c r="J558" s="91" t="s">
        <v>40</v>
      </c>
      <c r="K558" s="91">
        <v>4740</v>
      </c>
      <c r="L558" s="17"/>
      <c r="P558" s="17"/>
      <c r="Q558" s="17"/>
      <c r="R558" s="17"/>
      <c r="S558" s="17"/>
      <c r="U558" s="17"/>
      <c r="V558" s="17">
        <v>43894</v>
      </c>
      <c r="AF558" s="17"/>
    </row>
    <row r="559" spans="1:32" s="11" customFormat="1" hidden="1" x14ac:dyDescent="0.25">
      <c r="A559" s="1">
        <v>20201064</v>
      </c>
      <c r="B559" s="1" t="s">
        <v>608</v>
      </c>
      <c r="C559" s="1" t="s">
        <v>33</v>
      </c>
      <c r="D559" s="1" t="s">
        <v>83</v>
      </c>
      <c r="E559" s="1" t="s">
        <v>160</v>
      </c>
      <c r="F559" s="3">
        <v>43888</v>
      </c>
      <c r="G559" s="3" t="s">
        <v>414</v>
      </c>
      <c r="H559" s="3"/>
      <c r="I559" s="17"/>
      <c r="J559" s="91" t="s">
        <v>40</v>
      </c>
      <c r="K559" s="91">
        <v>5961</v>
      </c>
      <c r="L559" s="17"/>
      <c r="P559" s="17"/>
      <c r="Q559" s="17"/>
      <c r="R559" s="17"/>
      <c r="S559" s="17"/>
      <c r="U559" s="17"/>
      <c r="V559" s="17">
        <v>43894</v>
      </c>
      <c r="AF559" s="17"/>
    </row>
    <row r="560" spans="1:32" s="11" customFormat="1" hidden="1" x14ac:dyDescent="0.25">
      <c r="A560" s="1">
        <v>20201065</v>
      </c>
      <c r="B560" s="1" t="s">
        <v>609</v>
      </c>
      <c r="C560" s="1" t="s">
        <v>33</v>
      </c>
      <c r="D560" s="1" t="s">
        <v>56</v>
      </c>
      <c r="E560" s="1">
        <v>1061431</v>
      </c>
      <c r="F560" s="3">
        <v>43891</v>
      </c>
      <c r="G560" s="3" t="s">
        <v>414</v>
      </c>
      <c r="H560" s="3"/>
      <c r="I560" s="17"/>
      <c r="J560" s="91" t="s">
        <v>40</v>
      </c>
      <c r="K560" s="91">
        <v>7041</v>
      </c>
      <c r="L560" s="17"/>
      <c r="P560" s="17"/>
      <c r="Q560" s="17"/>
      <c r="R560" s="17"/>
      <c r="S560" s="17"/>
      <c r="U560" s="17"/>
      <c r="V560" s="17">
        <v>43893</v>
      </c>
      <c r="AF560" s="17"/>
    </row>
    <row r="561" spans="1:23" s="11" customFormat="1" hidden="1" x14ac:dyDescent="0.25">
      <c r="A561" s="1">
        <v>20201066</v>
      </c>
      <c r="B561" s="1" t="s">
        <v>610</v>
      </c>
      <c r="C561" s="1" t="s">
        <v>78</v>
      </c>
      <c r="D561" s="1" t="s">
        <v>79</v>
      </c>
      <c r="E561" s="1">
        <v>1059290</v>
      </c>
      <c r="F561" s="3">
        <v>43892</v>
      </c>
      <c r="G561" s="3" t="s">
        <v>414</v>
      </c>
      <c r="H561" s="3"/>
      <c r="I561" s="17"/>
      <c r="J561" s="91" t="s">
        <v>268</v>
      </c>
      <c r="K561" s="91">
        <v>550</v>
      </c>
      <c r="L561" s="17"/>
      <c r="P561" s="17"/>
      <c r="Q561" s="17"/>
      <c r="R561" s="17"/>
      <c r="S561" s="17"/>
      <c r="U561" s="17"/>
      <c r="V561" s="17">
        <v>43892</v>
      </c>
    </row>
    <row r="562" spans="1:23" s="11" customFormat="1" hidden="1" x14ac:dyDescent="0.25">
      <c r="A562" s="1">
        <v>20201067</v>
      </c>
      <c r="B562" s="1" t="s">
        <v>611</v>
      </c>
      <c r="C562" s="1" t="s">
        <v>612</v>
      </c>
      <c r="D562" s="1" t="s">
        <v>83</v>
      </c>
      <c r="E562" s="1">
        <v>952982</v>
      </c>
      <c r="F562" s="3">
        <v>43893</v>
      </c>
      <c r="G562" s="3" t="s">
        <v>414</v>
      </c>
      <c r="H562" s="3"/>
      <c r="I562" s="17"/>
      <c r="J562" s="11" t="s">
        <v>40</v>
      </c>
      <c r="K562" s="11">
        <v>5921</v>
      </c>
      <c r="L562" s="17"/>
      <c r="P562" s="17"/>
      <c r="Q562" s="17"/>
      <c r="R562" s="17"/>
      <c r="S562" s="17"/>
      <c r="U562" s="17"/>
      <c r="V562" s="17">
        <v>43900</v>
      </c>
    </row>
    <row r="563" spans="1:23" s="11" customFormat="1" hidden="1" x14ac:dyDescent="0.25">
      <c r="A563" s="1">
        <v>20201068</v>
      </c>
      <c r="B563" s="1">
        <v>13400191</v>
      </c>
      <c r="C563" s="1" t="s">
        <v>78</v>
      </c>
      <c r="D563" s="1" t="s">
        <v>79</v>
      </c>
      <c r="E563" s="1">
        <v>1059290</v>
      </c>
      <c r="F563" s="3">
        <v>43894</v>
      </c>
      <c r="G563" s="3" t="s">
        <v>414</v>
      </c>
      <c r="H563" s="3"/>
      <c r="I563" s="17"/>
      <c r="J563" s="91" t="s">
        <v>268</v>
      </c>
      <c r="K563" s="91">
        <v>550</v>
      </c>
      <c r="L563" s="17"/>
      <c r="P563" s="17"/>
      <c r="Q563" s="17"/>
      <c r="R563" s="17"/>
      <c r="S563" s="17"/>
      <c r="U563" s="17"/>
      <c r="V563" s="17">
        <v>43900</v>
      </c>
    </row>
    <row r="564" spans="1:23" s="11" customFormat="1" hidden="1" x14ac:dyDescent="0.25">
      <c r="A564" s="1">
        <v>20201069</v>
      </c>
      <c r="B564" s="1" t="s">
        <v>613</v>
      </c>
      <c r="C564" s="1" t="s">
        <v>78</v>
      </c>
      <c r="D564" s="1" t="s">
        <v>79</v>
      </c>
      <c r="E564" s="1">
        <v>1059290</v>
      </c>
      <c r="F564" s="3">
        <v>43895</v>
      </c>
      <c r="G564" s="3" t="s">
        <v>414</v>
      </c>
      <c r="H564" s="3"/>
      <c r="I564" s="17"/>
      <c r="J564" s="91" t="s">
        <v>40</v>
      </c>
      <c r="K564" s="91">
        <v>4321</v>
      </c>
      <c r="L564" s="17"/>
      <c r="P564" s="17"/>
      <c r="Q564" s="17"/>
      <c r="R564" s="17"/>
      <c r="S564" s="17"/>
      <c r="U564" s="17"/>
      <c r="V564" s="17">
        <v>43900</v>
      </c>
    </row>
    <row r="565" spans="1:23" s="11" customFormat="1" hidden="1" x14ac:dyDescent="0.25">
      <c r="A565" s="1">
        <v>20201070</v>
      </c>
      <c r="B565" s="1" t="s">
        <v>614</v>
      </c>
      <c r="C565" s="1" t="s">
        <v>33</v>
      </c>
      <c r="D565" s="1" t="s">
        <v>39</v>
      </c>
      <c r="E565" s="1">
        <v>859588</v>
      </c>
      <c r="F565" s="3">
        <v>43898</v>
      </c>
      <c r="G565" s="3" t="s">
        <v>414</v>
      </c>
      <c r="H565" s="3"/>
      <c r="I565" s="17"/>
      <c r="J565" s="11" t="s">
        <v>615</v>
      </c>
      <c r="K565" s="11">
        <v>550</v>
      </c>
      <c r="L565" s="17"/>
      <c r="P565" s="17"/>
      <c r="Q565" s="17"/>
      <c r="R565" s="17"/>
      <c r="S565" s="17"/>
      <c r="U565" s="17"/>
      <c r="V565" s="17">
        <v>43900</v>
      </c>
    </row>
    <row r="566" spans="1:23" s="11" customFormat="1" hidden="1" x14ac:dyDescent="0.25">
      <c r="A566" s="1">
        <v>20201071</v>
      </c>
      <c r="B566" s="1" t="s">
        <v>616</v>
      </c>
      <c r="C566" s="1" t="s">
        <v>33</v>
      </c>
      <c r="D566" s="1" t="s">
        <v>511</v>
      </c>
      <c r="E566" s="1">
        <v>1108037</v>
      </c>
      <c r="F566" s="3">
        <v>43898</v>
      </c>
      <c r="G566" s="3" t="s">
        <v>414</v>
      </c>
      <c r="H566" s="3"/>
      <c r="I566" s="17"/>
      <c r="J566" s="91" t="s">
        <v>221</v>
      </c>
      <c r="K566" s="91">
        <v>550</v>
      </c>
      <c r="L566" s="17"/>
      <c r="P566" s="17"/>
      <c r="Q566" s="17"/>
      <c r="R566" s="17"/>
      <c r="S566" s="17"/>
      <c r="U566" s="17"/>
      <c r="V566" s="17">
        <v>43916</v>
      </c>
      <c r="W566" s="11" t="s">
        <v>617</v>
      </c>
    </row>
    <row r="567" spans="1:23" s="11" customFormat="1" hidden="1" x14ac:dyDescent="0.25">
      <c r="A567" s="1">
        <v>20201072</v>
      </c>
      <c r="B567" s="1" t="s">
        <v>618</v>
      </c>
      <c r="C567" s="1" t="s">
        <v>58</v>
      </c>
      <c r="D567" s="1" t="s">
        <v>532</v>
      </c>
      <c r="E567" s="1" t="s">
        <v>533</v>
      </c>
      <c r="F567" s="3">
        <v>43898</v>
      </c>
      <c r="G567" s="3" t="s">
        <v>414</v>
      </c>
      <c r="H567" s="3"/>
      <c r="I567" s="17"/>
      <c r="J567" s="91" t="s">
        <v>268</v>
      </c>
      <c r="K567" s="91">
        <v>550</v>
      </c>
      <c r="L567" s="17"/>
      <c r="P567" s="17"/>
      <c r="Q567" s="17"/>
      <c r="R567" s="17"/>
      <c r="S567" s="17"/>
      <c r="U567" s="17"/>
      <c r="V567" s="17">
        <v>43900</v>
      </c>
      <c r="W567" s="11" t="s">
        <v>619</v>
      </c>
    </row>
    <row r="568" spans="1:23" s="11" customFormat="1" hidden="1" x14ac:dyDescent="0.25">
      <c r="A568" s="1">
        <v>20201073</v>
      </c>
      <c r="B568" s="1" t="s">
        <v>620</v>
      </c>
      <c r="C568" s="1" t="s">
        <v>33</v>
      </c>
      <c r="D568" s="1" t="s">
        <v>56</v>
      </c>
      <c r="E568" s="1">
        <v>1061431</v>
      </c>
      <c r="F568" s="3">
        <v>43900</v>
      </c>
      <c r="G568" s="3" t="s">
        <v>414</v>
      </c>
      <c r="H568" s="3"/>
      <c r="I568" s="17"/>
      <c r="J568" s="91" t="s">
        <v>40</v>
      </c>
      <c r="K568" s="91">
        <v>5661</v>
      </c>
      <c r="L568" s="17"/>
      <c r="P568" s="17"/>
      <c r="Q568" s="17"/>
      <c r="R568" s="17"/>
      <c r="S568" s="17"/>
      <c r="U568" s="17"/>
      <c r="V568" s="17">
        <v>43902</v>
      </c>
    </row>
    <row r="569" spans="1:23" s="11" customFormat="1" hidden="1" x14ac:dyDescent="0.25">
      <c r="A569" s="1">
        <v>20201074</v>
      </c>
      <c r="B569" s="1" t="s">
        <v>621</v>
      </c>
      <c r="C569" s="1" t="s">
        <v>33</v>
      </c>
      <c r="D569" s="1" t="s">
        <v>83</v>
      </c>
      <c r="E569" s="1" t="s">
        <v>160</v>
      </c>
      <c r="F569" s="3">
        <v>43900</v>
      </c>
      <c r="G569" s="3" t="s">
        <v>414</v>
      </c>
      <c r="H569" s="3"/>
      <c r="I569" s="17"/>
      <c r="J569" s="91" t="s">
        <v>40</v>
      </c>
      <c r="K569" s="91">
        <v>8431</v>
      </c>
      <c r="L569" s="17"/>
      <c r="P569" s="17"/>
      <c r="Q569" s="17"/>
      <c r="R569" s="17"/>
      <c r="S569" s="17"/>
      <c r="U569" s="17"/>
      <c r="V569" s="17">
        <v>43906</v>
      </c>
    </row>
    <row r="570" spans="1:23" s="11" customFormat="1" hidden="1" x14ac:dyDescent="0.25">
      <c r="A570" s="1">
        <v>20201075</v>
      </c>
      <c r="B570" s="1" t="s">
        <v>622</v>
      </c>
      <c r="C570" s="1" t="s">
        <v>33</v>
      </c>
      <c r="D570" s="1" t="s">
        <v>56</v>
      </c>
      <c r="E570" s="1" t="s">
        <v>190</v>
      </c>
      <c r="F570" s="3">
        <v>43900</v>
      </c>
      <c r="G570" s="3" t="s">
        <v>414</v>
      </c>
      <c r="H570" s="3"/>
      <c r="I570" s="17"/>
      <c r="J570" s="91" t="s">
        <v>40</v>
      </c>
      <c r="K570" s="91">
        <v>5201</v>
      </c>
      <c r="L570" s="17"/>
      <c r="P570" s="17"/>
      <c r="Q570" s="17"/>
      <c r="R570" s="17"/>
      <c r="S570" s="17"/>
      <c r="U570" s="17"/>
      <c r="V570" s="17">
        <v>43906</v>
      </c>
    </row>
    <row r="571" spans="1:23" s="11" customFormat="1" hidden="1" x14ac:dyDescent="0.25">
      <c r="A571" s="1">
        <v>20201076</v>
      </c>
      <c r="B571" s="1" t="s">
        <v>623</v>
      </c>
      <c r="C571" s="1" t="s">
        <v>33</v>
      </c>
      <c r="D571" s="1" t="s">
        <v>83</v>
      </c>
      <c r="E571" s="1" t="s">
        <v>160</v>
      </c>
      <c r="F571" s="3">
        <v>43900</v>
      </c>
      <c r="G571" s="3" t="s">
        <v>414</v>
      </c>
      <c r="H571" s="3"/>
      <c r="I571" s="17"/>
      <c r="J571" s="11" t="s">
        <v>40</v>
      </c>
      <c r="K571" s="11">
        <v>4321</v>
      </c>
      <c r="L571" s="17"/>
      <c r="P571" s="17"/>
      <c r="Q571" s="17"/>
      <c r="R571" s="17"/>
      <c r="S571" s="17"/>
      <c r="U571" s="17"/>
      <c r="V571" s="17">
        <v>43902</v>
      </c>
    </row>
    <row r="572" spans="1:23" s="11" customFormat="1" hidden="1" x14ac:dyDescent="0.25">
      <c r="A572" s="1">
        <v>20201077</v>
      </c>
      <c r="B572" s="1" t="s">
        <v>624</v>
      </c>
      <c r="C572" s="1" t="s">
        <v>33</v>
      </c>
      <c r="D572" s="1" t="s">
        <v>56</v>
      </c>
      <c r="E572" s="1" t="s">
        <v>190</v>
      </c>
      <c r="F572" s="3">
        <v>43900</v>
      </c>
      <c r="G572" s="3" t="s">
        <v>414</v>
      </c>
      <c r="H572" s="3"/>
      <c r="I572" s="17"/>
      <c r="J572" s="91" t="s">
        <v>40</v>
      </c>
      <c r="K572" s="91">
        <v>7356</v>
      </c>
      <c r="L572" s="17"/>
      <c r="P572" s="17"/>
      <c r="Q572" s="17"/>
      <c r="R572" s="17"/>
      <c r="S572" s="17"/>
      <c r="U572" s="17"/>
      <c r="V572" s="17">
        <v>43901</v>
      </c>
    </row>
    <row r="573" spans="1:23" s="11" customFormat="1" hidden="1" x14ac:dyDescent="0.25">
      <c r="A573" s="1">
        <v>20201078</v>
      </c>
      <c r="B573" s="1" t="s">
        <v>625</v>
      </c>
      <c r="C573" s="1" t="s">
        <v>33</v>
      </c>
      <c r="D573" s="1" t="s">
        <v>83</v>
      </c>
      <c r="E573" s="1">
        <v>1108037</v>
      </c>
      <c r="F573" s="3">
        <v>43901</v>
      </c>
      <c r="G573" s="3" t="s">
        <v>414</v>
      </c>
      <c r="H573" s="3"/>
      <c r="I573" s="17"/>
      <c r="J573" s="91" t="s">
        <v>40</v>
      </c>
      <c r="K573" s="91">
        <v>4196</v>
      </c>
      <c r="L573" s="17"/>
      <c r="P573" s="17"/>
      <c r="Q573" s="17"/>
      <c r="R573" s="17"/>
      <c r="S573" s="17"/>
      <c r="U573" s="17"/>
      <c r="V573" s="17">
        <v>44038</v>
      </c>
    </row>
    <row r="574" spans="1:23" s="11" customFormat="1" hidden="1" x14ac:dyDescent="0.25">
      <c r="A574" s="1">
        <v>20201079</v>
      </c>
      <c r="B574" s="1" t="s">
        <v>626</v>
      </c>
      <c r="C574" s="1" t="s">
        <v>33</v>
      </c>
      <c r="D574" s="1" t="s">
        <v>83</v>
      </c>
      <c r="E574" s="1">
        <v>952982</v>
      </c>
      <c r="F574" s="3">
        <v>43901</v>
      </c>
      <c r="G574" s="3" t="s">
        <v>414</v>
      </c>
      <c r="H574" s="3"/>
      <c r="I574" s="17"/>
      <c r="J574" s="11" t="s">
        <v>506</v>
      </c>
      <c r="K574" s="11">
        <v>500</v>
      </c>
      <c r="L574" s="17"/>
      <c r="P574" s="17"/>
      <c r="Q574" s="17"/>
      <c r="R574" s="17"/>
      <c r="S574" s="17"/>
      <c r="U574" s="17"/>
      <c r="V574" s="17">
        <v>43912</v>
      </c>
    </row>
    <row r="575" spans="1:23" s="11" customFormat="1" hidden="1" x14ac:dyDescent="0.25">
      <c r="A575" s="1">
        <v>20201080</v>
      </c>
      <c r="B575" s="1" t="s">
        <v>627</v>
      </c>
      <c r="C575" s="1" t="s">
        <v>33</v>
      </c>
      <c r="D575" s="1" t="s">
        <v>56</v>
      </c>
      <c r="E575" s="1" t="s">
        <v>190</v>
      </c>
      <c r="F575" s="3">
        <v>43901</v>
      </c>
      <c r="G575" s="3" t="s">
        <v>414</v>
      </c>
      <c r="H575" s="3"/>
      <c r="I575" s="17"/>
      <c r="J575" s="91" t="s">
        <v>40</v>
      </c>
      <c r="K575" s="91">
        <v>4841</v>
      </c>
      <c r="L575" s="17"/>
      <c r="P575" s="17"/>
      <c r="Q575" s="17"/>
      <c r="R575" s="17"/>
      <c r="S575" s="17"/>
      <c r="U575" s="17"/>
      <c r="V575" s="17">
        <v>43907</v>
      </c>
    </row>
    <row r="576" spans="1:23" s="11" customFormat="1" hidden="1" x14ac:dyDescent="0.25">
      <c r="A576" s="1">
        <v>20201081</v>
      </c>
      <c r="B576" s="1" t="s">
        <v>628</v>
      </c>
      <c r="C576" s="1" t="s">
        <v>33</v>
      </c>
      <c r="D576" s="1" t="s">
        <v>83</v>
      </c>
      <c r="E576" s="1">
        <v>952982</v>
      </c>
      <c r="F576" s="3">
        <v>43901</v>
      </c>
      <c r="G576" s="3" t="s">
        <v>414</v>
      </c>
      <c r="H576" s="3"/>
      <c r="I576" s="17"/>
      <c r="J576" s="91" t="s">
        <v>506</v>
      </c>
      <c r="K576" s="91">
        <v>500</v>
      </c>
      <c r="L576" s="17"/>
      <c r="P576" s="17"/>
      <c r="Q576" s="17"/>
      <c r="R576" s="17"/>
      <c r="S576" s="17"/>
      <c r="U576" s="17"/>
      <c r="V576" s="17">
        <v>44167</v>
      </c>
    </row>
    <row r="577" spans="1:22" s="11" customFormat="1" hidden="1" x14ac:dyDescent="0.25">
      <c r="A577" s="1">
        <v>20201082</v>
      </c>
      <c r="B577" s="1" t="s">
        <v>629</v>
      </c>
      <c r="C577" s="1" t="s">
        <v>78</v>
      </c>
      <c r="D577" s="1" t="s">
        <v>79</v>
      </c>
      <c r="E577" s="1">
        <v>1059290</v>
      </c>
      <c r="F577" s="3">
        <v>43907</v>
      </c>
      <c r="G577" s="3" t="s">
        <v>414</v>
      </c>
      <c r="H577" s="3"/>
      <c r="I577" s="17"/>
      <c r="J577" s="91" t="s">
        <v>40</v>
      </c>
      <c r="K577" s="91">
        <v>4518</v>
      </c>
      <c r="L577" s="17"/>
      <c r="P577" s="17"/>
      <c r="Q577" s="17"/>
      <c r="R577" s="17"/>
      <c r="S577" s="17"/>
      <c r="U577" s="17"/>
      <c r="V577" s="17">
        <v>43926</v>
      </c>
    </row>
    <row r="578" spans="1:22" s="11" customFormat="1" hidden="1" x14ac:dyDescent="0.25">
      <c r="A578" s="1">
        <v>20201083</v>
      </c>
      <c r="B578" s="1" t="s">
        <v>630</v>
      </c>
      <c r="C578" s="1" t="s">
        <v>78</v>
      </c>
      <c r="D578" s="1" t="s">
        <v>79</v>
      </c>
      <c r="E578" s="1">
        <v>1059290</v>
      </c>
      <c r="F578" s="3">
        <v>43909</v>
      </c>
      <c r="G578" s="3" t="s">
        <v>414</v>
      </c>
      <c r="H578" s="3"/>
      <c r="I578" s="17"/>
      <c r="J578" s="91" t="s">
        <v>40</v>
      </c>
      <c r="K578" s="91">
        <v>4743</v>
      </c>
      <c r="L578" s="17"/>
      <c r="P578" s="17"/>
      <c r="Q578" s="17"/>
      <c r="R578" s="17"/>
      <c r="S578" s="17"/>
      <c r="U578" s="17"/>
      <c r="V578" s="17">
        <v>43927</v>
      </c>
    </row>
    <row r="579" spans="1:22" s="11" customFormat="1" hidden="1" x14ac:dyDescent="0.25">
      <c r="A579" s="1">
        <v>20201084</v>
      </c>
      <c r="B579" s="1" t="s">
        <v>631</v>
      </c>
      <c r="C579" s="1" t="s">
        <v>78</v>
      </c>
      <c r="D579" s="1" t="s">
        <v>79</v>
      </c>
      <c r="E579" s="1">
        <v>1059290</v>
      </c>
      <c r="F579" s="3">
        <v>43909</v>
      </c>
      <c r="G579" s="3" t="s">
        <v>414</v>
      </c>
      <c r="H579" s="3"/>
      <c r="I579" s="17"/>
      <c r="J579" s="91" t="s">
        <v>40</v>
      </c>
      <c r="K579" s="91">
        <v>4443</v>
      </c>
      <c r="L579" s="17"/>
      <c r="P579" s="17"/>
      <c r="Q579" s="17"/>
      <c r="R579" s="17"/>
      <c r="S579" s="17"/>
      <c r="U579" s="17"/>
      <c r="V579" s="17">
        <v>43926</v>
      </c>
    </row>
    <row r="580" spans="1:22" s="11" customFormat="1" hidden="1" x14ac:dyDescent="0.25">
      <c r="A580" s="1">
        <v>20201085</v>
      </c>
      <c r="B580" s="1" t="s">
        <v>632</v>
      </c>
      <c r="C580" s="1" t="s">
        <v>33</v>
      </c>
      <c r="D580" s="1" t="s">
        <v>83</v>
      </c>
      <c r="E580" s="1" t="s">
        <v>160</v>
      </c>
      <c r="F580" s="3">
        <v>43909</v>
      </c>
      <c r="G580" s="3" t="s">
        <v>414</v>
      </c>
      <c r="H580" s="3"/>
      <c r="I580" s="17"/>
      <c r="J580" s="11" t="s">
        <v>268</v>
      </c>
      <c r="K580" s="11">
        <v>550</v>
      </c>
      <c r="L580" s="17"/>
      <c r="P580" s="17"/>
      <c r="Q580" s="17"/>
      <c r="R580" s="17"/>
      <c r="S580" s="17"/>
      <c r="U580" s="17"/>
      <c r="V580" s="17">
        <v>43912</v>
      </c>
    </row>
    <row r="581" spans="1:22" s="11" customFormat="1" hidden="1" x14ac:dyDescent="0.25">
      <c r="A581" s="1">
        <v>20201086</v>
      </c>
      <c r="B581" s="1" t="s">
        <v>633</v>
      </c>
      <c r="C581" s="1" t="s">
        <v>33</v>
      </c>
      <c r="D581" s="1" t="s">
        <v>56</v>
      </c>
      <c r="E581" s="1">
        <v>1061431</v>
      </c>
      <c r="F581" s="3">
        <v>43912</v>
      </c>
      <c r="G581" s="3" t="s">
        <v>414</v>
      </c>
      <c r="H581" s="3"/>
      <c r="I581" s="17"/>
      <c r="J581" s="91" t="s">
        <v>40</v>
      </c>
      <c r="K581" s="91">
        <v>6086</v>
      </c>
      <c r="L581" s="17"/>
      <c r="P581" s="17"/>
      <c r="Q581" s="17"/>
      <c r="R581" s="17"/>
      <c r="S581" s="17"/>
      <c r="U581" s="17"/>
      <c r="V581" s="17">
        <v>43927</v>
      </c>
    </row>
    <row r="582" spans="1:22" s="11" customFormat="1" hidden="1" x14ac:dyDescent="0.25">
      <c r="A582" s="1">
        <v>20201087</v>
      </c>
      <c r="B582" s="1">
        <v>13131347</v>
      </c>
      <c r="C582" s="1" t="s">
        <v>58</v>
      </c>
      <c r="D582" s="1" t="s">
        <v>59</v>
      </c>
      <c r="E582" s="1">
        <v>1067911</v>
      </c>
      <c r="F582" s="3">
        <v>43914</v>
      </c>
      <c r="G582" s="3" t="s">
        <v>414</v>
      </c>
      <c r="H582" s="3"/>
      <c r="I582" s="17"/>
      <c r="J582" s="91" t="s">
        <v>40</v>
      </c>
      <c r="K582" s="91">
        <v>8049</v>
      </c>
      <c r="L582" s="17"/>
      <c r="P582" s="17"/>
      <c r="Q582" s="17"/>
      <c r="R582" s="17"/>
      <c r="S582" s="17"/>
      <c r="U582" s="17"/>
      <c r="V582" s="17">
        <v>43927</v>
      </c>
    </row>
    <row r="583" spans="1:22" s="11" customFormat="1" hidden="1" x14ac:dyDescent="0.25">
      <c r="A583" s="1">
        <v>20201088</v>
      </c>
      <c r="B583" s="1" t="s">
        <v>634</v>
      </c>
      <c r="C583" s="1" t="s">
        <v>33</v>
      </c>
      <c r="D583" s="1" t="s">
        <v>56</v>
      </c>
      <c r="E583" s="1">
        <v>1061431</v>
      </c>
      <c r="F583" s="3">
        <v>43915</v>
      </c>
      <c r="G583" s="3" t="s">
        <v>414</v>
      </c>
      <c r="H583" s="3"/>
      <c r="I583" s="17"/>
      <c r="J583" s="11" t="s">
        <v>268</v>
      </c>
      <c r="K583" s="11">
        <v>550</v>
      </c>
      <c r="L583" s="17"/>
      <c r="P583" s="17"/>
      <c r="Q583" s="17"/>
      <c r="R583" s="17"/>
      <c r="S583" s="17"/>
      <c r="U583" s="17"/>
      <c r="V583" s="17">
        <v>43927</v>
      </c>
    </row>
    <row r="584" spans="1:22" s="11" customFormat="1" hidden="1" x14ac:dyDescent="0.25">
      <c r="A584" s="1">
        <v>20201089</v>
      </c>
      <c r="B584" s="1" t="s">
        <v>635</v>
      </c>
      <c r="C584" s="1" t="s">
        <v>58</v>
      </c>
      <c r="D584" s="1" t="s">
        <v>59</v>
      </c>
      <c r="E584" s="1">
        <v>1067911</v>
      </c>
      <c r="F584" s="3">
        <v>43916</v>
      </c>
      <c r="G584" s="3" t="s">
        <v>414</v>
      </c>
      <c r="H584" s="3"/>
      <c r="I584" s="17"/>
      <c r="J584" s="91" t="s">
        <v>40</v>
      </c>
      <c r="K584" s="91">
        <v>8211</v>
      </c>
      <c r="L584" s="17"/>
      <c r="P584" s="17"/>
      <c r="Q584" s="17"/>
      <c r="R584" s="17"/>
      <c r="S584" s="17"/>
      <c r="U584" s="17"/>
      <c r="V584" s="17">
        <v>43927</v>
      </c>
    </row>
    <row r="585" spans="1:22" s="11" customFormat="1" hidden="1" x14ac:dyDescent="0.25">
      <c r="A585" s="1">
        <v>20201090</v>
      </c>
      <c r="B585" s="1" t="s">
        <v>636</v>
      </c>
      <c r="C585" s="1" t="s">
        <v>33</v>
      </c>
      <c r="D585" s="1" t="s">
        <v>56</v>
      </c>
      <c r="E585" s="1">
        <v>1061431</v>
      </c>
      <c r="F585" s="3">
        <v>43920</v>
      </c>
      <c r="G585" s="3" t="s">
        <v>414</v>
      </c>
      <c r="H585" s="3"/>
      <c r="I585" s="17"/>
      <c r="J585" s="91" t="s">
        <v>40</v>
      </c>
      <c r="K585" s="91">
        <v>6306</v>
      </c>
      <c r="L585" s="17"/>
      <c r="P585" s="17"/>
      <c r="Q585" s="17"/>
      <c r="R585" s="17"/>
      <c r="S585" s="17"/>
      <c r="U585" s="17"/>
      <c r="V585" s="17">
        <v>43927</v>
      </c>
    </row>
    <row r="586" spans="1:22" s="11" customFormat="1" hidden="1" x14ac:dyDescent="0.25">
      <c r="A586" s="1">
        <v>20201091</v>
      </c>
      <c r="B586" s="1" t="s">
        <v>637</v>
      </c>
      <c r="C586" s="1" t="s">
        <v>33</v>
      </c>
      <c r="D586" s="1" t="s">
        <v>83</v>
      </c>
      <c r="E586" s="1">
        <v>1137348</v>
      </c>
      <c r="F586" s="3">
        <v>43920</v>
      </c>
      <c r="G586" s="3" t="s">
        <v>414</v>
      </c>
      <c r="H586" s="3"/>
      <c r="I586" s="17"/>
      <c r="J586" s="91" t="s">
        <v>40</v>
      </c>
      <c r="K586" s="91">
        <v>7511</v>
      </c>
      <c r="L586" s="17"/>
      <c r="P586" s="17"/>
      <c r="Q586" s="17"/>
      <c r="R586" s="17"/>
      <c r="S586" s="17"/>
      <c r="U586" s="17"/>
      <c r="V586" s="17">
        <v>43923</v>
      </c>
    </row>
    <row r="587" spans="1:22" s="11" customFormat="1" hidden="1" x14ac:dyDescent="0.25">
      <c r="A587" s="1">
        <v>20201092</v>
      </c>
      <c r="B587" s="1" t="s">
        <v>638</v>
      </c>
      <c r="C587" s="1" t="s">
        <v>33</v>
      </c>
      <c r="D587" s="1" t="s">
        <v>56</v>
      </c>
      <c r="E587" s="1">
        <v>1061431</v>
      </c>
      <c r="F587" s="3">
        <v>43923</v>
      </c>
      <c r="G587" s="3" t="s">
        <v>414</v>
      </c>
      <c r="H587" s="3"/>
      <c r="I587" s="17"/>
      <c r="J587" s="91" t="s">
        <v>40</v>
      </c>
      <c r="K587" s="91">
        <v>4696</v>
      </c>
      <c r="L587" s="17"/>
      <c r="P587" s="17"/>
      <c r="Q587" s="17"/>
      <c r="R587" s="17"/>
      <c r="S587" s="17"/>
      <c r="U587" s="17"/>
      <c r="V587" s="17">
        <v>43930</v>
      </c>
    </row>
    <row r="588" spans="1:22" s="11" customFormat="1" hidden="1" x14ac:dyDescent="0.25">
      <c r="A588" s="1">
        <v>20201093</v>
      </c>
      <c r="B588" s="1" t="s">
        <v>639</v>
      </c>
      <c r="C588" s="1" t="s">
        <v>33</v>
      </c>
      <c r="D588" s="1" t="s">
        <v>83</v>
      </c>
      <c r="E588" s="1" t="s">
        <v>160</v>
      </c>
      <c r="F588" s="3">
        <v>43926</v>
      </c>
      <c r="G588" s="3" t="s">
        <v>414</v>
      </c>
      <c r="H588" s="3"/>
      <c r="I588" s="17"/>
      <c r="J588" s="91" t="s">
        <v>506</v>
      </c>
      <c r="K588" s="91">
        <v>4881</v>
      </c>
      <c r="L588" s="17"/>
      <c r="P588" s="17"/>
      <c r="Q588" s="17"/>
      <c r="R588" s="17"/>
      <c r="S588" s="17"/>
      <c r="U588" s="17"/>
      <c r="V588" s="17">
        <v>43979</v>
      </c>
    </row>
    <row r="589" spans="1:22" s="11" customFormat="1" hidden="1" x14ac:dyDescent="0.25">
      <c r="A589" s="1">
        <v>20201094</v>
      </c>
      <c r="B589" s="1" t="s">
        <v>640</v>
      </c>
      <c r="C589" s="48" t="s">
        <v>78</v>
      </c>
      <c r="D589" s="1" t="s">
        <v>79</v>
      </c>
      <c r="E589" s="1">
        <v>1059290</v>
      </c>
      <c r="F589" s="3">
        <v>43928</v>
      </c>
      <c r="G589" s="3" t="s">
        <v>414</v>
      </c>
      <c r="H589" s="3"/>
      <c r="I589" s="17"/>
      <c r="J589" s="91" t="s">
        <v>268</v>
      </c>
      <c r="K589" s="91">
        <v>550</v>
      </c>
      <c r="L589" s="17"/>
      <c r="P589" s="17"/>
      <c r="Q589" s="17"/>
      <c r="R589" s="17"/>
      <c r="S589" s="17"/>
      <c r="U589" s="17"/>
      <c r="V589" s="17">
        <v>43935</v>
      </c>
    </row>
    <row r="590" spans="1:22" s="11" customFormat="1" hidden="1" x14ac:dyDescent="0.25">
      <c r="A590" s="1">
        <v>20201095</v>
      </c>
      <c r="B590" s="1" t="s">
        <v>641</v>
      </c>
      <c r="C590" s="1" t="s">
        <v>78</v>
      </c>
      <c r="D590" s="1" t="s">
        <v>79</v>
      </c>
      <c r="E590" s="1">
        <v>1059290</v>
      </c>
      <c r="F590" s="3">
        <v>43934</v>
      </c>
      <c r="G590" s="3" t="s">
        <v>414</v>
      </c>
      <c r="H590" s="3"/>
      <c r="I590" s="17"/>
      <c r="J590" s="11" t="s">
        <v>268</v>
      </c>
      <c r="K590" s="11">
        <v>550</v>
      </c>
      <c r="L590" s="17"/>
      <c r="P590" s="17"/>
      <c r="Q590" s="17"/>
      <c r="R590" s="17"/>
      <c r="S590" s="17"/>
      <c r="U590" s="17"/>
      <c r="V590" s="17">
        <v>43935</v>
      </c>
    </row>
    <row r="591" spans="1:22" s="11" customFormat="1" hidden="1" x14ac:dyDescent="0.25">
      <c r="A591" s="1">
        <v>20201096</v>
      </c>
      <c r="B591" s="1" t="s">
        <v>642</v>
      </c>
      <c r="C591" s="1" t="s">
        <v>33</v>
      </c>
      <c r="D591" s="1" t="s">
        <v>83</v>
      </c>
      <c r="E591" s="1" t="s">
        <v>160</v>
      </c>
      <c r="F591" s="3">
        <v>43934</v>
      </c>
      <c r="G591" s="3" t="s">
        <v>414</v>
      </c>
      <c r="H591" s="3"/>
      <c r="I591" s="17"/>
      <c r="J591" s="91" t="s">
        <v>40</v>
      </c>
      <c r="K591" s="91">
        <v>7686</v>
      </c>
      <c r="L591" s="17"/>
      <c r="P591" s="17"/>
      <c r="Q591" s="17"/>
      <c r="R591" s="17"/>
      <c r="S591" s="17"/>
      <c r="U591" s="17"/>
      <c r="V591" s="17">
        <v>43938</v>
      </c>
    </row>
    <row r="592" spans="1:22" s="11" customFormat="1" hidden="1" x14ac:dyDescent="0.25">
      <c r="A592" s="1">
        <v>20201097</v>
      </c>
      <c r="B592" s="1" t="s">
        <v>643</v>
      </c>
      <c r="C592" s="1" t="s">
        <v>33</v>
      </c>
      <c r="D592" s="1" t="s">
        <v>83</v>
      </c>
      <c r="E592" s="1" t="s">
        <v>160</v>
      </c>
      <c r="F592" s="3">
        <v>43934</v>
      </c>
      <c r="G592" s="3" t="s">
        <v>414</v>
      </c>
      <c r="H592" s="3"/>
      <c r="I592" s="17"/>
      <c r="J592" s="91" t="s">
        <v>40</v>
      </c>
      <c r="K592" s="91">
        <v>7686</v>
      </c>
      <c r="L592" s="17"/>
      <c r="P592" s="17"/>
      <c r="Q592" s="17"/>
      <c r="R592" s="17"/>
      <c r="S592" s="17"/>
      <c r="U592" s="17"/>
      <c r="V592" s="17">
        <v>43936</v>
      </c>
    </row>
    <row r="593" spans="1:23" s="11" customFormat="1" hidden="1" x14ac:dyDescent="0.25">
      <c r="A593" s="1">
        <v>20201098</v>
      </c>
      <c r="B593" s="1" t="s">
        <v>644</v>
      </c>
      <c r="C593" s="1" t="s">
        <v>33</v>
      </c>
      <c r="D593" s="1" t="s">
        <v>83</v>
      </c>
      <c r="E593" s="1" t="s">
        <v>160</v>
      </c>
      <c r="F593" s="3">
        <v>43934</v>
      </c>
      <c r="G593" s="3" t="s">
        <v>414</v>
      </c>
      <c r="H593" s="3"/>
      <c r="I593" s="17"/>
      <c r="J593" s="11" t="s">
        <v>506</v>
      </c>
      <c r="K593" s="11">
        <v>500</v>
      </c>
      <c r="L593" s="17"/>
      <c r="P593" s="17"/>
      <c r="Q593" s="17"/>
      <c r="R593" s="17"/>
      <c r="S593" s="17"/>
      <c r="U593" s="17"/>
      <c r="V593" s="17">
        <v>43936</v>
      </c>
    </row>
    <row r="594" spans="1:23" s="11" customFormat="1" hidden="1" x14ac:dyDescent="0.25">
      <c r="A594" s="1">
        <v>20201099</v>
      </c>
      <c r="B594" s="1" t="s">
        <v>645</v>
      </c>
      <c r="C594" s="1" t="s">
        <v>33</v>
      </c>
      <c r="D594" s="1" t="s">
        <v>83</v>
      </c>
      <c r="E594" s="1">
        <v>1137348</v>
      </c>
      <c r="F594" s="3">
        <v>43937</v>
      </c>
      <c r="G594" s="3" t="s">
        <v>414</v>
      </c>
      <c r="H594" s="3"/>
      <c r="I594" s="17"/>
      <c r="J594" s="91" t="s">
        <v>40</v>
      </c>
      <c r="K594" s="91">
        <v>5201</v>
      </c>
      <c r="L594" s="17"/>
      <c r="P594" s="17"/>
      <c r="Q594" s="17"/>
      <c r="R594" s="17"/>
      <c r="S594" s="17"/>
      <c r="U594" s="17"/>
      <c r="V594" s="17">
        <v>43951</v>
      </c>
    </row>
    <row r="595" spans="1:23" s="11" customFormat="1" hidden="1" x14ac:dyDescent="0.25">
      <c r="A595" s="1">
        <v>20201100</v>
      </c>
      <c r="B595" s="1" t="s">
        <v>646</v>
      </c>
      <c r="C595" s="1" t="s">
        <v>33</v>
      </c>
      <c r="D595" s="1" t="s">
        <v>56</v>
      </c>
      <c r="E595" s="1" t="s">
        <v>190</v>
      </c>
      <c r="F595" s="3">
        <v>43937</v>
      </c>
      <c r="G595" s="3" t="s">
        <v>414</v>
      </c>
      <c r="H595" s="3"/>
      <c r="I595" s="17"/>
      <c r="J595" s="91" t="s">
        <v>40</v>
      </c>
      <c r="K595" s="91">
        <v>4631</v>
      </c>
      <c r="L595" s="17"/>
      <c r="P595" s="17"/>
      <c r="Q595" s="17"/>
      <c r="R595" s="17"/>
      <c r="S595" s="17"/>
      <c r="U595" s="17"/>
      <c r="V595" s="17">
        <v>43955</v>
      </c>
    </row>
    <row r="596" spans="1:23" s="11" customFormat="1" hidden="1" x14ac:dyDescent="0.25">
      <c r="A596" s="1">
        <v>20201101</v>
      </c>
      <c r="B596" s="1" t="s">
        <v>647</v>
      </c>
      <c r="C596" s="1" t="s">
        <v>33</v>
      </c>
      <c r="D596" s="1" t="s">
        <v>56</v>
      </c>
      <c r="E596" s="1" t="s">
        <v>190</v>
      </c>
      <c r="F596" s="3">
        <v>43937</v>
      </c>
      <c r="G596" s="3" t="s">
        <v>414</v>
      </c>
      <c r="H596" s="3"/>
      <c r="I596" s="17"/>
      <c r="J596" s="91" t="s">
        <v>40</v>
      </c>
      <c r="K596" s="91">
        <v>6921</v>
      </c>
      <c r="L596" s="17"/>
      <c r="P596" s="17"/>
      <c r="Q596" s="17"/>
      <c r="R596" s="17"/>
      <c r="S596" s="17"/>
      <c r="U596" s="17"/>
      <c r="V596" s="17">
        <v>44000</v>
      </c>
    </row>
    <row r="597" spans="1:23" s="11" customFormat="1" hidden="1" x14ac:dyDescent="0.25">
      <c r="A597" s="1">
        <v>20201102</v>
      </c>
      <c r="B597" s="1" t="s">
        <v>648</v>
      </c>
      <c r="C597" s="1" t="s">
        <v>33</v>
      </c>
      <c r="D597" s="1" t="s">
        <v>56</v>
      </c>
      <c r="E597" s="1" t="s">
        <v>190</v>
      </c>
      <c r="F597" s="3">
        <v>43937</v>
      </c>
      <c r="G597" s="3" t="s">
        <v>414</v>
      </c>
      <c r="H597" s="3"/>
      <c r="I597" s="17"/>
      <c r="J597" s="91" t="s">
        <v>40</v>
      </c>
      <c r="K597" s="91">
        <v>6946</v>
      </c>
      <c r="L597" s="17"/>
      <c r="P597" s="17"/>
      <c r="Q597" s="17"/>
      <c r="R597" s="17"/>
      <c r="S597" s="17"/>
      <c r="U597" s="17"/>
      <c r="V597" s="17">
        <v>43985</v>
      </c>
    </row>
    <row r="598" spans="1:23" s="11" customFormat="1" hidden="1" x14ac:dyDescent="0.25">
      <c r="A598" s="1">
        <v>20201103</v>
      </c>
      <c r="B598" s="1" t="s">
        <v>649</v>
      </c>
      <c r="C598" s="1" t="s">
        <v>33</v>
      </c>
      <c r="D598" s="1" t="s">
        <v>83</v>
      </c>
      <c r="E598" s="1" t="s">
        <v>160</v>
      </c>
      <c r="F598" s="3">
        <v>43940</v>
      </c>
      <c r="G598" s="3" t="s">
        <v>414</v>
      </c>
      <c r="H598" s="3"/>
      <c r="I598" s="17"/>
      <c r="J598" s="91" t="s">
        <v>268</v>
      </c>
      <c r="K598" s="91">
        <v>550</v>
      </c>
      <c r="L598" s="17"/>
      <c r="P598" s="17"/>
      <c r="Q598" s="17"/>
      <c r="R598" s="17"/>
      <c r="S598" s="17"/>
      <c r="U598" s="17"/>
      <c r="V598" s="17">
        <v>43943</v>
      </c>
    </row>
    <row r="599" spans="1:23" s="11" customFormat="1" hidden="1" x14ac:dyDescent="0.25">
      <c r="A599" s="1">
        <v>20201104</v>
      </c>
      <c r="B599" s="1" t="s">
        <v>650</v>
      </c>
      <c r="C599" s="1" t="s">
        <v>78</v>
      </c>
      <c r="D599" s="1" t="s">
        <v>79</v>
      </c>
      <c r="E599" s="1">
        <v>1059290</v>
      </c>
      <c r="F599" s="3">
        <v>43940</v>
      </c>
      <c r="G599" s="3" t="s">
        <v>414</v>
      </c>
      <c r="H599" s="3"/>
      <c r="I599" s="17"/>
      <c r="J599" s="11" t="s">
        <v>40</v>
      </c>
      <c r="K599" s="11">
        <v>5656</v>
      </c>
      <c r="L599" s="17" t="s">
        <v>651</v>
      </c>
      <c r="P599" s="17"/>
      <c r="Q599" s="17"/>
      <c r="R599" s="17"/>
      <c r="S599" s="17"/>
      <c r="U599" s="17"/>
      <c r="V599" s="17">
        <v>43979</v>
      </c>
      <c r="W599" s="11" t="s">
        <v>652</v>
      </c>
    </row>
    <row r="600" spans="1:23" s="11" customFormat="1" hidden="1" x14ac:dyDescent="0.25">
      <c r="A600" s="1">
        <v>20201105</v>
      </c>
      <c r="B600" s="1" t="s">
        <v>653</v>
      </c>
      <c r="C600" s="1" t="s">
        <v>78</v>
      </c>
      <c r="D600" s="1" t="s">
        <v>79</v>
      </c>
      <c r="E600" s="1">
        <v>1059290</v>
      </c>
      <c r="F600" s="3">
        <v>43943</v>
      </c>
      <c r="G600" s="3" t="s">
        <v>414</v>
      </c>
      <c r="H600" s="3"/>
      <c r="I600" s="17"/>
      <c r="J600" s="91" t="s">
        <v>268</v>
      </c>
      <c r="K600" s="91">
        <v>550</v>
      </c>
      <c r="L600" s="17"/>
      <c r="P600" s="17"/>
      <c r="Q600" s="17"/>
      <c r="R600" s="17"/>
      <c r="S600" s="17"/>
      <c r="U600" s="17"/>
      <c r="V600" s="17">
        <v>43948</v>
      </c>
    </row>
    <row r="601" spans="1:23" s="11" customFormat="1" hidden="1" x14ac:dyDescent="0.25">
      <c r="A601" s="1">
        <v>20201106</v>
      </c>
      <c r="B601" s="1">
        <v>13433070</v>
      </c>
      <c r="C601" s="1" t="s">
        <v>33</v>
      </c>
      <c r="D601" s="1" t="s">
        <v>83</v>
      </c>
      <c r="E601" s="1">
        <v>1137348</v>
      </c>
      <c r="F601" s="3">
        <v>43943</v>
      </c>
      <c r="G601" s="3" t="s">
        <v>414</v>
      </c>
      <c r="H601" s="3"/>
      <c r="I601" s="17"/>
      <c r="J601" s="91" t="s">
        <v>268</v>
      </c>
      <c r="K601" s="91">
        <v>550</v>
      </c>
      <c r="L601" s="17"/>
      <c r="P601" s="17"/>
      <c r="Q601" s="17"/>
      <c r="R601" s="17"/>
      <c r="S601" s="17"/>
      <c r="U601" s="17"/>
      <c r="V601" s="17">
        <v>43955</v>
      </c>
    </row>
    <row r="602" spans="1:23" s="11" customFormat="1" hidden="1" x14ac:dyDescent="0.25">
      <c r="A602" s="1">
        <v>20201107</v>
      </c>
      <c r="B602" s="1" t="s">
        <v>654</v>
      </c>
      <c r="C602" s="1" t="s">
        <v>58</v>
      </c>
      <c r="D602" s="1" t="s">
        <v>532</v>
      </c>
      <c r="E602" s="1" t="s">
        <v>533</v>
      </c>
      <c r="F602" s="3">
        <v>43950</v>
      </c>
      <c r="G602" s="3" t="s">
        <v>414</v>
      </c>
      <c r="H602" s="3"/>
      <c r="I602" s="17"/>
      <c r="J602" s="11" t="s">
        <v>40</v>
      </c>
      <c r="K602" s="11">
        <v>7561</v>
      </c>
      <c r="L602" s="17"/>
      <c r="P602" s="17"/>
      <c r="Q602" s="17"/>
      <c r="R602" s="17"/>
      <c r="S602" s="17"/>
      <c r="U602" s="17"/>
      <c r="V602" s="17">
        <v>43983</v>
      </c>
    </row>
    <row r="603" spans="1:23" s="11" customFormat="1" hidden="1" x14ac:dyDescent="0.25">
      <c r="A603" s="1">
        <v>20201108</v>
      </c>
      <c r="B603" s="1" t="s">
        <v>655</v>
      </c>
      <c r="C603" s="1" t="s">
        <v>33</v>
      </c>
      <c r="D603" s="1" t="s">
        <v>56</v>
      </c>
      <c r="E603" s="1">
        <v>1061431</v>
      </c>
      <c r="F603" s="3">
        <v>43951</v>
      </c>
      <c r="G603" s="3" t="s">
        <v>414</v>
      </c>
      <c r="H603" s="3"/>
      <c r="I603" s="17"/>
      <c r="J603" s="91" t="s">
        <v>40</v>
      </c>
      <c r="K603" s="91">
        <v>5556</v>
      </c>
      <c r="L603" s="17"/>
      <c r="P603" s="17"/>
      <c r="Q603" s="17"/>
      <c r="R603" s="17"/>
      <c r="S603" s="17"/>
      <c r="U603" s="17"/>
      <c r="V603" s="17">
        <v>43982</v>
      </c>
    </row>
    <row r="604" spans="1:23" s="11" customFormat="1" hidden="1" x14ac:dyDescent="0.25">
      <c r="A604" s="1">
        <v>20201109</v>
      </c>
      <c r="B604" s="1">
        <v>13447690</v>
      </c>
      <c r="C604" s="1" t="s">
        <v>33</v>
      </c>
      <c r="D604" s="1" t="s">
        <v>83</v>
      </c>
      <c r="E604" s="1">
        <v>1137348</v>
      </c>
      <c r="F604" s="3">
        <v>43951</v>
      </c>
      <c r="G604" s="3" t="s">
        <v>414</v>
      </c>
      <c r="H604" s="3"/>
      <c r="I604" s="17"/>
      <c r="J604" s="91" t="s">
        <v>40</v>
      </c>
      <c r="K604" s="91">
        <v>4866</v>
      </c>
      <c r="L604" s="17"/>
      <c r="P604" s="17"/>
      <c r="Q604" s="17"/>
      <c r="R604" s="17"/>
      <c r="S604" s="17"/>
      <c r="U604" s="17"/>
      <c r="V604" s="17">
        <v>43982</v>
      </c>
    </row>
    <row r="605" spans="1:23" s="11" customFormat="1" hidden="1" x14ac:dyDescent="0.25">
      <c r="A605" s="1">
        <v>20201110</v>
      </c>
      <c r="B605" s="1" t="s">
        <v>656</v>
      </c>
      <c r="C605" s="1" t="s">
        <v>33</v>
      </c>
      <c r="D605" s="1" t="s">
        <v>83</v>
      </c>
      <c r="E605" s="1">
        <v>952982</v>
      </c>
      <c r="F605" s="3">
        <v>43983</v>
      </c>
      <c r="G605" s="3" t="s">
        <v>414</v>
      </c>
      <c r="H605" s="3"/>
      <c r="I605" s="17"/>
      <c r="J605" s="91" t="s">
        <v>40</v>
      </c>
      <c r="K605" s="91">
        <v>7201</v>
      </c>
      <c r="L605" s="17" t="s">
        <v>657</v>
      </c>
      <c r="P605" s="17"/>
      <c r="Q605" s="17"/>
      <c r="R605" s="17"/>
      <c r="S605" s="17"/>
      <c r="U605" s="17"/>
      <c r="V605" s="17">
        <v>44000</v>
      </c>
      <c r="W605" s="11" t="s">
        <v>658</v>
      </c>
    </row>
    <row r="606" spans="1:23" s="11" customFormat="1" hidden="1" x14ac:dyDescent="0.25">
      <c r="A606" s="1">
        <v>20201111</v>
      </c>
      <c r="B606" s="1" t="s">
        <v>659</v>
      </c>
      <c r="C606" s="1" t="s">
        <v>612</v>
      </c>
      <c r="D606" s="1" t="s">
        <v>83</v>
      </c>
      <c r="E606" s="1">
        <v>952982</v>
      </c>
      <c r="F606" s="3">
        <v>43984</v>
      </c>
      <c r="G606" s="3" t="s">
        <v>414</v>
      </c>
      <c r="H606" s="3"/>
      <c r="I606" s="17"/>
      <c r="J606" s="91" t="s">
        <v>268</v>
      </c>
      <c r="K606" s="91">
        <v>550</v>
      </c>
      <c r="L606" s="17"/>
      <c r="P606" s="17"/>
      <c r="Q606" s="17"/>
      <c r="R606" s="17"/>
      <c r="S606" s="17"/>
      <c r="U606" s="17"/>
      <c r="V606" s="17">
        <v>43984</v>
      </c>
    </row>
    <row r="607" spans="1:23" s="11" customFormat="1" hidden="1" x14ac:dyDescent="0.25">
      <c r="A607" s="1">
        <v>20201112</v>
      </c>
      <c r="B607" s="1">
        <v>13447692</v>
      </c>
      <c r="C607" s="1" t="s">
        <v>33</v>
      </c>
      <c r="D607" s="1" t="s">
        <v>83</v>
      </c>
      <c r="E607" s="1">
        <v>1137348</v>
      </c>
      <c r="F607" s="3">
        <v>43984</v>
      </c>
      <c r="G607" s="3" t="s">
        <v>414</v>
      </c>
      <c r="H607" s="3"/>
      <c r="I607" s="17"/>
      <c r="J607" s="91" t="s">
        <v>40</v>
      </c>
      <c r="K607" s="91">
        <v>8801</v>
      </c>
      <c r="L607" s="17"/>
      <c r="P607" s="17"/>
      <c r="Q607" s="17"/>
      <c r="R607" s="17"/>
      <c r="S607" s="17"/>
      <c r="U607" s="17"/>
      <c r="V607" s="17">
        <v>43986</v>
      </c>
    </row>
    <row r="608" spans="1:23" s="11" customFormat="1" hidden="1" x14ac:dyDescent="0.25">
      <c r="A608" s="1">
        <v>20201113</v>
      </c>
      <c r="B608" s="1" t="s">
        <v>660</v>
      </c>
      <c r="C608" s="1" t="s">
        <v>33</v>
      </c>
      <c r="D608" s="1" t="s">
        <v>83</v>
      </c>
      <c r="E608" s="1" t="s">
        <v>160</v>
      </c>
      <c r="F608" s="3">
        <v>43984</v>
      </c>
      <c r="G608" s="3" t="s">
        <v>414</v>
      </c>
      <c r="H608" s="3"/>
      <c r="I608" s="17"/>
      <c r="J608" s="91" t="s">
        <v>506</v>
      </c>
      <c r="K608" s="91">
        <v>500</v>
      </c>
      <c r="L608" s="17"/>
      <c r="P608" s="17"/>
      <c r="Q608" s="17"/>
      <c r="R608" s="17"/>
      <c r="S608" s="17"/>
      <c r="U608" s="17"/>
      <c r="V608" s="17">
        <v>43984</v>
      </c>
    </row>
    <row r="609" spans="1:23" s="11" customFormat="1" hidden="1" x14ac:dyDescent="0.25">
      <c r="A609" s="1">
        <v>20201114</v>
      </c>
      <c r="B609" s="1">
        <v>13442385</v>
      </c>
      <c r="C609" s="3" t="s">
        <v>33</v>
      </c>
      <c r="D609" s="1" t="s">
        <v>661</v>
      </c>
      <c r="E609" s="1">
        <v>1140397</v>
      </c>
      <c r="F609" s="3">
        <v>43985</v>
      </c>
      <c r="G609" s="3" t="s">
        <v>414</v>
      </c>
      <c r="H609" s="3"/>
      <c r="I609" s="17"/>
      <c r="J609" s="91" t="s">
        <v>40</v>
      </c>
      <c r="K609" s="91">
        <v>4866</v>
      </c>
      <c r="L609" s="17"/>
      <c r="P609" s="17"/>
      <c r="Q609" s="17"/>
      <c r="R609" s="17"/>
      <c r="S609" s="17"/>
      <c r="U609" s="17"/>
      <c r="V609" s="17">
        <v>43985</v>
      </c>
      <c r="W609" s="11" t="s">
        <v>662</v>
      </c>
    </row>
    <row r="610" spans="1:23" s="11" customFormat="1" hidden="1" x14ac:dyDescent="0.25">
      <c r="A610" s="1">
        <v>20201115</v>
      </c>
      <c r="B610" s="1">
        <v>13416351</v>
      </c>
      <c r="C610" s="1" t="s">
        <v>33</v>
      </c>
      <c r="D610" s="1" t="s">
        <v>663</v>
      </c>
      <c r="E610" s="1">
        <v>1135183</v>
      </c>
      <c r="F610" s="3">
        <v>43985</v>
      </c>
      <c r="G610" s="3" t="s">
        <v>414</v>
      </c>
      <c r="H610" s="3"/>
      <c r="I610" s="17"/>
      <c r="J610" s="11" t="s">
        <v>40</v>
      </c>
      <c r="K610" s="11">
        <v>4916</v>
      </c>
      <c r="L610" s="17" t="s">
        <v>651</v>
      </c>
      <c r="P610" s="17"/>
      <c r="Q610" s="17"/>
      <c r="R610" s="17"/>
      <c r="S610" s="17"/>
      <c r="U610" s="17"/>
      <c r="V610" s="17">
        <v>44000</v>
      </c>
      <c r="W610" s="11" t="s">
        <v>652</v>
      </c>
    </row>
    <row r="611" spans="1:23" s="11" customFormat="1" hidden="1" x14ac:dyDescent="0.25">
      <c r="A611" s="1">
        <v>20201116</v>
      </c>
      <c r="B611" s="1">
        <v>13186635</v>
      </c>
      <c r="C611" s="1" t="s">
        <v>33</v>
      </c>
      <c r="D611" s="1" t="s">
        <v>664</v>
      </c>
      <c r="E611" s="1">
        <v>1032847</v>
      </c>
      <c r="F611" s="3">
        <v>43985</v>
      </c>
      <c r="G611" s="3" t="s">
        <v>414</v>
      </c>
      <c r="H611" s="3"/>
      <c r="I611" s="17"/>
      <c r="J611" s="91" t="s">
        <v>268</v>
      </c>
      <c r="K611" s="91">
        <v>550</v>
      </c>
      <c r="L611" s="17"/>
      <c r="P611" s="17"/>
      <c r="Q611" s="17"/>
      <c r="R611" s="17"/>
      <c r="S611" s="17"/>
      <c r="U611" s="17"/>
      <c r="V611" s="17">
        <v>43994</v>
      </c>
    </row>
    <row r="612" spans="1:23" s="11" customFormat="1" hidden="1" x14ac:dyDescent="0.25">
      <c r="A612" s="1">
        <v>20201117</v>
      </c>
      <c r="B612" s="1" t="s">
        <v>665</v>
      </c>
      <c r="C612" s="1" t="s">
        <v>33</v>
      </c>
      <c r="D612" s="1" t="s">
        <v>56</v>
      </c>
      <c r="E612" s="1">
        <v>1061431</v>
      </c>
      <c r="F612" s="3">
        <v>43985</v>
      </c>
      <c r="G612" s="3" t="s">
        <v>414</v>
      </c>
      <c r="H612" s="3"/>
      <c r="I612" s="17"/>
      <c r="J612" s="91" t="s">
        <v>40</v>
      </c>
      <c r="K612" s="91">
        <v>5966</v>
      </c>
      <c r="L612" s="17"/>
      <c r="P612" s="17"/>
      <c r="Q612" s="17"/>
      <c r="R612" s="17"/>
      <c r="S612" s="17"/>
      <c r="U612" s="17"/>
      <c r="V612" s="17">
        <v>44000</v>
      </c>
    </row>
    <row r="613" spans="1:23" s="11" customFormat="1" hidden="1" x14ac:dyDescent="0.25">
      <c r="A613" s="1">
        <v>20201118</v>
      </c>
      <c r="B613" s="1" t="s">
        <v>666</v>
      </c>
      <c r="C613" s="1" t="s">
        <v>33</v>
      </c>
      <c r="D613" s="1" t="s">
        <v>56</v>
      </c>
      <c r="E613" s="1">
        <v>1061431</v>
      </c>
      <c r="F613" s="3">
        <v>43985</v>
      </c>
      <c r="G613" s="3" t="s">
        <v>414</v>
      </c>
      <c r="H613" s="3"/>
      <c r="I613" s="17"/>
      <c r="J613" s="11" t="s">
        <v>268</v>
      </c>
      <c r="K613" s="11">
        <v>550</v>
      </c>
      <c r="L613" s="17"/>
      <c r="P613" s="17"/>
      <c r="Q613" s="17"/>
      <c r="R613" s="17"/>
      <c r="S613" s="17"/>
      <c r="U613" s="17"/>
      <c r="V613" s="17">
        <v>44000</v>
      </c>
    </row>
    <row r="614" spans="1:23" s="11" customFormat="1" hidden="1" x14ac:dyDescent="0.25">
      <c r="A614" s="1">
        <v>20201119</v>
      </c>
      <c r="B614" s="1">
        <v>13416350</v>
      </c>
      <c r="C614" s="1" t="s">
        <v>33</v>
      </c>
      <c r="D614" s="1" t="s">
        <v>663</v>
      </c>
      <c r="E614" s="1">
        <v>1135183</v>
      </c>
      <c r="F614" s="3">
        <v>43986</v>
      </c>
      <c r="G614" s="3" t="s">
        <v>414</v>
      </c>
      <c r="H614" s="3"/>
      <c r="I614" s="17"/>
      <c r="J614" s="91" t="s">
        <v>40</v>
      </c>
      <c r="K614" s="91">
        <v>5701</v>
      </c>
      <c r="L614" s="17"/>
      <c r="P614" s="17"/>
      <c r="Q614" s="17"/>
      <c r="R614" s="17"/>
      <c r="S614" s="17"/>
      <c r="U614" s="17"/>
      <c r="V614" s="17">
        <v>44000</v>
      </c>
    </row>
    <row r="615" spans="1:23" s="11" customFormat="1" hidden="1" x14ac:dyDescent="0.25">
      <c r="A615" s="1">
        <v>20201120</v>
      </c>
      <c r="B615" s="1" t="s">
        <v>667</v>
      </c>
      <c r="C615" s="1" t="s">
        <v>33</v>
      </c>
      <c r="D615" s="1" t="s">
        <v>56</v>
      </c>
      <c r="E615" s="1">
        <v>1061431</v>
      </c>
      <c r="F615" s="3">
        <v>43986</v>
      </c>
      <c r="G615" s="3" t="s">
        <v>414</v>
      </c>
      <c r="H615" s="3"/>
      <c r="I615" s="17"/>
      <c r="J615" s="91" t="s">
        <v>40</v>
      </c>
      <c r="K615" s="91">
        <v>7456</v>
      </c>
      <c r="L615" s="17"/>
      <c r="P615" s="17"/>
      <c r="Q615" s="17"/>
      <c r="R615" s="17"/>
      <c r="S615" s="17"/>
      <c r="U615" s="17"/>
      <c r="V615" s="17">
        <v>44000</v>
      </c>
    </row>
    <row r="616" spans="1:23" s="11" customFormat="1" hidden="1" x14ac:dyDescent="0.25">
      <c r="A616" s="1">
        <v>20201121</v>
      </c>
      <c r="B616" s="1" t="s">
        <v>668</v>
      </c>
      <c r="C616" s="1" t="s">
        <v>33</v>
      </c>
      <c r="D616" s="1" t="s">
        <v>83</v>
      </c>
      <c r="E616" s="1">
        <v>1137348</v>
      </c>
      <c r="F616" s="3">
        <v>43986</v>
      </c>
      <c r="G616" s="3" t="s">
        <v>414</v>
      </c>
      <c r="H616" s="3"/>
      <c r="I616" s="17"/>
      <c r="J616" s="91" t="s">
        <v>268</v>
      </c>
      <c r="K616" s="91">
        <v>550</v>
      </c>
      <c r="L616" s="17"/>
      <c r="P616" s="17"/>
      <c r="Q616" s="17"/>
      <c r="R616" s="17"/>
      <c r="S616" s="17"/>
      <c r="U616" s="17"/>
      <c r="V616" s="17">
        <v>43992</v>
      </c>
    </row>
    <row r="617" spans="1:23" s="11" customFormat="1" hidden="1" x14ac:dyDescent="0.25">
      <c r="A617" s="1">
        <v>20201122</v>
      </c>
      <c r="B617" s="1" t="s">
        <v>669</v>
      </c>
      <c r="C617" s="1" t="s">
        <v>78</v>
      </c>
      <c r="D617" s="1" t="s">
        <v>79</v>
      </c>
      <c r="E617" s="1">
        <v>1059290</v>
      </c>
      <c r="F617" s="3">
        <v>43986</v>
      </c>
      <c r="G617" s="3" t="s">
        <v>414</v>
      </c>
      <c r="H617" s="3"/>
      <c r="I617" s="17"/>
      <c r="J617" s="91" t="s">
        <v>40</v>
      </c>
      <c r="K617" s="91">
        <v>5631</v>
      </c>
      <c r="L617" s="17"/>
      <c r="P617" s="17"/>
      <c r="Q617" s="17"/>
      <c r="R617" s="17"/>
      <c r="S617" s="17"/>
      <c r="U617" s="17"/>
      <c r="V617" s="17">
        <v>43990</v>
      </c>
    </row>
    <row r="618" spans="1:23" s="11" customFormat="1" hidden="1" x14ac:dyDescent="0.25">
      <c r="A618" s="1">
        <v>20201123</v>
      </c>
      <c r="B618" s="1" t="s">
        <v>670</v>
      </c>
      <c r="C618" s="1" t="s">
        <v>33</v>
      </c>
      <c r="D618" s="1" t="s">
        <v>511</v>
      </c>
      <c r="E618" s="1">
        <v>1108037</v>
      </c>
      <c r="F618" s="3">
        <v>43986</v>
      </c>
      <c r="G618" s="3" t="s">
        <v>414</v>
      </c>
      <c r="H618" s="3"/>
      <c r="I618" s="17"/>
      <c r="J618" s="91" t="s">
        <v>40</v>
      </c>
      <c r="K618" s="91">
        <v>6766</v>
      </c>
      <c r="L618" s="17"/>
      <c r="P618" s="17"/>
      <c r="Q618" s="17"/>
      <c r="R618" s="17"/>
      <c r="S618" s="17"/>
      <c r="U618" s="17"/>
      <c r="V618" s="17">
        <v>43987</v>
      </c>
    </row>
    <row r="619" spans="1:23" s="11" customFormat="1" hidden="1" x14ac:dyDescent="0.25">
      <c r="A619" s="1">
        <v>20201124</v>
      </c>
      <c r="B619" s="1" t="s">
        <v>671</v>
      </c>
      <c r="C619" s="1" t="s">
        <v>33</v>
      </c>
      <c r="D619" s="1" t="s">
        <v>83</v>
      </c>
      <c r="E619" s="3" t="s">
        <v>160</v>
      </c>
      <c r="F619" s="3">
        <v>43986</v>
      </c>
      <c r="G619" s="1" t="s">
        <v>414</v>
      </c>
      <c r="H619" s="1"/>
      <c r="J619" s="11" t="s">
        <v>40</v>
      </c>
      <c r="K619" s="11">
        <v>7461</v>
      </c>
      <c r="L619" s="17"/>
      <c r="P619" s="17"/>
      <c r="Q619" s="17"/>
      <c r="R619" s="17"/>
      <c r="S619" s="17"/>
      <c r="U619" s="17"/>
      <c r="V619" s="17">
        <v>43992</v>
      </c>
    </row>
    <row r="620" spans="1:23" s="11" customFormat="1" hidden="1" x14ac:dyDescent="0.25">
      <c r="A620" s="1">
        <v>20201125</v>
      </c>
      <c r="B620" s="1" t="s">
        <v>672</v>
      </c>
      <c r="C620" s="1" t="s">
        <v>58</v>
      </c>
      <c r="D620" s="1" t="s">
        <v>59</v>
      </c>
      <c r="E620" s="1">
        <v>1067911</v>
      </c>
      <c r="F620" s="3">
        <v>43989</v>
      </c>
      <c r="G620" s="3" t="s">
        <v>414</v>
      </c>
      <c r="H620" s="3"/>
      <c r="I620" s="17"/>
      <c r="J620" s="91" t="s">
        <v>40</v>
      </c>
      <c r="K620" s="91">
        <v>8286</v>
      </c>
      <c r="L620" s="17"/>
      <c r="P620" s="17"/>
      <c r="Q620" s="17"/>
      <c r="R620" s="17"/>
      <c r="S620" s="17"/>
      <c r="U620" s="17"/>
      <c r="V620" s="17">
        <v>44001</v>
      </c>
    </row>
    <row r="621" spans="1:23" s="11" customFormat="1" hidden="1" x14ac:dyDescent="0.25">
      <c r="A621" s="1">
        <v>20201126</v>
      </c>
      <c r="B621" s="1" t="s">
        <v>673</v>
      </c>
      <c r="C621" s="1" t="s">
        <v>78</v>
      </c>
      <c r="D621" s="1" t="s">
        <v>79</v>
      </c>
      <c r="E621" s="1">
        <v>1059290</v>
      </c>
      <c r="F621" s="3">
        <v>43989</v>
      </c>
      <c r="G621" s="3" t="s">
        <v>414</v>
      </c>
      <c r="H621" s="3"/>
      <c r="I621" s="17"/>
      <c r="J621" s="91" t="s">
        <v>40</v>
      </c>
      <c r="K621" s="91">
        <v>5903</v>
      </c>
      <c r="L621" s="17"/>
      <c r="P621" s="17"/>
      <c r="Q621" s="17"/>
      <c r="R621" s="17"/>
      <c r="S621" s="17"/>
      <c r="U621" s="17"/>
      <c r="V621" s="17">
        <v>44005</v>
      </c>
    </row>
    <row r="622" spans="1:23" s="11" customFormat="1" hidden="1" x14ac:dyDescent="0.25">
      <c r="A622" s="1">
        <v>20201127</v>
      </c>
      <c r="B622" s="1" t="s">
        <v>674</v>
      </c>
      <c r="C622" s="1" t="s">
        <v>78</v>
      </c>
      <c r="D622" s="1" t="s">
        <v>79</v>
      </c>
      <c r="E622" s="1">
        <v>1059290</v>
      </c>
      <c r="F622" s="3">
        <v>43989</v>
      </c>
      <c r="G622" s="3" t="s">
        <v>414</v>
      </c>
      <c r="H622" s="3"/>
      <c r="I622" s="17"/>
      <c r="J622" s="11" t="s">
        <v>40</v>
      </c>
      <c r="K622" s="11">
        <v>5581</v>
      </c>
      <c r="L622" s="17"/>
      <c r="P622" s="17"/>
      <c r="Q622" s="17"/>
      <c r="R622" s="17"/>
      <c r="S622" s="17"/>
      <c r="U622" s="17"/>
      <c r="V622" s="17">
        <v>43991</v>
      </c>
    </row>
    <row r="623" spans="1:23" s="11" customFormat="1" hidden="1" x14ac:dyDescent="0.25">
      <c r="A623" s="1">
        <v>20201128</v>
      </c>
      <c r="B623" s="1">
        <v>13149237</v>
      </c>
      <c r="C623" s="48" t="s">
        <v>58</v>
      </c>
      <c r="D623" s="1" t="s">
        <v>675</v>
      </c>
      <c r="E623" s="1">
        <v>1079481</v>
      </c>
      <c r="F623" s="3">
        <v>43989</v>
      </c>
      <c r="G623" s="3" t="s">
        <v>414</v>
      </c>
      <c r="H623" s="3"/>
      <c r="I623" s="17"/>
      <c r="J623" s="91" t="s">
        <v>40</v>
      </c>
      <c r="K623" s="91">
        <v>7412</v>
      </c>
      <c r="L623" s="17"/>
      <c r="P623" s="17"/>
      <c r="Q623" s="17"/>
      <c r="R623" s="17"/>
      <c r="S623" s="17"/>
      <c r="U623" s="17"/>
      <c r="V623" s="17">
        <v>43997</v>
      </c>
      <c r="W623" s="11" t="s">
        <v>676</v>
      </c>
    </row>
    <row r="624" spans="1:23" s="11" customFormat="1" hidden="1" x14ac:dyDescent="0.25">
      <c r="A624" s="1">
        <v>20201129</v>
      </c>
      <c r="B624" s="1" t="s">
        <v>677</v>
      </c>
      <c r="C624" s="1" t="s">
        <v>78</v>
      </c>
      <c r="D624" s="1" t="s">
        <v>79</v>
      </c>
      <c r="E624" s="1">
        <v>1059290</v>
      </c>
      <c r="F624" s="3">
        <v>43991</v>
      </c>
      <c r="G624" s="3" t="s">
        <v>414</v>
      </c>
      <c r="H624" s="3"/>
      <c r="I624" s="17"/>
      <c r="J624" s="91" t="s">
        <v>268</v>
      </c>
      <c r="K624" s="91">
        <v>550</v>
      </c>
      <c r="L624" s="17"/>
      <c r="P624" s="17"/>
      <c r="Q624" s="17"/>
      <c r="R624" s="17"/>
      <c r="S624" s="17"/>
      <c r="U624" s="17"/>
      <c r="V624" s="17">
        <v>44005</v>
      </c>
    </row>
    <row r="625" spans="1:23" s="11" customFormat="1" hidden="1" x14ac:dyDescent="0.25">
      <c r="A625" s="1">
        <v>20201130</v>
      </c>
      <c r="B625" s="1" t="s">
        <v>678</v>
      </c>
      <c r="C625" s="1" t="s">
        <v>33</v>
      </c>
      <c r="D625" s="1" t="s">
        <v>83</v>
      </c>
      <c r="E625" s="1">
        <v>1137348</v>
      </c>
      <c r="F625" s="3">
        <v>43991</v>
      </c>
      <c r="G625" s="3" t="s">
        <v>414</v>
      </c>
      <c r="H625" s="3"/>
      <c r="I625" s="17"/>
      <c r="J625" s="91" t="s">
        <v>40</v>
      </c>
      <c r="K625" s="91">
        <v>6666</v>
      </c>
      <c r="L625" s="17"/>
      <c r="P625" s="17"/>
      <c r="Q625" s="17"/>
      <c r="R625" s="17"/>
      <c r="S625" s="17"/>
      <c r="U625" s="17"/>
      <c r="V625" s="17">
        <v>44000</v>
      </c>
    </row>
    <row r="626" spans="1:23" s="11" customFormat="1" hidden="1" x14ac:dyDescent="0.25">
      <c r="A626" s="1">
        <v>20201131</v>
      </c>
      <c r="B626" s="1" t="s">
        <v>679</v>
      </c>
      <c r="C626" s="1" t="s">
        <v>33</v>
      </c>
      <c r="D626" s="1" t="s">
        <v>83</v>
      </c>
      <c r="E626" s="1" t="s">
        <v>160</v>
      </c>
      <c r="F626" s="3">
        <v>43991</v>
      </c>
      <c r="G626" s="3" t="s">
        <v>414</v>
      </c>
      <c r="H626" s="3"/>
      <c r="I626" s="17"/>
      <c r="J626" s="91" t="s">
        <v>506</v>
      </c>
      <c r="K626" s="91">
        <v>500</v>
      </c>
      <c r="L626" s="17"/>
      <c r="P626" s="17"/>
      <c r="Q626" s="17"/>
      <c r="R626" s="17"/>
      <c r="S626" s="17"/>
      <c r="U626" s="17"/>
      <c r="V626" s="17">
        <v>44034</v>
      </c>
    </row>
    <row r="627" spans="1:23" s="11" customFormat="1" hidden="1" x14ac:dyDescent="0.25">
      <c r="A627" s="1">
        <v>20201132</v>
      </c>
      <c r="B627" s="1" t="s">
        <v>680</v>
      </c>
      <c r="C627" s="1" t="s">
        <v>33</v>
      </c>
      <c r="D627" s="1" t="s">
        <v>56</v>
      </c>
      <c r="E627" s="1">
        <v>1061431</v>
      </c>
      <c r="F627" s="3">
        <v>43991</v>
      </c>
      <c r="G627" s="3" t="s">
        <v>414</v>
      </c>
      <c r="H627" s="3"/>
      <c r="I627" s="17"/>
      <c r="J627" s="91" t="s">
        <v>40</v>
      </c>
      <c r="K627" s="91">
        <v>6546</v>
      </c>
      <c r="L627" s="17"/>
      <c r="P627" s="17"/>
      <c r="Q627" s="17"/>
      <c r="R627" s="17"/>
      <c r="S627" s="17"/>
      <c r="U627" s="17"/>
      <c r="V627" s="17">
        <v>43994</v>
      </c>
    </row>
    <row r="628" spans="1:23" s="11" customFormat="1" hidden="1" x14ac:dyDescent="0.25">
      <c r="A628" s="1">
        <v>20201133</v>
      </c>
      <c r="B628" s="1" t="s">
        <v>681</v>
      </c>
      <c r="C628" s="1" t="s">
        <v>78</v>
      </c>
      <c r="D628" s="1" t="s">
        <v>79</v>
      </c>
      <c r="E628" s="1">
        <v>1059290</v>
      </c>
      <c r="F628" s="3">
        <v>43991</v>
      </c>
      <c r="G628" s="3" t="s">
        <v>414</v>
      </c>
      <c r="H628" s="3"/>
      <c r="I628" s="17"/>
      <c r="J628" s="11" t="s">
        <v>40</v>
      </c>
      <c r="K628" s="11">
        <v>4643</v>
      </c>
      <c r="L628" s="17"/>
      <c r="P628" s="17"/>
      <c r="Q628" s="17"/>
      <c r="R628" s="17"/>
      <c r="S628" s="17"/>
      <c r="U628" s="17"/>
      <c r="V628" s="17">
        <v>44005</v>
      </c>
    </row>
    <row r="629" spans="1:23" s="11" customFormat="1" hidden="1" x14ac:dyDescent="0.25">
      <c r="A629" s="1">
        <v>20201134</v>
      </c>
      <c r="B629" s="1" t="s">
        <v>682</v>
      </c>
      <c r="C629" s="1" t="s">
        <v>78</v>
      </c>
      <c r="D629" s="1" t="s">
        <v>79</v>
      </c>
      <c r="E629" s="1">
        <v>1059290</v>
      </c>
      <c r="F629" s="3">
        <v>43991</v>
      </c>
      <c r="G629" s="3" t="s">
        <v>414</v>
      </c>
      <c r="H629" s="3"/>
      <c r="I629" s="17"/>
      <c r="J629" s="91" t="s">
        <v>40</v>
      </c>
      <c r="K629" s="91">
        <v>4840</v>
      </c>
      <c r="L629" s="17" t="s">
        <v>683</v>
      </c>
      <c r="P629" s="17"/>
      <c r="Q629" s="17"/>
      <c r="R629" s="17"/>
      <c r="S629" s="17"/>
      <c r="U629" s="17"/>
      <c r="V629" s="17">
        <v>44005</v>
      </c>
      <c r="W629" s="11" t="s">
        <v>684</v>
      </c>
    </row>
    <row r="630" spans="1:23" s="11" customFormat="1" hidden="1" x14ac:dyDescent="0.25">
      <c r="A630" s="1">
        <v>20201135</v>
      </c>
      <c r="B630" s="1">
        <v>13447689</v>
      </c>
      <c r="C630" s="1" t="s">
        <v>33</v>
      </c>
      <c r="D630" s="1" t="s">
        <v>83</v>
      </c>
      <c r="E630" s="1">
        <v>1137348</v>
      </c>
      <c r="F630" s="3">
        <v>43991</v>
      </c>
      <c r="G630" s="3" t="s">
        <v>414</v>
      </c>
      <c r="H630" s="3"/>
      <c r="I630" s="17"/>
      <c r="J630" s="91" t="s">
        <v>268</v>
      </c>
      <c r="K630" s="91">
        <v>550</v>
      </c>
      <c r="L630" s="17"/>
      <c r="P630" s="17"/>
      <c r="Q630" s="17"/>
      <c r="R630" s="17"/>
      <c r="S630" s="17"/>
      <c r="U630" s="17"/>
      <c r="V630" s="17">
        <v>43994</v>
      </c>
    </row>
    <row r="631" spans="1:23" s="11" customFormat="1" hidden="1" x14ac:dyDescent="0.25">
      <c r="A631" s="1">
        <v>20201136</v>
      </c>
      <c r="B631" s="1" t="s">
        <v>685</v>
      </c>
      <c r="C631" s="1" t="s">
        <v>78</v>
      </c>
      <c r="D631" s="1" t="s">
        <v>79</v>
      </c>
      <c r="E631" s="1">
        <v>1059290</v>
      </c>
      <c r="F631" s="3">
        <v>43991</v>
      </c>
      <c r="G631" s="3" t="s">
        <v>414</v>
      </c>
      <c r="H631" s="3"/>
      <c r="I631" s="17"/>
      <c r="J631" s="11" t="s">
        <v>40</v>
      </c>
      <c r="K631" s="11">
        <v>4171</v>
      </c>
      <c r="L631" s="17" t="s">
        <v>686</v>
      </c>
      <c r="P631" s="17"/>
      <c r="Q631" s="17"/>
      <c r="R631" s="17"/>
      <c r="S631" s="17"/>
      <c r="U631" s="17"/>
      <c r="V631" s="17">
        <v>44005</v>
      </c>
      <c r="W631" s="11" t="s">
        <v>687</v>
      </c>
    </row>
    <row r="632" spans="1:23" s="11" customFormat="1" hidden="1" x14ac:dyDescent="0.25">
      <c r="A632" s="1">
        <v>20201137</v>
      </c>
      <c r="B632" s="1" t="s">
        <v>688</v>
      </c>
      <c r="C632" s="1" t="s">
        <v>33</v>
      </c>
      <c r="D632" s="1" t="s">
        <v>56</v>
      </c>
      <c r="E632" s="1" t="s">
        <v>190</v>
      </c>
      <c r="F632" s="3">
        <v>43993</v>
      </c>
      <c r="G632" s="3" t="s">
        <v>414</v>
      </c>
      <c r="H632" s="3"/>
      <c r="I632" s="17"/>
      <c r="J632" s="91" t="s">
        <v>268</v>
      </c>
      <c r="K632" s="91">
        <v>550</v>
      </c>
      <c r="L632" s="17" t="s">
        <v>657</v>
      </c>
      <c r="P632" s="17"/>
      <c r="Q632" s="17"/>
      <c r="R632" s="17"/>
      <c r="S632" s="17"/>
      <c r="U632" s="17"/>
      <c r="V632" s="17">
        <v>44000</v>
      </c>
      <c r="W632" s="11" t="s">
        <v>658</v>
      </c>
    </row>
    <row r="633" spans="1:23" s="11" customFormat="1" hidden="1" x14ac:dyDescent="0.25">
      <c r="A633" s="1">
        <v>20201138</v>
      </c>
      <c r="B633" s="1" t="s">
        <v>689</v>
      </c>
      <c r="C633" s="1" t="s">
        <v>33</v>
      </c>
      <c r="D633" s="1" t="s">
        <v>661</v>
      </c>
      <c r="E633" s="1">
        <v>1140397</v>
      </c>
      <c r="F633" s="3">
        <v>43994</v>
      </c>
      <c r="G633" s="3" t="s">
        <v>414</v>
      </c>
      <c r="H633" s="3"/>
      <c r="I633" s="17"/>
      <c r="J633" s="91" t="s">
        <v>40</v>
      </c>
      <c r="K633" s="91">
        <v>4121</v>
      </c>
      <c r="L633" s="17"/>
      <c r="P633" s="17"/>
      <c r="Q633" s="17"/>
      <c r="R633" s="17"/>
      <c r="S633" s="17"/>
      <c r="U633" s="17"/>
      <c r="V633" s="17">
        <v>44000</v>
      </c>
    </row>
    <row r="634" spans="1:23" s="11" customFormat="1" hidden="1" x14ac:dyDescent="0.25">
      <c r="A634" s="1">
        <v>20201139</v>
      </c>
      <c r="B634" s="1">
        <v>13177407</v>
      </c>
      <c r="C634" s="1" t="s">
        <v>58</v>
      </c>
      <c r="D634" s="1" t="s">
        <v>690</v>
      </c>
      <c r="E634" s="1">
        <v>1079481</v>
      </c>
      <c r="F634" s="3">
        <v>43994</v>
      </c>
      <c r="G634" s="3" t="s">
        <v>414</v>
      </c>
      <c r="H634" s="3"/>
      <c r="I634" s="17"/>
      <c r="J634" s="91" t="s">
        <v>506</v>
      </c>
      <c r="K634" s="91">
        <v>500</v>
      </c>
      <c r="L634" s="17"/>
      <c r="P634" s="17"/>
      <c r="Q634" s="17"/>
      <c r="R634" s="17"/>
      <c r="S634" s="17"/>
      <c r="U634" s="17"/>
      <c r="V634" s="17">
        <v>43994</v>
      </c>
    </row>
    <row r="635" spans="1:23" s="11" customFormat="1" hidden="1" x14ac:dyDescent="0.25">
      <c r="A635" s="1">
        <v>20201140</v>
      </c>
      <c r="B635" s="1" t="s">
        <v>691</v>
      </c>
      <c r="C635" s="1" t="s">
        <v>58</v>
      </c>
      <c r="D635" s="1" t="s">
        <v>532</v>
      </c>
      <c r="E635" s="1" t="s">
        <v>533</v>
      </c>
      <c r="F635" s="3">
        <v>43996</v>
      </c>
      <c r="G635" s="3" t="s">
        <v>414</v>
      </c>
      <c r="H635" s="3"/>
      <c r="I635" s="17"/>
      <c r="J635" s="91" t="s">
        <v>40</v>
      </c>
      <c r="K635" s="91">
        <v>6592</v>
      </c>
      <c r="L635" s="17"/>
      <c r="P635" s="17"/>
      <c r="Q635" s="17"/>
      <c r="R635" s="17"/>
      <c r="S635" s="17"/>
      <c r="U635" s="17"/>
      <c r="V635" s="17">
        <v>44052</v>
      </c>
    </row>
    <row r="636" spans="1:23" s="11" customFormat="1" hidden="1" x14ac:dyDescent="0.25">
      <c r="A636" s="1">
        <v>20201141</v>
      </c>
      <c r="B636" s="1" t="s">
        <v>692</v>
      </c>
      <c r="C636" s="1" t="s">
        <v>78</v>
      </c>
      <c r="D636" s="1" t="s">
        <v>79</v>
      </c>
      <c r="E636" s="1">
        <v>1059290</v>
      </c>
      <c r="F636" s="3">
        <v>43996</v>
      </c>
      <c r="G636" s="3" t="s">
        <v>414</v>
      </c>
      <c r="H636" s="3"/>
      <c r="I636" s="17"/>
      <c r="J636" s="91" t="s">
        <v>40</v>
      </c>
      <c r="K636" s="91">
        <v>5537</v>
      </c>
      <c r="L636" s="17" t="s">
        <v>693</v>
      </c>
      <c r="P636" s="17"/>
      <c r="Q636" s="17"/>
      <c r="R636" s="17"/>
      <c r="S636" s="17"/>
      <c r="U636" s="17"/>
      <c r="V636" s="17">
        <v>43998</v>
      </c>
      <c r="W636" s="11" t="s">
        <v>694</v>
      </c>
    </row>
    <row r="637" spans="1:23" s="11" customFormat="1" hidden="1" x14ac:dyDescent="0.25">
      <c r="A637" s="1">
        <v>20201142</v>
      </c>
      <c r="B637" s="1" t="s">
        <v>695</v>
      </c>
      <c r="C637" s="1" t="s">
        <v>58</v>
      </c>
      <c r="D637" s="1" t="s">
        <v>59</v>
      </c>
      <c r="E637" s="1">
        <v>1011366</v>
      </c>
      <c r="F637" s="3">
        <v>43996</v>
      </c>
      <c r="G637" s="3" t="s">
        <v>414</v>
      </c>
      <c r="H637" s="3"/>
      <c r="I637" s="17"/>
      <c r="J637" s="11" t="s">
        <v>506</v>
      </c>
      <c r="K637" s="11">
        <v>500</v>
      </c>
      <c r="L637" s="17"/>
      <c r="P637" s="17"/>
      <c r="Q637" s="17"/>
      <c r="R637" s="17"/>
      <c r="S637" s="17"/>
      <c r="U637" s="17"/>
      <c r="V637" s="17">
        <v>43998</v>
      </c>
    </row>
    <row r="638" spans="1:23" s="11" customFormat="1" hidden="1" x14ac:dyDescent="0.25">
      <c r="A638" s="1">
        <v>20201143</v>
      </c>
      <c r="B638" s="1" t="s">
        <v>696</v>
      </c>
      <c r="C638" s="1" t="s">
        <v>58</v>
      </c>
      <c r="D638" s="1" t="s">
        <v>59</v>
      </c>
      <c r="E638" s="1">
        <v>1067911</v>
      </c>
      <c r="F638" s="3">
        <v>43996</v>
      </c>
      <c r="G638" s="3" t="s">
        <v>414</v>
      </c>
      <c r="H638" s="3"/>
      <c r="I638" s="17"/>
      <c r="J638" s="91" t="s">
        <v>40</v>
      </c>
      <c r="K638" s="91">
        <v>6695</v>
      </c>
      <c r="L638" s="17"/>
      <c r="P638" s="17"/>
      <c r="Q638" s="17"/>
      <c r="R638" s="17"/>
      <c r="S638" s="17"/>
      <c r="U638" s="17"/>
      <c r="V638" s="17">
        <v>43999</v>
      </c>
    </row>
    <row r="639" spans="1:23" s="11" customFormat="1" hidden="1" x14ac:dyDescent="0.25">
      <c r="A639" s="1">
        <v>20201144</v>
      </c>
      <c r="B639" s="1" t="s">
        <v>697</v>
      </c>
      <c r="C639" s="1" t="s">
        <v>78</v>
      </c>
      <c r="D639" s="1" t="s">
        <v>79</v>
      </c>
      <c r="E639" s="1">
        <v>1059290</v>
      </c>
      <c r="F639" s="3">
        <v>44001</v>
      </c>
      <c r="G639" s="3" t="s">
        <v>414</v>
      </c>
      <c r="H639" s="3"/>
      <c r="I639" s="17"/>
      <c r="J639" s="91" t="s">
        <v>40</v>
      </c>
      <c r="K639" s="91">
        <v>4715</v>
      </c>
      <c r="L639" s="17"/>
      <c r="P639" s="17"/>
      <c r="Q639" s="17"/>
      <c r="R639" s="17"/>
      <c r="S639" s="17"/>
      <c r="U639" s="17"/>
      <c r="V639" s="17">
        <v>44005</v>
      </c>
    </row>
    <row r="640" spans="1:23" s="11" customFormat="1" hidden="1" x14ac:dyDescent="0.25">
      <c r="A640" s="1">
        <v>20201145</v>
      </c>
      <c r="B640" s="1" t="s">
        <v>698</v>
      </c>
      <c r="C640" s="1" t="s">
        <v>33</v>
      </c>
      <c r="D640" s="1" t="s">
        <v>511</v>
      </c>
      <c r="E640" s="1">
        <v>1108037</v>
      </c>
      <c r="F640" s="3">
        <v>44001</v>
      </c>
      <c r="G640" s="3" t="s">
        <v>414</v>
      </c>
      <c r="H640" s="3"/>
      <c r="I640" s="17"/>
      <c r="J640" s="11" t="s">
        <v>204</v>
      </c>
      <c r="K640" s="11">
        <v>500</v>
      </c>
      <c r="L640" s="17"/>
      <c r="P640" s="17"/>
      <c r="Q640" s="17"/>
      <c r="R640" s="17"/>
      <c r="S640" s="17"/>
      <c r="U640" s="17"/>
      <c r="V640" s="17">
        <v>44005</v>
      </c>
    </row>
    <row r="641" spans="1:32" s="11" customFormat="1" hidden="1" x14ac:dyDescent="0.25">
      <c r="A641" s="1">
        <v>20201146</v>
      </c>
      <c r="B641" s="1">
        <v>13454904</v>
      </c>
      <c r="C641" s="48" t="s">
        <v>33</v>
      </c>
      <c r="D641" s="1" t="s">
        <v>511</v>
      </c>
      <c r="E641" s="1">
        <v>1137348</v>
      </c>
      <c r="F641" s="3">
        <v>44001</v>
      </c>
      <c r="G641" s="3" t="s">
        <v>414</v>
      </c>
      <c r="H641" s="3"/>
      <c r="I641" s="17"/>
      <c r="J641" s="91" t="s">
        <v>464</v>
      </c>
      <c r="K641" s="91">
        <v>550</v>
      </c>
      <c r="L641" s="17" t="s">
        <v>651</v>
      </c>
      <c r="P641" s="17"/>
      <c r="Q641" s="17"/>
      <c r="R641" s="17"/>
      <c r="S641" s="17"/>
      <c r="U641" s="17"/>
      <c r="V641" s="17">
        <v>44001</v>
      </c>
      <c r="W641" s="11" t="s">
        <v>699</v>
      </c>
      <c r="AF641" s="17"/>
    </row>
    <row r="642" spans="1:32" s="11" customFormat="1" hidden="1" x14ac:dyDescent="0.25">
      <c r="A642" s="1">
        <v>20201147</v>
      </c>
      <c r="B642" s="1">
        <v>13454905</v>
      </c>
      <c r="C642" s="1" t="s">
        <v>33</v>
      </c>
      <c r="D642" s="1" t="s">
        <v>511</v>
      </c>
      <c r="E642" s="1">
        <v>1137348</v>
      </c>
      <c r="F642" s="3">
        <v>44001</v>
      </c>
      <c r="G642" s="3" t="s">
        <v>414</v>
      </c>
      <c r="H642" s="3"/>
      <c r="I642" s="17"/>
      <c r="J642" s="91" t="s">
        <v>204</v>
      </c>
      <c r="K642" s="91">
        <v>500</v>
      </c>
      <c r="L642" s="17"/>
      <c r="P642" s="17"/>
      <c r="Q642" s="17"/>
      <c r="R642" s="17"/>
      <c r="S642" s="17"/>
      <c r="U642" s="17"/>
      <c r="V642" s="17">
        <v>44005</v>
      </c>
      <c r="AF642" s="17"/>
    </row>
    <row r="643" spans="1:32" s="11" customFormat="1" hidden="1" x14ac:dyDescent="0.25">
      <c r="A643" s="1">
        <v>20201148</v>
      </c>
      <c r="B643" s="1" t="s">
        <v>700</v>
      </c>
      <c r="C643" s="1" t="s">
        <v>78</v>
      </c>
      <c r="D643" s="1" t="s">
        <v>79</v>
      </c>
      <c r="E643" s="1">
        <v>1059290</v>
      </c>
      <c r="F643" s="3">
        <v>44003</v>
      </c>
      <c r="G643" s="3" t="s">
        <v>414</v>
      </c>
      <c r="H643" s="3"/>
      <c r="I643" s="17"/>
      <c r="J643" s="91" t="s">
        <v>40</v>
      </c>
      <c r="K643" s="91">
        <v>4443</v>
      </c>
      <c r="L643" s="17"/>
      <c r="P643" s="17"/>
      <c r="Q643" s="17"/>
      <c r="R643" s="17"/>
      <c r="S643" s="17"/>
      <c r="U643" s="17"/>
      <c r="V643" s="17">
        <v>44005</v>
      </c>
      <c r="W643" s="11" t="s">
        <v>701</v>
      </c>
      <c r="AF643" s="17"/>
    </row>
    <row r="644" spans="1:32" s="11" customFormat="1" hidden="1" x14ac:dyDescent="0.25">
      <c r="A644" s="1">
        <v>20201149</v>
      </c>
      <c r="B644" s="1" t="s">
        <v>702</v>
      </c>
      <c r="C644" s="1" t="s">
        <v>33</v>
      </c>
      <c r="D644" s="1" t="s">
        <v>56</v>
      </c>
      <c r="E644" s="1">
        <v>1061431</v>
      </c>
      <c r="F644" s="3">
        <v>43991</v>
      </c>
      <c r="G644" s="3" t="s">
        <v>414</v>
      </c>
      <c r="H644" s="3"/>
      <c r="I644" s="17"/>
      <c r="J644" s="91" t="s">
        <v>268</v>
      </c>
      <c r="K644" s="91">
        <v>550</v>
      </c>
      <c r="L644" s="17"/>
      <c r="P644" s="17"/>
      <c r="Q644" s="17"/>
      <c r="R644" s="17"/>
      <c r="S644" s="17"/>
      <c r="U644" s="17"/>
      <c r="V644" s="17">
        <v>44005</v>
      </c>
      <c r="AF644" s="17"/>
    </row>
    <row r="645" spans="1:32" s="11" customFormat="1" hidden="1" x14ac:dyDescent="0.25">
      <c r="A645" s="1">
        <v>20201150</v>
      </c>
      <c r="B645" s="1" t="s">
        <v>555</v>
      </c>
      <c r="C645" s="1" t="s">
        <v>58</v>
      </c>
      <c r="D645" s="1" t="s">
        <v>59</v>
      </c>
      <c r="E645" s="1">
        <v>1111265</v>
      </c>
      <c r="F645" s="3">
        <v>44005</v>
      </c>
      <c r="G645" s="3" t="s">
        <v>414</v>
      </c>
      <c r="H645" s="3"/>
      <c r="I645" s="17"/>
      <c r="J645" s="91" t="s">
        <v>40</v>
      </c>
      <c r="K645" s="91"/>
      <c r="L645" s="17" t="s">
        <v>703</v>
      </c>
      <c r="P645" s="17"/>
      <c r="Q645" s="17"/>
      <c r="R645" s="17"/>
      <c r="S645" s="17"/>
      <c r="U645" s="17"/>
      <c r="V645" s="17">
        <v>44005</v>
      </c>
      <c r="W645" s="11" t="s">
        <v>704</v>
      </c>
      <c r="AF645" s="17"/>
    </row>
    <row r="646" spans="1:32" s="11" customFormat="1" hidden="1" x14ac:dyDescent="0.25">
      <c r="A646" s="1">
        <v>20201151</v>
      </c>
      <c r="B646" s="1" t="s">
        <v>705</v>
      </c>
      <c r="C646" s="1" t="s">
        <v>33</v>
      </c>
      <c r="D646" s="1" t="s">
        <v>56</v>
      </c>
      <c r="E646" s="1" t="s">
        <v>190</v>
      </c>
      <c r="F646" s="3">
        <v>43937</v>
      </c>
      <c r="G646" s="3" t="s">
        <v>414</v>
      </c>
      <c r="H646" s="3"/>
      <c r="I646" s="17"/>
      <c r="J646" s="11" t="s">
        <v>40</v>
      </c>
      <c r="K646" s="11">
        <v>6061</v>
      </c>
      <c r="L646" s="17"/>
      <c r="P646" s="17"/>
      <c r="Q646" s="17"/>
      <c r="R646" s="17"/>
      <c r="S646" s="17"/>
      <c r="U646" s="17"/>
      <c r="V646" s="17">
        <v>44007</v>
      </c>
      <c r="AF646" s="17"/>
    </row>
    <row r="647" spans="1:32" s="11" customFormat="1" hidden="1" x14ac:dyDescent="0.25">
      <c r="A647" s="1">
        <v>20201152</v>
      </c>
      <c r="B647" s="1" t="s">
        <v>706</v>
      </c>
      <c r="C647" s="1" t="s">
        <v>33</v>
      </c>
      <c r="D647" s="1" t="s">
        <v>511</v>
      </c>
      <c r="E647" s="1">
        <v>1137348</v>
      </c>
      <c r="F647" s="3">
        <v>44006</v>
      </c>
      <c r="G647" s="3" t="s">
        <v>414</v>
      </c>
      <c r="H647" s="3"/>
      <c r="I647" s="17"/>
      <c r="J647" s="91" t="s">
        <v>464</v>
      </c>
      <c r="K647" s="91">
        <v>550</v>
      </c>
      <c r="L647" s="17"/>
      <c r="P647" s="17"/>
      <c r="Q647" s="17"/>
      <c r="R647" s="17"/>
      <c r="S647" s="17"/>
      <c r="U647" s="17"/>
      <c r="V647" s="17">
        <v>44006</v>
      </c>
      <c r="AF647" s="17"/>
    </row>
    <row r="648" spans="1:32" s="11" customFormat="1" hidden="1" x14ac:dyDescent="0.25">
      <c r="A648" s="1">
        <v>20201153</v>
      </c>
      <c r="B648" s="1" t="s">
        <v>707</v>
      </c>
      <c r="C648" s="1" t="s">
        <v>33</v>
      </c>
      <c r="D648" s="1" t="s">
        <v>56</v>
      </c>
      <c r="E648" s="1">
        <v>1061431</v>
      </c>
      <c r="F648" s="3">
        <v>44007</v>
      </c>
      <c r="G648" s="3" t="s">
        <v>414</v>
      </c>
      <c r="H648" s="3"/>
      <c r="I648" s="17"/>
      <c r="J648" s="91" t="s">
        <v>40</v>
      </c>
      <c r="K648" s="91">
        <v>6881</v>
      </c>
      <c r="L648" s="17"/>
      <c r="P648" s="17"/>
      <c r="Q648" s="17"/>
      <c r="R648" s="17"/>
      <c r="S648" s="17"/>
      <c r="U648" s="17"/>
      <c r="V648" s="17">
        <v>44011</v>
      </c>
      <c r="AF648" s="17"/>
    </row>
    <row r="649" spans="1:32" s="11" customFormat="1" hidden="1" x14ac:dyDescent="0.25">
      <c r="A649" s="1">
        <v>20201154</v>
      </c>
      <c r="B649" s="1" t="s">
        <v>708</v>
      </c>
      <c r="C649" s="1" t="s">
        <v>78</v>
      </c>
      <c r="D649" s="1" t="s">
        <v>79</v>
      </c>
      <c r="E649" s="1">
        <v>1059290</v>
      </c>
      <c r="F649" s="3">
        <v>44011</v>
      </c>
      <c r="G649" s="3" t="s">
        <v>414</v>
      </c>
      <c r="H649" s="3"/>
      <c r="I649" s="17"/>
      <c r="J649" s="11" t="s">
        <v>40</v>
      </c>
      <c r="K649" s="11">
        <v>4665</v>
      </c>
      <c r="L649" s="17"/>
      <c r="P649" s="17"/>
      <c r="Q649" s="17"/>
      <c r="R649" s="17"/>
      <c r="S649" s="17"/>
      <c r="U649" s="17"/>
      <c r="V649" s="17">
        <v>44013</v>
      </c>
      <c r="AF649" s="17" t="str">
        <f t="shared" ref="AF649:AF680" si="0">IFERROR(INDEX($A$2:$W$587,MATCH(AL649,$B$2:$B$587,1),1),"")</f>
        <v/>
      </c>
    </row>
    <row r="650" spans="1:32" s="11" customFormat="1" hidden="1" x14ac:dyDescent="0.25">
      <c r="A650" s="1">
        <v>20201155</v>
      </c>
      <c r="B650" s="1" t="s">
        <v>709</v>
      </c>
      <c r="C650" s="1" t="s">
        <v>33</v>
      </c>
      <c r="D650" s="1" t="s">
        <v>511</v>
      </c>
      <c r="E650" s="1">
        <v>1137348</v>
      </c>
      <c r="F650" s="3">
        <v>44017</v>
      </c>
      <c r="G650" s="3" t="s">
        <v>414</v>
      </c>
      <c r="H650" s="3"/>
      <c r="I650" s="17"/>
      <c r="J650" s="91" t="s">
        <v>40</v>
      </c>
      <c r="K650" s="91">
        <v>4841</v>
      </c>
      <c r="L650" s="17"/>
      <c r="P650" s="17"/>
      <c r="Q650" s="17"/>
      <c r="R650" s="17"/>
      <c r="S650" s="17"/>
      <c r="U650" s="17"/>
      <c r="V650" s="17">
        <v>44018</v>
      </c>
      <c r="AF650" s="17" t="str">
        <f t="shared" si="0"/>
        <v/>
      </c>
    </row>
    <row r="651" spans="1:32" s="11" customFormat="1" hidden="1" x14ac:dyDescent="0.25">
      <c r="A651" s="1">
        <v>20201156</v>
      </c>
      <c r="B651" s="1" t="s">
        <v>710</v>
      </c>
      <c r="C651" s="1" t="s">
        <v>78</v>
      </c>
      <c r="D651" s="1" t="s">
        <v>79</v>
      </c>
      <c r="E651" s="1">
        <v>1059290</v>
      </c>
      <c r="F651" s="3">
        <v>44017</v>
      </c>
      <c r="G651" s="3" t="s">
        <v>414</v>
      </c>
      <c r="H651" s="3"/>
      <c r="I651" s="17"/>
      <c r="J651" s="91" t="s">
        <v>40</v>
      </c>
      <c r="K651" s="91">
        <v>4246</v>
      </c>
      <c r="L651" s="17"/>
      <c r="P651" s="17"/>
      <c r="Q651" s="17"/>
      <c r="R651" s="17"/>
      <c r="S651" s="17"/>
      <c r="U651" s="17"/>
      <c r="V651" s="17">
        <v>44019</v>
      </c>
      <c r="AF651" s="17" t="str">
        <f t="shared" si="0"/>
        <v/>
      </c>
    </row>
    <row r="652" spans="1:32" s="11" customFormat="1" hidden="1" x14ac:dyDescent="0.25">
      <c r="A652" s="1">
        <v>20201157</v>
      </c>
      <c r="B652" s="1" t="s">
        <v>711</v>
      </c>
      <c r="C652" s="1" t="s">
        <v>612</v>
      </c>
      <c r="D652" s="1" t="s">
        <v>83</v>
      </c>
      <c r="E652" s="1">
        <v>952982</v>
      </c>
      <c r="F652" s="3">
        <v>44017</v>
      </c>
      <c r="G652" s="3" t="s">
        <v>414</v>
      </c>
      <c r="H652" s="3"/>
      <c r="I652" s="17"/>
      <c r="J652" s="91" t="s">
        <v>40</v>
      </c>
      <c r="K652" s="91">
        <v>4121</v>
      </c>
      <c r="L652" s="17"/>
      <c r="P652" s="17"/>
      <c r="Q652" s="17"/>
      <c r="R652" s="17"/>
      <c r="S652" s="17"/>
      <c r="U652" s="17"/>
      <c r="V652" s="17">
        <v>44035</v>
      </c>
      <c r="AF652" s="17" t="str">
        <f t="shared" si="0"/>
        <v/>
      </c>
    </row>
    <row r="653" spans="1:32" s="11" customFormat="1" hidden="1" x14ac:dyDescent="0.25">
      <c r="A653" s="1">
        <v>20201158</v>
      </c>
      <c r="B653" s="1" t="s">
        <v>712</v>
      </c>
      <c r="C653" s="1" t="s">
        <v>33</v>
      </c>
      <c r="D653" s="1" t="s">
        <v>664</v>
      </c>
      <c r="E653" s="1">
        <v>1032847</v>
      </c>
      <c r="F653" s="3">
        <v>44020</v>
      </c>
      <c r="G653" s="3" t="s">
        <v>414</v>
      </c>
      <c r="H653" s="3"/>
      <c r="I653" s="17"/>
      <c r="J653" s="91" t="s">
        <v>464</v>
      </c>
      <c r="K653" s="91">
        <v>550</v>
      </c>
      <c r="L653" s="17"/>
      <c r="P653" s="17"/>
      <c r="Q653" s="17"/>
      <c r="R653" s="17"/>
      <c r="S653" s="17"/>
      <c r="U653" s="17"/>
      <c r="V653" s="17">
        <v>44020</v>
      </c>
      <c r="AF653" s="17" t="str">
        <f t="shared" si="0"/>
        <v/>
      </c>
    </row>
    <row r="654" spans="1:32" s="11" customFormat="1" hidden="1" x14ac:dyDescent="0.25">
      <c r="A654" s="1">
        <v>20201159</v>
      </c>
      <c r="B654" s="1" t="s">
        <v>713</v>
      </c>
      <c r="C654" s="1" t="s">
        <v>33</v>
      </c>
      <c r="D654" s="1" t="s">
        <v>663</v>
      </c>
      <c r="E654" s="1">
        <v>1135183</v>
      </c>
      <c r="F654" s="3">
        <v>44020</v>
      </c>
      <c r="G654" s="3" t="s">
        <v>414</v>
      </c>
      <c r="H654" s="3"/>
      <c r="I654" s="17"/>
      <c r="J654" s="91" t="s">
        <v>40</v>
      </c>
      <c r="K654" s="91">
        <v>5541</v>
      </c>
      <c r="L654" s="17"/>
      <c r="P654" s="17"/>
      <c r="Q654" s="17"/>
      <c r="R654" s="17"/>
      <c r="S654" s="17"/>
      <c r="U654" s="17"/>
      <c r="V654" s="17">
        <v>44021</v>
      </c>
      <c r="AF654" s="17" t="str">
        <f t="shared" si="0"/>
        <v/>
      </c>
    </row>
    <row r="655" spans="1:32" s="11" customFormat="1" hidden="1" x14ac:dyDescent="0.25">
      <c r="A655" s="1">
        <v>20201160</v>
      </c>
      <c r="B655" s="1" t="s">
        <v>714</v>
      </c>
      <c r="C655" s="1" t="s">
        <v>78</v>
      </c>
      <c r="D655" s="1" t="s">
        <v>79</v>
      </c>
      <c r="E655" s="1">
        <v>1059290</v>
      </c>
      <c r="F655" s="3">
        <v>44020</v>
      </c>
      <c r="G655" s="3" t="s">
        <v>414</v>
      </c>
      <c r="H655" s="3"/>
      <c r="I655" s="17"/>
      <c r="J655" s="11" t="s">
        <v>464</v>
      </c>
      <c r="K655" s="11">
        <v>550</v>
      </c>
      <c r="L655" s="17"/>
      <c r="P655" s="17"/>
      <c r="Q655" s="17"/>
      <c r="R655" s="17"/>
      <c r="S655" s="17"/>
      <c r="U655" s="17"/>
      <c r="V655" s="17">
        <v>44020</v>
      </c>
      <c r="AF655" s="17" t="str">
        <f t="shared" si="0"/>
        <v/>
      </c>
    </row>
    <row r="656" spans="1:32" s="11" customFormat="1" hidden="1" x14ac:dyDescent="0.25">
      <c r="A656" s="1">
        <v>20201161</v>
      </c>
      <c r="B656" s="1" t="s">
        <v>715</v>
      </c>
      <c r="C656" s="1" t="s">
        <v>78</v>
      </c>
      <c r="D656" s="1" t="s">
        <v>79</v>
      </c>
      <c r="E656" s="1">
        <v>1059290</v>
      </c>
      <c r="F656" s="3">
        <v>44024</v>
      </c>
      <c r="G656" s="3" t="s">
        <v>414</v>
      </c>
      <c r="H656" s="3"/>
      <c r="I656" s="17"/>
      <c r="J656" s="91" t="s">
        <v>464</v>
      </c>
      <c r="K656" s="91">
        <v>550</v>
      </c>
      <c r="L656" s="17"/>
      <c r="P656" s="17"/>
      <c r="Q656" s="17"/>
      <c r="R656" s="17"/>
      <c r="S656" s="17"/>
      <c r="U656" s="17"/>
      <c r="V656" s="17">
        <v>44024</v>
      </c>
      <c r="AF656" s="17" t="str">
        <f t="shared" si="0"/>
        <v/>
      </c>
    </row>
    <row r="657" spans="1:32" s="11" customFormat="1" hidden="1" x14ac:dyDescent="0.25">
      <c r="A657" s="1">
        <v>20201162</v>
      </c>
      <c r="B657" s="1" t="s">
        <v>716</v>
      </c>
      <c r="C657" s="1" t="s">
        <v>78</v>
      </c>
      <c r="D657" s="1" t="s">
        <v>79</v>
      </c>
      <c r="E657" s="1">
        <v>1059290</v>
      </c>
      <c r="F657" s="3">
        <v>44024</v>
      </c>
      <c r="G657" s="3" t="s">
        <v>414</v>
      </c>
      <c r="H657" s="3"/>
      <c r="I657" s="17"/>
      <c r="J657" s="91" t="s">
        <v>464</v>
      </c>
      <c r="K657" s="91">
        <v>550</v>
      </c>
      <c r="L657" s="17"/>
      <c r="P657" s="17"/>
      <c r="Q657" s="17"/>
      <c r="R657" s="17"/>
      <c r="S657" s="17"/>
      <c r="U657" s="17"/>
      <c r="V657" s="17">
        <v>44024</v>
      </c>
      <c r="AF657" s="17" t="str">
        <f t="shared" si="0"/>
        <v/>
      </c>
    </row>
    <row r="658" spans="1:32" s="11" customFormat="1" hidden="1" x14ac:dyDescent="0.25">
      <c r="A658" s="1">
        <v>20201163</v>
      </c>
      <c r="B658" s="1" t="s">
        <v>717</v>
      </c>
      <c r="C658" s="1" t="s">
        <v>33</v>
      </c>
      <c r="D658" s="1" t="s">
        <v>83</v>
      </c>
      <c r="E658" s="1">
        <v>1137348</v>
      </c>
      <c r="F658" s="3">
        <v>44024</v>
      </c>
      <c r="G658" s="3" t="s">
        <v>414</v>
      </c>
      <c r="H658" s="3"/>
      <c r="I658" s="17"/>
      <c r="J658" s="11" t="s">
        <v>464</v>
      </c>
      <c r="K658" s="11">
        <v>550</v>
      </c>
      <c r="L658" s="17"/>
      <c r="P658" s="17"/>
      <c r="Q658" s="17"/>
      <c r="R658" s="17"/>
      <c r="S658" s="17"/>
      <c r="U658" s="17"/>
      <c r="V658" s="17">
        <v>44024</v>
      </c>
      <c r="AF658" s="17" t="str">
        <f t="shared" si="0"/>
        <v/>
      </c>
    </row>
    <row r="659" spans="1:32" s="11" customFormat="1" hidden="1" x14ac:dyDescent="0.25">
      <c r="A659" s="1">
        <v>20201164</v>
      </c>
      <c r="B659" s="1" t="s">
        <v>718</v>
      </c>
      <c r="C659" s="1" t="s">
        <v>33</v>
      </c>
      <c r="D659" s="1" t="s">
        <v>661</v>
      </c>
      <c r="E659" s="1">
        <v>1140397</v>
      </c>
      <c r="F659" s="3">
        <v>44031</v>
      </c>
      <c r="G659" s="3" t="s">
        <v>414</v>
      </c>
      <c r="H659" s="3"/>
      <c r="I659" s="17"/>
      <c r="J659" s="91" t="s">
        <v>40</v>
      </c>
      <c r="K659" s="91">
        <v>4916</v>
      </c>
      <c r="L659" s="17"/>
      <c r="P659" s="17"/>
      <c r="Q659" s="17"/>
      <c r="R659" s="17"/>
      <c r="S659" s="17"/>
      <c r="U659" s="17"/>
      <c r="V659" s="17">
        <v>44146</v>
      </c>
      <c r="W659" s="11" t="s">
        <v>719</v>
      </c>
      <c r="AF659" s="17" t="str">
        <f t="shared" si="0"/>
        <v/>
      </c>
    </row>
    <row r="660" spans="1:32" s="11" customFormat="1" hidden="1" x14ac:dyDescent="0.25">
      <c r="A660" s="1">
        <v>20201165</v>
      </c>
      <c r="B660" s="1" t="s">
        <v>720</v>
      </c>
      <c r="C660" s="1" t="s">
        <v>33</v>
      </c>
      <c r="D660" s="1" t="s">
        <v>56</v>
      </c>
      <c r="E660" s="1" t="s">
        <v>190</v>
      </c>
      <c r="F660" s="3">
        <v>44031</v>
      </c>
      <c r="G660" s="3" t="s">
        <v>414</v>
      </c>
      <c r="H660" s="3"/>
      <c r="I660" s="17"/>
      <c r="J660" s="91" t="s">
        <v>464</v>
      </c>
      <c r="K660" s="91">
        <v>550</v>
      </c>
      <c r="L660" s="17"/>
      <c r="P660" s="17"/>
      <c r="Q660" s="17"/>
      <c r="R660" s="17"/>
      <c r="S660" s="17"/>
      <c r="U660" s="17"/>
      <c r="V660" s="17">
        <v>44031</v>
      </c>
      <c r="AF660" s="17" t="str">
        <f t="shared" si="0"/>
        <v/>
      </c>
    </row>
    <row r="661" spans="1:32" s="11" customFormat="1" hidden="1" x14ac:dyDescent="0.25">
      <c r="A661" s="1">
        <v>20201166</v>
      </c>
      <c r="B661" s="1" t="s">
        <v>721</v>
      </c>
      <c r="C661" s="1" t="s">
        <v>33</v>
      </c>
      <c r="D661" s="1" t="s">
        <v>83</v>
      </c>
      <c r="E661" s="1">
        <v>952982</v>
      </c>
      <c r="F661" s="3">
        <v>44031</v>
      </c>
      <c r="G661" s="3" t="s">
        <v>414</v>
      </c>
      <c r="H661" s="3"/>
      <c r="I661" s="17"/>
      <c r="J661" s="91" t="s">
        <v>40</v>
      </c>
      <c r="K661" s="91">
        <v>5661</v>
      </c>
      <c r="L661" s="17"/>
      <c r="P661" s="17"/>
      <c r="Q661" s="17"/>
      <c r="R661" s="17"/>
      <c r="S661" s="17"/>
      <c r="U661" s="17"/>
      <c r="V661" s="17">
        <v>44034</v>
      </c>
      <c r="AF661" s="17" t="str">
        <f t="shared" si="0"/>
        <v/>
      </c>
    </row>
    <row r="662" spans="1:32" s="11" customFormat="1" hidden="1" x14ac:dyDescent="0.25">
      <c r="A662" s="1">
        <v>20201167</v>
      </c>
      <c r="B662" s="1" t="s">
        <v>722</v>
      </c>
      <c r="C662" s="1" t="s">
        <v>33</v>
      </c>
      <c r="D662" s="1" t="s">
        <v>83</v>
      </c>
      <c r="E662" s="1">
        <v>1137348</v>
      </c>
      <c r="F662" s="3">
        <v>44031</v>
      </c>
      <c r="G662" s="3" t="s">
        <v>414</v>
      </c>
      <c r="H662" s="3"/>
      <c r="I662" s="17"/>
      <c r="J662" s="91" t="s">
        <v>464</v>
      </c>
      <c r="K662" s="91">
        <v>550</v>
      </c>
      <c r="L662" s="17"/>
      <c r="P662" s="17"/>
      <c r="Q662" s="17"/>
      <c r="R662" s="17"/>
      <c r="S662" s="17"/>
      <c r="U662" s="17"/>
      <c r="V662" s="17">
        <v>44031</v>
      </c>
      <c r="AF662" s="17" t="str">
        <f t="shared" si="0"/>
        <v/>
      </c>
    </row>
    <row r="663" spans="1:32" s="11" customFormat="1" hidden="1" x14ac:dyDescent="0.25">
      <c r="A663" s="1">
        <v>20201168</v>
      </c>
      <c r="B663" s="1" t="s">
        <v>723</v>
      </c>
      <c r="C663" s="1" t="s">
        <v>58</v>
      </c>
      <c r="D663" s="1" t="s">
        <v>59</v>
      </c>
      <c r="E663" s="1">
        <v>1111265</v>
      </c>
      <c r="F663" s="3">
        <v>44031</v>
      </c>
      <c r="G663" s="3" t="s">
        <v>414</v>
      </c>
      <c r="H663" s="3"/>
      <c r="I663" s="17"/>
      <c r="J663" s="91" t="s">
        <v>40</v>
      </c>
      <c r="K663" s="91">
        <v>7711</v>
      </c>
      <c r="L663" s="17"/>
      <c r="P663" s="17"/>
      <c r="Q663" s="17"/>
      <c r="R663" s="17"/>
      <c r="S663" s="17"/>
      <c r="U663" s="17"/>
      <c r="V663" s="17">
        <v>44034</v>
      </c>
      <c r="AF663" s="17" t="str">
        <f t="shared" si="0"/>
        <v/>
      </c>
    </row>
    <row r="664" spans="1:32" s="11" customFormat="1" hidden="1" x14ac:dyDescent="0.25">
      <c r="A664" s="1">
        <v>20201169</v>
      </c>
      <c r="B664" s="1" t="s">
        <v>724</v>
      </c>
      <c r="C664" s="1" t="s">
        <v>78</v>
      </c>
      <c r="D664" s="1" t="s">
        <v>79</v>
      </c>
      <c r="E664" s="1">
        <v>1059290</v>
      </c>
      <c r="F664" s="3">
        <v>44035</v>
      </c>
      <c r="G664" s="3" t="s">
        <v>414</v>
      </c>
      <c r="H664" s="3"/>
      <c r="I664" s="17"/>
      <c r="J664" s="11" t="s">
        <v>464</v>
      </c>
      <c r="K664" s="11">
        <v>550</v>
      </c>
      <c r="L664" s="17"/>
      <c r="P664" s="17"/>
      <c r="Q664" s="17"/>
      <c r="R664" s="17"/>
      <c r="S664" s="17"/>
      <c r="U664" s="17"/>
      <c r="V664" s="17">
        <v>44035</v>
      </c>
      <c r="AF664" s="17" t="str">
        <f t="shared" si="0"/>
        <v/>
      </c>
    </row>
    <row r="665" spans="1:32" s="11" customFormat="1" hidden="1" x14ac:dyDescent="0.25">
      <c r="A665" s="1">
        <v>20201170</v>
      </c>
      <c r="B665" s="1" t="s">
        <v>725</v>
      </c>
      <c r="C665" s="1" t="s">
        <v>33</v>
      </c>
      <c r="D665" s="1" t="s">
        <v>56</v>
      </c>
      <c r="E665" s="1">
        <v>1061431</v>
      </c>
      <c r="F665" s="3">
        <v>44035</v>
      </c>
      <c r="G665" s="3" t="s">
        <v>414</v>
      </c>
      <c r="H665" s="3"/>
      <c r="I665" s="17"/>
      <c r="J665" s="91" t="s">
        <v>40</v>
      </c>
      <c r="K665" s="91">
        <v>4606</v>
      </c>
      <c r="L665" s="17"/>
      <c r="P665" s="17"/>
      <c r="Q665" s="17"/>
      <c r="R665" s="17"/>
      <c r="S665" s="17"/>
      <c r="U665" s="17"/>
      <c r="V665" s="17">
        <v>44038</v>
      </c>
      <c r="AF665" s="17" t="str">
        <f t="shared" si="0"/>
        <v/>
      </c>
    </row>
    <row r="666" spans="1:32" s="11" customFormat="1" hidden="1" x14ac:dyDescent="0.25">
      <c r="A666" s="1">
        <v>20201171</v>
      </c>
      <c r="B666" s="1" t="s">
        <v>726</v>
      </c>
      <c r="C666" s="1" t="s">
        <v>33</v>
      </c>
      <c r="D666" s="1" t="s">
        <v>56</v>
      </c>
      <c r="E666" s="1">
        <v>1061431</v>
      </c>
      <c r="F666" s="3">
        <v>44035</v>
      </c>
      <c r="G666" s="3" t="s">
        <v>414</v>
      </c>
      <c r="H666" s="3"/>
      <c r="I666" s="17"/>
      <c r="J666" s="91" t="s">
        <v>40</v>
      </c>
      <c r="K666" s="91">
        <v>5221</v>
      </c>
      <c r="L666" s="17"/>
      <c r="P666" s="17"/>
      <c r="Q666" s="17"/>
      <c r="R666" s="17"/>
      <c r="S666" s="17"/>
      <c r="U666" s="17"/>
      <c r="V666" s="17">
        <v>44052</v>
      </c>
      <c r="AF666" s="17" t="str">
        <f t="shared" si="0"/>
        <v/>
      </c>
    </row>
    <row r="667" spans="1:32" s="11" customFormat="1" hidden="1" x14ac:dyDescent="0.25">
      <c r="A667" s="1">
        <v>20201172</v>
      </c>
      <c r="B667" s="1" t="s">
        <v>727</v>
      </c>
      <c r="C667" s="1" t="s">
        <v>33</v>
      </c>
      <c r="D667" s="1" t="s">
        <v>56</v>
      </c>
      <c r="E667" s="1" t="s">
        <v>190</v>
      </c>
      <c r="F667" s="3">
        <v>44038</v>
      </c>
      <c r="G667" s="3" t="s">
        <v>414</v>
      </c>
      <c r="H667" s="3"/>
      <c r="I667" s="17"/>
      <c r="J667" s="11" t="s">
        <v>40</v>
      </c>
      <c r="K667" s="11">
        <v>4841</v>
      </c>
      <c r="L667" s="17"/>
      <c r="P667" s="17"/>
      <c r="Q667" s="17"/>
      <c r="R667" s="17"/>
      <c r="S667" s="17"/>
      <c r="U667" s="17"/>
      <c r="V667" s="17">
        <v>44050</v>
      </c>
      <c r="AF667" s="17" t="str">
        <f t="shared" si="0"/>
        <v/>
      </c>
    </row>
    <row r="668" spans="1:32" s="11" customFormat="1" hidden="1" x14ac:dyDescent="0.25">
      <c r="A668" s="1">
        <v>20201173</v>
      </c>
      <c r="B668" s="1">
        <v>13482812</v>
      </c>
      <c r="C668" s="48" t="s">
        <v>33</v>
      </c>
      <c r="D668" s="1" t="s">
        <v>661</v>
      </c>
      <c r="E668" s="1">
        <v>1140397</v>
      </c>
      <c r="F668" s="3">
        <v>44039</v>
      </c>
      <c r="G668" s="3" t="s">
        <v>414</v>
      </c>
      <c r="H668" s="3"/>
      <c r="I668" s="17"/>
      <c r="J668" s="91" t="s">
        <v>40</v>
      </c>
      <c r="K668" s="91">
        <v>4771</v>
      </c>
      <c r="L668" s="17"/>
      <c r="P668" s="17"/>
      <c r="Q668" s="17"/>
      <c r="R668" s="17"/>
      <c r="S668" s="17"/>
      <c r="U668" s="17"/>
      <c r="V668" s="17">
        <v>44146</v>
      </c>
      <c r="W668" s="11" t="s">
        <v>719</v>
      </c>
      <c r="AF668" s="17" t="str">
        <f t="shared" si="0"/>
        <v/>
      </c>
    </row>
    <row r="669" spans="1:32" s="11" customFormat="1" hidden="1" x14ac:dyDescent="0.25">
      <c r="A669" s="1">
        <v>20201174</v>
      </c>
      <c r="B669" s="1" t="s">
        <v>728</v>
      </c>
      <c r="C669" s="1" t="s">
        <v>33</v>
      </c>
      <c r="D669" s="1" t="s">
        <v>56</v>
      </c>
      <c r="E669" s="1">
        <v>1061431</v>
      </c>
      <c r="F669" s="3">
        <v>44048</v>
      </c>
      <c r="G669" s="3" t="s">
        <v>414</v>
      </c>
      <c r="H669" s="3"/>
      <c r="I669" s="17"/>
      <c r="J669" s="91" t="s">
        <v>40</v>
      </c>
      <c r="K669" s="91">
        <v>4196</v>
      </c>
      <c r="L669" s="17"/>
      <c r="P669" s="17"/>
      <c r="Q669" s="17"/>
      <c r="R669" s="17"/>
      <c r="S669" s="17"/>
      <c r="U669" s="17"/>
      <c r="V669" s="17">
        <v>44049</v>
      </c>
      <c r="AF669" s="17" t="str">
        <f t="shared" si="0"/>
        <v/>
      </c>
    </row>
    <row r="670" spans="1:32" s="11" customFormat="1" hidden="1" x14ac:dyDescent="0.25">
      <c r="A670" s="1">
        <v>20201175</v>
      </c>
      <c r="B670" s="1" t="s">
        <v>729</v>
      </c>
      <c r="C670" s="1" t="s">
        <v>78</v>
      </c>
      <c r="D670" s="1" t="s">
        <v>79</v>
      </c>
      <c r="E670" s="1">
        <v>1059290</v>
      </c>
      <c r="F670" s="3">
        <v>44048</v>
      </c>
      <c r="G670" s="3" t="s">
        <v>414</v>
      </c>
      <c r="H670" s="3"/>
      <c r="I670" s="17"/>
      <c r="J670" s="91" t="s">
        <v>40</v>
      </c>
      <c r="K670" s="91">
        <v>4121</v>
      </c>
      <c r="L670" s="17"/>
      <c r="P670" s="17"/>
      <c r="Q670" s="17"/>
      <c r="R670" s="17"/>
      <c r="S670" s="17"/>
      <c r="U670" s="17"/>
      <c r="V670" s="17">
        <v>44049</v>
      </c>
      <c r="AF670" s="17" t="str">
        <f t="shared" si="0"/>
        <v/>
      </c>
    </row>
    <row r="671" spans="1:32" s="11" customFormat="1" hidden="1" x14ac:dyDescent="0.25">
      <c r="A671" s="1">
        <v>20201176</v>
      </c>
      <c r="B671" s="1">
        <v>13482813</v>
      </c>
      <c r="C671" s="1" t="s">
        <v>33</v>
      </c>
      <c r="D671" s="1" t="s">
        <v>661</v>
      </c>
      <c r="E671" s="1">
        <v>1140397</v>
      </c>
      <c r="F671" s="3">
        <v>44049</v>
      </c>
      <c r="G671" s="3" t="s">
        <v>414</v>
      </c>
      <c r="H671" s="3"/>
      <c r="I671" s="17"/>
      <c r="J671" s="91" t="s">
        <v>40</v>
      </c>
      <c r="K671" s="91">
        <v>4246</v>
      </c>
      <c r="L671" s="17"/>
      <c r="P671" s="17"/>
      <c r="Q671" s="17"/>
      <c r="R671" s="17"/>
      <c r="S671" s="17"/>
      <c r="U671" s="17"/>
      <c r="V671" s="17">
        <v>44061</v>
      </c>
      <c r="AF671" s="17" t="str">
        <f t="shared" si="0"/>
        <v/>
      </c>
    </row>
    <row r="672" spans="1:32" s="11" customFormat="1" hidden="1" x14ac:dyDescent="0.25">
      <c r="A672" s="1">
        <v>20201177</v>
      </c>
      <c r="B672" s="1" t="s">
        <v>730</v>
      </c>
      <c r="C672" s="1" t="s">
        <v>33</v>
      </c>
      <c r="D672" s="1" t="s">
        <v>83</v>
      </c>
      <c r="E672" s="1">
        <v>952982</v>
      </c>
      <c r="F672" s="3">
        <v>44049</v>
      </c>
      <c r="G672" s="3" t="s">
        <v>414</v>
      </c>
      <c r="H672" s="3"/>
      <c r="I672" s="17"/>
      <c r="J672" s="91" t="s">
        <v>40</v>
      </c>
      <c r="K672" s="91">
        <v>4481</v>
      </c>
      <c r="L672" s="17"/>
      <c r="P672" s="17"/>
      <c r="Q672" s="17"/>
      <c r="R672" s="17"/>
      <c r="S672" s="17"/>
      <c r="U672" s="17"/>
      <c r="V672" s="17">
        <v>44053</v>
      </c>
      <c r="AF672" s="17" t="str">
        <f t="shared" si="0"/>
        <v/>
      </c>
    </row>
    <row r="673" spans="1:32" s="11" customFormat="1" hidden="1" x14ac:dyDescent="0.25">
      <c r="A673" s="1">
        <v>20201178</v>
      </c>
      <c r="B673" s="1" t="s">
        <v>731</v>
      </c>
      <c r="C673" s="1" t="s">
        <v>33</v>
      </c>
      <c r="D673" s="1" t="s">
        <v>511</v>
      </c>
      <c r="E673" s="1">
        <v>1137348</v>
      </c>
      <c r="F673" s="3">
        <v>44049</v>
      </c>
      <c r="G673" s="3" t="s">
        <v>414</v>
      </c>
      <c r="H673" s="3"/>
      <c r="I673" s="17"/>
      <c r="J673" s="11" t="s">
        <v>40</v>
      </c>
      <c r="K673" s="11">
        <v>4841</v>
      </c>
      <c r="L673" s="17"/>
      <c r="P673" s="17"/>
      <c r="Q673" s="17"/>
      <c r="R673" s="17"/>
      <c r="S673" s="17"/>
      <c r="U673" s="17"/>
      <c r="V673" s="17">
        <v>44053</v>
      </c>
      <c r="AF673" s="17" t="str">
        <f t="shared" si="0"/>
        <v/>
      </c>
    </row>
    <row r="674" spans="1:32" s="11" customFormat="1" hidden="1" x14ac:dyDescent="0.25">
      <c r="A674" s="1">
        <v>20201179</v>
      </c>
      <c r="B674" s="1" t="s">
        <v>732</v>
      </c>
      <c r="C674" s="1" t="s">
        <v>33</v>
      </c>
      <c r="D674" s="1" t="s">
        <v>56</v>
      </c>
      <c r="E674" s="1" t="s">
        <v>190</v>
      </c>
      <c r="F674" s="3">
        <v>44049</v>
      </c>
      <c r="G674" s="3" t="s">
        <v>414</v>
      </c>
      <c r="H674" s="3"/>
      <c r="I674" s="17"/>
      <c r="J674" s="91" t="s">
        <v>40</v>
      </c>
      <c r="K674" s="91">
        <v>5226</v>
      </c>
      <c r="L674" s="17"/>
      <c r="P674" s="17"/>
      <c r="Q674" s="17"/>
      <c r="R674" s="17"/>
      <c r="S674" s="17"/>
      <c r="U674" s="17"/>
      <c r="V674" s="17">
        <v>44053</v>
      </c>
      <c r="AF674" s="17" t="str">
        <f t="shared" si="0"/>
        <v/>
      </c>
    </row>
    <row r="675" spans="1:32" s="11" customFormat="1" hidden="1" x14ac:dyDescent="0.25">
      <c r="A675" s="1">
        <v>20201180</v>
      </c>
      <c r="B675" s="1" t="s">
        <v>733</v>
      </c>
      <c r="C675" s="1" t="s">
        <v>33</v>
      </c>
      <c r="D675" s="1" t="s">
        <v>83</v>
      </c>
      <c r="E675" s="1">
        <v>1137348</v>
      </c>
      <c r="F675" s="3">
        <v>44049</v>
      </c>
      <c r="G675" s="3" t="s">
        <v>414</v>
      </c>
      <c r="H675" s="3"/>
      <c r="I675" s="17"/>
      <c r="J675" s="91" t="s">
        <v>268</v>
      </c>
      <c r="K675" s="91">
        <v>550</v>
      </c>
      <c r="L675" s="17"/>
      <c r="P675" s="17"/>
      <c r="Q675" s="17"/>
      <c r="R675" s="17"/>
      <c r="S675" s="17"/>
      <c r="U675" s="17"/>
      <c r="V675" s="17">
        <v>44049</v>
      </c>
      <c r="AF675" s="17" t="str">
        <f t="shared" si="0"/>
        <v/>
      </c>
    </row>
    <row r="676" spans="1:32" s="11" customFormat="1" hidden="1" x14ac:dyDescent="0.25">
      <c r="A676" s="1">
        <v>20201181</v>
      </c>
      <c r="B676" s="1">
        <v>13482811</v>
      </c>
      <c r="C676" s="1" t="s">
        <v>33</v>
      </c>
      <c r="D676" s="1" t="s">
        <v>661</v>
      </c>
      <c r="E676" s="1">
        <v>1140397</v>
      </c>
      <c r="F676" s="3">
        <v>44059</v>
      </c>
      <c r="G676" s="3" t="s">
        <v>414</v>
      </c>
      <c r="H676" s="3"/>
      <c r="I676" s="17"/>
      <c r="J676" s="11" t="s">
        <v>40</v>
      </c>
      <c r="K676" s="11">
        <v>7361</v>
      </c>
      <c r="L676" s="17"/>
      <c r="P676" s="17"/>
      <c r="Q676" s="17"/>
      <c r="R676" s="17"/>
      <c r="S676" s="17"/>
      <c r="U676" s="17"/>
      <c r="V676" s="17">
        <v>44061</v>
      </c>
      <c r="W676" s="11" t="s">
        <v>734</v>
      </c>
      <c r="AF676" s="17" t="str">
        <f t="shared" si="0"/>
        <v/>
      </c>
    </row>
    <row r="677" spans="1:32" s="11" customFormat="1" hidden="1" x14ac:dyDescent="0.25">
      <c r="A677" s="1">
        <v>20201182</v>
      </c>
      <c r="B677" s="1" t="s">
        <v>735</v>
      </c>
      <c r="C677" s="1" t="s">
        <v>33</v>
      </c>
      <c r="D677" s="1" t="s">
        <v>56</v>
      </c>
      <c r="E677" s="1">
        <v>1061431</v>
      </c>
      <c r="F677" s="3">
        <v>44060</v>
      </c>
      <c r="G677" s="3" t="s">
        <v>414</v>
      </c>
      <c r="H677" s="3"/>
      <c r="I677" s="17"/>
      <c r="J677" s="91" t="s">
        <v>268</v>
      </c>
      <c r="K677" s="91">
        <v>550</v>
      </c>
      <c r="L677" s="17"/>
      <c r="P677" s="17"/>
      <c r="Q677" s="17"/>
      <c r="R677" s="17"/>
      <c r="S677" s="17"/>
      <c r="U677" s="17"/>
      <c r="V677" s="17">
        <v>44425</v>
      </c>
      <c r="AF677" s="17" t="str">
        <f t="shared" si="0"/>
        <v/>
      </c>
    </row>
    <row r="678" spans="1:32" s="11" customFormat="1" hidden="1" x14ac:dyDescent="0.25">
      <c r="A678" s="1">
        <v>20201183</v>
      </c>
      <c r="B678" s="1" t="s">
        <v>736</v>
      </c>
      <c r="C678" s="1" t="s">
        <v>612</v>
      </c>
      <c r="D678" s="1" t="s">
        <v>83</v>
      </c>
      <c r="E678" s="1">
        <v>952982</v>
      </c>
      <c r="F678" s="3">
        <v>44060</v>
      </c>
      <c r="G678" s="3" t="s">
        <v>414</v>
      </c>
      <c r="H678" s="3"/>
      <c r="I678" s="17"/>
      <c r="J678" s="91" t="s">
        <v>40</v>
      </c>
      <c r="K678" s="91">
        <v>6281</v>
      </c>
      <c r="L678" s="17"/>
      <c r="P678" s="17"/>
      <c r="Q678" s="17"/>
      <c r="R678" s="17"/>
      <c r="S678" s="17"/>
      <c r="U678" s="17"/>
      <c r="V678" s="17">
        <v>44074</v>
      </c>
      <c r="AF678" s="17" t="str">
        <f t="shared" si="0"/>
        <v/>
      </c>
    </row>
    <row r="679" spans="1:32" s="11" customFormat="1" hidden="1" x14ac:dyDescent="0.25">
      <c r="A679" s="1">
        <v>20201184</v>
      </c>
      <c r="B679" s="1" t="s">
        <v>737</v>
      </c>
      <c r="C679" s="1" t="s">
        <v>33</v>
      </c>
      <c r="D679" s="1" t="s">
        <v>56</v>
      </c>
      <c r="E679" s="1" t="s">
        <v>190</v>
      </c>
      <c r="F679" s="3">
        <v>44061</v>
      </c>
      <c r="G679" s="3" t="s">
        <v>414</v>
      </c>
      <c r="H679" s="3"/>
      <c r="I679" s="17"/>
      <c r="J679" s="91" t="s">
        <v>40</v>
      </c>
      <c r="K679" s="91">
        <v>5826</v>
      </c>
      <c r="L679" s="17" t="s">
        <v>693</v>
      </c>
      <c r="P679" s="17"/>
      <c r="Q679" s="17"/>
      <c r="R679" s="17"/>
      <c r="S679" s="17"/>
      <c r="U679" s="17"/>
      <c r="V679" s="17">
        <v>44100</v>
      </c>
      <c r="W679" s="11" t="s">
        <v>738</v>
      </c>
      <c r="AF679" s="17" t="str">
        <f t="shared" si="0"/>
        <v/>
      </c>
    </row>
    <row r="680" spans="1:32" s="11" customFormat="1" hidden="1" x14ac:dyDescent="0.25">
      <c r="A680" s="1">
        <v>20201185</v>
      </c>
      <c r="B680" s="1" t="s">
        <v>739</v>
      </c>
      <c r="C680" s="1" t="s">
        <v>33</v>
      </c>
      <c r="D680" s="1" t="s">
        <v>83</v>
      </c>
      <c r="E680" s="1">
        <v>1137348</v>
      </c>
      <c r="F680" s="3">
        <v>44061</v>
      </c>
      <c r="G680" s="3" t="s">
        <v>414</v>
      </c>
      <c r="H680" s="3"/>
      <c r="I680" s="17"/>
      <c r="J680" s="91" t="s">
        <v>40</v>
      </c>
      <c r="K680" s="91">
        <v>4866</v>
      </c>
      <c r="L680" s="17"/>
      <c r="P680" s="17"/>
      <c r="Q680" s="17"/>
      <c r="R680" s="17"/>
      <c r="S680" s="17"/>
      <c r="U680" s="17"/>
      <c r="V680" s="17">
        <v>44067</v>
      </c>
      <c r="AF680" s="17" t="str">
        <f t="shared" si="0"/>
        <v/>
      </c>
    </row>
    <row r="681" spans="1:32" s="11" customFormat="1" hidden="1" x14ac:dyDescent="0.25">
      <c r="A681" s="1">
        <v>20201186</v>
      </c>
      <c r="B681" s="1" t="s">
        <v>740</v>
      </c>
      <c r="C681" s="1" t="s">
        <v>33</v>
      </c>
      <c r="D681" s="1" t="s">
        <v>83</v>
      </c>
      <c r="E681" s="1">
        <v>1137348</v>
      </c>
      <c r="F681" s="3">
        <v>44062</v>
      </c>
      <c r="G681" s="3" t="s">
        <v>414</v>
      </c>
      <c r="H681" s="3"/>
      <c r="I681" s="17"/>
      <c r="J681" s="91" t="s">
        <v>40</v>
      </c>
      <c r="K681" s="91">
        <v>6056</v>
      </c>
      <c r="L681" s="17"/>
      <c r="P681" s="17"/>
      <c r="Q681" s="17"/>
      <c r="R681" s="17"/>
      <c r="S681" s="17"/>
      <c r="U681" s="17"/>
      <c r="V681" s="17">
        <v>44108</v>
      </c>
      <c r="W681" s="11" t="s">
        <v>741</v>
      </c>
      <c r="AF681" s="17" t="str">
        <f t="shared" ref="AF681:AF712" si="1">IFERROR(INDEX($A$2:$W$587,MATCH(AL681,$B$2:$B$587,1),1),"")</f>
        <v/>
      </c>
    </row>
    <row r="682" spans="1:32" s="11" customFormat="1" hidden="1" x14ac:dyDescent="0.25">
      <c r="A682" s="1">
        <v>20201187</v>
      </c>
      <c r="B682" s="1" t="s">
        <v>742</v>
      </c>
      <c r="C682" s="1" t="s">
        <v>33</v>
      </c>
      <c r="D682" s="1" t="s">
        <v>56</v>
      </c>
      <c r="E682" s="1">
        <v>1061431</v>
      </c>
      <c r="F682" s="3">
        <v>44062</v>
      </c>
      <c r="G682" s="3" t="s">
        <v>414</v>
      </c>
      <c r="H682" s="3"/>
      <c r="I682" s="17"/>
      <c r="J682" s="17" t="s">
        <v>40</v>
      </c>
      <c r="K682" s="11">
        <v>6596</v>
      </c>
      <c r="L682" s="17"/>
      <c r="P682" s="17"/>
      <c r="Q682" s="17"/>
      <c r="R682" s="17"/>
      <c r="S682" s="17"/>
      <c r="U682" s="17"/>
      <c r="V682" s="17">
        <v>44067</v>
      </c>
      <c r="AF682" s="17" t="str">
        <f t="shared" si="1"/>
        <v/>
      </c>
    </row>
    <row r="683" spans="1:32" s="11" customFormat="1" hidden="1" x14ac:dyDescent="0.25">
      <c r="A683" s="1">
        <v>20201188</v>
      </c>
      <c r="B683" s="1" t="s">
        <v>743</v>
      </c>
      <c r="C683" s="1" t="s">
        <v>33</v>
      </c>
      <c r="D683" s="1" t="s">
        <v>56</v>
      </c>
      <c r="E683" s="1">
        <v>1061431</v>
      </c>
      <c r="F683" s="3">
        <v>44066</v>
      </c>
      <c r="G683" s="3" t="s">
        <v>414</v>
      </c>
      <c r="H683" s="3"/>
      <c r="I683" s="17"/>
      <c r="J683" s="91" t="s">
        <v>40</v>
      </c>
      <c r="K683" s="91">
        <v>4696</v>
      </c>
      <c r="L683" s="17"/>
      <c r="P683" s="17"/>
      <c r="Q683" s="17"/>
      <c r="R683" s="17"/>
      <c r="S683" s="17"/>
      <c r="U683" s="17"/>
      <c r="V683" s="17">
        <v>44069</v>
      </c>
      <c r="AF683" s="17" t="str">
        <f t="shared" si="1"/>
        <v/>
      </c>
    </row>
    <row r="684" spans="1:32" s="11" customFormat="1" hidden="1" x14ac:dyDescent="0.25">
      <c r="A684" s="1">
        <v>20201189</v>
      </c>
      <c r="B684" s="1" t="s">
        <v>744</v>
      </c>
      <c r="C684" s="1" t="s">
        <v>33</v>
      </c>
      <c r="D684" s="1" t="s">
        <v>661</v>
      </c>
      <c r="E684" s="1">
        <v>1140397</v>
      </c>
      <c r="F684" s="3">
        <v>44069</v>
      </c>
      <c r="G684" s="3" t="s">
        <v>414</v>
      </c>
      <c r="H684" s="3"/>
      <c r="I684" s="17"/>
      <c r="J684" s="91" t="s">
        <v>40</v>
      </c>
      <c r="K684" s="91">
        <v>4656</v>
      </c>
      <c r="L684" s="17"/>
      <c r="P684" s="17"/>
      <c r="Q684" s="17"/>
      <c r="R684" s="17"/>
      <c r="S684" s="17"/>
      <c r="U684" s="17"/>
      <c r="V684" s="17">
        <v>44070</v>
      </c>
      <c r="W684" s="11" t="s">
        <v>734</v>
      </c>
      <c r="AF684" s="17" t="str">
        <f t="shared" si="1"/>
        <v/>
      </c>
    </row>
    <row r="685" spans="1:32" s="11" customFormat="1" hidden="1" x14ac:dyDescent="0.25">
      <c r="A685" s="1">
        <v>20201190</v>
      </c>
      <c r="B685" s="1" t="s">
        <v>745</v>
      </c>
      <c r="C685" s="1" t="s">
        <v>33</v>
      </c>
      <c r="D685" s="1" t="s">
        <v>56</v>
      </c>
      <c r="E685" s="1" t="s">
        <v>190</v>
      </c>
      <c r="F685" s="3">
        <v>44069</v>
      </c>
      <c r="G685" s="3" t="s">
        <v>414</v>
      </c>
      <c r="H685" s="3"/>
      <c r="I685" s="17"/>
      <c r="J685" s="11" t="s">
        <v>40</v>
      </c>
      <c r="K685" s="11">
        <v>5901</v>
      </c>
      <c r="L685" s="17"/>
      <c r="P685" s="17"/>
      <c r="Q685" s="17"/>
      <c r="R685" s="17"/>
      <c r="S685" s="17"/>
      <c r="U685" s="17"/>
      <c r="V685" s="17">
        <v>44070</v>
      </c>
      <c r="AF685" s="17" t="str">
        <f t="shared" si="1"/>
        <v/>
      </c>
    </row>
    <row r="686" spans="1:32" s="11" customFormat="1" hidden="1" x14ac:dyDescent="0.25">
      <c r="A686" s="1">
        <v>20201191</v>
      </c>
      <c r="B686" s="1" t="s">
        <v>746</v>
      </c>
      <c r="C686" s="1" t="s">
        <v>33</v>
      </c>
      <c r="D686" s="1" t="s">
        <v>664</v>
      </c>
      <c r="E686" s="1">
        <v>1032847</v>
      </c>
      <c r="F686" s="3">
        <v>44070</v>
      </c>
      <c r="G686" s="3" t="s">
        <v>414</v>
      </c>
      <c r="H686" s="3"/>
      <c r="I686" s="17"/>
      <c r="J686" s="91" t="s">
        <v>40</v>
      </c>
      <c r="K686" s="91">
        <v>4481</v>
      </c>
      <c r="L686" s="17"/>
      <c r="P686" s="17"/>
      <c r="Q686" s="17"/>
      <c r="R686" s="17"/>
      <c r="S686" s="17"/>
      <c r="U686" s="17"/>
      <c r="V686" s="17">
        <v>44075</v>
      </c>
      <c r="AF686" s="17" t="str">
        <f t="shared" si="1"/>
        <v/>
      </c>
    </row>
    <row r="687" spans="1:32" s="11" customFormat="1" hidden="1" x14ac:dyDescent="0.25">
      <c r="A687" s="1">
        <v>20201192</v>
      </c>
      <c r="B687" s="1" t="s">
        <v>747</v>
      </c>
      <c r="C687" s="1" t="s">
        <v>33</v>
      </c>
      <c r="D687" s="1" t="s">
        <v>83</v>
      </c>
      <c r="E687" s="1">
        <v>1108037</v>
      </c>
      <c r="F687" s="3">
        <v>44070</v>
      </c>
      <c r="G687" s="3" t="s">
        <v>414</v>
      </c>
      <c r="H687" s="3"/>
      <c r="I687" s="17"/>
      <c r="J687" s="91" t="s">
        <v>40</v>
      </c>
      <c r="K687" s="91">
        <v>4296</v>
      </c>
      <c r="L687" s="17"/>
      <c r="P687" s="17"/>
      <c r="Q687" s="17"/>
      <c r="R687" s="17"/>
      <c r="S687" s="17"/>
      <c r="U687" s="17"/>
      <c r="V687" s="17">
        <v>44075</v>
      </c>
      <c r="AF687" s="17" t="str">
        <f t="shared" si="1"/>
        <v/>
      </c>
    </row>
    <row r="688" spans="1:32" s="11" customFormat="1" hidden="1" x14ac:dyDescent="0.25">
      <c r="A688" s="1">
        <v>20201193</v>
      </c>
      <c r="B688" s="1" t="s">
        <v>748</v>
      </c>
      <c r="C688" s="1" t="s">
        <v>33</v>
      </c>
      <c r="D688" s="1" t="s">
        <v>83</v>
      </c>
      <c r="E688" s="1" t="s">
        <v>160</v>
      </c>
      <c r="F688" s="3">
        <v>44073</v>
      </c>
      <c r="G688" s="3" t="s">
        <v>414</v>
      </c>
      <c r="H688" s="3"/>
      <c r="I688" s="17"/>
      <c r="J688" s="91" t="s">
        <v>204</v>
      </c>
      <c r="K688" s="91">
        <v>500</v>
      </c>
      <c r="L688" s="17"/>
      <c r="P688" s="17"/>
      <c r="Q688" s="17"/>
      <c r="R688" s="17"/>
      <c r="S688" s="17"/>
      <c r="U688" s="17"/>
      <c r="V688" s="17">
        <v>44076</v>
      </c>
      <c r="AF688" s="17" t="str">
        <f t="shared" si="1"/>
        <v/>
      </c>
    </row>
    <row r="689" spans="1:32" s="11" customFormat="1" hidden="1" x14ac:dyDescent="0.25">
      <c r="A689" s="1">
        <v>20201194</v>
      </c>
      <c r="B689" s="1" t="s">
        <v>749</v>
      </c>
      <c r="C689" s="1" t="s">
        <v>33</v>
      </c>
      <c r="D689" s="1" t="s">
        <v>56</v>
      </c>
      <c r="E689" s="1">
        <v>1061431</v>
      </c>
      <c r="F689" s="3">
        <v>44076</v>
      </c>
      <c r="G689" s="3" t="s">
        <v>414</v>
      </c>
      <c r="H689" s="3"/>
      <c r="I689" s="17"/>
      <c r="J689" s="17" t="s">
        <v>40</v>
      </c>
      <c r="K689" s="91">
        <v>4841</v>
      </c>
      <c r="L689" s="17"/>
      <c r="P689" s="17"/>
      <c r="Q689" s="17"/>
      <c r="R689" s="17"/>
      <c r="S689" s="17"/>
      <c r="U689" s="17"/>
      <c r="V689" s="17">
        <v>44080</v>
      </c>
      <c r="AF689" s="17" t="str">
        <f t="shared" si="1"/>
        <v/>
      </c>
    </row>
    <row r="690" spans="1:32" s="11" customFormat="1" hidden="1" x14ac:dyDescent="0.25">
      <c r="A690" s="1">
        <v>20201195</v>
      </c>
      <c r="B690" s="1" t="s">
        <v>750</v>
      </c>
      <c r="C690" s="1" t="s">
        <v>33</v>
      </c>
      <c r="D690" s="1" t="s">
        <v>56</v>
      </c>
      <c r="E690" s="1">
        <v>1061431</v>
      </c>
      <c r="F690" s="3">
        <v>44076</v>
      </c>
      <c r="G690" s="3" t="s">
        <v>414</v>
      </c>
      <c r="H690" s="3"/>
      <c r="I690" s="17"/>
      <c r="J690" s="91" t="s">
        <v>40</v>
      </c>
      <c r="K690" s="91">
        <v>6281</v>
      </c>
      <c r="L690" s="17"/>
      <c r="P690" s="17"/>
      <c r="Q690" s="17"/>
      <c r="R690" s="17"/>
      <c r="S690" s="17"/>
      <c r="U690" s="17"/>
      <c r="V690" s="17">
        <v>44080</v>
      </c>
      <c r="AF690" s="17" t="str">
        <f t="shared" si="1"/>
        <v/>
      </c>
    </row>
    <row r="691" spans="1:32" s="11" customFormat="1" hidden="1" x14ac:dyDescent="0.25">
      <c r="A691" s="1">
        <v>20201196</v>
      </c>
      <c r="B691" s="1" t="s">
        <v>751</v>
      </c>
      <c r="C691" s="1" t="s">
        <v>33</v>
      </c>
      <c r="D691" s="1" t="s">
        <v>56</v>
      </c>
      <c r="E691" s="1" t="s">
        <v>190</v>
      </c>
      <c r="F691" s="3">
        <v>44076</v>
      </c>
      <c r="G691" s="3" t="s">
        <v>414</v>
      </c>
      <c r="H691" s="3"/>
      <c r="I691" s="17"/>
      <c r="J691" s="11" t="s">
        <v>464</v>
      </c>
      <c r="K691" s="11">
        <v>550</v>
      </c>
      <c r="L691" s="17" t="s">
        <v>651</v>
      </c>
      <c r="P691" s="17"/>
      <c r="Q691" s="17"/>
      <c r="R691" s="17"/>
      <c r="S691" s="17"/>
      <c r="U691" s="17"/>
      <c r="V691" s="17">
        <v>44076</v>
      </c>
      <c r="W691" s="11" t="s">
        <v>752</v>
      </c>
      <c r="AF691" s="17" t="str">
        <f t="shared" si="1"/>
        <v/>
      </c>
    </row>
    <row r="692" spans="1:32" s="11" customFormat="1" hidden="1" x14ac:dyDescent="0.25">
      <c r="A692" s="1">
        <v>20201197</v>
      </c>
      <c r="B692" s="1" t="s">
        <v>753</v>
      </c>
      <c r="C692" s="1" t="s">
        <v>33</v>
      </c>
      <c r="D692" s="1" t="s">
        <v>661</v>
      </c>
      <c r="E692" s="1">
        <v>1140397</v>
      </c>
      <c r="F692" s="3">
        <v>44081</v>
      </c>
      <c r="G692" s="3" t="s">
        <v>414</v>
      </c>
      <c r="H692" s="3"/>
      <c r="I692" s="17"/>
      <c r="J692" s="91" t="s">
        <v>40</v>
      </c>
      <c r="K692" s="91" t="s">
        <v>36</v>
      </c>
      <c r="L692" s="17"/>
      <c r="P692" s="17"/>
      <c r="Q692" s="17"/>
      <c r="R692" s="17"/>
      <c r="S692" s="17"/>
      <c r="U692" s="17"/>
      <c r="V692" s="17">
        <v>44146</v>
      </c>
      <c r="W692" s="11" t="s">
        <v>719</v>
      </c>
      <c r="AF692" s="17" t="str">
        <f t="shared" si="1"/>
        <v/>
      </c>
    </row>
    <row r="693" spans="1:32" s="11" customFormat="1" hidden="1" x14ac:dyDescent="0.25">
      <c r="A693" s="1">
        <v>20201198</v>
      </c>
      <c r="B693" s="1" t="s">
        <v>754</v>
      </c>
      <c r="C693" s="1" t="s">
        <v>33</v>
      </c>
      <c r="D693" s="1" t="s">
        <v>83</v>
      </c>
      <c r="E693" s="1">
        <v>1137348</v>
      </c>
      <c r="F693" s="3">
        <v>44081</v>
      </c>
      <c r="G693" s="3" t="s">
        <v>414</v>
      </c>
      <c r="H693" s="3"/>
      <c r="I693" s="17"/>
      <c r="J693" s="91" t="s">
        <v>40</v>
      </c>
      <c r="K693" s="91">
        <v>5921</v>
      </c>
      <c r="L693" s="17"/>
      <c r="P693" s="17"/>
      <c r="Q693" s="17"/>
      <c r="R693" s="17"/>
      <c r="S693" s="17"/>
      <c r="U693" s="17"/>
      <c r="V693" s="17">
        <v>44084</v>
      </c>
      <c r="AF693" s="17" t="str">
        <f t="shared" si="1"/>
        <v/>
      </c>
    </row>
    <row r="694" spans="1:32" s="11" customFormat="1" hidden="1" x14ac:dyDescent="0.25">
      <c r="A694" s="1">
        <v>20201199</v>
      </c>
      <c r="B694" s="1" t="s">
        <v>755</v>
      </c>
      <c r="C694" s="1" t="s">
        <v>33</v>
      </c>
      <c r="D694" s="1" t="s">
        <v>83</v>
      </c>
      <c r="E694" s="1">
        <v>1137348</v>
      </c>
      <c r="F694" s="3">
        <v>44083</v>
      </c>
      <c r="G694" s="3" t="s">
        <v>414</v>
      </c>
      <c r="H694" s="3"/>
      <c r="I694" s="17"/>
      <c r="J694" s="11" t="s">
        <v>40</v>
      </c>
      <c r="K694" s="11">
        <v>5561</v>
      </c>
      <c r="L694" s="17"/>
      <c r="P694" s="17"/>
      <c r="Q694" s="17"/>
      <c r="R694" s="17"/>
      <c r="S694" s="17"/>
      <c r="U694" s="17"/>
      <c r="V694" s="17">
        <v>44113</v>
      </c>
      <c r="AF694" s="17" t="str">
        <f t="shared" si="1"/>
        <v/>
      </c>
    </row>
    <row r="695" spans="1:32" s="11" customFormat="1" hidden="1" x14ac:dyDescent="0.25">
      <c r="A695" s="1">
        <v>20201200</v>
      </c>
      <c r="B695" s="1" t="s">
        <v>756</v>
      </c>
      <c r="C695" s="1" t="s">
        <v>33</v>
      </c>
      <c r="D695" s="1" t="s">
        <v>56</v>
      </c>
      <c r="E695" s="1">
        <v>1061431</v>
      </c>
      <c r="F695" s="3">
        <v>44083</v>
      </c>
      <c r="G695" s="3" t="s">
        <v>414</v>
      </c>
      <c r="H695" s="3"/>
      <c r="I695" s="17"/>
      <c r="J695" s="91" t="s">
        <v>40</v>
      </c>
      <c r="K695" s="91">
        <v>4581</v>
      </c>
      <c r="L695" s="17"/>
      <c r="P695" s="17"/>
      <c r="Q695" s="17"/>
      <c r="R695" s="17"/>
      <c r="S695" s="17"/>
      <c r="U695" s="17"/>
      <c r="V695" s="17">
        <v>44113</v>
      </c>
      <c r="AF695" s="17" t="str">
        <f t="shared" si="1"/>
        <v/>
      </c>
    </row>
    <row r="696" spans="1:32" s="11" customFormat="1" hidden="1" x14ac:dyDescent="0.25">
      <c r="A696" s="1">
        <v>20201201</v>
      </c>
      <c r="B696" s="1" t="s">
        <v>757</v>
      </c>
      <c r="C696" s="1" t="s">
        <v>78</v>
      </c>
      <c r="D696" s="1" t="s">
        <v>79</v>
      </c>
      <c r="E696" s="1">
        <v>1059290</v>
      </c>
      <c r="F696" s="3">
        <v>44083</v>
      </c>
      <c r="G696" s="3" t="s">
        <v>414</v>
      </c>
      <c r="H696" s="3"/>
      <c r="I696" s="17"/>
      <c r="J696" s="91" t="s">
        <v>464</v>
      </c>
      <c r="K696" s="91">
        <v>550</v>
      </c>
      <c r="L696" s="17"/>
      <c r="P696" s="17"/>
      <c r="Q696" s="17"/>
      <c r="R696" s="17"/>
      <c r="S696" s="17"/>
      <c r="U696" s="17"/>
      <c r="V696" s="17">
        <v>44116</v>
      </c>
      <c r="W696" s="11" t="s">
        <v>758</v>
      </c>
      <c r="AF696" s="17" t="str">
        <f t="shared" si="1"/>
        <v/>
      </c>
    </row>
    <row r="697" spans="1:32" s="11" customFormat="1" hidden="1" x14ac:dyDescent="0.25">
      <c r="A697" s="1">
        <v>20201202</v>
      </c>
      <c r="B697" s="1" t="s">
        <v>759</v>
      </c>
      <c r="C697" s="1" t="s">
        <v>58</v>
      </c>
      <c r="D697" s="1" t="s">
        <v>532</v>
      </c>
      <c r="E697" s="1" t="s">
        <v>533</v>
      </c>
      <c r="F697" s="3">
        <v>44088</v>
      </c>
      <c r="G697" s="3" t="s">
        <v>414</v>
      </c>
      <c r="H697" s="3"/>
      <c r="I697" s="17"/>
      <c r="J697" s="91" t="s">
        <v>40</v>
      </c>
      <c r="K697" s="91">
        <v>6792</v>
      </c>
      <c r="L697" s="17"/>
      <c r="P697" s="17"/>
      <c r="Q697" s="17"/>
      <c r="R697" s="17"/>
      <c r="S697" s="17"/>
      <c r="U697" s="17"/>
      <c r="V697" s="17">
        <v>44090</v>
      </c>
      <c r="AF697" s="17" t="str">
        <f t="shared" si="1"/>
        <v/>
      </c>
    </row>
    <row r="698" spans="1:32" s="11" customFormat="1" hidden="1" x14ac:dyDescent="0.25">
      <c r="A698" s="1">
        <v>20201203</v>
      </c>
      <c r="B698" s="1" t="s">
        <v>760</v>
      </c>
      <c r="C698" s="1" t="s">
        <v>33</v>
      </c>
      <c r="D698" s="1" t="s">
        <v>511</v>
      </c>
      <c r="E698" s="1">
        <v>1137348</v>
      </c>
      <c r="F698" s="3">
        <v>44090</v>
      </c>
      <c r="G698" s="3" t="s">
        <v>414</v>
      </c>
      <c r="H698" s="3"/>
      <c r="I698" s="17"/>
      <c r="J698" s="91" t="s">
        <v>40</v>
      </c>
      <c r="K698" s="91">
        <v>5621</v>
      </c>
      <c r="L698" s="17" t="s">
        <v>651</v>
      </c>
      <c r="P698" s="17"/>
      <c r="Q698" s="17"/>
      <c r="R698" s="17"/>
      <c r="S698" s="17"/>
      <c r="U698" s="17"/>
      <c r="V698" s="17">
        <v>44104</v>
      </c>
      <c r="W698" s="11" t="s">
        <v>761</v>
      </c>
      <c r="AF698" s="17" t="str">
        <f t="shared" si="1"/>
        <v/>
      </c>
    </row>
    <row r="699" spans="1:32" s="11" customFormat="1" hidden="1" x14ac:dyDescent="0.25">
      <c r="A699" s="1">
        <v>20201204</v>
      </c>
      <c r="B699" s="1" t="s">
        <v>762</v>
      </c>
      <c r="C699" s="1" t="s">
        <v>78</v>
      </c>
      <c r="D699" s="1" t="s">
        <v>79</v>
      </c>
      <c r="E699" s="1">
        <v>1059290</v>
      </c>
      <c r="F699" s="3">
        <v>44090</v>
      </c>
      <c r="G699" s="3" t="s">
        <v>414</v>
      </c>
      <c r="H699" s="3"/>
      <c r="I699" s="17"/>
      <c r="J699" s="91" t="s">
        <v>40</v>
      </c>
      <c r="K699" s="91">
        <v>5506</v>
      </c>
      <c r="L699" s="17"/>
      <c r="P699" s="17"/>
      <c r="Q699" s="17"/>
      <c r="R699" s="17"/>
      <c r="S699" s="17"/>
      <c r="U699" s="17"/>
      <c r="V699" s="17">
        <v>44094</v>
      </c>
      <c r="AF699" s="17" t="str">
        <f t="shared" si="1"/>
        <v/>
      </c>
    </row>
    <row r="700" spans="1:32" s="11" customFormat="1" hidden="1" x14ac:dyDescent="0.25">
      <c r="A700" s="1">
        <v>20201205</v>
      </c>
      <c r="B700" s="1" t="s">
        <v>763</v>
      </c>
      <c r="C700" s="1" t="s">
        <v>78</v>
      </c>
      <c r="D700" s="1" t="s">
        <v>79</v>
      </c>
      <c r="E700" s="1">
        <v>1059290</v>
      </c>
      <c r="F700" s="3">
        <v>44090</v>
      </c>
      <c r="G700" s="3" t="s">
        <v>414</v>
      </c>
      <c r="H700" s="3"/>
      <c r="I700" s="17"/>
      <c r="J700" s="11" t="s">
        <v>40</v>
      </c>
      <c r="K700" s="11">
        <v>4715</v>
      </c>
      <c r="L700" s="17"/>
      <c r="P700" s="17"/>
      <c r="Q700" s="17"/>
      <c r="R700" s="17"/>
      <c r="S700" s="17"/>
      <c r="U700" s="17"/>
      <c r="V700" s="17">
        <v>44094</v>
      </c>
      <c r="AF700" s="17" t="str">
        <f t="shared" si="1"/>
        <v/>
      </c>
    </row>
    <row r="701" spans="1:32" s="11" customFormat="1" hidden="1" x14ac:dyDescent="0.25">
      <c r="A701" s="1">
        <v>20201206</v>
      </c>
      <c r="B701" s="1" t="s">
        <v>764</v>
      </c>
      <c r="C701" s="1" t="s">
        <v>33</v>
      </c>
      <c r="D701" s="1" t="s">
        <v>56</v>
      </c>
      <c r="E701" s="1">
        <v>1061431</v>
      </c>
      <c r="F701" s="3">
        <v>44094</v>
      </c>
      <c r="G701" s="3" t="s">
        <v>414</v>
      </c>
      <c r="H701" s="3"/>
      <c r="I701" s="17"/>
      <c r="J701" s="91" t="s">
        <v>40</v>
      </c>
      <c r="K701" s="91">
        <v>4946</v>
      </c>
      <c r="L701" s="17"/>
      <c r="P701" s="17"/>
      <c r="Q701" s="17"/>
      <c r="R701" s="17"/>
      <c r="S701" s="17"/>
      <c r="U701" s="17"/>
      <c r="V701" s="17">
        <v>44103</v>
      </c>
      <c r="AF701" s="17" t="str">
        <f t="shared" si="1"/>
        <v/>
      </c>
    </row>
    <row r="702" spans="1:32" s="11" customFormat="1" hidden="1" x14ac:dyDescent="0.25">
      <c r="A702" s="1">
        <v>20201207</v>
      </c>
      <c r="B702" s="1" t="s">
        <v>765</v>
      </c>
      <c r="C702" s="1" t="s">
        <v>78</v>
      </c>
      <c r="D702" s="1" t="s">
        <v>79</v>
      </c>
      <c r="E702" s="1">
        <v>1059290</v>
      </c>
      <c r="F702" s="3">
        <v>44095</v>
      </c>
      <c r="G702" s="3" t="s">
        <v>414</v>
      </c>
      <c r="H702" s="3"/>
      <c r="I702" s="17"/>
      <c r="J702" s="91" t="s">
        <v>204</v>
      </c>
      <c r="K702" s="91">
        <v>500</v>
      </c>
      <c r="L702" s="17"/>
      <c r="P702" s="17"/>
      <c r="Q702" s="17"/>
      <c r="R702" s="17"/>
      <c r="S702" s="17"/>
      <c r="U702" s="17"/>
      <c r="V702" s="17">
        <v>44096</v>
      </c>
      <c r="AF702" s="17" t="str">
        <f t="shared" si="1"/>
        <v/>
      </c>
    </row>
    <row r="703" spans="1:32" s="11" customFormat="1" hidden="1" x14ac:dyDescent="0.25">
      <c r="A703" s="1">
        <v>20201208</v>
      </c>
      <c r="B703" s="1">
        <v>13499664</v>
      </c>
      <c r="C703" s="1" t="s">
        <v>33</v>
      </c>
      <c r="D703" s="1" t="s">
        <v>661</v>
      </c>
      <c r="E703" s="1">
        <v>1140397</v>
      </c>
      <c r="F703" s="3">
        <v>44095</v>
      </c>
      <c r="G703" s="3" t="s">
        <v>414</v>
      </c>
      <c r="H703" s="3"/>
      <c r="I703" s="17"/>
      <c r="J703" s="11" t="s">
        <v>464</v>
      </c>
      <c r="K703" s="11">
        <v>550</v>
      </c>
      <c r="L703" s="17" t="s">
        <v>693</v>
      </c>
      <c r="P703" s="17"/>
      <c r="Q703" s="17"/>
      <c r="R703" s="17"/>
      <c r="S703" s="17"/>
      <c r="U703" s="17"/>
      <c r="V703" s="17">
        <v>44095</v>
      </c>
      <c r="W703" s="11" t="s">
        <v>738</v>
      </c>
      <c r="AF703" s="17" t="str">
        <f t="shared" si="1"/>
        <v/>
      </c>
    </row>
    <row r="704" spans="1:32" s="11" customFormat="1" hidden="1" x14ac:dyDescent="0.25">
      <c r="A704" s="1">
        <v>20201209</v>
      </c>
      <c r="B704" s="1" t="s">
        <v>766</v>
      </c>
      <c r="C704" s="1" t="s">
        <v>78</v>
      </c>
      <c r="D704" s="1" t="s">
        <v>79</v>
      </c>
      <c r="E704" s="1">
        <v>1059290</v>
      </c>
      <c r="F704" s="3">
        <v>44096</v>
      </c>
      <c r="G704" s="3" t="s">
        <v>414</v>
      </c>
      <c r="H704" s="3"/>
      <c r="I704" s="17"/>
      <c r="J704" s="91" t="s">
        <v>464</v>
      </c>
      <c r="K704" s="91">
        <v>550</v>
      </c>
      <c r="L704" s="17"/>
      <c r="P704" s="17"/>
      <c r="Q704" s="17"/>
      <c r="R704" s="17"/>
      <c r="S704" s="17"/>
      <c r="U704" s="17"/>
      <c r="V704" s="17">
        <v>44096</v>
      </c>
      <c r="AF704" s="17" t="str">
        <f t="shared" si="1"/>
        <v/>
      </c>
    </row>
    <row r="705" spans="1:32" s="11" customFormat="1" hidden="1" x14ac:dyDescent="0.25">
      <c r="A705" s="1">
        <v>20201210</v>
      </c>
      <c r="B705" s="1" t="s">
        <v>767</v>
      </c>
      <c r="C705" s="1" t="s">
        <v>33</v>
      </c>
      <c r="D705" s="1" t="s">
        <v>83</v>
      </c>
      <c r="E705" s="1">
        <v>952982</v>
      </c>
      <c r="F705" s="3">
        <v>44096</v>
      </c>
      <c r="G705" s="3" t="s">
        <v>414</v>
      </c>
      <c r="H705" s="3"/>
      <c r="I705" s="17"/>
      <c r="J705" s="91" t="s">
        <v>204</v>
      </c>
      <c r="K705" s="91">
        <v>500</v>
      </c>
      <c r="L705" s="17"/>
      <c r="P705" s="17"/>
      <c r="Q705" s="17"/>
      <c r="R705" s="17"/>
      <c r="S705" s="17"/>
      <c r="U705" s="17"/>
      <c r="V705" s="17">
        <v>44101</v>
      </c>
      <c r="W705" s="11" t="s">
        <v>768</v>
      </c>
      <c r="AF705" s="17" t="str">
        <f t="shared" si="1"/>
        <v/>
      </c>
    </row>
    <row r="706" spans="1:32" s="11" customFormat="1" hidden="1" x14ac:dyDescent="0.25">
      <c r="A706" s="1">
        <v>20201211</v>
      </c>
      <c r="B706" s="1" t="s">
        <v>769</v>
      </c>
      <c r="C706" s="1" t="s">
        <v>58</v>
      </c>
      <c r="D706" s="1" t="s">
        <v>59</v>
      </c>
      <c r="E706" s="1">
        <v>1111265</v>
      </c>
      <c r="F706" s="3">
        <v>44096</v>
      </c>
      <c r="G706" s="3" t="s">
        <v>414</v>
      </c>
      <c r="H706" s="3"/>
      <c r="I706" s="17"/>
      <c r="J706" s="91" t="s">
        <v>40</v>
      </c>
      <c r="K706" s="91">
        <v>7387</v>
      </c>
      <c r="L706" s="17"/>
      <c r="P706" s="17"/>
      <c r="Q706" s="17"/>
      <c r="R706" s="17"/>
      <c r="S706" s="17"/>
      <c r="U706" s="17"/>
      <c r="V706" s="17">
        <v>44102</v>
      </c>
      <c r="W706" s="11" t="s">
        <v>770</v>
      </c>
      <c r="AF706" s="17" t="str">
        <f t="shared" si="1"/>
        <v/>
      </c>
    </row>
    <row r="707" spans="1:32" s="11" customFormat="1" hidden="1" x14ac:dyDescent="0.25">
      <c r="A707" s="1">
        <v>20201212</v>
      </c>
      <c r="B707" s="1" t="s">
        <v>771</v>
      </c>
      <c r="C707" s="1" t="s">
        <v>33</v>
      </c>
      <c r="D707" s="1" t="s">
        <v>661</v>
      </c>
      <c r="E707" s="1">
        <v>1140397</v>
      </c>
      <c r="F707" s="3">
        <v>44096</v>
      </c>
      <c r="G707" s="3" t="s">
        <v>414</v>
      </c>
      <c r="H707" s="3"/>
      <c r="I707" s="17"/>
      <c r="J707" s="91" t="s">
        <v>204</v>
      </c>
      <c r="K707" s="91">
        <v>500</v>
      </c>
      <c r="L707" s="17"/>
      <c r="P707" s="17"/>
      <c r="Q707" s="17"/>
      <c r="R707" s="17"/>
      <c r="S707" s="17"/>
      <c r="U707" s="17"/>
      <c r="V707" s="17">
        <v>44166</v>
      </c>
      <c r="AF707" s="17" t="str">
        <f t="shared" si="1"/>
        <v/>
      </c>
    </row>
    <row r="708" spans="1:32" s="11" customFormat="1" hidden="1" x14ac:dyDescent="0.25">
      <c r="A708" s="1">
        <v>20201213</v>
      </c>
      <c r="B708" s="1" t="s">
        <v>772</v>
      </c>
      <c r="C708" s="1" t="s">
        <v>33</v>
      </c>
      <c r="D708" s="1" t="s">
        <v>83</v>
      </c>
      <c r="E708" s="1">
        <v>1137348</v>
      </c>
      <c r="F708" s="3">
        <v>44103</v>
      </c>
      <c r="G708" s="3" t="s">
        <v>414</v>
      </c>
      <c r="H708" s="3"/>
      <c r="I708" s="17"/>
      <c r="J708" s="91" t="s">
        <v>40</v>
      </c>
      <c r="K708" s="91">
        <v>7001</v>
      </c>
      <c r="L708" s="17"/>
      <c r="P708" s="17"/>
      <c r="Q708" s="17"/>
      <c r="R708" s="17"/>
      <c r="S708" s="17"/>
      <c r="U708" s="17"/>
      <c r="V708" s="17">
        <v>44108</v>
      </c>
      <c r="AF708" s="17" t="str">
        <f t="shared" si="1"/>
        <v/>
      </c>
    </row>
    <row r="709" spans="1:32" s="11" customFormat="1" hidden="1" x14ac:dyDescent="0.25">
      <c r="A709" s="1">
        <v>20201214</v>
      </c>
      <c r="B709" s="1">
        <v>13499663</v>
      </c>
      <c r="C709" s="1" t="s">
        <v>33</v>
      </c>
      <c r="D709" s="1" t="s">
        <v>661</v>
      </c>
      <c r="E709" s="1">
        <v>1140397</v>
      </c>
      <c r="F709" s="3">
        <v>44110</v>
      </c>
      <c r="G709" s="3" t="s">
        <v>414</v>
      </c>
      <c r="H709" s="3"/>
      <c r="I709" s="17"/>
      <c r="J709" s="11" t="s">
        <v>40</v>
      </c>
      <c r="K709" s="11">
        <v>4921</v>
      </c>
      <c r="L709" s="17"/>
      <c r="P709" s="17"/>
      <c r="Q709" s="17"/>
      <c r="R709" s="17"/>
      <c r="S709" s="17"/>
      <c r="U709" s="17"/>
      <c r="V709" s="17">
        <v>44116</v>
      </c>
      <c r="AF709" s="17" t="str">
        <f t="shared" si="1"/>
        <v/>
      </c>
    </row>
    <row r="710" spans="1:32" s="11" customFormat="1" hidden="1" x14ac:dyDescent="0.25">
      <c r="A710" s="1">
        <v>20201215</v>
      </c>
      <c r="B710" s="1" t="s">
        <v>773</v>
      </c>
      <c r="C710" s="1" t="s">
        <v>33</v>
      </c>
      <c r="D710" s="1" t="s">
        <v>661</v>
      </c>
      <c r="E710" s="1">
        <v>1140397</v>
      </c>
      <c r="F710" s="3">
        <v>44112</v>
      </c>
      <c r="G710" s="3" t="s">
        <v>414</v>
      </c>
      <c r="H710" s="3"/>
      <c r="I710" s="17"/>
      <c r="J710" s="91" t="s">
        <v>40</v>
      </c>
      <c r="K710" s="91">
        <v>4556</v>
      </c>
      <c r="L710" s="17"/>
      <c r="P710" s="17"/>
      <c r="Q710" s="17"/>
      <c r="R710" s="17"/>
      <c r="S710" s="17"/>
      <c r="U710" s="17"/>
      <c r="V710" s="17">
        <v>44116</v>
      </c>
      <c r="W710" s="11" t="s">
        <v>774</v>
      </c>
      <c r="AF710" s="17" t="str">
        <f t="shared" si="1"/>
        <v/>
      </c>
    </row>
    <row r="711" spans="1:32" s="11" customFormat="1" hidden="1" x14ac:dyDescent="0.25">
      <c r="A711" s="1">
        <v>20201216</v>
      </c>
      <c r="B711" s="1" t="s">
        <v>775</v>
      </c>
      <c r="C711" s="1" t="s">
        <v>78</v>
      </c>
      <c r="D711" s="1" t="s">
        <v>79</v>
      </c>
      <c r="E711" s="1">
        <v>1059290</v>
      </c>
      <c r="F711" s="3">
        <v>44083</v>
      </c>
      <c r="G711" s="3" t="s">
        <v>414</v>
      </c>
      <c r="H711" s="3"/>
      <c r="I711" s="17"/>
      <c r="J711" s="91" t="s">
        <v>464</v>
      </c>
      <c r="K711" s="91">
        <v>550</v>
      </c>
      <c r="L711" s="17"/>
      <c r="P711" s="17"/>
      <c r="Q711" s="17"/>
      <c r="R711" s="17"/>
      <c r="S711" s="17"/>
      <c r="U711" s="17"/>
      <c r="V711" s="17">
        <v>44117</v>
      </c>
      <c r="AF711" s="17" t="str">
        <f t="shared" si="1"/>
        <v/>
      </c>
    </row>
    <row r="712" spans="1:32" s="11" customFormat="1" hidden="1" x14ac:dyDescent="0.25">
      <c r="A712" s="1">
        <v>20201217</v>
      </c>
      <c r="B712" s="1" t="s">
        <v>776</v>
      </c>
      <c r="C712" s="1" t="s">
        <v>78</v>
      </c>
      <c r="D712" s="1" t="s">
        <v>79</v>
      </c>
      <c r="E712" s="1">
        <v>1059290</v>
      </c>
      <c r="F712" s="3">
        <v>44108</v>
      </c>
      <c r="G712" s="3" t="s">
        <v>414</v>
      </c>
      <c r="H712" s="3"/>
      <c r="I712" s="17"/>
      <c r="J712" s="11" t="s">
        <v>40</v>
      </c>
      <c r="K712" s="11">
        <v>4665</v>
      </c>
      <c r="L712" s="17"/>
      <c r="P712" s="17"/>
      <c r="Q712" s="17"/>
      <c r="R712" s="17"/>
      <c r="S712" s="17"/>
      <c r="U712" s="17"/>
      <c r="V712" s="17">
        <v>44118</v>
      </c>
      <c r="AF712" s="17" t="str">
        <f t="shared" si="1"/>
        <v/>
      </c>
    </row>
    <row r="713" spans="1:32" s="11" customFormat="1" hidden="1" x14ac:dyDescent="0.25">
      <c r="A713" s="1">
        <v>20201218</v>
      </c>
      <c r="B713" s="1" t="s">
        <v>777</v>
      </c>
      <c r="C713" s="1" t="s">
        <v>78</v>
      </c>
      <c r="D713" s="1" t="s">
        <v>79</v>
      </c>
      <c r="E713" s="1">
        <v>1059290</v>
      </c>
      <c r="F713" s="3">
        <v>44103</v>
      </c>
      <c r="G713" s="3" t="s">
        <v>414</v>
      </c>
      <c r="H713" s="3"/>
      <c r="I713" s="17"/>
      <c r="J713" s="91" t="s">
        <v>40</v>
      </c>
      <c r="K713" s="91">
        <v>6056</v>
      </c>
      <c r="L713" s="17"/>
      <c r="P713" s="17"/>
      <c r="Q713" s="17"/>
      <c r="R713" s="17"/>
      <c r="S713" s="17"/>
      <c r="U713" s="17"/>
      <c r="V713" s="17">
        <v>44118</v>
      </c>
      <c r="AF713" s="17" t="str">
        <f t="shared" ref="AF713:AF721" si="2">IFERROR(INDEX($A$2:$W$587,MATCH(AL713,$B$2:$B$587,1),1),"")</f>
        <v/>
      </c>
    </row>
    <row r="714" spans="1:32" s="11" customFormat="1" hidden="1" x14ac:dyDescent="0.25">
      <c r="A714" s="1">
        <v>20201219</v>
      </c>
      <c r="B714" s="1" t="s">
        <v>778</v>
      </c>
      <c r="C714" s="1" t="s">
        <v>78</v>
      </c>
      <c r="D714" s="1" t="s">
        <v>79</v>
      </c>
      <c r="E714" s="1">
        <v>1059290</v>
      </c>
      <c r="F714" s="3">
        <v>44102</v>
      </c>
      <c r="G714" s="3" t="s">
        <v>414</v>
      </c>
      <c r="H714" s="3"/>
      <c r="I714" s="17"/>
      <c r="J714" s="91" t="s">
        <v>464</v>
      </c>
      <c r="K714" s="91">
        <v>550</v>
      </c>
      <c r="L714" s="17"/>
      <c r="P714" s="17"/>
      <c r="Q714" s="17"/>
      <c r="R714" s="17"/>
      <c r="S714" s="17"/>
      <c r="U714" s="17"/>
      <c r="V714" s="17">
        <v>44117</v>
      </c>
      <c r="AF714" s="17" t="str">
        <f t="shared" si="2"/>
        <v/>
      </c>
    </row>
    <row r="715" spans="1:32" s="11" customFormat="1" hidden="1" x14ac:dyDescent="0.25">
      <c r="A715" s="1">
        <v>20201220</v>
      </c>
      <c r="B715" s="1" t="s">
        <v>779</v>
      </c>
      <c r="C715" s="1" t="s">
        <v>33</v>
      </c>
      <c r="D715" s="1" t="s">
        <v>56</v>
      </c>
      <c r="E715" s="1" t="s">
        <v>190</v>
      </c>
      <c r="F715" s="3">
        <v>44116</v>
      </c>
      <c r="G715" s="3" t="s">
        <v>414</v>
      </c>
      <c r="H715" s="3"/>
      <c r="I715" s="17"/>
      <c r="J715" s="91" t="s">
        <v>40</v>
      </c>
      <c r="K715" s="91">
        <v>4906</v>
      </c>
      <c r="L715" s="17"/>
      <c r="P715" s="17"/>
      <c r="Q715" s="17"/>
      <c r="R715" s="17"/>
      <c r="S715" s="17"/>
      <c r="U715" s="17"/>
      <c r="V715" s="17">
        <v>44118</v>
      </c>
      <c r="AF715" s="17" t="str">
        <f t="shared" si="2"/>
        <v/>
      </c>
    </row>
    <row r="716" spans="1:32" s="11" customFormat="1" hidden="1" x14ac:dyDescent="0.25">
      <c r="A716" s="1">
        <v>20201221</v>
      </c>
      <c r="B716" s="1" t="s">
        <v>780</v>
      </c>
      <c r="C716" s="1" t="s">
        <v>33</v>
      </c>
      <c r="D716" s="1" t="s">
        <v>83</v>
      </c>
      <c r="E716" s="1">
        <v>1137348</v>
      </c>
      <c r="F716" s="3">
        <v>44116</v>
      </c>
      <c r="G716" s="3" t="s">
        <v>414</v>
      </c>
      <c r="H716" s="3"/>
      <c r="I716" s="17"/>
      <c r="J716" s="91" t="s">
        <v>40</v>
      </c>
      <c r="K716" s="91">
        <v>7421</v>
      </c>
      <c r="L716" s="17"/>
      <c r="P716" s="17"/>
      <c r="Q716" s="17"/>
      <c r="R716" s="17"/>
      <c r="S716" s="17"/>
      <c r="U716" s="17"/>
      <c r="V716" s="17">
        <v>44146</v>
      </c>
      <c r="W716" s="11" t="s">
        <v>781</v>
      </c>
      <c r="AF716" s="17" t="str">
        <f t="shared" si="2"/>
        <v/>
      </c>
    </row>
    <row r="717" spans="1:32" s="11" customFormat="1" hidden="1" x14ac:dyDescent="0.25">
      <c r="A717" s="1">
        <v>20201222</v>
      </c>
      <c r="B717" s="1" t="s">
        <v>782</v>
      </c>
      <c r="C717" s="1" t="s">
        <v>33</v>
      </c>
      <c r="D717" s="1" t="s">
        <v>56</v>
      </c>
      <c r="E717" s="1">
        <v>1061431</v>
      </c>
      <c r="F717" s="3">
        <v>44119</v>
      </c>
      <c r="G717" s="3" t="s">
        <v>414</v>
      </c>
      <c r="H717" s="3"/>
      <c r="I717" s="17"/>
      <c r="J717" s="91" t="s">
        <v>40</v>
      </c>
      <c r="K717" s="91">
        <v>5531</v>
      </c>
      <c r="L717" s="17"/>
      <c r="P717" s="17"/>
      <c r="Q717" s="17"/>
      <c r="R717" s="17"/>
      <c r="S717" s="17"/>
      <c r="U717" s="17"/>
      <c r="V717" s="17">
        <v>44131</v>
      </c>
      <c r="AF717" s="17" t="str">
        <f t="shared" si="2"/>
        <v/>
      </c>
    </row>
    <row r="718" spans="1:32" s="11" customFormat="1" hidden="1" x14ac:dyDescent="0.25">
      <c r="A718" s="1">
        <v>20201223</v>
      </c>
      <c r="B718" s="1" t="s">
        <v>783</v>
      </c>
      <c r="C718" s="1" t="s">
        <v>33</v>
      </c>
      <c r="D718" s="1" t="s">
        <v>83</v>
      </c>
      <c r="E718" s="1">
        <v>1137348</v>
      </c>
      <c r="F718" s="3">
        <v>44119</v>
      </c>
      <c r="G718" s="3" t="s">
        <v>414</v>
      </c>
      <c r="H718" s="3"/>
      <c r="I718" s="17"/>
      <c r="J718" s="11" t="s">
        <v>40</v>
      </c>
      <c r="K718" s="11">
        <v>5981</v>
      </c>
      <c r="L718" s="17"/>
      <c r="P718" s="17"/>
      <c r="Q718" s="17"/>
      <c r="R718" s="17"/>
      <c r="S718" s="17"/>
      <c r="U718" s="17"/>
      <c r="V718" s="17">
        <v>44143</v>
      </c>
      <c r="W718" s="11" t="s">
        <v>781</v>
      </c>
      <c r="AF718" s="17" t="str">
        <f t="shared" si="2"/>
        <v/>
      </c>
    </row>
    <row r="719" spans="1:32" s="11" customFormat="1" hidden="1" x14ac:dyDescent="0.25">
      <c r="A719" s="1">
        <v>20201224</v>
      </c>
      <c r="B719" s="1" t="s">
        <v>784</v>
      </c>
      <c r="C719" s="1" t="s">
        <v>33</v>
      </c>
      <c r="D719" s="1" t="s">
        <v>83</v>
      </c>
      <c r="E719" s="1">
        <v>1137348</v>
      </c>
      <c r="F719" s="3">
        <v>44123</v>
      </c>
      <c r="G719" s="3" t="s">
        <v>414</v>
      </c>
      <c r="H719" s="3"/>
      <c r="I719" s="17"/>
      <c r="J719" s="91" t="s">
        <v>40</v>
      </c>
      <c r="K719" s="91">
        <v>5611</v>
      </c>
      <c r="L719" s="17"/>
      <c r="P719" s="17"/>
      <c r="Q719" s="17"/>
      <c r="R719" s="17"/>
      <c r="S719" s="17"/>
      <c r="U719" s="17"/>
      <c r="V719" s="17">
        <v>44132</v>
      </c>
      <c r="AF719" s="17" t="str">
        <f t="shared" si="2"/>
        <v/>
      </c>
    </row>
    <row r="720" spans="1:32" s="11" customFormat="1" hidden="1" x14ac:dyDescent="0.25">
      <c r="A720" s="1">
        <v>20201225</v>
      </c>
      <c r="B720" s="1" t="s">
        <v>785</v>
      </c>
      <c r="C720" s="1" t="s">
        <v>33</v>
      </c>
      <c r="D720" s="1" t="s">
        <v>56</v>
      </c>
      <c r="E720" s="1">
        <v>1061431</v>
      </c>
      <c r="F720" s="3">
        <v>44123</v>
      </c>
      <c r="G720" s="3" t="s">
        <v>414</v>
      </c>
      <c r="H720" s="3"/>
      <c r="I720" s="17"/>
      <c r="J720" s="91" t="s">
        <v>40</v>
      </c>
      <c r="K720" s="91">
        <v>6016</v>
      </c>
      <c r="L720" s="17"/>
      <c r="P720" s="17"/>
      <c r="Q720" s="17"/>
      <c r="R720" s="17"/>
      <c r="S720" s="17"/>
      <c r="U720" s="17"/>
      <c r="V720" s="17">
        <v>44131</v>
      </c>
      <c r="AF720" s="17" t="str">
        <f t="shared" si="2"/>
        <v/>
      </c>
    </row>
    <row r="721" spans="1:32" s="11" customFormat="1" hidden="1" x14ac:dyDescent="0.25">
      <c r="A721" s="1">
        <v>20201226</v>
      </c>
      <c r="B721" s="1" t="s">
        <v>786</v>
      </c>
      <c r="C721" s="1" t="s">
        <v>33</v>
      </c>
      <c r="D721" s="1" t="s">
        <v>511</v>
      </c>
      <c r="E721" s="1">
        <v>1137348</v>
      </c>
      <c r="F721" s="3">
        <v>44123</v>
      </c>
      <c r="G721" s="3" t="s">
        <v>414</v>
      </c>
      <c r="H721" s="3"/>
      <c r="I721" s="17"/>
      <c r="J721" s="11" t="s">
        <v>40</v>
      </c>
      <c r="K721" s="11">
        <v>4841</v>
      </c>
      <c r="L721" s="17"/>
      <c r="P721" s="17"/>
      <c r="Q721" s="17"/>
      <c r="R721" s="17"/>
      <c r="S721" s="17"/>
      <c r="U721" s="17"/>
      <c r="V721" s="17">
        <v>44131</v>
      </c>
      <c r="AF721" s="17" t="str">
        <f t="shared" si="2"/>
        <v/>
      </c>
    </row>
    <row r="722" spans="1:32" s="11" customFormat="1" hidden="1" x14ac:dyDescent="0.25">
      <c r="A722" s="1">
        <v>20201227</v>
      </c>
      <c r="B722" s="1" t="s">
        <v>787</v>
      </c>
      <c r="C722" s="1" t="s">
        <v>33</v>
      </c>
      <c r="D722" s="1" t="s">
        <v>56</v>
      </c>
      <c r="E722" s="1">
        <v>1061431</v>
      </c>
      <c r="F722" s="3">
        <v>44124</v>
      </c>
      <c r="G722" s="3" t="s">
        <v>414</v>
      </c>
      <c r="H722" s="3"/>
      <c r="I722" s="17"/>
      <c r="J722" s="11" t="s">
        <v>40</v>
      </c>
      <c r="K722" s="11">
        <v>5966</v>
      </c>
      <c r="L722" s="17"/>
      <c r="P722" s="17"/>
      <c r="Q722" s="17"/>
      <c r="R722" s="17"/>
      <c r="S722" s="17"/>
      <c r="U722" s="17"/>
      <c r="V722" s="17">
        <v>44131</v>
      </c>
      <c r="AF722" s="17"/>
    </row>
    <row r="723" spans="1:32" s="11" customFormat="1" hidden="1" x14ac:dyDescent="0.25">
      <c r="A723" s="1">
        <v>20201228</v>
      </c>
      <c r="B723" s="1" t="s">
        <v>788</v>
      </c>
      <c r="C723" s="1" t="s">
        <v>78</v>
      </c>
      <c r="D723" s="1" t="s">
        <v>79</v>
      </c>
      <c r="E723" s="1">
        <v>1059290</v>
      </c>
      <c r="F723" s="3">
        <v>44126</v>
      </c>
      <c r="G723" s="3" t="s">
        <v>414</v>
      </c>
      <c r="H723" s="3"/>
      <c r="I723" s="17"/>
      <c r="J723" s="91" t="s">
        <v>40</v>
      </c>
      <c r="K723" s="91">
        <v>4418</v>
      </c>
      <c r="L723" s="17"/>
      <c r="P723" s="17"/>
      <c r="Q723" s="17"/>
      <c r="R723" s="17"/>
      <c r="S723" s="17"/>
      <c r="U723" s="17"/>
      <c r="V723" s="17">
        <v>44133</v>
      </c>
      <c r="AF723" s="17" t="str">
        <f t="shared" ref="AF723:AF754" si="3">IFERROR(INDEX($A$2:$W$587,MATCH(AL723,$B$2:$B$587,1),1),"")</f>
        <v/>
      </c>
    </row>
    <row r="724" spans="1:32" s="11" customFormat="1" hidden="1" x14ac:dyDescent="0.25">
      <c r="A724" s="1">
        <v>20201229</v>
      </c>
      <c r="B724" s="1" t="s">
        <v>789</v>
      </c>
      <c r="C724" s="1" t="s">
        <v>33</v>
      </c>
      <c r="D724" s="1" t="s">
        <v>83</v>
      </c>
      <c r="E724" s="1">
        <v>1137348</v>
      </c>
      <c r="F724" s="3">
        <v>44126</v>
      </c>
      <c r="G724" s="3" t="s">
        <v>414</v>
      </c>
      <c r="H724" s="3"/>
      <c r="I724" s="17"/>
      <c r="J724" s="91" t="s">
        <v>464</v>
      </c>
      <c r="K724" s="91">
        <v>550</v>
      </c>
      <c r="L724" s="17"/>
      <c r="P724" s="17"/>
      <c r="Q724" s="17"/>
      <c r="R724" s="17"/>
      <c r="S724" s="17"/>
      <c r="U724" s="17"/>
      <c r="V724" s="17">
        <v>44133</v>
      </c>
      <c r="AF724" s="17" t="str">
        <f t="shared" si="3"/>
        <v/>
      </c>
    </row>
    <row r="725" spans="1:32" s="11" customFormat="1" hidden="1" x14ac:dyDescent="0.25">
      <c r="A725" s="1">
        <v>20201230</v>
      </c>
      <c r="B725" s="1" t="s">
        <v>790</v>
      </c>
      <c r="C725" s="1" t="s">
        <v>33</v>
      </c>
      <c r="D725" s="1" t="s">
        <v>56</v>
      </c>
      <c r="E725" s="1" t="s">
        <v>190</v>
      </c>
      <c r="F725" s="3">
        <v>44129</v>
      </c>
      <c r="G725" s="3" t="s">
        <v>414</v>
      </c>
      <c r="H725" s="3"/>
      <c r="I725" s="17"/>
      <c r="J725" s="11" t="s">
        <v>40</v>
      </c>
      <c r="K725" s="11">
        <v>4531</v>
      </c>
      <c r="V725" s="17">
        <v>44133</v>
      </c>
      <c r="AF725" s="17" t="str">
        <f t="shared" si="3"/>
        <v/>
      </c>
    </row>
    <row r="726" spans="1:32" s="11" customFormat="1" hidden="1" x14ac:dyDescent="0.25">
      <c r="A726" s="1">
        <v>20201231</v>
      </c>
      <c r="B726" s="1" t="s">
        <v>791</v>
      </c>
      <c r="C726" s="1" t="s">
        <v>33</v>
      </c>
      <c r="D726" s="1" t="s">
        <v>661</v>
      </c>
      <c r="E726" s="1">
        <v>1140397</v>
      </c>
      <c r="F726" s="3">
        <v>44131</v>
      </c>
      <c r="G726" s="3" t="s">
        <v>414</v>
      </c>
      <c r="H726" s="3"/>
      <c r="I726" s="17"/>
      <c r="J726" s="17" t="s">
        <v>40</v>
      </c>
      <c r="K726" s="11" t="s">
        <v>36</v>
      </c>
      <c r="L726" s="17"/>
      <c r="P726" s="17"/>
      <c r="Q726" s="17"/>
      <c r="R726" s="17"/>
      <c r="S726" s="17"/>
      <c r="U726" s="17"/>
      <c r="V726" s="17">
        <v>43922</v>
      </c>
      <c r="W726" s="17" t="s">
        <v>792</v>
      </c>
      <c r="X726" s="17"/>
      <c r="Y726" s="17"/>
      <c r="Z726" s="17"/>
      <c r="AF726" s="17" t="str">
        <f t="shared" si="3"/>
        <v/>
      </c>
    </row>
    <row r="727" spans="1:32" s="11" customFormat="1" hidden="1" x14ac:dyDescent="0.25">
      <c r="A727" s="1">
        <v>20201232</v>
      </c>
      <c r="B727" s="1" t="s">
        <v>793</v>
      </c>
      <c r="C727" s="1" t="s">
        <v>33</v>
      </c>
      <c r="D727" s="1" t="s">
        <v>83</v>
      </c>
      <c r="E727" s="1">
        <v>1137348</v>
      </c>
      <c r="F727" s="3">
        <v>44133</v>
      </c>
      <c r="G727" s="3" t="s">
        <v>414</v>
      </c>
      <c r="H727" s="3"/>
      <c r="I727" s="17"/>
      <c r="J727" s="11" t="s">
        <v>794</v>
      </c>
      <c r="K727" s="11">
        <v>6726</v>
      </c>
      <c r="V727" s="17" t="s">
        <v>36</v>
      </c>
      <c r="W727" s="11" t="s">
        <v>795</v>
      </c>
      <c r="AF727" s="17" t="str">
        <f t="shared" si="3"/>
        <v/>
      </c>
    </row>
    <row r="728" spans="1:32" s="11" customFormat="1" hidden="1" x14ac:dyDescent="0.25">
      <c r="A728" s="1">
        <v>20201233</v>
      </c>
      <c r="B728" s="1" t="s">
        <v>796</v>
      </c>
      <c r="C728" s="1" t="s">
        <v>78</v>
      </c>
      <c r="D728" s="1" t="s">
        <v>79</v>
      </c>
      <c r="E728" s="1">
        <v>1059290</v>
      </c>
      <c r="F728" s="3">
        <v>44136</v>
      </c>
      <c r="G728" s="3" t="s">
        <v>414</v>
      </c>
      <c r="H728" s="3"/>
      <c r="I728" s="17"/>
      <c r="J728" s="11" t="s">
        <v>506</v>
      </c>
      <c r="K728" s="11">
        <v>500</v>
      </c>
      <c r="V728" s="17">
        <v>44137</v>
      </c>
      <c r="AF728" s="17" t="str">
        <f t="shared" si="3"/>
        <v/>
      </c>
    </row>
    <row r="729" spans="1:32" s="11" customFormat="1" hidden="1" x14ac:dyDescent="0.25">
      <c r="A729" s="1">
        <v>20201234</v>
      </c>
      <c r="B729" s="1">
        <v>13499665</v>
      </c>
      <c r="C729" s="1" t="s">
        <v>33</v>
      </c>
      <c r="D729" s="1" t="s">
        <v>661</v>
      </c>
      <c r="E729" s="1" t="s">
        <v>797</v>
      </c>
      <c r="F729" s="3">
        <v>44146</v>
      </c>
      <c r="G729" s="3" t="s">
        <v>414</v>
      </c>
      <c r="H729" s="3"/>
      <c r="I729" s="17"/>
      <c r="J729" s="11" t="s">
        <v>40</v>
      </c>
      <c r="K729" s="11">
        <v>5611</v>
      </c>
      <c r="V729" s="17">
        <v>44138</v>
      </c>
      <c r="W729" s="11" t="s">
        <v>798</v>
      </c>
      <c r="AF729" s="17" t="str">
        <f t="shared" si="3"/>
        <v/>
      </c>
    </row>
    <row r="730" spans="1:32" s="11" customFormat="1" hidden="1" x14ac:dyDescent="0.25">
      <c r="A730" s="1">
        <v>20201235</v>
      </c>
      <c r="B730" s="1" t="s">
        <v>799</v>
      </c>
      <c r="C730" s="1" t="s">
        <v>58</v>
      </c>
      <c r="D730" s="1" t="s">
        <v>59</v>
      </c>
      <c r="E730" s="1">
        <v>1079481</v>
      </c>
      <c r="F730" s="3">
        <v>44136</v>
      </c>
      <c r="G730" s="3" t="s">
        <v>414</v>
      </c>
      <c r="H730" s="3"/>
      <c r="I730" s="17"/>
      <c r="J730" s="11" t="s">
        <v>40</v>
      </c>
      <c r="K730" s="11">
        <v>7636</v>
      </c>
      <c r="V730" s="17">
        <v>44138</v>
      </c>
      <c r="W730" s="11" t="s">
        <v>800</v>
      </c>
      <c r="AF730" s="17" t="str">
        <f t="shared" si="3"/>
        <v/>
      </c>
    </row>
    <row r="731" spans="1:32" s="11" customFormat="1" hidden="1" x14ac:dyDescent="0.25">
      <c r="A731" s="1">
        <v>20201236</v>
      </c>
      <c r="B731" s="1" t="s">
        <v>801</v>
      </c>
      <c r="C731" s="1" t="s">
        <v>33</v>
      </c>
      <c r="D731" s="1" t="s">
        <v>661</v>
      </c>
      <c r="E731" s="1">
        <v>1140397</v>
      </c>
      <c r="F731" s="3">
        <v>44140</v>
      </c>
      <c r="G731" s="3" t="s">
        <v>414</v>
      </c>
      <c r="H731" s="3"/>
      <c r="I731" s="17"/>
      <c r="J731" s="11" t="s">
        <v>40</v>
      </c>
      <c r="K731" s="11">
        <v>4196</v>
      </c>
      <c r="V731" s="17">
        <v>44144</v>
      </c>
      <c r="AF731" s="17" t="str">
        <f t="shared" si="3"/>
        <v/>
      </c>
    </row>
    <row r="732" spans="1:32" s="11" customFormat="1" hidden="1" x14ac:dyDescent="0.25">
      <c r="A732" s="1">
        <v>20201237</v>
      </c>
      <c r="B732" s="1" t="s">
        <v>802</v>
      </c>
      <c r="C732" s="1" t="s">
        <v>33</v>
      </c>
      <c r="D732" s="1" t="s">
        <v>56</v>
      </c>
      <c r="E732" s="1">
        <v>1061431</v>
      </c>
      <c r="F732" s="3">
        <v>44145</v>
      </c>
      <c r="G732" s="3" t="s">
        <v>414</v>
      </c>
      <c r="H732" s="3"/>
      <c r="I732" s="17"/>
      <c r="J732" s="11" t="s">
        <v>204</v>
      </c>
      <c r="K732" s="11">
        <v>500</v>
      </c>
      <c r="V732" s="17">
        <v>44166</v>
      </c>
      <c r="AF732" s="17" t="str">
        <f t="shared" si="3"/>
        <v/>
      </c>
    </row>
    <row r="733" spans="1:32" s="11" customFormat="1" hidden="1" x14ac:dyDescent="0.25">
      <c r="A733" s="1">
        <v>20201238</v>
      </c>
      <c r="B733" s="1" t="s">
        <v>803</v>
      </c>
      <c r="C733" s="1" t="s">
        <v>78</v>
      </c>
      <c r="D733" s="1" t="s">
        <v>79</v>
      </c>
      <c r="E733" s="1">
        <v>1059290</v>
      </c>
      <c r="F733" s="3">
        <v>44146</v>
      </c>
      <c r="G733" s="3" t="s">
        <v>414</v>
      </c>
      <c r="H733" s="3"/>
      <c r="I733" s="17"/>
      <c r="J733" s="11" t="s">
        <v>40</v>
      </c>
      <c r="K733" s="11">
        <v>5778</v>
      </c>
      <c r="V733" s="17">
        <v>44147</v>
      </c>
      <c r="AF733" s="17" t="str">
        <f t="shared" si="3"/>
        <v/>
      </c>
    </row>
    <row r="734" spans="1:32" s="11" customFormat="1" hidden="1" x14ac:dyDescent="0.25">
      <c r="A734" s="1">
        <v>20201239</v>
      </c>
      <c r="B734" s="1" t="s">
        <v>804</v>
      </c>
      <c r="C734" s="1" t="s">
        <v>78</v>
      </c>
      <c r="D734" s="1" t="s">
        <v>79</v>
      </c>
      <c r="E734" s="1">
        <v>1059290</v>
      </c>
      <c r="F734" s="3">
        <v>44147</v>
      </c>
      <c r="G734" s="3" t="s">
        <v>414</v>
      </c>
      <c r="H734" s="3"/>
      <c r="I734" s="17"/>
      <c r="J734" s="11" t="s">
        <v>40</v>
      </c>
      <c r="K734" s="11">
        <v>5012</v>
      </c>
      <c r="V734" s="17">
        <v>44157</v>
      </c>
      <c r="AF734" s="17" t="str">
        <f t="shared" si="3"/>
        <v/>
      </c>
    </row>
    <row r="735" spans="1:32" s="11" customFormat="1" hidden="1" x14ac:dyDescent="0.25">
      <c r="A735" s="1">
        <v>20201240</v>
      </c>
      <c r="B735" s="1" t="s">
        <v>805</v>
      </c>
      <c r="C735" s="1" t="s">
        <v>78</v>
      </c>
      <c r="D735" s="1" t="s">
        <v>79</v>
      </c>
      <c r="E735" s="1">
        <v>1059290</v>
      </c>
      <c r="F735" s="3">
        <v>44150</v>
      </c>
      <c r="G735" s="3" t="s">
        <v>414</v>
      </c>
      <c r="H735" s="3"/>
      <c r="I735" s="17"/>
      <c r="J735" s="11" t="s">
        <v>40</v>
      </c>
      <c r="K735" s="11">
        <v>4815</v>
      </c>
      <c r="V735" s="17">
        <v>44157</v>
      </c>
      <c r="AF735" s="17" t="str">
        <f t="shared" si="3"/>
        <v/>
      </c>
    </row>
    <row r="736" spans="1:32" s="11" customFormat="1" hidden="1" x14ac:dyDescent="0.25">
      <c r="A736" s="1">
        <v>20201241</v>
      </c>
      <c r="B736" s="1" t="s">
        <v>806</v>
      </c>
      <c r="C736" s="1" t="s">
        <v>33</v>
      </c>
      <c r="D736" s="1" t="s">
        <v>56</v>
      </c>
      <c r="E736" s="1" t="s">
        <v>190</v>
      </c>
      <c r="F736" s="3">
        <v>44150</v>
      </c>
      <c r="G736" s="3" t="s">
        <v>414</v>
      </c>
      <c r="H736" s="3"/>
      <c r="I736" s="17"/>
      <c r="J736" s="11" t="s">
        <v>40</v>
      </c>
      <c r="K736" s="11">
        <v>6046</v>
      </c>
      <c r="V736" s="17">
        <v>44158</v>
      </c>
      <c r="AF736" s="17" t="str">
        <f t="shared" si="3"/>
        <v/>
      </c>
    </row>
    <row r="737" spans="1:32" s="11" customFormat="1" hidden="1" x14ac:dyDescent="0.25">
      <c r="A737" s="1">
        <v>20201242</v>
      </c>
      <c r="B737" s="1" t="s">
        <v>807</v>
      </c>
      <c r="C737" s="1" t="s">
        <v>33</v>
      </c>
      <c r="D737" s="1" t="s">
        <v>661</v>
      </c>
      <c r="E737" s="1" t="s">
        <v>797</v>
      </c>
      <c r="F737" s="3">
        <v>44151</v>
      </c>
      <c r="G737" s="3" t="s">
        <v>414</v>
      </c>
      <c r="H737" s="3"/>
      <c r="I737" s="17"/>
      <c r="J737" s="11" t="s">
        <v>40</v>
      </c>
      <c r="K737" s="11">
        <v>4346</v>
      </c>
      <c r="V737" s="17">
        <v>44157</v>
      </c>
      <c r="W737" s="11" t="s">
        <v>808</v>
      </c>
      <c r="AF737" s="17" t="str">
        <f t="shared" si="3"/>
        <v/>
      </c>
    </row>
    <row r="738" spans="1:32" s="11" customFormat="1" hidden="1" x14ac:dyDescent="0.25">
      <c r="A738" s="1">
        <v>20201243</v>
      </c>
      <c r="B738" s="1" t="s">
        <v>809</v>
      </c>
      <c r="C738" s="1" t="s">
        <v>33</v>
      </c>
      <c r="D738" s="1" t="s">
        <v>56</v>
      </c>
      <c r="E738" s="1">
        <v>1061431</v>
      </c>
      <c r="F738" s="3">
        <v>44151</v>
      </c>
      <c r="G738" s="3" t="s">
        <v>414</v>
      </c>
      <c r="H738" s="3"/>
      <c r="I738" s="17"/>
      <c r="J738" s="11" t="s">
        <v>464</v>
      </c>
      <c r="K738" s="11">
        <v>550</v>
      </c>
      <c r="V738" s="17">
        <v>44153</v>
      </c>
      <c r="AF738" s="17" t="str">
        <f t="shared" si="3"/>
        <v/>
      </c>
    </row>
    <row r="739" spans="1:32" s="11" customFormat="1" hidden="1" x14ac:dyDescent="0.25">
      <c r="A739" s="1">
        <v>20201244</v>
      </c>
      <c r="B739" s="1" t="s">
        <v>810</v>
      </c>
      <c r="C739" s="1" t="s">
        <v>78</v>
      </c>
      <c r="D739" s="1" t="s">
        <v>79</v>
      </c>
      <c r="E739" s="1">
        <v>1059290</v>
      </c>
      <c r="F739" s="3">
        <v>44152</v>
      </c>
      <c r="G739" s="3" t="s">
        <v>414</v>
      </c>
      <c r="H739" s="3"/>
      <c r="I739" s="17"/>
      <c r="J739" s="11" t="s">
        <v>40</v>
      </c>
      <c r="K739" s="11">
        <v>4443</v>
      </c>
      <c r="V739" s="17">
        <v>44157</v>
      </c>
      <c r="AF739" s="17" t="str">
        <f t="shared" si="3"/>
        <v/>
      </c>
    </row>
    <row r="740" spans="1:32" s="11" customFormat="1" hidden="1" x14ac:dyDescent="0.25">
      <c r="A740" s="1">
        <v>20201245</v>
      </c>
      <c r="B740" s="1">
        <v>13509986</v>
      </c>
      <c r="C740" s="48" t="s">
        <v>33</v>
      </c>
      <c r="D740" s="1" t="s">
        <v>511</v>
      </c>
      <c r="E740" s="1">
        <v>1162241</v>
      </c>
      <c r="F740" s="3">
        <v>44152</v>
      </c>
      <c r="G740" s="3" t="s">
        <v>414</v>
      </c>
      <c r="H740" s="3"/>
      <c r="I740" s="17"/>
      <c r="J740" s="11" t="s">
        <v>40</v>
      </c>
      <c r="K740" s="11">
        <v>7076</v>
      </c>
      <c r="V740" s="17">
        <v>44157</v>
      </c>
      <c r="W740" s="11" t="s">
        <v>811</v>
      </c>
      <c r="AF740" s="17" t="str">
        <f t="shared" si="3"/>
        <v/>
      </c>
    </row>
    <row r="741" spans="1:32" s="11" customFormat="1" hidden="1" x14ac:dyDescent="0.25">
      <c r="A741" s="1">
        <v>20201246</v>
      </c>
      <c r="B741" s="1" t="s">
        <v>812</v>
      </c>
      <c r="C741" s="1" t="s">
        <v>33</v>
      </c>
      <c r="D741" s="1" t="s">
        <v>56</v>
      </c>
      <c r="E741" s="1" t="s">
        <v>190</v>
      </c>
      <c r="F741" s="3">
        <v>44153</v>
      </c>
      <c r="G741" s="3" t="s">
        <v>414</v>
      </c>
      <c r="H741" s="3"/>
      <c r="I741" s="17"/>
      <c r="J741" s="11" t="s">
        <v>40</v>
      </c>
      <c r="K741" s="11">
        <v>5606</v>
      </c>
      <c r="V741" s="17">
        <v>44140</v>
      </c>
      <c r="AF741" s="17" t="str">
        <f t="shared" si="3"/>
        <v/>
      </c>
    </row>
    <row r="742" spans="1:32" s="11" customFormat="1" hidden="1" x14ac:dyDescent="0.25">
      <c r="A742" s="1">
        <v>20201247</v>
      </c>
      <c r="B742" s="1" t="s">
        <v>813</v>
      </c>
      <c r="C742" s="1" t="s">
        <v>33</v>
      </c>
      <c r="D742" s="1" t="s">
        <v>663</v>
      </c>
      <c r="E742" s="1">
        <v>1135183</v>
      </c>
      <c r="F742" s="3">
        <v>44157</v>
      </c>
      <c r="G742" s="3" t="s">
        <v>414</v>
      </c>
      <c r="H742" s="3"/>
      <c r="I742" s="17"/>
      <c r="J742" s="11" t="s">
        <v>40</v>
      </c>
      <c r="K742" s="11">
        <v>4756</v>
      </c>
      <c r="V742" s="17">
        <v>44160</v>
      </c>
      <c r="W742" s="11" t="s">
        <v>814</v>
      </c>
      <c r="AF742" s="17" t="str">
        <f t="shared" si="3"/>
        <v/>
      </c>
    </row>
    <row r="743" spans="1:32" s="11" customFormat="1" hidden="1" x14ac:dyDescent="0.25">
      <c r="A743" s="1">
        <v>20201248</v>
      </c>
      <c r="B743" s="1" t="s">
        <v>815</v>
      </c>
      <c r="C743" s="1" t="s">
        <v>78</v>
      </c>
      <c r="D743" s="1" t="s">
        <v>79</v>
      </c>
      <c r="E743" s="1">
        <v>1059290</v>
      </c>
      <c r="F743" s="3">
        <v>44157</v>
      </c>
      <c r="G743" s="3" t="s">
        <v>414</v>
      </c>
      <c r="H743" s="3"/>
      <c r="I743" s="17"/>
      <c r="J743" s="11" t="s">
        <v>40</v>
      </c>
      <c r="K743" s="11">
        <v>4690</v>
      </c>
      <c r="V743" s="17">
        <v>44158</v>
      </c>
      <c r="AF743" s="17" t="str">
        <f t="shared" si="3"/>
        <v/>
      </c>
    </row>
    <row r="744" spans="1:32" s="11" customFormat="1" hidden="1" x14ac:dyDescent="0.25">
      <c r="A744" s="1">
        <v>20201249</v>
      </c>
      <c r="B744" s="1" t="s">
        <v>816</v>
      </c>
      <c r="C744" s="1" t="s">
        <v>33</v>
      </c>
      <c r="D744" s="1" t="s">
        <v>83</v>
      </c>
      <c r="E744" s="1">
        <v>1137348</v>
      </c>
      <c r="F744" s="3">
        <v>44157</v>
      </c>
      <c r="G744" s="3" t="s">
        <v>414</v>
      </c>
      <c r="H744" s="3"/>
      <c r="I744" s="17"/>
      <c r="J744" s="11" t="s">
        <v>506</v>
      </c>
      <c r="K744" s="11">
        <v>500</v>
      </c>
      <c r="V744" s="17">
        <v>44158</v>
      </c>
      <c r="AF744" s="17" t="str">
        <f t="shared" si="3"/>
        <v/>
      </c>
    </row>
    <row r="745" spans="1:32" s="11" customFormat="1" hidden="1" x14ac:dyDescent="0.25">
      <c r="A745" s="1">
        <v>20201250</v>
      </c>
      <c r="B745" s="1" t="s">
        <v>817</v>
      </c>
      <c r="C745" s="1" t="s">
        <v>33</v>
      </c>
      <c r="D745" s="1" t="s">
        <v>661</v>
      </c>
      <c r="E745" s="1">
        <v>1140397</v>
      </c>
      <c r="F745" s="3">
        <v>44159</v>
      </c>
      <c r="G745" s="3" t="s">
        <v>414</v>
      </c>
      <c r="H745" s="3"/>
      <c r="I745" s="17"/>
      <c r="J745" s="11" t="s">
        <v>40</v>
      </c>
      <c r="K745" s="11" t="s">
        <v>36</v>
      </c>
      <c r="V745" s="17">
        <v>43922</v>
      </c>
      <c r="W745" s="11" t="s">
        <v>818</v>
      </c>
      <c r="AF745" s="17" t="str">
        <f t="shared" si="3"/>
        <v/>
      </c>
    </row>
    <row r="746" spans="1:32" s="11" customFormat="1" hidden="1" x14ac:dyDescent="0.25">
      <c r="A746" s="1">
        <v>20201251</v>
      </c>
      <c r="B746" s="1" t="s">
        <v>819</v>
      </c>
      <c r="C746" s="1" t="s">
        <v>33</v>
      </c>
      <c r="D746" s="1" t="s">
        <v>56</v>
      </c>
      <c r="E746" s="1">
        <v>1061431</v>
      </c>
      <c r="F746" s="3">
        <v>44159</v>
      </c>
      <c r="G746" s="3" t="s">
        <v>414</v>
      </c>
      <c r="H746" s="3"/>
      <c r="I746" s="17"/>
      <c r="J746" s="11" t="s">
        <v>40</v>
      </c>
      <c r="K746" s="11">
        <v>5966</v>
      </c>
      <c r="V746" s="17">
        <v>44171</v>
      </c>
      <c r="AF746" s="17" t="str">
        <f t="shared" si="3"/>
        <v/>
      </c>
    </row>
    <row r="747" spans="1:32" s="11" customFormat="1" hidden="1" x14ac:dyDescent="0.25">
      <c r="A747" s="1">
        <v>20201252</v>
      </c>
      <c r="B747" s="1" t="s">
        <v>820</v>
      </c>
      <c r="C747" s="1" t="s">
        <v>33</v>
      </c>
      <c r="D747" s="1" t="s">
        <v>511</v>
      </c>
      <c r="E747" s="1">
        <v>1137348</v>
      </c>
      <c r="F747" s="3">
        <v>44159</v>
      </c>
      <c r="G747" s="3" t="s">
        <v>414</v>
      </c>
      <c r="H747" s="3"/>
      <c r="I747" s="17"/>
      <c r="J747" s="11" t="s">
        <v>40</v>
      </c>
      <c r="K747" s="11">
        <v>5621</v>
      </c>
      <c r="V747" s="17">
        <v>43844</v>
      </c>
      <c r="W747" s="11" t="s">
        <v>821</v>
      </c>
      <c r="AF747" s="17" t="str">
        <f t="shared" si="3"/>
        <v/>
      </c>
    </row>
    <row r="748" spans="1:32" s="11" customFormat="1" hidden="1" x14ac:dyDescent="0.25">
      <c r="A748" s="1">
        <v>20201253</v>
      </c>
      <c r="B748" s="1" t="s">
        <v>822</v>
      </c>
      <c r="C748" s="1" t="s">
        <v>33</v>
      </c>
      <c r="D748" s="1" t="s">
        <v>83</v>
      </c>
      <c r="E748" s="1">
        <v>1137348</v>
      </c>
      <c r="F748" s="3">
        <v>44159</v>
      </c>
      <c r="G748" s="3" t="s">
        <v>414</v>
      </c>
      <c r="H748" s="3"/>
      <c r="I748" s="17"/>
      <c r="J748" s="11" t="s">
        <v>464</v>
      </c>
      <c r="K748" s="11">
        <v>550</v>
      </c>
      <c r="V748" s="17">
        <v>44165</v>
      </c>
      <c r="AF748" s="17" t="str">
        <f t="shared" si="3"/>
        <v/>
      </c>
    </row>
    <row r="749" spans="1:32" s="11" customFormat="1" hidden="1" x14ac:dyDescent="0.25">
      <c r="A749" s="1">
        <v>20201254</v>
      </c>
      <c r="B749" s="1" t="s">
        <v>823</v>
      </c>
      <c r="C749" s="1" t="s">
        <v>58</v>
      </c>
      <c r="D749" s="1" t="s">
        <v>59</v>
      </c>
      <c r="E749" s="1">
        <v>1079481</v>
      </c>
      <c r="F749" s="3">
        <v>44161</v>
      </c>
      <c r="G749" s="3" t="s">
        <v>414</v>
      </c>
      <c r="H749" s="3"/>
      <c r="I749" s="17"/>
      <c r="J749" s="11" t="s">
        <v>40</v>
      </c>
      <c r="K749" s="11">
        <v>5620</v>
      </c>
      <c r="V749" s="17">
        <v>44179</v>
      </c>
      <c r="W749" s="11" t="s">
        <v>824</v>
      </c>
      <c r="AF749" s="17" t="str">
        <f t="shared" si="3"/>
        <v/>
      </c>
    </row>
    <row r="750" spans="1:32" s="11" customFormat="1" hidden="1" x14ac:dyDescent="0.25">
      <c r="A750" s="1">
        <v>20201255</v>
      </c>
      <c r="B750" s="1" t="s">
        <v>825</v>
      </c>
      <c r="C750" s="1" t="s">
        <v>33</v>
      </c>
      <c r="D750" s="1" t="s">
        <v>56</v>
      </c>
      <c r="E750" s="1" t="s">
        <v>190</v>
      </c>
      <c r="F750" s="3">
        <v>44164</v>
      </c>
      <c r="G750" s="3" t="s">
        <v>414</v>
      </c>
      <c r="H750" s="3"/>
      <c r="I750" s="17"/>
      <c r="J750" s="11" t="s">
        <v>40</v>
      </c>
      <c r="K750" s="11">
        <v>5561</v>
      </c>
      <c r="V750" s="17">
        <v>44173</v>
      </c>
      <c r="AF750" s="17" t="str">
        <f t="shared" si="3"/>
        <v/>
      </c>
    </row>
    <row r="751" spans="1:32" s="11" customFormat="1" hidden="1" x14ac:dyDescent="0.25">
      <c r="A751" s="1">
        <v>20201256</v>
      </c>
      <c r="B751" s="1" t="s">
        <v>826</v>
      </c>
      <c r="C751" s="1" t="s">
        <v>33</v>
      </c>
      <c r="D751" s="1" t="s">
        <v>56</v>
      </c>
      <c r="E751" s="1">
        <v>1061431</v>
      </c>
      <c r="F751" s="3">
        <v>44164</v>
      </c>
      <c r="G751" s="3" t="s">
        <v>414</v>
      </c>
      <c r="H751" s="3"/>
      <c r="I751" s="17"/>
      <c r="J751" s="11" t="s">
        <v>40</v>
      </c>
      <c r="K751" s="11">
        <v>5201</v>
      </c>
      <c r="V751" s="17">
        <v>44167</v>
      </c>
      <c r="AF751" s="17" t="str">
        <f t="shared" si="3"/>
        <v/>
      </c>
    </row>
    <row r="752" spans="1:32" s="11" customFormat="1" hidden="1" x14ac:dyDescent="0.25">
      <c r="A752" s="1">
        <v>20201257</v>
      </c>
      <c r="B752" s="1" t="s">
        <v>827</v>
      </c>
      <c r="C752" s="1" t="s">
        <v>33</v>
      </c>
      <c r="D752" s="1" t="s">
        <v>661</v>
      </c>
      <c r="E752" s="1">
        <v>1140397</v>
      </c>
      <c r="F752" s="3">
        <v>44164</v>
      </c>
      <c r="G752" s="3" t="s">
        <v>414</v>
      </c>
      <c r="H752" s="3"/>
      <c r="I752" s="17"/>
      <c r="J752" s="11" t="s">
        <v>40</v>
      </c>
      <c r="K752" s="11">
        <v>4146</v>
      </c>
      <c r="V752" s="17">
        <v>44167</v>
      </c>
      <c r="W752" s="11" t="s">
        <v>814</v>
      </c>
      <c r="AF752" s="17" t="str">
        <f t="shared" si="3"/>
        <v/>
      </c>
    </row>
    <row r="753" spans="1:32" s="11" customFormat="1" hidden="1" x14ac:dyDescent="0.25">
      <c r="A753" s="1">
        <v>20201258</v>
      </c>
      <c r="B753" s="1" t="s">
        <v>828</v>
      </c>
      <c r="C753" s="1" t="s">
        <v>33</v>
      </c>
      <c r="D753" s="1" t="s">
        <v>661</v>
      </c>
      <c r="E753" s="1">
        <v>1140397</v>
      </c>
      <c r="F753" s="3">
        <v>44164</v>
      </c>
      <c r="G753" s="3" t="s">
        <v>414</v>
      </c>
      <c r="H753" s="3"/>
      <c r="I753" s="17"/>
      <c r="J753" s="11" t="s">
        <v>40</v>
      </c>
      <c r="K753" s="11">
        <v>5041</v>
      </c>
      <c r="V753" s="17">
        <v>44167</v>
      </c>
      <c r="W753" s="11" t="s">
        <v>814</v>
      </c>
      <c r="AF753" s="17" t="str">
        <f t="shared" si="3"/>
        <v/>
      </c>
    </row>
    <row r="754" spans="1:32" s="11" customFormat="1" hidden="1" x14ac:dyDescent="0.25">
      <c r="A754" s="1">
        <v>20201259</v>
      </c>
      <c r="B754" s="1" t="s">
        <v>829</v>
      </c>
      <c r="C754" s="1" t="s">
        <v>78</v>
      </c>
      <c r="D754" s="1" t="s">
        <v>79</v>
      </c>
      <c r="E754" s="1">
        <v>1059290</v>
      </c>
      <c r="F754" s="3">
        <v>44168</v>
      </c>
      <c r="G754" s="3" t="s">
        <v>414</v>
      </c>
      <c r="H754" s="3"/>
      <c r="I754" s="17"/>
      <c r="J754" s="11" t="s">
        <v>40</v>
      </c>
      <c r="K754" s="11">
        <v>5878</v>
      </c>
      <c r="V754" s="17">
        <v>44178</v>
      </c>
      <c r="AF754" s="17" t="str">
        <f t="shared" si="3"/>
        <v/>
      </c>
    </row>
    <row r="755" spans="1:32" s="11" customFormat="1" hidden="1" x14ac:dyDescent="0.25">
      <c r="A755" s="1">
        <v>20201260</v>
      </c>
      <c r="B755" s="1" t="s">
        <v>830</v>
      </c>
      <c r="C755" s="1" t="s">
        <v>33</v>
      </c>
      <c r="D755" s="1" t="s">
        <v>661</v>
      </c>
      <c r="E755" s="1">
        <v>1140397</v>
      </c>
      <c r="F755" s="3">
        <v>44171</v>
      </c>
      <c r="G755" s="3" t="s">
        <v>414</v>
      </c>
      <c r="H755" s="3"/>
      <c r="I755" s="17"/>
      <c r="J755" s="11" t="s">
        <v>40</v>
      </c>
      <c r="K755" s="11">
        <v>4681</v>
      </c>
      <c r="V755" s="17">
        <v>44180</v>
      </c>
      <c r="W755" s="11" t="s">
        <v>831</v>
      </c>
      <c r="AF755" s="17" t="str">
        <f t="shared" ref="AF755:AF786" si="4">IFERROR(INDEX($A$2:$W$587,MATCH(AL755,$B$2:$B$587,1),1),"")</f>
        <v/>
      </c>
    </row>
    <row r="756" spans="1:32" s="11" customFormat="1" hidden="1" x14ac:dyDescent="0.25">
      <c r="A756" s="1">
        <v>20201261</v>
      </c>
      <c r="B756" s="1" t="s">
        <v>832</v>
      </c>
      <c r="C756" s="1" t="s">
        <v>78</v>
      </c>
      <c r="D756" s="1" t="s">
        <v>79</v>
      </c>
      <c r="E756" s="1">
        <v>1059290</v>
      </c>
      <c r="F756" s="3">
        <v>44171</v>
      </c>
      <c r="G756" s="3" t="s">
        <v>414</v>
      </c>
      <c r="H756" s="3"/>
      <c r="I756" s="17"/>
      <c r="J756" s="11" t="s">
        <v>268</v>
      </c>
      <c r="K756" s="11">
        <v>550</v>
      </c>
      <c r="V756" s="17">
        <v>44179</v>
      </c>
      <c r="AF756" s="17" t="str">
        <f t="shared" si="4"/>
        <v/>
      </c>
    </row>
    <row r="757" spans="1:32" s="11" customFormat="1" hidden="1" x14ac:dyDescent="0.25">
      <c r="A757" s="1">
        <v>20201262</v>
      </c>
      <c r="B757" s="1" t="s">
        <v>833</v>
      </c>
      <c r="C757" s="1" t="s">
        <v>78</v>
      </c>
      <c r="D757" s="1" t="s">
        <v>79</v>
      </c>
      <c r="E757" s="1">
        <v>1059290</v>
      </c>
      <c r="F757" s="3">
        <v>44175</v>
      </c>
      <c r="G757" s="3" t="s">
        <v>414</v>
      </c>
      <c r="H757" s="3"/>
      <c r="I757" s="17"/>
      <c r="J757" s="11" t="s">
        <v>40</v>
      </c>
      <c r="K757" s="11">
        <v>4937</v>
      </c>
      <c r="V757" s="17">
        <v>44179</v>
      </c>
      <c r="AF757" s="17" t="str">
        <f t="shared" si="4"/>
        <v/>
      </c>
    </row>
    <row r="758" spans="1:32" s="11" customFormat="1" hidden="1" x14ac:dyDescent="0.25">
      <c r="A758" s="1">
        <v>20201263</v>
      </c>
      <c r="B758" s="1" t="s">
        <v>834</v>
      </c>
      <c r="C758" s="1" t="s">
        <v>78</v>
      </c>
      <c r="D758" s="1" t="s">
        <v>79</v>
      </c>
      <c r="E758" s="1">
        <v>1059290</v>
      </c>
      <c r="F758" s="3">
        <v>44179</v>
      </c>
      <c r="G758" s="3" t="s">
        <v>414</v>
      </c>
      <c r="H758" s="3"/>
      <c r="I758" s="17"/>
      <c r="J758" s="11" t="s">
        <v>40</v>
      </c>
      <c r="K758" s="11">
        <v>4121</v>
      </c>
      <c r="V758" s="17">
        <v>44182</v>
      </c>
      <c r="AF758" s="17" t="str">
        <f t="shared" si="4"/>
        <v/>
      </c>
    </row>
    <row r="759" spans="1:32" s="11" customFormat="1" hidden="1" x14ac:dyDescent="0.25">
      <c r="A759" s="1">
        <v>20201264</v>
      </c>
      <c r="B759" s="1" t="s">
        <v>835</v>
      </c>
      <c r="C759" s="1" t="s">
        <v>33</v>
      </c>
      <c r="D759" s="1" t="s">
        <v>56</v>
      </c>
      <c r="E759" s="1" t="s">
        <v>190</v>
      </c>
      <c r="F759" s="3">
        <v>44180</v>
      </c>
      <c r="G759" s="3" t="s">
        <v>414</v>
      </c>
      <c r="H759" s="3"/>
      <c r="I759" s="17"/>
      <c r="J759" s="11" t="s">
        <v>40</v>
      </c>
      <c r="K759" s="11">
        <v>6636</v>
      </c>
      <c r="V759" s="17">
        <v>44482</v>
      </c>
      <c r="AF759" s="17" t="str">
        <f t="shared" si="4"/>
        <v/>
      </c>
    </row>
    <row r="760" spans="1:32" s="11" customFormat="1" hidden="1" x14ac:dyDescent="0.25">
      <c r="A760" s="1">
        <v>20201265</v>
      </c>
      <c r="B760" s="1" t="s">
        <v>836</v>
      </c>
      <c r="C760" s="1" t="s">
        <v>78</v>
      </c>
      <c r="D760" s="1" t="s">
        <v>79</v>
      </c>
      <c r="E760" s="1">
        <v>1059290</v>
      </c>
      <c r="F760" s="3">
        <v>44185</v>
      </c>
      <c r="G760" s="3" t="s">
        <v>414</v>
      </c>
      <c r="H760" s="3"/>
      <c r="I760" s="17"/>
      <c r="J760" s="11" t="s">
        <v>40</v>
      </c>
      <c r="K760" s="11">
        <v>4196</v>
      </c>
      <c r="V760" s="17">
        <v>44185</v>
      </c>
      <c r="AF760" s="17" t="str">
        <f t="shared" si="4"/>
        <v/>
      </c>
    </row>
    <row r="761" spans="1:32" s="11" customFormat="1" hidden="1" x14ac:dyDescent="0.25">
      <c r="A761" s="1">
        <v>20201266</v>
      </c>
      <c r="B761" s="1" t="s">
        <v>837</v>
      </c>
      <c r="C761" s="1" t="s">
        <v>78</v>
      </c>
      <c r="D761" s="1" t="s">
        <v>79</v>
      </c>
      <c r="E761" s="1">
        <v>1059290</v>
      </c>
      <c r="F761" s="3">
        <v>44185</v>
      </c>
      <c r="G761" s="3" t="s">
        <v>414</v>
      </c>
      <c r="H761" s="3"/>
      <c r="I761" s="17"/>
      <c r="J761" s="11" t="s">
        <v>40</v>
      </c>
      <c r="K761" s="11">
        <v>4771</v>
      </c>
      <c r="V761" s="17">
        <v>44189</v>
      </c>
      <c r="AF761" s="17" t="str">
        <f t="shared" si="4"/>
        <v/>
      </c>
    </row>
    <row r="762" spans="1:32" s="11" customFormat="1" hidden="1" x14ac:dyDescent="0.25">
      <c r="A762" s="1">
        <v>20201267</v>
      </c>
      <c r="B762" s="1" t="s">
        <v>838</v>
      </c>
      <c r="C762" s="1" t="s">
        <v>33</v>
      </c>
      <c r="D762" s="1" t="s">
        <v>511</v>
      </c>
      <c r="E762" s="1">
        <v>1162241</v>
      </c>
      <c r="F762" s="3">
        <v>44186</v>
      </c>
      <c r="G762" s="3" t="s">
        <v>414</v>
      </c>
      <c r="H762" s="3"/>
      <c r="I762" s="17"/>
      <c r="J762" s="11" t="s">
        <v>40</v>
      </c>
      <c r="K762" s="11" t="s">
        <v>36</v>
      </c>
      <c r="V762" s="17">
        <v>44287</v>
      </c>
      <c r="W762" s="11" t="s">
        <v>839</v>
      </c>
      <c r="AF762" s="17" t="str">
        <f t="shared" si="4"/>
        <v/>
      </c>
    </row>
    <row r="763" spans="1:32" s="11" customFormat="1" hidden="1" x14ac:dyDescent="0.25">
      <c r="A763" s="1">
        <v>20201268</v>
      </c>
      <c r="B763" s="1" t="s">
        <v>840</v>
      </c>
      <c r="C763" s="1" t="s">
        <v>585</v>
      </c>
      <c r="D763" s="1" t="s">
        <v>59</v>
      </c>
      <c r="E763" s="1">
        <v>1041673</v>
      </c>
      <c r="F763" s="3">
        <v>44187</v>
      </c>
      <c r="G763" s="3" t="s">
        <v>414</v>
      </c>
      <c r="H763" s="3"/>
      <c r="I763" s="17"/>
      <c r="J763" s="11" t="s">
        <v>40</v>
      </c>
      <c r="K763" s="11">
        <v>7305</v>
      </c>
      <c r="V763" s="17">
        <v>44196</v>
      </c>
      <c r="AF763" s="17" t="str">
        <f t="shared" si="4"/>
        <v/>
      </c>
    </row>
    <row r="764" spans="1:32" s="11" customFormat="1" hidden="1" x14ac:dyDescent="0.25">
      <c r="A764" s="1">
        <v>20201269</v>
      </c>
      <c r="B764" s="1" t="s">
        <v>841</v>
      </c>
      <c r="C764" s="1" t="s">
        <v>33</v>
      </c>
      <c r="D764" s="1" t="s">
        <v>663</v>
      </c>
      <c r="E764" s="1">
        <v>1135183</v>
      </c>
      <c r="F764" s="3">
        <v>44193</v>
      </c>
      <c r="G764" s="3" t="s">
        <v>414</v>
      </c>
      <c r="H764" s="3"/>
      <c r="I764" s="17"/>
      <c r="J764" s="11" t="s">
        <v>40</v>
      </c>
      <c r="K764" s="11">
        <v>5121</v>
      </c>
      <c r="V764" s="17">
        <v>44201</v>
      </c>
      <c r="W764" s="11" t="s">
        <v>842</v>
      </c>
      <c r="AF764" s="17" t="str">
        <f t="shared" si="4"/>
        <v/>
      </c>
    </row>
    <row r="765" spans="1:32" s="11" customFormat="1" hidden="1" x14ac:dyDescent="0.25">
      <c r="A765" s="1">
        <v>20201270</v>
      </c>
      <c r="B765" s="1" t="s">
        <v>843</v>
      </c>
      <c r="C765" s="1" t="s">
        <v>33</v>
      </c>
      <c r="D765" s="1" t="s">
        <v>56</v>
      </c>
      <c r="E765" s="1" t="s">
        <v>190</v>
      </c>
      <c r="F765" s="3">
        <v>44193</v>
      </c>
      <c r="G765" s="3" t="s">
        <v>414</v>
      </c>
      <c r="H765" s="3"/>
      <c r="I765" s="17"/>
      <c r="J765" s="11" t="s">
        <v>506</v>
      </c>
      <c r="K765" s="11">
        <v>500</v>
      </c>
      <c r="V765" s="17">
        <v>44227</v>
      </c>
      <c r="AF765" s="17" t="str">
        <f t="shared" si="4"/>
        <v/>
      </c>
    </row>
    <row r="766" spans="1:32" s="11" customFormat="1" hidden="1" x14ac:dyDescent="0.25">
      <c r="A766" s="1">
        <v>20201271</v>
      </c>
      <c r="B766" s="1" t="s">
        <v>844</v>
      </c>
      <c r="C766" s="1" t="s">
        <v>33</v>
      </c>
      <c r="D766" s="1" t="s">
        <v>56</v>
      </c>
      <c r="E766" s="1">
        <v>1061431</v>
      </c>
      <c r="F766" s="3">
        <v>44193</v>
      </c>
      <c r="G766" s="3" t="s">
        <v>414</v>
      </c>
      <c r="H766" s="3"/>
      <c r="I766" s="17"/>
      <c r="J766" s="11" t="s">
        <v>40</v>
      </c>
      <c r="K766" s="11">
        <v>5561</v>
      </c>
      <c r="V766" s="17">
        <v>44201</v>
      </c>
      <c r="AF766" s="17" t="str">
        <f t="shared" si="4"/>
        <v/>
      </c>
    </row>
    <row r="767" spans="1:32" s="11" customFormat="1" hidden="1" x14ac:dyDescent="0.25">
      <c r="A767" s="1">
        <v>20201272</v>
      </c>
      <c r="B767" s="1" t="s">
        <v>845</v>
      </c>
      <c r="C767" s="1" t="s">
        <v>78</v>
      </c>
      <c r="D767" s="1" t="s">
        <v>79</v>
      </c>
      <c r="E767" s="1">
        <v>1059290</v>
      </c>
      <c r="F767" s="3">
        <v>44194</v>
      </c>
      <c r="G767" s="3" t="s">
        <v>414</v>
      </c>
      <c r="H767" s="3"/>
      <c r="I767" s="17"/>
      <c r="J767" s="11" t="s">
        <v>40</v>
      </c>
      <c r="K767" s="11">
        <v>5506</v>
      </c>
      <c r="V767" s="17">
        <v>44201</v>
      </c>
      <c r="AF767" s="17" t="str">
        <f t="shared" si="4"/>
        <v/>
      </c>
    </row>
    <row r="768" spans="1:32" s="11" customFormat="1" hidden="1" x14ac:dyDescent="0.25">
      <c r="A768" s="1">
        <v>20201273</v>
      </c>
      <c r="B768" s="1" t="s">
        <v>846</v>
      </c>
      <c r="C768" s="1" t="s">
        <v>33</v>
      </c>
      <c r="D768" s="1" t="s">
        <v>56</v>
      </c>
      <c r="E768" s="1" t="s">
        <v>190</v>
      </c>
      <c r="F768" s="3">
        <v>44196</v>
      </c>
      <c r="G768" s="3" t="s">
        <v>414</v>
      </c>
      <c r="H768" s="3"/>
      <c r="I768" s="17"/>
      <c r="J768" s="11" t="s">
        <v>40</v>
      </c>
      <c r="K768" s="11">
        <v>6276</v>
      </c>
      <c r="V768" s="17">
        <v>44201</v>
      </c>
      <c r="AF768" s="17" t="str">
        <f t="shared" si="4"/>
        <v/>
      </c>
    </row>
    <row r="769" spans="1:32" s="11" customFormat="1" hidden="1" x14ac:dyDescent="0.25">
      <c r="A769" s="1">
        <v>20211001</v>
      </c>
      <c r="B769" s="1" t="s">
        <v>847</v>
      </c>
      <c r="C769" s="1" t="s">
        <v>33</v>
      </c>
      <c r="D769" s="1" t="s">
        <v>83</v>
      </c>
      <c r="E769" s="1">
        <v>1137348</v>
      </c>
      <c r="F769" s="3">
        <v>44199</v>
      </c>
      <c r="G769" s="3" t="s">
        <v>414</v>
      </c>
      <c r="H769" s="3"/>
      <c r="I769" s="17"/>
      <c r="J769" s="11" t="s">
        <v>40</v>
      </c>
      <c r="K769" s="11">
        <v>4146</v>
      </c>
      <c r="V769" s="17">
        <v>44202</v>
      </c>
      <c r="AF769" s="17" t="str">
        <f t="shared" si="4"/>
        <v/>
      </c>
    </row>
    <row r="770" spans="1:32" s="11" customFormat="1" hidden="1" x14ac:dyDescent="0.25">
      <c r="A770" s="1">
        <v>20211002</v>
      </c>
      <c r="B770" s="1" t="s">
        <v>848</v>
      </c>
      <c r="C770" s="1" t="s">
        <v>33</v>
      </c>
      <c r="D770" s="1" t="s">
        <v>661</v>
      </c>
      <c r="E770" s="1">
        <v>1140397</v>
      </c>
      <c r="F770" s="3">
        <v>44199</v>
      </c>
      <c r="G770" s="3" t="s">
        <v>414</v>
      </c>
      <c r="H770" s="3"/>
      <c r="I770" s="17"/>
      <c r="J770" s="11" t="s">
        <v>40</v>
      </c>
      <c r="K770" s="11">
        <v>4246</v>
      </c>
      <c r="V770" s="17">
        <v>44203</v>
      </c>
      <c r="W770" s="11" t="s">
        <v>849</v>
      </c>
      <c r="AF770" s="17" t="str">
        <f t="shared" si="4"/>
        <v/>
      </c>
    </row>
    <row r="771" spans="1:32" s="11" customFormat="1" hidden="1" x14ac:dyDescent="0.25">
      <c r="A771" s="1">
        <v>20211003</v>
      </c>
      <c r="B771" s="1" t="s">
        <v>850</v>
      </c>
      <c r="C771" s="1" t="s">
        <v>33</v>
      </c>
      <c r="D771" s="1" t="s">
        <v>661</v>
      </c>
      <c r="E771" s="1" t="s">
        <v>797</v>
      </c>
      <c r="F771" s="3">
        <v>44203</v>
      </c>
      <c r="G771" s="3" t="s">
        <v>414</v>
      </c>
      <c r="H771" s="3"/>
      <c r="I771" s="17"/>
      <c r="J771" s="11" t="s">
        <v>40</v>
      </c>
      <c r="K771" s="11">
        <v>4481</v>
      </c>
      <c r="V771" s="17">
        <v>44207</v>
      </c>
      <c r="W771" s="11" t="s">
        <v>851</v>
      </c>
      <c r="AF771" s="17" t="str">
        <f t="shared" si="4"/>
        <v/>
      </c>
    </row>
    <row r="772" spans="1:32" s="11" customFormat="1" hidden="1" x14ac:dyDescent="0.25">
      <c r="A772" s="1">
        <v>20211004</v>
      </c>
      <c r="B772" s="1" t="s">
        <v>852</v>
      </c>
      <c r="C772" s="1" t="s">
        <v>33</v>
      </c>
      <c r="D772" s="1" t="s">
        <v>56</v>
      </c>
      <c r="E772" s="1" t="s">
        <v>190</v>
      </c>
      <c r="F772" s="3">
        <v>44203</v>
      </c>
      <c r="G772" s="3" t="s">
        <v>414</v>
      </c>
      <c r="H772" s="3"/>
      <c r="I772" s="17"/>
      <c r="J772" s="11" t="s">
        <v>506</v>
      </c>
      <c r="K772" s="11">
        <v>500</v>
      </c>
      <c r="V772" s="17">
        <v>44224</v>
      </c>
      <c r="W772" s="11" t="s">
        <v>853</v>
      </c>
      <c r="AF772" s="17" t="str">
        <f t="shared" si="4"/>
        <v/>
      </c>
    </row>
    <row r="773" spans="1:32" s="11" customFormat="1" hidden="1" x14ac:dyDescent="0.25">
      <c r="A773" s="1">
        <v>20211005</v>
      </c>
      <c r="B773" s="1" t="s">
        <v>854</v>
      </c>
      <c r="C773" s="1" t="s">
        <v>33</v>
      </c>
      <c r="D773" s="1" t="s">
        <v>663</v>
      </c>
      <c r="E773" s="1" t="s">
        <v>855</v>
      </c>
      <c r="F773" s="3">
        <v>44206</v>
      </c>
      <c r="G773" s="3" t="s">
        <v>414</v>
      </c>
      <c r="H773" s="3"/>
      <c r="I773" s="17"/>
      <c r="J773" s="11" t="s">
        <v>40</v>
      </c>
      <c r="K773" s="11">
        <v>5251</v>
      </c>
      <c r="V773" s="17">
        <v>44655</v>
      </c>
      <c r="AB773" s="11" t="s">
        <v>856</v>
      </c>
      <c r="AC773" s="11" t="s">
        <v>857</v>
      </c>
      <c r="AF773" s="17" t="str">
        <f t="shared" si="4"/>
        <v/>
      </c>
    </row>
    <row r="774" spans="1:32" s="11" customFormat="1" hidden="1" x14ac:dyDescent="0.25">
      <c r="A774" s="1">
        <v>20211006</v>
      </c>
      <c r="B774" s="1" t="s">
        <v>858</v>
      </c>
      <c r="C774" s="1" t="s">
        <v>33</v>
      </c>
      <c r="D774" s="1" t="s">
        <v>83</v>
      </c>
      <c r="E774" s="1">
        <v>1137348</v>
      </c>
      <c r="F774" s="3">
        <v>44207</v>
      </c>
      <c r="G774" s="3" t="s">
        <v>414</v>
      </c>
      <c r="H774" s="3"/>
      <c r="I774" s="17"/>
      <c r="J774" s="11" t="s">
        <v>40</v>
      </c>
      <c r="K774" s="11">
        <v>7781</v>
      </c>
      <c r="V774" s="17">
        <v>44210</v>
      </c>
      <c r="AF774" s="17" t="str">
        <f t="shared" si="4"/>
        <v/>
      </c>
    </row>
    <row r="775" spans="1:32" s="11" customFormat="1" hidden="1" x14ac:dyDescent="0.25">
      <c r="A775" s="1">
        <v>20211007</v>
      </c>
      <c r="B775" s="1" t="s">
        <v>859</v>
      </c>
      <c r="C775" s="1" t="s">
        <v>33</v>
      </c>
      <c r="D775" s="1" t="s">
        <v>83</v>
      </c>
      <c r="E775" s="1">
        <v>1137348</v>
      </c>
      <c r="F775" s="3">
        <v>44207</v>
      </c>
      <c r="G775" s="3" t="s">
        <v>414</v>
      </c>
      <c r="H775" s="3"/>
      <c r="I775" s="17"/>
      <c r="J775" s="11" t="s">
        <v>40</v>
      </c>
      <c r="K775" s="11">
        <v>11766</v>
      </c>
      <c r="V775" s="17">
        <v>44210</v>
      </c>
      <c r="AF775" s="17" t="str">
        <f t="shared" si="4"/>
        <v/>
      </c>
    </row>
    <row r="776" spans="1:32" s="11" customFormat="1" hidden="1" x14ac:dyDescent="0.25">
      <c r="A776" s="1">
        <v>20211008</v>
      </c>
      <c r="B776" s="1" t="s">
        <v>860</v>
      </c>
      <c r="C776" s="1" t="s">
        <v>33</v>
      </c>
      <c r="D776" s="1" t="s">
        <v>661</v>
      </c>
      <c r="E776" s="1">
        <v>1140397</v>
      </c>
      <c r="F776" s="3">
        <v>44209</v>
      </c>
      <c r="G776" s="3" t="s">
        <v>414</v>
      </c>
      <c r="H776" s="3"/>
      <c r="I776" s="17"/>
      <c r="J776" s="11" t="s">
        <v>40</v>
      </c>
      <c r="K776" s="11" t="s">
        <v>36</v>
      </c>
      <c r="V776" s="17">
        <v>44320</v>
      </c>
      <c r="W776" s="11" t="s">
        <v>861</v>
      </c>
      <c r="AF776" s="17" t="str">
        <f t="shared" si="4"/>
        <v/>
      </c>
    </row>
    <row r="777" spans="1:32" s="11" customFormat="1" hidden="1" x14ac:dyDescent="0.25">
      <c r="A777" s="1">
        <v>20211009</v>
      </c>
      <c r="B777" s="1" t="s">
        <v>862</v>
      </c>
      <c r="C777" s="1" t="s">
        <v>33</v>
      </c>
      <c r="D777" s="1" t="s">
        <v>56</v>
      </c>
      <c r="E777" s="1" t="s">
        <v>190</v>
      </c>
      <c r="F777" s="3">
        <v>44215</v>
      </c>
      <c r="G777" s="3" t="s">
        <v>414</v>
      </c>
      <c r="H777" s="3"/>
      <c r="I777" s="17"/>
      <c r="J777" s="11" t="s">
        <v>40</v>
      </c>
      <c r="K777" s="11">
        <v>6201</v>
      </c>
      <c r="V777" s="17">
        <v>44229</v>
      </c>
      <c r="AF777" s="17" t="str">
        <f t="shared" si="4"/>
        <v/>
      </c>
    </row>
    <row r="778" spans="1:32" s="11" customFormat="1" hidden="1" x14ac:dyDescent="0.25">
      <c r="A778" s="1">
        <v>20211010</v>
      </c>
      <c r="B778" s="1" t="s">
        <v>863</v>
      </c>
      <c r="C778" s="1" t="s">
        <v>33</v>
      </c>
      <c r="D778" s="1" t="s">
        <v>661</v>
      </c>
      <c r="E778" s="1">
        <v>1140397</v>
      </c>
      <c r="F778" s="3">
        <v>44216</v>
      </c>
      <c r="G778" s="3" t="s">
        <v>414</v>
      </c>
      <c r="H778" s="3"/>
      <c r="I778" s="17"/>
      <c r="J778" s="11" t="s">
        <v>40</v>
      </c>
      <c r="K778" s="11">
        <v>5191</v>
      </c>
      <c r="V778" s="17">
        <v>44229</v>
      </c>
      <c r="W778" s="11" t="s">
        <v>864</v>
      </c>
      <c r="AF778" s="17" t="str">
        <f t="shared" si="4"/>
        <v/>
      </c>
    </row>
    <row r="779" spans="1:32" s="11" customFormat="1" hidden="1" x14ac:dyDescent="0.25">
      <c r="A779" s="1">
        <v>20211011</v>
      </c>
      <c r="B779" s="1" t="s">
        <v>865</v>
      </c>
      <c r="C779" s="1" t="s">
        <v>58</v>
      </c>
      <c r="D779" s="1" t="s">
        <v>59</v>
      </c>
      <c r="E779" s="1">
        <v>1079481</v>
      </c>
      <c r="F779" s="3">
        <v>44216</v>
      </c>
      <c r="G779" s="3" t="s">
        <v>414</v>
      </c>
      <c r="H779" s="3"/>
      <c r="I779" s="17"/>
      <c r="J779" s="11" t="s">
        <v>204</v>
      </c>
      <c r="K779" s="11">
        <v>500</v>
      </c>
      <c r="V779" s="17">
        <v>44224</v>
      </c>
      <c r="W779" s="11" t="s">
        <v>866</v>
      </c>
      <c r="AF779" s="17" t="str">
        <f t="shared" si="4"/>
        <v/>
      </c>
    </row>
    <row r="780" spans="1:32" s="11" customFormat="1" hidden="1" x14ac:dyDescent="0.25">
      <c r="A780" s="1">
        <v>20211012</v>
      </c>
      <c r="B780" s="1" t="s">
        <v>867</v>
      </c>
      <c r="C780" s="1" t="s">
        <v>33</v>
      </c>
      <c r="D780" s="1" t="s">
        <v>83</v>
      </c>
      <c r="E780" s="1">
        <v>1137348</v>
      </c>
      <c r="F780" s="3">
        <v>44217</v>
      </c>
      <c r="G780" s="3" t="s">
        <v>414</v>
      </c>
      <c r="H780" s="3"/>
      <c r="I780" s="17"/>
      <c r="J780" s="11" t="s">
        <v>40</v>
      </c>
      <c r="K780" s="11">
        <v>6641</v>
      </c>
      <c r="V780" s="17">
        <v>44224</v>
      </c>
      <c r="AF780" s="17" t="str">
        <f t="shared" si="4"/>
        <v/>
      </c>
    </row>
    <row r="781" spans="1:32" s="11" customFormat="1" hidden="1" x14ac:dyDescent="0.25">
      <c r="A781" s="1">
        <v>20211013</v>
      </c>
      <c r="B781" s="1" t="s">
        <v>868</v>
      </c>
      <c r="C781" s="1" t="s">
        <v>33</v>
      </c>
      <c r="D781" s="1" t="s">
        <v>83</v>
      </c>
      <c r="E781" s="1">
        <v>1137348</v>
      </c>
      <c r="F781" s="3">
        <v>44217</v>
      </c>
      <c r="G781" s="3" t="s">
        <v>414</v>
      </c>
      <c r="H781" s="3"/>
      <c r="I781" s="17"/>
      <c r="J781" s="11" t="s">
        <v>40</v>
      </c>
      <c r="K781" s="11">
        <v>4866</v>
      </c>
      <c r="V781" s="17">
        <v>44221</v>
      </c>
      <c r="AF781" s="17" t="str">
        <f t="shared" si="4"/>
        <v/>
      </c>
    </row>
    <row r="782" spans="1:32" s="11" customFormat="1" hidden="1" x14ac:dyDescent="0.25">
      <c r="A782" s="1">
        <v>20211014</v>
      </c>
      <c r="B782" s="1" t="s">
        <v>869</v>
      </c>
      <c r="C782" s="1" t="s">
        <v>33</v>
      </c>
      <c r="D782" s="1" t="s">
        <v>661</v>
      </c>
      <c r="E782" s="1">
        <v>1140397</v>
      </c>
      <c r="F782" s="3">
        <v>44221</v>
      </c>
      <c r="G782" s="3" t="s">
        <v>414</v>
      </c>
      <c r="H782" s="3"/>
      <c r="I782" s="17"/>
      <c r="J782" s="11" t="s">
        <v>40</v>
      </c>
      <c r="K782" s="11" t="s">
        <v>36</v>
      </c>
      <c r="V782" s="17">
        <v>44320</v>
      </c>
      <c r="W782" s="11" t="s">
        <v>870</v>
      </c>
      <c r="AF782" s="17" t="str">
        <f t="shared" si="4"/>
        <v/>
      </c>
    </row>
    <row r="783" spans="1:32" s="11" customFormat="1" hidden="1" x14ac:dyDescent="0.25">
      <c r="A783" s="1">
        <v>20211015</v>
      </c>
      <c r="B783" s="1">
        <v>13482809</v>
      </c>
      <c r="C783" s="1" t="s">
        <v>33</v>
      </c>
      <c r="D783" s="1" t="s">
        <v>511</v>
      </c>
      <c r="E783" s="1">
        <v>1149944</v>
      </c>
      <c r="F783" s="3">
        <v>44227</v>
      </c>
      <c r="G783" s="3" t="s">
        <v>414</v>
      </c>
      <c r="H783" s="3"/>
      <c r="I783" s="17"/>
      <c r="J783" s="11" t="s">
        <v>40</v>
      </c>
      <c r="K783" s="11">
        <v>5921</v>
      </c>
      <c r="V783" s="17">
        <v>44235</v>
      </c>
      <c r="W783" s="11" t="s">
        <v>871</v>
      </c>
      <c r="AF783" s="17" t="str">
        <f t="shared" si="4"/>
        <v/>
      </c>
    </row>
    <row r="784" spans="1:32" s="11" customFormat="1" hidden="1" x14ac:dyDescent="0.25">
      <c r="A784" s="1">
        <v>20211016</v>
      </c>
      <c r="B784" s="1" t="s">
        <v>872</v>
      </c>
      <c r="C784" s="1" t="s">
        <v>78</v>
      </c>
      <c r="D784" s="1" t="s">
        <v>79</v>
      </c>
      <c r="E784" s="1">
        <v>1059290</v>
      </c>
      <c r="F784" s="3">
        <v>44227</v>
      </c>
      <c r="G784" s="3" t="s">
        <v>414</v>
      </c>
      <c r="H784" s="3"/>
      <c r="I784" s="17"/>
      <c r="J784" s="11" t="s">
        <v>40</v>
      </c>
      <c r="K784" s="11">
        <v>4890</v>
      </c>
      <c r="V784" s="17">
        <v>44236</v>
      </c>
      <c r="AF784" s="17" t="str">
        <f t="shared" si="4"/>
        <v/>
      </c>
    </row>
    <row r="785" spans="1:32" s="11" customFormat="1" hidden="1" x14ac:dyDescent="0.25">
      <c r="A785" s="1">
        <v>20211017</v>
      </c>
      <c r="B785" s="1" t="s">
        <v>873</v>
      </c>
      <c r="C785" s="1" t="s">
        <v>78</v>
      </c>
      <c r="D785" s="1" t="s">
        <v>79</v>
      </c>
      <c r="E785" s="1">
        <v>1059290</v>
      </c>
      <c r="F785" s="3">
        <v>44227</v>
      </c>
      <c r="G785" s="1" t="s">
        <v>414</v>
      </c>
      <c r="H785" s="1"/>
      <c r="J785" s="11" t="s">
        <v>40</v>
      </c>
      <c r="K785" s="11">
        <v>4690</v>
      </c>
      <c r="V785" s="17">
        <v>44234</v>
      </c>
      <c r="AF785" s="17" t="str">
        <f t="shared" si="4"/>
        <v/>
      </c>
    </row>
    <row r="786" spans="1:32" s="11" customFormat="1" hidden="1" x14ac:dyDescent="0.25">
      <c r="A786" s="1">
        <v>20211018</v>
      </c>
      <c r="B786" s="1" t="s">
        <v>874</v>
      </c>
      <c r="C786" s="1" t="s">
        <v>78</v>
      </c>
      <c r="D786" s="1" t="s">
        <v>79</v>
      </c>
      <c r="E786" s="1">
        <v>1059290</v>
      </c>
      <c r="F786" s="3">
        <v>44227</v>
      </c>
      <c r="G786" s="1" t="s">
        <v>414</v>
      </c>
      <c r="H786" s="1"/>
      <c r="J786" s="11" t="s">
        <v>506</v>
      </c>
      <c r="K786" s="11">
        <v>500</v>
      </c>
      <c r="V786" s="17">
        <v>44231</v>
      </c>
      <c r="AF786" s="17" t="str">
        <f t="shared" si="4"/>
        <v/>
      </c>
    </row>
    <row r="787" spans="1:32" s="11" customFormat="1" hidden="1" x14ac:dyDescent="0.25">
      <c r="A787" s="1">
        <v>20211019</v>
      </c>
      <c r="B787" s="1" t="s">
        <v>875</v>
      </c>
      <c r="C787" s="1" t="s">
        <v>78</v>
      </c>
      <c r="D787" s="1" t="s">
        <v>79</v>
      </c>
      <c r="E787" s="1">
        <v>1059290</v>
      </c>
      <c r="F787" s="3">
        <v>44227</v>
      </c>
      <c r="G787" s="1" t="s">
        <v>414</v>
      </c>
      <c r="H787" s="1"/>
      <c r="J787" s="11" t="s">
        <v>40</v>
      </c>
      <c r="K787" s="11">
        <v>4693</v>
      </c>
      <c r="V787" s="17">
        <v>44237</v>
      </c>
      <c r="AF787" s="17" t="str">
        <f t="shared" ref="AF787:AF815" si="5">IFERROR(INDEX($A$2:$W$587,MATCH(AL787,$B$2:$B$587,1),1),"")</f>
        <v/>
      </c>
    </row>
    <row r="788" spans="1:32" s="11" customFormat="1" hidden="1" x14ac:dyDescent="0.25">
      <c r="A788" s="1">
        <v>20211020</v>
      </c>
      <c r="B788" s="1" t="s">
        <v>876</v>
      </c>
      <c r="C788" s="1" t="s">
        <v>33</v>
      </c>
      <c r="D788" s="1" t="s">
        <v>56</v>
      </c>
      <c r="E788" s="1">
        <v>1061431</v>
      </c>
      <c r="F788" s="3">
        <v>44227</v>
      </c>
      <c r="G788" s="3" t="s">
        <v>414</v>
      </c>
      <c r="H788" s="3"/>
      <c r="I788" s="17"/>
      <c r="J788" s="11" t="s">
        <v>506</v>
      </c>
      <c r="K788" s="11">
        <v>500</v>
      </c>
      <c r="V788" s="17">
        <v>44230</v>
      </c>
      <c r="AF788" s="17" t="str">
        <f t="shared" si="5"/>
        <v/>
      </c>
    </row>
    <row r="789" spans="1:32" s="11" customFormat="1" hidden="1" x14ac:dyDescent="0.25">
      <c r="A789" s="1">
        <v>20211021</v>
      </c>
      <c r="B789" s="1" t="s">
        <v>877</v>
      </c>
      <c r="C789" s="1" t="s">
        <v>33</v>
      </c>
      <c r="D789" s="1" t="s">
        <v>56</v>
      </c>
      <c r="E789" s="1" t="s">
        <v>71</v>
      </c>
      <c r="F789" s="3">
        <v>44227</v>
      </c>
      <c r="G789" s="3" t="s">
        <v>414</v>
      </c>
      <c r="H789" s="3"/>
      <c r="I789" s="17"/>
      <c r="J789" s="11" t="s">
        <v>506</v>
      </c>
      <c r="K789" s="11">
        <v>500</v>
      </c>
      <c r="V789" s="17">
        <v>44235</v>
      </c>
      <c r="AF789" s="17" t="str">
        <f t="shared" si="5"/>
        <v/>
      </c>
    </row>
    <row r="790" spans="1:32" s="11" customFormat="1" hidden="1" x14ac:dyDescent="0.25">
      <c r="A790" s="1">
        <v>20211022</v>
      </c>
      <c r="B790" s="1" t="s">
        <v>878</v>
      </c>
      <c r="C790" s="1" t="s">
        <v>33</v>
      </c>
      <c r="D790" s="1" t="s">
        <v>56</v>
      </c>
      <c r="E790" s="1">
        <v>1061431</v>
      </c>
      <c r="F790" s="3">
        <v>44227</v>
      </c>
      <c r="G790" s="3" t="s">
        <v>414</v>
      </c>
      <c r="H790" s="3"/>
      <c r="I790" s="17"/>
      <c r="J790" s="11" t="s">
        <v>40</v>
      </c>
      <c r="K790" s="11">
        <v>5866</v>
      </c>
      <c r="V790" s="17">
        <v>44235</v>
      </c>
      <c r="AF790" s="17" t="str">
        <f t="shared" si="5"/>
        <v/>
      </c>
    </row>
    <row r="791" spans="1:32" s="11" customFormat="1" hidden="1" x14ac:dyDescent="0.25">
      <c r="A791" s="1">
        <v>20211023</v>
      </c>
      <c r="B791" s="1" t="s">
        <v>879</v>
      </c>
      <c r="C791" s="1" t="s">
        <v>58</v>
      </c>
      <c r="D791" s="1" t="s">
        <v>532</v>
      </c>
      <c r="E791" s="1" t="s">
        <v>533</v>
      </c>
      <c r="F791" s="3">
        <v>44227</v>
      </c>
      <c r="G791" s="3" t="s">
        <v>414</v>
      </c>
      <c r="H791" s="3"/>
      <c r="I791" s="17"/>
      <c r="J791" s="11" t="s">
        <v>40</v>
      </c>
      <c r="K791" s="11">
        <v>5995</v>
      </c>
      <c r="V791" s="17">
        <v>44237</v>
      </c>
      <c r="W791" s="11" t="s">
        <v>880</v>
      </c>
      <c r="AF791" s="17" t="str">
        <f t="shared" si="5"/>
        <v/>
      </c>
    </row>
    <row r="792" spans="1:32" s="11" customFormat="1" hidden="1" x14ac:dyDescent="0.25">
      <c r="A792" s="1">
        <v>20211024</v>
      </c>
      <c r="B792" s="1" t="s">
        <v>881</v>
      </c>
      <c r="C792" s="1" t="s">
        <v>78</v>
      </c>
      <c r="D792" s="1" t="s">
        <v>79</v>
      </c>
      <c r="E792" s="1">
        <v>1059290</v>
      </c>
      <c r="F792" s="3">
        <v>44229</v>
      </c>
      <c r="G792" s="3" t="s">
        <v>414</v>
      </c>
      <c r="H792" s="3"/>
      <c r="I792" s="17"/>
      <c r="J792" s="11" t="s">
        <v>464</v>
      </c>
      <c r="K792" s="11">
        <v>550</v>
      </c>
      <c r="V792" s="17">
        <v>44234</v>
      </c>
      <c r="AF792" s="17" t="str">
        <f t="shared" si="5"/>
        <v/>
      </c>
    </row>
    <row r="793" spans="1:32" s="11" customFormat="1" hidden="1" x14ac:dyDescent="0.25">
      <c r="A793" s="1">
        <v>20211025</v>
      </c>
      <c r="B793" s="1" t="s">
        <v>882</v>
      </c>
      <c r="C793" s="1" t="s">
        <v>78</v>
      </c>
      <c r="D793" s="1" t="s">
        <v>79</v>
      </c>
      <c r="E793" s="1">
        <v>1059290</v>
      </c>
      <c r="F793" s="3">
        <v>44231</v>
      </c>
      <c r="G793" s="3" t="s">
        <v>414</v>
      </c>
      <c r="H793" s="3"/>
      <c r="I793" s="17"/>
      <c r="J793" s="11" t="s">
        <v>464</v>
      </c>
      <c r="K793" s="11">
        <v>550</v>
      </c>
      <c r="V793" s="17">
        <v>44236</v>
      </c>
      <c r="AF793" s="17" t="str">
        <f t="shared" si="5"/>
        <v/>
      </c>
    </row>
    <row r="794" spans="1:32" s="11" customFormat="1" hidden="1" x14ac:dyDescent="0.25">
      <c r="A794" s="1">
        <v>20211026</v>
      </c>
      <c r="B794" s="1" t="s">
        <v>883</v>
      </c>
      <c r="C794" s="1" t="s">
        <v>33</v>
      </c>
      <c r="D794" s="1" t="s">
        <v>56</v>
      </c>
      <c r="E794" s="1">
        <v>1061431</v>
      </c>
      <c r="F794" s="3">
        <v>44231</v>
      </c>
      <c r="G794" s="3" t="s">
        <v>414</v>
      </c>
      <c r="H794" s="3"/>
      <c r="I794" s="17"/>
      <c r="J794" s="11" t="s">
        <v>40</v>
      </c>
      <c r="K794" s="11">
        <v>4146</v>
      </c>
      <c r="V794" s="17">
        <v>44236</v>
      </c>
      <c r="AF794" s="17" t="str">
        <f t="shared" si="5"/>
        <v/>
      </c>
    </row>
    <row r="795" spans="1:32" s="11" customFormat="1" hidden="1" x14ac:dyDescent="0.25">
      <c r="A795" s="1">
        <v>20211027</v>
      </c>
      <c r="B795" s="1" t="s">
        <v>884</v>
      </c>
      <c r="C795" s="1" t="s">
        <v>33</v>
      </c>
      <c r="D795" s="1" t="s">
        <v>663</v>
      </c>
      <c r="E795" s="1">
        <v>1135183</v>
      </c>
      <c r="F795" s="3">
        <v>44235</v>
      </c>
      <c r="G795" s="3" t="s">
        <v>414</v>
      </c>
      <c r="H795" s="3"/>
      <c r="I795" s="17"/>
      <c r="J795" s="11" t="s">
        <v>40</v>
      </c>
      <c r="K795" s="11">
        <v>4481</v>
      </c>
      <c r="V795" s="17">
        <v>44236</v>
      </c>
      <c r="W795" s="11" t="s">
        <v>885</v>
      </c>
      <c r="AF795" s="17" t="str">
        <f t="shared" si="5"/>
        <v/>
      </c>
    </row>
    <row r="796" spans="1:32" s="11" customFormat="1" hidden="1" x14ac:dyDescent="0.25">
      <c r="A796" s="1">
        <v>20211028</v>
      </c>
      <c r="B796" s="1" t="s">
        <v>886</v>
      </c>
      <c r="C796" s="1" t="s">
        <v>33</v>
      </c>
      <c r="D796" s="1" t="s">
        <v>83</v>
      </c>
      <c r="E796" s="1">
        <v>1137348</v>
      </c>
      <c r="F796" s="3">
        <v>44235</v>
      </c>
      <c r="G796" s="3" t="s">
        <v>414</v>
      </c>
      <c r="H796" s="3"/>
      <c r="I796" s="17"/>
      <c r="J796" s="11" t="s">
        <v>40</v>
      </c>
      <c r="K796" s="11">
        <v>6006</v>
      </c>
      <c r="V796" s="17">
        <v>44237</v>
      </c>
      <c r="W796" s="11" t="s">
        <v>887</v>
      </c>
      <c r="AF796" s="17" t="str">
        <f t="shared" si="5"/>
        <v/>
      </c>
    </row>
    <row r="797" spans="1:32" s="11" customFormat="1" hidden="1" x14ac:dyDescent="0.25">
      <c r="A797" s="1">
        <v>20211029</v>
      </c>
      <c r="B797" s="1" t="s">
        <v>888</v>
      </c>
      <c r="C797" s="1" t="s">
        <v>33</v>
      </c>
      <c r="D797" s="1" t="s">
        <v>661</v>
      </c>
      <c r="E797" s="1" t="s">
        <v>797</v>
      </c>
      <c r="F797" s="3">
        <v>44240</v>
      </c>
      <c r="G797" s="3" t="s">
        <v>414</v>
      </c>
      <c r="H797" s="3"/>
      <c r="I797" s="17"/>
      <c r="J797" s="11" t="s">
        <v>40</v>
      </c>
      <c r="K797" s="11">
        <v>4746</v>
      </c>
      <c r="V797" s="17">
        <v>44242</v>
      </c>
      <c r="W797" s="11" t="s">
        <v>889</v>
      </c>
      <c r="AF797" s="17" t="str">
        <f t="shared" si="5"/>
        <v/>
      </c>
    </row>
    <row r="798" spans="1:32" s="11" customFormat="1" hidden="1" x14ac:dyDescent="0.25">
      <c r="A798" s="1">
        <v>20211030</v>
      </c>
      <c r="B798" s="1" t="s">
        <v>890</v>
      </c>
      <c r="C798" s="1" t="s">
        <v>33</v>
      </c>
      <c r="D798" s="1" t="s">
        <v>83</v>
      </c>
      <c r="E798" s="1">
        <v>1137348</v>
      </c>
      <c r="F798" s="3">
        <v>44240</v>
      </c>
      <c r="G798" s="3" t="s">
        <v>414</v>
      </c>
      <c r="H798" s="3"/>
      <c r="I798" s="17"/>
      <c r="J798" s="11" t="s">
        <v>464</v>
      </c>
      <c r="K798" s="11">
        <v>550</v>
      </c>
      <c r="V798" s="17">
        <v>44240</v>
      </c>
      <c r="AF798" s="17" t="str">
        <f t="shared" si="5"/>
        <v/>
      </c>
    </row>
    <row r="799" spans="1:32" s="11" customFormat="1" hidden="1" x14ac:dyDescent="0.25">
      <c r="A799" s="1">
        <v>20211031</v>
      </c>
      <c r="B799" s="1" t="s">
        <v>891</v>
      </c>
      <c r="C799" s="1" t="s">
        <v>33</v>
      </c>
      <c r="D799" s="1" t="s">
        <v>83</v>
      </c>
      <c r="E799" s="1">
        <v>1137348</v>
      </c>
      <c r="F799" s="3">
        <v>44240</v>
      </c>
      <c r="G799" s="3" t="s">
        <v>414</v>
      </c>
      <c r="H799" s="3"/>
      <c r="I799" s="17"/>
      <c r="J799" s="11" t="s">
        <v>40</v>
      </c>
      <c r="K799" s="11">
        <v>4146</v>
      </c>
      <c r="V799" s="17">
        <v>44245</v>
      </c>
      <c r="W799" s="11" t="s">
        <v>892</v>
      </c>
      <c r="AF799" s="17" t="str">
        <f t="shared" si="5"/>
        <v/>
      </c>
    </row>
    <row r="800" spans="1:32" s="11" customFormat="1" hidden="1" x14ac:dyDescent="0.25">
      <c r="A800" s="1">
        <v>20211032</v>
      </c>
      <c r="B800" s="1" t="s">
        <v>893</v>
      </c>
      <c r="C800" s="1" t="s">
        <v>33</v>
      </c>
      <c r="D800" s="1" t="s">
        <v>56</v>
      </c>
      <c r="E800" s="1" t="s">
        <v>190</v>
      </c>
      <c r="F800" s="3">
        <v>44243</v>
      </c>
      <c r="G800" s="3" t="s">
        <v>414</v>
      </c>
      <c r="H800" s="3"/>
      <c r="I800" s="17"/>
      <c r="J800" s="11" t="s">
        <v>40</v>
      </c>
      <c r="K800" s="11">
        <v>5221</v>
      </c>
      <c r="V800" s="17">
        <v>44248</v>
      </c>
      <c r="AF800" s="17" t="str">
        <f t="shared" si="5"/>
        <v/>
      </c>
    </row>
    <row r="801" spans="1:32" s="11" customFormat="1" hidden="1" x14ac:dyDescent="0.25">
      <c r="A801" s="1">
        <v>20211033</v>
      </c>
      <c r="B801" s="1" t="s">
        <v>894</v>
      </c>
      <c r="C801" s="1" t="s">
        <v>78</v>
      </c>
      <c r="D801" s="1" t="s">
        <v>79</v>
      </c>
      <c r="E801" s="1">
        <v>1059290</v>
      </c>
      <c r="F801" s="3">
        <v>44243</v>
      </c>
      <c r="G801" s="3" t="s">
        <v>414</v>
      </c>
      <c r="H801" s="3"/>
      <c r="I801" s="17"/>
      <c r="J801" s="11" t="s">
        <v>40</v>
      </c>
      <c r="K801" s="11">
        <v>4518</v>
      </c>
      <c r="V801" s="17">
        <v>44248</v>
      </c>
      <c r="AF801" s="17" t="str">
        <f t="shared" si="5"/>
        <v/>
      </c>
    </row>
    <row r="802" spans="1:32" s="11" customFormat="1" hidden="1" x14ac:dyDescent="0.25">
      <c r="A802" s="1">
        <v>20211034</v>
      </c>
      <c r="B802" s="1" t="s">
        <v>895</v>
      </c>
      <c r="C802" s="1" t="s">
        <v>78</v>
      </c>
      <c r="D802" s="1" t="s">
        <v>79</v>
      </c>
      <c r="E802" s="1">
        <v>1059290</v>
      </c>
      <c r="F802" s="3">
        <v>44243</v>
      </c>
      <c r="G802" s="3" t="s">
        <v>414</v>
      </c>
      <c r="H802" s="3"/>
      <c r="I802" s="17"/>
      <c r="J802" s="11" t="s">
        <v>464</v>
      </c>
      <c r="K802" s="11">
        <v>550</v>
      </c>
      <c r="V802" s="17">
        <v>44245</v>
      </c>
      <c r="W802" s="11" t="s">
        <v>268</v>
      </c>
      <c r="AF802" s="17" t="str">
        <f t="shared" si="5"/>
        <v/>
      </c>
    </row>
    <row r="803" spans="1:32" s="11" customFormat="1" hidden="1" x14ac:dyDescent="0.25">
      <c r="A803" s="1">
        <v>20211035</v>
      </c>
      <c r="B803" s="1" t="s">
        <v>896</v>
      </c>
      <c r="C803" s="1" t="s">
        <v>33</v>
      </c>
      <c r="D803" s="1" t="s">
        <v>56</v>
      </c>
      <c r="E803" s="1">
        <v>1061431</v>
      </c>
      <c r="F803" s="3">
        <v>44245</v>
      </c>
      <c r="G803" s="3" t="s">
        <v>414</v>
      </c>
      <c r="H803" s="3"/>
      <c r="I803" s="17"/>
      <c r="J803" s="11" t="s">
        <v>506</v>
      </c>
      <c r="K803" s="11">
        <v>500</v>
      </c>
      <c r="V803" s="17">
        <v>44250</v>
      </c>
      <c r="W803" s="11" t="s">
        <v>897</v>
      </c>
      <c r="AF803" s="17" t="str">
        <f t="shared" si="5"/>
        <v/>
      </c>
    </row>
    <row r="804" spans="1:32" s="11" customFormat="1" hidden="1" x14ac:dyDescent="0.25">
      <c r="A804" s="1">
        <v>20211036</v>
      </c>
      <c r="B804" s="1" t="s">
        <v>898</v>
      </c>
      <c r="C804" s="1" t="s">
        <v>33</v>
      </c>
      <c r="D804" s="1" t="s">
        <v>56</v>
      </c>
      <c r="E804" s="1">
        <v>1061431</v>
      </c>
      <c r="F804" s="3">
        <v>44248</v>
      </c>
      <c r="G804" s="3" t="s">
        <v>414</v>
      </c>
      <c r="H804" s="3"/>
      <c r="I804" s="17"/>
      <c r="J804" s="11" t="s">
        <v>506</v>
      </c>
      <c r="K804" s="11">
        <v>500</v>
      </c>
      <c r="V804" s="17">
        <v>44250</v>
      </c>
      <c r="W804" s="11" t="s">
        <v>897</v>
      </c>
      <c r="AF804" s="17" t="str">
        <f t="shared" si="5"/>
        <v/>
      </c>
    </row>
    <row r="805" spans="1:32" s="11" customFormat="1" hidden="1" x14ac:dyDescent="0.25">
      <c r="A805" s="1">
        <v>20211037</v>
      </c>
      <c r="B805" s="1" t="s">
        <v>899</v>
      </c>
      <c r="C805" s="1" t="s">
        <v>33</v>
      </c>
      <c r="D805" s="1" t="s">
        <v>83</v>
      </c>
      <c r="E805" s="1">
        <v>1137348</v>
      </c>
      <c r="F805" s="3">
        <v>44250</v>
      </c>
      <c r="G805" s="3" t="s">
        <v>414</v>
      </c>
      <c r="H805" s="3"/>
      <c r="I805" s="17"/>
      <c r="J805" s="11" t="s">
        <v>40</v>
      </c>
      <c r="K805" s="11">
        <v>6951</v>
      </c>
      <c r="V805" s="17">
        <v>44279</v>
      </c>
      <c r="W805" s="11" t="s">
        <v>900</v>
      </c>
      <c r="AF805" s="17" t="str">
        <f t="shared" si="5"/>
        <v/>
      </c>
    </row>
    <row r="806" spans="1:32" s="11" customFormat="1" hidden="1" x14ac:dyDescent="0.25">
      <c r="A806" s="1">
        <v>20211038</v>
      </c>
      <c r="B806" s="1" t="s">
        <v>901</v>
      </c>
      <c r="C806" s="1" t="s">
        <v>33</v>
      </c>
      <c r="D806" s="1" t="s">
        <v>83</v>
      </c>
      <c r="E806" s="1">
        <v>1137348</v>
      </c>
      <c r="F806" s="3">
        <v>44250</v>
      </c>
      <c r="G806" s="3" t="s">
        <v>414</v>
      </c>
      <c r="H806" s="3"/>
      <c r="I806" s="17"/>
      <c r="J806" s="11" t="s">
        <v>40</v>
      </c>
      <c r="K806" s="11">
        <v>4121</v>
      </c>
      <c r="V806" s="17">
        <v>44257</v>
      </c>
      <c r="W806" s="11" t="s">
        <v>902</v>
      </c>
      <c r="AF806" s="17" t="str">
        <f t="shared" si="5"/>
        <v/>
      </c>
    </row>
    <row r="807" spans="1:32" s="11" customFormat="1" hidden="1" x14ac:dyDescent="0.25">
      <c r="A807" s="1">
        <v>20211039</v>
      </c>
      <c r="B807" s="1" t="s">
        <v>903</v>
      </c>
      <c r="C807" s="1" t="s">
        <v>58</v>
      </c>
      <c r="D807" s="1" t="s">
        <v>532</v>
      </c>
      <c r="E807" s="1" t="s">
        <v>533</v>
      </c>
      <c r="F807" s="3">
        <v>44252</v>
      </c>
      <c r="G807" s="3" t="s">
        <v>414</v>
      </c>
      <c r="H807" s="3"/>
      <c r="I807" s="17"/>
      <c r="J807" s="11" t="s">
        <v>40</v>
      </c>
      <c r="K807" s="11">
        <v>11497</v>
      </c>
      <c r="V807" s="17">
        <v>44257</v>
      </c>
      <c r="W807" s="11" t="s">
        <v>866</v>
      </c>
      <c r="AF807" s="17" t="str">
        <f t="shared" si="5"/>
        <v/>
      </c>
    </row>
    <row r="808" spans="1:32" s="11" customFormat="1" hidden="1" x14ac:dyDescent="0.25">
      <c r="A808" s="1">
        <v>20211040</v>
      </c>
      <c r="B808" s="1" t="s">
        <v>904</v>
      </c>
      <c r="C808" s="1" t="s">
        <v>33</v>
      </c>
      <c r="D808" s="1" t="s">
        <v>83</v>
      </c>
      <c r="E808" s="1">
        <v>1137348</v>
      </c>
      <c r="F808" s="3">
        <v>44252</v>
      </c>
      <c r="G808" s="3" t="s">
        <v>414</v>
      </c>
      <c r="H808" s="3"/>
      <c r="I808" s="17"/>
      <c r="J808" s="11" t="s">
        <v>40</v>
      </c>
      <c r="K808" s="11">
        <v>5501</v>
      </c>
      <c r="V808" s="17">
        <v>44259</v>
      </c>
      <c r="AF808" s="17" t="str">
        <f t="shared" si="5"/>
        <v/>
      </c>
    </row>
    <row r="809" spans="1:32" s="11" customFormat="1" hidden="1" x14ac:dyDescent="0.25">
      <c r="A809" s="1">
        <v>20211041</v>
      </c>
      <c r="B809" s="1" t="s">
        <v>905</v>
      </c>
      <c r="C809" s="1" t="s">
        <v>33</v>
      </c>
      <c r="D809" s="1" t="s">
        <v>663</v>
      </c>
      <c r="E809" s="1">
        <v>1135183</v>
      </c>
      <c r="F809" s="3">
        <v>44252</v>
      </c>
      <c r="G809" s="3" t="s">
        <v>414</v>
      </c>
      <c r="H809" s="3"/>
      <c r="I809" s="17"/>
      <c r="J809" s="11" t="s">
        <v>506</v>
      </c>
      <c r="K809" s="11">
        <v>500</v>
      </c>
      <c r="V809" s="17">
        <v>44252</v>
      </c>
      <c r="W809" s="11" t="s">
        <v>906</v>
      </c>
      <c r="AF809" s="17" t="str">
        <f t="shared" si="5"/>
        <v/>
      </c>
    </row>
    <row r="810" spans="1:32" s="11" customFormat="1" hidden="1" x14ac:dyDescent="0.25">
      <c r="A810" s="1">
        <v>20211042</v>
      </c>
      <c r="B810" s="1" t="s">
        <v>907</v>
      </c>
      <c r="C810" s="1" t="s">
        <v>33</v>
      </c>
      <c r="D810" s="1" t="s">
        <v>511</v>
      </c>
      <c r="E810" s="1" t="s">
        <v>908</v>
      </c>
      <c r="F810" s="3">
        <v>44255</v>
      </c>
      <c r="G810" s="3" t="s">
        <v>414</v>
      </c>
      <c r="H810" s="3"/>
      <c r="I810" s="17"/>
      <c r="J810" s="11" t="s">
        <v>40</v>
      </c>
      <c r="K810" s="11">
        <v>6481</v>
      </c>
      <c r="V810" s="17">
        <v>44380</v>
      </c>
      <c r="W810" s="17"/>
      <c r="X810" s="17"/>
      <c r="Y810" s="17"/>
      <c r="Z810" s="17"/>
      <c r="AF810" s="17" t="str">
        <f t="shared" si="5"/>
        <v/>
      </c>
    </row>
    <row r="811" spans="1:32" s="11" customFormat="1" hidden="1" x14ac:dyDescent="0.25">
      <c r="A811" s="1">
        <v>20211043</v>
      </c>
      <c r="B811" s="1" t="s">
        <v>909</v>
      </c>
      <c r="C811" s="1" t="s">
        <v>33</v>
      </c>
      <c r="D811" s="1" t="s">
        <v>83</v>
      </c>
      <c r="E811" s="1">
        <v>1137348</v>
      </c>
      <c r="F811" s="3">
        <v>44255</v>
      </c>
      <c r="G811" s="3" t="s">
        <v>414</v>
      </c>
      <c r="H811" s="3"/>
      <c r="I811" s="17"/>
      <c r="J811" s="11" t="s">
        <v>40</v>
      </c>
      <c r="K811" s="11">
        <v>4841</v>
      </c>
      <c r="V811" s="17">
        <v>44259</v>
      </c>
      <c r="AF811" s="17" t="str">
        <f t="shared" si="5"/>
        <v/>
      </c>
    </row>
    <row r="812" spans="1:32" s="11" customFormat="1" hidden="1" x14ac:dyDescent="0.25">
      <c r="A812" s="1">
        <v>20211044</v>
      </c>
      <c r="B812" s="1" t="s">
        <v>910</v>
      </c>
      <c r="C812" s="1" t="s">
        <v>78</v>
      </c>
      <c r="D812" s="1" t="s">
        <v>79</v>
      </c>
      <c r="E812" s="1">
        <v>1059290</v>
      </c>
      <c r="F812" s="3">
        <v>43891</v>
      </c>
      <c r="G812" s="3" t="s">
        <v>414</v>
      </c>
      <c r="H812" s="3"/>
      <c r="I812" s="17"/>
      <c r="J812" s="11" t="s">
        <v>40</v>
      </c>
      <c r="K812" s="11">
        <v>5531</v>
      </c>
      <c r="V812" s="17">
        <v>44259</v>
      </c>
      <c r="AF812" s="17" t="str">
        <f t="shared" si="5"/>
        <v/>
      </c>
    </row>
    <row r="813" spans="1:32" s="11" customFormat="1" hidden="1" x14ac:dyDescent="0.25">
      <c r="A813" s="1">
        <v>20211045</v>
      </c>
      <c r="B813" s="1" t="s">
        <v>911</v>
      </c>
      <c r="C813" s="1" t="s">
        <v>33</v>
      </c>
      <c r="D813" s="1" t="s">
        <v>511</v>
      </c>
      <c r="E813" s="1">
        <v>1149944</v>
      </c>
      <c r="F813" s="3">
        <v>44256</v>
      </c>
      <c r="G813" s="3" t="s">
        <v>414</v>
      </c>
      <c r="H813" s="3"/>
      <c r="I813" s="17"/>
      <c r="J813" s="11" t="s">
        <v>40</v>
      </c>
      <c r="K813" s="11" t="s">
        <v>36</v>
      </c>
      <c r="V813" s="17">
        <v>44409</v>
      </c>
      <c r="W813" s="11" t="s">
        <v>912</v>
      </c>
      <c r="AF813" s="17" t="str">
        <f t="shared" si="5"/>
        <v/>
      </c>
    </row>
    <row r="814" spans="1:32" s="11" customFormat="1" hidden="1" x14ac:dyDescent="0.25">
      <c r="A814" s="1">
        <v>20211046</v>
      </c>
      <c r="B814" s="1" t="s">
        <v>913</v>
      </c>
      <c r="C814" s="1" t="s">
        <v>78</v>
      </c>
      <c r="D814" s="1" t="s">
        <v>79</v>
      </c>
      <c r="E814" s="1">
        <v>1059290</v>
      </c>
      <c r="F814" s="3">
        <v>44256</v>
      </c>
      <c r="G814" s="3" t="s">
        <v>414</v>
      </c>
      <c r="H814" s="3"/>
      <c r="I814" s="17"/>
      <c r="J814" s="11" t="s">
        <v>40</v>
      </c>
      <c r="K814" s="11">
        <v>5087</v>
      </c>
      <c r="V814" s="17">
        <v>44259</v>
      </c>
      <c r="AF814" s="17" t="str">
        <f t="shared" si="5"/>
        <v/>
      </c>
    </row>
    <row r="815" spans="1:32" s="11" customFormat="1" hidden="1" x14ac:dyDescent="0.25">
      <c r="A815" s="1">
        <v>20211047</v>
      </c>
      <c r="B815" s="1" t="s">
        <v>914</v>
      </c>
      <c r="C815" s="1" t="s">
        <v>58</v>
      </c>
      <c r="D815" s="1" t="s">
        <v>532</v>
      </c>
      <c r="E815" s="1" t="s">
        <v>533</v>
      </c>
      <c r="F815" s="3">
        <v>44263</v>
      </c>
      <c r="G815" s="3" t="s">
        <v>414</v>
      </c>
      <c r="H815" s="3"/>
      <c r="I815" s="17"/>
      <c r="J815" s="11" t="s">
        <v>40</v>
      </c>
      <c r="K815" s="11">
        <v>5531</v>
      </c>
      <c r="V815" s="17">
        <v>44277</v>
      </c>
      <c r="W815" s="11" t="s">
        <v>866</v>
      </c>
      <c r="AF815" s="17" t="str">
        <f t="shared" si="5"/>
        <v/>
      </c>
    </row>
    <row r="816" spans="1:32" s="11" customFormat="1" hidden="1" x14ac:dyDescent="0.25">
      <c r="A816" s="1">
        <v>20211048</v>
      </c>
      <c r="B816" s="1" t="s">
        <v>915</v>
      </c>
      <c r="C816" s="1" t="s">
        <v>33</v>
      </c>
      <c r="D816" s="1" t="s">
        <v>661</v>
      </c>
      <c r="E816" s="1" t="s">
        <v>797</v>
      </c>
      <c r="F816" s="3">
        <v>44264</v>
      </c>
      <c r="G816" s="3" t="s">
        <v>414</v>
      </c>
      <c r="H816" s="3"/>
      <c r="I816" s="17"/>
      <c r="J816" s="11" t="s">
        <v>40</v>
      </c>
      <c r="K816" s="11">
        <v>6306</v>
      </c>
      <c r="V816" s="17">
        <v>44300</v>
      </c>
      <c r="W816" s="11" t="s">
        <v>916</v>
      </c>
      <c r="AF816" s="17" t="str">
        <f t="shared" ref="AF816:AF821" si="6">IFERROR(INDEX($A$2:$W$587,MATCH(AI899,$B$2:$B$587,1),1),"")</f>
        <v/>
      </c>
    </row>
    <row r="817" spans="1:32" s="11" customFormat="1" hidden="1" x14ac:dyDescent="0.25">
      <c r="A817" s="1">
        <v>20211049</v>
      </c>
      <c r="B817" s="1">
        <v>13490647</v>
      </c>
      <c r="C817" s="1" t="s">
        <v>33</v>
      </c>
      <c r="D817" s="1" t="s">
        <v>663</v>
      </c>
      <c r="E817" s="1">
        <v>1150007</v>
      </c>
      <c r="F817" s="3">
        <v>44264</v>
      </c>
      <c r="G817" s="3" t="s">
        <v>414</v>
      </c>
      <c r="H817" s="3"/>
      <c r="I817" s="17"/>
      <c r="J817" s="11" t="s">
        <v>40</v>
      </c>
      <c r="K817" s="11">
        <v>6281</v>
      </c>
      <c r="V817" s="17">
        <v>44266</v>
      </c>
      <c r="W817" s="11" t="s">
        <v>866</v>
      </c>
      <c r="AF817" s="17" t="str">
        <f t="shared" si="6"/>
        <v/>
      </c>
    </row>
    <row r="818" spans="1:32" s="11" customFormat="1" hidden="1" x14ac:dyDescent="0.25">
      <c r="A818" s="1">
        <v>20211050</v>
      </c>
      <c r="B818" s="1" t="s">
        <v>917</v>
      </c>
      <c r="C818" s="1" t="s">
        <v>33</v>
      </c>
      <c r="D818" s="1" t="s">
        <v>83</v>
      </c>
      <c r="E818" s="1">
        <v>1137348</v>
      </c>
      <c r="F818" s="3">
        <v>44266</v>
      </c>
      <c r="G818" s="3" t="s">
        <v>414</v>
      </c>
      <c r="H818" s="3"/>
      <c r="I818" s="17"/>
      <c r="J818" s="11" t="s">
        <v>40</v>
      </c>
      <c r="K818" s="11">
        <v>5561</v>
      </c>
      <c r="V818" s="17">
        <v>44270</v>
      </c>
      <c r="AF818" s="17" t="str">
        <f t="shared" si="6"/>
        <v/>
      </c>
    </row>
    <row r="819" spans="1:32" s="11" customFormat="1" hidden="1" x14ac:dyDescent="0.25">
      <c r="A819" s="1">
        <v>20211051</v>
      </c>
      <c r="B819" s="1" t="s">
        <v>918</v>
      </c>
      <c r="C819" s="1" t="s">
        <v>33</v>
      </c>
      <c r="D819" s="1" t="s">
        <v>83</v>
      </c>
      <c r="E819" s="1" t="s">
        <v>908</v>
      </c>
      <c r="F819" s="3">
        <v>44266</v>
      </c>
      <c r="G819" s="3" t="s">
        <v>414</v>
      </c>
      <c r="H819" s="3"/>
      <c r="I819" s="17"/>
      <c r="J819" s="11" t="s">
        <v>40</v>
      </c>
      <c r="K819" s="11">
        <v>7001</v>
      </c>
      <c r="V819" s="17">
        <v>44271</v>
      </c>
      <c r="AF819" s="17" t="str">
        <f t="shared" si="6"/>
        <v/>
      </c>
    </row>
    <row r="820" spans="1:32" s="11" customFormat="1" hidden="1" x14ac:dyDescent="0.25">
      <c r="A820" s="1">
        <v>20211052</v>
      </c>
      <c r="B820" s="1" t="s">
        <v>919</v>
      </c>
      <c r="C820" s="1" t="s">
        <v>33</v>
      </c>
      <c r="D820" s="1" t="s">
        <v>511</v>
      </c>
      <c r="E820" s="1" t="s">
        <v>908</v>
      </c>
      <c r="F820" s="3">
        <v>44266</v>
      </c>
      <c r="G820" s="3" t="s">
        <v>414</v>
      </c>
      <c r="H820" s="3"/>
      <c r="I820" s="17"/>
      <c r="J820" s="11" t="s">
        <v>464</v>
      </c>
      <c r="K820" s="11">
        <v>550</v>
      </c>
      <c r="V820" s="17">
        <v>44270</v>
      </c>
      <c r="AF820" s="17" t="str">
        <f t="shared" si="6"/>
        <v/>
      </c>
    </row>
    <row r="821" spans="1:32" s="11" customFormat="1" hidden="1" x14ac:dyDescent="0.25">
      <c r="A821" s="1">
        <v>20211053</v>
      </c>
      <c r="B821" s="1" t="s">
        <v>920</v>
      </c>
      <c r="C821" s="1" t="s">
        <v>33</v>
      </c>
      <c r="D821" s="1" t="s">
        <v>83</v>
      </c>
      <c r="E821" s="1" t="s">
        <v>908</v>
      </c>
      <c r="F821" s="3">
        <v>44271</v>
      </c>
      <c r="G821" s="3" t="s">
        <v>414</v>
      </c>
      <c r="H821" s="3"/>
      <c r="I821" s="17"/>
      <c r="J821" s="11" t="s">
        <v>40</v>
      </c>
      <c r="K821" s="11">
        <v>7026</v>
      </c>
      <c r="V821" s="17">
        <v>44280</v>
      </c>
      <c r="AF821" s="17" t="str">
        <f t="shared" si="6"/>
        <v/>
      </c>
    </row>
    <row r="822" spans="1:32" s="11" customFormat="1" hidden="1" x14ac:dyDescent="0.25">
      <c r="A822" s="1">
        <v>20211054</v>
      </c>
      <c r="B822" s="1" t="s">
        <v>921</v>
      </c>
      <c r="C822" s="1" t="s">
        <v>78</v>
      </c>
      <c r="D822" s="1" t="s">
        <v>79</v>
      </c>
      <c r="E822" s="1">
        <v>1059290</v>
      </c>
      <c r="F822" s="3">
        <v>44271</v>
      </c>
      <c r="G822" s="3" t="s">
        <v>414</v>
      </c>
      <c r="H822" s="3"/>
      <c r="I822" s="17"/>
      <c r="J822" s="11" t="s">
        <v>40</v>
      </c>
      <c r="K822" s="11">
        <v>5809</v>
      </c>
      <c r="V822" s="17">
        <v>44278</v>
      </c>
      <c r="AF822" s="17" t="str">
        <f t="shared" ref="AF822:AF853" si="7">IFERROR(INDEX($A$2:$W$587,MATCH(AL822,$B$2:$B$587,1),1),"")</f>
        <v/>
      </c>
    </row>
    <row r="823" spans="1:32" s="11" customFormat="1" hidden="1" x14ac:dyDescent="0.25">
      <c r="A823" s="1">
        <v>20211055</v>
      </c>
      <c r="B823" s="1" t="s">
        <v>922</v>
      </c>
      <c r="C823" s="1" t="s">
        <v>78</v>
      </c>
      <c r="D823" s="1" t="s">
        <v>79</v>
      </c>
      <c r="E823" s="1">
        <v>1059290</v>
      </c>
      <c r="F823" s="3">
        <v>44272</v>
      </c>
      <c r="G823" s="3" t="s">
        <v>414</v>
      </c>
      <c r="H823" s="3"/>
      <c r="I823" s="17"/>
      <c r="J823" s="11" t="s">
        <v>506</v>
      </c>
      <c r="K823" s="11">
        <v>500</v>
      </c>
      <c r="V823" s="17">
        <v>44276</v>
      </c>
      <c r="AF823" s="17" t="str">
        <f t="shared" si="7"/>
        <v/>
      </c>
    </row>
    <row r="824" spans="1:32" s="11" customFormat="1" hidden="1" x14ac:dyDescent="0.25">
      <c r="A824" s="1">
        <v>20211056</v>
      </c>
      <c r="B824" s="1" t="s">
        <v>923</v>
      </c>
      <c r="C824" s="1" t="s">
        <v>585</v>
      </c>
      <c r="D824" s="1" t="s">
        <v>59</v>
      </c>
      <c r="E824" s="1">
        <v>1041673</v>
      </c>
      <c r="F824" s="3">
        <v>44273</v>
      </c>
      <c r="G824" s="3" t="s">
        <v>414</v>
      </c>
      <c r="H824" s="3"/>
      <c r="I824" s="17"/>
      <c r="J824" s="11" t="s">
        <v>40</v>
      </c>
      <c r="K824" s="11">
        <v>10819</v>
      </c>
      <c r="V824" s="17">
        <v>44287</v>
      </c>
      <c r="AF824" s="17" t="str">
        <f t="shared" si="7"/>
        <v/>
      </c>
    </row>
    <row r="825" spans="1:32" s="11" customFormat="1" hidden="1" x14ac:dyDescent="0.25">
      <c r="A825" s="1">
        <v>20211057</v>
      </c>
      <c r="B825" s="1">
        <v>13508789</v>
      </c>
      <c r="C825" s="1" t="s">
        <v>33</v>
      </c>
      <c r="D825" s="1" t="s">
        <v>661</v>
      </c>
      <c r="E825" s="1" t="s">
        <v>797</v>
      </c>
      <c r="F825" s="3">
        <v>44273</v>
      </c>
      <c r="G825" s="3" t="s">
        <v>414</v>
      </c>
      <c r="H825" s="3"/>
      <c r="I825" s="17"/>
      <c r="J825" s="11" t="s">
        <v>40</v>
      </c>
      <c r="K825" s="11">
        <v>5451</v>
      </c>
      <c r="V825" s="17">
        <v>44297</v>
      </c>
      <c r="W825" s="11" t="s">
        <v>924</v>
      </c>
      <c r="AF825" s="17" t="str">
        <f t="shared" si="7"/>
        <v/>
      </c>
    </row>
    <row r="826" spans="1:32" s="11" customFormat="1" hidden="1" x14ac:dyDescent="0.25">
      <c r="A826" s="1">
        <v>20211058</v>
      </c>
      <c r="B826" s="1" t="s">
        <v>925</v>
      </c>
      <c r="C826" s="1" t="s">
        <v>33</v>
      </c>
      <c r="D826" s="1" t="s">
        <v>663</v>
      </c>
      <c r="E826" s="1">
        <v>1150007</v>
      </c>
      <c r="F826" s="3">
        <v>44276</v>
      </c>
      <c r="G826" s="3" t="s">
        <v>414</v>
      </c>
      <c r="H826" s="3"/>
      <c r="I826" s="17"/>
      <c r="J826" s="11" t="s">
        <v>40</v>
      </c>
      <c r="K826" s="11">
        <v>6641</v>
      </c>
      <c r="V826" s="17">
        <v>44278</v>
      </c>
      <c r="W826" s="11" t="s">
        <v>866</v>
      </c>
      <c r="AF826" s="17" t="str">
        <f t="shared" si="7"/>
        <v/>
      </c>
    </row>
    <row r="827" spans="1:32" s="11" customFormat="1" hidden="1" x14ac:dyDescent="0.25">
      <c r="A827" s="1">
        <v>20211059</v>
      </c>
      <c r="B827" s="1" t="s">
        <v>926</v>
      </c>
      <c r="C827" s="1" t="s">
        <v>78</v>
      </c>
      <c r="D827" s="1" t="s">
        <v>79</v>
      </c>
      <c r="E827" s="1">
        <v>1059290</v>
      </c>
      <c r="F827" s="3">
        <v>44278</v>
      </c>
      <c r="G827" s="3" t="s">
        <v>414</v>
      </c>
      <c r="H827" s="3"/>
      <c r="I827" s="17"/>
      <c r="J827" s="11" t="s">
        <v>40</v>
      </c>
      <c r="K827" s="11">
        <v>5481</v>
      </c>
      <c r="V827" s="17">
        <v>44280</v>
      </c>
      <c r="AF827" s="17" t="str">
        <f t="shared" si="7"/>
        <v/>
      </c>
    </row>
    <row r="828" spans="1:32" s="11" customFormat="1" hidden="1" x14ac:dyDescent="0.25">
      <c r="A828" s="1">
        <v>20211060</v>
      </c>
      <c r="B828" s="1">
        <v>13490645</v>
      </c>
      <c r="C828" s="1" t="s">
        <v>33</v>
      </c>
      <c r="D828" s="1" t="s">
        <v>663</v>
      </c>
      <c r="E828" s="1" t="s">
        <v>927</v>
      </c>
      <c r="F828" s="3">
        <v>44278</v>
      </c>
      <c r="G828" s="3" t="s">
        <v>414</v>
      </c>
      <c r="H828" s="3"/>
      <c r="I828" s="17"/>
      <c r="J828" s="11" t="s">
        <v>40</v>
      </c>
      <c r="K828" s="11">
        <v>12401</v>
      </c>
      <c r="V828" s="17">
        <v>44285</v>
      </c>
      <c r="W828" s="11" t="s">
        <v>916</v>
      </c>
      <c r="AF828" s="17" t="str">
        <f t="shared" si="7"/>
        <v/>
      </c>
    </row>
    <row r="829" spans="1:32" s="11" customFormat="1" hidden="1" x14ac:dyDescent="0.25">
      <c r="A829" s="1">
        <v>20211061</v>
      </c>
      <c r="B829" s="1" t="s">
        <v>928</v>
      </c>
      <c r="C829" s="1" t="s">
        <v>33</v>
      </c>
      <c r="D829" s="1" t="s">
        <v>661</v>
      </c>
      <c r="E829" s="1" t="s">
        <v>797</v>
      </c>
      <c r="F829" s="3">
        <v>44278</v>
      </c>
      <c r="G829" s="3" t="s">
        <v>414</v>
      </c>
      <c r="H829" s="3"/>
      <c r="I829" s="17"/>
      <c r="J829" s="11" t="s">
        <v>40</v>
      </c>
      <c r="K829" s="11">
        <v>6011</v>
      </c>
      <c r="V829" s="17">
        <v>44283</v>
      </c>
      <c r="W829" s="11" t="s">
        <v>929</v>
      </c>
      <c r="AF829" s="17" t="str">
        <f t="shared" si="7"/>
        <v/>
      </c>
    </row>
    <row r="830" spans="1:32" s="11" customFormat="1" hidden="1" x14ac:dyDescent="0.25">
      <c r="A830" s="1">
        <v>20211062</v>
      </c>
      <c r="B830" s="1" t="s">
        <v>930</v>
      </c>
      <c r="C830" s="1" t="s">
        <v>33</v>
      </c>
      <c r="D830" s="1" t="s">
        <v>83</v>
      </c>
      <c r="E830" s="1" t="s">
        <v>908</v>
      </c>
      <c r="F830" s="3">
        <v>44278</v>
      </c>
      <c r="G830" s="3" t="s">
        <v>414</v>
      </c>
      <c r="H830" s="3"/>
      <c r="I830" s="17"/>
      <c r="J830" s="11" t="s">
        <v>40</v>
      </c>
      <c r="K830" s="11">
        <v>7421</v>
      </c>
      <c r="V830" s="17">
        <v>44319</v>
      </c>
      <c r="W830" s="11" t="s">
        <v>931</v>
      </c>
      <c r="AF830" s="17" t="str">
        <f t="shared" si="7"/>
        <v/>
      </c>
    </row>
    <row r="831" spans="1:32" s="11" customFormat="1" hidden="1" x14ac:dyDescent="0.25">
      <c r="A831" s="1">
        <v>20211063</v>
      </c>
      <c r="B831" s="1" t="s">
        <v>932</v>
      </c>
      <c r="C831" s="1" t="s">
        <v>33</v>
      </c>
      <c r="D831" s="1" t="s">
        <v>56</v>
      </c>
      <c r="E831" s="1" t="s">
        <v>190</v>
      </c>
      <c r="F831" s="3">
        <v>44279</v>
      </c>
      <c r="G831" s="3" t="s">
        <v>414</v>
      </c>
      <c r="H831" s="3"/>
      <c r="I831" s="17"/>
      <c r="J831" s="11" t="s">
        <v>40</v>
      </c>
      <c r="K831" s="11">
        <v>6586</v>
      </c>
      <c r="V831" s="17">
        <v>44286</v>
      </c>
      <c r="AF831" s="17" t="str">
        <f t="shared" si="7"/>
        <v/>
      </c>
    </row>
    <row r="832" spans="1:32" s="11" customFormat="1" hidden="1" x14ac:dyDescent="0.25">
      <c r="A832" s="1">
        <v>20211064</v>
      </c>
      <c r="B832" s="1" t="s">
        <v>933</v>
      </c>
      <c r="C832" s="1" t="s">
        <v>78</v>
      </c>
      <c r="D832" s="1" t="s">
        <v>79</v>
      </c>
      <c r="E832" s="1">
        <v>1059290</v>
      </c>
      <c r="F832" s="3">
        <v>44280</v>
      </c>
      <c r="G832" s="3" t="s">
        <v>414</v>
      </c>
      <c r="H832" s="3"/>
      <c r="I832" s="17"/>
      <c r="J832" s="11" t="s">
        <v>40</v>
      </c>
      <c r="K832" s="11">
        <v>5556</v>
      </c>
      <c r="V832" s="17">
        <v>44285</v>
      </c>
      <c r="AF832" s="17" t="str">
        <f t="shared" si="7"/>
        <v/>
      </c>
    </row>
    <row r="833" spans="1:32" s="11" customFormat="1" hidden="1" x14ac:dyDescent="0.25">
      <c r="A833" s="1">
        <v>20211065</v>
      </c>
      <c r="B833" s="1" t="s">
        <v>934</v>
      </c>
      <c r="C833" s="1" t="s">
        <v>33</v>
      </c>
      <c r="D833" s="1" t="s">
        <v>83</v>
      </c>
      <c r="E833" s="1">
        <v>1137348</v>
      </c>
      <c r="F833" s="3">
        <v>44283</v>
      </c>
      <c r="G833" s="3" t="s">
        <v>414</v>
      </c>
      <c r="H833" s="3"/>
      <c r="I833" s="17"/>
      <c r="J833" s="11" t="s">
        <v>506</v>
      </c>
      <c r="K833" s="11">
        <v>500</v>
      </c>
      <c r="V833" s="17">
        <v>44343</v>
      </c>
      <c r="W833" s="11" t="s">
        <v>935</v>
      </c>
      <c r="AF833" s="17" t="str">
        <f t="shared" si="7"/>
        <v/>
      </c>
    </row>
    <row r="834" spans="1:32" s="11" customFormat="1" hidden="1" x14ac:dyDescent="0.25">
      <c r="A834" s="1">
        <v>20211066</v>
      </c>
      <c r="B834" s="1" t="s">
        <v>936</v>
      </c>
      <c r="C834" s="1" t="s">
        <v>33</v>
      </c>
      <c r="D834" s="1" t="s">
        <v>83</v>
      </c>
      <c r="E834" s="1">
        <v>1108037</v>
      </c>
      <c r="F834" s="3">
        <v>44284</v>
      </c>
      <c r="G834" s="3" t="s">
        <v>414</v>
      </c>
      <c r="H834" s="3"/>
      <c r="I834" s="17"/>
      <c r="J834" s="11" t="s">
        <v>40</v>
      </c>
      <c r="K834" s="11" t="s">
        <v>937</v>
      </c>
      <c r="V834" s="17">
        <v>44460</v>
      </c>
      <c r="W834" s="11" t="s">
        <v>938</v>
      </c>
      <c r="AF834" s="17" t="str">
        <f t="shared" si="7"/>
        <v/>
      </c>
    </row>
    <row r="835" spans="1:32" s="11" customFormat="1" hidden="1" x14ac:dyDescent="0.25">
      <c r="A835" s="1">
        <v>20211067</v>
      </c>
      <c r="B835" s="1" t="s">
        <v>939</v>
      </c>
      <c r="C835" s="1" t="s">
        <v>33</v>
      </c>
      <c r="D835" s="1" t="s">
        <v>511</v>
      </c>
      <c r="E835" s="1" t="s">
        <v>908</v>
      </c>
      <c r="F835" s="3">
        <v>44285</v>
      </c>
      <c r="G835" s="3" t="s">
        <v>414</v>
      </c>
      <c r="H835" s="3"/>
      <c r="I835" s="17"/>
      <c r="J835" s="11" t="s">
        <v>506</v>
      </c>
      <c r="K835" s="11">
        <v>500</v>
      </c>
      <c r="V835" s="17">
        <v>44292</v>
      </c>
      <c r="AF835" s="17" t="str">
        <f t="shared" si="7"/>
        <v/>
      </c>
    </row>
    <row r="836" spans="1:32" s="11" customFormat="1" hidden="1" x14ac:dyDescent="0.25">
      <c r="A836" s="1">
        <v>20211068</v>
      </c>
      <c r="B836" s="1">
        <v>13490646</v>
      </c>
      <c r="C836" s="1" t="s">
        <v>33</v>
      </c>
      <c r="D836" s="1" t="s">
        <v>663</v>
      </c>
      <c r="E836" s="1">
        <v>1170939</v>
      </c>
      <c r="F836" s="3">
        <v>44285</v>
      </c>
      <c r="G836" s="3" t="s">
        <v>414</v>
      </c>
      <c r="H836" s="3"/>
      <c r="I836" s="17"/>
      <c r="J836" s="11" t="s">
        <v>40</v>
      </c>
      <c r="K836" s="11">
        <v>4481</v>
      </c>
      <c r="V836" s="17">
        <v>44287</v>
      </c>
      <c r="W836" s="11" t="s">
        <v>916</v>
      </c>
      <c r="AF836" s="17" t="str">
        <f t="shared" si="7"/>
        <v/>
      </c>
    </row>
    <row r="837" spans="1:32" s="11" customFormat="1" hidden="1" x14ac:dyDescent="0.25">
      <c r="A837" s="1">
        <v>20211069</v>
      </c>
      <c r="B837" s="1" t="s">
        <v>940</v>
      </c>
      <c r="C837" s="1" t="s">
        <v>78</v>
      </c>
      <c r="D837" s="1" t="s">
        <v>79</v>
      </c>
      <c r="E837" s="1">
        <v>1059290</v>
      </c>
      <c r="F837" s="3">
        <v>44286</v>
      </c>
      <c r="G837" s="3" t="s">
        <v>414</v>
      </c>
      <c r="H837" s="3"/>
      <c r="I837" s="17"/>
      <c r="J837" s="11" t="s">
        <v>40</v>
      </c>
      <c r="K837" s="11">
        <v>5162</v>
      </c>
      <c r="V837" s="17">
        <v>44294</v>
      </c>
      <c r="AF837" s="17" t="str">
        <f t="shared" si="7"/>
        <v/>
      </c>
    </row>
    <row r="838" spans="1:32" s="11" customFormat="1" hidden="1" x14ac:dyDescent="0.25">
      <c r="A838" s="1">
        <v>20211070</v>
      </c>
      <c r="B838" s="1" t="s">
        <v>941</v>
      </c>
      <c r="C838" s="1" t="s">
        <v>33</v>
      </c>
      <c r="D838" s="1" t="s">
        <v>663</v>
      </c>
      <c r="E838" s="1">
        <v>1150007</v>
      </c>
      <c r="F838" s="3">
        <v>44287</v>
      </c>
      <c r="G838" s="3" t="s">
        <v>414</v>
      </c>
      <c r="H838" s="3"/>
      <c r="I838" s="17"/>
      <c r="J838" s="11" t="s">
        <v>40</v>
      </c>
      <c r="K838" s="11">
        <v>6281</v>
      </c>
      <c r="V838" s="17">
        <v>44294</v>
      </c>
      <c r="W838" s="11" t="s">
        <v>916</v>
      </c>
      <c r="AF838" s="17" t="str">
        <f t="shared" si="7"/>
        <v/>
      </c>
    </row>
    <row r="839" spans="1:32" s="11" customFormat="1" hidden="1" x14ac:dyDescent="0.25">
      <c r="A839" s="1">
        <v>20211071</v>
      </c>
      <c r="B839" s="1" t="s">
        <v>942</v>
      </c>
      <c r="C839" s="1" t="s">
        <v>78</v>
      </c>
      <c r="D839" s="1" t="s">
        <v>79</v>
      </c>
      <c r="E839" s="1">
        <v>1059290</v>
      </c>
      <c r="F839" s="3">
        <v>43925</v>
      </c>
      <c r="G839" s="3" t="s">
        <v>414</v>
      </c>
      <c r="H839" s="3"/>
      <c r="I839" s="17"/>
      <c r="J839" s="11" t="s">
        <v>464</v>
      </c>
      <c r="K839" s="11">
        <v>550</v>
      </c>
      <c r="V839" s="17">
        <v>44294</v>
      </c>
      <c r="AF839" s="17" t="str">
        <f t="shared" si="7"/>
        <v/>
      </c>
    </row>
    <row r="840" spans="1:32" s="11" customFormat="1" hidden="1" x14ac:dyDescent="0.25">
      <c r="A840" s="1">
        <v>20211072</v>
      </c>
      <c r="B840" s="1" t="s">
        <v>943</v>
      </c>
      <c r="C840" s="1" t="s">
        <v>58</v>
      </c>
      <c r="D840" s="1" t="s">
        <v>59</v>
      </c>
      <c r="E840" s="1">
        <v>1067911</v>
      </c>
      <c r="F840" s="3">
        <v>44290</v>
      </c>
      <c r="G840" s="3" t="s">
        <v>414</v>
      </c>
      <c r="H840" s="3"/>
      <c r="I840" s="17"/>
      <c r="J840" s="11" t="s">
        <v>40</v>
      </c>
      <c r="K840" s="11">
        <v>8277</v>
      </c>
      <c r="V840" s="17">
        <v>44301</v>
      </c>
      <c r="AF840" s="17" t="str">
        <f t="shared" si="7"/>
        <v/>
      </c>
    </row>
    <row r="841" spans="1:32" s="11" customFormat="1" hidden="1" x14ac:dyDescent="0.25">
      <c r="A841" s="1">
        <v>20211073</v>
      </c>
      <c r="B841" s="1" t="s">
        <v>944</v>
      </c>
      <c r="C841" s="1" t="s">
        <v>33</v>
      </c>
      <c r="D841" s="1" t="s">
        <v>83</v>
      </c>
      <c r="E841" s="1">
        <v>1137348</v>
      </c>
      <c r="F841" s="3">
        <v>44291</v>
      </c>
      <c r="G841" s="3" t="s">
        <v>414</v>
      </c>
      <c r="H841" s="3"/>
      <c r="I841" s="17"/>
      <c r="J841" s="11" t="s">
        <v>40</v>
      </c>
      <c r="K841" s="11">
        <v>6281</v>
      </c>
      <c r="V841" s="17">
        <v>44346</v>
      </c>
      <c r="W841" s="11" t="s">
        <v>931</v>
      </c>
      <c r="AF841" s="17" t="str">
        <f t="shared" si="7"/>
        <v/>
      </c>
    </row>
    <row r="842" spans="1:32" s="11" customFormat="1" hidden="1" x14ac:dyDescent="0.25">
      <c r="A842" s="1">
        <v>20211074</v>
      </c>
      <c r="B842" s="1">
        <v>13549049</v>
      </c>
      <c r="C842" s="48" t="s">
        <v>58</v>
      </c>
      <c r="D842" s="1" t="s">
        <v>945</v>
      </c>
      <c r="E842" s="1">
        <v>1159702</v>
      </c>
      <c r="F842" s="3">
        <v>44292</v>
      </c>
      <c r="G842" s="3" t="s">
        <v>414</v>
      </c>
      <c r="H842" s="3"/>
      <c r="I842" s="17"/>
      <c r="J842" s="11" t="s">
        <v>40</v>
      </c>
      <c r="K842" s="11">
        <v>6430</v>
      </c>
      <c r="V842" s="17">
        <v>44297</v>
      </c>
      <c r="AF842" s="17" t="str">
        <f t="shared" si="7"/>
        <v/>
      </c>
    </row>
    <row r="843" spans="1:32" s="11" customFormat="1" hidden="1" x14ac:dyDescent="0.25">
      <c r="A843" s="1">
        <v>20211075</v>
      </c>
      <c r="B843" s="1" t="s">
        <v>946</v>
      </c>
      <c r="C843" s="1" t="s">
        <v>33</v>
      </c>
      <c r="D843" s="1" t="s">
        <v>663</v>
      </c>
      <c r="E843" s="1" t="s">
        <v>927</v>
      </c>
      <c r="F843" s="3">
        <v>44294</v>
      </c>
      <c r="G843" s="3" t="s">
        <v>414</v>
      </c>
      <c r="H843" s="3"/>
      <c r="I843" s="17"/>
      <c r="J843" s="11" t="s">
        <v>40</v>
      </c>
      <c r="K843" s="11">
        <v>5586</v>
      </c>
      <c r="V843" s="17">
        <v>44300</v>
      </c>
      <c r="W843" s="11" t="s">
        <v>947</v>
      </c>
      <c r="AF843" s="17" t="str">
        <f t="shared" si="7"/>
        <v/>
      </c>
    </row>
    <row r="844" spans="1:32" s="11" customFormat="1" hidden="1" x14ac:dyDescent="0.25">
      <c r="A844" s="1">
        <v>20211076</v>
      </c>
      <c r="B844" s="1" t="s">
        <v>948</v>
      </c>
      <c r="C844" s="1" t="s">
        <v>33</v>
      </c>
      <c r="D844" s="1" t="s">
        <v>83</v>
      </c>
      <c r="E844" s="1" t="s">
        <v>908</v>
      </c>
      <c r="F844" s="3">
        <v>44297</v>
      </c>
      <c r="G844" s="3" t="s">
        <v>414</v>
      </c>
      <c r="H844" s="3"/>
      <c r="I844" s="17"/>
      <c r="J844" s="11" t="s">
        <v>40</v>
      </c>
      <c r="K844" s="11">
        <v>6281</v>
      </c>
      <c r="V844" s="17">
        <v>44301</v>
      </c>
      <c r="AF844" s="17" t="str">
        <f t="shared" si="7"/>
        <v/>
      </c>
    </row>
    <row r="845" spans="1:32" s="11" customFormat="1" hidden="1" x14ac:dyDescent="0.25">
      <c r="A845" s="1">
        <v>20211077</v>
      </c>
      <c r="B845" s="1" t="s">
        <v>949</v>
      </c>
      <c r="C845" s="1" t="s">
        <v>58</v>
      </c>
      <c r="D845" s="1" t="s">
        <v>532</v>
      </c>
      <c r="E845" s="1" t="s">
        <v>533</v>
      </c>
      <c r="F845" s="3">
        <v>44298</v>
      </c>
      <c r="G845" s="3" t="s">
        <v>414</v>
      </c>
      <c r="H845" s="3"/>
      <c r="I845" s="17"/>
      <c r="J845" s="11" t="s">
        <v>40</v>
      </c>
      <c r="K845" s="11">
        <v>6542</v>
      </c>
      <c r="V845" s="17">
        <v>44305</v>
      </c>
      <c r="W845" s="11" t="s">
        <v>950</v>
      </c>
      <c r="AF845" s="17" t="str">
        <f t="shared" si="7"/>
        <v/>
      </c>
    </row>
    <row r="846" spans="1:32" s="11" customFormat="1" hidden="1" x14ac:dyDescent="0.25">
      <c r="A846" s="1">
        <v>20211078</v>
      </c>
      <c r="B846" s="1" t="s">
        <v>951</v>
      </c>
      <c r="C846" s="1" t="s">
        <v>33</v>
      </c>
      <c r="D846" s="1" t="s">
        <v>663</v>
      </c>
      <c r="E846" s="1" t="s">
        <v>927</v>
      </c>
      <c r="F846" s="3">
        <v>44298</v>
      </c>
      <c r="G846" s="3" t="s">
        <v>414</v>
      </c>
      <c r="H846" s="3"/>
      <c r="I846" s="17"/>
      <c r="J846" s="11" t="s">
        <v>40</v>
      </c>
      <c r="K846" s="11">
        <v>12501</v>
      </c>
      <c r="V846" s="17">
        <v>44304</v>
      </c>
      <c r="W846" s="11" t="s">
        <v>950</v>
      </c>
      <c r="AF846" s="17" t="str">
        <f t="shared" si="7"/>
        <v/>
      </c>
    </row>
    <row r="847" spans="1:32" s="11" customFormat="1" hidden="1" x14ac:dyDescent="0.25">
      <c r="A847" s="1">
        <v>20211079</v>
      </c>
      <c r="B847" s="1" t="s">
        <v>952</v>
      </c>
      <c r="C847" s="1" t="s">
        <v>33</v>
      </c>
      <c r="D847" s="1" t="s">
        <v>661</v>
      </c>
      <c r="E847" s="1" t="s">
        <v>797</v>
      </c>
      <c r="F847" s="3">
        <v>44298</v>
      </c>
      <c r="G847" s="3" t="s">
        <v>414</v>
      </c>
      <c r="H847" s="3"/>
      <c r="I847" s="17"/>
      <c r="J847" s="11" t="s">
        <v>464</v>
      </c>
      <c r="K847" s="11">
        <v>550</v>
      </c>
      <c r="V847" s="17">
        <v>44299</v>
      </c>
      <c r="W847" s="11" t="s">
        <v>950</v>
      </c>
      <c r="AF847" s="17" t="str">
        <f t="shared" si="7"/>
        <v/>
      </c>
    </row>
    <row r="848" spans="1:32" s="11" customFormat="1" hidden="1" x14ac:dyDescent="0.25">
      <c r="A848" s="1">
        <v>20211080</v>
      </c>
      <c r="B848" s="1" t="s">
        <v>953</v>
      </c>
      <c r="C848" s="1" t="s">
        <v>78</v>
      </c>
      <c r="D848" s="1" t="s">
        <v>79</v>
      </c>
      <c r="E848" s="1">
        <v>1059290</v>
      </c>
      <c r="F848" s="3">
        <v>44300</v>
      </c>
      <c r="G848" s="3" t="s">
        <v>414</v>
      </c>
      <c r="H848" s="3"/>
      <c r="I848" s="17"/>
      <c r="J848" s="11" t="s">
        <v>464</v>
      </c>
      <c r="K848" s="11">
        <v>550</v>
      </c>
      <c r="V848" s="17">
        <v>44301</v>
      </c>
      <c r="AF848" s="17" t="str">
        <f t="shared" si="7"/>
        <v/>
      </c>
    </row>
    <row r="849" spans="1:32" s="11" customFormat="1" hidden="1" x14ac:dyDescent="0.25">
      <c r="A849" s="1">
        <v>20211081</v>
      </c>
      <c r="B849" s="1" t="s">
        <v>954</v>
      </c>
      <c r="C849" s="1" t="s">
        <v>78</v>
      </c>
      <c r="D849" s="1" t="s">
        <v>79</v>
      </c>
      <c r="E849" s="1">
        <v>1059290</v>
      </c>
      <c r="F849" s="3">
        <v>44301</v>
      </c>
      <c r="G849" s="3" t="s">
        <v>414</v>
      </c>
      <c r="H849" s="3"/>
      <c r="I849" s="17"/>
      <c r="J849" s="11" t="s">
        <v>506</v>
      </c>
      <c r="K849" s="11">
        <v>500</v>
      </c>
      <c r="V849" s="17">
        <v>44313</v>
      </c>
      <c r="AF849" s="17" t="str">
        <f t="shared" si="7"/>
        <v/>
      </c>
    </row>
    <row r="850" spans="1:32" s="11" customFormat="1" hidden="1" x14ac:dyDescent="0.25">
      <c r="A850" s="1">
        <v>20211082</v>
      </c>
      <c r="B850" s="1" t="s">
        <v>955</v>
      </c>
      <c r="C850" s="1" t="s">
        <v>78</v>
      </c>
      <c r="D850" s="1" t="s">
        <v>79</v>
      </c>
      <c r="E850" s="1">
        <v>1059290</v>
      </c>
      <c r="F850" s="3">
        <v>44301</v>
      </c>
      <c r="G850" s="3" t="s">
        <v>414</v>
      </c>
      <c r="H850" s="3"/>
      <c r="I850" s="17"/>
      <c r="J850" s="11" t="s">
        <v>40</v>
      </c>
      <c r="K850" s="11">
        <v>5234</v>
      </c>
      <c r="V850" s="17">
        <v>44313</v>
      </c>
      <c r="AF850" s="17" t="str">
        <f t="shared" si="7"/>
        <v/>
      </c>
    </row>
    <row r="851" spans="1:32" s="11" customFormat="1" hidden="1" x14ac:dyDescent="0.25">
      <c r="A851" s="1">
        <v>20211083</v>
      </c>
      <c r="B851" s="1" t="s">
        <v>956</v>
      </c>
      <c r="C851" s="1" t="s">
        <v>78</v>
      </c>
      <c r="D851" s="1" t="s">
        <v>79</v>
      </c>
      <c r="E851" s="1">
        <v>1059290</v>
      </c>
      <c r="F851" s="3">
        <v>44301</v>
      </c>
      <c r="G851" s="3" t="s">
        <v>414</v>
      </c>
      <c r="H851" s="3"/>
      <c r="I851" s="17"/>
      <c r="J851" s="11" t="s">
        <v>40</v>
      </c>
      <c r="K851" s="11">
        <v>5856</v>
      </c>
      <c r="V851" s="17">
        <v>44311</v>
      </c>
      <c r="AF851" s="17" t="str">
        <f t="shared" si="7"/>
        <v/>
      </c>
    </row>
    <row r="852" spans="1:32" s="11" customFormat="1" hidden="1" x14ac:dyDescent="0.25">
      <c r="A852" s="1">
        <v>20211084</v>
      </c>
      <c r="B852" s="1" t="s">
        <v>957</v>
      </c>
      <c r="C852" s="1" t="s">
        <v>33</v>
      </c>
      <c r="D852" s="1" t="s">
        <v>661</v>
      </c>
      <c r="E852" s="1">
        <v>1140397</v>
      </c>
      <c r="F852" s="3">
        <v>44304</v>
      </c>
      <c r="G852" s="3" t="s">
        <v>414</v>
      </c>
      <c r="H852" s="3"/>
      <c r="I852" s="17"/>
      <c r="J852" s="11" t="s">
        <v>40</v>
      </c>
      <c r="K852" s="11">
        <v>5401</v>
      </c>
      <c r="V852" s="17">
        <v>44305</v>
      </c>
      <c r="W852" s="11" t="s">
        <v>950</v>
      </c>
      <c r="AF852" s="17" t="str">
        <f t="shared" si="7"/>
        <v/>
      </c>
    </row>
    <row r="853" spans="1:32" s="11" customFormat="1" hidden="1" x14ac:dyDescent="0.25">
      <c r="A853" s="1">
        <v>20211085</v>
      </c>
      <c r="B853" s="1" t="s">
        <v>958</v>
      </c>
      <c r="C853" s="1" t="s">
        <v>585</v>
      </c>
      <c r="D853" s="1" t="s">
        <v>59</v>
      </c>
      <c r="E853" s="1">
        <v>1041673</v>
      </c>
      <c r="F853" s="3">
        <v>44304</v>
      </c>
      <c r="G853" s="3" t="s">
        <v>414</v>
      </c>
      <c r="H853" s="3"/>
      <c r="I853" s="17"/>
      <c r="J853" s="11" t="s">
        <v>40</v>
      </c>
      <c r="K853" s="11">
        <v>10162</v>
      </c>
      <c r="V853" s="17">
        <v>44318</v>
      </c>
      <c r="AF853" s="17" t="str">
        <f t="shared" si="7"/>
        <v/>
      </c>
    </row>
    <row r="854" spans="1:32" s="11" customFormat="1" hidden="1" x14ac:dyDescent="0.25">
      <c r="A854" s="1">
        <v>20211086</v>
      </c>
      <c r="B854" s="1">
        <v>13416364</v>
      </c>
      <c r="C854" s="48" t="s">
        <v>78</v>
      </c>
      <c r="D854" s="1" t="s">
        <v>79</v>
      </c>
      <c r="E854" s="1">
        <v>1059290</v>
      </c>
      <c r="F854" s="3">
        <v>44304</v>
      </c>
      <c r="G854" s="3" t="s">
        <v>414</v>
      </c>
      <c r="H854" s="3"/>
      <c r="I854" s="17"/>
      <c r="J854" s="11" t="s">
        <v>506</v>
      </c>
      <c r="K854" s="11">
        <v>500</v>
      </c>
      <c r="V854" s="17">
        <v>44313</v>
      </c>
      <c r="AF854" s="17" t="str">
        <f t="shared" ref="AF854:AF887" si="8">IFERROR(INDEX($A$2:$W$587,MATCH(AL854,$B$2:$B$587,1),1),"")</f>
        <v/>
      </c>
    </row>
    <row r="855" spans="1:32" s="11" customFormat="1" hidden="1" x14ac:dyDescent="0.25">
      <c r="A855" s="1">
        <v>20211087</v>
      </c>
      <c r="B855" s="1" t="s">
        <v>959</v>
      </c>
      <c r="C855" s="1" t="s">
        <v>33</v>
      </c>
      <c r="D855" s="1" t="s">
        <v>661</v>
      </c>
      <c r="E855" s="1" t="s">
        <v>797</v>
      </c>
      <c r="F855" s="3">
        <v>44305</v>
      </c>
      <c r="G855" s="3" t="s">
        <v>414</v>
      </c>
      <c r="H855" s="3"/>
      <c r="I855" s="17"/>
      <c r="J855" s="11" t="s">
        <v>40</v>
      </c>
      <c r="K855" s="11">
        <v>5561</v>
      </c>
      <c r="V855" s="17">
        <v>44307</v>
      </c>
      <c r="W855" s="11" t="s">
        <v>950</v>
      </c>
      <c r="AF855" s="17" t="str">
        <f t="shared" si="8"/>
        <v/>
      </c>
    </row>
    <row r="856" spans="1:32" s="11" customFormat="1" hidden="1" x14ac:dyDescent="0.25">
      <c r="A856" s="1">
        <v>20211088</v>
      </c>
      <c r="B856" s="1" t="s">
        <v>960</v>
      </c>
      <c r="C856" s="1" t="s">
        <v>33</v>
      </c>
      <c r="D856" s="1" t="s">
        <v>511</v>
      </c>
      <c r="E856" s="1">
        <v>1162241</v>
      </c>
      <c r="F856" s="3">
        <v>44308</v>
      </c>
      <c r="G856" s="3" t="s">
        <v>414</v>
      </c>
      <c r="H856" s="3"/>
      <c r="I856" s="17"/>
      <c r="J856" s="11" t="s">
        <v>40</v>
      </c>
      <c r="K856" s="11">
        <v>10701</v>
      </c>
      <c r="V856" s="17">
        <v>44315</v>
      </c>
      <c r="W856" s="11" t="s">
        <v>950</v>
      </c>
      <c r="AF856" s="17" t="str">
        <f t="shared" si="8"/>
        <v/>
      </c>
    </row>
    <row r="857" spans="1:32" s="11" customFormat="1" hidden="1" x14ac:dyDescent="0.25">
      <c r="A857" s="1">
        <v>20211089</v>
      </c>
      <c r="B857" s="1" t="s">
        <v>961</v>
      </c>
      <c r="C857" s="1" t="s">
        <v>33</v>
      </c>
      <c r="D857" s="1" t="s">
        <v>661</v>
      </c>
      <c r="E857" s="1" t="s">
        <v>797</v>
      </c>
      <c r="F857" s="3">
        <v>44308</v>
      </c>
      <c r="G857" s="3" t="s">
        <v>414</v>
      </c>
      <c r="H857" s="3"/>
      <c r="I857" s="17"/>
      <c r="J857" s="11" t="s">
        <v>40</v>
      </c>
      <c r="K857" s="11">
        <v>6646</v>
      </c>
      <c r="V857" s="17">
        <v>44315</v>
      </c>
      <c r="W857" s="11" t="s">
        <v>950</v>
      </c>
      <c r="AF857" s="17" t="str">
        <f t="shared" si="8"/>
        <v/>
      </c>
    </row>
    <row r="858" spans="1:32" s="11" customFormat="1" hidden="1" x14ac:dyDescent="0.25">
      <c r="A858" s="1">
        <v>20211090</v>
      </c>
      <c r="B858" s="1" t="s">
        <v>962</v>
      </c>
      <c r="C858" s="1" t="s">
        <v>58</v>
      </c>
      <c r="D858" s="1" t="s">
        <v>945</v>
      </c>
      <c r="E858" s="1">
        <v>1159702</v>
      </c>
      <c r="F858" s="3">
        <v>44311</v>
      </c>
      <c r="G858" s="3" t="s">
        <v>414</v>
      </c>
      <c r="H858" s="3"/>
      <c r="I858" s="17"/>
      <c r="J858" s="11" t="s">
        <v>40</v>
      </c>
      <c r="K858" s="11">
        <v>7619</v>
      </c>
      <c r="V858" s="17">
        <v>44320</v>
      </c>
      <c r="W858" s="11" t="s">
        <v>963</v>
      </c>
      <c r="AF858" s="17" t="str">
        <f t="shared" si="8"/>
        <v/>
      </c>
    </row>
    <row r="859" spans="1:32" s="11" customFormat="1" hidden="1" x14ac:dyDescent="0.25">
      <c r="A859" s="1">
        <v>20211091</v>
      </c>
      <c r="B859" s="1" t="s">
        <v>964</v>
      </c>
      <c r="C859" s="1" t="s">
        <v>78</v>
      </c>
      <c r="D859" s="1" t="s">
        <v>79</v>
      </c>
      <c r="E859" s="1">
        <v>1059290</v>
      </c>
      <c r="F859" s="3">
        <v>44311</v>
      </c>
      <c r="G859" s="3" t="s">
        <v>414</v>
      </c>
      <c r="H859" s="3"/>
      <c r="I859" s="17"/>
      <c r="J859" s="11" t="s">
        <v>40</v>
      </c>
      <c r="K859" s="11">
        <v>5753</v>
      </c>
      <c r="V859" s="17">
        <v>44315</v>
      </c>
      <c r="AF859" s="17" t="str">
        <f t="shared" si="8"/>
        <v/>
      </c>
    </row>
    <row r="860" spans="1:32" s="11" customFormat="1" hidden="1" x14ac:dyDescent="0.25">
      <c r="A860" s="1">
        <v>20211092</v>
      </c>
      <c r="B860" s="1" t="s">
        <v>965</v>
      </c>
      <c r="C860" s="1" t="s">
        <v>33</v>
      </c>
      <c r="D860" s="1" t="s">
        <v>663</v>
      </c>
      <c r="E860" s="1">
        <v>1150007</v>
      </c>
      <c r="F860" s="3">
        <v>44311</v>
      </c>
      <c r="G860" s="3" t="s">
        <v>414</v>
      </c>
      <c r="H860" s="3"/>
      <c r="I860" s="17"/>
      <c r="J860" s="11" t="s">
        <v>40</v>
      </c>
      <c r="K860" s="11">
        <v>5841</v>
      </c>
      <c r="V860" s="17">
        <v>44315</v>
      </c>
      <c r="AF860" s="17" t="str">
        <f t="shared" si="8"/>
        <v/>
      </c>
    </row>
    <row r="861" spans="1:32" s="11" customFormat="1" hidden="1" x14ac:dyDescent="0.25">
      <c r="A861" s="1">
        <v>20211093</v>
      </c>
      <c r="B861" s="1" t="s">
        <v>966</v>
      </c>
      <c r="C861" s="1" t="s">
        <v>33</v>
      </c>
      <c r="D861" s="1" t="s">
        <v>661</v>
      </c>
      <c r="E861" s="1" t="s">
        <v>797</v>
      </c>
      <c r="F861" s="3">
        <v>44312</v>
      </c>
      <c r="G861" s="3" t="s">
        <v>414</v>
      </c>
      <c r="H861" s="3"/>
      <c r="I861" s="17"/>
      <c r="J861" s="11" t="s">
        <v>40</v>
      </c>
      <c r="K861" s="11">
        <v>5466</v>
      </c>
      <c r="V861" s="17">
        <v>44318</v>
      </c>
      <c r="W861" s="11" t="s">
        <v>916</v>
      </c>
      <c r="AF861" s="17" t="str">
        <f t="shared" si="8"/>
        <v/>
      </c>
    </row>
    <row r="862" spans="1:32" s="11" customFormat="1" hidden="1" x14ac:dyDescent="0.25">
      <c r="A862" s="1">
        <v>20211094</v>
      </c>
      <c r="B862" s="1" t="s">
        <v>967</v>
      </c>
      <c r="C862" s="1" t="s">
        <v>78</v>
      </c>
      <c r="D862" s="1" t="s">
        <v>79</v>
      </c>
      <c r="E862" s="1">
        <v>1059290</v>
      </c>
      <c r="F862" s="3">
        <v>43948</v>
      </c>
      <c r="G862" s="3" t="s">
        <v>414</v>
      </c>
      <c r="H862" s="3"/>
      <c r="I862" s="17"/>
      <c r="J862" s="11" t="s">
        <v>40</v>
      </c>
      <c r="K862" s="11">
        <v>5012</v>
      </c>
      <c r="V862" s="17">
        <v>44320</v>
      </c>
      <c r="AF862" s="17" t="str">
        <f t="shared" si="8"/>
        <v/>
      </c>
    </row>
    <row r="863" spans="1:32" s="11" customFormat="1" hidden="1" x14ac:dyDescent="0.25">
      <c r="A863" s="1">
        <v>20211095</v>
      </c>
      <c r="B863" s="1" t="s">
        <v>968</v>
      </c>
      <c r="C863" s="1" t="s">
        <v>33</v>
      </c>
      <c r="D863" s="1" t="s">
        <v>663</v>
      </c>
      <c r="E863" s="1" t="s">
        <v>927</v>
      </c>
      <c r="F863" s="3">
        <v>44314</v>
      </c>
      <c r="G863" s="3" t="s">
        <v>414</v>
      </c>
      <c r="H863" s="3"/>
      <c r="I863" s="17"/>
      <c r="J863" s="11" t="s">
        <v>40</v>
      </c>
      <c r="K863" s="11">
        <v>5276</v>
      </c>
      <c r="V863" s="17">
        <v>44318</v>
      </c>
      <c r="AF863" s="17" t="str">
        <f t="shared" si="8"/>
        <v/>
      </c>
    </row>
    <row r="864" spans="1:32" s="11" customFormat="1" hidden="1" x14ac:dyDescent="0.25">
      <c r="A864" s="1">
        <v>20211096</v>
      </c>
      <c r="B864" s="1" t="s">
        <v>969</v>
      </c>
      <c r="C864" s="1" t="s">
        <v>33</v>
      </c>
      <c r="D864" s="1" t="s">
        <v>83</v>
      </c>
      <c r="E864" s="1" t="s">
        <v>908</v>
      </c>
      <c r="F864" s="3">
        <v>44318</v>
      </c>
      <c r="G864" s="3" t="s">
        <v>414</v>
      </c>
      <c r="H864" s="3"/>
      <c r="I864" s="17"/>
      <c r="J864" s="11" t="s">
        <v>40</v>
      </c>
      <c r="K864" s="11">
        <v>7461</v>
      </c>
      <c r="V864" s="17">
        <v>44347</v>
      </c>
      <c r="W864" s="11" t="s">
        <v>931</v>
      </c>
      <c r="AF864" s="17" t="str">
        <f t="shared" si="8"/>
        <v/>
      </c>
    </row>
    <row r="865" spans="1:32" s="11" customFormat="1" hidden="1" x14ac:dyDescent="0.25">
      <c r="A865" s="1">
        <v>20211097</v>
      </c>
      <c r="B865" s="1" t="s">
        <v>970</v>
      </c>
      <c r="C865" s="1" t="s">
        <v>33</v>
      </c>
      <c r="D865" s="1" t="s">
        <v>56</v>
      </c>
      <c r="E865" s="1" t="s">
        <v>190</v>
      </c>
      <c r="F865" s="3">
        <v>44319</v>
      </c>
      <c r="G865" s="3" t="s">
        <v>414</v>
      </c>
      <c r="H865" s="3"/>
      <c r="I865" s="17"/>
      <c r="J865" s="11" t="s">
        <v>506</v>
      </c>
      <c r="K865" s="11">
        <v>500</v>
      </c>
      <c r="V865" s="17">
        <v>44321</v>
      </c>
      <c r="AF865" s="17" t="str">
        <f t="shared" si="8"/>
        <v/>
      </c>
    </row>
    <row r="866" spans="1:32" s="11" customFormat="1" hidden="1" x14ac:dyDescent="0.25">
      <c r="A866" s="1">
        <v>20211098</v>
      </c>
      <c r="B866" s="1" t="s">
        <v>971</v>
      </c>
      <c r="C866" s="1" t="s">
        <v>33</v>
      </c>
      <c r="D866" s="1" t="s">
        <v>663</v>
      </c>
      <c r="E866" s="1" t="s">
        <v>927</v>
      </c>
      <c r="F866" s="3">
        <v>44319</v>
      </c>
      <c r="G866" s="3" t="s">
        <v>414</v>
      </c>
      <c r="H866" s="3"/>
      <c r="I866" s="17"/>
      <c r="J866" s="11" t="s">
        <v>40</v>
      </c>
      <c r="K866" s="11">
        <v>5276</v>
      </c>
      <c r="V866" s="17">
        <v>44321</v>
      </c>
      <c r="W866" s="11" t="s">
        <v>950</v>
      </c>
      <c r="AF866" s="17" t="str">
        <f t="shared" si="8"/>
        <v/>
      </c>
    </row>
    <row r="867" spans="1:32" s="11" customFormat="1" hidden="1" x14ac:dyDescent="0.25">
      <c r="A867" s="1">
        <v>20211099</v>
      </c>
      <c r="B867" s="1" t="s">
        <v>972</v>
      </c>
      <c r="C867" s="1" t="s">
        <v>33</v>
      </c>
      <c r="D867" s="1" t="s">
        <v>661</v>
      </c>
      <c r="E867" s="1" t="s">
        <v>797</v>
      </c>
      <c r="F867" s="3">
        <v>44319</v>
      </c>
      <c r="G867" s="3" t="s">
        <v>414</v>
      </c>
      <c r="H867" s="3"/>
      <c r="I867" s="17"/>
      <c r="J867" s="11" t="s">
        <v>40</v>
      </c>
      <c r="K867" s="11">
        <v>8321</v>
      </c>
      <c r="V867" s="17">
        <v>44322</v>
      </c>
      <c r="W867" s="11" t="s">
        <v>950</v>
      </c>
      <c r="AF867" s="17" t="str">
        <f t="shared" si="8"/>
        <v/>
      </c>
    </row>
    <row r="868" spans="1:32" s="11" customFormat="1" hidden="1" x14ac:dyDescent="0.25">
      <c r="A868" s="1">
        <v>20211100</v>
      </c>
      <c r="B868" s="1">
        <v>13317714</v>
      </c>
      <c r="C868" s="1" t="s">
        <v>33</v>
      </c>
      <c r="D868" s="1" t="s">
        <v>56</v>
      </c>
      <c r="E868" s="1">
        <v>1137349</v>
      </c>
      <c r="F868" s="3">
        <v>44319</v>
      </c>
      <c r="G868" s="3" t="s">
        <v>414</v>
      </c>
      <c r="H868" s="3"/>
      <c r="I868" s="17"/>
      <c r="J868" s="11" t="s">
        <v>40</v>
      </c>
      <c r="K868" s="11">
        <v>4481</v>
      </c>
      <c r="V868" s="17">
        <v>44322</v>
      </c>
      <c r="AF868" s="17" t="str">
        <f t="shared" si="8"/>
        <v/>
      </c>
    </row>
    <row r="869" spans="1:32" s="11" customFormat="1" hidden="1" x14ac:dyDescent="0.25">
      <c r="A869" s="1">
        <v>20211101</v>
      </c>
      <c r="B869" s="1" t="s">
        <v>973</v>
      </c>
      <c r="C869" s="1" t="s">
        <v>33</v>
      </c>
      <c r="D869" s="1" t="s">
        <v>661</v>
      </c>
      <c r="E869" s="1" t="s">
        <v>797</v>
      </c>
      <c r="F869" s="3">
        <v>44325</v>
      </c>
      <c r="G869" s="3" t="s">
        <v>414</v>
      </c>
      <c r="H869" s="3"/>
      <c r="I869" s="17"/>
      <c r="J869" s="11" t="s">
        <v>40</v>
      </c>
      <c r="K869" s="11" t="s">
        <v>937</v>
      </c>
      <c r="V869" s="17">
        <v>44459</v>
      </c>
      <c r="W869" s="11" t="s">
        <v>974</v>
      </c>
      <c r="AF869" s="17" t="str">
        <f t="shared" si="8"/>
        <v/>
      </c>
    </row>
    <row r="870" spans="1:32" s="11" customFormat="1" hidden="1" x14ac:dyDescent="0.25">
      <c r="A870" s="1">
        <v>20211102</v>
      </c>
      <c r="B870" s="1" t="s">
        <v>975</v>
      </c>
      <c r="C870" s="1" t="s">
        <v>33</v>
      </c>
      <c r="D870" s="1" t="s">
        <v>664</v>
      </c>
      <c r="E870" s="1">
        <v>1032847</v>
      </c>
      <c r="F870" s="3">
        <v>44325</v>
      </c>
      <c r="G870" s="3" t="s">
        <v>414</v>
      </c>
      <c r="H870" s="3"/>
      <c r="I870" s="17"/>
      <c r="J870" s="11" t="s">
        <v>40</v>
      </c>
      <c r="K870" s="11">
        <v>5301</v>
      </c>
      <c r="V870" s="17">
        <v>44330</v>
      </c>
      <c r="AF870" s="17" t="str">
        <f t="shared" si="8"/>
        <v/>
      </c>
    </row>
    <row r="871" spans="1:32" s="11" customFormat="1" hidden="1" x14ac:dyDescent="0.25">
      <c r="A871" s="1">
        <v>20211103</v>
      </c>
      <c r="B871" s="1" t="s">
        <v>976</v>
      </c>
      <c r="C871" s="1" t="s">
        <v>33</v>
      </c>
      <c r="D871" s="1" t="s">
        <v>661</v>
      </c>
      <c r="E871" s="1" t="s">
        <v>797</v>
      </c>
      <c r="F871" s="3">
        <v>44325</v>
      </c>
      <c r="G871" s="3" t="s">
        <v>414</v>
      </c>
      <c r="H871" s="3"/>
      <c r="I871" s="17"/>
      <c r="J871" s="11" t="s">
        <v>40</v>
      </c>
      <c r="K871" s="11" t="s">
        <v>36</v>
      </c>
      <c r="V871" s="17">
        <v>44409</v>
      </c>
      <c r="W871" s="11" t="s">
        <v>977</v>
      </c>
      <c r="AF871" s="17" t="str">
        <f t="shared" si="8"/>
        <v/>
      </c>
    </row>
    <row r="872" spans="1:32" s="11" customFormat="1" hidden="1" x14ac:dyDescent="0.25">
      <c r="A872" s="1">
        <v>20211104</v>
      </c>
      <c r="B872" s="1" t="s">
        <v>978</v>
      </c>
      <c r="C872" s="1" t="s">
        <v>33</v>
      </c>
      <c r="D872" s="1" t="s">
        <v>663</v>
      </c>
      <c r="E872" s="1">
        <v>1150007</v>
      </c>
      <c r="F872" s="3">
        <v>44326</v>
      </c>
      <c r="G872" s="3" t="s">
        <v>414</v>
      </c>
      <c r="H872" s="3"/>
      <c r="I872" s="17"/>
      <c r="J872" s="11" t="s">
        <v>40</v>
      </c>
      <c r="K872" s="11">
        <v>5996</v>
      </c>
      <c r="V872" s="17">
        <v>44330</v>
      </c>
      <c r="W872" s="11" t="s">
        <v>950</v>
      </c>
      <c r="AF872" s="17" t="str">
        <f t="shared" si="8"/>
        <v/>
      </c>
    </row>
    <row r="873" spans="1:32" s="11" customFormat="1" hidden="1" x14ac:dyDescent="0.25">
      <c r="A873" s="1">
        <v>20211105</v>
      </c>
      <c r="B873" s="1" t="s">
        <v>979</v>
      </c>
      <c r="C873" s="1" t="s">
        <v>78</v>
      </c>
      <c r="D873" s="1" t="s">
        <v>79</v>
      </c>
      <c r="E873" s="1">
        <v>1059290</v>
      </c>
      <c r="F873" s="3">
        <v>44327</v>
      </c>
      <c r="G873" s="3" t="s">
        <v>414</v>
      </c>
      <c r="H873" s="3"/>
      <c r="I873" s="17"/>
      <c r="J873" s="11" t="s">
        <v>506</v>
      </c>
      <c r="K873" s="11">
        <v>500</v>
      </c>
      <c r="V873" s="17">
        <v>44335</v>
      </c>
      <c r="AF873" s="17" t="str">
        <f t="shared" si="8"/>
        <v/>
      </c>
    </row>
    <row r="874" spans="1:32" s="11" customFormat="1" hidden="1" x14ac:dyDescent="0.25">
      <c r="A874" s="1">
        <v>20211106</v>
      </c>
      <c r="B874" s="1">
        <v>12756174</v>
      </c>
      <c r="C874" s="1" t="s">
        <v>33</v>
      </c>
      <c r="D874" s="1" t="s">
        <v>56</v>
      </c>
      <c r="E874" s="1">
        <v>952636</v>
      </c>
      <c r="F874" s="3">
        <v>44328</v>
      </c>
      <c r="G874" s="3" t="s">
        <v>414</v>
      </c>
      <c r="H874" s="3"/>
      <c r="I874" s="17"/>
      <c r="J874" s="11" t="s">
        <v>40</v>
      </c>
      <c r="K874" s="11">
        <v>4506</v>
      </c>
      <c r="V874" s="17">
        <v>44336</v>
      </c>
      <c r="AF874" s="17" t="str">
        <f t="shared" si="8"/>
        <v/>
      </c>
    </row>
    <row r="875" spans="1:32" s="11" customFormat="1" hidden="1" x14ac:dyDescent="0.25">
      <c r="A875" s="1">
        <v>20211107</v>
      </c>
      <c r="B875" s="1" t="s">
        <v>980</v>
      </c>
      <c r="C875" s="1" t="s">
        <v>58</v>
      </c>
      <c r="D875" s="1" t="s">
        <v>532</v>
      </c>
      <c r="E875" s="1" t="s">
        <v>533</v>
      </c>
      <c r="F875" s="3">
        <v>44328</v>
      </c>
      <c r="G875" s="3" t="s">
        <v>414</v>
      </c>
      <c r="H875" s="3"/>
      <c r="I875" s="17"/>
      <c r="J875" s="11" t="s">
        <v>40</v>
      </c>
      <c r="K875" s="11">
        <v>6642</v>
      </c>
      <c r="V875" s="17">
        <v>44371</v>
      </c>
      <c r="W875" s="11" t="s">
        <v>950</v>
      </c>
      <c r="AF875" s="17" t="str">
        <f t="shared" si="8"/>
        <v/>
      </c>
    </row>
    <row r="876" spans="1:32" s="11" customFormat="1" hidden="1" x14ac:dyDescent="0.25">
      <c r="A876" s="1">
        <v>20211108</v>
      </c>
      <c r="B876" s="1" t="s">
        <v>981</v>
      </c>
      <c r="C876" s="1" t="s">
        <v>33</v>
      </c>
      <c r="D876" s="1" t="s">
        <v>663</v>
      </c>
      <c r="E876" s="1" t="s">
        <v>927</v>
      </c>
      <c r="F876" s="3">
        <v>44331</v>
      </c>
      <c r="G876" s="3" t="s">
        <v>414</v>
      </c>
      <c r="H876" s="3"/>
      <c r="I876" s="17"/>
      <c r="J876" s="11" t="s">
        <v>40</v>
      </c>
      <c r="K876" s="11">
        <v>7056</v>
      </c>
      <c r="V876" s="17">
        <v>44335</v>
      </c>
      <c r="W876" s="11" t="s">
        <v>916</v>
      </c>
      <c r="AF876" s="17" t="str">
        <f t="shared" si="8"/>
        <v/>
      </c>
    </row>
    <row r="877" spans="1:32" s="11" customFormat="1" hidden="1" x14ac:dyDescent="0.25">
      <c r="A877" s="1">
        <v>20211109</v>
      </c>
      <c r="B877" s="1" t="s">
        <v>982</v>
      </c>
      <c r="C877" s="1" t="s">
        <v>33</v>
      </c>
      <c r="D877" s="1" t="s">
        <v>56</v>
      </c>
      <c r="E877" s="1">
        <v>1137349</v>
      </c>
      <c r="F877" s="3">
        <v>44331</v>
      </c>
      <c r="G877" s="3" t="s">
        <v>414</v>
      </c>
      <c r="H877" s="3"/>
      <c r="I877" s="17"/>
      <c r="J877" s="11" t="s">
        <v>40</v>
      </c>
      <c r="K877" s="11">
        <v>4806</v>
      </c>
      <c r="V877" s="17">
        <v>44340</v>
      </c>
      <c r="AF877" s="17" t="str">
        <f t="shared" si="8"/>
        <v/>
      </c>
    </row>
    <row r="878" spans="1:32" s="11" customFormat="1" hidden="1" x14ac:dyDescent="0.25">
      <c r="A878" s="1">
        <v>20211110</v>
      </c>
      <c r="B878" s="1" t="s">
        <v>983</v>
      </c>
      <c r="C878" s="1" t="s">
        <v>78</v>
      </c>
      <c r="D878" s="1" t="s">
        <v>79</v>
      </c>
      <c r="E878" s="1">
        <v>1059290</v>
      </c>
      <c r="F878" s="3">
        <v>44331</v>
      </c>
      <c r="G878" s="3" t="s">
        <v>414</v>
      </c>
      <c r="H878" s="3"/>
      <c r="I878" s="17"/>
      <c r="J878" s="11" t="s">
        <v>40</v>
      </c>
      <c r="K878" s="11">
        <v>4196</v>
      </c>
      <c r="V878" s="17">
        <v>44340</v>
      </c>
      <c r="AF878" s="17" t="str">
        <f t="shared" si="8"/>
        <v/>
      </c>
    </row>
    <row r="879" spans="1:32" s="11" customFormat="1" hidden="1" x14ac:dyDescent="0.25">
      <c r="A879" s="1">
        <v>20211111</v>
      </c>
      <c r="B879" s="1" t="s">
        <v>984</v>
      </c>
      <c r="C879" s="1" t="s">
        <v>78</v>
      </c>
      <c r="D879" s="1" t="s">
        <v>79</v>
      </c>
      <c r="E879" s="1">
        <v>1059290</v>
      </c>
      <c r="F879" s="3">
        <v>44334</v>
      </c>
      <c r="G879" s="3" t="s">
        <v>414</v>
      </c>
      <c r="H879" s="3"/>
      <c r="I879" s="17"/>
      <c r="J879" s="11" t="s">
        <v>40</v>
      </c>
      <c r="K879" s="11">
        <v>5731</v>
      </c>
      <c r="V879" s="17">
        <v>44346</v>
      </c>
      <c r="AF879" s="17" t="str">
        <f t="shared" si="8"/>
        <v/>
      </c>
    </row>
    <row r="880" spans="1:32" s="11" customFormat="1" hidden="1" x14ac:dyDescent="0.25">
      <c r="A880" s="1">
        <v>20211112</v>
      </c>
      <c r="B880" s="1" t="s">
        <v>985</v>
      </c>
      <c r="C880" s="1" t="s">
        <v>33</v>
      </c>
      <c r="D880" s="1" t="s">
        <v>663</v>
      </c>
      <c r="E880" s="1" t="s">
        <v>927</v>
      </c>
      <c r="F880" s="3">
        <v>44335</v>
      </c>
      <c r="G880" s="3" t="s">
        <v>414</v>
      </c>
      <c r="H880" s="3"/>
      <c r="I880" s="17"/>
      <c r="J880" s="11" t="s">
        <v>40</v>
      </c>
      <c r="K880" s="11">
        <v>6481</v>
      </c>
      <c r="V880" s="17">
        <v>44337</v>
      </c>
      <c r="W880" s="11" t="s">
        <v>950</v>
      </c>
      <c r="AF880" s="17" t="str">
        <f t="shared" si="8"/>
        <v/>
      </c>
    </row>
    <row r="881" spans="1:32" s="11" customFormat="1" hidden="1" x14ac:dyDescent="0.25">
      <c r="A881" s="1">
        <v>20211113</v>
      </c>
      <c r="B881" s="1" t="s">
        <v>986</v>
      </c>
      <c r="C881" s="1" t="s">
        <v>33</v>
      </c>
      <c r="D881" s="1" t="s">
        <v>661</v>
      </c>
      <c r="E881" s="1" t="s">
        <v>797</v>
      </c>
      <c r="F881" s="3">
        <v>44335</v>
      </c>
      <c r="G881" s="3" t="s">
        <v>414</v>
      </c>
      <c r="H881" s="3"/>
      <c r="I881" s="17"/>
      <c r="J881" s="11" t="s">
        <v>40</v>
      </c>
      <c r="K881" s="11" t="s">
        <v>36</v>
      </c>
      <c r="V881" s="17">
        <v>44406</v>
      </c>
      <c r="W881" s="11" t="s">
        <v>987</v>
      </c>
      <c r="AF881" s="17" t="str">
        <f t="shared" si="8"/>
        <v/>
      </c>
    </row>
    <row r="882" spans="1:32" s="11" customFormat="1" hidden="1" x14ac:dyDescent="0.25">
      <c r="A882" s="1">
        <v>20211114</v>
      </c>
      <c r="B882" s="1" t="s">
        <v>988</v>
      </c>
      <c r="C882" s="1" t="s">
        <v>33</v>
      </c>
      <c r="D882" s="1" t="s">
        <v>661</v>
      </c>
      <c r="E882" s="1" t="s">
        <v>797</v>
      </c>
      <c r="F882" s="3">
        <v>44335</v>
      </c>
      <c r="G882" s="3" t="s">
        <v>414</v>
      </c>
      <c r="H882" s="3"/>
      <c r="I882" s="17"/>
      <c r="J882" s="11" t="s">
        <v>40</v>
      </c>
      <c r="K882" s="11" t="s">
        <v>36</v>
      </c>
      <c r="V882" s="17">
        <v>44409</v>
      </c>
      <c r="W882" s="11" t="s">
        <v>989</v>
      </c>
      <c r="AF882" s="17" t="str">
        <f t="shared" si="8"/>
        <v/>
      </c>
    </row>
    <row r="883" spans="1:32" s="11" customFormat="1" hidden="1" x14ac:dyDescent="0.25">
      <c r="A883" s="1">
        <v>20211115</v>
      </c>
      <c r="B883" s="1" t="s">
        <v>990</v>
      </c>
      <c r="C883" s="1" t="s">
        <v>78</v>
      </c>
      <c r="D883" s="1" t="s">
        <v>79</v>
      </c>
      <c r="E883" s="1">
        <v>1059290</v>
      </c>
      <c r="F883" s="3">
        <v>44339</v>
      </c>
      <c r="G883" s="3" t="s">
        <v>414</v>
      </c>
      <c r="H883" s="3"/>
      <c r="I883" s="17"/>
      <c r="J883" s="11" t="s">
        <v>40</v>
      </c>
      <c r="K883" s="11">
        <v>5481</v>
      </c>
      <c r="V883" s="17">
        <v>44331</v>
      </c>
      <c r="AF883" s="17" t="str">
        <f t="shared" si="8"/>
        <v/>
      </c>
    </row>
    <row r="884" spans="1:32" s="11" customFormat="1" hidden="1" x14ac:dyDescent="0.25">
      <c r="A884" s="1">
        <v>20211116</v>
      </c>
      <c r="B884" s="1">
        <v>13508788</v>
      </c>
      <c r="C884" s="1" t="s">
        <v>33</v>
      </c>
      <c r="D884" s="1" t="s">
        <v>661</v>
      </c>
      <c r="E884" s="1">
        <v>1140397</v>
      </c>
      <c r="F884" s="3">
        <v>44339</v>
      </c>
      <c r="G884" s="3" t="s">
        <v>414</v>
      </c>
      <c r="H884" s="3"/>
      <c r="I884" s="17"/>
      <c r="J884" s="11" t="s">
        <v>40</v>
      </c>
      <c r="K884" s="11">
        <v>550</v>
      </c>
      <c r="V884" s="17">
        <v>44341</v>
      </c>
      <c r="W884" s="11" t="s">
        <v>950</v>
      </c>
      <c r="AF884" s="17" t="str">
        <f t="shared" si="8"/>
        <v/>
      </c>
    </row>
    <row r="885" spans="1:32" s="11" customFormat="1" hidden="1" x14ac:dyDescent="0.25">
      <c r="A885" s="1">
        <v>20211117</v>
      </c>
      <c r="B885" s="1">
        <v>13508790</v>
      </c>
      <c r="C885" s="1" t="s">
        <v>33</v>
      </c>
      <c r="D885" s="1" t="s">
        <v>661</v>
      </c>
      <c r="E885" s="1" t="s">
        <v>797</v>
      </c>
      <c r="F885" s="3">
        <v>44339</v>
      </c>
      <c r="G885" s="3" t="s">
        <v>414</v>
      </c>
      <c r="H885" s="3"/>
      <c r="I885" s="17"/>
      <c r="J885" s="11" t="s">
        <v>40</v>
      </c>
      <c r="K885" s="11">
        <v>5351</v>
      </c>
      <c r="V885" s="17">
        <v>44342</v>
      </c>
      <c r="W885" s="11" t="s">
        <v>950</v>
      </c>
      <c r="AF885" s="17" t="str">
        <f t="shared" si="8"/>
        <v/>
      </c>
    </row>
    <row r="886" spans="1:32" s="11" customFormat="1" hidden="1" x14ac:dyDescent="0.25">
      <c r="A886" s="1">
        <v>20211118</v>
      </c>
      <c r="B886" s="1" t="s">
        <v>991</v>
      </c>
      <c r="C886" s="1" t="s">
        <v>58</v>
      </c>
      <c r="D886" s="1" t="s">
        <v>675</v>
      </c>
      <c r="E886" s="1">
        <v>1079481</v>
      </c>
      <c r="F886" s="3">
        <v>44339</v>
      </c>
      <c r="G886" s="3" t="s">
        <v>414</v>
      </c>
      <c r="H886" s="3"/>
      <c r="I886" s="17"/>
      <c r="J886" s="11" t="s">
        <v>40</v>
      </c>
      <c r="K886" s="11">
        <v>6315</v>
      </c>
      <c r="V886" s="17">
        <v>44413</v>
      </c>
      <c r="W886" s="11" t="s">
        <v>992</v>
      </c>
      <c r="AF886" s="17" t="str">
        <f t="shared" si="8"/>
        <v/>
      </c>
    </row>
    <row r="887" spans="1:32" s="11" customFormat="1" hidden="1" x14ac:dyDescent="0.25">
      <c r="A887" s="1">
        <v>20211119</v>
      </c>
      <c r="B887" s="1" t="s">
        <v>993</v>
      </c>
      <c r="C887" s="1" t="s">
        <v>33</v>
      </c>
      <c r="D887" s="1" t="s">
        <v>511</v>
      </c>
      <c r="E887" s="1">
        <v>1162241</v>
      </c>
      <c r="F887" s="3">
        <v>44339</v>
      </c>
      <c r="G887" s="3" t="s">
        <v>414</v>
      </c>
      <c r="H887" s="3"/>
      <c r="I887" s="17"/>
      <c r="J887" s="11" t="s">
        <v>40</v>
      </c>
      <c r="K887" s="11" t="s">
        <v>36</v>
      </c>
      <c r="V887" s="17">
        <v>44409</v>
      </c>
      <c r="W887" s="11" t="s">
        <v>994</v>
      </c>
      <c r="AF887" s="17" t="str">
        <f t="shared" si="8"/>
        <v/>
      </c>
    </row>
    <row r="888" spans="1:32" s="11" customFormat="1" hidden="1" x14ac:dyDescent="0.25">
      <c r="A888" s="1">
        <v>20211120</v>
      </c>
      <c r="B888" s="1" t="s">
        <v>995</v>
      </c>
      <c r="C888" s="1" t="s">
        <v>33</v>
      </c>
      <c r="D888" s="1" t="s">
        <v>661</v>
      </c>
      <c r="E888" s="1">
        <v>1140397</v>
      </c>
      <c r="F888" s="3">
        <v>44339</v>
      </c>
      <c r="G888" s="3" t="s">
        <v>414</v>
      </c>
      <c r="H888" s="3"/>
      <c r="I888" s="17"/>
      <c r="J888" s="11" t="s">
        <v>40</v>
      </c>
      <c r="K888" s="11">
        <v>4521</v>
      </c>
      <c r="V888" s="17">
        <v>44342</v>
      </c>
      <c r="W888" s="11" t="s">
        <v>916</v>
      </c>
      <c r="AF888" s="17" t="str">
        <f>IFERROR(INDEX($A$2:$W$587,MATCH(AJ898,$B$2:$B$587,1),1),"")</f>
        <v/>
      </c>
    </row>
    <row r="889" spans="1:32" s="11" customFormat="1" hidden="1" x14ac:dyDescent="0.25">
      <c r="A889" s="1">
        <v>20211121</v>
      </c>
      <c r="B889" s="1">
        <v>13433574</v>
      </c>
      <c r="C889" s="1" t="s">
        <v>78</v>
      </c>
      <c r="D889" s="1" t="s">
        <v>79</v>
      </c>
      <c r="E889" s="1">
        <v>1059290</v>
      </c>
      <c r="F889" s="3">
        <v>44340</v>
      </c>
      <c r="G889" s="3" t="s">
        <v>414</v>
      </c>
      <c r="H889" s="3"/>
      <c r="I889" s="17"/>
      <c r="J889" s="11" t="s">
        <v>40</v>
      </c>
      <c r="K889" s="11">
        <v>4718</v>
      </c>
      <c r="V889" s="17">
        <v>44353</v>
      </c>
      <c r="AF889" s="17" t="str">
        <f>IFERROR(INDEX($A$2:$W$587,MATCH(#REF!,$B$2:$B$587,1),1),"")</f>
        <v/>
      </c>
    </row>
    <row r="890" spans="1:32" s="11" customFormat="1" hidden="1" x14ac:dyDescent="0.25">
      <c r="A890" s="1">
        <v>20211122</v>
      </c>
      <c r="B890" s="1">
        <v>13433573</v>
      </c>
      <c r="C890" s="1" t="s">
        <v>78</v>
      </c>
      <c r="D890" s="1" t="s">
        <v>79</v>
      </c>
      <c r="E890" s="1">
        <v>1059290</v>
      </c>
      <c r="F890" s="3">
        <v>44340</v>
      </c>
      <c r="G890" s="3" t="s">
        <v>414</v>
      </c>
      <c r="H890" s="3"/>
      <c r="I890" s="17"/>
      <c r="J890" s="11" t="s">
        <v>40</v>
      </c>
      <c r="K890" s="11">
        <v>4815</v>
      </c>
      <c r="V890" s="17">
        <v>44350</v>
      </c>
      <c r="AF890" s="17" t="str">
        <f>IFERROR(INDEX($A$2:$W$587,MATCH(#REF!,$B$2:$B$587,1),1),"")</f>
        <v/>
      </c>
    </row>
    <row r="891" spans="1:32" s="11" customFormat="1" hidden="1" x14ac:dyDescent="0.25">
      <c r="A891" s="1">
        <v>20211123</v>
      </c>
      <c r="B891" s="1" t="s">
        <v>996</v>
      </c>
      <c r="C891" s="1" t="s">
        <v>33</v>
      </c>
      <c r="D891" s="1" t="s">
        <v>663</v>
      </c>
      <c r="E891" s="1" t="s">
        <v>927</v>
      </c>
      <c r="F891" s="3">
        <v>44341</v>
      </c>
      <c r="G891" s="3" t="s">
        <v>414</v>
      </c>
      <c r="H891" s="3"/>
      <c r="I891" s="17"/>
      <c r="J891" s="11" t="s">
        <v>40</v>
      </c>
      <c r="K891" s="11">
        <v>4481</v>
      </c>
      <c r="V891" s="17">
        <v>44350</v>
      </c>
      <c r="W891" s="11" t="s">
        <v>950</v>
      </c>
      <c r="AF891" s="17" t="str">
        <f>IFERROR(INDEX($A$2:$W$587,MATCH(#REF!,$B$2:$B$587,1),1),"")</f>
        <v/>
      </c>
    </row>
    <row r="892" spans="1:32" s="11" customFormat="1" hidden="1" x14ac:dyDescent="0.25">
      <c r="A892" s="1">
        <v>20211124</v>
      </c>
      <c r="B892" s="1" t="s">
        <v>997</v>
      </c>
      <c r="C892" s="1" t="s">
        <v>33</v>
      </c>
      <c r="D892" s="1" t="s">
        <v>663</v>
      </c>
      <c r="E892" s="1">
        <v>1150007</v>
      </c>
      <c r="F892" s="3">
        <v>44341</v>
      </c>
      <c r="G892" s="3" t="s">
        <v>414</v>
      </c>
      <c r="H892" s="3"/>
      <c r="I892" s="17"/>
      <c r="J892" s="11" t="s">
        <v>40</v>
      </c>
      <c r="K892" s="11">
        <v>7581</v>
      </c>
      <c r="V892" s="17">
        <v>44353</v>
      </c>
      <c r="W892" s="11" t="s">
        <v>950</v>
      </c>
      <c r="AF892" s="17" t="str">
        <f>IFERROR(INDEX($A$2:$W$587,MATCH(#REF!,$B$2:$B$587,1),1),"")</f>
        <v/>
      </c>
    </row>
    <row r="893" spans="1:32" s="11" customFormat="1" hidden="1" x14ac:dyDescent="0.25">
      <c r="A893" s="1">
        <v>20211125</v>
      </c>
      <c r="B893" s="1" t="s">
        <v>998</v>
      </c>
      <c r="C893" s="1" t="s">
        <v>33</v>
      </c>
      <c r="D893" s="1" t="s">
        <v>663</v>
      </c>
      <c r="E893" s="1" t="s">
        <v>927</v>
      </c>
      <c r="F893" s="3">
        <v>44348</v>
      </c>
      <c r="G893" s="3" t="s">
        <v>414</v>
      </c>
      <c r="H893" s="3"/>
      <c r="I893" s="17"/>
      <c r="J893" s="11" t="s">
        <v>40</v>
      </c>
      <c r="K893" s="11">
        <v>5946</v>
      </c>
      <c r="V893" s="17">
        <v>44360</v>
      </c>
      <c r="W893" s="11" t="s">
        <v>950</v>
      </c>
      <c r="AF893" s="17" t="str">
        <f>IFERROR(INDEX($A$2:$W$587,MATCH(#REF!,$B$2:$B$587,1),1),"")</f>
        <v/>
      </c>
    </row>
    <row r="894" spans="1:32" s="11" customFormat="1" hidden="1" x14ac:dyDescent="0.25">
      <c r="A894" s="1">
        <v>20211126</v>
      </c>
      <c r="B894" s="1" t="s">
        <v>999</v>
      </c>
      <c r="C894" s="1" t="s">
        <v>33</v>
      </c>
      <c r="D894" s="1" t="s">
        <v>56</v>
      </c>
      <c r="E894" s="1">
        <v>1137349</v>
      </c>
      <c r="F894" s="3">
        <v>44349</v>
      </c>
      <c r="G894" s="3" t="s">
        <v>414</v>
      </c>
      <c r="H894" s="3"/>
      <c r="I894" s="17"/>
      <c r="J894" s="11" t="s">
        <v>506</v>
      </c>
      <c r="K894" s="11">
        <v>500</v>
      </c>
      <c r="V894" s="17">
        <v>44349</v>
      </c>
      <c r="AF894" s="17" t="str">
        <f>IFERROR(INDEX($A$2:$W$587,MATCH(#REF!,$B$2:$B$587,1),1),"")</f>
        <v/>
      </c>
    </row>
    <row r="895" spans="1:32" s="11" customFormat="1" hidden="1" x14ac:dyDescent="0.25">
      <c r="A895" s="1">
        <v>20211127</v>
      </c>
      <c r="B895" s="1" t="s">
        <v>1000</v>
      </c>
      <c r="C895" s="1" t="s">
        <v>33</v>
      </c>
      <c r="D895" s="1" t="s">
        <v>661</v>
      </c>
      <c r="E895" s="1">
        <v>1140397</v>
      </c>
      <c r="F895" s="3">
        <v>44353</v>
      </c>
      <c r="G895" s="3" t="s">
        <v>414</v>
      </c>
      <c r="H895" s="3"/>
      <c r="I895" s="17"/>
      <c r="J895" s="11" t="s">
        <v>268</v>
      </c>
      <c r="K895" s="11">
        <v>550</v>
      </c>
      <c r="V895" s="17">
        <v>44355</v>
      </c>
      <c r="W895" s="11" t="s">
        <v>950</v>
      </c>
      <c r="AF895" s="17" t="str">
        <f t="shared" ref="AF895:AF926" si="9">IFERROR(INDEX($A$2:$W$587,MATCH(AL895,$B$2:$B$587,1),1),"")</f>
        <v/>
      </c>
    </row>
    <row r="896" spans="1:32" s="11" customFormat="1" hidden="1" x14ac:dyDescent="0.25">
      <c r="A896" s="1">
        <v>20211128</v>
      </c>
      <c r="B896" s="1" t="s">
        <v>1001</v>
      </c>
      <c r="C896" s="1" t="s">
        <v>58</v>
      </c>
      <c r="D896" s="1" t="s">
        <v>945</v>
      </c>
      <c r="E896" s="1">
        <v>1159702</v>
      </c>
      <c r="F896" s="3">
        <v>44357</v>
      </c>
      <c r="G896" s="3" t="s">
        <v>414</v>
      </c>
      <c r="H896" s="3"/>
      <c r="I896" s="17"/>
      <c r="J896" s="11" t="s">
        <v>40</v>
      </c>
      <c r="K896" s="11">
        <v>9642</v>
      </c>
      <c r="V896" s="17">
        <v>44392</v>
      </c>
      <c r="W896" s="11" t="s">
        <v>950</v>
      </c>
      <c r="AF896" s="17" t="str">
        <f t="shared" si="9"/>
        <v/>
      </c>
    </row>
    <row r="897" spans="1:32" s="11" customFormat="1" hidden="1" x14ac:dyDescent="0.25">
      <c r="A897" s="1">
        <v>20211129</v>
      </c>
      <c r="B897" s="1" t="s">
        <v>1002</v>
      </c>
      <c r="C897" s="1" t="s">
        <v>58</v>
      </c>
      <c r="D897" s="1" t="s">
        <v>59</v>
      </c>
      <c r="E897" s="1">
        <v>1067911</v>
      </c>
      <c r="F897" s="3">
        <v>43992</v>
      </c>
      <c r="G897" s="3" t="s">
        <v>414</v>
      </c>
      <c r="H897" s="3"/>
      <c r="I897" s="17"/>
      <c r="J897" s="11" t="s">
        <v>40</v>
      </c>
      <c r="K897" s="11">
        <v>7930</v>
      </c>
      <c r="V897" s="17">
        <v>44395</v>
      </c>
      <c r="AF897" s="17" t="str">
        <f t="shared" si="9"/>
        <v/>
      </c>
    </row>
    <row r="898" spans="1:32" s="11" customFormat="1" hidden="1" x14ac:dyDescent="0.25">
      <c r="A898" s="1">
        <v>20211130</v>
      </c>
      <c r="B898" s="1" t="s">
        <v>1003</v>
      </c>
      <c r="C898" s="1" t="s">
        <v>33</v>
      </c>
      <c r="D898" s="1" t="s">
        <v>661</v>
      </c>
      <c r="E898" s="1">
        <v>1140397</v>
      </c>
      <c r="F898" s="3">
        <v>44357</v>
      </c>
      <c r="G898" s="3" t="s">
        <v>414</v>
      </c>
      <c r="H898" s="3"/>
      <c r="I898" s="17"/>
      <c r="J898" s="11" t="s">
        <v>40</v>
      </c>
      <c r="K898" s="11">
        <v>8021</v>
      </c>
      <c r="T898" s="11" t="s">
        <v>1004</v>
      </c>
      <c r="V898" s="17">
        <v>44371</v>
      </c>
      <c r="W898" s="11" t="s">
        <v>950</v>
      </c>
      <c r="AF898" s="17" t="str">
        <f t="shared" si="9"/>
        <v/>
      </c>
    </row>
    <row r="899" spans="1:32" s="11" customFormat="1" hidden="1" x14ac:dyDescent="0.25">
      <c r="A899" s="1">
        <v>20211131</v>
      </c>
      <c r="B899" s="1" t="s">
        <v>1005</v>
      </c>
      <c r="C899" s="1" t="s">
        <v>78</v>
      </c>
      <c r="D899" s="1" t="s">
        <v>79</v>
      </c>
      <c r="E899" s="1">
        <v>1059290</v>
      </c>
      <c r="F899" s="3">
        <v>44361</v>
      </c>
      <c r="G899" s="3" t="s">
        <v>414</v>
      </c>
      <c r="H899" s="3"/>
      <c r="I899" s="17"/>
      <c r="J899" s="11" t="s">
        <v>40</v>
      </c>
      <c r="K899" s="11">
        <v>5209</v>
      </c>
      <c r="T899" s="11" t="s">
        <v>1006</v>
      </c>
      <c r="V899" s="17">
        <v>44371</v>
      </c>
      <c r="AF899" s="17" t="str">
        <f t="shared" si="9"/>
        <v/>
      </c>
    </row>
    <row r="900" spans="1:32" s="11" customFormat="1" hidden="1" x14ac:dyDescent="0.25">
      <c r="A900" s="1">
        <v>20211132</v>
      </c>
      <c r="B900" s="1">
        <v>13516789</v>
      </c>
      <c r="C900" s="1" t="s">
        <v>33</v>
      </c>
      <c r="D900" s="1" t="s">
        <v>663</v>
      </c>
      <c r="E900" s="1">
        <v>1170939</v>
      </c>
      <c r="F900" s="3">
        <v>44361</v>
      </c>
      <c r="G900" s="3" t="s">
        <v>414</v>
      </c>
      <c r="H900" s="3"/>
      <c r="I900" s="17"/>
      <c r="J900" s="11" t="s">
        <v>40</v>
      </c>
      <c r="K900" s="11">
        <v>5921</v>
      </c>
      <c r="T900" s="11">
        <v>1</v>
      </c>
      <c r="V900" s="17">
        <v>44362</v>
      </c>
      <c r="AF900" s="17" t="str">
        <f t="shared" si="9"/>
        <v/>
      </c>
    </row>
    <row r="901" spans="1:32" s="11" customFormat="1" hidden="1" x14ac:dyDescent="0.25">
      <c r="A901" s="1">
        <v>20211133</v>
      </c>
      <c r="B901" s="1" t="s">
        <v>1007</v>
      </c>
      <c r="C901" s="1" t="s">
        <v>33</v>
      </c>
      <c r="D901" s="1" t="s">
        <v>663</v>
      </c>
      <c r="E901" s="1" t="s">
        <v>927</v>
      </c>
      <c r="F901" s="3">
        <v>44362</v>
      </c>
      <c r="G901" s="3" t="s">
        <v>414</v>
      </c>
      <c r="H901" s="3"/>
      <c r="I901" s="17"/>
      <c r="J901" s="11" t="s">
        <v>40</v>
      </c>
      <c r="K901" s="11">
        <v>4841</v>
      </c>
      <c r="T901" s="11">
        <v>2</v>
      </c>
      <c r="V901" s="17">
        <v>44374</v>
      </c>
      <c r="AF901" s="17" t="str">
        <f t="shared" si="9"/>
        <v/>
      </c>
    </row>
    <row r="902" spans="1:32" s="11" customFormat="1" hidden="1" x14ac:dyDescent="0.25">
      <c r="A902" s="1">
        <v>20211134</v>
      </c>
      <c r="B902" s="1" t="s">
        <v>1008</v>
      </c>
      <c r="C902" s="1" t="s">
        <v>33</v>
      </c>
      <c r="D902" s="1" t="s">
        <v>83</v>
      </c>
      <c r="E902" s="1">
        <v>1137348</v>
      </c>
      <c r="F902" s="3">
        <v>44362</v>
      </c>
      <c r="G902" s="3" t="s">
        <v>414</v>
      </c>
      <c r="H902" s="3"/>
      <c r="I902" s="17"/>
      <c r="J902" s="11" t="s">
        <v>40</v>
      </c>
      <c r="K902" s="11">
        <v>5226</v>
      </c>
      <c r="T902" s="11">
        <v>3</v>
      </c>
      <c r="V902" s="17">
        <v>44386</v>
      </c>
      <c r="AF902" s="17" t="str">
        <f t="shared" si="9"/>
        <v/>
      </c>
    </row>
    <row r="903" spans="1:32" s="11" customFormat="1" hidden="1" x14ac:dyDescent="0.25">
      <c r="A903" s="1">
        <v>20211135</v>
      </c>
      <c r="B903" s="1" t="s">
        <v>1009</v>
      </c>
      <c r="C903" s="1" t="s">
        <v>58</v>
      </c>
      <c r="D903" s="1" t="s">
        <v>59</v>
      </c>
      <c r="E903" s="1">
        <v>1067911</v>
      </c>
      <c r="F903" s="3">
        <v>44363</v>
      </c>
      <c r="G903" s="3" t="s">
        <v>414</v>
      </c>
      <c r="H903" s="3"/>
      <c r="I903" s="17"/>
      <c r="J903" s="11" t="s">
        <v>40</v>
      </c>
      <c r="K903" s="11">
        <v>9977</v>
      </c>
      <c r="T903" s="11">
        <v>4</v>
      </c>
      <c r="V903" s="17">
        <v>44379</v>
      </c>
      <c r="AF903" s="17" t="str">
        <f t="shared" si="9"/>
        <v/>
      </c>
    </row>
    <row r="904" spans="1:32" s="11" customFormat="1" hidden="1" x14ac:dyDescent="0.25">
      <c r="A904" s="1">
        <v>20211136</v>
      </c>
      <c r="B904" s="1" t="s">
        <v>1010</v>
      </c>
      <c r="C904" s="1" t="s">
        <v>33</v>
      </c>
      <c r="D904" s="1" t="s">
        <v>661</v>
      </c>
      <c r="E904" s="1">
        <v>1140397</v>
      </c>
      <c r="F904" s="3">
        <v>44363</v>
      </c>
      <c r="G904" s="3" t="s">
        <v>414</v>
      </c>
      <c r="H904" s="3"/>
      <c r="I904" s="17"/>
      <c r="J904" s="11" t="s">
        <v>40</v>
      </c>
      <c r="K904" s="11">
        <v>4981</v>
      </c>
      <c r="T904" s="11">
        <v>5</v>
      </c>
      <c r="V904" s="17">
        <v>44374</v>
      </c>
      <c r="AF904" s="17" t="str">
        <f t="shared" si="9"/>
        <v/>
      </c>
    </row>
    <row r="905" spans="1:32" s="11" customFormat="1" hidden="1" x14ac:dyDescent="0.25">
      <c r="A905" s="1">
        <v>20211137</v>
      </c>
      <c r="B905" s="1">
        <v>13516793</v>
      </c>
      <c r="C905" s="1" t="s">
        <v>33</v>
      </c>
      <c r="D905" s="1" t="s">
        <v>661</v>
      </c>
      <c r="E905" s="1">
        <v>1140397</v>
      </c>
      <c r="F905" s="3">
        <v>44363</v>
      </c>
      <c r="G905" s="3" t="s">
        <v>414</v>
      </c>
      <c r="H905" s="3"/>
      <c r="I905" s="17"/>
      <c r="J905" s="11" t="s">
        <v>40</v>
      </c>
      <c r="K905" s="11">
        <v>5711</v>
      </c>
      <c r="V905" s="17">
        <v>44374</v>
      </c>
      <c r="W905" s="11" t="s">
        <v>950</v>
      </c>
      <c r="AF905" s="17" t="str">
        <f t="shared" si="9"/>
        <v/>
      </c>
    </row>
    <row r="906" spans="1:32" s="11" customFormat="1" hidden="1" x14ac:dyDescent="0.25">
      <c r="A906" s="1">
        <v>20211138</v>
      </c>
      <c r="B906" s="1" t="s">
        <v>1011</v>
      </c>
      <c r="C906" s="1" t="s">
        <v>78</v>
      </c>
      <c r="D906" s="1" t="s">
        <v>79</v>
      </c>
      <c r="E906" s="1">
        <v>1059290</v>
      </c>
      <c r="F906" s="3">
        <v>44364</v>
      </c>
      <c r="G906" s="3" t="s">
        <v>414</v>
      </c>
      <c r="H906" s="3"/>
      <c r="I906" s="17"/>
      <c r="J906" s="11" t="s">
        <v>40</v>
      </c>
      <c r="K906" s="11">
        <v>5209</v>
      </c>
      <c r="V906" s="17">
        <v>44370</v>
      </c>
      <c r="AF906" s="17" t="str">
        <f t="shared" si="9"/>
        <v/>
      </c>
    </row>
    <row r="907" spans="1:32" s="11" customFormat="1" hidden="1" x14ac:dyDescent="0.25">
      <c r="A907" s="1">
        <v>20211139</v>
      </c>
      <c r="B907" s="1" t="s">
        <v>1012</v>
      </c>
      <c r="C907" s="1" t="s">
        <v>33</v>
      </c>
      <c r="D907" s="1" t="s">
        <v>83</v>
      </c>
      <c r="E907" s="1" t="s">
        <v>908</v>
      </c>
      <c r="F907" s="3">
        <v>44364</v>
      </c>
      <c r="G907" s="3" t="s">
        <v>414</v>
      </c>
      <c r="H907" s="3"/>
      <c r="I907" s="17"/>
      <c r="J907" s="11" t="s">
        <v>40</v>
      </c>
      <c r="K907" s="11">
        <v>8466</v>
      </c>
      <c r="V907" s="17">
        <v>44392</v>
      </c>
      <c r="AF907" s="17" t="str">
        <f t="shared" si="9"/>
        <v/>
      </c>
    </row>
    <row r="908" spans="1:32" s="11" customFormat="1" hidden="1" x14ac:dyDescent="0.25">
      <c r="A908" s="1">
        <v>20211140</v>
      </c>
      <c r="B908" s="1" t="s">
        <v>1013</v>
      </c>
      <c r="C908" s="1" t="s">
        <v>33</v>
      </c>
      <c r="D908" s="1" t="s">
        <v>663</v>
      </c>
      <c r="E908" s="1">
        <v>1150007</v>
      </c>
      <c r="F908" s="3">
        <v>44367</v>
      </c>
      <c r="G908" s="3" t="s">
        <v>414</v>
      </c>
      <c r="H908" s="3"/>
      <c r="I908" s="17"/>
      <c r="J908" s="11" t="s">
        <v>40</v>
      </c>
      <c r="K908" s="11">
        <v>5016</v>
      </c>
      <c r="V908" s="17">
        <v>44377</v>
      </c>
      <c r="W908" s="11" t="s">
        <v>1014</v>
      </c>
      <c r="AF908" s="17" t="str">
        <f t="shared" si="9"/>
        <v/>
      </c>
    </row>
    <row r="909" spans="1:32" s="11" customFormat="1" hidden="1" x14ac:dyDescent="0.25">
      <c r="A909" s="1">
        <v>20211141</v>
      </c>
      <c r="B909" s="1" t="s">
        <v>1015</v>
      </c>
      <c r="C909" s="1" t="s">
        <v>78</v>
      </c>
      <c r="D909" s="1" t="s">
        <v>79</v>
      </c>
      <c r="E909" s="1">
        <v>1059290</v>
      </c>
      <c r="F909" s="3">
        <v>44369</v>
      </c>
      <c r="G909" s="3" t="s">
        <v>414</v>
      </c>
      <c r="H909" s="3"/>
      <c r="I909" s="17"/>
      <c r="J909" s="11" t="s">
        <v>506</v>
      </c>
      <c r="K909" s="11">
        <v>500</v>
      </c>
      <c r="V909" s="17">
        <v>44374</v>
      </c>
      <c r="AF909" s="17" t="str">
        <f t="shared" si="9"/>
        <v/>
      </c>
    </row>
    <row r="910" spans="1:32" s="11" customFormat="1" hidden="1" x14ac:dyDescent="0.25">
      <c r="A910" s="1">
        <v>20211142</v>
      </c>
      <c r="B910" s="1" t="s">
        <v>1016</v>
      </c>
      <c r="C910" s="1" t="s">
        <v>33</v>
      </c>
      <c r="D910" s="1" t="s">
        <v>663</v>
      </c>
      <c r="E910" s="1" t="s">
        <v>927</v>
      </c>
      <c r="F910" s="3">
        <v>44369</v>
      </c>
      <c r="G910" s="3" t="s">
        <v>414</v>
      </c>
      <c r="H910" s="3"/>
      <c r="I910" s="17"/>
      <c r="J910" s="11" t="s">
        <v>40</v>
      </c>
      <c r="K910" s="11">
        <v>6646</v>
      </c>
      <c r="V910" s="17">
        <v>44377</v>
      </c>
      <c r="AF910" s="17" t="str">
        <f t="shared" si="9"/>
        <v/>
      </c>
    </row>
    <row r="911" spans="1:32" s="11" customFormat="1" hidden="1" x14ac:dyDescent="0.25">
      <c r="A911" s="1">
        <v>20211143</v>
      </c>
      <c r="B911" s="1" t="s">
        <v>1017</v>
      </c>
      <c r="C911" s="1" t="s">
        <v>33</v>
      </c>
      <c r="D911" s="1" t="s">
        <v>661</v>
      </c>
      <c r="E911" s="1" t="s">
        <v>797</v>
      </c>
      <c r="F911" s="3">
        <v>44369</v>
      </c>
      <c r="G911" s="3" t="s">
        <v>414</v>
      </c>
      <c r="H911" s="3"/>
      <c r="I911" s="17"/>
      <c r="J911" s="11" t="s">
        <v>40</v>
      </c>
      <c r="V911" s="17"/>
      <c r="W911" s="11" t="s">
        <v>1018</v>
      </c>
      <c r="AF911" s="17" t="str">
        <f t="shared" si="9"/>
        <v/>
      </c>
    </row>
    <row r="912" spans="1:32" s="11" customFormat="1" hidden="1" x14ac:dyDescent="0.25">
      <c r="A912" s="1">
        <v>20211144</v>
      </c>
      <c r="B912" s="1" t="s">
        <v>1019</v>
      </c>
      <c r="C912" s="1" t="s">
        <v>33</v>
      </c>
      <c r="D912" s="1" t="s">
        <v>56</v>
      </c>
      <c r="E912" s="1">
        <v>952636</v>
      </c>
      <c r="F912" s="3">
        <v>44371</v>
      </c>
      <c r="G912" s="3" t="s">
        <v>414</v>
      </c>
      <c r="H912" s="3"/>
      <c r="I912" s="17"/>
      <c r="J912" s="11" t="s">
        <v>40</v>
      </c>
      <c r="K912" s="11">
        <v>4481</v>
      </c>
      <c r="V912" s="17">
        <v>44386</v>
      </c>
      <c r="AF912" s="17" t="str">
        <f t="shared" si="9"/>
        <v/>
      </c>
    </row>
    <row r="913" spans="1:32" s="11" customFormat="1" hidden="1" x14ac:dyDescent="0.25">
      <c r="A913" s="1">
        <v>20211145</v>
      </c>
      <c r="B913" s="1" t="s">
        <v>1020</v>
      </c>
      <c r="C913" s="1" t="s">
        <v>78</v>
      </c>
      <c r="D913" s="1" t="s">
        <v>79</v>
      </c>
      <c r="E913" s="1">
        <v>1059290</v>
      </c>
      <c r="F913" s="3">
        <v>43277</v>
      </c>
      <c r="G913" s="3" t="s">
        <v>414</v>
      </c>
      <c r="H913" s="3"/>
      <c r="I913" s="17"/>
      <c r="J913" s="11" t="s">
        <v>40</v>
      </c>
      <c r="K913" s="11">
        <v>4121</v>
      </c>
      <c r="V913" s="17">
        <v>44374</v>
      </c>
      <c r="AF913" s="17" t="str">
        <f t="shared" si="9"/>
        <v/>
      </c>
    </row>
    <row r="914" spans="1:32" s="11" customFormat="1" hidden="1" x14ac:dyDescent="0.25">
      <c r="A914" s="1">
        <v>20211146</v>
      </c>
      <c r="B914" s="1" t="s">
        <v>1021</v>
      </c>
      <c r="C914" s="1" t="s">
        <v>33</v>
      </c>
      <c r="D914" s="1" t="s">
        <v>83</v>
      </c>
      <c r="E914" s="1" t="s">
        <v>908</v>
      </c>
      <c r="F914" s="3">
        <v>44374</v>
      </c>
      <c r="G914" s="3" t="s">
        <v>414</v>
      </c>
      <c r="H914" s="3"/>
      <c r="I914" s="17"/>
      <c r="J914" s="11" t="s">
        <v>40</v>
      </c>
      <c r="K914" s="11">
        <v>7066</v>
      </c>
      <c r="V914" s="17">
        <v>44385</v>
      </c>
      <c r="AF914" s="17" t="str">
        <f t="shared" si="9"/>
        <v/>
      </c>
    </row>
    <row r="915" spans="1:32" s="11" customFormat="1" hidden="1" x14ac:dyDescent="0.25">
      <c r="A915" s="1">
        <v>20211147</v>
      </c>
      <c r="B915" s="1" t="s">
        <v>1022</v>
      </c>
      <c r="C915" s="1" t="s">
        <v>33</v>
      </c>
      <c r="D915" s="1" t="s">
        <v>661</v>
      </c>
      <c r="E915" s="1" t="s">
        <v>797</v>
      </c>
      <c r="F915" s="3">
        <v>44374</v>
      </c>
      <c r="G915" s="3" t="s">
        <v>414</v>
      </c>
      <c r="H915" s="3"/>
      <c r="I915" s="17"/>
      <c r="J915" s="11" t="s">
        <v>40</v>
      </c>
      <c r="K915" s="11">
        <v>550</v>
      </c>
      <c r="V915" s="17">
        <v>44378</v>
      </c>
      <c r="AF915" s="17" t="str">
        <f t="shared" si="9"/>
        <v/>
      </c>
    </row>
    <row r="916" spans="1:32" s="11" customFormat="1" hidden="1" x14ac:dyDescent="0.25">
      <c r="A916" s="1">
        <v>20211148</v>
      </c>
      <c r="B916" s="1">
        <v>12801117</v>
      </c>
      <c r="C916" s="1" t="s">
        <v>33</v>
      </c>
      <c r="D916" s="1" t="s">
        <v>56</v>
      </c>
      <c r="E916" s="1">
        <v>952636</v>
      </c>
      <c r="F916" s="3">
        <v>44374</v>
      </c>
      <c r="G916" s="3" t="s">
        <v>414</v>
      </c>
      <c r="H916" s="3"/>
      <c r="I916" s="17"/>
      <c r="J916" s="11" t="s">
        <v>40</v>
      </c>
      <c r="K916" s="11">
        <v>5561</v>
      </c>
      <c r="V916" s="17">
        <v>44388</v>
      </c>
      <c r="AF916" s="17" t="str">
        <f t="shared" si="9"/>
        <v/>
      </c>
    </row>
    <row r="917" spans="1:32" s="11" customFormat="1" hidden="1" x14ac:dyDescent="0.25">
      <c r="A917" s="1">
        <v>20211149</v>
      </c>
      <c r="B917" s="1" t="s">
        <v>1023</v>
      </c>
      <c r="C917" s="1" t="s">
        <v>33</v>
      </c>
      <c r="D917" s="1" t="s">
        <v>663</v>
      </c>
      <c r="E917" s="1">
        <v>1170939</v>
      </c>
      <c r="F917" s="3">
        <v>44374</v>
      </c>
      <c r="G917" s="3" t="s">
        <v>414</v>
      </c>
      <c r="H917" s="3"/>
      <c r="I917" s="17"/>
      <c r="J917" s="11" t="s">
        <v>40</v>
      </c>
      <c r="K917" s="11">
        <v>6941</v>
      </c>
      <c r="V917" s="17">
        <v>44381</v>
      </c>
      <c r="AF917" s="17" t="str">
        <f t="shared" si="9"/>
        <v/>
      </c>
    </row>
    <row r="918" spans="1:32" s="11" customFormat="1" hidden="1" x14ac:dyDescent="0.25">
      <c r="A918" s="1">
        <v>20211150</v>
      </c>
      <c r="B918" s="1" t="s">
        <v>1024</v>
      </c>
      <c r="C918" s="1" t="s">
        <v>78</v>
      </c>
      <c r="D918" s="1" t="s">
        <v>79</v>
      </c>
      <c r="E918" s="1">
        <v>1059290</v>
      </c>
      <c r="F918" s="3">
        <v>44375</v>
      </c>
      <c r="G918" s="3" t="s">
        <v>414</v>
      </c>
      <c r="H918" s="3"/>
      <c r="I918" s="17"/>
      <c r="J918" s="11" t="s">
        <v>40</v>
      </c>
      <c r="K918" s="11">
        <v>5853</v>
      </c>
      <c r="V918" s="17">
        <v>44386</v>
      </c>
      <c r="AF918" s="17" t="str">
        <f t="shared" si="9"/>
        <v/>
      </c>
    </row>
    <row r="919" spans="1:32" s="11" customFormat="1" hidden="1" x14ac:dyDescent="0.25">
      <c r="A919" s="1">
        <v>20211151</v>
      </c>
      <c r="B919" s="1" t="s">
        <v>1025</v>
      </c>
      <c r="C919" s="1" t="s">
        <v>78</v>
      </c>
      <c r="D919" s="1" t="s">
        <v>79</v>
      </c>
      <c r="E919" s="1">
        <v>1059290</v>
      </c>
      <c r="F919" s="3">
        <v>44377</v>
      </c>
      <c r="G919" s="3" t="s">
        <v>414</v>
      </c>
      <c r="H919" s="3"/>
      <c r="I919" s="17"/>
      <c r="J919" s="11" t="s">
        <v>40</v>
      </c>
      <c r="K919" s="11">
        <v>6025</v>
      </c>
      <c r="V919" s="17">
        <v>44386</v>
      </c>
      <c r="AF919" s="17" t="str">
        <f t="shared" si="9"/>
        <v/>
      </c>
    </row>
    <row r="920" spans="1:32" s="11" customFormat="1" hidden="1" x14ac:dyDescent="0.25">
      <c r="A920" s="1">
        <v>20211152</v>
      </c>
      <c r="B920" s="1" t="s">
        <v>1026</v>
      </c>
      <c r="C920" s="1" t="s">
        <v>78</v>
      </c>
      <c r="D920" s="1" t="s">
        <v>79</v>
      </c>
      <c r="E920" s="1">
        <v>1059290</v>
      </c>
      <c r="F920" s="3">
        <v>44378</v>
      </c>
      <c r="G920" s="3" t="s">
        <v>414</v>
      </c>
      <c r="H920" s="3"/>
      <c r="I920" s="17"/>
      <c r="J920" s="11" t="s">
        <v>40</v>
      </c>
      <c r="K920" s="11">
        <v>5309</v>
      </c>
      <c r="V920" s="17">
        <v>44386</v>
      </c>
      <c r="AF920" s="17" t="str">
        <f t="shared" si="9"/>
        <v/>
      </c>
    </row>
    <row r="921" spans="1:32" s="11" customFormat="1" hidden="1" x14ac:dyDescent="0.25">
      <c r="A921" s="1">
        <v>20211153</v>
      </c>
      <c r="B921" s="1" t="s">
        <v>1027</v>
      </c>
      <c r="C921" s="1" t="s">
        <v>585</v>
      </c>
      <c r="D921" s="1" t="s">
        <v>59</v>
      </c>
      <c r="E921" s="1">
        <v>1041673</v>
      </c>
      <c r="F921" s="3">
        <v>44382</v>
      </c>
      <c r="G921" s="3" t="s">
        <v>414</v>
      </c>
      <c r="H921" s="3"/>
      <c r="I921" s="17"/>
      <c r="J921" s="11" t="s">
        <v>35</v>
      </c>
      <c r="V921" s="17" t="s">
        <v>36</v>
      </c>
      <c r="AF921" s="17" t="str">
        <f t="shared" si="9"/>
        <v/>
      </c>
    </row>
    <row r="922" spans="1:32" s="11" customFormat="1" hidden="1" x14ac:dyDescent="0.25">
      <c r="A922" s="1">
        <v>20211154</v>
      </c>
      <c r="B922" s="1" t="s">
        <v>1028</v>
      </c>
      <c r="C922" s="1" t="s">
        <v>33</v>
      </c>
      <c r="D922" s="1" t="s">
        <v>661</v>
      </c>
      <c r="E922" s="1" t="s">
        <v>797</v>
      </c>
      <c r="F922" s="3">
        <v>44384</v>
      </c>
      <c r="G922" s="3" t="s">
        <v>414</v>
      </c>
      <c r="H922" s="3"/>
      <c r="I922" s="17"/>
      <c r="J922" s="11" t="s">
        <v>40</v>
      </c>
      <c r="K922" s="11">
        <v>6196</v>
      </c>
      <c r="V922" s="17">
        <v>44392</v>
      </c>
      <c r="W922" s="11" t="s">
        <v>950</v>
      </c>
      <c r="AF922" s="17" t="str">
        <f t="shared" si="9"/>
        <v/>
      </c>
    </row>
    <row r="923" spans="1:32" s="11" customFormat="1" hidden="1" x14ac:dyDescent="0.25">
      <c r="A923" s="1">
        <v>20211155</v>
      </c>
      <c r="B923" s="1" t="s">
        <v>1029</v>
      </c>
      <c r="C923" s="1" t="s">
        <v>33</v>
      </c>
      <c r="D923" s="1" t="s">
        <v>663</v>
      </c>
      <c r="E923" s="1" t="s">
        <v>927</v>
      </c>
      <c r="F923" s="3">
        <v>44385</v>
      </c>
      <c r="G923" s="3" t="s">
        <v>414</v>
      </c>
      <c r="H923" s="3"/>
      <c r="I923" s="17"/>
      <c r="J923" s="11" t="s">
        <v>40</v>
      </c>
      <c r="K923" s="11">
        <v>5726</v>
      </c>
      <c r="V923" s="17">
        <v>44415</v>
      </c>
      <c r="W923" s="11" t="s">
        <v>1030</v>
      </c>
      <c r="AF923" s="17" t="str">
        <f t="shared" si="9"/>
        <v/>
      </c>
    </row>
    <row r="924" spans="1:32" s="11" customFormat="1" hidden="1" x14ac:dyDescent="0.25">
      <c r="A924" s="1">
        <v>20211156</v>
      </c>
      <c r="B924" s="1" t="s">
        <v>1031</v>
      </c>
      <c r="C924" s="1" t="s">
        <v>33</v>
      </c>
      <c r="D924" s="1" t="s">
        <v>663</v>
      </c>
      <c r="E924" s="1" t="s">
        <v>927</v>
      </c>
      <c r="F924" s="3">
        <v>44388</v>
      </c>
      <c r="G924" s="3" t="s">
        <v>414</v>
      </c>
      <c r="H924" s="3"/>
      <c r="I924" s="17"/>
      <c r="J924" s="11" t="s">
        <v>40</v>
      </c>
      <c r="K924" s="11">
        <v>5501</v>
      </c>
      <c r="V924" s="17">
        <v>44395</v>
      </c>
      <c r="AF924" s="17" t="str">
        <f t="shared" si="9"/>
        <v/>
      </c>
    </row>
    <row r="925" spans="1:32" s="11" customFormat="1" hidden="1" x14ac:dyDescent="0.25">
      <c r="A925" s="1">
        <v>20211157</v>
      </c>
      <c r="B925" s="1" t="s">
        <v>1032</v>
      </c>
      <c r="C925" s="1" t="s">
        <v>33</v>
      </c>
      <c r="D925" s="1" t="s">
        <v>663</v>
      </c>
      <c r="E925" s="1">
        <v>1150007</v>
      </c>
      <c r="F925" s="3">
        <v>44388</v>
      </c>
      <c r="G925" s="3" t="s">
        <v>414</v>
      </c>
      <c r="H925" s="3"/>
      <c r="I925" s="17"/>
      <c r="J925" s="11" t="s">
        <v>40</v>
      </c>
      <c r="K925" s="11">
        <v>6371</v>
      </c>
      <c r="V925" s="17">
        <v>44390</v>
      </c>
      <c r="W925" s="11" t="s">
        <v>1033</v>
      </c>
      <c r="AF925" s="17" t="str">
        <f t="shared" si="9"/>
        <v/>
      </c>
    </row>
    <row r="926" spans="1:32" s="11" customFormat="1" hidden="1" x14ac:dyDescent="0.25">
      <c r="A926" s="1">
        <v>20211158</v>
      </c>
      <c r="B926" s="1" t="s">
        <v>1034</v>
      </c>
      <c r="C926" s="1" t="s">
        <v>33</v>
      </c>
      <c r="D926" s="1" t="s">
        <v>664</v>
      </c>
      <c r="E926" s="1">
        <v>1032847</v>
      </c>
      <c r="F926" s="3">
        <v>44388</v>
      </c>
      <c r="G926" s="3" t="s">
        <v>414</v>
      </c>
      <c r="H926" s="3"/>
      <c r="I926" s="17"/>
      <c r="J926" s="11" t="s">
        <v>40</v>
      </c>
      <c r="K926" s="11">
        <v>5981</v>
      </c>
      <c r="V926" s="17">
        <v>44460</v>
      </c>
      <c r="AF926" s="17" t="str">
        <f t="shared" si="9"/>
        <v/>
      </c>
    </row>
    <row r="927" spans="1:32" s="11" customFormat="1" hidden="1" x14ac:dyDescent="0.25">
      <c r="A927" s="1">
        <v>20211159</v>
      </c>
      <c r="B927" s="1" t="s">
        <v>1035</v>
      </c>
      <c r="C927" s="1" t="s">
        <v>33</v>
      </c>
      <c r="D927" s="1" t="s">
        <v>661</v>
      </c>
      <c r="E927" s="1">
        <v>1140397</v>
      </c>
      <c r="F927" s="3">
        <v>44388</v>
      </c>
      <c r="G927" s="3" t="s">
        <v>414</v>
      </c>
      <c r="H927" s="3"/>
      <c r="I927" s="17"/>
      <c r="J927" s="11" t="s">
        <v>40</v>
      </c>
      <c r="K927" s="11" t="s">
        <v>937</v>
      </c>
      <c r="V927" s="17">
        <v>44459</v>
      </c>
      <c r="W927" s="11" t="s">
        <v>1036</v>
      </c>
      <c r="AF927" s="17" t="str">
        <f t="shared" ref="AF927:AF958" si="10">IFERROR(INDEX($A$2:$W$587,MATCH(AL927,$B$2:$B$587,1),1),"")</f>
        <v/>
      </c>
    </row>
    <row r="928" spans="1:32" s="11" customFormat="1" hidden="1" x14ac:dyDescent="0.25">
      <c r="A928" s="1">
        <v>20211160</v>
      </c>
      <c r="B928" s="1">
        <v>13448357</v>
      </c>
      <c r="C928" s="1" t="s">
        <v>78</v>
      </c>
      <c r="D928" s="1" t="s">
        <v>79</v>
      </c>
      <c r="E928" s="1">
        <v>1059290</v>
      </c>
      <c r="F928" s="3">
        <v>44388</v>
      </c>
      <c r="G928" s="3" t="s">
        <v>414</v>
      </c>
      <c r="H928" s="3"/>
      <c r="I928" s="17"/>
      <c r="J928" s="11" t="s">
        <v>40</v>
      </c>
      <c r="K928" s="11">
        <v>550</v>
      </c>
      <c r="V928" s="17">
        <v>44390</v>
      </c>
      <c r="AF928" s="17" t="str">
        <f t="shared" si="10"/>
        <v/>
      </c>
    </row>
    <row r="929" spans="1:32" s="11" customFormat="1" hidden="1" x14ac:dyDescent="0.25">
      <c r="A929" s="1">
        <v>20211161</v>
      </c>
      <c r="B929" s="1">
        <v>13574639</v>
      </c>
      <c r="C929" s="1" t="s">
        <v>58</v>
      </c>
      <c r="D929" s="1" t="s">
        <v>945</v>
      </c>
      <c r="E929" s="1">
        <v>1159702</v>
      </c>
      <c r="F929" s="3">
        <v>44388</v>
      </c>
      <c r="G929" s="3" t="s">
        <v>414</v>
      </c>
      <c r="H929" s="3"/>
      <c r="I929" s="17"/>
      <c r="J929" s="11" t="s">
        <v>40</v>
      </c>
      <c r="K929" s="11">
        <v>6555</v>
      </c>
      <c r="V929" s="17">
        <v>44283</v>
      </c>
      <c r="W929" s="11" t="s">
        <v>1037</v>
      </c>
      <c r="AF929" s="17" t="str">
        <f t="shared" si="10"/>
        <v/>
      </c>
    </row>
    <row r="930" spans="1:32" s="11" customFormat="1" hidden="1" x14ac:dyDescent="0.25">
      <c r="A930" s="1">
        <v>20211162</v>
      </c>
      <c r="B930" s="1" t="s">
        <v>1038</v>
      </c>
      <c r="C930" s="1" t="s">
        <v>33</v>
      </c>
      <c r="D930" s="1" t="s">
        <v>663</v>
      </c>
      <c r="E930" s="1">
        <v>1170939</v>
      </c>
      <c r="F930" s="3">
        <v>44389</v>
      </c>
      <c r="G930" s="3" t="s">
        <v>414</v>
      </c>
      <c r="H930" s="3"/>
      <c r="I930" s="17"/>
      <c r="J930" s="11" t="s">
        <v>40</v>
      </c>
      <c r="K930" s="11">
        <v>4606</v>
      </c>
      <c r="V930" s="17">
        <v>44398</v>
      </c>
      <c r="AF930" s="17" t="str">
        <f t="shared" si="10"/>
        <v/>
      </c>
    </row>
    <row r="931" spans="1:32" s="11" customFormat="1" hidden="1" x14ac:dyDescent="0.25">
      <c r="A931" s="1">
        <v>20211163</v>
      </c>
      <c r="B931" s="1" t="s">
        <v>1039</v>
      </c>
      <c r="C931" s="1" t="s">
        <v>33</v>
      </c>
      <c r="D931" s="1" t="s">
        <v>661</v>
      </c>
      <c r="E931" s="1">
        <v>1140397</v>
      </c>
      <c r="F931" s="3">
        <v>44390</v>
      </c>
      <c r="G931" s="3" t="s">
        <v>414</v>
      </c>
      <c r="H931" s="3"/>
      <c r="I931" s="17"/>
      <c r="J931" s="11" t="s">
        <v>40</v>
      </c>
      <c r="K931" s="11" t="s">
        <v>937</v>
      </c>
      <c r="V931" s="17">
        <v>44459</v>
      </c>
      <c r="W931" s="11" t="s">
        <v>1040</v>
      </c>
      <c r="AF931" s="17" t="str">
        <f t="shared" si="10"/>
        <v/>
      </c>
    </row>
    <row r="932" spans="1:32" s="11" customFormat="1" hidden="1" x14ac:dyDescent="0.25">
      <c r="A932" s="1">
        <v>20211164</v>
      </c>
      <c r="B932" s="1" t="s">
        <v>1041</v>
      </c>
      <c r="C932" s="1" t="s">
        <v>78</v>
      </c>
      <c r="D932" s="1" t="s">
        <v>79</v>
      </c>
      <c r="E932" s="1">
        <v>1059290</v>
      </c>
      <c r="F932" s="3">
        <v>44390</v>
      </c>
      <c r="G932" s="3" t="s">
        <v>414</v>
      </c>
      <c r="H932" s="3"/>
      <c r="I932" s="17"/>
      <c r="J932" s="11" t="s">
        <v>40</v>
      </c>
      <c r="K932" s="11">
        <v>5362</v>
      </c>
      <c r="V932" s="17">
        <v>44398</v>
      </c>
      <c r="AF932" s="17" t="str">
        <f t="shared" si="10"/>
        <v/>
      </c>
    </row>
    <row r="933" spans="1:32" s="11" customFormat="1" hidden="1" x14ac:dyDescent="0.25">
      <c r="A933" s="1">
        <v>20211165</v>
      </c>
      <c r="B933" s="1" t="s">
        <v>1042</v>
      </c>
      <c r="C933" s="1" t="s">
        <v>33</v>
      </c>
      <c r="D933" s="1" t="s">
        <v>83</v>
      </c>
      <c r="E933" s="1" t="s">
        <v>908</v>
      </c>
      <c r="F933" s="3">
        <v>44391</v>
      </c>
      <c r="G933" s="3" t="s">
        <v>414</v>
      </c>
      <c r="H933" s="3"/>
      <c r="I933" s="17"/>
      <c r="J933" s="11" t="s">
        <v>40</v>
      </c>
      <c r="K933" s="11">
        <v>6641</v>
      </c>
      <c r="V933" s="17">
        <v>44395</v>
      </c>
      <c r="AF933" s="17" t="str">
        <f t="shared" si="10"/>
        <v/>
      </c>
    </row>
    <row r="934" spans="1:32" s="11" customFormat="1" hidden="1" x14ac:dyDescent="0.25">
      <c r="A934" s="1">
        <v>20211166</v>
      </c>
      <c r="B934" s="1" t="s">
        <v>1043</v>
      </c>
      <c r="C934" s="1" t="s">
        <v>33</v>
      </c>
      <c r="D934" s="1" t="s">
        <v>83</v>
      </c>
      <c r="E934" s="1">
        <v>1137348</v>
      </c>
      <c r="F934" s="3">
        <v>44391</v>
      </c>
      <c r="G934" s="3" t="s">
        <v>414</v>
      </c>
      <c r="H934" s="3"/>
      <c r="I934" s="17"/>
      <c r="J934" s="11" t="s">
        <v>40</v>
      </c>
      <c r="K934" s="11">
        <v>6641</v>
      </c>
      <c r="V934" s="17">
        <v>44404</v>
      </c>
      <c r="AF934" s="17" t="str">
        <f t="shared" si="10"/>
        <v/>
      </c>
    </row>
    <row r="935" spans="1:32" s="11" customFormat="1" hidden="1" x14ac:dyDescent="0.25">
      <c r="A935" s="1">
        <v>20211167</v>
      </c>
      <c r="B935" s="1" t="s">
        <v>1044</v>
      </c>
      <c r="C935" s="1" t="s">
        <v>78</v>
      </c>
      <c r="D935" s="1" t="s">
        <v>79</v>
      </c>
      <c r="E935" s="1">
        <v>1059290</v>
      </c>
      <c r="F935" s="3">
        <v>44391</v>
      </c>
      <c r="G935" s="3" t="s">
        <v>414</v>
      </c>
      <c r="H935" s="3"/>
      <c r="I935" s="17"/>
      <c r="J935" s="11" t="s">
        <v>40</v>
      </c>
      <c r="K935" s="11">
        <v>5506</v>
      </c>
      <c r="V935" s="17">
        <v>44398</v>
      </c>
      <c r="AF935" s="17" t="str">
        <f t="shared" si="10"/>
        <v/>
      </c>
    </row>
    <row r="936" spans="1:32" s="11" customFormat="1" hidden="1" x14ac:dyDescent="0.25">
      <c r="A936" s="1">
        <v>20211168</v>
      </c>
      <c r="B936" s="1" t="s">
        <v>1045</v>
      </c>
      <c r="C936" s="1" t="s">
        <v>78</v>
      </c>
      <c r="D936" s="1" t="s">
        <v>79</v>
      </c>
      <c r="E936" s="1">
        <v>1059290</v>
      </c>
      <c r="F936" s="3">
        <v>44391</v>
      </c>
      <c r="G936" s="3" t="s">
        <v>414</v>
      </c>
      <c r="H936" s="3"/>
      <c r="I936" s="17"/>
      <c r="J936" s="11" t="s">
        <v>40</v>
      </c>
      <c r="K936" s="11">
        <v>4962</v>
      </c>
      <c r="V936" s="17">
        <v>44393</v>
      </c>
      <c r="AF936" s="17" t="str">
        <f t="shared" si="10"/>
        <v/>
      </c>
    </row>
    <row r="937" spans="1:32" s="11" customFormat="1" hidden="1" x14ac:dyDescent="0.25">
      <c r="A937" s="1">
        <v>20211169</v>
      </c>
      <c r="B937" s="1" t="s">
        <v>1046</v>
      </c>
      <c r="C937" s="1" t="s">
        <v>33</v>
      </c>
      <c r="D937" s="1" t="s">
        <v>661</v>
      </c>
      <c r="E937" s="1">
        <v>1140397</v>
      </c>
      <c r="F937" s="3">
        <v>44391</v>
      </c>
      <c r="G937" s="3" t="s">
        <v>414</v>
      </c>
      <c r="H937" s="3"/>
      <c r="I937" s="17"/>
      <c r="J937" s="11" t="s">
        <v>40</v>
      </c>
      <c r="K937" s="11" t="s">
        <v>937</v>
      </c>
      <c r="V937" s="17">
        <v>44482</v>
      </c>
      <c r="W937" s="11" t="s">
        <v>1047</v>
      </c>
      <c r="AF937" s="17" t="str">
        <f t="shared" si="10"/>
        <v/>
      </c>
    </row>
    <row r="938" spans="1:32" s="11" customFormat="1" hidden="1" x14ac:dyDescent="0.25">
      <c r="A938" s="1">
        <v>20211170</v>
      </c>
      <c r="B938" s="1" t="s">
        <v>1048</v>
      </c>
      <c r="C938" s="1" t="s">
        <v>33</v>
      </c>
      <c r="D938" s="1" t="s">
        <v>661</v>
      </c>
      <c r="E938" s="1" t="s">
        <v>797</v>
      </c>
      <c r="F938" s="3">
        <v>44391</v>
      </c>
      <c r="G938" s="3" t="s">
        <v>414</v>
      </c>
      <c r="H938" s="3"/>
      <c r="I938" s="17"/>
      <c r="J938" s="11" t="s">
        <v>40</v>
      </c>
      <c r="K938" s="11">
        <v>6628</v>
      </c>
      <c r="V938" s="17">
        <v>44395</v>
      </c>
      <c r="W938" s="11" t="s">
        <v>950</v>
      </c>
      <c r="AF938" s="17" t="str">
        <f t="shared" si="10"/>
        <v/>
      </c>
    </row>
    <row r="939" spans="1:32" s="11" customFormat="1" hidden="1" x14ac:dyDescent="0.25">
      <c r="A939" s="1">
        <v>20211171</v>
      </c>
      <c r="B939" s="1">
        <v>13558461</v>
      </c>
      <c r="C939" s="1" t="s">
        <v>33</v>
      </c>
      <c r="D939" s="1" t="s">
        <v>511</v>
      </c>
      <c r="E939" s="1">
        <v>1149944</v>
      </c>
      <c r="F939" s="3">
        <v>44395</v>
      </c>
      <c r="G939" s="3" t="s">
        <v>414</v>
      </c>
      <c r="H939" s="3"/>
      <c r="I939" s="17"/>
      <c r="J939" s="11" t="s">
        <v>40</v>
      </c>
      <c r="K939" s="11">
        <v>6641</v>
      </c>
      <c r="V939" s="17">
        <v>44404</v>
      </c>
      <c r="W939" s="11" t="s">
        <v>1049</v>
      </c>
      <c r="AF939" s="17" t="str">
        <f t="shared" si="10"/>
        <v/>
      </c>
    </row>
    <row r="940" spans="1:32" s="11" customFormat="1" hidden="1" x14ac:dyDescent="0.25">
      <c r="A940" s="1">
        <v>20211172</v>
      </c>
      <c r="B940" s="1" t="s">
        <v>1050</v>
      </c>
      <c r="C940" s="1" t="s">
        <v>33</v>
      </c>
      <c r="D940" s="1" t="s">
        <v>663</v>
      </c>
      <c r="E940" s="1" t="s">
        <v>927</v>
      </c>
      <c r="F940" s="3">
        <v>44404</v>
      </c>
      <c r="G940" s="3" t="s">
        <v>414</v>
      </c>
      <c r="H940" s="3"/>
      <c r="I940" s="17"/>
      <c r="J940" s="11" t="s">
        <v>40</v>
      </c>
      <c r="K940" s="11">
        <v>5551</v>
      </c>
      <c r="V940" s="17">
        <v>44407</v>
      </c>
      <c r="W940" s="11" t="s">
        <v>1049</v>
      </c>
      <c r="AF940" s="17" t="str">
        <f t="shared" si="10"/>
        <v/>
      </c>
    </row>
    <row r="941" spans="1:32" s="11" customFormat="1" hidden="1" x14ac:dyDescent="0.25">
      <c r="A941" s="1">
        <v>20211173</v>
      </c>
      <c r="B941" s="1" t="s">
        <v>1051</v>
      </c>
      <c r="C941" s="1" t="s">
        <v>33</v>
      </c>
      <c r="D941" s="1" t="s">
        <v>663</v>
      </c>
      <c r="E941" s="1">
        <v>1150007</v>
      </c>
      <c r="F941" s="3">
        <v>44404</v>
      </c>
      <c r="G941" s="3" t="s">
        <v>414</v>
      </c>
      <c r="H941" s="3"/>
      <c r="I941" s="17"/>
      <c r="J941" s="11" t="s">
        <v>40</v>
      </c>
      <c r="K941" s="11">
        <v>6941</v>
      </c>
      <c r="V941" s="17">
        <v>44411</v>
      </c>
      <c r="W941" s="11" t="s">
        <v>1049</v>
      </c>
      <c r="AF941" s="17" t="str">
        <f t="shared" si="10"/>
        <v/>
      </c>
    </row>
    <row r="942" spans="1:32" s="11" customFormat="1" hidden="1" x14ac:dyDescent="0.25">
      <c r="A942" s="1">
        <v>20211174</v>
      </c>
      <c r="B942" s="1" t="s">
        <v>1052</v>
      </c>
      <c r="C942" s="1" t="s">
        <v>33</v>
      </c>
      <c r="D942" s="1" t="s">
        <v>83</v>
      </c>
      <c r="E942" s="1" t="s">
        <v>908</v>
      </c>
      <c r="F942" s="3">
        <v>44404</v>
      </c>
      <c r="G942" s="3" t="s">
        <v>414</v>
      </c>
      <c r="H942" s="3"/>
      <c r="I942" s="17"/>
      <c r="J942" s="11" t="s">
        <v>40</v>
      </c>
      <c r="K942" s="11">
        <v>5426</v>
      </c>
      <c r="V942" s="17">
        <v>44411</v>
      </c>
      <c r="AF942" s="17" t="str">
        <f t="shared" si="10"/>
        <v/>
      </c>
    </row>
    <row r="943" spans="1:32" s="11" customFormat="1" hidden="1" x14ac:dyDescent="0.25">
      <c r="A943" s="1">
        <v>20211175</v>
      </c>
      <c r="B943" s="1" t="s">
        <v>1053</v>
      </c>
      <c r="C943" s="1" t="s">
        <v>78</v>
      </c>
      <c r="D943" s="1" t="s">
        <v>79</v>
      </c>
      <c r="E943" s="1">
        <v>1059290</v>
      </c>
      <c r="F943" s="3">
        <v>44409</v>
      </c>
      <c r="G943" s="3" t="s">
        <v>414</v>
      </c>
      <c r="H943" s="3"/>
      <c r="I943" s="17"/>
      <c r="J943" s="11" t="s">
        <v>464</v>
      </c>
      <c r="K943" s="11">
        <v>550</v>
      </c>
      <c r="V943" s="17">
        <v>44410</v>
      </c>
      <c r="AF943" s="17" t="str">
        <f t="shared" si="10"/>
        <v/>
      </c>
    </row>
    <row r="944" spans="1:32" s="11" customFormat="1" hidden="1" x14ac:dyDescent="0.25">
      <c r="A944" s="1">
        <v>20211176</v>
      </c>
      <c r="B944" s="1" t="s">
        <v>1054</v>
      </c>
      <c r="C944" s="1" t="s">
        <v>33</v>
      </c>
      <c r="D944" s="1" t="s">
        <v>661</v>
      </c>
      <c r="E944" s="1" t="s">
        <v>797</v>
      </c>
      <c r="F944" s="3">
        <v>44409</v>
      </c>
      <c r="G944" s="3" t="s">
        <v>414</v>
      </c>
      <c r="H944" s="3"/>
      <c r="I944" s="17"/>
      <c r="J944" s="11" t="s">
        <v>464</v>
      </c>
      <c r="K944" s="11">
        <v>550</v>
      </c>
      <c r="V944" s="17">
        <v>44410</v>
      </c>
      <c r="W944" s="11" t="s">
        <v>1049</v>
      </c>
      <c r="AF944" s="17" t="str">
        <f t="shared" si="10"/>
        <v/>
      </c>
    </row>
    <row r="945" spans="1:32" s="11" customFormat="1" hidden="1" x14ac:dyDescent="0.25">
      <c r="A945" s="1">
        <v>20211177</v>
      </c>
      <c r="B945" s="1" t="s">
        <v>1044</v>
      </c>
      <c r="C945" s="1" t="s">
        <v>78</v>
      </c>
      <c r="D945" s="1" t="s">
        <v>79</v>
      </c>
      <c r="E945" s="1">
        <v>1059290</v>
      </c>
      <c r="F945" s="3">
        <v>44410</v>
      </c>
      <c r="G945" s="3" t="s">
        <v>414</v>
      </c>
      <c r="H945" s="3"/>
      <c r="I945" s="17"/>
      <c r="J945" s="11" t="s">
        <v>40</v>
      </c>
      <c r="K945" s="11">
        <v>5803</v>
      </c>
      <c r="V945" s="17">
        <v>44417</v>
      </c>
      <c r="AF945" s="17" t="str">
        <f t="shared" si="10"/>
        <v/>
      </c>
    </row>
    <row r="946" spans="1:32" s="11" customFormat="1" hidden="1" x14ac:dyDescent="0.25">
      <c r="A946" s="1">
        <v>20211178</v>
      </c>
      <c r="B946" s="1" t="s">
        <v>1055</v>
      </c>
      <c r="C946" s="1" t="s">
        <v>78</v>
      </c>
      <c r="D946" s="1" t="s">
        <v>79</v>
      </c>
      <c r="E946" s="1">
        <v>1059290</v>
      </c>
      <c r="F946" s="3">
        <v>44410</v>
      </c>
      <c r="G946" s="3" t="s">
        <v>414</v>
      </c>
      <c r="H946" s="3"/>
      <c r="I946" s="17"/>
      <c r="J946" s="11" t="s">
        <v>40</v>
      </c>
      <c r="K946" s="11">
        <v>4493</v>
      </c>
      <c r="V946" s="17">
        <v>44416</v>
      </c>
      <c r="AF946" s="17" t="str">
        <f t="shared" si="10"/>
        <v/>
      </c>
    </row>
    <row r="947" spans="1:32" s="11" customFormat="1" hidden="1" x14ac:dyDescent="0.25">
      <c r="A947" s="1">
        <v>20211179</v>
      </c>
      <c r="B947" s="1" t="s">
        <v>1056</v>
      </c>
      <c r="C947" s="1" t="s">
        <v>33</v>
      </c>
      <c r="D947" s="1" t="s">
        <v>663</v>
      </c>
      <c r="E947" s="1" t="s">
        <v>927</v>
      </c>
      <c r="F947" s="3">
        <v>44410</v>
      </c>
      <c r="G947" s="3" t="s">
        <v>414</v>
      </c>
      <c r="H947" s="3"/>
      <c r="I947" s="17"/>
      <c r="J947" s="11" t="s">
        <v>40</v>
      </c>
      <c r="K947" s="11">
        <v>5711</v>
      </c>
      <c r="V947" s="17">
        <v>44417</v>
      </c>
      <c r="W947" s="11" t="s">
        <v>1049</v>
      </c>
      <c r="AF947" s="17" t="str">
        <f t="shared" si="10"/>
        <v/>
      </c>
    </row>
    <row r="948" spans="1:32" s="11" customFormat="1" hidden="1" x14ac:dyDescent="0.25">
      <c r="A948" s="1">
        <v>20211180</v>
      </c>
      <c r="B948" s="1" t="s">
        <v>1057</v>
      </c>
      <c r="C948" s="1" t="s">
        <v>78</v>
      </c>
      <c r="D948" s="1" t="s">
        <v>79</v>
      </c>
      <c r="E948" s="1">
        <v>1059290</v>
      </c>
      <c r="F948" s="3">
        <v>44412</v>
      </c>
      <c r="G948" s="3" t="s">
        <v>414</v>
      </c>
      <c r="H948" s="3"/>
      <c r="I948" s="17"/>
      <c r="J948" s="11" t="s">
        <v>40</v>
      </c>
      <c r="K948" s="11">
        <v>4865</v>
      </c>
      <c r="V948" s="17">
        <v>44419</v>
      </c>
      <c r="AF948" s="17" t="str">
        <f t="shared" si="10"/>
        <v/>
      </c>
    </row>
    <row r="949" spans="1:32" s="11" customFormat="1" hidden="1" x14ac:dyDescent="0.25">
      <c r="A949" s="1">
        <v>20211181</v>
      </c>
      <c r="B949" s="1" t="s">
        <v>1058</v>
      </c>
      <c r="C949" s="1" t="s">
        <v>33</v>
      </c>
      <c r="D949" s="1" t="s">
        <v>83</v>
      </c>
      <c r="E949" s="1" t="s">
        <v>908</v>
      </c>
      <c r="F949" s="3">
        <v>44413</v>
      </c>
      <c r="G949" s="3" t="s">
        <v>414</v>
      </c>
      <c r="H949" s="3"/>
      <c r="I949" s="17"/>
      <c r="J949" s="11" t="s">
        <v>506</v>
      </c>
      <c r="K949" s="11">
        <v>500</v>
      </c>
      <c r="V949" s="17">
        <v>44413</v>
      </c>
      <c r="AF949" s="17" t="str">
        <f t="shared" si="10"/>
        <v/>
      </c>
    </row>
    <row r="950" spans="1:32" s="11" customFormat="1" hidden="1" x14ac:dyDescent="0.25">
      <c r="A950" s="1">
        <v>20211182</v>
      </c>
      <c r="B950" s="1" t="s">
        <v>1059</v>
      </c>
      <c r="C950" s="1" t="s">
        <v>58</v>
      </c>
      <c r="D950" s="1" t="s">
        <v>59</v>
      </c>
      <c r="E950" s="1">
        <v>1067911</v>
      </c>
      <c r="F950" s="3">
        <v>44413</v>
      </c>
      <c r="G950" s="3" t="s">
        <v>414</v>
      </c>
      <c r="H950" s="3"/>
      <c r="I950" s="17"/>
      <c r="J950" s="11" t="s">
        <v>40</v>
      </c>
      <c r="K950" s="11">
        <v>7914</v>
      </c>
      <c r="V950" s="17">
        <v>44424</v>
      </c>
      <c r="AB950" s="11" t="s">
        <v>1060</v>
      </c>
      <c r="AC950" s="11" t="s">
        <v>1061</v>
      </c>
      <c r="AF950" s="17" t="str">
        <f t="shared" si="10"/>
        <v/>
      </c>
    </row>
    <row r="951" spans="1:32" s="11" customFormat="1" hidden="1" x14ac:dyDescent="0.25">
      <c r="A951" s="1">
        <v>20211183</v>
      </c>
      <c r="B951" s="1" t="s">
        <v>1062</v>
      </c>
      <c r="C951" s="1" t="s">
        <v>33</v>
      </c>
      <c r="D951" s="1" t="s">
        <v>661</v>
      </c>
      <c r="E951" s="1" t="s">
        <v>797</v>
      </c>
      <c r="F951" s="3">
        <v>44416</v>
      </c>
      <c r="G951" s="3" t="s">
        <v>414</v>
      </c>
      <c r="H951" s="3"/>
      <c r="I951" s="17"/>
      <c r="J951" s="11" t="s">
        <v>506</v>
      </c>
      <c r="K951" s="11">
        <v>500</v>
      </c>
      <c r="V951" s="17">
        <v>44423</v>
      </c>
      <c r="W951" s="11" t="s">
        <v>950</v>
      </c>
      <c r="AB951" s="11" t="s">
        <v>1063</v>
      </c>
      <c r="AC951" s="11" t="s">
        <v>1064</v>
      </c>
      <c r="AF951" s="17" t="str">
        <f t="shared" si="10"/>
        <v/>
      </c>
    </row>
    <row r="952" spans="1:32" s="11" customFormat="1" hidden="1" x14ac:dyDescent="0.25">
      <c r="A952" s="1">
        <v>20211184</v>
      </c>
      <c r="B952" s="1" t="s">
        <v>1065</v>
      </c>
      <c r="C952" s="1" t="s">
        <v>33</v>
      </c>
      <c r="D952" s="1" t="s">
        <v>663</v>
      </c>
      <c r="E952" s="1" t="s">
        <v>927</v>
      </c>
      <c r="F952" s="3">
        <v>44417</v>
      </c>
      <c r="G952" s="3" t="s">
        <v>414</v>
      </c>
      <c r="H952" s="3"/>
      <c r="I952" s="17"/>
      <c r="J952" s="11" t="s">
        <v>40</v>
      </c>
      <c r="K952" s="11">
        <v>5576</v>
      </c>
      <c r="V952" s="17">
        <v>44424</v>
      </c>
      <c r="W952" s="11" t="s">
        <v>950</v>
      </c>
      <c r="AF952" s="17" t="str">
        <f t="shared" si="10"/>
        <v/>
      </c>
    </row>
    <row r="953" spans="1:32" s="11" customFormat="1" hidden="1" x14ac:dyDescent="0.25">
      <c r="A953" s="1">
        <v>20211185</v>
      </c>
      <c r="B953" s="1" t="s">
        <v>1066</v>
      </c>
      <c r="C953" s="1" t="s">
        <v>33</v>
      </c>
      <c r="D953" s="1" t="s">
        <v>511</v>
      </c>
      <c r="E953" s="1">
        <v>1149944</v>
      </c>
      <c r="F953" s="3">
        <v>44417</v>
      </c>
      <c r="G953" s="3" t="s">
        <v>414</v>
      </c>
      <c r="H953" s="3"/>
      <c r="I953" s="17"/>
      <c r="J953" s="11" t="s">
        <v>40</v>
      </c>
      <c r="K953" s="11">
        <v>6741</v>
      </c>
      <c r="V953" s="17">
        <v>44421</v>
      </c>
      <c r="AF953" s="17" t="str">
        <f t="shared" si="10"/>
        <v/>
      </c>
    </row>
    <row r="954" spans="1:32" s="11" customFormat="1" hidden="1" x14ac:dyDescent="0.25">
      <c r="A954" s="1">
        <v>20211186</v>
      </c>
      <c r="B954" s="1">
        <v>13482806</v>
      </c>
      <c r="C954" s="1" t="s">
        <v>33</v>
      </c>
      <c r="D954" s="1" t="s">
        <v>663</v>
      </c>
      <c r="E954" s="1">
        <v>1174282</v>
      </c>
      <c r="F954" s="3">
        <v>44417</v>
      </c>
      <c r="G954" s="3" t="s">
        <v>414</v>
      </c>
      <c r="H954" s="3"/>
      <c r="I954" s="17"/>
      <c r="J954" s="11" t="s">
        <v>40</v>
      </c>
      <c r="K954" s="11">
        <v>6011</v>
      </c>
      <c r="V954" s="17">
        <v>44424</v>
      </c>
      <c r="AF954" s="17" t="str">
        <f t="shared" si="10"/>
        <v/>
      </c>
    </row>
    <row r="955" spans="1:32" s="11" customFormat="1" hidden="1" x14ac:dyDescent="0.25">
      <c r="A955" s="1">
        <v>20211187</v>
      </c>
      <c r="B955" s="1" t="s">
        <v>1067</v>
      </c>
      <c r="C955" s="1" t="s">
        <v>78</v>
      </c>
      <c r="D955" s="1" t="s">
        <v>79</v>
      </c>
      <c r="E955" s="1">
        <v>1059290</v>
      </c>
      <c r="F955" s="3">
        <v>44419</v>
      </c>
      <c r="G955" s="3" t="s">
        <v>414</v>
      </c>
      <c r="H955" s="3"/>
      <c r="I955" s="17"/>
      <c r="J955" s="11" t="s">
        <v>40</v>
      </c>
      <c r="K955" s="11">
        <v>5753</v>
      </c>
      <c r="V955" s="17">
        <v>44424</v>
      </c>
      <c r="AF955" s="17" t="str">
        <f t="shared" si="10"/>
        <v/>
      </c>
    </row>
    <row r="956" spans="1:32" s="11" customFormat="1" hidden="1" x14ac:dyDescent="0.25">
      <c r="A956" s="1">
        <v>20211188</v>
      </c>
      <c r="B956" s="1" t="s">
        <v>1068</v>
      </c>
      <c r="C956" s="1" t="s">
        <v>33</v>
      </c>
      <c r="D956" s="1" t="s">
        <v>511</v>
      </c>
      <c r="E956" s="1">
        <v>1162241</v>
      </c>
      <c r="F956" s="3">
        <v>44419</v>
      </c>
      <c r="G956" s="3" t="s">
        <v>414</v>
      </c>
      <c r="H956" s="3"/>
      <c r="I956" s="17"/>
      <c r="J956" s="11" t="s">
        <v>40</v>
      </c>
      <c r="K956" s="11" t="s">
        <v>937</v>
      </c>
      <c r="V956" s="17">
        <v>44573</v>
      </c>
      <c r="W956" s="18" t="s">
        <v>1069</v>
      </c>
      <c r="X956" s="18"/>
      <c r="Y956" s="18"/>
      <c r="Z956" s="18"/>
      <c r="AF956" s="17" t="str">
        <f t="shared" si="10"/>
        <v/>
      </c>
    </row>
    <row r="957" spans="1:32" s="11" customFormat="1" hidden="1" x14ac:dyDescent="0.25">
      <c r="A957" s="1">
        <v>20211189</v>
      </c>
      <c r="B957" s="1" t="s">
        <v>1070</v>
      </c>
      <c r="C957" s="1" t="s">
        <v>33</v>
      </c>
      <c r="D957" s="1" t="s">
        <v>663</v>
      </c>
      <c r="E957" s="1">
        <v>1150007</v>
      </c>
      <c r="F957" s="3">
        <v>44423</v>
      </c>
      <c r="G957" s="3" t="s">
        <v>414</v>
      </c>
      <c r="H957" s="3"/>
      <c r="I957" s="17"/>
      <c r="J957" s="11" t="s">
        <v>40</v>
      </c>
      <c r="K957" s="11">
        <v>4121</v>
      </c>
      <c r="V957" s="17">
        <v>44651</v>
      </c>
      <c r="W957" s="11" t="s">
        <v>950</v>
      </c>
      <c r="AB957" s="11" t="s">
        <v>1071</v>
      </c>
      <c r="AC957" s="11" t="s">
        <v>1072</v>
      </c>
      <c r="AF957" s="17" t="str">
        <f t="shared" si="10"/>
        <v/>
      </c>
    </row>
    <row r="958" spans="1:32" s="11" customFormat="1" hidden="1" x14ac:dyDescent="0.25">
      <c r="A958" s="1">
        <v>20211190</v>
      </c>
      <c r="B958" s="1" t="s">
        <v>1073</v>
      </c>
      <c r="C958" s="1" t="s">
        <v>33</v>
      </c>
      <c r="D958" s="1" t="s">
        <v>661</v>
      </c>
      <c r="E958" s="1" t="s">
        <v>797</v>
      </c>
      <c r="F958" s="3">
        <v>44423</v>
      </c>
      <c r="G958" s="3" t="s">
        <v>414</v>
      </c>
      <c r="H958" s="3"/>
      <c r="I958" s="17"/>
      <c r="J958" s="11" t="s">
        <v>40</v>
      </c>
      <c r="K958" s="11" t="s">
        <v>937</v>
      </c>
      <c r="V958" s="17">
        <v>44517</v>
      </c>
      <c r="W958" s="11" t="s">
        <v>1074</v>
      </c>
      <c r="AF958" s="17" t="str">
        <f t="shared" si="10"/>
        <v/>
      </c>
    </row>
    <row r="959" spans="1:32" s="11" customFormat="1" hidden="1" x14ac:dyDescent="0.25">
      <c r="A959" s="1">
        <v>20211191</v>
      </c>
      <c r="B959" s="1" t="s">
        <v>1075</v>
      </c>
      <c r="C959" s="1" t="s">
        <v>33</v>
      </c>
      <c r="D959" s="1" t="s">
        <v>663</v>
      </c>
      <c r="E959" s="1" t="s">
        <v>927</v>
      </c>
      <c r="F959" s="3">
        <v>44425</v>
      </c>
      <c r="G959" s="3" t="s">
        <v>414</v>
      </c>
      <c r="H959" s="3"/>
      <c r="I959" s="17"/>
      <c r="J959" s="11" t="s">
        <v>40</v>
      </c>
      <c r="K959" s="11">
        <v>6036</v>
      </c>
      <c r="V959" s="17">
        <v>44427</v>
      </c>
      <c r="W959" s="11" t="s">
        <v>1076</v>
      </c>
      <c r="AF959" s="17" t="str">
        <f t="shared" ref="AF959:AF972" si="11">IFERROR(INDEX($A$2:$W$587,MATCH(AL959,$B$2:$B$587,1),1),"")</f>
        <v/>
      </c>
    </row>
    <row r="960" spans="1:32" s="11" customFormat="1" hidden="1" x14ac:dyDescent="0.25">
      <c r="A960" s="1">
        <v>20211192</v>
      </c>
      <c r="B960" s="1" t="s">
        <v>1077</v>
      </c>
      <c r="C960" s="1" t="s">
        <v>33</v>
      </c>
      <c r="D960" s="1" t="s">
        <v>661</v>
      </c>
      <c r="E960" s="1" t="s">
        <v>797</v>
      </c>
      <c r="F960" s="3">
        <v>44426</v>
      </c>
      <c r="G960" s="3" t="s">
        <v>414</v>
      </c>
      <c r="H960" s="3"/>
      <c r="I960" s="17"/>
      <c r="J960" s="11" t="s">
        <v>40</v>
      </c>
      <c r="K960" s="11">
        <v>5281</v>
      </c>
      <c r="V960" s="17">
        <v>44434</v>
      </c>
      <c r="W960" s="11" t="s">
        <v>950</v>
      </c>
      <c r="AF960" s="17" t="str">
        <f t="shared" si="11"/>
        <v/>
      </c>
    </row>
    <row r="961" spans="1:32" s="11" customFormat="1" hidden="1" x14ac:dyDescent="0.25">
      <c r="A961" s="1">
        <v>20211193</v>
      </c>
      <c r="B961" s="1" t="s">
        <v>1078</v>
      </c>
      <c r="C961" s="1" t="s">
        <v>78</v>
      </c>
      <c r="D961" s="1" t="s">
        <v>79</v>
      </c>
      <c r="E961" s="1">
        <v>1059290</v>
      </c>
      <c r="F961" s="3">
        <v>44426</v>
      </c>
      <c r="G961" s="3" t="s">
        <v>414</v>
      </c>
      <c r="H961" s="3"/>
      <c r="I961" s="17"/>
      <c r="J961" s="11" t="s">
        <v>40</v>
      </c>
      <c r="K961" s="11">
        <v>5234</v>
      </c>
      <c r="V961" s="17">
        <v>44427</v>
      </c>
      <c r="AF961" s="17" t="str">
        <f t="shared" si="11"/>
        <v/>
      </c>
    </row>
    <row r="962" spans="1:32" s="11" customFormat="1" hidden="1" x14ac:dyDescent="0.25">
      <c r="A962" s="1">
        <v>20211194</v>
      </c>
      <c r="B962" s="1" t="s">
        <v>1079</v>
      </c>
      <c r="C962" s="1" t="s">
        <v>78</v>
      </c>
      <c r="D962" s="1" t="s">
        <v>79</v>
      </c>
      <c r="E962" s="1">
        <v>1059290</v>
      </c>
      <c r="F962" s="3">
        <v>44427</v>
      </c>
      <c r="G962" s="3" t="s">
        <v>414</v>
      </c>
      <c r="H962" s="3"/>
      <c r="I962" s="17"/>
      <c r="J962" s="11" t="s">
        <v>506</v>
      </c>
      <c r="K962" s="11">
        <v>500</v>
      </c>
      <c r="V962" s="17">
        <v>44378</v>
      </c>
      <c r="AF962" s="17" t="str">
        <f t="shared" si="11"/>
        <v/>
      </c>
    </row>
    <row r="963" spans="1:32" s="11" customFormat="1" hidden="1" x14ac:dyDescent="0.25">
      <c r="A963" s="1">
        <v>20211195</v>
      </c>
      <c r="B963" s="1" t="s">
        <v>1080</v>
      </c>
      <c r="C963" s="1" t="s">
        <v>33</v>
      </c>
      <c r="D963" s="1" t="s">
        <v>663</v>
      </c>
      <c r="E963" s="1" t="s">
        <v>927</v>
      </c>
      <c r="F963" s="3">
        <v>44430</v>
      </c>
      <c r="G963" s="3" t="s">
        <v>414</v>
      </c>
      <c r="H963" s="3"/>
      <c r="I963" s="17"/>
      <c r="J963" s="11" t="s">
        <v>40</v>
      </c>
      <c r="K963" s="11">
        <v>5611</v>
      </c>
      <c r="V963" s="17">
        <v>44432</v>
      </c>
      <c r="AF963" s="17" t="str">
        <f t="shared" si="11"/>
        <v/>
      </c>
    </row>
    <row r="964" spans="1:32" s="11" customFormat="1" hidden="1" x14ac:dyDescent="0.25">
      <c r="A964" s="1">
        <v>20211196</v>
      </c>
      <c r="B964" s="1" t="s">
        <v>1081</v>
      </c>
      <c r="C964" s="1" t="s">
        <v>33</v>
      </c>
      <c r="D964" s="1" t="s">
        <v>83</v>
      </c>
      <c r="E964" s="1" t="s">
        <v>908</v>
      </c>
      <c r="F964" s="3">
        <v>44430</v>
      </c>
      <c r="G964" s="3" t="s">
        <v>414</v>
      </c>
      <c r="H964" s="3"/>
      <c r="I964" s="17"/>
      <c r="J964" s="11" t="s">
        <v>506</v>
      </c>
      <c r="K964" s="11">
        <v>500</v>
      </c>
      <c r="V964" s="17">
        <v>44431</v>
      </c>
      <c r="AF964" s="17" t="str">
        <f t="shared" si="11"/>
        <v/>
      </c>
    </row>
    <row r="965" spans="1:32" s="11" customFormat="1" hidden="1" x14ac:dyDescent="0.25">
      <c r="A965" s="1">
        <v>20211197</v>
      </c>
      <c r="B965" s="1" t="s">
        <v>1082</v>
      </c>
      <c r="C965" s="1" t="s">
        <v>78</v>
      </c>
      <c r="D965" s="1" t="s">
        <v>79</v>
      </c>
      <c r="E965" s="1">
        <v>1059290</v>
      </c>
      <c r="F965" s="3">
        <v>44432</v>
      </c>
      <c r="G965" s="3" t="s">
        <v>414</v>
      </c>
      <c r="H965" s="3"/>
      <c r="I965" s="17"/>
      <c r="J965" s="11" t="s">
        <v>40</v>
      </c>
      <c r="K965" s="11">
        <v>4271</v>
      </c>
      <c r="V965" s="17">
        <v>44434</v>
      </c>
      <c r="AF965" s="17" t="str">
        <f t="shared" si="11"/>
        <v/>
      </c>
    </row>
    <row r="966" spans="1:32" s="11" customFormat="1" hidden="1" x14ac:dyDescent="0.25">
      <c r="A966" s="1">
        <v>20211198</v>
      </c>
      <c r="B966" s="1" t="s">
        <v>1083</v>
      </c>
      <c r="C966" s="1" t="s">
        <v>78</v>
      </c>
      <c r="D966" s="1" t="s">
        <v>79</v>
      </c>
      <c r="E966" s="1">
        <v>1059290</v>
      </c>
      <c r="F966" s="3">
        <v>44433</v>
      </c>
      <c r="G966" s="3" t="s">
        <v>414</v>
      </c>
      <c r="H966" s="3"/>
      <c r="I966" s="17"/>
      <c r="J966" s="11" t="s">
        <v>40</v>
      </c>
      <c r="K966" s="11">
        <v>4121</v>
      </c>
      <c r="V966" s="17">
        <v>44438</v>
      </c>
      <c r="AF966" s="17" t="str">
        <f t="shared" si="11"/>
        <v/>
      </c>
    </row>
    <row r="967" spans="1:32" s="11" customFormat="1" hidden="1" x14ac:dyDescent="0.25">
      <c r="A967" s="1">
        <v>20211199</v>
      </c>
      <c r="B967" s="1" t="s">
        <v>1084</v>
      </c>
      <c r="C967" s="1" t="s">
        <v>33</v>
      </c>
      <c r="D967" s="1" t="s">
        <v>511</v>
      </c>
      <c r="E967" s="1">
        <v>1149944</v>
      </c>
      <c r="F967" s="3">
        <v>44433</v>
      </c>
      <c r="G967" s="3" t="s">
        <v>414</v>
      </c>
      <c r="H967" s="3"/>
      <c r="I967" s="17"/>
      <c r="J967" s="11" t="s">
        <v>40</v>
      </c>
      <c r="K967" s="11">
        <v>6691</v>
      </c>
      <c r="V967" s="17">
        <v>44438</v>
      </c>
      <c r="W967" s="11" t="s">
        <v>950</v>
      </c>
      <c r="AF967" s="17" t="str">
        <f t="shared" si="11"/>
        <v/>
      </c>
    </row>
    <row r="968" spans="1:32" s="11" customFormat="1" hidden="1" x14ac:dyDescent="0.25">
      <c r="A968" s="1">
        <v>20211200</v>
      </c>
      <c r="B968" s="1" t="s">
        <v>1085</v>
      </c>
      <c r="C968" s="1" t="s">
        <v>58</v>
      </c>
      <c r="D968" s="1" t="s">
        <v>675</v>
      </c>
      <c r="E968" s="1">
        <v>1079481</v>
      </c>
      <c r="F968" s="3">
        <v>44433</v>
      </c>
      <c r="G968" s="3" t="s">
        <v>414</v>
      </c>
      <c r="H968" s="3"/>
      <c r="I968" s="17"/>
      <c r="J968" s="11" t="s">
        <v>464</v>
      </c>
      <c r="K968" s="11">
        <v>550</v>
      </c>
      <c r="V968" s="17">
        <v>44438</v>
      </c>
      <c r="AF968" s="17" t="str">
        <f t="shared" si="11"/>
        <v/>
      </c>
    </row>
    <row r="969" spans="1:32" s="11" customFormat="1" hidden="1" x14ac:dyDescent="0.25">
      <c r="A969" s="1">
        <v>20211201</v>
      </c>
      <c r="B969" s="1">
        <v>12801119</v>
      </c>
      <c r="C969" s="1" t="s">
        <v>33</v>
      </c>
      <c r="D969" s="1" t="s">
        <v>56</v>
      </c>
      <c r="E969" s="1">
        <v>952636</v>
      </c>
      <c r="F969" s="3">
        <v>44433</v>
      </c>
      <c r="G969" s="3" t="s">
        <v>414</v>
      </c>
      <c r="H969" s="3"/>
      <c r="I969" s="17"/>
      <c r="J969" s="11" t="s">
        <v>464</v>
      </c>
      <c r="K969" s="11">
        <v>550</v>
      </c>
      <c r="V969" s="17">
        <v>44438</v>
      </c>
      <c r="AF969" s="17" t="str">
        <f t="shared" si="11"/>
        <v/>
      </c>
    </row>
    <row r="970" spans="1:32" s="11" customFormat="1" hidden="1" x14ac:dyDescent="0.25">
      <c r="A970" s="1">
        <v>20211202</v>
      </c>
      <c r="B970" s="1">
        <v>13606235</v>
      </c>
      <c r="C970" s="1" t="s">
        <v>33</v>
      </c>
      <c r="D970" s="1" t="s">
        <v>661</v>
      </c>
      <c r="E970" s="1">
        <v>1160951</v>
      </c>
      <c r="F970" s="3">
        <v>44433</v>
      </c>
      <c r="G970" s="3" t="s">
        <v>414</v>
      </c>
      <c r="H970" s="3"/>
      <c r="I970" s="17"/>
      <c r="J970" s="11" t="s">
        <v>464</v>
      </c>
      <c r="K970" s="11">
        <v>550</v>
      </c>
      <c r="V970" s="17">
        <v>44437</v>
      </c>
      <c r="W970" s="11" t="s">
        <v>950</v>
      </c>
      <c r="AF970" s="17" t="str">
        <f t="shared" si="11"/>
        <v/>
      </c>
    </row>
    <row r="971" spans="1:32" s="11" customFormat="1" hidden="1" x14ac:dyDescent="0.25">
      <c r="A971" s="1">
        <v>20211203</v>
      </c>
      <c r="B971" s="1" t="s">
        <v>1086</v>
      </c>
      <c r="C971" s="1" t="s">
        <v>33</v>
      </c>
      <c r="D971" s="1" t="s">
        <v>511</v>
      </c>
      <c r="E971" s="1">
        <v>1186699</v>
      </c>
      <c r="F971" s="3">
        <v>44433</v>
      </c>
      <c r="G971" s="3" t="s">
        <v>414</v>
      </c>
      <c r="H971" s="3"/>
      <c r="I971" s="17"/>
      <c r="J971" s="11" t="s">
        <v>40</v>
      </c>
      <c r="K971" s="11" t="s">
        <v>937</v>
      </c>
      <c r="V971" s="17">
        <v>44550</v>
      </c>
      <c r="W971" s="11" t="s">
        <v>1087</v>
      </c>
      <c r="AF971" s="17" t="str">
        <f t="shared" si="11"/>
        <v/>
      </c>
    </row>
    <row r="972" spans="1:32" s="11" customFormat="1" hidden="1" x14ac:dyDescent="0.25">
      <c r="A972" s="1">
        <v>20211204</v>
      </c>
      <c r="B972" s="1" t="s">
        <v>1088</v>
      </c>
      <c r="C972" s="1" t="s">
        <v>33</v>
      </c>
      <c r="D972" s="1" t="s">
        <v>663</v>
      </c>
      <c r="E972" s="1" t="s">
        <v>927</v>
      </c>
      <c r="F972" s="3">
        <v>44437</v>
      </c>
      <c r="G972" s="3" t="s">
        <v>414</v>
      </c>
      <c r="H972" s="3"/>
      <c r="I972" s="17"/>
      <c r="J972" s="11" t="s">
        <v>40</v>
      </c>
      <c r="K972" s="11">
        <v>4346</v>
      </c>
      <c r="V972" s="17">
        <v>44439</v>
      </c>
      <c r="AF972" s="17" t="str">
        <f t="shared" si="11"/>
        <v/>
      </c>
    </row>
    <row r="973" spans="1:32" s="11" customFormat="1" hidden="1" x14ac:dyDescent="0.25">
      <c r="A973" s="1">
        <v>20211205</v>
      </c>
      <c r="B973" s="1" t="s">
        <v>1089</v>
      </c>
      <c r="C973" s="1" t="s">
        <v>33</v>
      </c>
      <c r="D973" s="1" t="s">
        <v>663</v>
      </c>
      <c r="E973" s="1">
        <v>1174282</v>
      </c>
      <c r="F973" s="3">
        <v>44440</v>
      </c>
      <c r="G973" s="3" t="s">
        <v>414</v>
      </c>
      <c r="H973" s="3"/>
      <c r="I973" s="17"/>
      <c r="J973" s="11" t="s">
        <v>40</v>
      </c>
      <c r="K973" s="11">
        <v>5701</v>
      </c>
      <c r="V973" s="17">
        <v>44446</v>
      </c>
      <c r="AF973" s="17"/>
    </row>
    <row r="974" spans="1:32" s="11" customFormat="1" hidden="1" x14ac:dyDescent="0.25">
      <c r="A974" s="1">
        <v>20211206</v>
      </c>
      <c r="B974" s="1" t="s">
        <v>1090</v>
      </c>
      <c r="C974" s="1" t="s">
        <v>78</v>
      </c>
      <c r="D974" s="1" t="s">
        <v>79</v>
      </c>
      <c r="E974" s="1">
        <v>1059290</v>
      </c>
      <c r="F974" s="3">
        <v>44444</v>
      </c>
      <c r="G974" s="3" t="s">
        <v>414</v>
      </c>
      <c r="H974" s="3"/>
      <c r="I974" s="17"/>
      <c r="J974" s="11" t="s">
        <v>40</v>
      </c>
      <c r="K974" s="11">
        <v>4221</v>
      </c>
      <c r="V974" s="17">
        <v>44446</v>
      </c>
      <c r="AF974" s="17"/>
    </row>
    <row r="975" spans="1:32" s="11" customFormat="1" hidden="1" x14ac:dyDescent="0.25">
      <c r="A975" s="1">
        <v>20211207</v>
      </c>
      <c r="B975" s="1" t="s">
        <v>1091</v>
      </c>
      <c r="C975" s="1" t="s">
        <v>33</v>
      </c>
      <c r="D975" s="1" t="s">
        <v>661</v>
      </c>
      <c r="E975" s="1" t="s">
        <v>797</v>
      </c>
      <c r="F975" s="3">
        <v>44444</v>
      </c>
      <c r="G975" s="3" t="s">
        <v>414</v>
      </c>
      <c r="H975" s="3"/>
      <c r="I975" s="17"/>
      <c r="J975" s="11" t="s">
        <v>40</v>
      </c>
      <c r="K975" s="11" t="s">
        <v>937</v>
      </c>
      <c r="V975" s="17">
        <v>44517</v>
      </c>
      <c r="W975" s="11" t="s">
        <v>1092</v>
      </c>
      <c r="AF975" s="17"/>
    </row>
    <row r="976" spans="1:32" s="11" customFormat="1" hidden="1" x14ac:dyDescent="0.25">
      <c r="A976" s="1">
        <v>20211208</v>
      </c>
      <c r="B976" s="1" t="s">
        <v>1093</v>
      </c>
      <c r="C976" s="1" t="s">
        <v>33</v>
      </c>
      <c r="D976" s="1" t="s">
        <v>663</v>
      </c>
      <c r="E976" s="1" t="s">
        <v>927</v>
      </c>
      <c r="F976" s="3">
        <v>44446</v>
      </c>
      <c r="G976" s="3" t="s">
        <v>414</v>
      </c>
      <c r="H976" s="3"/>
      <c r="I976" s="17"/>
      <c r="J976" s="11" t="s">
        <v>506</v>
      </c>
      <c r="K976" s="11">
        <v>500</v>
      </c>
      <c r="V976" s="17">
        <v>44454</v>
      </c>
      <c r="AF976" s="17"/>
    </row>
    <row r="977" spans="1:26" s="11" customFormat="1" hidden="1" x14ac:dyDescent="0.25">
      <c r="A977" s="1">
        <v>20211209</v>
      </c>
      <c r="B977" s="1" t="s">
        <v>1094</v>
      </c>
      <c r="C977" s="1" t="s">
        <v>78</v>
      </c>
      <c r="D977" s="1" t="s">
        <v>79</v>
      </c>
      <c r="E977" s="1">
        <v>1059290</v>
      </c>
      <c r="F977" s="3">
        <v>44446</v>
      </c>
      <c r="G977" s="3" t="s">
        <v>414</v>
      </c>
      <c r="H977" s="3"/>
      <c r="I977" s="17"/>
      <c r="J977" s="11" t="s">
        <v>506</v>
      </c>
      <c r="K977" s="11">
        <v>500</v>
      </c>
      <c r="V977" s="17">
        <v>44454</v>
      </c>
    </row>
    <row r="978" spans="1:26" s="11" customFormat="1" hidden="1" x14ac:dyDescent="0.25">
      <c r="A978" s="1">
        <v>20211210</v>
      </c>
      <c r="B978" s="1" t="s">
        <v>1095</v>
      </c>
      <c r="C978" s="1" t="s">
        <v>78</v>
      </c>
      <c r="D978" s="1" t="s">
        <v>79</v>
      </c>
      <c r="E978" s="1">
        <v>1059290</v>
      </c>
      <c r="F978" s="3">
        <v>44447</v>
      </c>
      <c r="G978" s="3" t="s">
        <v>414</v>
      </c>
      <c r="H978" s="3"/>
      <c r="I978" s="17"/>
      <c r="J978" s="11" t="s">
        <v>268</v>
      </c>
      <c r="K978" s="11">
        <v>550</v>
      </c>
      <c r="V978" s="17">
        <v>44447</v>
      </c>
    </row>
    <row r="979" spans="1:26" s="11" customFormat="1" hidden="1" x14ac:dyDescent="0.25">
      <c r="A979" s="1">
        <v>20211211</v>
      </c>
      <c r="B979" s="1" t="s">
        <v>1096</v>
      </c>
      <c r="C979" s="1" t="s">
        <v>33</v>
      </c>
      <c r="D979" s="1" t="s">
        <v>661</v>
      </c>
      <c r="E979" s="1" t="s">
        <v>797</v>
      </c>
      <c r="F979" s="3">
        <v>44447</v>
      </c>
      <c r="G979" s="3" t="s">
        <v>414</v>
      </c>
      <c r="H979" s="3"/>
      <c r="I979" s="17"/>
      <c r="J979" s="11" t="s">
        <v>40</v>
      </c>
      <c r="K979" s="11">
        <v>5426</v>
      </c>
      <c r="V979" s="17">
        <v>44452</v>
      </c>
      <c r="W979" s="11" t="s">
        <v>1097</v>
      </c>
    </row>
    <row r="980" spans="1:26" s="11" customFormat="1" hidden="1" x14ac:dyDescent="0.25">
      <c r="A980" s="1">
        <v>20211212</v>
      </c>
      <c r="B980" s="1" t="s">
        <v>1098</v>
      </c>
      <c r="C980" s="1" t="s">
        <v>78</v>
      </c>
      <c r="D980" s="1" t="s">
        <v>79</v>
      </c>
      <c r="E980" s="1">
        <v>1059290</v>
      </c>
      <c r="F980" s="3">
        <v>44447</v>
      </c>
      <c r="G980" s="1" t="s">
        <v>414</v>
      </c>
      <c r="H980" s="1"/>
      <c r="J980" s="11" t="s">
        <v>40</v>
      </c>
      <c r="K980" s="11">
        <v>4246</v>
      </c>
      <c r="V980" s="17">
        <v>44452</v>
      </c>
      <c r="W980" s="11" t="s">
        <v>1097</v>
      </c>
    </row>
    <row r="981" spans="1:26" s="11" customFormat="1" hidden="1" x14ac:dyDescent="0.25">
      <c r="A981" s="1">
        <v>20211213</v>
      </c>
      <c r="B981" s="1" t="s">
        <v>1099</v>
      </c>
      <c r="C981" s="1" t="s">
        <v>33</v>
      </c>
      <c r="D981" s="1" t="s">
        <v>83</v>
      </c>
      <c r="E981" s="1">
        <v>1137348</v>
      </c>
      <c r="F981" s="3">
        <v>44447</v>
      </c>
      <c r="G981" s="3" t="s">
        <v>414</v>
      </c>
      <c r="H981" s="3"/>
      <c r="I981" s="17"/>
      <c r="J981" s="11" t="s">
        <v>40</v>
      </c>
      <c r="K981" s="11">
        <v>5981</v>
      </c>
      <c r="V981" s="17">
        <v>44452</v>
      </c>
      <c r="W981" s="11" t="s">
        <v>938</v>
      </c>
    </row>
    <row r="982" spans="1:26" s="11" customFormat="1" hidden="1" x14ac:dyDescent="0.25">
      <c r="A982" s="1">
        <v>20211214</v>
      </c>
      <c r="B982" s="1" t="s">
        <v>1100</v>
      </c>
      <c r="C982" s="1" t="s">
        <v>78</v>
      </c>
      <c r="D982" s="1" t="s">
        <v>79</v>
      </c>
      <c r="E982" s="1">
        <v>1059290</v>
      </c>
      <c r="F982" s="3">
        <v>44451</v>
      </c>
      <c r="G982" s="3" t="s">
        <v>414</v>
      </c>
      <c r="H982" s="3"/>
      <c r="I982" s="17"/>
      <c r="J982" s="11" t="s">
        <v>40</v>
      </c>
      <c r="K982" s="11">
        <v>4271</v>
      </c>
      <c r="V982" s="17">
        <v>44452</v>
      </c>
      <c r="W982" s="11" t="s">
        <v>1101</v>
      </c>
    </row>
    <row r="983" spans="1:26" s="11" customFormat="1" hidden="1" x14ac:dyDescent="0.25">
      <c r="A983" s="1">
        <v>20211215</v>
      </c>
      <c r="B983" s="1">
        <v>13448358</v>
      </c>
      <c r="C983" s="1" t="s">
        <v>78</v>
      </c>
      <c r="D983" s="1" t="s">
        <v>79</v>
      </c>
      <c r="E983" s="1">
        <v>1059290</v>
      </c>
      <c r="F983" s="3">
        <v>44451</v>
      </c>
      <c r="G983" s="3" t="s">
        <v>414</v>
      </c>
      <c r="H983" s="3"/>
      <c r="I983" s="17"/>
      <c r="J983" s="11" t="s">
        <v>464</v>
      </c>
      <c r="K983" s="11">
        <v>550</v>
      </c>
      <c r="V983" s="17">
        <v>44451</v>
      </c>
      <c r="W983" s="11" t="s">
        <v>1101</v>
      </c>
    </row>
    <row r="984" spans="1:26" s="11" customFormat="1" hidden="1" x14ac:dyDescent="0.25">
      <c r="A984" s="1">
        <v>20211216</v>
      </c>
      <c r="B984" s="1" t="s">
        <v>1102</v>
      </c>
      <c r="C984" s="1" t="s">
        <v>33</v>
      </c>
      <c r="D984" s="1" t="s">
        <v>661</v>
      </c>
      <c r="E984" s="1" t="s">
        <v>797</v>
      </c>
      <c r="F984" s="3">
        <v>44453</v>
      </c>
      <c r="G984" s="3" t="s">
        <v>414</v>
      </c>
      <c r="H984" s="3"/>
      <c r="I984" s="17"/>
      <c r="J984" s="11" t="s">
        <v>40</v>
      </c>
      <c r="K984" s="11" t="s">
        <v>937</v>
      </c>
      <c r="V984" s="17">
        <v>44517</v>
      </c>
      <c r="W984" s="11" t="s">
        <v>1103</v>
      </c>
    </row>
    <row r="985" spans="1:26" s="11" customFormat="1" hidden="1" x14ac:dyDescent="0.25">
      <c r="A985" s="1">
        <v>20211217</v>
      </c>
      <c r="B985" s="1" t="s">
        <v>1104</v>
      </c>
      <c r="C985" s="1" t="s">
        <v>78</v>
      </c>
      <c r="D985" s="1" t="s">
        <v>79</v>
      </c>
      <c r="E985" s="1">
        <v>1059290</v>
      </c>
      <c r="F985" s="3">
        <v>44453</v>
      </c>
      <c r="G985" s="3" t="s">
        <v>414</v>
      </c>
      <c r="H985" s="3"/>
      <c r="I985" s="17"/>
      <c r="J985" s="11" t="s">
        <v>40</v>
      </c>
      <c r="K985" s="11">
        <v>4321</v>
      </c>
      <c r="V985" s="17">
        <v>44454</v>
      </c>
    </row>
    <row r="986" spans="1:26" s="11" customFormat="1" hidden="1" x14ac:dyDescent="0.25">
      <c r="A986" s="1">
        <v>20211218</v>
      </c>
      <c r="B986" s="1" t="s">
        <v>1105</v>
      </c>
      <c r="C986" s="1" t="s">
        <v>33</v>
      </c>
      <c r="D986" s="1" t="s">
        <v>663</v>
      </c>
      <c r="E986" s="1">
        <v>1174282</v>
      </c>
      <c r="F986" s="3">
        <v>44454</v>
      </c>
      <c r="G986" s="3" t="s">
        <v>414</v>
      </c>
      <c r="H986" s="3"/>
      <c r="I986" s="17"/>
      <c r="J986" s="11" t="s">
        <v>40</v>
      </c>
      <c r="K986" s="11" t="s">
        <v>937</v>
      </c>
      <c r="V986" s="17">
        <v>44630</v>
      </c>
      <c r="W986" s="18" t="s">
        <v>1106</v>
      </c>
      <c r="X986" s="18"/>
      <c r="Y986" s="18"/>
      <c r="Z986" s="18"/>
    </row>
    <row r="987" spans="1:26" s="11" customFormat="1" hidden="1" x14ac:dyDescent="0.25">
      <c r="A987" s="1">
        <v>20211219</v>
      </c>
      <c r="B987" s="1" t="s">
        <v>1107</v>
      </c>
      <c r="C987" s="1" t="s">
        <v>33</v>
      </c>
      <c r="D987" s="1" t="s">
        <v>663</v>
      </c>
      <c r="E987" s="1" t="s">
        <v>927</v>
      </c>
      <c r="F987" s="3">
        <v>44455</v>
      </c>
      <c r="G987" s="3" t="s">
        <v>414</v>
      </c>
      <c r="H987" s="3"/>
      <c r="I987" s="17"/>
      <c r="J987" s="11" t="s">
        <v>40</v>
      </c>
      <c r="K987" s="11">
        <v>7281</v>
      </c>
      <c r="V987" s="17">
        <v>44482</v>
      </c>
      <c r="W987" s="11" t="s">
        <v>1108</v>
      </c>
    </row>
    <row r="988" spans="1:26" s="11" customFormat="1" hidden="1" x14ac:dyDescent="0.25">
      <c r="A988" s="1">
        <v>20211220</v>
      </c>
      <c r="B988" s="1" t="s">
        <v>1109</v>
      </c>
      <c r="C988" s="1" t="s">
        <v>33</v>
      </c>
      <c r="D988" s="1" t="s">
        <v>56</v>
      </c>
      <c r="E988" s="1">
        <v>952636</v>
      </c>
      <c r="F988" s="3">
        <v>44455</v>
      </c>
      <c r="G988" s="3" t="s">
        <v>414</v>
      </c>
      <c r="H988" s="3"/>
      <c r="I988" s="17"/>
      <c r="J988" s="11" t="s">
        <v>464</v>
      </c>
      <c r="K988" s="11">
        <v>550</v>
      </c>
      <c r="V988" s="17">
        <v>44460</v>
      </c>
    </row>
    <row r="989" spans="1:26" s="11" customFormat="1" hidden="1" x14ac:dyDescent="0.25">
      <c r="A989" s="1">
        <v>20211221</v>
      </c>
      <c r="B989" s="1" t="s">
        <v>1110</v>
      </c>
      <c r="C989" s="1" t="s">
        <v>33</v>
      </c>
      <c r="D989" s="1" t="s">
        <v>511</v>
      </c>
      <c r="E989" s="1">
        <v>1149944</v>
      </c>
      <c r="F989" s="3">
        <v>44460</v>
      </c>
      <c r="G989" s="3" t="s">
        <v>414</v>
      </c>
      <c r="H989" s="3"/>
      <c r="I989" s="17"/>
      <c r="J989" s="11" t="s">
        <v>40</v>
      </c>
      <c r="K989" s="11">
        <v>5201</v>
      </c>
      <c r="V989" s="17">
        <v>44461</v>
      </c>
    </row>
    <row r="990" spans="1:26" s="11" customFormat="1" hidden="1" x14ac:dyDescent="0.25">
      <c r="A990" s="1">
        <v>20211222</v>
      </c>
      <c r="B990" s="1">
        <v>13490799</v>
      </c>
      <c r="C990" s="1" t="s">
        <v>33</v>
      </c>
      <c r="D990" s="1" t="s">
        <v>1111</v>
      </c>
      <c r="E990" s="1">
        <v>1137348</v>
      </c>
      <c r="F990" s="3">
        <v>44460</v>
      </c>
      <c r="G990" s="3" t="s">
        <v>414</v>
      </c>
      <c r="H990" s="3"/>
      <c r="I990" s="17"/>
      <c r="J990" s="11" t="s">
        <v>40</v>
      </c>
      <c r="K990" s="11">
        <v>6281</v>
      </c>
      <c r="V990" s="17">
        <v>44461</v>
      </c>
    </row>
    <row r="991" spans="1:26" s="11" customFormat="1" hidden="1" x14ac:dyDescent="0.25">
      <c r="A991" s="1">
        <v>20211223</v>
      </c>
      <c r="B991" s="1">
        <v>13593127</v>
      </c>
      <c r="C991" s="1" t="s">
        <v>33</v>
      </c>
      <c r="D991" s="1" t="s">
        <v>663</v>
      </c>
      <c r="E991" s="1">
        <v>1174282</v>
      </c>
      <c r="F991" s="3">
        <v>44460</v>
      </c>
      <c r="G991" s="3" t="s">
        <v>414</v>
      </c>
      <c r="H991" s="3"/>
      <c r="I991" s="17"/>
      <c r="J991" s="11" t="s">
        <v>40</v>
      </c>
      <c r="K991" s="11" t="s">
        <v>937</v>
      </c>
      <c r="V991" s="17">
        <v>44713</v>
      </c>
      <c r="W991" s="18" t="s">
        <v>1112</v>
      </c>
      <c r="X991" s="18"/>
      <c r="Y991" s="18"/>
      <c r="Z991" s="18"/>
    </row>
    <row r="992" spans="1:26" s="11" customFormat="1" hidden="1" x14ac:dyDescent="0.25">
      <c r="A992" s="1">
        <v>20211224</v>
      </c>
      <c r="B992" s="1">
        <v>13593349</v>
      </c>
      <c r="C992" s="1" t="s">
        <v>33</v>
      </c>
      <c r="D992" s="1" t="s">
        <v>511</v>
      </c>
      <c r="E992" s="1">
        <v>1186699</v>
      </c>
      <c r="F992" s="3">
        <v>44460</v>
      </c>
      <c r="G992" s="3" t="s">
        <v>414</v>
      </c>
      <c r="H992" s="3"/>
      <c r="I992" s="17"/>
      <c r="J992" s="11" t="s">
        <v>40</v>
      </c>
      <c r="V992" s="17">
        <v>44714</v>
      </c>
      <c r="W992" s="18" t="s">
        <v>1113</v>
      </c>
      <c r="X992" s="18"/>
      <c r="Y992" s="18"/>
      <c r="Z992" s="18"/>
    </row>
    <row r="993" spans="1:33" s="11" customFormat="1" hidden="1" x14ac:dyDescent="0.25">
      <c r="A993" s="1">
        <v>20211225</v>
      </c>
      <c r="B993" s="1" t="s">
        <v>1114</v>
      </c>
      <c r="C993" s="1" t="s">
        <v>33</v>
      </c>
      <c r="D993" s="1" t="s">
        <v>663</v>
      </c>
      <c r="E993" s="1">
        <v>1174282</v>
      </c>
      <c r="F993" s="3">
        <v>44460</v>
      </c>
      <c r="G993" s="3" t="s">
        <v>414</v>
      </c>
      <c r="H993" s="3"/>
      <c r="I993" s="17"/>
      <c r="J993" s="11" t="s">
        <v>40</v>
      </c>
      <c r="V993" s="17">
        <v>44742</v>
      </c>
      <c r="W993" s="18" t="s">
        <v>1115</v>
      </c>
      <c r="X993" s="18"/>
      <c r="Y993" s="18"/>
      <c r="Z993" s="18"/>
      <c r="AF993" s="17"/>
    </row>
    <row r="994" spans="1:33" s="11" customFormat="1" hidden="1" x14ac:dyDescent="0.25">
      <c r="A994" s="1">
        <v>20211226</v>
      </c>
      <c r="B994" s="1">
        <v>13490648</v>
      </c>
      <c r="C994" s="1" t="s">
        <v>33</v>
      </c>
      <c r="D994" s="1" t="s">
        <v>511</v>
      </c>
      <c r="E994" s="1">
        <v>1137348</v>
      </c>
      <c r="F994" s="3">
        <v>44460</v>
      </c>
      <c r="G994" s="3" t="s">
        <v>414</v>
      </c>
      <c r="H994" s="3"/>
      <c r="I994" s="17"/>
      <c r="J994" s="11" t="s">
        <v>40</v>
      </c>
      <c r="K994" s="11">
        <v>7361</v>
      </c>
      <c r="V994" s="17">
        <v>44461</v>
      </c>
      <c r="AF994" s="17"/>
    </row>
    <row r="995" spans="1:33" s="11" customFormat="1" hidden="1" x14ac:dyDescent="0.25">
      <c r="A995" s="1">
        <v>20211227</v>
      </c>
      <c r="B995" s="1" t="s">
        <v>1116</v>
      </c>
      <c r="C995" s="1" t="s">
        <v>78</v>
      </c>
      <c r="D995" s="1" t="s">
        <v>79</v>
      </c>
      <c r="E995" s="1">
        <v>1059290</v>
      </c>
      <c r="F995" s="3">
        <v>44461</v>
      </c>
      <c r="G995" s="3" t="s">
        <v>414</v>
      </c>
      <c r="H995" s="3"/>
      <c r="I995" s="17"/>
      <c r="J995" s="11" t="s">
        <v>464</v>
      </c>
      <c r="K995" s="11">
        <v>550</v>
      </c>
      <c r="V995" s="17">
        <v>44461</v>
      </c>
      <c r="AF995" s="17"/>
    </row>
    <row r="996" spans="1:33" s="11" customFormat="1" hidden="1" x14ac:dyDescent="0.25">
      <c r="A996" s="1">
        <v>20211228</v>
      </c>
      <c r="B996" s="1" t="s">
        <v>1117</v>
      </c>
      <c r="C996" s="1" t="s">
        <v>58</v>
      </c>
      <c r="D996" s="1" t="s">
        <v>945</v>
      </c>
      <c r="E996" s="1">
        <v>1159702</v>
      </c>
      <c r="F996" s="3">
        <v>44465</v>
      </c>
      <c r="G996" s="3" t="s">
        <v>414</v>
      </c>
      <c r="H996" s="3"/>
      <c r="I996" s="17"/>
      <c r="J996" s="11" t="s">
        <v>40</v>
      </c>
      <c r="K996" s="11">
        <v>10060</v>
      </c>
      <c r="V996" s="17">
        <v>44720</v>
      </c>
      <c r="AB996" s="11" t="s">
        <v>1118</v>
      </c>
      <c r="AC996" s="11" t="s">
        <v>1119</v>
      </c>
      <c r="AD996" s="291" t="s">
        <v>1120</v>
      </c>
      <c r="AE996" s="291"/>
      <c r="AF996" s="17">
        <v>44719</v>
      </c>
      <c r="AG996" s="11" t="s">
        <v>1121</v>
      </c>
    </row>
    <row r="997" spans="1:33" s="11" customFormat="1" hidden="1" x14ac:dyDescent="0.25">
      <c r="A997" s="1">
        <v>20211229</v>
      </c>
      <c r="B997" s="1" t="s">
        <v>1122</v>
      </c>
      <c r="C997" s="1" t="s">
        <v>33</v>
      </c>
      <c r="D997" s="1" t="s">
        <v>661</v>
      </c>
      <c r="E997" s="1">
        <v>1160951</v>
      </c>
      <c r="F997" s="3">
        <v>44465</v>
      </c>
      <c r="G997" s="3" t="s">
        <v>414</v>
      </c>
      <c r="H997" s="3"/>
      <c r="I997" s="17"/>
      <c r="J997" s="11" t="s">
        <v>268</v>
      </c>
      <c r="K997" s="11">
        <v>550</v>
      </c>
      <c r="V997" s="17">
        <v>44466</v>
      </c>
      <c r="AF997" s="17"/>
    </row>
    <row r="998" spans="1:33" s="11" customFormat="1" hidden="1" x14ac:dyDescent="0.25">
      <c r="A998" s="1">
        <v>20211230</v>
      </c>
      <c r="B998" s="1">
        <v>13482807</v>
      </c>
      <c r="C998" s="1" t="s">
        <v>33</v>
      </c>
      <c r="D998" s="1" t="s">
        <v>663</v>
      </c>
      <c r="E998" s="1">
        <v>1174282</v>
      </c>
      <c r="F998" s="3">
        <v>44465</v>
      </c>
      <c r="G998" s="3" t="s">
        <v>414</v>
      </c>
      <c r="H998" s="3"/>
      <c r="I998" s="17"/>
      <c r="J998" s="11" t="s">
        <v>40</v>
      </c>
      <c r="K998" s="11">
        <v>5946</v>
      </c>
      <c r="V998" s="17">
        <v>44467</v>
      </c>
      <c r="AF998" s="17"/>
    </row>
    <row r="999" spans="1:33" s="11" customFormat="1" hidden="1" x14ac:dyDescent="0.25">
      <c r="A999" s="1">
        <v>20211231</v>
      </c>
      <c r="B999" s="1" t="s">
        <v>1123</v>
      </c>
      <c r="C999" s="1" t="s">
        <v>58</v>
      </c>
      <c r="D999" s="1" t="s">
        <v>945</v>
      </c>
      <c r="E999" s="1">
        <v>1200502</v>
      </c>
      <c r="F999" s="3">
        <v>44438</v>
      </c>
      <c r="G999" s="3" t="s">
        <v>414</v>
      </c>
      <c r="H999" s="3"/>
      <c r="I999" s="17"/>
      <c r="J999" s="11" t="s">
        <v>40</v>
      </c>
      <c r="K999" s="11">
        <v>14351</v>
      </c>
      <c r="V999" s="17">
        <v>44480</v>
      </c>
      <c r="W999" s="11" t="s">
        <v>1124</v>
      </c>
      <c r="AF999" s="17"/>
    </row>
    <row r="1000" spans="1:33" s="11" customFormat="1" hidden="1" x14ac:dyDescent="0.25">
      <c r="A1000" s="1">
        <v>20211232</v>
      </c>
      <c r="B1000" s="1" t="s">
        <v>1125</v>
      </c>
      <c r="C1000" s="1" t="s">
        <v>78</v>
      </c>
      <c r="D1000" s="1" t="s">
        <v>79</v>
      </c>
      <c r="E1000" s="1">
        <v>1059290</v>
      </c>
      <c r="F1000" s="3">
        <v>44469</v>
      </c>
      <c r="G1000" s="3" t="s">
        <v>414</v>
      </c>
      <c r="H1000" s="3"/>
      <c r="I1000" s="17"/>
      <c r="J1000" s="11" t="s">
        <v>268</v>
      </c>
      <c r="V1000" s="17">
        <v>44473</v>
      </c>
      <c r="AF1000" s="17"/>
    </row>
    <row r="1001" spans="1:33" s="11" customFormat="1" hidden="1" x14ac:dyDescent="0.25">
      <c r="A1001" s="1">
        <v>20211233</v>
      </c>
      <c r="B1001" s="1" t="s">
        <v>1126</v>
      </c>
      <c r="C1001" s="1" t="s">
        <v>78</v>
      </c>
      <c r="D1001" s="1" t="s">
        <v>79</v>
      </c>
      <c r="E1001" s="1">
        <v>1059290</v>
      </c>
      <c r="F1001" s="3">
        <v>44469</v>
      </c>
      <c r="G1001" s="3" t="s">
        <v>414</v>
      </c>
      <c r="H1001" s="3"/>
      <c r="I1001" s="17"/>
      <c r="J1001" s="11" t="s">
        <v>40</v>
      </c>
      <c r="K1001" s="11">
        <v>5087</v>
      </c>
      <c r="V1001" s="17">
        <v>44474</v>
      </c>
      <c r="AF1001" s="17"/>
    </row>
    <row r="1002" spans="1:33" s="11" customFormat="1" hidden="1" x14ac:dyDescent="0.25">
      <c r="A1002" s="1">
        <v>20211234</v>
      </c>
      <c r="B1002" s="1">
        <v>13558475</v>
      </c>
      <c r="C1002" s="1" t="s">
        <v>78</v>
      </c>
      <c r="D1002" s="1" t="s">
        <v>79</v>
      </c>
      <c r="E1002" s="1">
        <v>1059290</v>
      </c>
      <c r="F1002" s="3">
        <v>44469</v>
      </c>
      <c r="G1002" s="3" t="s">
        <v>414</v>
      </c>
      <c r="H1002" s="3"/>
      <c r="I1002" s="17"/>
      <c r="J1002" s="11" t="s">
        <v>40</v>
      </c>
      <c r="K1002" s="11">
        <v>4493</v>
      </c>
      <c r="V1002" s="17">
        <v>44474</v>
      </c>
      <c r="AF1002" s="17"/>
    </row>
    <row r="1003" spans="1:33" s="11" customFormat="1" hidden="1" x14ac:dyDescent="0.25">
      <c r="A1003" s="1">
        <v>20211235</v>
      </c>
      <c r="B1003" s="1" t="s">
        <v>1127</v>
      </c>
      <c r="C1003" s="1" t="s">
        <v>33</v>
      </c>
      <c r="D1003" s="1" t="s">
        <v>56</v>
      </c>
      <c r="E1003" s="1">
        <v>952636</v>
      </c>
      <c r="F1003" s="3">
        <v>44472</v>
      </c>
      <c r="G1003" s="3" t="s">
        <v>414</v>
      </c>
      <c r="H1003" s="3"/>
      <c r="I1003" s="17"/>
      <c r="J1003" s="11" t="s">
        <v>40</v>
      </c>
      <c r="K1003" s="11">
        <v>6071</v>
      </c>
      <c r="V1003" s="17">
        <v>44651</v>
      </c>
      <c r="W1003" s="11" t="s">
        <v>1128</v>
      </c>
      <c r="AB1003" s="11" t="s">
        <v>1129</v>
      </c>
      <c r="AC1003" s="11" t="s">
        <v>1130</v>
      </c>
      <c r="AF1003" s="17"/>
      <c r="AG1003" s="11" t="s">
        <v>1131</v>
      </c>
    </row>
    <row r="1004" spans="1:33" s="11" customFormat="1" hidden="1" x14ac:dyDescent="0.25">
      <c r="A1004" s="1">
        <v>20211236</v>
      </c>
      <c r="B1004" s="1" t="s">
        <v>1132</v>
      </c>
      <c r="C1004" s="1" t="s">
        <v>58</v>
      </c>
      <c r="D1004" s="1" t="s">
        <v>675</v>
      </c>
      <c r="E1004" s="1">
        <v>1079481</v>
      </c>
      <c r="F1004" s="3">
        <v>44472</v>
      </c>
      <c r="G1004" s="3" t="s">
        <v>414</v>
      </c>
      <c r="H1004" s="3"/>
      <c r="I1004" s="17"/>
      <c r="J1004" s="11" t="s">
        <v>268</v>
      </c>
      <c r="K1004" s="11">
        <v>550</v>
      </c>
      <c r="V1004" s="17">
        <v>44473</v>
      </c>
      <c r="AF1004" s="17"/>
    </row>
    <row r="1005" spans="1:33" s="11" customFormat="1" hidden="1" x14ac:dyDescent="0.25">
      <c r="A1005" s="1">
        <v>20211237</v>
      </c>
      <c r="B1005" s="1">
        <v>13593126</v>
      </c>
      <c r="C1005" s="1" t="s">
        <v>33</v>
      </c>
      <c r="D1005" s="1" t="s">
        <v>663</v>
      </c>
      <c r="E1005" s="1">
        <v>1174282</v>
      </c>
      <c r="F1005" s="3">
        <v>44472</v>
      </c>
      <c r="G1005" s="3" t="s">
        <v>414</v>
      </c>
      <c r="H1005" s="3"/>
      <c r="I1005" s="17"/>
      <c r="J1005" s="11" t="s">
        <v>40</v>
      </c>
      <c r="K1005" s="11">
        <v>5921</v>
      </c>
      <c r="V1005" s="17">
        <v>44476</v>
      </c>
      <c r="AF1005" s="17"/>
    </row>
    <row r="1006" spans="1:33" s="11" customFormat="1" hidden="1" x14ac:dyDescent="0.25">
      <c r="A1006" s="1">
        <v>20211238</v>
      </c>
      <c r="B1006" s="1" t="s">
        <v>1133</v>
      </c>
      <c r="C1006" s="1" t="s">
        <v>78</v>
      </c>
      <c r="D1006" s="1" t="s">
        <v>79</v>
      </c>
      <c r="E1006" s="1">
        <v>1059290</v>
      </c>
      <c r="F1006" s="3">
        <v>44474</v>
      </c>
      <c r="G1006" s="3" t="s">
        <v>414</v>
      </c>
      <c r="H1006" s="3"/>
      <c r="I1006" s="17"/>
      <c r="J1006" s="11" t="s">
        <v>40</v>
      </c>
      <c r="K1006" s="11">
        <v>5753</v>
      </c>
      <c r="V1006" s="17">
        <v>44479</v>
      </c>
      <c r="AF1006" s="17"/>
    </row>
    <row r="1007" spans="1:33" s="11" customFormat="1" hidden="1" x14ac:dyDescent="0.25">
      <c r="A1007" s="1">
        <v>20211239</v>
      </c>
      <c r="B1007" s="1" t="s">
        <v>1134</v>
      </c>
      <c r="C1007" s="1" t="s">
        <v>78</v>
      </c>
      <c r="D1007" s="1" t="s">
        <v>79</v>
      </c>
      <c r="E1007" s="1">
        <v>1059290</v>
      </c>
      <c r="F1007" s="3">
        <v>44474</v>
      </c>
      <c r="G1007" s="3" t="s">
        <v>414</v>
      </c>
      <c r="H1007" s="3"/>
      <c r="I1007" s="17"/>
      <c r="J1007" s="11" t="s">
        <v>40</v>
      </c>
      <c r="K1007" s="11">
        <v>5753</v>
      </c>
      <c r="V1007" s="17">
        <v>44479</v>
      </c>
      <c r="AF1007" s="17"/>
    </row>
    <row r="1008" spans="1:33" s="11" customFormat="1" hidden="1" x14ac:dyDescent="0.25">
      <c r="A1008" s="1">
        <v>20211240</v>
      </c>
      <c r="B1008" s="1" t="s">
        <v>1135</v>
      </c>
      <c r="C1008" s="1" t="s">
        <v>33</v>
      </c>
      <c r="D1008" s="1" t="s">
        <v>56</v>
      </c>
      <c r="E1008" s="1">
        <v>952636</v>
      </c>
      <c r="F1008" s="3">
        <v>44479</v>
      </c>
      <c r="G1008" s="3" t="s">
        <v>414</v>
      </c>
      <c r="H1008" s="3"/>
      <c r="I1008" s="17"/>
      <c r="J1008" s="11" t="s">
        <v>40</v>
      </c>
      <c r="K1008" s="11">
        <v>4556</v>
      </c>
      <c r="V1008" s="17">
        <v>44482</v>
      </c>
      <c r="AF1008" s="17"/>
    </row>
    <row r="1009" spans="1:29" s="11" customFormat="1" hidden="1" x14ac:dyDescent="0.25">
      <c r="A1009" s="1">
        <v>20211241</v>
      </c>
      <c r="B1009" s="1" t="s">
        <v>1136</v>
      </c>
      <c r="C1009" s="1" t="s">
        <v>33</v>
      </c>
      <c r="D1009" s="1" t="s">
        <v>661</v>
      </c>
      <c r="E1009" s="1">
        <v>1214858</v>
      </c>
      <c r="F1009" s="3">
        <v>44479</v>
      </c>
      <c r="G1009" s="3" t="s">
        <v>414</v>
      </c>
      <c r="H1009" s="3"/>
      <c r="I1009" s="17"/>
      <c r="J1009" s="11" t="s">
        <v>40</v>
      </c>
      <c r="V1009" s="17">
        <v>44718</v>
      </c>
      <c r="W1009" s="18" t="s">
        <v>1137</v>
      </c>
      <c r="X1009" s="18"/>
      <c r="Y1009" s="18"/>
      <c r="Z1009" s="18"/>
    </row>
    <row r="1010" spans="1:29" s="11" customFormat="1" hidden="1" x14ac:dyDescent="0.25">
      <c r="A1010" s="1">
        <v>20211242</v>
      </c>
      <c r="B1010" s="1" t="s">
        <v>1138</v>
      </c>
      <c r="C1010" s="1" t="s">
        <v>33</v>
      </c>
      <c r="D1010" s="1" t="s">
        <v>661</v>
      </c>
      <c r="E1010" s="1" t="s">
        <v>797</v>
      </c>
      <c r="F1010" s="3">
        <v>44479</v>
      </c>
      <c r="G1010" s="3" t="s">
        <v>414</v>
      </c>
      <c r="H1010" s="3"/>
      <c r="I1010" s="17"/>
      <c r="J1010" s="11" t="s">
        <v>40</v>
      </c>
      <c r="K1010" s="11">
        <v>4771</v>
      </c>
      <c r="V1010" s="17">
        <v>44482</v>
      </c>
    </row>
    <row r="1011" spans="1:29" s="11" customFormat="1" hidden="1" x14ac:dyDescent="0.25">
      <c r="A1011" s="1">
        <v>20211243</v>
      </c>
      <c r="B1011" s="1">
        <v>13482810</v>
      </c>
      <c r="C1011" s="1" t="s">
        <v>33</v>
      </c>
      <c r="D1011" s="1" t="s">
        <v>511</v>
      </c>
      <c r="E1011" s="1">
        <v>1137348</v>
      </c>
      <c r="F1011" s="3">
        <v>44481</v>
      </c>
      <c r="G1011" s="3" t="s">
        <v>414</v>
      </c>
      <c r="H1011" s="3"/>
      <c r="I1011" s="17"/>
      <c r="J1011" s="11" t="s">
        <v>40</v>
      </c>
      <c r="K1011" s="11" t="s">
        <v>937</v>
      </c>
      <c r="V1011" s="17">
        <v>44488</v>
      </c>
      <c r="W1011" s="11" t="s">
        <v>1139</v>
      </c>
    </row>
    <row r="1012" spans="1:29" s="11" customFormat="1" hidden="1" x14ac:dyDescent="0.25">
      <c r="A1012" s="1">
        <v>20211244</v>
      </c>
      <c r="B1012" s="1" t="s">
        <v>1140</v>
      </c>
      <c r="C1012" s="1" t="s">
        <v>33</v>
      </c>
      <c r="D1012" s="1" t="s">
        <v>663</v>
      </c>
      <c r="E1012" s="1">
        <v>1174282</v>
      </c>
      <c r="F1012" s="3">
        <v>44483</v>
      </c>
      <c r="G1012" s="3" t="s">
        <v>414</v>
      </c>
      <c r="H1012" s="3"/>
      <c r="I1012" s="17"/>
      <c r="J1012" s="11" t="s">
        <v>40</v>
      </c>
      <c r="K1012" s="11">
        <v>5586</v>
      </c>
      <c r="V1012" s="17">
        <v>44487</v>
      </c>
    </row>
    <row r="1013" spans="1:29" s="11" customFormat="1" hidden="1" x14ac:dyDescent="0.25">
      <c r="A1013" s="1">
        <v>20211245</v>
      </c>
      <c r="B1013" s="1">
        <v>13593129</v>
      </c>
      <c r="C1013" s="1" t="s">
        <v>33</v>
      </c>
      <c r="D1013" s="1" t="s">
        <v>663</v>
      </c>
      <c r="E1013" s="1">
        <v>1174282</v>
      </c>
      <c r="F1013" s="3">
        <v>44483</v>
      </c>
      <c r="G1013" s="3" t="s">
        <v>414</v>
      </c>
      <c r="H1013" s="3"/>
      <c r="I1013" s="17"/>
      <c r="J1013" s="11" t="s">
        <v>40</v>
      </c>
      <c r="K1013" s="11">
        <v>5201</v>
      </c>
      <c r="V1013" s="17">
        <v>44488</v>
      </c>
    </row>
    <row r="1014" spans="1:29" s="11" customFormat="1" hidden="1" x14ac:dyDescent="0.25">
      <c r="A1014" s="1">
        <v>20211246</v>
      </c>
      <c r="B1014" s="1" t="s">
        <v>1141</v>
      </c>
      <c r="C1014" s="1" t="s">
        <v>33</v>
      </c>
      <c r="D1014" s="1" t="s">
        <v>661</v>
      </c>
      <c r="E1014" s="1">
        <v>1140397</v>
      </c>
      <c r="F1014" s="3">
        <v>44486</v>
      </c>
      <c r="G1014" s="3" t="s">
        <v>414</v>
      </c>
      <c r="H1014" s="3"/>
      <c r="I1014" s="17"/>
      <c r="J1014" s="11" t="s">
        <v>268</v>
      </c>
      <c r="K1014" s="11">
        <v>550</v>
      </c>
      <c r="V1014" s="17">
        <v>44490</v>
      </c>
    </row>
    <row r="1015" spans="1:29" s="11" customFormat="1" hidden="1" x14ac:dyDescent="0.25">
      <c r="A1015" s="1">
        <v>20211247</v>
      </c>
      <c r="B1015" s="1" t="s">
        <v>1142</v>
      </c>
      <c r="C1015" s="1" t="s">
        <v>33</v>
      </c>
      <c r="D1015" s="1" t="s">
        <v>56</v>
      </c>
      <c r="E1015" s="1">
        <v>952636</v>
      </c>
      <c r="F1015" s="3">
        <v>44486</v>
      </c>
      <c r="G1015" s="3" t="s">
        <v>414</v>
      </c>
      <c r="H1015" s="3"/>
      <c r="I1015" s="17"/>
      <c r="J1015" s="17" t="s">
        <v>268</v>
      </c>
      <c r="K1015" s="11">
        <v>550</v>
      </c>
      <c r="V1015" s="17">
        <v>44490</v>
      </c>
      <c r="AB1015" s="11" t="s">
        <v>1143</v>
      </c>
      <c r="AC1015" s="11" t="s">
        <v>1144</v>
      </c>
    </row>
    <row r="1016" spans="1:29" s="11" customFormat="1" hidden="1" x14ac:dyDescent="0.25">
      <c r="A1016" s="1">
        <v>20211248</v>
      </c>
      <c r="B1016" s="1" t="s">
        <v>1145</v>
      </c>
      <c r="C1016" s="1" t="s">
        <v>33</v>
      </c>
      <c r="D1016" s="1" t="s">
        <v>661</v>
      </c>
      <c r="E1016" s="1">
        <v>1140397</v>
      </c>
      <c r="F1016" s="3">
        <v>44488</v>
      </c>
      <c r="G1016" s="3" t="s">
        <v>414</v>
      </c>
      <c r="H1016" s="3"/>
      <c r="I1016" s="17"/>
      <c r="J1016" s="17" t="s">
        <v>40</v>
      </c>
      <c r="K1016" s="11">
        <v>6306</v>
      </c>
      <c r="V1016" s="17">
        <v>44496</v>
      </c>
    </row>
    <row r="1017" spans="1:29" s="11" customFormat="1" hidden="1" x14ac:dyDescent="0.25">
      <c r="A1017" s="1">
        <v>20211249</v>
      </c>
      <c r="B1017" s="1" t="s">
        <v>1146</v>
      </c>
      <c r="C1017" s="1" t="s">
        <v>33</v>
      </c>
      <c r="D1017" s="1" t="s">
        <v>661</v>
      </c>
      <c r="E1017" s="1">
        <v>1160951</v>
      </c>
      <c r="F1017" s="3">
        <v>44488</v>
      </c>
      <c r="G1017" s="3" t="s">
        <v>414</v>
      </c>
      <c r="H1017" s="3"/>
      <c r="I1017" s="17"/>
      <c r="J1017" s="17" t="s">
        <v>40</v>
      </c>
      <c r="V1017" s="17">
        <v>44714</v>
      </c>
      <c r="W1017" s="18" t="s">
        <v>1147</v>
      </c>
      <c r="X1017" s="18"/>
      <c r="Y1017" s="18"/>
      <c r="Z1017" s="18"/>
    </row>
    <row r="1018" spans="1:29" s="11" customFormat="1" hidden="1" x14ac:dyDescent="0.25">
      <c r="A1018" s="1">
        <v>20211250</v>
      </c>
      <c r="B1018" s="1" t="s">
        <v>1148</v>
      </c>
      <c r="C1018" s="1" t="s">
        <v>33</v>
      </c>
      <c r="D1018" s="1" t="s">
        <v>663</v>
      </c>
      <c r="E1018" s="1">
        <v>1174282</v>
      </c>
      <c r="F1018" s="3">
        <v>44489</v>
      </c>
      <c r="G1018" s="3" t="s">
        <v>414</v>
      </c>
      <c r="H1018" s="3"/>
      <c r="I1018" s="17"/>
      <c r="J1018" s="17" t="s">
        <v>268</v>
      </c>
      <c r="K1018" s="11">
        <v>550</v>
      </c>
      <c r="V1018" s="17">
        <v>44490</v>
      </c>
    </row>
    <row r="1019" spans="1:29" s="11" customFormat="1" hidden="1" x14ac:dyDescent="0.25">
      <c r="A1019" s="1">
        <v>20211251</v>
      </c>
      <c r="B1019" s="1" t="s">
        <v>1149</v>
      </c>
      <c r="C1019" s="1" t="s">
        <v>33</v>
      </c>
      <c r="D1019" s="1" t="s">
        <v>661</v>
      </c>
      <c r="E1019" s="1">
        <v>1214858</v>
      </c>
      <c r="F1019" s="3">
        <v>44489</v>
      </c>
      <c r="G1019" s="3" t="s">
        <v>414</v>
      </c>
      <c r="H1019" s="3"/>
      <c r="I1019" s="17"/>
      <c r="J1019" s="17" t="s">
        <v>40</v>
      </c>
      <c r="K1019" s="11" t="s">
        <v>937</v>
      </c>
      <c r="V1019" s="17">
        <v>44713</v>
      </c>
      <c r="W1019" s="18" t="s">
        <v>1150</v>
      </c>
      <c r="X1019" s="18"/>
      <c r="Y1019" s="18"/>
      <c r="Z1019" s="18"/>
    </row>
    <row r="1020" spans="1:29" s="11" customFormat="1" hidden="1" x14ac:dyDescent="0.25">
      <c r="A1020" s="1">
        <v>20211252</v>
      </c>
      <c r="B1020" s="1">
        <v>13593128</v>
      </c>
      <c r="C1020" s="1" t="s">
        <v>33</v>
      </c>
      <c r="D1020" s="1" t="s">
        <v>663</v>
      </c>
      <c r="E1020" s="1">
        <v>1174282</v>
      </c>
      <c r="F1020" s="3">
        <v>44489</v>
      </c>
      <c r="G1020" s="3" t="s">
        <v>414</v>
      </c>
      <c r="H1020" s="3"/>
      <c r="I1020" s="17"/>
      <c r="J1020" s="17" t="s">
        <v>40</v>
      </c>
      <c r="K1020" s="11">
        <v>5226</v>
      </c>
      <c r="V1020" s="17">
        <v>44496</v>
      </c>
      <c r="W1020" s="11" t="s">
        <v>950</v>
      </c>
    </row>
    <row r="1021" spans="1:29" s="11" customFormat="1" hidden="1" x14ac:dyDescent="0.25">
      <c r="A1021" s="1">
        <v>20211253</v>
      </c>
      <c r="B1021" s="1" t="s">
        <v>1151</v>
      </c>
      <c r="C1021" s="1" t="s">
        <v>58</v>
      </c>
      <c r="D1021" s="1" t="s">
        <v>945</v>
      </c>
      <c r="E1021" s="1">
        <v>1159702</v>
      </c>
      <c r="F1021" s="3">
        <v>44490</v>
      </c>
      <c r="G1021" s="3" t="s">
        <v>414</v>
      </c>
      <c r="H1021" s="3"/>
      <c r="I1021" s="17"/>
      <c r="J1021" s="17" t="s">
        <v>40</v>
      </c>
      <c r="K1021" s="11">
        <v>10283</v>
      </c>
      <c r="V1021" s="17">
        <v>44508</v>
      </c>
      <c r="W1021" s="11" t="s">
        <v>950</v>
      </c>
    </row>
    <row r="1022" spans="1:29" s="11" customFormat="1" hidden="1" x14ac:dyDescent="0.25">
      <c r="A1022" s="1">
        <v>20211254</v>
      </c>
      <c r="B1022" s="1" t="s">
        <v>1152</v>
      </c>
      <c r="C1022" s="1" t="s">
        <v>33</v>
      </c>
      <c r="D1022" s="1" t="s">
        <v>56</v>
      </c>
      <c r="E1022" s="1" t="s">
        <v>190</v>
      </c>
      <c r="F1022" s="3">
        <v>44493</v>
      </c>
      <c r="G1022" s="3" t="s">
        <v>414</v>
      </c>
      <c r="H1022" s="3"/>
      <c r="I1022" s="17"/>
      <c r="J1022" s="17" t="s">
        <v>268</v>
      </c>
      <c r="K1022" s="11">
        <v>550</v>
      </c>
      <c r="V1022" s="17">
        <v>44496</v>
      </c>
    </row>
    <row r="1023" spans="1:29" s="11" customFormat="1" hidden="1" x14ac:dyDescent="0.25">
      <c r="A1023" s="1">
        <v>20211255</v>
      </c>
      <c r="B1023" s="1" t="s">
        <v>1153</v>
      </c>
      <c r="C1023" s="1" t="s">
        <v>78</v>
      </c>
      <c r="D1023" s="1" t="s">
        <v>79</v>
      </c>
      <c r="E1023" s="1">
        <v>1059290</v>
      </c>
      <c r="F1023" s="3">
        <v>44494</v>
      </c>
      <c r="G1023" s="3" t="s">
        <v>414</v>
      </c>
      <c r="H1023" s="3"/>
      <c r="I1023" s="17"/>
      <c r="J1023" s="17" t="s">
        <v>40</v>
      </c>
      <c r="K1023" s="11">
        <v>5284</v>
      </c>
      <c r="V1023" s="17">
        <v>44496</v>
      </c>
    </row>
    <row r="1024" spans="1:29" s="11" customFormat="1" hidden="1" x14ac:dyDescent="0.25">
      <c r="A1024" s="1">
        <v>20211256</v>
      </c>
      <c r="B1024" s="1" t="s">
        <v>1154</v>
      </c>
      <c r="C1024" s="1" t="s">
        <v>78</v>
      </c>
      <c r="D1024" s="1" t="s">
        <v>79</v>
      </c>
      <c r="E1024" s="1">
        <v>1059290</v>
      </c>
      <c r="F1024" s="3">
        <v>44495</v>
      </c>
      <c r="G1024" s="3" t="s">
        <v>414</v>
      </c>
      <c r="H1024" s="3"/>
      <c r="I1024" s="17"/>
      <c r="J1024" s="17" t="s">
        <v>40</v>
      </c>
      <c r="K1024" s="11">
        <v>5706</v>
      </c>
      <c r="V1024" s="17">
        <v>44502</v>
      </c>
    </row>
    <row r="1025" spans="1:29" s="11" customFormat="1" hidden="1" x14ac:dyDescent="0.25">
      <c r="A1025" s="1">
        <v>20211257</v>
      </c>
      <c r="B1025" s="1" t="s">
        <v>1155</v>
      </c>
      <c r="C1025" s="1" t="s">
        <v>33</v>
      </c>
      <c r="D1025" s="1" t="s">
        <v>663</v>
      </c>
      <c r="E1025" s="1">
        <v>1174282</v>
      </c>
      <c r="F1025" s="3">
        <v>44497</v>
      </c>
      <c r="G1025" s="3" t="s">
        <v>414</v>
      </c>
      <c r="H1025" s="3"/>
      <c r="I1025" s="17"/>
      <c r="J1025" s="17" t="s">
        <v>268</v>
      </c>
      <c r="K1025" s="11">
        <v>550</v>
      </c>
      <c r="V1025" s="17">
        <v>44500</v>
      </c>
    </row>
    <row r="1026" spans="1:29" s="11" customFormat="1" hidden="1" x14ac:dyDescent="0.25">
      <c r="A1026" s="1">
        <v>20211258</v>
      </c>
      <c r="B1026" s="1" t="s">
        <v>1156</v>
      </c>
      <c r="C1026" s="1" t="s">
        <v>33</v>
      </c>
      <c r="D1026" s="1" t="s">
        <v>663</v>
      </c>
      <c r="E1026" s="1">
        <v>1174282</v>
      </c>
      <c r="F1026" s="3">
        <v>44497</v>
      </c>
      <c r="G1026" s="3" t="s">
        <v>414</v>
      </c>
      <c r="H1026" s="3"/>
      <c r="I1026" s="17"/>
      <c r="J1026" s="17" t="s">
        <v>40</v>
      </c>
      <c r="K1026" s="11">
        <v>7071</v>
      </c>
      <c r="V1026" s="17">
        <v>44502</v>
      </c>
    </row>
    <row r="1027" spans="1:29" s="11" customFormat="1" hidden="1" x14ac:dyDescent="0.25">
      <c r="A1027" s="1">
        <v>20211259</v>
      </c>
      <c r="B1027" s="1" t="s">
        <v>1157</v>
      </c>
      <c r="C1027" s="1" t="s">
        <v>33</v>
      </c>
      <c r="D1027" s="1" t="s">
        <v>56</v>
      </c>
      <c r="E1027" s="1">
        <v>952636</v>
      </c>
      <c r="F1027" s="3">
        <v>44500</v>
      </c>
      <c r="G1027" s="3" t="s">
        <v>414</v>
      </c>
      <c r="H1027" s="3"/>
      <c r="I1027" s="17"/>
      <c r="J1027" s="17" t="s">
        <v>40</v>
      </c>
      <c r="K1027" s="11">
        <v>5251</v>
      </c>
      <c r="V1027" s="231">
        <v>44634</v>
      </c>
      <c r="W1027" s="11" t="s">
        <v>1158</v>
      </c>
    </row>
    <row r="1028" spans="1:29" s="11" customFormat="1" hidden="1" x14ac:dyDescent="0.25">
      <c r="A1028" s="1">
        <v>20211260</v>
      </c>
      <c r="B1028" s="1" t="s">
        <v>1159</v>
      </c>
      <c r="C1028" s="1" t="s">
        <v>78</v>
      </c>
      <c r="D1028" s="1" t="s">
        <v>79</v>
      </c>
      <c r="E1028" s="1">
        <v>1059290</v>
      </c>
      <c r="F1028" s="3">
        <v>44500</v>
      </c>
      <c r="G1028" s="3" t="s">
        <v>414</v>
      </c>
      <c r="H1028" s="3"/>
      <c r="I1028" s="17"/>
      <c r="J1028" s="17" t="s">
        <v>40</v>
      </c>
      <c r="K1028" s="11">
        <v>4715</v>
      </c>
      <c r="V1028" s="17">
        <v>44514</v>
      </c>
    </row>
    <row r="1029" spans="1:29" s="11" customFormat="1" hidden="1" x14ac:dyDescent="0.25">
      <c r="A1029" s="1">
        <v>20211261</v>
      </c>
      <c r="B1029" s="1" t="s">
        <v>1160</v>
      </c>
      <c r="C1029" s="1" t="s">
        <v>33</v>
      </c>
      <c r="D1029" s="1" t="s">
        <v>1111</v>
      </c>
      <c r="E1029" s="1">
        <v>1137348</v>
      </c>
      <c r="F1029" s="3">
        <v>44500</v>
      </c>
      <c r="G1029" s="3" t="s">
        <v>414</v>
      </c>
      <c r="H1029" s="3"/>
      <c r="I1029" s="17"/>
      <c r="J1029" s="17" t="s">
        <v>40</v>
      </c>
      <c r="K1029" s="11">
        <v>6726</v>
      </c>
      <c r="L1029" s="11" t="s">
        <v>1161</v>
      </c>
      <c r="V1029" s="17">
        <v>44511</v>
      </c>
    </row>
    <row r="1030" spans="1:29" s="11" customFormat="1" hidden="1" x14ac:dyDescent="0.25">
      <c r="A1030" s="1">
        <v>20211262</v>
      </c>
      <c r="B1030" s="1" t="s">
        <v>1162</v>
      </c>
      <c r="C1030" s="1" t="s">
        <v>58</v>
      </c>
      <c r="D1030" s="1" t="s">
        <v>945</v>
      </c>
      <c r="E1030" s="1">
        <v>1200502</v>
      </c>
      <c r="F1030" s="3">
        <v>44503</v>
      </c>
      <c r="G1030" s="3" t="s">
        <v>414</v>
      </c>
      <c r="H1030" s="3"/>
      <c r="I1030" s="17"/>
      <c r="J1030" s="11" t="s">
        <v>40</v>
      </c>
      <c r="K1030" s="11">
        <v>12641</v>
      </c>
      <c r="V1030" s="17">
        <v>44662</v>
      </c>
      <c r="W1030" s="11" t="s">
        <v>1163</v>
      </c>
      <c r="AB1030" s="11" t="s">
        <v>1164</v>
      </c>
      <c r="AC1030" s="11" t="s">
        <v>1165</v>
      </c>
    </row>
    <row r="1031" spans="1:29" s="11" customFormat="1" hidden="1" x14ac:dyDescent="0.25">
      <c r="A1031" s="1">
        <v>20211263</v>
      </c>
      <c r="B1031" s="1" t="s">
        <v>1166</v>
      </c>
      <c r="C1031" s="1" t="s">
        <v>33</v>
      </c>
      <c r="D1031" s="1" t="s">
        <v>83</v>
      </c>
      <c r="E1031" s="1">
        <v>1108037</v>
      </c>
      <c r="F1031" s="3">
        <v>44503</v>
      </c>
      <c r="G1031" s="3" t="s">
        <v>414</v>
      </c>
      <c r="H1031" s="3"/>
      <c r="I1031" s="17"/>
      <c r="J1031" s="11" t="s">
        <v>40</v>
      </c>
      <c r="K1031" s="11">
        <v>7101</v>
      </c>
      <c r="V1031" s="17">
        <v>44517</v>
      </c>
    </row>
    <row r="1032" spans="1:29" s="11" customFormat="1" hidden="1" x14ac:dyDescent="0.25">
      <c r="A1032" s="1">
        <v>20211264</v>
      </c>
      <c r="B1032" s="1">
        <v>13546865</v>
      </c>
      <c r="C1032" s="1" t="s">
        <v>33</v>
      </c>
      <c r="D1032" s="1" t="s">
        <v>1111</v>
      </c>
      <c r="E1032" s="1">
        <v>1137348</v>
      </c>
      <c r="F1032" s="3">
        <v>44503</v>
      </c>
      <c r="G1032" s="3" t="s">
        <v>414</v>
      </c>
      <c r="H1032" s="3"/>
      <c r="I1032" s="17"/>
      <c r="J1032" s="11" t="s">
        <v>40</v>
      </c>
      <c r="K1032" s="11">
        <v>8156</v>
      </c>
      <c r="V1032" s="17">
        <v>44514</v>
      </c>
    </row>
    <row r="1033" spans="1:29" s="11" customFormat="1" hidden="1" x14ac:dyDescent="0.25">
      <c r="A1033" s="363">
        <v>20211265</v>
      </c>
      <c r="B1033" s="292" t="s">
        <v>1167</v>
      </c>
      <c r="C1033" s="292" t="s">
        <v>33</v>
      </c>
      <c r="D1033" s="292" t="s">
        <v>511</v>
      </c>
      <c r="E1033" s="292">
        <v>1172697</v>
      </c>
      <c r="F1033" s="365">
        <v>44504</v>
      </c>
      <c r="G1033" s="365" t="s">
        <v>414</v>
      </c>
      <c r="H1033" s="365"/>
      <c r="I1033" s="293"/>
      <c r="J1033" s="287" t="s">
        <v>40</v>
      </c>
      <c r="K1033" s="11" t="s">
        <v>1168</v>
      </c>
      <c r="V1033" s="17">
        <v>44699</v>
      </c>
      <c r="W1033" s="294" t="s">
        <v>1169</v>
      </c>
      <c r="X1033" s="18"/>
      <c r="Y1033" s="18"/>
      <c r="Z1033" s="18"/>
    </row>
    <row r="1034" spans="1:29" s="11" customFormat="1" hidden="1" x14ac:dyDescent="0.25">
      <c r="A1034" s="1">
        <v>20211266</v>
      </c>
      <c r="B1034" s="1" t="s">
        <v>1170</v>
      </c>
      <c r="C1034" s="1" t="s">
        <v>78</v>
      </c>
      <c r="D1034" s="1" t="s">
        <v>79</v>
      </c>
      <c r="E1034" s="1">
        <v>1059290</v>
      </c>
      <c r="F1034" s="3">
        <v>44508</v>
      </c>
      <c r="G1034" s="3" t="s">
        <v>414</v>
      </c>
      <c r="H1034" s="3"/>
      <c r="I1034" s="17"/>
      <c r="J1034" s="11" t="s">
        <v>40</v>
      </c>
      <c r="K1034" s="11">
        <v>5481</v>
      </c>
      <c r="V1034" s="17">
        <v>44516</v>
      </c>
    </row>
    <row r="1035" spans="1:29" s="11" customFormat="1" hidden="1" x14ac:dyDescent="0.25">
      <c r="A1035" s="1">
        <v>20211267</v>
      </c>
      <c r="B1035" s="1" t="s">
        <v>1171</v>
      </c>
      <c r="C1035" s="1" t="s">
        <v>78</v>
      </c>
      <c r="D1035" s="1" t="s">
        <v>79</v>
      </c>
      <c r="E1035" s="1">
        <v>1059290</v>
      </c>
      <c r="F1035" s="3">
        <v>44508</v>
      </c>
      <c r="G1035" s="3" t="s">
        <v>414</v>
      </c>
      <c r="H1035" s="3"/>
      <c r="I1035" s="17"/>
      <c r="J1035" s="11" t="s">
        <v>40</v>
      </c>
      <c r="K1035" s="11">
        <v>5384</v>
      </c>
      <c r="V1035" s="17">
        <v>44522</v>
      </c>
    </row>
    <row r="1036" spans="1:29" s="11" customFormat="1" hidden="1" x14ac:dyDescent="0.25">
      <c r="A1036" s="1">
        <v>20211268</v>
      </c>
      <c r="B1036" s="1" t="s">
        <v>1172</v>
      </c>
      <c r="C1036" s="1" t="s">
        <v>33</v>
      </c>
      <c r="D1036" s="1" t="s">
        <v>661</v>
      </c>
      <c r="E1036" s="1" t="s">
        <v>797</v>
      </c>
      <c r="F1036" s="3">
        <v>44508</v>
      </c>
      <c r="G1036" s="3" t="s">
        <v>414</v>
      </c>
      <c r="H1036" s="3"/>
      <c r="I1036" s="17"/>
      <c r="J1036" s="17" t="s">
        <v>35</v>
      </c>
      <c r="V1036" s="17" t="s">
        <v>36</v>
      </c>
      <c r="W1036" s="11" t="s">
        <v>1173</v>
      </c>
    </row>
    <row r="1037" spans="1:29" s="11" customFormat="1" hidden="1" x14ac:dyDescent="0.25">
      <c r="A1037" s="1">
        <v>20211269</v>
      </c>
      <c r="B1037" s="1" t="s">
        <v>1174</v>
      </c>
      <c r="C1037" s="1" t="s">
        <v>78</v>
      </c>
      <c r="D1037" s="1" t="s">
        <v>79</v>
      </c>
      <c r="E1037" s="1">
        <v>1059290</v>
      </c>
      <c r="F1037" s="3">
        <v>44509</v>
      </c>
      <c r="G1037" s="3" t="s">
        <v>414</v>
      </c>
      <c r="H1037" s="3"/>
      <c r="I1037" s="17"/>
      <c r="J1037" s="17" t="s">
        <v>40</v>
      </c>
      <c r="K1037" s="11">
        <v>4987</v>
      </c>
      <c r="V1037" s="17">
        <v>44518</v>
      </c>
    </row>
    <row r="1038" spans="1:29" s="11" customFormat="1" hidden="1" x14ac:dyDescent="0.25">
      <c r="A1038" s="1">
        <v>20211270</v>
      </c>
      <c r="B1038" s="1" t="s">
        <v>1175</v>
      </c>
      <c r="C1038" s="1" t="s">
        <v>33</v>
      </c>
      <c r="D1038" s="1" t="s">
        <v>663</v>
      </c>
      <c r="E1038" s="1">
        <v>1174282</v>
      </c>
      <c r="F1038" s="3">
        <v>44510</v>
      </c>
      <c r="G1038" s="3" t="s">
        <v>414</v>
      </c>
      <c r="H1038" s="3"/>
      <c r="I1038" s="17"/>
      <c r="J1038" s="17" t="s">
        <v>40</v>
      </c>
      <c r="K1038" s="11">
        <v>5326</v>
      </c>
      <c r="V1038" s="17">
        <v>44514</v>
      </c>
      <c r="W1038" s="11" t="s">
        <v>950</v>
      </c>
    </row>
    <row r="1039" spans="1:29" s="11" customFormat="1" hidden="1" x14ac:dyDescent="0.25">
      <c r="A1039" s="1">
        <v>20211271</v>
      </c>
      <c r="B1039" s="1" t="s">
        <v>1176</v>
      </c>
      <c r="C1039" s="1" t="s">
        <v>33</v>
      </c>
      <c r="D1039" s="1" t="s">
        <v>663</v>
      </c>
      <c r="E1039" s="1" t="s">
        <v>927</v>
      </c>
      <c r="F1039" s="3">
        <v>44510</v>
      </c>
      <c r="G1039" s="3" t="s">
        <v>414</v>
      </c>
      <c r="H1039" s="3"/>
      <c r="I1039" s="17"/>
      <c r="J1039" s="17" t="s">
        <v>40</v>
      </c>
      <c r="K1039" s="11">
        <v>5501</v>
      </c>
      <c r="V1039" s="17">
        <v>44518</v>
      </c>
      <c r="W1039" s="11" t="s">
        <v>950</v>
      </c>
    </row>
    <row r="1040" spans="1:29" s="11" customFormat="1" hidden="1" x14ac:dyDescent="0.25">
      <c r="A1040" s="1">
        <v>20211272</v>
      </c>
      <c r="B1040" s="1">
        <v>13593365</v>
      </c>
      <c r="C1040" s="1" t="s">
        <v>78</v>
      </c>
      <c r="D1040" s="1" t="s">
        <v>79</v>
      </c>
      <c r="E1040" s="1">
        <v>1059290</v>
      </c>
      <c r="F1040" s="3">
        <v>44514</v>
      </c>
      <c r="G1040" s="3" t="s">
        <v>414</v>
      </c>
      <c r="H1040" s="3"/>
      <c r="I1040" s="17"/>
      <c r="J1040" s="17" t="s">
        <v>268</v>
      </c>
      <c r="K1040" s="11">
        <v>550</v>
      </c>
      <c r="V1040" s="17">
        <v>44516</v>
      </c>
    </row>
    <row r="1041" spans="1:30" s="11" customFormat="1" hidden="1" x14ac:dyDescent="0.25">
      <c r="A1041" s="1">
        <v>20211273</v>
      </c>
      <c r="B1041" s="1" t="s">
        <v>1177</v>
      </c>
      <c r="C1041" s="1" t="s">
        <v>78</v>
      </c>
      <c r="D1041" s="1" t="s">
        <v>79</v>
      </c>
      <c r="E1041" s="1">
        <v>1059290</v>
      </c>
      <c r="F1041" s="3">
        <v>44514</v>
      </c>
      <c r="G1041" s="3" t="s">
        <v>414</v>
      </c>
      <c r="H1041" s="3"/>
      <c r="I1041" s="17"/>
      <c r="J1041" s="17" t="s">
        <v>40</v>
      </c>
      <c r="K1041" s="11">
        <v>6322</v>
      </c>
      <c r="V1041" s="17">
        <v>44521</v>
      </c>
    </row>
    <row r="1042" spans="1:30" s="11" customFormat="1" hidden="1" x14ac:dyDescent="0.25">
      <c r="A1042" s="1">
        <v>20211274</v>
      </c>
      <c r="B1042" s="1" t="s">
        <v>1178</v>
      </c>
      <c r="C1042" s="1" t="s">
        <v>33</v>
      </c>
      <c r="D1042" s="1" t="s">
        <v>661</v>
      </c>
      <c r="E1042" s="1">
        <v>1140397</v>
      </c>
      <c r="F1042" s="3">
        <v>44515</v>
      </c>
      <c r="G1042" s="3" t="s">
        <v>414</v>
      </c>
      <c r="H1042" s="3"/>
      <c r="I1042" s="17"/>
      <c r="J1042" s="17" t="s">
        <v>268</v>
      </c>
      <c r="K1042" s="11">
        <v>550</v>
      </c>
      <c r="V1042" s="17">
        <v>44517</v>
      </c>
      <c r="W1042" s="11" t="s">
        <v>950</v>
      </c>
    </row>
    <row r="1043" spans="1:30" s="11" customFormat="1" hidden="1" x14ac:dyDescent="0.25">
      <c r="A1043" s="1">
        <v>20211275</v>
      </c>
      <c r="B1043" s="1" t="s">
        <v>1179</v>
      </c>
      <c r="C1043" s="1" t="s">
        <v>58</v>
      </c>
      <c r="D1043" s="1" t="s">
        <v>945</v>
      </c>
      <c r="E1043" s="1">
        <v>1200502</v>
      </c>
      <c r="F1043" s="3">
        <v>44517</v>
      </c>
      <c r="G1043" s="3" t="s">
        <v>414</v>
      </c>
      <c r="H1043" s="3"/>
      <c r="I1043" s="17"/>
      <c r="J1043" s="17" t="s">
        <v>506</v>
      </c>
      <c r="K1043" s="11">
        <v>500</v>
      </c>
      <c r="V1043" s="17">
        <v>44525</v>
      </c>
      <c r="W1043" s="11" t="s">
        <v>1180</v>
      </c>
    </row>
    <row r="1044" spans="1:30" s="11" customFormat="1" hidden="1" x14ac:dyDescent="0.25">
      <c r="A1044" s="1">
        <v>20211276</v>
      </c>
      <c r="B1044" s="1" t="s">
        <v>1181</v>
      </c>
      <c r="C1044" s="1" t="s">
        <v>33</v>
      </c>
      <c r="D1044" s="1" t="s">
        <v>83</v>
      </c>
      <c r="E1044" s="1">
        <v>1137348</v>
      </c>
      <c r="F1044" s="3">
        <v>44517</v>
      </c>
      <c r="G1044" s="3" t="s">
        <v>414</v>
      </c>
      <c r="H1044" s="3"/>
      <c r="I1044" s="17"/>
      <c r="J1044" s="17" t="s">
        <v>506</v>
      </c>
      <c r="K1044" s="11">
        <v>500</v>
      </c>
      <c r="V1044" s="17">
        <v>44525</v>
      </c>
    </row>
    <row r="1045" spans="1:30" s="11" customFormat="1" hidden="1" x14ac:dyDescent="0.25">
      <c r="A1045" s="1">
        <v>20211277</v>
      </c>
      <c r="B1045" s="1">
        <v>13655226</v>
      </c>
      <c r="C1045" s="1" t="s">
        <v>33</v>
      </c>
      <c r="D1045" s="1" t="s">
        <v>511</v>
      </c>
      <c r="E1045" s="1">
        <v>1186699</v>
      </c>
      <c r="F1045" s="3">
        <v>44517</v>
      </c>
      <c r="G1045" s="3" t="s">
        <v>414</v>
      </c>
      <c r="H1045" s="3"/>
      <c r="I1045" s="17"/>
      <c r="J1045" s="17" t="s">
        <v>40</v>
      </c>
      <c r="K1045" s="11">
        <v>5351</v>
      </c>
      <c r="V1045" s="17">
        <v>44536</v>
      </c>
      <c r="W1045" s="11" t="s">
        <v>950</v>
      </c>
    </row>
    <row r="1046" spans="1:30" s="11" customFormat="1" hidden="1" x14ac:dyDescent="0.25">
      <c r="A1046" s="1">
        <v>20211278</v>
      </c>
      <c r="B1046" s="1" t="s">
        <v>1182</v>
      </c>
      <c r="C1046" s="1" t="s">
        <v>78</v>
      </c>
      <c r="D1046" s="1" t="s">
        <v>79</v>
      </c>
      <c r="E1046" s="1">
        <v>1059290</v>
      </c>
      <c r="F1046" s="3">
        <v>44521</v>
      </c>
      <c r="G1046" s="3" t="s">
        <v>414</v>
      </c>
      <c r="H1046" s="3"/>
      <c r="I1046" s="17"/>
      <c r="J1046" s="17" t="s">
        <v>40</v>
      </c>
      <c r="K1046" s="11">
        <v>5778</v>
      </c>
      <c r="V1046" s="17">
        <v>44529</v>
      </c>
    </row>
    <row r="1047" spans="1:30" s="11" customFormat="1" hidden="1" x14ac:dyDescent="0.25">
      <c r="A1047" s="1">
        <v>20211279</v>
      </c>
      <c r="B1047" s="1" t="s">
        <v>1183</v>
      </c>
      <c r="C1047" s="1" t="s">
        <v>33</v>
      </c>
      <c r="D1047" s="1" t="s">
        <v>661</v>
      </c>
      <c r="E1047" s="1">
        <v>1140397</v>
      </c>
      <c r="F1047" s="3">
        <v>44521</v>
      </c>
      <c r="G1047" s="3" t="s">
        <v>414</v>
      </c>
      <c r="H1047" s="3"/>
      <c r="I1047" s="17"/>
      <c r="J1047" s="17" t="s">
        <v>40</v>
      </c>
      <c r="K1047" s="11">
        <v>4481</v>
      </c>
      <c r="V1047" s="17">
        <v>44532</v>
      </c>
      <c r="W1047" s="11" t="s">
        <v>950</v>
      </c>
    </row>
    <row r="1048" spans="1:30" s="11" customFormat="1" hidden="1" x14ac:dyDescent="0.25">
      <c r="A1048" s="1">
        <v>20211280</v>
      </c>
      <c r="B1048" s="1">
        <v>13655223</v>
      </c>
      <c r="C1048" s="1" t="s">
        <v>33</v>
      </c>
      <c r="D1048" s="1" t="s">
        <v>663</v>
      </c>
      <c r="E1048" s="1">
        <v>1174282</v>
      </c>
      <c r="F1048" s="3">
        <v>44521</v>
      </c>
      <c r="G1048" s="3" t="s">
        <v>414</v>
      </c>
      <c r="H1048" s="3"/>
      <c r="I1048" s="17"/>
      <c r="J1048" s="17" t="s">
        <v>40</v>
      </c>
      <c r="K1048" s="11">
        <v>5066</v>
      </c>
      <c r="V1048" s="17">
        <v>44532</v>
      </c>
      <c r="W1048" s="11" t="s">
        <v>950</v>
      </c>
    </row>
    <row r="1049" spans="1:30" s="11" customFormat="1" hidden="1" x14ac:dyDescent="0.25">
      <c r="A1049" s="1">
        <v>20211281</v>
      </c>
      <c r="B1049" s="1" t="s">
        <v>1184</v>
      </c>
      <c r="C1049" s="1" t="s">
        <v>78</v>
      </c>
      <c r="D1049" s="1" t="s">
        <v>79</v>
      </c>
      <c r="E1049" s="1">
        <v>1059290</v>
      </c>
      <c r="F1049" s="3">
        <v>44522</v>
      </c>
      <c r="G1049" s="3" t="s">
        <v>414</v>
      </c>
      <c r="H1049" s="3"/>
      <c r="I1049" s="17"/>
      <c r="J1049" s="17" t="s">
        <v>40</v>
      </c>
      <c r="K1049" s="11">
        <v>5781</v>
      </c>
      <c r="V1049" s="17">
        <v>44529</v>
      </c>
    </row>
    <row r="1050" spans="1:30" s="11" customFormat="1" hidden="1" x14ac:dyDescent="0.25">
      <c r="A1050" s="1">
        <v>20211282</v>
      </c>
      <c r="B1050" s="1">
        <v>13309202</v>
      </c>
      <c r="C1050" s="1" t="s">
        <v>33</v>
      </c>
      <c r="D1050" s="1" t="s">
        <v>1185</v>
      </c>
      <c r="E1050" s="1">
        <v>1115680</v>
      </c>
      <c r="F1050" s="3">
        <v>44522</v>
      </c>
      <c r="G1050" s="3" t="s">
        <v>414</v>
      </c>
      <c r="H1050" s="3"/>
      <c r="I1050" s="17"/>
      <c r="J1050" s="17" t="s">
        <v>506</v>
      </c>
      <c r="K1050" s="11">
        <v>500</v>
      </c>
      <c r="V1050" s="17"/>
      <c r="AB1050" s="11" t="s">
        <v>1186</v>
      </c>
      <c r="AC1050" s="11" t="s">
        <v>1187</v>
      </c>
      <c r="AD1050" s="11">
        <v>12377</v>
      </c>
    </row>
    <row r="1051" spans="1:30" s="11" customFormat="1" hidden="1" x14ac:dyDescent="0.25">
      <c r="A1051" s="1">
        <v>20211283</v>
      </c>
      <c r="B1051" s="1" t="s">
        <v>1188</v>
      </c>
      <c r="C1051" s="1" t="s">
        <v>33</v>
      </c>
      <c r="D1051" s="1" t="s">
        <v>511</v>
      </c>
      <c r="E1051" s="1">
        <v>1137348</v>
      </c>
      <c r="F1051" s="3">
        <v>44528</v>
      </c>
      <c r="G1051" s="3" t="s">
        <v>414</v>
      </c>
      <c r="H1051" s="3"/>
      <c r="I1051" s="17"/>
      <c r="J1051" s="17" t="s">
        <v>40</v>
      </c>
      <c r="K1051" s="11">
        <v>6391</v>
      </c>
      <c r="L1051" s="11" t="s">
        <v>1161</v>
      </c>
      <c r="V1051" s="17">
        <v>44549</v>
      </c>
    </row>
    <row r="1052" spans="1:30" s="11" customFormat="1" hidden="1" x14ac:dyDescent="0.25">
      <c r="A1052" s="1">
        <v>20211284</v>
      </c>
      <c r="B1052" s="1" t="s">
        <v>1189</v>
      </c>
      <c r="C1052" s="1" t="s">
        <v>33</v>
      </c>
      <c r="D1052" s="1" t="s">
        <v>1111</v>
      </c>
      <c r="E1052" s="1" t="s">
        <v>908</v>
      </c>
      <c r="F1052" s="3">
        <v>44528</v>
      </c>
      <c r="G1052" s="3" t="s">
        <v>414</v>
      </c>
      <c r="H1052" s="3"/>
      <c r="I1052" s="17"/>
      <c r="J1052" s="17" t="s">
        <v>40</v>
      </c>
      <c r="K1052" s="11">
        <v>7051</v>
      </c>
      <c r="V1052" s="17">
        <v>44542</v>
      </c>
    </row>
    <row r="1053" spans="1:30" s="11" customFormat="1" hidden="1" x14ac:dyDescent="0.25">
      <c r="A1053" s="1">
        <v>20211285</v>
      </c>
      <c r="B1053" s="1" t="s">
        <v>1190</v>
      </c>
      <c r="C1053" s="1" t="s">
        <v>33</v>
      </c>
      <c r="D1053" s="1" t="s">
        <v>56</v>
      </c>
      <c r="E1053" s="1" t="s">
        <v>190</v>
      </c>
      <c r="F1053" s="3">
        <v>44528</v>
      </c>
      <c r="G1053" s="3" t="s">
        <v>414</v>
      </c>
      <c r="H1053" s="3"/>
      <c r="I1053" s="17"/>
      <c r="J1053" s="17" t="s">
        <v>506</v>
      </c>
      <c r="K1053" s="11">
        <v>500</v>
      </c>
      <c r="V1053" s="17">
        <v>44530</v>
      </c>
      <c r="W1053" s="11" t="s">
        <v>1191</v>
      </c>
    </row>
    <row r="1054" spans="1:30" s="11" customFormat="1" hidden="1" x14ac:dyDescent="0.25">
      <c r="A1054" s="1">
        <v>20211286</v>
      </c>
      <c r="B1054" s="1">
        <v>13653276</v>
      </c>
      <c r="C1054" s="1" t="s">
        <v>58</v>
      </c>
      <c r="D1054" s="1" t="s">
        <v>945</v>
      </c>
      <c r="E1054" s="1" t="s">
        <v>1192</v>
      </c>
      <c r="F1054" s="3">
        <v>44528</v>
      </c>
      <c r="G1054" s="3" t="s">
        <v>414</v>
      </c>
      <c r="H1054" s="3"/>
      <c r="I1054" s="17"/>
      <c r="J1054" s="17" t="s">
        <v>40</v>
      </c>
      <c r="K1054" s="11">
        <v>10274</v>
      </c>
      <c r="L1054" s="11" t="s">
        <v>1161</v>
      </c>
      <c r="V1054" s="17">
        <v>44560</v>
      </c>
      <c r="W1054" s="11" t="s">
        <v>950</v>
      </c>
    </row>
    <row r="1055" spans="1:30" s="11" customFormat="1" hidden="1" x14ac:dyDescent="0.25">
      <c r="A1055" s="1">
        <v>20211287</v>
      </c>
      <c r="B1055" s="1" t="s">
        <v>1193</v>
      </c>
      <c r="C1055" s="1" t="s">
        <v>33</v>
      </c>
      <c r="D1055" s="1" t="s">
        <v>661</v>
      </c>
      <c r="E1055" s="1" t="s">
        <v>797</v>
      </c>
      <c r="F1055" s="3">
        <v>44528</v>
      </c>
      <c r="G1055" s="3" t="s">
        <v>414</v>
      </c>
      <c r="H1055" s="3"/>
      <c r="I1055" s="17"/>
      <c r="J1055" s="17" t="s">
        <v>40</v>
      </c>
      <c r="K1055" s="11">
        <v>7088</v>
      </c>
      <c r="V1055" s="17">
        <v>44651</v>
      </c>
      <c r="W1055" s="11" t="s">
        <v>950</v>
      </c>
      <c r="AB1055" s="11" t="s">
        <v>1194</v>
      </c>
      <c r="AC1055" s="11" t="s">
        <v>1195</v>
      </c>
    </row>
    <row r="1056" spans="1:30" s="11" customFormat="1" hidden="1" x14ac:dyDescent="0.25">
      <c r="A1056" s="1">
        <v>20211288</v>
      </c>
      <c r="B1056" s="1" t="s">
        <v>1196</v>
      </c>
      <c r="C1056" s="1" t="s">
        <v>33</v>
      </c>
      <c r="D1056" s="1" t="s">
        <v>663</v>
      </c>
      <c r="E1056" s="1">
        <v>1174282</v>
      </c>
      <c r="F1056" s="3">
        <v>44529</v>
      </c>
      <c r="G1056" s="3" t="s">
        <v>414</v>
      </c>
      <c r="H1056" s="3"/>
      <c r="I1056" s="17"/>
      <c r="J1056" s="17" t="s">
        <v>40</v>
      </c>
      <c r="K1056" s="11">
        <v>6166</v>
      </c>
      <c r="V1056" s="17">
        <v>44536</v>
      </c>
    </row>
    <row r="1057" spans="1:33" s="11" customFormat="1" hidden="1" x14ac:dyDescent="0.25">
      <c r="A1057" s="1">
        <v>20211289</v>
      </c>
      <c r="B1057" s="1" t="s">
        <v>1197</v>
      </c>
      <c r="C1057" s="1" t="s">
        <v>33</v>
      </c>
      <c r="D1057" s="1" t="s">
        <v>511</v>
      </c>
      <c r="E1057" s="1">
        <v>1137348</v>
      </c>
      <c r="F1057" s="3">
        <v>44529</v>
      </c>
      <c r="G1057" s="3" t="s">
        <v>414</v>
      </c>
      <c r="H1057" s="3"/>
      <c r="I1057" s="17"/>
      <c r="J1057" s="17" t="s">
        <v>40</v>
      </c>
      <c r="K1057" s="11">
        <v>7026</v>
      </c>
      <c r="V1057" s="17">
        <v>44542</v>
      </c>
      <c r="AF1057" s="17"/>
    </row>
    <row r="1058" spans="1:33" s="11" customFormat="1" hidden="1" x14ac:dyDescent="0.25">
      <c r="A1058" s="1">
        <v>20211290</v>
      </c>
      <c r="B1058" s="1" t="s">
        <v>1198</v>
      </c>
      <c r="C1058" s="1" t="s">
        <v>33</v>
      </c>
      <c r="D1058" s="1" t="s">
        <v>83</v>
      </c>
      <c r="E1058" s="1">
        <v>1108037</v>
      </c>
      <c r="F1058" s="3">
        <v>44535</v>
      </c>
      <c r="G1058" s="3" t="s">
        <v>414</v>
      </c>
      <c r="H1058" s="3"/>
      <c r="I1058" s="17"/>
      <c r="J1058" s="17" t="s">
        <v>268</v>
      </c>
      <c r="K1058" s="11">
        <v>550</v>
      </c>
      <c r="V1058" s="17">
        <v>44816</v>
      </c>
      <c r="AF1058" s="17"/>
    </row>
    <row r="1059" spans="1:33" s="11" customFormat="1" hidden="1" x14ac:dyDescent="0.25">
      <c r="A1059" s="1">
        <v>20211291</v>
      </c>
      <c r="B1059" s="1" t="s">
        <v>1199</v>
      </c>
      <c r="C1059" s="1" t="s">
        <v>33</v>
      </c>
      <c r="D1059" s="1" t="s">
        <v>661</v>
      </c>
      <c r="E1059" s="1">
        <v>1214858</v>
      </c>
      <c r="F1059" s="3">
        <v>44536</v>
      </c>
      <c r="G1059" s="3" t="s">
        <v>414</v>
      </c>
      <c r="H1059" s="3"/>
      <c r="I1059" s="17"/>
      <c r="J1059" s="17" t="s">
        <v>40</v>
      </c>
      <c r="K1059" s="11" t="s">
        <v>937</v>
      </c>
      <c r="V1059" s="17">
        <v>44713</v>
      </c>
      <c r="W1059" s="18" t="s">
        <v>1200</v>
      </c>
      <c r="X1059" s="18"/>
      <c r="Y1059" s="18"/>
      <c r="Z1059" s="18"/>
      <c r="AF1059" s="17"/>
    </row>
    <row r="1060" spans="1:33" s="11" customFormat="1" hidden="1" x14ac:dyDescent="0.25">
      <c r="A1060" s="1">
        <v>20211292</v>
      </c>
      <c r="B1060" s="1" t="s">
        <v>1201</v>
      </c>
      <c r="C1060" s="1" t="s">
        <v>33</v>
      </c>
      <c r="D1060" s="1" t="s">
        <v>661</v>
      </c>
      <c r="E1060" s="1" t="s">
        <v>797</v>
      </c>
      <c r="F1060" s="3">
        <v>44537</v>
      </c>
      <c r="G1060" s="3" t="s">
        <v>414</v>
      </c>
      <c r="H1060" s="3"/>
      <c r="I1060" s="17"/>
      <c r="J1060" s="17" t="s">
        <v>40</v>
      </c>
      <c r="K1060" s="11">
        <v>4351</v>
      </c>
      <c r="V1060" s="17">
        <v>44542</v>
      </c>
      <c r="AF1060" s="17"/>
    </row>
    <row r="1061" spans="1:33" s="11" customFormat="1" hidden="1" x14ac:dyDescent="0.25">
      <c r="A1061" s="1">
        <v>20211293</v>
      </c>
      <c r="B1061" s="1" t="s">
        <v>1202</v>
      </c>
      <c r="C1061" s="1" t="s">
        <v>33</v>
      </c>
      <c r="D1061" s="1" t="s">
        <v>663</v>
      </c>
      <c r="E1061" s="1">
        <v>1174282</v>
      </c>
      <c r="F1061" s="3">
        <v>44539</v>
      </c>
      <c r="G1061" s="3" t="s">
        <v>414</v>
      </c>
      <c r="H1061" s="3"/>
      <c r="I1061" s="17"/>
      <c r="J1061" s="17" t="s">
        <v>40</v>
      </c>
      <c r="K1061" s="11">
        <v>6356</v>
      </c>
      <c r="V1061" s="17">
        <v>44549</v>
      </c>
      <c r="AF1061" s="17"/>
    </row>
    <row r="1062" spans="1:33" s="11" customFormat="1" hidden="1" x14ac:dyDescent="0.25">
      <c r="A1062" s="1">
        <v>20211294</v>
      </c>
      <c r="B1062" s="1" t="s">
        <v>1203</v>
      </c>
      <c r="C1062" s="1" t="s">
        <v>33</v>
      </c>
      <c r="D1062" s="1" t="s">
        <v>663</v>
      </c>
      <c r="E1062" s="1">
        <v>1174282</v>
      </c>
      <c r="F1062" s="3">
        <v>44544</v>
      </c>
      <c r="G1062" s="3" t="s">
        <v>414</v>
      </c>
      <c r="H1062" s="3"/>
      <c r="I1062" s="17"/>
      <c r="J1062" s="17" t="s">
        <v>40</v>
      </c>
      <c r="K1062" s="11">
        <v>5206</v>
      </c>
      <c r="V1062" s="17">
        <v>44655</v>
      </c>
      <c r="AB1062" s="11" t="s">
        <v>1204</v>
      </c>
      <c r="AC1062" s="11" t="s">
        <v>1205</v>
      </c>
      <c r="AF1062" s="17">
        <v>44656</v>
      </c>
      <c r="AG1062" s="11" t="s">
        <v>1206</v>
      </c>
    </row>
    <row r="1063" spans="1:33" s="11" customFormat="1" hidden="1" x14ac:dyDescent="0.25">
      <c r="A1063" s="1">
        <v>20211295</v>
      </c>
      <c r="B1063" s="1" t="s">
        <v>1207</v>
      </c>
      <c r="C1063" s="1" t="s">
        <v>78</v>
      </c>
      <c r="D1063" s="1" t="s">
        <v>79</v>
      </c>
      <c r="E1063" s="1">
        <v>1059290</v>
      </c>
      <c r="F1063" s="3">
        <v>44544</v>
      </c>
      <c r="G1063" s="3" t="s">
        <v>414</v>
      </c>
      <c r="H1063" s="3"/>
      <c r="I1063" s="17"/>
      <c r="J1063" s="17" t="s">
        <v>268</v>
      </c>
      <c r="K1063" s="11">
        <v>550</v>
      </c>
      <c r="V1063" s="17">
        <v>44546</v>
      </c>
      <c r="AF1063" s="17"/>
    </row>
    <row r="1064" spans="1:33" s="11" customFormat="1" hidden="1" x14ac:dyDescent="0.25">
      <c r="A1064" s="1">
        <v>20211296</v>
      </c>
      <c r="B1064" s="1" t="s">
        <v>1208</v>
      </c>
      <c r="C1064" s="1" t="s">
        <v>33</v>
      </c>
      <c r="D1064" s="1" t="s">
        <v>511</v>
      </c>
      <c r="E1064" s="1">
        <v>1186699</v>
      </c>
      <c r="F1064" s="3">
        <v>44544</v>
      </c>
      <c r="G1064" s="3" t="s">
        <v>414</v>
      </c>
      <c r="H1064" s="3"/>
      <c r="I1064" s="17"/>
      <c r="J1064" s="17" t="s">
        <v>40</v>
      </c>
      <c r="K1064" s="11">
        <v>4606</v>
      </c>
      <c r="V1064" s="17">
        <v>44552</v>
      </c>
      <c r="AF1064" s="17"/>
    </row>
    <row r="1065" spans="1:33" s="11" customFormat="1" hidden="1" x14ac:dyDescent="0.25">
      <c r="A1065" s="1">
        <v>20211297</v>
      </c>
      <c r="B1065" s="1" t="s">
        <v>1209</v>
      </c>
      <c r="C1065" s="1" t="s">
        <v>33</v>
      </c>
      <c r="D1065" s="1" t="s">
        <v>663</v>
      </c>
      <c r="E1065" s="1">
        <v>1174282</v>
      </c>
      <c r="F1065" s="3">
        <v>44544</v>
      </c>
      <c r="G1065" s="3" t="s">
        <v>414</v>
      </c>
      <c r="H1065" s="3"/>
      <c r="I1065" s="17"/>
      <c r="J1065" s="17" t="s">
        <v>40</v>
      </c>
      <c r="K1065" s="11">
        <v>5326</v>
      </c>
      <c r="V1065" s="17">
        <v>44549</v>
      </c>
      <c r="AF1065" s="17"/>
    </row>
    <row r="1066" spans="1:33" s="11" customFormat="1" hidden="1" x14ac:dyDescent="0.25">
      <c r="A1066" s="1">
        <v>20211298</v>
      </c>
      <c r="B1066" s="1" t="s">
        <v>1210</v>
      </c>
      <c r="C1066" s="1" t="s">
        <v>78</v>
      </c>
      <c r="D1066" s="1" t="s">
        <v>79</v>
      </c>
      <c r="E1066" s="1">
        <v>1059290</v>
      </c>
      <c r="F1066" s="3">
        <v>44545</v>
      </c>
      <c r="G1066" s="3" t="s">
        <v>414</v>
      </c>
      <c r="H1066" s="3"/>
      <c r="I1066" s="17"/>
      <c r="J1066" s="17" t="s">
        <v>40</v>
      </c>
      <c r="K1066" s="11">
        <v>5284</v>
      </c>
      <c r="V1066" s="17">
        <v>44558</v>
      </c>
      <c r="AF1066" s="17"/>
    </row>
    <row r="1067" spans="1:33" s="11" customFormat="1" hidden="1" x14ac:dyDescent="0.25">
      <c r="A1067" s="1">
        <v>20211299</v>
      </c>
      <c r="B1067" s="1" t="s">
        <v>1211</v>
      </c>
      <c r="C1067" s="1" t="s">
        <v>33</v>
      </c>
      <c r="D1067" s="1" t="s">
        <v>661</v>
      </c>
      <c r="E1067" s="1" t="s">
        <v>797</v>
      </c>
      <c r="F1067" s="3">
        <v>44546</v>
      </c>
      <c r="G1067" s="3" t="s">
        <v>414</v>
      </c>
      <c r="H1067" s="3"/>
      <c r="I1067" s="17"/>
      <c r="J1067" s="17" t="s">
        <v>40</v>
      </c>
      <c r="K1067" s="11">
        <v>7771</v>
      </c>
      <c r="V1067" s="17">
        <v>44556</v>
      </c>
      <c r="AF1067" s="17"/>
    </row>
    <row r="1068" spans="1:33" s="11" customFormat="1" hidden="1" x14ac:dyDescent="0.25">
      <c r="A1068" s="1">
        <v>20211300</v>
      </c>
      <c r="B1068" s="1" t="s">
        <v>1212</v>
      </c>
      <c r="C1068" s="1" t="s">
        <v>33</v>
      </c>
      <c r="D1068" s="1" t="s">
        <v>661</v>
      </c>
      <c r="E1068" s="1" t="s">
        <v>797</v>
      </c>
      <c r="F1068" s="3">
        <v>44546</v>
      </c>
      <c r="G1068" s="3" t="s">
        <v>414</v>
      </c>
      <c r="H1068" s="3"/>
      <c r="I1068" s="17"/>
      <c r="J1068" s="17" t="s">
        <v>40</v>
      </c>
      <c r="K1068" s="11">
        <v>9201</v>
      </c>
      <c r="V1068" s="17">
        <v>44564</v>
      </c>
      <c r="W1068" s="11" t="s">
        <v>1213</v>
      </c>
      <c r="AF1068" s="17"/>
    </row>
    <row r="1069" spans="1:33" s="11" customFormat="1" hidden="1" x14ac:dyDescent="0.25">
      <c r="A1069" s="1">
        <v>20211301</v>
      </c>
      <c r="B1069" s="1" t="s">
        <v>1214</v>
      </c>
      <c r="C1069" s="1" t="s">
        <v>78</v>
      </c>
      <c r="D1069" s="1" t="s">
        <v>79</v>
      </c>
      <c r="E1069" s="1">
        <v>1059290</v>
      </c>
      <c r="F1069" s="3">
        <v>44546</v>
      </c>
      <c r="G1069" s="3" t="s">
        <v>414</v>
      </c>
      <c r="H1069" s="3"/>
      <c r="I1069" s="17"/>
      <c r="J1069" s="17" t="s">
        <v>268</v>
      </c>
      <c r="K1069" s="11">
        <v>550</v>
      </c>
      <c r="V1069" s="17">
        <v>44552</v>
      </c>
      <c r="AF1069" s="17"/>
    </row>
    <row r="1070" spans="1:33" s="11" customFormat="1" hidden="1" x14ac:dyDescent="0.25">
      <c r="A1070" s="1">
        <v>20211302</v>
      </c>
      <c r="B1070" s="1" t="s">
        <v>1215</v>
      </c>
      <c r="C1070" s="1" t="s">
        <v>78</v>
      </c>
      <c r="D1070" s="1" t="s">
        <v>79</v>
      </c>
      <c r="E1070" s="1">
        <v>1059290</v>
      </c>
      <c r="F1070" s="3">
        <v>44551</v>
      </c>
      <c r="G1070" s="3" t="s">
        <v>414</v>
      </c>
      <c r="H1070" s="3"/>
      <c r="I1070" s="17"/>
      <c r="J1070" s="17" t="s">
        <v>268</v>
      </c>
      <c r="K1070" s="11">
        <v>550</v>
      </c>
      <c r="V1070" s="17">
        <v>44553</v>
      </c>
      <c r="AF1070" s="17"/>
    </row>
    <row r="1071" spans="1:33" s="11" customFormat="1" hidden="1" x14ac:dyDescent="0.25">
      <c r="A1071" s="1">
        <v>20211303</v>
      </c>
      <c r="B1071" s="1">
        <v>12801120</v>
      </c>
      <c r="C1071" s="1" t="s">
        <v>33</v>
      </c>
      <c r="D1071" s="1" t="s">
        <v>56</v>
      </c>
      <c r="E1071" s="1">
        <v>952636</v>
      </c>
      <c r="F1071" s="3">
        <v>44556</v>
      </c>
      <c r="G1071" s="3" t="s">
        <v>414</v>
      </c>
      <c r="H1071" s="3"/>
      <c r="I1071" s="17"/>
      <c r="J1071" s="17" t="s">
        <v>268</v>
      </c>
      <c r="K1071" s="11">
        <v>550</v>
      </c>
      <c r="V1071" s="17">
        <v>44559</v>
      </c>
      <c r="AF1071" s="17"/>
    </row>
    <row r="1072" spans="1:33" s="11" customFormat="1" hidden="1" x14ac:dyDescent="0.25">
      <c r="A1072" s="1">
        <v>20211304</v>
      </c>
      <c r="B1072" s="1" t="s">
        <v>1216</v>
      </c>
      <c r="C1072" s="1" t="s">
        <v>33</v>
      </c>
      <c r="D1072" s="1" t="s">
        <v>663</v>
      </c>
      <c r="E1072" s="1">
        <v>1174282</v>
      </c>
      <c r="F1072" s="3">
        <v>44558</v>
      </c>
      <c r="G1072" s="3" t="s">
        <v>414</v>
      </c>
      <c r="H1072" s="3"/>
      <c r="I1072" s="17"/>
      <c r="J1072" s="17" t="s">
        <v>40</v>
      </c>
      <c r="K1072" s="11">
        <v>6741</v>
      </c>
      <c r="V1072" s="17">
        <v>44560</v>
      </c>
      <c r="AF1072" s="17"/>
    </row>
    <row r="1073" spans="1:33" s="11" customFormat="1" hidden="1" x14ac:dyDescent="0.25">
      <c r="A1073" s="1">
        <v>20211305</v>
      </c>
      <c r="B1073" s="1" t="s">
        <v>1217</v>
      </c>
      <c r="C1073" s="1" t="s">
        <v>78</v>
      </c>
      <c r="D1073" s="1" t="s">
        <v>79</v>
      </c>
      <c r="E1073" s="1">
        <v>1059290</v>
      </c>
      <c r="F1073" s="3">
        <v>44559</v>
      </c>
      <c r="G1073" s="3" t="s">
        <v>414</v>
      </c>
      <c r="H1073" s="3"/>
      <c r="I1073" s="17"/>
      <c r="J1073" s="17" t="s">
        <v>506</v>
      </c>
      <c r="K1073" s="11">
        <v>500</v>
      </c>
      <c r="V1073" s="17">
        <v>44198</v>
      </c>
      <c r="AF1073" s="17"/>
    </row>
    <row r="1074" spans="1:33" s="11" customFormat="1" hidden="1" x14ac:dyDescent="0.25">
      <c r="A1074" s="1">
        <v>20221001</v>
      </c>
      <c r="B1074" s="1" t="s">
        <v>1218</v>
      </c>
      <c r="C1074" s="1" t="s">
        <v>78</v>
      </c>
      <c r="D1074" s="1" t="s">
        <v>79</v>
      </c>
      <c r="E1074" s="1">
        <v>1059290</v>
      </c>
      <c r="F1074" s="3">
        <v>44563</v>
      </c>
      <c r="G1074" s="3" t="s">
        <v>414</v>
      </c>
      <c r="H1074" s="3"/>
      <c r="I1074" s="17"/>
      <c r="J1074" s="17" t="s">
        <v>40</v>
      </c>
      <c r="K1074" s="11">
        <v>5828</v>
      </c>
      <c r="V1074" s="17">
        <v>44566</v>
      </c>
      <c r="AF1074" s="17"/>
      <c r="AG1074" s="11" t="s">
        <v>1131</v>
      </c>
    </row>
    <row r="1075" spans="1:33" s="11" customFormat="1" hidden="1" x14ac:dyDescent="0.25">
      <c r="A1075" s="1">
        <v>20221002</v>
      </c>
      <c r="B1075" s="1" t="s">
        <v>1219</v>
      </c>
      <c r="C1075" s="1" t="s">
        <v>33</v>
      </c>
      <c r="D1075" s="1" t="s">
        <v>663</v>
      </c>
      <c r="E1075" s="1">
        <v>1174282</v>
      </c>
      <c r="F1075" s="3">
        <v>44565</v>
      </c>
      <c r="G1075" s="3" t="s">
        <v>414</v>
      </c>
      <c r="H1075" s="3"/>
      <c r="I1075" s="17"/>
      <c r="J1075" s="17" t="s">
        <v>268</v>
      </c>
      <c r="K1075" s="11">
        <v>550</v>
      </c>
      <c r="V1075" s="17">
        <v>44567</v>
      </c>
      <c r="AF1075" s="17"/>
      <c r="AG1075" s="11" t="s">
        <v>1131</v>
      </c>
    </row>
    <row r="1076" spans="1:33" s="11" customFormat="1" hidden="1" x14ac:dyDescent="0.25">
      <c r="A1076" s="1">
        <v>20221003</v>
      </c>
      <c r="B1076" s="1" t="s">
        <v>1220</v>
      </c>
      <c r="C1076" s="1" t="s">
        <v>33</v>
      </c>
      <c r="D1076" s="1" t="s">
        <v>663</v>
      </c>
      <c r="E1076" s="1" t="s">
        <v>927</v>
      </c>
      <c r="F1076" s="3">
        <v>44565</v>
      </c>
      <c r="G1076" s="3" t="s">
        <v>414</v>
      </c>
      <c r="H1076" s="3"/>
      <c r="I1076" s="17"/>
      <c r="J1076" s="17" t="s">
        <v>506</v>
      </c>
      <c r="K1076" s="11">
        <v>500</v>
      </c>
      <c r="V1076" s="17">
        <v>44566</v>
      </c>
      <c r="AF1076" s="17"/>
    </row>
    <row r="1077" spans="1:33" s="11" customFormat="1" hidden="1" x14ac:dyDescent="0.25">
      <c r="A1077" s="1">
        <v>20221004</v>
      </c>
      <c r="B1077" s="1" t="s">
        <v>1221</v>
      </c>
      <c r="C1077" s="1" t="s">
        <v>33</v>
      </c>
      <c r="D1077" s="1" t="s">
        <v>1111</v>
      </c>
      <c r="E1077" s="1" t="s">
        <v>908</v>
      </c>
      <c r="F1077" s="3">
        <v>44565</v>
      </c>
      <c r="G1077" s="3" t="s">
        <v>414</v>
      </c>
      <c r="H1077" s="3"/>
      <c r="I1077" s="17"/>
      <c r="J1077" s="17" t="s">
        <v>40</v>
      </c>
      <c r="K1077" s="11">
        <v>2050</v>
      </c>
      <c r="L1077" s="11" t="s">
        <v>1161</v>
      </c>
      <c r="V1077" s="17">
        <v>44596</v>
      </c>
      <c r="AF1077" s="17"/>
      <c r="AG1077" s="11" t="s">
        <v>1131</v>
      </c>
    </row>
    <row r="1078" spans="1:33" s="11" customFormat="1" hidden="1" x14ac:dyDescent="0.25">
      <c r="A1078" s="1">
        <v>20221005</v>
      </c>
      <c r="B1078" s="1">
        <v>12865229</v>
      </c>
      <c r="C1078" s="1" t="s">
        <v>78</v>
      </c>
      <c r="D1078" s="1" t="s">
        <v>1222</v>
      </c>
      <c r="E1078" s="1">
        <v>897084</v>
      </c>
      <c r="F1078" s="3">
        <v>44565</v>
      </c>
      <c r="G1078" s="3" t="s">
        <v>414</v>
      </c>
      <c r="H1078" s="3"/>
      <c r="I1078" s="17"/>
      <c r="J1078" s="17" t="s">
        <v>506</v>
      </c>
      <c r="K1078" s="11">
        <v>500</v>
      </c>
      <c r="V1078" s="17">
        <v>44566</v>
      </c>
      <c r="W1078" s="11" t="s">
        <v>1223</v>
      </c>
      <c r="AF1078" s="17"/>
      <c r="AG1078" s="11" t="s">
        <v>1224</v>
      </c>
    </row>
    <row r="1079" spans="1:33" s="11" customFormat="1" hidden="1" x14ac:dyDescent="0.25">
      <c r="A1079" s="1">
        <v>20221006</v>
      </c>
      <c r="B1079" s="1">
        <v>12801118</v>
      </c>
      <c r="C1079" s="1" t="s">
        <v>33</v>
      </c>
      <c r="D1079" s="1" t="s">
        <v>56</v>
      </c>
      <c r="E1079" s="1" t="s">
        <v>1225</v>
      </c>
      <c r="F1079" s="3">
        <v>44567</v>
      </c>
      <c r="G1079" s="3" t="s">
        <v>414</v>
      </c>
      <c r="H1079" s="3"/>
      <c r="I1079" s="17"/>
      <c r="J1079" s="17" t="s">
        <v>40</v>
      </c>
      <c r="K1079" s="11">
        <v>5386</v>
      </c>
      <c r="V1079" s="17">
        <v>44641</v>
      </c>
      <c r="AB1079" s="11" t="s">
        <v>1226</v>
      </c>
      <c r="AC1079" s="11" t="s">
        <v>1227</v>
      </c>
      <c r="AF1079" s="17"/>
      <c r="AG1079" s="11" t="s">
        <v>1131</v>
      </c>
    </row>
    <row r="1080" spans="1:33" s="11" customFormat="1" hidden="1" x14ac:dyDescent="0.25">
      <c r="A1080" s="1">
        <v>20221007</v>
      </c>
      <c r="B1080" s="1" t="s">
        <v>1228</v>
      </c>
      <c r="C1080" s="1" t="s">
        <v>33</v>
      </c>
      <c r="D1080" s="1" t="s">
        <v>663</v>
      </c>
      <c r="E1080" s="1">
        <v>1174282</v>
      </c>
      <c r="F1080" s="3">
        <v>44570</v>
      </c>
      <c r="G1080" s="3" t="s">
        <v>414</v>
      </c>
      <c r="H1080" s="3"/>
      <c r="I1080" s="17"/>
      <c r="J1080" s="17" t="s">
        <v>40</v>
      </c>
      <c r="K1080" s="11">
        <v>5116</v>
      </c>
      <c r="V1080" s="17">
        <v>44585</v>
      </c>
      <c r="AF1080" s="17"/>
      <c r="AG1080" s="11" t="s">
        <v>1131</v>
      </c>
    </row>
    <row r="1081" spans="1:33" s="11" customFormat="1" hidden="1" x14ac:dyDescent="0.25">
      <c r="A1081" s="1">
        <v>20221008</v>
      </c>
      <c r="B1081" s="1" t="s">
        <v>1229</v>
      </c>
      <c r="C1081" s="1" t="s">
        <v>78</v>
      </c>
      <c r="D1081" s="1" t="s">
        <v>79</v>
      </c>
      <c r="E1081" s="1">
        <v>1059290</v>
      </c>
      <c r="F1081" s="3">
        <v>44570</v>
      </c>
      <c r="G1081" s="3" t="s">
        <v>414</v>
      </c>
      <c r="H1081" s="3"/>
      <c r="I1081" s="17"/>
      <c r="J1081" s="17" t="s">
        <v>40</v>
      </c>
      <c r="K1081" s="11">
        <v>4246</v>
      </c>
      <c r="V1081" s="17">
        <v>44580</v>
      </c>
      <c r="AF1081" s="17"/>
      <c r="AG1081" s="11" t="s">
        <v>1131</v>
      </c>
    </row>
    <row r="1082" spans="1:33" s="11" customFormat="1" hidden="1" x14ac:dyDescent="0.25">
      <c r="A1082" s="1">
        <v>20221009</v>
      </c>
      <c r="B1082" s="1" t="s">
        <v>1230</v>
      </c>
      <c r="C1082" s="1" t="s">
        <v>33</v>
      </c>
      <c r="D1082" s="1" t="s">
        <v>663</v>
      </c>
      <c r="E1082" s="1">
        <v>1174282</v>
      </c>
      <c r="F1082" s="3">
        <v>44572</v>
      </c>
      <c r="G1082" s="3" t="s">
        <v>414</v>
      </c>
      <c r="H1082" s="3"/>
      <c r="I1082" s="17"/>
      <c r="J1082" s="17" t="s">
        <v>40</v>
      </c>
      <c r="K1082" s="11">
        <v>6221</v>
      </c>
      <c r="V1082" s="17">
        <v>44580</v>
      </c>
      <c r="AF1082" s="17"/>
      <c r="AG1082" s="11" t="s">
        <v>1131</v>
      </c>
    </row>
    <row r="1083" spans="1:33" s="11" customFormat="1" hidden="1" x14ac:dyDescent="0.25">
      <c r="A1083" s="1">
        <v>20221010</v>
      </c>
      <c r="B1083" s="1" t="s">
        <v>1231</v>
      </c>
      <c r="C1083" s="1" t="s">
        <v>78</v>
      </c>
      <c r="D1083" s="1" t="s">
        <v>79</v>
      </c>
      <c r="E1083" s="1">
        <v>1059290</v>
      </c>
      <c r="F1083" s="3">
        <v>44573</v>
      </c>
      <c r="G1083" s="3" t="s">
        <v>414</v>
      </c>
      <c r="H1083" s="3"/>
      <c r="I1083" s="17"/>
      <c r="J1083" s="17" t="s">
        <v>506</v>
      </c>
      <c r="K1083" s="11">
        <v>500</v>
      </c>
      <c r="V1083" s="17">
        <v>44591</v>
      </c>
      <c r="AF1083" s="17"/>
      <c r="AG1083" s="11" t="s">
        <v>1224</v>
      </c>
    </row>
    <row r="1084" spans="1:33" s="11" customFormat="1" hidden="1" x14ac:dyDescent="0.25">
      <c r="A1084" s="1">
        <v>20221011</v>
      </c>
      <c r="B1084" s="1" t="s">
        <v>1232</v>
      </c>
      <c r="C1084" s="1" t="s">
        <v>58</v>
      </c>
      <c r="D1084" s="1" t="s">
        <v>945</v>
      </c>
      <c r="E1084" s="1" t="s">
        <v>1192</v>
      </c>
      <c r="F1084" s="3">
        <v>44574</v>
      </c>
      <c r="G1084" s="3" t="s">
        <v>414</v>
      </c>
      <c r="H1084" s="3"/>
      <c r="I1084" s="17"/>
      <c r="J1084" s="17" t="s">
        <v>40</v>
      </c>
      <c r="K1084" s="11">
        <v>8934</v>
      </c>
      <c r="V1084" s="17">
        <v>44594</v>
      </c>
      <c r="AF1084" s="17"/>
      <c r="AG1084" s="11" t="s">
        <v>1131</v>
      </c>
    </row>
    <row r="1085" spans="1:33" s="11" customFormat="1" hidden="1" x14ac:dyDescent="0.25">
      <c r="A1085" s="1">
        <v>20221012</v>
      </c>
      <c r="B1085" s="1">
        <v>13653275</v>
      </c>
      <c r="C1085" s="1" t="s">
        <v>58</v>
      </c>
      <c r="D1085" s="1" t="s">
        <v>945</v>
      </c>
      <c r="E1085" s="1" t="s">
        <v>1192</v>
      </c>
      <c r="F1085" s="3">
        <v>44574</v>
      </c>
      <c r="G1085" s="3" t="s">
        <v>414</v>
      </c>
      <c r="H1085" s="3"/>
      <c r="I1085" s="17"/>
      <c r="J1085" s="17" t="s">
        <v>40</v>
      </c>
      <c r="K1085" s="11">
        <v>7855</v>
      </c>
      <c r="V1085" s="17">
        <v>44597</v>
      </c>
      <c r="AF1085" s="17"/>
      <c r="AG1085" s="11" t="s">
        <v>1131</v>
      </c>
    </row>
    <row r="1086" spans="1:33" s="11" customFormat="1" hidden="1" x14ac:dyDescent="0.25">
      <c r="A1086" s="1">
        <v>20221013</v>
      </c>
      <c r="B1086" s="1" t="s">
        <v>1233</v>
      </c>
      <c r="C1086" s="1" t="s">
        <v>78</v>
      </c>
      <c r="D1086" s="1" t="s">
        <v>79</v>
      </c>
      <c r="E1086" s="1">
        <v>1059290</v>
      </c>
      <c r="F1086" s="3">
        <v>44578</v>
      </c>
      <c r="G1086" s="3" t="s">
        <v>414</v>
      </c>
      <c r="H1086" s="3"/>
      <c r="I1086" s="17"/>
      <c r="J1086" s="17" t="s">
        <v>268</v>
      </c>
      <c r="K1086" s="11">
        <v>550</v>
      </c>
      <c r="V1086" s="17">
        <v>44580</v>
      </c>
      <c r="AF1086" s="17"/>
      <c r="AG1086" s="11" t="s">
        <v>1131</v>
      </c>
    </row>
    <row r="1087" spans="1:33" s="11" customFormat="1" hidden="1" x14ac:dyDescent="0.25">
      <c r="A1087" s="1">
        <v>20221014</v>
      </c>
      <c r="B1087" s="1" t="s">
        <v>1234</v>
      </c>
      <c r="C1087" s="1" t="s">
        <v>33</v>
      </c>
      <c r="D1087" s="1" t="s">
        <v>511</v>
      </c>
      <c r="E1087" s="1" t="s">
        <v>908</v>
      </c>
      <c r="F1087" s="3">
        <v>44580</v>
      </c>
      <c r="G1087" s="3" t="s">
        <v>414</v>
      </c>
      <c r="H1087" s="3"/>
      <c r="I1087" s="17"/>
      <c r="J1087" s="17" t="s">
        <v>40</v>
      </c>
      <c r="K1087" s="11">
        <v>6701</v>
      </c>
      <c r="L1087" s="11" t="s">
        <v>1161</v>
      </c>
      <c r="V1087" s="17">
        <v>44587</v>
      </c>
      <c r="AF1087" s="17"/>
      <c r="AG1087" s="11" t="s">
        <v>1131</v>
      </c>
    </row>
    <row r="1088" spans="1:33" s="11" customFormat="1" hidden="1" x14ac:dyDescent="0.25">
      <c r="A1088" s="1">
        <v>20221015</v>
      </c>
      <c r="B1088" s="1" t="s">
        <v>1235</v>
      </c>
      <c r="C1088" s="1" t="s">
        <v>78</v>
      </c>
      <c r="D1088" s="1" t="s">
        <v>79</v>
      </c>
      <c r="E1088" s="1">
        <v>1059290</v>
      </c>
      <c r="F1088" s="3">
        <v>44580</v>
      </c>
      <c r="G1088" s="3" t="s">
        <v>414</v>
      </c>
      <c r="H1088" s="3"/>
      <c r="I1088" s="17"/>
      <c r="J1088" s="17" t="s">
        <v>40</v>
      </c>
      <c r="K1088" s="11">
        <v>5012</v>
      </c>
      <c r="V1088" s="17">
        <v>44587</v>
      </c>
      <c r="AF1088" s="17"/>
      <c r="AG1088" s="11" t="s">
        <v>1131</v>
      </c>
    </row>
    <row r="1089" spans="1:33" s="11" customFormat="1" hidden="1" x14ac:dyDescent="0.25">
      <c r="A1089" s="1">
        <v>20221016</v>
      </c>
      <c r="B1089" s="1">
        <v>13655955</v>
      </c>
      <c r="C1089" s="1" t="s">
        <v>33</v>
      </c>
      <c r="D1089" s="1" t="s">
        <v>661</v>
      </c>
      <c r="E1089" s="1" t="s">
        <v>1236</v>
      </c>
      <c r="F1089" s="3">
        <v>44581</v>
      </c>
      <c r="G1089" s="3" t="s">
        <v>414</v>
      </c>
      <c r="H1089" s="3"/>
      <c r="I1089" s="17"/>
      <c r="J1089" s="17" t="s">
        <v>40</v>
      </c>
      <c r="K1089" s="11">
        <v>5266</v>
      </c>
      <c r="V1089" s="17">
        <v>44596</v>
      </c>
      <c r="AF1089" s="17"/>
      <c r="AG1089" s="11" t="s">
        <v>1131</v>
      </c>
    </row>
    <row r="1090" spans="1:33" s="11" customFormat="1" hidden="1" x14ac:dyDescent="0.25">
      <c r="A1090" s="1">
        <v>20221017</v>
      </c>
      <c r="B1090" s="1" t="s">
        <v>1237</v>
      </c>
      <c r="C1090" s="1" t="s">
        <v>33</v>
      </c>
      <c r="D1090" s="1" t="s">
        <v>511</v>
      </c>
      <c r="E1090" s="1">
        <v>1186699</v>
      </c>
      <c r="F1090" s="3">
        <v>44581</v>
      </c>
      <c r="G1090" s="3" t="s">
        <v>414</v>
      </c>
      <c r="H1090" s="3"/>
      <c r="I1090" s="17"/>
      <c r="J1090" s="17" t="s">
        <v>40</v>
      </c>
      <c r="K1090" s="11">
        <v>5511</v>
      </c>
      <c r="V1090" s="17">
        <v>44596</v>
      </c>
      <c r="AF1090" s="17"/>
      <c r="AG1090" s="11" t="s">
        <v>1131</v>
      </c>
    </row>
    <row r="1091" spans="1:33" s="11" customFormat="1" hidden="1" x14ac:dyDescent="0.25">
      <c r="A1091" s="1">
        <v>20221018</v>
      </c>
      <c r="B1091" s="1" t="s">
        <v>1238</v>
      </c>
      <c r="C1091" s="1" t="s">
        <v>78</v>
      </c>
      <c r="D1091" s="1" t="s">
        <v>79</v>
      </c>
      <c r="E1091" s="1">
        <v>1059290</v>
      </c>
      <c r="F1091" s="3">
        <v>44584</v>
      </c>
      <c r="G1091" s="3" t="s">
        <v>414</v>
      </c>
      <c r="H1091" s="3"/>
      <c r="I1091" s="17"/>
      <c r="J1091" s="17" t="s">
        <v>40</v>
      </c>
      <c r="K1091" s="11">
        <v>5162</v>
      </c>
      <c r="V1091" s="17">
        <v>44596</v>
      </c>
      <c r="AF1091" s="17"/>
      <c r="AG1091" s="11" t="s">
        <v>1131</v>
      </c>
    </row>
    <row r="1092" spans="1:33" s="11" customFormat="1" hidden="1" x14ac:dyDescent="0.25">
      <c r="A1092" s="1">
        <v>20221019</v>
      </c>
      <c r="B1092" s="1" t="s">
        <v>1239</v>
      </c>
      <c r="C1092" s="1" t="s">
        <v>33</v>
      </c>
      <c r="D1092" s="1" t="s">
        <v>663</v>
      </c>
      <c r="E1092" s="1">
        <v>1174282</v>
      </c>
      <c r="F1092" s="3">
        <v>44584</v>
      </c>
      <c r="G1092" s="3" t="s">
        <v>414</v>
      </c>
      <c r="H1092" s="3"/>
      <c r="I1092" s="17"/>
      <c r="J1092" s="17" t="s">
        <v>506</v>
      </c>
      <c r="K1092" s="11">
        <v>500</v>
      </c>
      <c r="V1092" s="17">
        <v>44586</v>
      </c>
      <c r="AF1092" s="17"/>
    </row>
    <row r="1093" spans="1:33" s="11" customFormat="1" hidden="1" x14ac:dyDescent="0.25">
      <c r="A1093" s="1">
        <v>20221020</v>
      </c>
      <c r="B1093" s="1" t="s">
        <v>1240</v>
      </c>
      <c r="C1093" s="1" t="s">
        <v>33</v>
      </c>
      <c r="D1093" s="1" t="s">
        <v>663</v>
      </c>
      <c r="E1093" s="1">
        <v>1174282</v>
      </c>
      <c r="F1093" s="3">
        <v>44584</v>
      </c>
      <c r="G1093" s="3" t="s">
        <v>414</v>
      </c>
      <c r="H1093" s="3"/>
      <c r="I1093" s="17"/>
      <c r="J1093" s="17" t="s">
        <v>268</v>
      </c>
      <c r="K1093" s="11">
        <v>550</v>
      </c>
      <c r="V1093" s="17">
        <v>44586</v>
      </c>
      <c r="AF1093" s="17"/>
      <c r="AG1093" s="11" t="s">
        <v>1131</v>
      </c>
    </row>
    <row r="1094" spans="1:33" s="11" customFormat="1" hidden="1" x14ac:dyDescent="0.25">
      <c r="A1094" s="1">
        <v>20221021</v>
      </c>
      <c r="B1094" s="1" t="s">
        <v>1241</v>
      </c>
      <c r="C1094" s="1" t="s">
        <v>33</v>
      </c>
      <c r="D1094" s="1" t="s">
        <v>511</v>
      </c>
      <c r="E1094" s="1">
        <v>1186699</v>
      </c>
      <c r="F1094" s="3">
        <v>44585</v>
      </c>
      <c r="G1094" s="3" t="s">
        <v>414</v>
      </c>
      <c r="H1094" s="3"/>
      <c r="I1094" s="17"/>
      <c r="J1094" s="17" t="s">
        <v>40</v>
      </c>
      <c r="K1094" s="11" t="s">
        <v>937</v>
      </c>
      <c r="V1094" s="17">
        <v>44735</v>
      </c>
      <c r="W1094" s="18" t="s">
        <v>1242</v>
      </c>
      <c r="X1094" s="18"/>
      <c r="Y1094" s="18"/>
      <c r="Z1094" s="18"/>
      <c r="AF1094" s="17"/>
    </row>
    <row r="1095" spans="1:33" s="11" customFormat="1" hidden="1" x14ac:dyDescent="0.25">
      <c r="A1095" s="1">
        <v>20221022</v>
      </c>
      <c r="B1095" s="1">
        <v>13655224</v>
      </c>
      <c r="C1095" s="1" t="s">
        <v>33</v>
      </c>
      <c r="D1095" s="1" t="s">
        <v>663</v>
      </c>
      <c r="E1095" s="1">
        <v>1174282</v>
      </c>
      <c r="F1095" s="3">
        <v>44585</v>
      </c>
      <c r="G1095" s="3" t="s">
        <v>414</v>
      </c>
      <c r="H1095" s="3"/>
      <c r="I1095" s="17"/>
      <c r="J1095" s="17" t="s">
        <v>268</v>
      </c>
      <c r="K1095" s="11">
        <v>550</v>
      </c>
      <c r="V1095" s="17">
        <v>44586</v>
      </c>
      <c r="AF1095" s="17"/>
      <c r="AG1095" s="11" t="s">
        <v>1131</v>
      </c>
    </row>
    <row r="1096" spans="1:33" s="11" customFormat="1" hidden="1" x14ac:dyDescent="0.25">
      <c r="A1096" s="1">
        <v>20221023</v>
      </c>
      <c r="B1096" s="1" t="s">
        <v>1243</v>
      </c>
      <c r="C1096" s="1" t="s">
        <v>33</v>
      </c>
      <c r="D1096" s="1" t="s">
        <v>1111</v>
      </c>
      <c r="E1096" s="1">
        <v>1137348</v>
      </c>
      <c r="F1096" s="3">
        <v>44587</v>
      </c>
      <c r="G1096" s="3" t="s">
        <v>414</v>
      </c>
      <c r="H1096" s="3"/>
      <c r="I1096" s="17"/>
      <c r="J1096" s="17" t="s">
        <v>40</v>
      </c>
      <c r="K1096" s="11">
        <v>7136</v>
      </c>
      <c r="L1096" s="11" t="s">
        <v>1161</v>
      </c>
      <c r="V1096" s="17">
        <v>44617</v>
      </c>
      <c r="AF1096" s="17"/>
      <c r="AG1096" s="11" t="s">
        <v>1131</v>
      </c>
    </row>
    <row r="1097" spans="1:33" s="11" customFormat="1" hidden="1" x14ac:dyDescent="0.25">
      <c r="A1097" s="1">
        <v>20221024</v>
      </c>
      <c r="B1097" s="1" t="s">
        <v>1244</v>
      </c>
      <c r="C1097" s="1" t="s">
        <v>33</v>
      </c>
      <c r="D1097" s="1" t="s">
        <v>661</v>
      </c>
      <c r="E1097" s="1">
        <v>1214858</v>
      </c>
      <c r="F1097" s="3">
        <v>44587</v>
      </c>
      <c r="G1097" s="3" t="s">
        <v>414</v>
      </c>
      <c r="H1097" s="3"/>
      <c r="I1097" s="17"/>
      <c r="J1097" s="17" t="s">
        <v>40</v>
      </c>
      <c r="V1097" s="17">
        <v>44718</v>
      </c>
      <c r="W1097" s="18" t="s">
        <v>1245</v>
      </c>
      <c r="X1097" s="18"/>
      <c r="Y1097" s="18"/>
      <c r="Z1097" s="18"/>
      <c r="AF1097" s="17"/>
    </row>
    <row r="1098" spans="1:33" s="11" customFormat="1" hidden="1" x14ac:dyDescent="0.25">
      <c r="A1098" s="1">
        <v>20221025</v>
      </c>
      <c r="B1098" s="1" t="s">
        <v>1246</v>
      </c>
      <c r="C1098" s="1" t="s">
        <v>33</v>
      </c>
      <c r="D1098" s="1" t="s">
        <v>56</v>
      </c>
      <c r="E1098" s="1">
        <v>1061431</v>
      </c>
      <c r="F1098" s="3">
        <v>44588</v>
      </c>
      <c r="G1098" s="3" t="s">
        <v>414</v>
      </c>
      <c r="H1098" s="3"/>
      <c r="I1098" s="17"/>
      <c r="J1098" s="17" t="s">
        <v>506</v>
      </c>
      <c r="K1098" s="11">
        <v>500</v>
      </c>
      <c r="V1098" s="17">
        <v>44588</v>
      </c>
      <c r="AF1098" s="17"/>
    </row>
    <row r="1099" spans="1:33" s="11" customFormat="1" hidden="1" x14ac:dyDescent="0.25">
      <c r="A1099" s="1">
        <v>20221026</v>
      </c>
      <c r="B1099" s="1">
        <v>13593366</v>
      </c>
      <c r="C1099" s="1" t="s">
        <v>78</v>
      </c>
      <c r="D1099" s="1" t="s">
        <v>79</v>
      </c>
      <c r="E1099" s="1">
        <v>1059290</v>
      </c>
      <c r="F1099" s="3">
        <v>44588</v>
      </c>
      <c r="G1099" s="3" t="s">
        <v>414</v>
      </c>
      <c r="H1099" s="3"/>
      <c r="I1099" s="17"/>
      <c r="J1099" s="17" t="s">
        <v>40</v>
      </c>
      <c r="K1099" s="11">
        <v>4518</v>
      </c>
      <c r="V1099" s="17">
        <v>44595</v>
      </c>
      <c r="AF1099" s="17"/>
      <c r="AG1099" s="11" t="s">
        <v>1131</v>
      </c>
    </row>
    <row r="1100" spans="1:33" s="11" customFormat="1" hidden="1" x14ac:dyDescent="0.25">
      <c r="A1100" s="1">
        <v>20221027</v>
      </c>
      <c r="B1100" s="1" t="s">
        <v>1247</v>
      </c>
      <c r="C1100" s="1" t="s">
        <v>33</v>
      </c>
      <c r="D1100" s="1" t="s">
        <v>663</v>
      </c>
      <c r="E1100" s="1">
        <v>1174282</v>
      </c>
      <c r="F1100" s="3">
        <v>44592</v>
      </c>
      <c r="G1100" s="3" t="s">
        <v>414</v>
      </c>
      <c r="H1100" s="3"/>
      <c r="I1100" s="17"/>
      <c r="J1100" s="17" t="s">
        <v>40</v>
      </c>
      <c r="K1100" s="11">
        <v>6536</v>
      </c>
      <c r="V1100" s="17">
        <v>44596</v>
      </c>
      <c r="AB1100" s="11" t="s">
        <v>1248</v>
      </c>
      <c r="AC1100" s="11" t="s">
        <v>1249</v>
      </c>
      <c r="AF1100" s="17"/>
      <c r="AG1100" s="11" t="s">
        <v>1131</v>
      </c>
    </row>
    <row r="1101" spans="1:33" s="11" customFormat="1" hidden="1" x14ac:dyDescent="0.25">
      <c r="A1101" s="1">
        <v>20221028</v>
      </c>
      <c r="B1101" s="1" t="s">
        <v>1250</v>
      </c>
      <c r="C1101" s="1" t="s">
        <v>78</v>
      </c>
      <c r="D1101" s="1" t="s">
        <v>79</v>
      </c>
      <c r="E1101" s="1">
        <v>1059290</v>
      </c>
      <c r="F1101" s="3">
        <v>44595</v>
      </c>
      <c r="G1101" s="3" t="s">
        <v>414</v>
      </c>
      <c r="H1101" s="3"/>
      <c r="I1101" s="17"/>
      <c r="J1101" s="17" t="s">
        <v>40</v>
      </c>
      <c r="K1101" s="11">
        <v>4740</v>
      </c>
      <c r="V1101" s="17">
        <v>44609</v>
      </c>
      <c r="AB1101" s="11" t="s">
        <v>1251</v>
      </c>
      <c r="AC1101" s="11" t="s">
        <v>1252</v>
      </c>
      <c r="AF1101" s="17"/>
      <c r="AG1101" s="11" t="s">
        <v>1131</v>
      </c>
    </row>
    <row r="1102" spans="1:33" s="11" customFormat="1" hidden="1" x14ac:dyDescent="0.25">
      <c r="A1102" s="1">
        <v>20221029</v>
      </c>
      <c r="B1102" s="1" t="s">
        <v>1253</v>
      </c>
      <c r="C1102" s="1" t="s">
        <v>33</v>
      </c>
      <c r="D1102" s="1" t="s">
        <v>661</v>
      </c>
      <c r="E1102" s="1" t="s">
        <v>797</v>
      </c>
      <c r="F1102" s="3">
        <v>44595</v>
      </c>
      <c r="G1102" s="3" t="s">
        <v>414</v>
      </c>
      <c r="H1102" s="3"/>
      <c r="I1102" s="17"/>
      <c r="J1102" s="17" t="s">
        <v>506</v>
      </c>
      <c r="K1102" s="11">
        <v>500</v>
      </c>
      <c r="V1102" s="17">
        <v>44595</v>
      </c>
      <c r="AB1102" s="11" t="s">
        <v>1254</v>
      </c>
      <c r="AC1102" s="11" t="s">
        <v>1255</v>
      </c>
      <c r="AF1102" s="17"/>
      <c r="AG1102" s="11" t="s">
        <v>1224</v>
      </c>
    </row>
    <row r="1103" spans="1:33" s="11" customFormat="1" hidden="1" x14ac:dyDescent="0.25">
      <c r="A1103" s="1">
        <v>20221030</v>
      </c>
      <c r="B1103" s="1" t="s">
        <v>1256</v>
      </c>
      <c r="C1103" s="1" t="s">
        <v>33</v>
      </c>
      <c r="D1103" s="1" t="s">
        <v>511</v>
      </c>
      <c r="E1103" s="1">
        <v>1162241</v>
      </c>
      <c r="F1103" s="3">
        <v>44595</v>
      </c>
      <c r="G1103" s="3" t="s">
        <v>414</v>
      </c>
      <c r="H1103" s="3"/>
      <c r="I1103" s="17"/>
      <c r="J1103" s="17" t="s">
        <v>40</v>
      </c>
      <c r="K1103" s="11">
        <v>8331</v>
      </c>
      <c r="V1103" s="17">
        <v>44611</v>
      </c>
      <c r="AB1103" s="11" t="s">
        <v>1257</v>
      </c>
      <c r="AC1103" s="11" t="s">
        <v>1258</v>
      </c>
      <c r="AF1103" s="17"/>
      <c r="AG1103" s="11" t="s">
        <v>1131</v>
      </c>
    </row>
    <row r="1104" spans="1:33" s="11" customFormat="1" hidden="1" x14ac:dyDescent="0.25">
      <c r="A1104" s="1">
        <v>20221031</v>
      </c>
      <c r="B1104" s="1">
        <v>12801121</v>
      </c>
      <c r="C1104" s="1" t="s">
        <v>33</v>
      </c>
      <c r="D1104" s="1" t="s">
        <v>56</v>
      </c>
      <c r="E1104" s="1">
        <v>952636</v>
      </c>
      <c r="F1104" s="3">
        <v>44599</v>
      </c>
      <c r="G1104" s="3" t="s">
        <v>414</v>
      </c>
      <c r="H1104" s="3"/>
      <c r="I1104" s="17"/>
      <c r="J1104" s="17" t="s">
        <v>268</v>
      </c>
      <c r="K1104" s="11">
        <v>550</v>
      </c>
      <c r="V1104" s="17">
        <v>44607</v>
      </c>
      <c r="AB1104" s="11" t="s">
        <v>1259</v>
      </c>
      <c r="AC1104" s="11" t="s">
        <v>1260</v>
      </c>
      <c r="AF1104" s="17"/>
      <c r="AG1104" s="11" t="s">
        <v>1131</v>
      </c>
    </row>
    <row r="1105" spans="1:33" s="11" customFormat="1" hidden="1" x14ac:dyDescent="0.25">
      <c r="A1105" s="1">
        <v>20221032</v>
      </c>
      <c r="B1105" s="1" t="s">
        <v>1261</v>
      </c>
      <c r="C1105" s="1" t="s">
        <v>58</v>
      </c>
      <c r="D1105" s="1" t="s">
        <v>945</v>
      </c>
      <c r="E1105" s="1" t="s">
        <v>1192</v>
      </c>
      <c r="F1105" s="3">
        <v>44601</v>
      </c>
      <c r="G1105" s="3" t="s">
        <v>414</v>
      </c>
      <c r="H1105" s="3"/>
      <c r="I1105" s="17"/>
      <c r="J1105" s="17" t="s">
        <v>40</v>
      </c>
      <c r="K1105" s="11">
        <v>8200</v>
      </c>
      <c r="V1105" s="17">
        <v>44637</v>
      </c>
      <c r="W1105" s="11" t="s">
        <v>950</v>
      </c>
      <c r="AB1105" s="11" t="s">
        <v>1262</v>
      </c>
      <c r="AC1105" s="11" t="s">
        <v>1263</v>
      </c>
      <c r="AF1105" s="17"/>
      <c r="AG1105" s="11" t="s">
        <v>1131</v>
      </c>
    </row>
    <row r="1106" spans="1:33" s="11" customFormat="1" hidden="1" x14ac:dyDescent="0.25">
      <c r="A1106" s="1">
        <v>20221033</v>
      </c>
      <c r="B1106" s="1" t="s">
        <v>1264</v>
      </c>
      <c r="C1106" s="1" t="s">
        <v>33</v>
      </c>
      <c r="D1106" s="1" t="s">
        <v>663</v>
      </c>
      <c r="E1106" s="1">
        <v>1174282</v>
      </c>
      <c r="F1106" s="3">
        <v>44602</v>
      </c>
      <c r="G1106" s="3" t="s">
        <v>414</v>
      </c>
      <c r="H1106" s="3"/>
      <c r="I1106" s="17"/>
      <c r="J1106" s="17" t="s">
        <v>40</v>
      </c>
      <c r="K1106" s="11">
        <v>4941</v>
      </c>
      <c r="V1106" s="17">
        <v>44612</v>
      </c>
      <c r="AB1106" s="11" t="s">
        <v>1265</v>
      </c>
      <c r="AC1106" s="11" t="s">
        <v>1266</v>
      </c>
      <c r="AF1106" s="17"/>
      <c r="AG1106" s="11" t="s">
        <v>1131</v>
      </c>
    </row>
    <row r="1107" spans="1:33" s="11" customFormat="1" hidden="1" x14ac:dyDescent="0.25">
      <c r="A1107" s="1">
        <v>20221034</v>
      </c>
      <c r="B1107" s="1">
        <v>13670112</v>
      </c>
      <c r="C1107" s="1" t="s">
        <v>33</v>
      </c>
      <c r="D1107" s="1" t="s">
        <v>1267</v>
      </c>
      <c r="E1107" s="1" t="s">
        <v>1268</v>
      </c>
      <c r="F1107" s="3">
        <v>44605</v>
      </c>
      <c r="G1107" s="3" t="s">
        <v>414</v>
      </c>
      <c r="H1107" s="3"/>
      <c r="I1107" s="17"/>
      <c r="J1107" s="17" t="s">
        <v>40</v>
      </c>
      <c r="K1107" s="11">
        <v>4986</v>
      </c>
      <c r="V1107" s="17">
        <v>44734</v>
      </c>
      <c r="AB1107" s="11" t="s">
        <v>1269</v>
      </c>
      <c r="AC1107" s="11" t="s">
        <v>1270</v>
      </c>
      <c r="AD1107" s="11">
        <v>12120</v>
      </c>
      <c r="AF1107" s="17">
        <v>44740</v>
      </c>
      <c r="AG1107" s="11" t="s">
        <v>1121</v>
      </c>
    </row>
    <row r="1108" spans="1:33" s="11" customFormat="1" hidden="1" x14ac:dyDescent="0.25">
      <c r="A1108" s="1">
        <v>20221035</v>
      </c>
      <c r="B1108" s="1" t="s">
        <v>1271</v>
      </c>
      <c r="C1108" s="1" t="s">
        <v>58</v>
      </c>
      <c r="D1108" s="1" t="s">
        <v>945</v>
      </c>
      <c r="E1108" s="1" t="s">
        <v>1192</v>
      </c>
      <c r="F1108" s="3">
        <v>44607</v>
      </c>
      <c r="G1108" s="3" t="s">
        <v>414</v>
      </c>
      <c r="H1108" s="3"/>
      <c r="I1108" s="17"/>
      <c r="J1108" s="17" t="s">
        <v>506</v>
      </c>
      <c r="K1108" s="11">
        <v>500</v>
      </c>
      <c r="V1108" s="17">
        <v>45011</v>
      </c>
      <c r="AB1108" s="11" t="s">
        <v>1272</v>
      </c>
      <c r="AC1108" s="11" t="s">
        <v>1273</v>
      </c>
      <c r="AF1108" s="17"/>
      <c r="AG1108" s="11" t="s">
        <v>1224</v>
      </c>
    </row>
    <row r="1109" spans="1:33" s="11" customFormat="1" hidden="1" x14ac:dyDescent="0.25">
      <c r="A1109" s="1">
        <v>20221036</v>
      </c>
      <c r="B1109" s="1" t="s">
        <v>1274</v>
      </c>
      <c r="C1109" s="1" t="s">
        <v>33</v>
      </c>
      <c r="D1109" s="1" t="s">
        <v>1275</v>
      </c>
      <c r="E1109" s="1">
        <v>1219697</v>
      </c>
      <c r="F1109" s="3">
        <v>44607</v>
      </c>
      <c r="G1109" s="3" t="s">
        <v>414</v>
      </c>
      <c r="H1109" s="3"/>
      <c r="I1109" s="17"/>
      <c r="J1109" s="17" t="s">
        <v>35</v>
      </c>
      <c r="V1109" s="17" t="s">
        <v>36</v>
      </c>
      <c r="W1109" s="11" t="s">
        <v>1276</v>
      </c>
      <c r="AB1109" s="11" t="s">
        <v>1277</v>
      </c>
      <c r="AC1109" s="11" t="s">
        <v>1278</v>
      </c>
      <c r="AF1109" s="17"/>
      <c r="AG1109" s="11" t="s">
        <v>1224</v>
      </c>
    </row>
    <row r="1110" spans="1:33" s="11" customFormat="1" hidden="1" x14ac:dyDescent="0.25">
      <c r="A1110" s="1">
        <v>20221037</v>
      </c>
      <c r="B1110" s="1" t="s">
        <v>1279</v>
      </c>
      <c r="C1110" s="1" t="s">
        <v>78</v>
      </c>
      <c r="D1110" s="1" t="s">
        <v>79</v>
      </c>
      <c r="E1110" s="1">
        <v>1059290</v>
      </c>
      <c r="F1110" s="3">
        <v>44608</v>
      </c>
      <c r="G1110" s="3" t="s">
        <v>414</v>
      </c>
      <c r="H1110" s="3"/>
      <c r="I1110" s="17"/>
      <c r="J1110" s="17" t="s">
        <v>268</v>
      </c>
      <c r="K1110" s="11">
        <v>550</v>
      </c>
      <c r="V1110" s="17">
        <v>44611</v>
      </c>
      <c r="AB1110" s="11" t="s">
        <v>1280</v>
      </c>
      <c r="AC1110" s="11" t="s">
        <v>1281</v>
      </c>
      <c r="AF1110" s="17"/>
      <c r="AG1110" s="11" t="s">
        <v>1131</v>
      </c>
    </row>
    <row r="1111" spans="1:33" s="11" customFormat="1" hidden="1" x14ac:dyDescent="0.25">
      <c r="A1111" s="1">
        <v>20221038</v>
      </c>
      <c r="B1111" s="1" t="s">
        <v>1282</v>
      </c>
      <c r="C1111" s="1" t="s">
        <v>33</v>
      </c>
      <c r="D1111" s="1" t="s">
        <v>663</v>
      </c>
      <c r="E1111" s="1">
        <v>1174282</v>
      </c>
      <c r="F1111" s="3">
        <v>44608</v>
      </c>
      <c r="G1111" s="3" t="s">
        <v>414</v>
      </c>
      <c r="H1111" s="3"/>
      <c r="I1111" s="17"/>
      <c r="J1111" s="17" t="s">
        <v>40</v>
      </c>
      <c r="K1111" s="11">
        <v>4746</v>
      </c>
      <c r="T1111" s="17"/>
      <c r="V1111" s="17">
        <v>44616</v>
      </c>
      <c r="AB1111" s="11" t="s">
        <v>1283</v>
      </c>
      <c r="AC1111" s="11" t="s">
        <v>1284</v>
      </c>
      <c r="AD1111" s="11">
        <v>12118</v>
      </c>
      <c r="AF1111" s="17">
        <v>44728</v>
      </c>
      <c r="AG1111" s="11" t="s">
        <v>1131</v>
      </c>
    </row>
    <row r="1112" spans="1:33" s="11" customFormat="1" hidden="1" x14ac:dyDescent="0.25">
      <c r="A1112" s="1">
        <v>20221039</v>
      </c>
      <c r="B1112" s="1" t="s">
        <v>1285</v>
      </c>
      <c r="C1112" s="1" t="s">
        <v>33</v>
      </c>
      <c r="D1112" s="1" t="s">
        <v>56</v>
      </c>
      <c r="E1112" s="1">
        <v>952636</v>
      </c>
      <c r="F1112" s="3">
        <v>44608</v>
      </c>
      <c r="G1112" s="3" t="s">
        <v>414</v>
      </c>
      <c r="H1112" s="3"/>
      <c r="I1112" s="17"/>
      <c r="J1112" s="17" t="s">
        <v>268</v>
      </c>
      <c r="K1112" s="11">
        <v>550</v>
      </c>
      <c r="V1112" s="17">
        <v>44634</v>
      </c>
      <c r="AB1112" s="11" t="s">
        <v>1286</v>
      </c>
      <c r="AC1112" s="11" t="s">
        <v>1287</v>
      </c>
      <c r="AF1112" s="17"/>
      <c r="AG1112" s="11" t="s">
        <v>1131</v>
      </c>
    </row>
    <row r="1113" spans="1:33" s="11" customFormat="1" hidden="1" x14ac:dyDescent="0.25">
      <c r="A1113" s="1">
        <v>20221040</v>
      </c>
      <c r="B1113" s="1" t="s">
        <v>1288</v>
      </c>
      <c r="C1113" s="1" t="s">
        <v>33</v>
      </c>
      <c r="D1113" s="1" t="s">
        <v>663</v>
      </c>
      <c r="E1113" s="1">
        <v>1174282</v>
      </c>
      <c r="F1113" s="3">
        <v>44609</v>
      </c>
      <c r="G1113" s="3" t="s">
        <v>414</v>
      </c>
      <c r="H1113" s="3"/>
      <c r="I1113" s="17"/>
      <c r="J1113" s="17" t="s">
        <v>40</v>
      </c>
      <c r="K1113" s="11">
        <v>5911</v>
      </c>
      <c r="V1113" s="17">
        <v>44616</v>
      </c>
      <c r="W1113" s="11" t="s">
        <v>950</v>
      </c>
      <c r="AB1113" s="11" t="s">
        <v>1289</v>
      </c>
      <c r="AC1113" s="11" t="s">
        <v>1290</v>
      </c>
      <c r="AF1113" s="17"/>
      <c r="AG1113" s="11" t="s">
        <v>1131</v>
      </c>
    </row>
    <row r="1114" spans="1:33" s="11" customFormat="1" hidden="1" x14ac:dyDescent="0.25">
      <c r="A1114" s="295">
        <v>20221041</v>
      </c>
      <c r="B1114" s="295" t="s">
        <v>1291</v>
      </c>
      <c r="C1114" s="366" t="s">
        <v>33</v>
      </c>
      <c r="D1114" s="295" t="s">
        <v>661</v>
      </c>
      <c r="E1114" s="367" t="s">
        <v>797</v>
      </c>
      <c r="F1114" s="368">
        <v>44612</v>
      </c>
      <c r="G1114" s="367" t="s">
        <v>414</v>
      </c>
      <c r="H1114" s="367"/>
      <c r="I1114" s="296"/>
      <c r="J1114" s="17" t="s">
        <v>40</v>
      </c>
      <c r="K1114" s="11" t="s">
        <v>937</v>
      </c>
      <c r="V1114" s="17">
        <v>44809</v>
      </c>
      <c r="W1114" s="18" t="s">
        <v>1292</v>
      </c>
      <c r="X1114" s="18"/>
      <c r="Y1114" s="18"/>
      <c r="Z1114" s="18"/>
      <c r="AB1114" s="11" t="s">
        <v>1293</v>
      </c>
      <c r="AC1114" s="11" t="s">
        <v>1294</v>
      </c>
      <c r="AF1114" s="17"/>
      <c r="AG1114" s="11" t="s">
        <v>1224</v>
      </c>
    </row>
    <row r="1115" spans="1:33" s="11" customFormat="1" hidden="1" x14ac:dyDescent="0.25">
      <c r="A1115" s="1">
        <v>20221042</v>
      </c>
      <c r="B1115" s="1" t="s">
        <v>1295</v>
      </c>
      <c r="C1115" s="48" t="s">
        <v>33</v>
      </c>
      <c r="D1115" s="1" t="s">
        <v>661</v>
      </c>
      <c r="E1115" s="1" t="s">
        <v>797</v>
      </c>
      <c r="F1115" s="3">
        <v>44612</v>
      </c>
      <c r="G1115" s="1" t="s">
        <v>414</v>
      </c>
      <c r="H1115" s="1"/>
      <c r="J1115" s="11" t="s">
        <v>40</v>
      </c>
      <c r="K1115" s="11" t="s">
        <v>937</v>
      </c>
      <c r="V1115" s="17">
        <v>44802</v>
      </c>
      <c r="W1115" s="18" t="s">
        <v>1296</v>
      </c>
      <c r="X1115" s="18"/>
      <c r="Y1115" s="18"/>
      <c r="Z1115" s="18"/>
      <c r="AB1115" s="11" t="s">
        <v>1297</v>
      </c>
      <c r="AC1115" s="11" t="s">
        <v>1298</v>
      </c>
      <c r="AF1115" s="17"/>
      <c r="AG1115" s="11" t="s">
        <v>1224</v>
      </c>
    </row>
    <row r="1116" spans="1:33" s="11" customFormat="1" hidden="1" x14ac:dyDescent="0.25">
      <c r="A1116" s="1">
        <v>20221043</v>
      </c>
      <c r="B1116" s="1" t="s">
        <v>1299</v>
      </c>
      <c r="C1116" s="48" t="s">
        <v>33</v>
      </c>
      <c r="D1116" s="1" t="s">
        <v>1111</v>
      </c>
      <c r="E1116" s="1" t="s">
        <v>908</v>
      </c>
      <c r="F1116" s="3">
        <v>44613</v>
      </c>
      <c r="G1116" s="1" t="s">
        <v>414</v>
      </c>
      <c r="H1116" s="1"/>
      <c r="J1116" s="11" t="s">
        <v>40</v>
      </c>
      <c r="K1116" s="11">
        <v>6006</v>
      </c>
      <c r="L1116" s="11" t="s">
        <v>1161</v>
      </c>
      <c r="V1116" s="17">
        <v>44645</v>
      </c>
      <c r="AB1116" s="11" t="s">
        <v>1300</v>
      </c>
      <c r="AC1116" s="11" t="s">
        <v>1301</v>
      </c>
      <c r="AF1116" s="17"/>
      <c r="AG1116" s="11" t="s">
        <v>1131</v>
      </c>
    </row>
    <row r="1117" spans="1:33" s="11" customFormat="1" hidden="1" x14ac:dyDescent="0.25">
      <c r="A1117" s="1">
        <v>20221044</v>
      </c>
      <c r="B1117" s="1" t="s">
        <v>1302</v>
      </c>
      <c r="C1117" s="48" t="s">
        <v>33</v>
      </c>
      <c r="D1117" s="1" t="s">
        <v>511</v>
      </c>
      <c r="E1117" s="1">
        <v>1186699</v>
      </c>
      <c r="F1117" s="3">
        <v>44619</v>
      </c>
      <c r="G1117" s="1" t="s">
        <v>414</v>
      </c>
      <c r="H1117" s="1"/>
      <c r="J1117" s="11" t="s">
        <v>506</v>
      </c>
      <c r="K1117" s="11">
        <v>500</v>
      </c>
      <c r="V1117" s="17">
        <v>44621</v>
      </c>
      <c r="AB1117" s="11" t="s">
        <v>1303</v>
      </c>
      <c r="AC1117" s="11" t="s">
        <v>1304</v>
      </c>
      <c r="AF1117" s="17"/>
      <c r="AG1117" s="11" t="s">
        <v>1224</v>
      </c>
    </row>
    <row r="1118" spans="1:33" s="11" customFormat="1" hidden="1" x14ac:dyDescent="0.25">
      <c r="A1118" s="1">
        <v>20221045</v>
      </c>
      <c r="B1118" s="1" t="s">
        <v>1305</v>
      </c>
      <c r="C1118" s="48" t="s">
        <v>33</v>
      </c>
      <c r="D1118" s="1" t="s">
        <v>663</v>
      </c>
      <c r="E1118" s="1">
        <v>1174282</v>
      </c>
      <c r="F1118" s="3">
        <v>44619</v>
      </c>
      <c r="G1118" s="1" t="s">
        <v>414</v>
      </c>
      <c r="H1118" s="1"/>
      <c r="J1118" s="11" t="s">
        <v>40</v>
      </c>
      <c r="K1118" s="11">
        <v>6196</v>
      </c>
      <c r="V1118" s="17">
        <v>44625</v>
      </c>
      <c r="AB1118" s="11" t="s">
        <v>1306</v>
      </c>
      <c r="AC1118" s="11" t="s">
        <v>1307</v>
      </c>
      <c r="AF1118" s="17"/>
      <c r="AG1118" s="11" t="s">
        <v>1131</v>
      </c>
    </row>
    <row r="1119" spans="1:33" s="11" customFormat="1" hidden="1" x14ac:dyDescent="0.25">
      <c r="A1119" s="1">
        <v>20221046</v>
      </c>
      <c r="B1119" s="1" t="s">
        <v>1308</v>
      </c>
      <c r="C1119" s="48" t="s">
        <v>78</v>
      </c>
      <c r="D1119" s="1" t="s">
        <v>79</v>
      </c>
      <c r="E1119" s="1">
        <v>1059290</v>
      </c>
      <c r="F1119" s="3">
        <v>44619</v>
      </c>
      <c r="G1119" s="1" t="s">
        <v>414</v>
      </c>
      <c r="H1119" s="1"/>
      <c r="J1119" s="11" t="s">
        <v>268</v>
      </c>
      <c r="K1119" s="11">
        <v>550</v>
      </c>
      <c r="V1119" s="17">
        <v>44625</v>
      </c>
      <c r="AB1119" s="11" t="s">
        <v>1309</v>
      </c>
      <c r="AC1119" s="11" t="s">
        <v>1310</v>
      </c>
      <c r="AF1119" s="17"/>
      <c r="AG1119" s="11" t="s">
        <v>1131</v>
      </c>
    </row>
    <row r="1120" spans="1:33" s="11" customFormat="1" hidden="1" x14ac:dyDescent="0.25">
      <c r="A1120" s="1">
        <v>20221047</v>
      </c>
      <c r="B1120" s="1">
        <v>13641021</v>
      </c>
      <c r="C1120" s="1" t="s">
        <v>78</v>
      </c>
      <c r="D1120" s="1" t="s">
        <v>79</v>
      </c>
      <c r="E1120" s="1">
        <v>1059290</v>
      </c>
      <c r="F1120" s="3">
        <v>44619</v>
      </c>
      <c r="G1120" s="3" t="s">
        <v>414</v>
      </c>
      <c r="H1120" s="3"/>
      <c r="I1120" s="17"/>
      <c r="J1120" s="17" t="s">
        <v>268</v>
      </c>
      <c r="K1120" s="11">
        <v>550</v>
      </c>
      <c r="V1120" s="17">
        <v>44625</v>
      </c>
      <c r="AB1120" s="11" t="s">
        <v>1311</v>
      </c>
      <c r="AC1120" s="11" t="s">
        <v>1312</v>
      </c>
      <c r="AF1120" s="17"/>
      <c r="AG1120" s="11" t="s">
        <v>1131</v>
      </c>
    </row>
    <row r="1121" spans="1:33" s="11" customFormat="1" hidden="1" x14ac:dyDescent="0.25">
      <c r="A1121" s="1">
        <v>20221048</v>
      </c>
      <c r="B1121" s="1" t="s">
        <v>1313</v>
      </c>
      <c r="C1121" s="1" t="s">
        <v>78</v>
      </c>
      <c r="D1121" s="1" t="s">
        <v>79</v>
      </c>
      <c r="E1121" s="1">
        <v>1059290</v>
      </c>
      <c r="F1121" s="3">
        <v>44620</v>
      </c>
      <c r="G1121" s="3" t="s">
        <v>414</v>
      </c>
      <c r="H1121" s="3"/>
      <c r="I1121" s="17"/>
      <c r="J1121" s="17" t="s">
        <v>40</v>
      </c>
      <c r="K1121" s="11">
        <v>5062</v>
      </c>
      <c r="V1121" s="17">
        <v>44625</v>
      </c>
      <c r="AB1121" s="11" t="s">
        <v>1314</v>
      </c>
      <c r="AC1121" s="11" t="s">
        <v>1315</v>
      </c>
      <c r="AF1121" s="17"/>
      <c r="AG1121" s="11" t="s">
        <v>1131</v>
      </c>
    </row>
    <row r="1122" spans="1:33" s="11" customFormat="1" hidden="1" x14ac:dyDescent="0.25">
      <c r="A1122" s="1">
        <v>20221049</v>
      </c>
      <c r="B1122" s="1">
        <v>13546857</v>
      </c>
      <c r="C1122" s="1" t="s">
        <v>78</v>
      </c>
      <c r="D1122" s="1" t="s">
        <v>79</v>
      </c>
      <c r="E1122" s="1">
        <v>1059290</v>
      </c>
      <c r="F1122" s="3">
        <v>44620</v>
      </c>
      <c r="G1122" s="3" t="s">
        <v>414</v>
      </c>
      <c r="H1122" s="3"/>
      <c r="I1122" s="17"/>
      <c r="J1122" s="17" t="s">
        <v>268</v>
      </c>
      <c r="K1122" s="11">
        <v>550</v>
      </c>
      <c r="V1122" s="17">
        <v>44625</v>
      </c>
      <c r="AB1122" s="11" t="s">
        <v>1316</v>
      </c>
      <c r="AC1122" s="11" t="s">
        <v>1317</v>
      </c>
      <c r="AF1122" s="17"/>
      <c r="AG1122" s="11" t="s">
        <v>1131</v>
      </c>
    </row>
    <row r="1123" spans="1:33" s="11" customFormat="1" hidden="1" x14ac:dyDescent="0.25">
      <c r="A1123" s="1">
        <v>20221050</v>
      </c>
      <c r="B1123" s="1">
        <v>13655228</v>
      </c>
      <c r="C1123" s="1" t="s">
        <v>33</v>
      </c>
      <c r="D1123" s="1" t="s">
        <v>511</v>
      </c>
      <c r="E1123" s="1">
        <v>1186699</v>
      </c>
      <c r="F1123" s="3">
        <v>44620</v>
      </c>
      <c r="G1123" s="3" t="s">
        <v>414</v>
      </c>
      <c r="H1123" s="3"/>
      <c r="I1123" s="17"/>
      <c r="J1123" s="17" t="s">
        <v>40</v>
      </c>
      <c r="K1123" s="11">
        <v>6641</v>
      </c>
      <c r="V1123" s="17">
        <v>44623</v>
      </c>
      <c r="AB1123" s="11" t="s">
        <v>1318</v>
      </c>
      <c r="AC1123" s="11" t="s">
        <v>1319</v>
      </c>
      <c r="AF1123" s="17"/>
      <c r="AG1123" s="11" t="s">
        <v>1131</v>
      </c>
    </row>
    <row r="1124" spans="1:33" s="11" customFormat="1" hidden="1" x14ac:dyDescent="0.25">
      <c r="A1124" s="1">
        <v>20221051</v>
      </c>
      <c r="B1124" s="1" t="s">
        <v>1320</v>
      </c>
      <c r="C1124" s="48" t="s">
        <v>78</v>
      </c>
      <c r="D1124" s="1" t="s">
        <v>79</v>
      </c>
      <c r="E1124" s="1">
        <v>1059290</v>
      </c>
      <c r="F1124" s="3">
        <v>44621</v>
      </c>
      <c r="G1124" s="1" t="s">
        <v>414</v>
      </c>
      <c r="H1124" s="1"/>
      <c r="J1124" s="11" t="s">
        <v>268</v>
      </c>
      <c r="K1124" s="11">
        <v>550</v>
      </c>
      <c r="V1124" s="17">
        <v>44627</v>
      </c>
      <c r="AB1124" s="11" t="s">
        <v>1321</v>
      </c>
      <c r="AC1124" s="11" t="s">
        <v>1322</v>
      </c>
      <c r="AF1124" s="17"/>
      <c r="AG1124" s="11" t="s">
        <v>1131</v>
      </c>
    </row>
    <row r="1125" spans="1:33" s="11" customFormat="1" hidden="1" x14ac:dyDescent="0.25">
      <c r="A1125" s="1">
        <v>20221052</v>
      </c>
      <c r="B1125" s="1" t="s">
        <v>1323</v>
      </c>
      <c r="C1125" s="48" t="s">
        <v>78</v>
      </c>
      <c r="D1125" s="1" t="s">
        <v>79</v>
      </c>
      <c r="E1125" s="1">
        <v>1059290</v>
      </c>
      <c r="F1125" s="3">
        <v>44623</v>
      </c>
      <c r="G1125" s="1" t="s">
        <v>414</v>
      </c>
      <c r="H1125" s="1"/>
      <c r="J1125" s="11" t="s">
        <v>40</v>
      </c>
      <c r="K1125" s="11">
        <v>5878</v>
      </c>
      <c r="V1125" s="17">
        <v>44634</v>
      </c>
      <c r="AB1125" s="11" t="s">
        <v>1324</v>
      </c>
      <c r="AC1125" s="11" t="s">
        <v>1325</v>
      </c>
      <c r="AF1125" s="17"/>
      <c r="AG1125" s="11" t="s">
        <v>1131</v>
      </c>
    </row>
    <row r="1126" spans="1:33" s="11" customFormat="1" hidden="1" x14ac:dyDescent="0.25">
      <c r="A1126" s="1">
        <v>20221053</v>
      </c>
      <c r="B1126" s="1">
        <v>13685067</v>
      </c>
      <c r="C1126" s="1" t="s">
        <v>78</v>
      </c>
      <c r="D1126" s="1" t="s">
        <v>79</v>
      </c>
      <c r="E1126" s="1">
        <v>1059290</v>
      </c>
      <c r="F1126" s="3">
        <v>44623</v>
      </c>
      <c r="G1126" s="3" t="s">
        <v>414</v>
      </c>
      <c r="H1126" s="3"/>
      <c r="I1126" s="17"/>
      <c r="J1126" s="17" t="s">
        <v>268</v>
      </c>
      <c r="K1126" s="11">
        <v>550</v>
      </c>
      <c r="V1126" s="17">
        <v>44627</v>
      </c>
      <c r="AB1126" s="11" t="s">
        <v>1326</v>
      </c>
      <c r="AC1126" s="11" t="s">
        <v>1327</v>
      </c>
      <c r="AF1126" s="17"/>
      <c r="AG1126" s="11" t="s">
        <v>1131</v>
      </c>
    </row>
    <row r="1127" spans="1:33" s="11" customFormat="1" hidden="1" x14ac:dyDescent="0.25">
      <c r="A1127" s="1">
        <v>20221054</v>
      </c>
      <c r="B1127" s="1" t="s">
        <v>1328</v>
      </c>
      <c r="C1127" s="48" t="s">
        <v>78</v>
      </c>
      <c r="D1127" s="1" t="s">
        <v>79</v>
      </c>
      <c r="E1127" s="1">
        <v>1059290</v>
      </c>
      <c r="F1127" s="3">
        <v>44626</v>
      </c>
      <c r="G1127" s="1" t="s">
        <v>414</v>
      </c>
      <c r="H1127" s="1"/>
      <c r="J1127" s="11" t="s">
        <v>268</v>
      </c>
      <c r="K1127" s="11">
        <v>550</v>
      </c>
      <c r="V1127" s="17">
        <v>44628</v>
      </c>
      <c r="AB1127" s="11" t="s">
        <v>1329</v>
      </c>
      <c r="AC1127" s="11" t="s">
        <v>1330</v>
      </c>
      <c r="AF1127" s="17"/>
      <c r="AG1127" s="11" t="s">
        <v>1131</v>
      </c>
    </row>
    <row r="1128" spans="1:33" s="11" customFormat="1" hidden="1" x14ac:dyDescent="0.25">
      <c r="A1128" s="1">
        <v>20221055</v>
      </c>
      <c r="B1128" s="1" t="s">
        <v>1331</v>
      </c>
      <c r="C1128" s="48" t="s">
        <v>78</v>
      </c>
      <c r="D1128" s="1" t="s">
        <v>79</v>
      </c>
      <c r="E1128" s="1">
        <v>1059290</v>
      </c>
      <c r="F1128" s="3">
        <v>44627</v>
      </c>
      <c r="G1128" s="1" t="s">
        <v>414</v>
      </c>
      <c r="H1128" s="1"/>
      <c r="J1128" s="11" t="s">
        <v>40</v>
      </c>
      <c r="K1128" s="11">
        <v>4468</v>
      </c>
      <c r="V1128" s="17">
        <v>44634</v>
      </c>
      <c r="AB1128" s="11" t="s">
        <v>1332</v>
      </c>
      <c r="AC1128" s="11" t="s">
        <v>1333</v>
      </c>
      <c r="AF1128" s="17"/>
      <c r="AG1128" s="11" t="s">
        <v>1131</v>
      </c>
    </row>
    <row r="1129" spans="1:33" s="11" customFormat="1" hidden="1" x14ac:dyDescent="0.25">
      <c r="A1129" s="1">
        <v>20221056</v>
      </c>
      <c r="B1129" s="1" t="s">
        <v>1334</v>
      </c>
      <c r="C1129" s="48" t="s">
        <v>33</v>
      </c>
      <c r="D1129" s="1" t="s">
        <v>661</v>
      </c>
      <c r="E1129" s="1" t="s">
        <v>1236</v>
      </c>
      <c r="F1129" s="3">
        <v>44627</v>
      </c>
      <c r="G1129" s="1" t="s">
        <v>414</v>
      </c>
      <c r="H1129" s="1"/>
      <c r="J1129" s="11" t="s">
        <v>268</v>
      </c>
      <c r="K1129" s="11">
        <v>550</v>
      </c>
      <c r="V1129" s="17">
        <v>44628</v>
      </c>
      <c r="AB1129" s="11" t="s">
        <v>1335</v>
      </c>
      <c r="AC1129" s="11" t="s">
        <v>1336</v>
      </c>
      <c r="AF1129" s="17"/>
      <c r="AG1129" s="11" t="s">
        <v>1131</v>
      </c>
    </row>
    <row r="1130" spans="1:33" s="11" customFormat="1" hidden="1" x14ac:dyDescent="0.25">
      <c r="A1130" s="1">
        <v>20221057</v>
      </c>
      <c r="B1130" s="1">
        <v>13655956</v>
      </c>
      <c r="C1130" s="1" t="s">
        <v>33</v>
      </c>
      <c r="D1130" s="1" t="s">
        <v>661</v>
      </c>
      <c r="E1130" s="1">
        <v>1160951</v>
      </c>
      <c r="F1130" s="3">
        <v>44627</v>
      </c>
      <c r="G1130" s="3" t="s">
        <v>414</v>
      </c>
      <c r="H1130" s="3"/>
      <c r="I1130" s="17"/>
      <c r="J1130" s="11" t="s">
        <v>40</v>
      </c>
      <c r="K1130" s="11">
        <v>5351</v>
      </c>
      <c r="V1130" s="17">
        <v>44634</v>
      </c>
      <c r="AB1130" s="11" t="s">
        <v>1337</v>
      </c>
      <c r="AC1130" s="11" t="s">
        <v>1338</v>
      </c>
      <c r="AF1130" s="17"/>
      <c r="AG1130" s="11" t="s">
        <v>1131</v>
      </c>
    </row>
    <row r="1131" spans="1:33" s="11" customFormat="1" hidden="1" x14ac:dyDescent="0.25">
      <c r="A1131" s="1">
        <v>20221058</v>
      </c>
      <c r="B1131" s="1" t="s">
        <v>1339</v>
      </c>
      <c r="C1131" s="48" t="s">
        <v>33</v>
      </c>
      <c r="D1131" s="1" t="s">
        <v>56</v>
      </c>
      <c r="E1131" s="1">
        <v>952636</v>
      </c>
      <c r="F1131" s="3">
        <v>44628</v>
      </c>
      <c r="G1131" s="1" t="s">
        <v>414</v>
      </c>
      <c r="H1131" s="1"/>
      <c r="J1131" s="11" t="s">
        <v>40</v>
      </c>
      <c r="K1131" s="11">
        <v>4866</v>
      </c>
      <c r="V1131" s="17">
        <v>44636</v>
      </c>
      <c r="AB1131" s="11" t="s">
        <v>1340</v>
      </c>
      <c r="AC1131" s="11" t="s">
        <v>1341</v>
      </c>
      <c r="AF1131" s="17"/>
      <c r="AG1131" s="11" t="s">
        <v>1131</v>
      </c>
    </row>
    <row r="1132" spans="1:33" s="11" customFormat="1" hidden="1" x14ac:dyDescent="0.25">
      <c r="A1132" s="1">
        <v>20221059</v>
      </c>
      <c r="B1132" s="292" t="s">
        <v>1342</v>
      </c>
      <c r="C1132" s="48" t="s">
        <v>33</v>
      </c>
      <c r="D1132" s="1" t="s">
        <v>56</v>
      </c>
      <c r="E1132" s="1">
        <v>952636</v>
      </c>
      <c r="F1132" s="3">
        <v>44629</v>
      </c>
      <c r="G1132" s="1" t="s">
        <v>414</v>
      </c>
      <c r="H1132" s="1"/>
      <c r="J1132" s="11" t="s">
        <v>40</v>
      </c>
      <c r="K1132" s="11">
        <v>5251</v>
      </c>
      <c r="V1132" s="17">
        <v>44634</v>
      </c>
      <c r="W1132" s="11" t="s">
        <v>1343</v>
      </c>
      <c r="AB1132" s="11" t="s">
        <v>1344</v>
      </c>
      <c r="AC1132" s="11" t="s">
        <v>1345</v>
      </c>
      <c r="AF1132" s="17"/>
      <c r="AG1132" s="11" t="s">
        <v>1131</v>
      </c>
    </row>
    <row r="1133" spans="1:33" s="11" customFormat="1" hidden="1" x14ac:dyDescent="0.25">
      <c r="A1133" s="1">
        <v>20221060</v>
      </c>
      <c r="B1133" s="1" t="s">
        <v>1346</v>
      </c>
      <c r="C1133" s="48" t="s">
        <v>33</v>
      </c>
      <c r="D1133" s="1" t="s">
        <v>663</v>
      </c>
      <c r="E1133" s="1">
        <v>1174282</v>
      </c>
      <c r="F1133" s="3">
        <v>44633</v>
      </c>
      <c r="G1133" s="1" t="s">
        <v>414</v>
      </c>
      <c r="H1133" s="1"/>
      <c r="J1133" s="11" t="s">
        <v>40</v>
      </c>
      <c r="K1133" s="11">
        <v>6306</v>
      </c>
      <c r="V1133" s="17">
        <v>44637</v>
      </c>
      <c r="AB1133" s="11" t="s">
        <v>1347</v>
      </c>
      <c r="AC1133" s="11" t="s">
        <v>1348</v>
      </c>
      <c r="AF1133" s="17"/>
      <c r="AG1133" s="11" t="s">
        <v>1131</v>
      </c>
    </row>
    <row r="1134" spans="1:33" s="11" customFormat="1" hidden="1" x14ac:dyDescent="0.25">
      <c r="A1134" s="1">
        <v>20221061</v>
      </c>
      <c r="B1134" s="1" t="s">
        <v>1349</v>
      </c>
      <c r="C1134" s="48" t="s">
        <v>33</v>
      </c>
      <c r="D1134" s="1" t="s">
        <v>663</v>
      </c>
      <c r="E1134" s="1">
        <v>1174282</v>
      </c>
      <c r="F1134" s="3">
        <v>44633</v>
      </c>
      <c r="G1134" s="1" t="s">
        <v>414</v>
      </c>
      <c r="H1134" s="1"/>
      <c r="J1134" s="11" t="s">
        <v>40</v>
      </c>
      <c r="K1134" s="11">
        <v>7506</v>
      </c>
      <c r="V1134" s="17">
        <v>44634</v>
      </c>
      <c r="W1134" s="11" t="s">
        <v>950</v>
      </c>
      <c r="AB1134" s="11" t="s">
        <v>1350</v>
      </c>
      <c r="AC1134" s="11" t="s">
        <v>1351</v>
      </c>
      <c r="AF1134" s="17"/>
      <c r="AG1134" s="11" t="s">
        <v>1131</v>
      </c>
    </row>
    <row r="1135" spans="1:33" s="11" customFormat="1" hidden="1" x14ac:dyDescent="0.25">
      <c r="A1135" s="1">
        <v>20221062</v>
      </c>
      <c r="B1135" s="1" t="s">
        <v>1352</v>
      </c>
      <c r="C1135" s="48" t="s">
        <v>33</v>
      </c>
      <c r="D1135" s="1" t="s">
        <v>663</v>
      </c>
      <c r="E1135" s="1">
        <v>1174282</v>
      </c>
      <c r="F1135" s="3">
        <v>44634</v>
      </c>
      <c r="G1135" s="3" t="s">
        <v>414</v>
      </c>
      <c r="H1135" s="3"/>
      <c r="I1135" s="17"/>
      <c r="J1135" s="11" t="s">
        <v>506</v>
      </c>
      <c r="K1135" s="11">
        <v>500</v>
      </c>
      <c r="V1135" s="17">
        <v>44635</v>
      </c>
      <c r="W1135" s="11" t="s">
        <v>950</v>
      </c>
      <c r="AB1135" s="11" t="s">
        <v>1353</v>
      </c>
      <c r="AC1135" s="11" t="s">
        <v>1354</v>
      </c>
      <c r="AF1135" s="17"/>
      <c r="AG1135" s="11" t="s">
        <v>1131</v>
      </c>
    </row>
    <row r="1136" spans="1:33" s="11" customFormat="1" hidden="1" x14ac:dyDescent="0.25">
      <c r="A1136" s="1">
        <v>20221063</v>
      </c>
      <c r="B1136" s="1" t="s">
        <v>1355</v>
      </c>
      <c r="C1136" s="1" t="s">
        <v>33</v>
      </c>
      <c r="D1136" s="1" t="s">
        <v>511</v>
      </c>
      <c r="E1136" s="1">
        <v>1186699</v>
      </c>
      <c r="F1136" s="3">
        <v>44634</v>
      </c>
      <c r="G1136" s="3" t="s">
        <v>414</v>
      </c>
      <c r="H1136" s="3"/>
      <c r="I1136" s="17"/>
      <c r="J1136" s="11" t="s">
        <v>40</v>
      </c>
      <c r="K1136" s="11">
        <v>6356</v>
      </c>
      <c r="V1136" s="17">
        <v>44637</v>
      </c>
      <c r="AB1136" s="11" t="s">
        <v>1356</v>
      </c>
      <c r="AC1136" s="11" t="s">
        <v>1357</v>
      </c>
      <c r="AF1136" s="17"/>
      <c r="AG1136" s="11" t="s">
        <v>1131</v>
      </c>
    </row>
    <row r="1137" spans="1:33" s="11" customFormat="1" hidden="1" x14ac:dyDescent="0.25">
      <c r="A1137" s="1">
        <v>20221064</v>
      </c>
      <c r="B1137" s="1" t="s">
        <v>1358</v>
      </c>
      <c r="C1137" s="48" t="s">
        <v>33</v>
      </c>
      <c r="D1137" s="1" t="s">
        <v>663</v>
      </c>
      <c r="E1137" s="1">
        <v>1174282</v>
      </c>
      <c r="F1137" s="3">
        <v>44635</v>
      </c>
      <c r="G1137" s="1" t="s">
        <v>414</v>
      </c>
      <c r="H1137" s="1"/>
      <c r="J1137" s="11" t="s">
        <v>40</v>
      </c>
      <c r="K1137" s="11">
        <v>5761</v>
      </c>
      <c r="V1137" s="17">
        <v>44637</v>
      </c>
      <c r="AB1137" s="11" t="s">
        <v>1359</v>
      </c>
      <c r="AC1137" s="11" t="s">
        <v>1360</v>
      </c>
      <c r="AF1137" s="17"/>
      <c r="AG1137" s="11" t="s">
        <v>1131</v>
      </c>
    </row>
    <row r="1138" spans="1:33" s="11" customFormat="1" hidden="1" x14ac:dyDescent="0.25">
      <c r="A1138" s="1">
        <v>20221065</v>
      </c>
      <c r="B1138" s="1">
        <v>13669998</v>
      </c>
      <c r="C1138" s="1" t="s">
        <v>33</v>
      </c>
      <c r="D1138" s="1" t="s">
        <v>663</v>
      </c>
      <c r="E1138" s="1" t="s">
        <v>1361</v>
      </c>
      <c r="F1138" s="3">
        <v>44635</v>
      </c>
      <c r="G1138" s="3" t="s">
        <v>414</v>
      </c>
      <c r="H1138" s="3"/>
      <c r="I1138" s="17"/>
      <c r="J1138" s="11" t="s">
        <v>40</v>
      </c>
      <c r="K1138" s="11">
        <v>4196</v>
      </c>
      <c r="V1138" s="17">
        <v>44642</v>
      </c>
      <c r="AB1138" s="11" t="s">
        <v>1362</v>
      </c>
      <c r="AC1138" s="11" t="s">
        <v>1363</v>
      </c>
      <c r="AF1138" s="17"/>
      <c r="AG1138" s="11" t="s">
        <v>1131</v>
      </c>
    </row>
    <row r="1139" spans="1:33" s="11" customFormat="1" hidden="1" x14ac:dyDescent="0.25">
      <c r="A1139" s="1">
        <v>20221066</v>
      </c>
      <c r="B1139" s="1" t="s">
        <v>1364</v>
      </c>
      <c r="C1139" s="48" t="s">
        <v>33</v>
      </c>
      <c r="D1139" s="1" t="s">
        <v>511</v>
      </c>
      <c r="E1139" s="1" t="s">
        <v>908</v>
      </c>
      <c r="F1139" s="3">
        <v>44636</v>
      </c>
      <c r="G1139" s="1" t="s">
        <v>414</v>
      </c>
      <c r="H1139" s="1"/>
      <c r="J1139" s="11" t="s">
        <v>40</v>
      </c>
      <c r="K1139" s="11">
        <v>4121</v>
      </c>
      <c r="V1139" s="17">
        <v>44641</v>
      </c>
      <c r="AB1139" s="11" t="s">
        <v>1365</v>
      </c>
      <c r="AC1139" s="11" t="s">
        <v>1366</v>
      </c>
      <c r="AF1139" s="17"/>
      <c r="AG1139" s="11" t="s">
        <v>1131</v>
      </c>
    </row>
    <row r="1140" spans="1:33" s="11" customFormat="1" hidden="1" x14ac:dyDescent="0.25">
      <c r="A1140" s="1">
        <v>20221067</v>
      </c>
      <c r="B1140" s="1">
        <v>13655225</v>
      </c>
      <c r="C1140" s="1" t="s">
        <v>33</v>
      </c>
      <c r="D1140" s="1" t="s">
        <v>663</v>
      </c>
      <c r="E1140" s="1" t="s">
        <v>1361</v>
      </c>
      <c r="F1140" s="3">
        <v>44636</v>
      </c>
      <c r="G1140" s="3" t="s">
        <v>414</v>
      </c>
      <c r="H1140" s="3"/>
      <c r="I1140" s="17"/>
      <c r="J1140" s="11" t="s">
        <v>40</v>
      </c>
      <c r="K1140" s="11">
        <v>4956</v>
      </c>
      <c r="V1140" s="17">
        <v>44651</v>
      </c>
      <c r="AB1140" s="11" t="s">
        <v>1367</v>
      </c>
      <c r="AC1140" s="11" t="s">
        <v>1368</v>
      </c>
      <c r="AF1140" s="17"/>
      <c r="AG1140" s="11" t="s">
        <v>1131</v>
      </c>
    </row>
    <row r="1141" spans="1:33" s="11" customFormat="1" hidden="1" x14ac:dyDescent="0.25">
      <c r="A1141" s="1">
        <v>20221068</v>
      </c>
      <c r="B1141" s="1">
        <v>13669997</v>
      </c>
      <c r="C1141" s="1" t="s">
        <v>33</v>
      </c>
      <c r="D1141" s="1" t="s">
        <v>663</v>
      </c>
      <c r="E1141" s="1" t="s">
        <v>1361</v>
      </c>
      <c r="F1141" s="3">
        <v>44636</v>
      </c>
      <c r="G1141" s="3" t="s">
        <v>414</v>
      </c>
      <c r="H1141" s="3"/>
      <c r="I1141" s="17"/>
      <c r="J1141" s="11" t="s">
        <v>40</v>
      </c>
      <c r="K1141" s="11">
        <v>5081</v>
      </c>
      <c r="V1141" s="17">
        <v>44644</v>
      </c>
      <c r="W1141" s="11" t="s">
        <v>950</v>
      </c>
      <c r="AB1141" s="11" t="s">
        <v>1369</v>
      </c>
      <c r="AC1141" s="11" t="s">
        <v>1370</v>
      </c>
      <c r="AF1141" s="17"/>
      <c r="AG1141" s="11" t="s">
        <v>1131</v>
      </c>
    </row>
    <row r="1142" spans="1:33" s="11" customFormat="1" hidden="1" x14ac:dyDescent="0.25">
      <c r="A1142" s="1">
        <v>20221069</v>
      </c>
      <c r="B1142" s="1" t="s">
        <v>1371</v>
      </c>
      <c r="C1142" s="48" t="s">
        <v>33</v>
      </c>
      <c r="D1142" s="1" t="s">
        <v>511</v>
      </c>
      <c r="E1142" s="1">
        <v>1162241</v>
      </c>
      <c r="F1142" s="3">
        <v>44637</v>
      </c>
      <c r="G1142" s="1" t="s">
        <v>414</v>
      </c>
      <c r="H1142" s="1"/>
      <c r="J1142" s="11" t="s">
        <v>40</v>
      </c>
      <c r="K1142" s="11" t="s">
        <v>937</v>
      </c>
      <c r="V1142" s="17">
        <v>44809</v>
      </c>
      <c r="W1142" s="18" t="s">
        <v>1372</v>
      </c>
      <c r="X1142" s="18"/>
      <c r="Y1142" s="18"/>
      <c r="Z1142" s="18"/>
      <c r="AB1142" s="11" t="s">
        <v>1373</v>
      </c>
      <c r="AC1142" s="11" t="s">
        <v>1374</v>
      </c>
      <c r="AF1142" s="17"/>
      <c r="AG1142" s="11" t="s">
        <v>1224</v>
      </c>
    </row>
    <row r="1143" spans="1:33" s="11" customFormat="1" hidden="1" x14ac:dyDescent="0.25">
      <c r="A1143" s="1">
        <v>20221070</v>
      </c>
      <c r="B1143" s="1">
        <v>13641020</v>
      </c>
      <c r="C1143" s="1" t="s">
        <v>78</v>
      </c>
      <c r="D1143" s="1" t="s">
        <v>79</v>
      </c>
      <c r="E1143" s="1">
        <v>1059290</v>
      </c>
      <c r="F1143" s="3">
        <v>44637</v>
      </c>
      <c r="G1143" s="3" t="s">
        <v>414</v>
      </c>
      <c r="H1143" s="3"/>
      <c r="I1143" s="17"/>
      <c r="J1143" s="11" t="s">
        <v>268</v>
      </c>
      <c r="K1143" s="11">
        <v>550</v>
      </c>
      <c r="V1143" s="17">
        <v>44641</v>
      </c>
      <c r="AB1143" s="11" t="s">
        <v>1375</v>
      </c>
      <c r="AC1143" s="11" t="s">
        <v>1376</v>
      </c>
      <c r="AF1143" s="17"/>
      <c r="AG1143" s="11" t="s">
        <v>1131</v>
      </c>
    </row>
    <row r="1144" spans="1:33" s="11" customFormat="1" hidden="1" x14ac:dyDescent="0.25">
      <c r="A1144" s="1">
        <v>20221071</v>
      </c>
      <c r="B1144" s="1" t="s">
        <v>1377</v>
      </c>
      <c r="C1144" s="48" t="s">
        <v>33</v>
      </c>
      <c r="D1144" s="1" t="s">
        <v>661</v>
      </c>
      <c r="E1144" s="1" t="s">
        <v>1236</v>
      </c>
      <c r="F1144" s="3">
        <v>44643</v>
      </c>
      <c r="G1144" s="1" t="s">
        <v>414</v>
      </c>
      <c r="H1144" s="1"/>
      <c r="J1144" s="11" t="s">
        <v>40</v>
      </c>
      <c r="K1144" s="11">
        <v>5116</v>
      </c>
      <c r="V1144" s="17">
        <v>44644</v>
      </c>
      <c r="AB1144" s="11" t="s">
        <v>1378</v>
      </c>
      <c r="AC1144" s="11" t="s">
        <v>1379</v>
      </c>
      <c r="AF1144" s="17">
        <v>44644</v>
      </c>
      <c r="AG1144" s="11" t="s">
        <v>1131</v>
      </c>
    </row>
    <row r="1145" spans="1:33" s="11" customFormat="1" hidden="1" x14ac:dyDescent="0.25">
      <c r="A1145" s="1">
        <v>20221072</v>
      </c>
      <c r="B1145" s="1" t="s">
        <v>1380</v>
      </c>
      <c r="C1145" s="48" t="s">
        <v>33</v>
      </c>
      <c r="D1145" s="1" t="s">
        <v>1111</v>
      </c>
      <c r="E1145" s="1">
        <v>1137348</v>
      </c>
      <c r="F1145" s="3">
        <v>44643</v>
      </c>
      <c r="G1145" s="1" t="s">
        <v>414</v>
      </c>
      <c r="H1145" s="1"/>
      <c r="J1145" s="11" t="s">
        <v>40</v>
      </c>
      <c r="K1145" s="11">
        <v>4121</v>
      </c>
      <c r="V1145" s="17">
        <v>44645</v>
      </c>
      <c r="AB1145" s="11" t="s">
        <v>1381</v>
      </c>
      <c r="AC1145" s="11" t="s">
        <v>1382</v>
      </c>
      <c r="AF1145" s="17">
        <v>44651</v>
      </c>
      <c r="AG1145" s="11" t="s">
        <v>1131</v>
      </c>
    </row>
    <row r="1146" spans="1:33" s="11" customFormat="1" hidden="1" x14ac:dyDescent="0.25">
      <c r="A1146" s="1">
        <v>20221073</v>
      </c>
      <c r="B1146" s="1" t="s">
        <v>1383</v>
      </c>
      <c r="C1146" s="48" t="s">
        <v>33</v>
      </c>
      <c r="D1146" s="1" t="s">
        <v>664</v>
      </c>
      <c r="E1146" s="1">
        <v>1032847</v>
      </c>
      <c r="F1146" s="3">
        <v>44643</v>
      </c>
      <c r="G1146" s="1" t="s">
        <v>414</v>
      </c>
      <c r="H1146" s="1"/>
      <c r="J1146" s="11" t="s">
        <v>40</v>
      </c>
      <c r="K1146" s="11">
        <v>4196</v>
      </c>
      <c r="V1146" s="17">
        <v>44645</v>
      </c>
      <c r="AB1146" s="11" t="s">
        <v>1384</v>
      </c>
      <c r="AC1146" s="11" t="s">
        <v>1385</v>
      </c>
      <c r="AF1146" s="17" t="s">
        <v>1386</v>
      </c>
      <c r="AG1146" s="11" t="s">
        <v>1131</v>
      </c>
    </row>
    <row r="1147" spans="1:33" s="11" customFormat="1" hidden="1" x14ac:dyDescent="0.25">
      <c r="A1147" s="1">
        <v>20221074</v>
      </c>
      <c r="B1147" s="1">
        <v>13655227</v>
      </c>
      <c r="C1147" s="1" t="s">
        <v>33</v>
      </c>
      <c r="D1147" s="1" t="s">
        <v>511</v>
      </c>
      <c r="E1147" s="1">
        <v>1186699</v>
      </c>
      <c r="F1147" s="3">
        <v>44647</v>
      </c>
      <c r="G1147" s="3" t="s">
        <v>414</v>
      </c>
      <c r="H1147" s="3"/>
      <c r="I1147" s="17"/>
      <c r="J1147" s="11" t="s">
        <v>40</v>
      </c>
      <c r="K1147" s="11">
        <v>6481</v>
      </c>
      <c r="V1147" s="17">
        <v>44655</v>
      </c>
      <c r="W1147" s="11" t="s">
        <v>950</v>
      </c>
      <c r="AB1147" s="11" t="s">
        <v>1387</v>
      </c>
      <c r="AC1147" s="11" t="s">
        <v>1388</v>
      </c>
      <c r="AF1147" s="17">
        <v>44656</v>
      </c>
      <c r="AG1147" s="11" t="s">
        <v>1131</v>
      </c>
    </row>
    <row r="1148" spans="1:33" s="11" customFormat="1" hidden="1" x14ac:dyDescent="0.25">
      <c r="A1148" s="1">
        <v>20221075</v>
      </c>
      <c r="B1148" s="1">
        <v>13685059</v>
      </c>
      <c r="C1148" s="1" t="s">
        <v>33</v>
      </c>
      <c r="D1148" s="1" t="s">
        <v>511</v>
      </c>
      <c r="E1148" s="1">
        <v>1186699</v>
      </c>
      <c r="F1148" s="3">
        <v>44647</v>
      </c>
      <c r="G1148" s="3" t="s">
        <v>414</v>
      </c>
      <c r="H1148" s="3"/>
      <c r="I1148" s="17"/>
      <c r="J1148" s="11" t="s">
        <v>40</v>
      </c>
      <c r="K1148" s="11">
        <v>4196</v>
      </c>
      <c r="V1148" s="17">
        <v>44651</v>
      </c>
      <c r="AB1148" s="11" t="s">
        <v>1389</v>
      </c>
      <c r="AC1148" s="11" t="s">
        <v>1390</v>
      </c>
      <c r="AF1148" s="17">
        <v>44651</v>
      </c>
      <c r="AG1148" s="11" t="s">
        <v>1131</v>
      </c>
    </row>
    <row r="1149" spans="1:33" s="11" customFormat="1" hidden="1" x14ac:dyDescent="0.25">
      <c r="A1149" s="1">
        <v>20221076</v>
      </c>
      <c r="B1149" s="1" t="s">
        <v>1391</v>
      </c>
      <c r="C1149" s="48" t="s">
        <v>78</v>
      </c>
      <c r="D1149" s="1" t="s">
        <v>79</v>
      </c>
      <c r="E1149" s="1">
        <v>1059290</v>
      </c>
      <c r="F1149" s="3">
        <v>44647</v>
      </c>
      <c r="G1149" s="1" t="s">
        <v>414</v>
      </c>
      <c r="H1149" s="1"/>
      <c r="J1149" s="11" t="s">
        <v>40</v>
      </c>
      <c r="K1149" s="11">
        <v>5928</v>
      </c>
      <c r="V1149" s="17">
        <v>44654</v>
      </c>
      <c r="AB1149" s="11" t="s">
        <v>1392</v>
      </c>
      <c r="AC1149" s="11" t="s">
        <v>1393</v>
      </c>
      <c r="AF1149" s="17">
        <v>44654</v>
      </c>
      <c r="AG1149" s="11" t="s">
        <v>1131</v>
      </c>
    </row>
    <row r="1150" spans="1:33" s="11" customFormat="1" hidden="1" x14ac:dyDescent="0.25">
      <c r="A1150" s="1">
        <v>20221077</v>
      </c>
      <c r="B1150" s="1" t="s">
        <v>1394</v>
      </c>
      <c r="C1150" s="48" t="s">
        <v>33</v>
      </c>
      <c r="D1150" s="1" t="s">
        <v>511</v>
      </c>
      <c r="E1150" s="1">
        <v>1186699</v>
      </c>
      <c r="F1150" s="3">
        <v>44648</v>
      </c>
      <c r="G1150" s="1" t="s">
        <v>414</v>
      </c>
      <c r="H1150" s="1"/>
      <c r="J1150" s="11" t="s">
        <v>40</v>
      </c>
      <c r="K1150" s="11">
        <v>4121</v>
      </c>
      <c r="V1150" s="17">
        <v>44691</v>
      </c>
      <c r="W1150" s="11" t="s">
        <v>950</v>
      </c>
      <c r="AB1150" s="11" t="s">
        <v>1395</v>
      </c>
      <c r="AC1150" s="11" t="s">
        <v>1396</v>
      </c>
      <c r="AF1150" s="17">
        <v>44691</v>
      </c>
      <c r="AG1150" s="11" t="s">
        <v>1131</v>
      </c>
    </row>
    <row r="1151" spans="1:33" s="11" customFormat="1" hidden="1" x14ac:dyDescent="0.25">
      <c r="A1151" s="1">
        <v>20221078</v>
      </c>
      <c r="B1151" s="1" t="s">
        <v>1397</v>
      </c>
      <c r="C1151" s="48" t="s">
        <v>33</v>
      </c>
      <c r="D1151" s="1" t="s">
        <v>663</v>
      </c>
      <c r="E1151" s="1">
        <v>1174282</v>
      </c>
      <c r="F1151" s="3">
        <v>44648</v>
      </c>
      <c r="G1151" s="1" t="s">
        <v>414</v>
      </c>
      <c r="H1151" s="1"/>
      <c r="J1151" s="11" t="s">
        <v>268</v>
      </c>
      <c r="K1151" s="11">
        <v>550</v>
      </c>
      <c r="V1151" s="17">
        <v>44662</v>
      </c>
      <c r="W1151" s="11" t="s">
        <v>950</v>
      </c>
      <c r="AB1151" s="11" t="s">
        <v>1398</v>
      </c>
      <c r="AC1151" s="11" t="s">
        <v>1399</v>
      </c>
      <c r="AF1151" s="17">
        <v>44663</v>
      </c>
      <c r="AG1151" s="11" t="s">
        <v>1131</v>
      </c>
    </row>
    <row r="1152" spans="1:33" s="11" customFormat="1" hidden="1" x14ac:dyDescent="0.25">
      <c r="A1152" s="1">
        <v>20221079</v>
      </c>
      <c r="B1152" s="1">
        <v>12667080</v>
      </c>
      <c r="C1152" s="1" t="s">
        <v>33</v>
      </c>
      <c r="D1152" s="1" t="s">
        <v>664</v>
      </c>
      <c r="E1152" s="1">
        <v>952982</v>
      </c>
      <c r="F1152" s="3">
        <v>44648</v>
      </c>
      <c r="G1152" s="3" t="s">
        <v>414</v>
      </c>
      <c r="H1152" s="3"/>
      <c r="I1152" s="17"/>
      <c r="J1152" s="11" t="s">
        <v>268</v>
      </c>
      <c r="K1152" s="11">
        <v>550</v>
      </c>
      <c r="V1152" s="17">
        <v>44656</v>
      </c>
      <c r="AB1152" s="11" t="s">
        <v>1400</v>
      </c>
      <c r="AC1152" s="11" t="s">
        <v>1401</v>
      </c>
      <c r="AF1152" s="17">
        <v>44664</v>
      </c>
      <c r="AG1152" s="11" t="s">
        <v>1131</v>
      </c>
    </row>
    <row r="1153" spans="1:33" s="11" customFormat="1" hidden="1" x14ac:dyDescent="0.25">
      <c r="A1153" s="1">
        <v>20221080</v>
      </c>
      <c r="B1153" s="1" t="s">
        <v>1402</v>
      </c>
      <c r="C1153" s="48" t="s">
        <v>33</v>
      </c>
      <c r="D1153" s="1" t="s">
        <v>663</v>
      </c>
      <c r="E1153" s="1">
        <v>1174282</v>
      </c>
      <c r="F1153" s="3">
        <v>44649</v>
      </c>
      <c r="G1153" s="1" t="s">
        <v>414</v>
      </c>
      <c r="H1153" s="1"/>
      <c r="J1153" s="11" t="s">
        <v>40</v>
      </c>
      <c r="K1153" s="11">
        <v>4596</v>
      </c>
      <c r="V1153" s="17">
        <v>44657</v>
      </c>
      <c r="W1153" s="11" t="s">
        <v>950</v>
      </c>
      <c r="AB1153" s="11" t="s">
        <v>1403</v>
      </c>
      <c r="AC1153" s="11" t="s">
        <v>1404</v>
      </c>
      <c r="AG1153" s="11" t="s">
        <v>1131</v>
      </c>
    </row>
    <row r="1154" spans="1:33" s="11" customFormat="1" hidden="1" x14ac:dyDescent="0.25">
      <c r="A1154" s="1">
        <v>20221081</v>
      </c>
      <c r="B1154" s="1" t="s">
        <v>1405</v>
      </c>
      <c r="C1154" s="48" t="s">
        <v>33</v>
      </c>
      <c r="D1154" s="1" t="s">
        <v>661</v>
      </c>
      <c r="E1154" s="1">
        <v>1160951</v>
      </c>
      <c r="F1154" s="3">
        <v>44649</v>
      </c>
      <c r="G1154" s="1" t="s">
        <v>414</v>
      </c>
      <c r="H1154" s="1"/>
      <c r="J1154" s="11" t="s">
        <v>40</v>
      </c>
      <c r="K1154" s="11">
        <v>5661</v>
      </c>
      <c r="V1154" s="17">
        <v>44657</v>
      </c>
      <c r="W1154" s="11" t="s">
        <v>950</v>
      </c>
      <c r="AB1154" s="11" t="s">
        <v>1406</v>
      </c>
      <c r="AC1154" s="11" t="s">
        <v>1407</v>
      </c>
      <c r="AG1154" s="11" t="s">
        <v>1131</v>
      </c>
    </row>
    <row r="1155" spans="1:33" s="11" customFormat="1" hidden="1" x14ac:dyDescent="0.25">
      <c r="A1155" s="1">
        <v>20221082</v>
      </c>
      <c r="B1155" s="1" t="s">
        <v>1408</v>
      </c>
      <c r="C1155" s="48" t="s">
        <v>78</v>
      </c>
      <c r="D1155" s="1" t="s">
        <v>79</v>
      </c>
      <c r="E1155" s="1">
        <v>1059290</v>
      </c>
      <c r="F1155" s="3">
        <v>44649</v>
      </c>
      <c r="G1155" s="1" t="s">
        <v>414</v>
      </c>
      <c r="H1155" s="1"/>
      <c r="J1155" s="11" t="s">
        <v>40</v>
      </c>
      <c r="K1155" s="11">
        <v>4543</v>
      </c>
      <c r="V1155" s="17">
        <v>44657</v>
      </c>
      <c r="AB1155" s="11" t="s">
        <v>1409</v>
      </c>
      <c r="AC1155" s="11" t="s">
        <v>1410</v>
      </c>
      <c r="AG1155" s="11" t="s">
        <v>1131</v>
      </c>
    </row>
    <row r="1156" spans="1:33" s="11" customFormat="1" hidden="1" x14ac:dyDescent="0.25">
      <c r="A1156" s="1">
        <v>20221083</v>
      </c>
      <c r="B1156" s="1" t="s">
        <v>1411</v>
      </c>
      <c r="C1156" s="48" t="s">
        <v>78</v>
      </c>
      <c r="D1156" s="1" t="s">
        <v>79</v>
      </c>
      <c r="E1156" s="1">
        <v>1059290</v>
      </c>
      <c r="F1156" s="3">
        <v>44654</v>
      </c>
      <c r="G1156" s="1" t="s">
        <v>414</v>
      </c>
      <c r="H1156" s="1"/>
      <c r="J1156" s="11" t="s">
        <v>40</v>
      </c>
      <c r="K1156" s="11">
        <v>4543</v>
      </c>
      <c r="V1156" s="17">
        <v>44657</v>
      </c>
      <c r="AB1156" s="11" t="s">
        <v>1412</v>
      </c>
      <c r="AC1156" s="11" t="s">
        <v>1413</v>
      </c>
      <c r="AG1156" s="11" t="s">
        <v>1131</v>
      </c>
    </row>
    <row r="1157" spans="1:33" s="11" customFormat="1" hidden="1" x14ac:dyDescent="0.25">
      <c r="A1157" s="1">
        <v>20221084</v>
      </c>
      <c r="B1157" s="1" t="s">
        <v>1414</v>
      </c>
      <c r="C1157" s="48" t="s">
        <v>78</v>
      </c>
      <c r="D1157" s="1" t="s">
        <v>79</v>
      </c>
      <c r="E1157" s="1">
        <v>1059290</v>
      </c>
      <c r="F1157" s="3">
        <v>44654</v>
      </c>
      <c r="G1157" s="1" t="s">
        <v>414</v>
      </c>
      <c r="H1157" s="1"/>
      <c r="J1157" s="11" t="s">
        <v>40</v>
      </c>
      <c r="K1157" s="11">
        <v>4990</v>
      </c>
      <c r="V1157" s="17">
        <v>44658</v>
      </c>
      <c r="AB1157" s="11" t="s">
        <v>1415</v>
      </c>
      <c r="AC1157" s="11" t="s">
        <v>1416</v>
      </c>
      <c r="AG1157" s="11" t="s">
        <v>1131</v>
      </c>
    </row>
    <row r="1158" spans="1:33" s="11" customFormat="1" hidden="1" x14ac:dyDescent="0.25">
      <c r="A1158" s="1">
        <v>20221085</v>
      </c>
      <c r="B1158" s="1" t="s">
        <v>1417</v>
      </c>
      <c r="C1158" s="48" t="s">
        <v>78</v>
      </c>
      <c r="D1158" s="1" t="s">
        <v>79</v>
      </c>
      <c r="E1158" s="1">
        <v>1059290</v>
      </c>
      <c r="F1158" s="3">
        <v>44655</v>
      </c>
      <c r="G1158" s="1" t="s">
        <v>414</v>
      </c>
      <c r="H1158" s="1"/>
      <c r="J1158" s="11" t="s">
        <v>268</v>
      </c>
      <c r="K1158" s="11">
        <v>550</v>
      </c>
      <c r="V1158" s="17">
        <v>44662</v>
      </c>
      <c r="AB1158" s="11" t="s">
        <v>1418</v>
      </c>
      <c r="AC1158" s="11" t="s">
        <v>1419</v>
      </c>
      <c r="AF1158" s="17">
        <v>44664</v>
      </c>
      <c r="AG1158" s="11" t="s">
        <v>1131</v>
      </c>
    </row>
    <row r="1159" spans="1:33" s="11" customFormat="1" hidden="1" x14ac:dyDescent="0.25">
      <c r="A1159" s="297">
        <v>20221086</v>
      </c>
      <c r="B1159" s="297" t="s">
        <v>1420</v>
      </c>
      <c r="C1159" s="369" t="s">
        <v>33</v>
      </c>
      <c r="D1159" s="297" t="s">
        <v>511</v>
      </c>
      <c r="E1159" s="297" t="s">
        <v>908</v>
      </c>
      <c r="F1159" s="370">
        <v>44655</v>
      </c>
      <c r="G1159" s="297" t="s">
        <v>414</v>
      </c>
      <c r="H1159" s="297"/>
      <c r="I1159" s="142"/>
      <c r="J1159" s="142" t="s">
        <v>40</v>
      </c>
      <c r="K1159" s="142">
        <v>5796</v>
      </c>
      <c r="L1159" s="142" t="s">
        <v>1161</v>
      </c>
      <c r="P1159" s="142"/>
      <c r="Q1159" s="142"/>
      <c r="R1159" s="142"/>
      <c r="S1159" s="142"/>
      <c r="U1159" s="142"/>
      <c r="V1159" s="223">
        <v>44690</v>
      </c>
      <c r="W1159" s="142"/>
      <c r="AB1159" s="142" t="s">
        <v>1421</v>
      </c>
      <c r="AC1159" s="142" t="s">
        <v>1422</v>
      </c>
    </row>
    <row r="1160" spans="1:33" s="11" customFormat="1" hidden="1" x14ac:dyDescent="0.25">
      <c r="A1160" s="1">
        <v>20221087</v>
      </c>
      <c r="B1160" s="1" t="s">
        <v>1423</v>
      </c>
      <c r="C1160" s="48" t="s">
        <v>78</v>
      </c>
      <c r="D1160" s="1" t="s">
        <v>79</v>
      </c>
      <c r="E1160" s="1">
        <v>1059290</v>
      </c>
      <c r="F1160" s="3">
        <v>44655</v>
      </c>
      <c r="G1160" s="1" t="s">
        <v>414</v>
      </c>
      <c r="H1160" s="1"/>
      <c r="J1160" s="11" t="s">
        <v>40</v>
      </c>
      <c r="K1160" s="11">
        <v>4246</v>
      </c>
      <c r="V1160" s="17">
        <v>44663</v>
      </c>
      <c r="AB1160" s="11" t="s">
        <v>1424</v>
      </c>
      <c r="AC1160" s="11" t="s">
        <v>1425</v>
      </c>
      <c r="AD1160" s="11" t="s">
        <v>32</v>
      </c>
      <c r="AF1160" s="17"/>
    </row>
    <row r="1161" spans="1:33" s="11" customFormat="1" hidden="1" x14ac:dyDescent="0.25">
      <c r="A1161" s="1">
        <v>20221088</v>
      </c>
      <c r="B1161" s="1">
        <v>13482808</v>
      </c>
      <c r="C1161" s="1" t="s">
        <v>33</v>
      </c>
      <c r="D1161" s="1" t="s">
        <v>663</v>
      </c>
      <c r="E1161" s="1" t="s">
        <v>855</v>
      </c>
      <c r="F1161" s="3">
        <v>44655</v>
      </c>
      <c r="G1161" s="3" t="s">
        <v>414</v>
      </c>
      <c r="H1161" s="3"/>
      <c r="I1161" s="17"/>
      <c r="J1161" s="11" t="s">
        <v>40</v>
      </c>
      <c r="K1161" s="11">
        <v>4931</v>
      </c>
      <c r="V1161" s="17">
        <v>44669</v>
      </c>
      <c r="AB1161" s="11" t="s">
        <v>1426</v>
      </c>
      <c r="AC1161" s="11" t="s">
        <v>1427</v>
      </c>
      <c r="AD1161" s="11" t="s">
        <v>32</v>
      </c>
      <c r="AF1161" s="17"/>
    </row>
    <row r="1162" spans="1:33" s="11" customFormat="1" hidden="1" x14ac:dyDescent="0.25">
      <c r="A1162" s="1">
        <v>20221089</v>
      </c>
      <c r="B1162" s="1" t="s">
        <v>1428</v>
      </c>
      <c r="C1162" s="48" t="s">
        <v>78</v>
      </c>
      <c r="D1162" s="1" t="s">
        <v>79</v>
      </c>
      <c r="E1162" s="1">
        <v>1059290</v>
      </c>
      <c r="F1162" s="3">
        <v>44661</v>
      </c>
      <c r="G1162" s="1" t="s">
        <v>414</v>
      </c>
      <c r="H1162" s="1"/>
      <c r="J1162" s="11" t="s">
        <v>40</v>
      </c>
      <c r="K1162" s="11">
        <v>6794</v>
      </c>
      <c r="V1162" s="17">
        <v>44670</v>
      </c>
      <c r="AB1162" s="11" t="s">
        <v>1429</v>
      </c>
      <c r="AC1162" s="11" t="s">
        <v>1430</v>
      </c>
      <c r="AD1162" s="11">
        <v>20221189</v>
      </c>
      <c r="AF1162" s="17">
        <v>44670</v>
      </c>
      <c r="AG1162" s="11" t="s">
        <v>1131</v>
      </c>
    </row>
    <row r="1163" spans="1:33" s="11" customFormat="1" hidden="1" x14ac:dyDescent="0.25">
      <c r="A1163" s="1">
        <v>20221090</v>
      </c>
      <c r="B1163" s="1" t="s">
        <v>1431</v>
      </c>
      <c r="C1163" s="48" t="s">
        <v>33</v>
      </c>
      <c r="D1163" s="1" t="s">
        <v>661</v>
      </c>
      <c r="E1163" s="1" t="s">
        <v>1236</v>
      </c>
      <c r="F1163" s="3">
        <v>44661</v>
      </c>
      <c r="G1163" s="1" t="s">
        <v>414</v>
      </c>
      <c r="H1163" s="1"/>
      <c r="J1163" s="11" t="s">
        <v>268</v>
      </c>
      <c r="K1163" s="11">
        <v>550</v>
      </c>
      <c r="V1163" s="17">
        <v>44665</v>
      </c>
      <c r="W1163" s="11" t="s">
        <v>950</v>
      </c>
      <c r="AB1163" s="11" t="s">
        <v>1432</v>
      </c>
      <c r="AC1163" s="11" t="s">
        <v>1433</v>
      </c>
      <c r="AD1163" s="11">
        <v>11892</v>
      </c>
      <c r="AF1163" s="17">
        <v>44665</v>
      </c>
      <c r="AG1163" s="11" t="s">
        <v>1131</v>
      </c>
    </row>
    <row r="1164" spans="1:33" s="11" customFormat="1" hidden="1" x14ac:dyDescent="0.25">
      <c r="A1164" s="1">
        <v>20221091</v>
      </c>
      <c r="B1164" s="1" t="s">
        <v>1434</v>
      </c>
      <c r="C1164" s="48" t="s">
        <v>78</v>
      </c>
      <c r="D1164" s="1" t="s">
        <v>79</v>
      </c>
      <c r="E1164" s="1">
        <v>1059290</v>
      </c>
      <c r="F1164" s="3">
        <v>44661</v>
      </c>
      <c r="G1164" s="1" t="s">
        <v>414</v>
      </c>
      <c r="H1164" s="1"/>
      <c r="J1164" s="11" t="s">
        <v>268</v>
      </c>
      <c r="K1164" s="11">
        <v>550</v>
      </c>
      <c r="V1164" s="17">
        <v>44662</v>
      </c>
      <c r="AB1164" s="11" t="s">
        <v>1435</v>
      </c>
      <c r="AC1164" s="11" t="s">
        <v>1436</v>
      </c>
      <c r="AF1164" s="17">
        <v>44664</v>
      </c>
      <c r="AG1164" s="11" t="s">
        <v>1131</v>
      </c>
    </row>
    <row r="1165" spans="1:33" s="11" customFormat="1" hidden="1" x14ac:dyDescent="0.25">
      <c r="A1165" s="1">
        <v>20221092</v>
      </c>
      <c r="B1165" s="1" t="s">
        <v>1437</v>
      </c>
      <c r="C1165" s="48" t="s">
        <v>78</v>
      </c>
      <c r="D1165" s="1" t="s">
        <v>79</v>
      </c>
      <c r="E1165" s="1">
        <v>1059290</v>
      </c>
      <c r="F1165" s="3">
        <v>44661</v>
      </c>
      <c r="G1165" s="1" t="s">
        <v>414</v>
      </c>
      <c r="H1165" s="1"/>
      <c r="J1165" s="11" t="s">
        <v>40</v>
      </c>
      <c r="K1165" s="11">
        <v>6025</v>
      </c>
      <c r="V1165" s="17">
        <v>44676</v>
      </c>
      <c r="AB1165" s="11" t="s">
        <v>1438</v>
      </c>
      <c r="AC1165" s="11" t="s">
        <v>1439</v>
      </c>
      <c r="AD1165" s="11">
        <v>20221292</v>
      </c>
      <c r="AF1165" s="17">
        <v>44675</v>
      </c>
      <c r="AG1165" s="11" t="s">
        <v>1131</v>
      </c>
    </row>
    <row r="1166" spans="1:33" s="11" customFormat="1" hidden="1" x14ac:dyDescent="0.25">
      <c r="A1166" s="1">
        <v>20221093</v>
      </c>
      <c r="B1166" s="1" t="s">
        <v>1440</v>
      </c>
      <c r="C1166" s="48" t="s">
        <v>33</v>
      </c>
      <c r="D1166" s="1" t="s">
        <v>663</v>
      </c>
      <c r="E1166" s="1">
        <v>1174282</v>
      </c>
      <c r="F1166" s="3">
        <v>44661</v>
      </c>
      <c r="G1166" s="1" t="s">
        <v>414</v>
      </c>
      <c r="H1166" s="1"/>
      <c r="J1166" s="11" t="s">
        <v>40</v>
      </c>
      <c r="K1166" s="11">
        <v>4171</v>
      </c>
      <c r="V1166" s="17">
        <v>44670</v>
      </c>
      <c r="AB1166" s="11" t="s">
        <v>1441</v>
      </c>
      <c r="AC1166" s="11" t="s">
        <v>1442</v>
      </c>
      <c r="AD1166" s="11">
        <v>11893</v>
      </c>
      <c r="AF1166" s="17">
        <v>44670</v>
      </c>
      <c r="AG1166" s="11" t="s">
        <v>1131</v>
      </c>
    </row>
    <row r="1167" spans="1:33" s="11" customFormat="1" hidden="1" x14ac:dyDescent="0.25">
      <c r="A1167" s="1">
        <v>20221094</v>
      </c>
      <c r="B1167" s="1" t="s">
        <v>1443</v>
      </c>
      <c r="C1167" s="48" t="s">
        <v>33</v>
      </c>
      <c r="D1167" s="1" t="s">
        <v>56</v>
      </c>
      <c r="E1167" s="1">
        <v>952636</v>
      </c>
      <c r="F1167" s="3">
        <v>44661</v>
      </c>
      <c r="G1167" s="1" t="s">
        <v>414</v>
      </c>
      <c r="H1167" s="1"/>
      <c r="J1167" s="11" t="s">
        <v>268</v>
      </c>
      <c r="K1167" s="11">
        <v>550</v>
      </c>
      <c r="V1167" s="17">
        <v>44668</v>
      </c>
      <c r="AB1167" s="11" t="s">
        <v>1444</v>
      </c>
      <c r="AC1167" s="11" t="s">
        <v>1445</v>
      </c>
      <c r="AD1167" s="11">
        <v>11894</v>
      </c>
      <c r="AF1167" s="17">
        <v>44671</v>
      </c>
      <c r="AG1167" s="11" t="s">
        <v>1206</v>
      </c>
    </row>
    <row r="1168" spans="1:33" s="11" customFormat="1" hidden="1" x14ac:dyDescent="0.25">
      <c r="A1168" s="1">
        <v>20221095</v>
      </c>
      <c r="B1168" s="1" t="s">
        <v>1446</v>
      </c>
      <c r="C1168" s="48" t="s">
        <v>33</v>
      </c>
      <c r="D1168" s="1" t="s">
        <v>663</v>
      </c>
      <c r="E1168" s="1" t="s">
        <v>1361</v>
      </c>
      <c r="F1168" s="3">
        <v>44664</v>
      </c>
      <c r="G1168" s="1" t="s">
        <v>414</v>
      </c>
      <c r="H1168" s="1"/>
      <c r="J1168" s="11" t="s">
        <v>40</v>
      </c>
      <c r="K1168" s="11">
        <v>4146</v>
      </c>
      <c r="V1168" s="17">
        <v>44670</v>
      </c>
      <c r="AB1168" s="11" t="s">
        <v>1447</v>
      </c>
      <c r="AC1168" s="11" t="s">
        <v>1448</v>
      </c>
      <c r="AD1168" s="11">
        <v>11895</v>
      </c>
      <c r="AF1168" s="17">
        <v>44670</v>
      </c>
      <c r="AG1168" s="11" t="s">
        <v>1131</v>
      </c>
    </row>
    <row r="1169" spans="1:33" s="11" customFormat="1" hidden="1" x14ac:dyDescent="0.25">
      <c r="A1169" s="1">
        <v>20221096</v>
      </c>
      <c r="B1169" s="1" t="s">
        <v>1449</v>
      </c>
      <c r="C1169" s="48" t="s">
        <v>33</v>
      </c>
      <c r="D1169" s="1" t="s">
        <v>663</v>
      </c>
      <c r="E1169" s="1" t="s">
        <v>1361</v>
      </c>
      <c r="F1169" s="3">
        <v>44664</v>
      </c>
      <c r="G1169" s="1" t="s">
        <v>414</v>
      </c>
      <c r="H1169" s="1"/>
      <c r="J1169" s="11" t="s">
        <v>40</v>
      </c>
      <c r="K1169" s="11">
        <v>4146</v>
      </c>
      <c r="V1169" s="17">
        <v>44677</v>
      </c>
      <c r="AB1169" s="11" t="s">
        <v>1450</v>
      </c>
      <c r="AC1169" s="11" t="s">
        <v>1451</v>
      </c>
      <c r="AD1169" s="11">
        <v>11896</v>
      </c>
      <c r="AF1169" s="17">
        <v>44675</v>
      </c>
      <c r="AG1169" s="11" t="s">
        <v>1131</v>
      </c>
    </row>
    <row r="1170" spans="1:33" s="11" customFormat="1" hidden="1" x14ac:dyDescent="0.25">
      <c r="A1170" s="1">
        <v>20221097</v>
      </c>
      <c r="B1170" s="1" t="s">
        <v>1452</v>
      </c>
      <c r="C1170" s="48" t="s">
        <v>33</v>
      </c>
      <c r="D1170" s="1" t="s">
        <v>511</v>
      </c>
      <c r="E1170" s="1">
        <v>1186699</v>
      </c>
      <c r="F1170" s="3">
        <v>44665</v>
      </c>
      <c r="G1170" s="1" t="s">
        <v>414</v>
      </c>
      <c r="H1170" s="1"/>
      <c r="J1170" s="11" t="s">
        <v>40</v>
      </c>
      <c r="K1170" s="11">
        <v>4146</v>
      </c>
      <c r="V1170" s="17">
        <v>44676</v>
      </c>
      <c r="AB1170" s="11" t="s">
        <v>1453</v>
      </c>
      <c r="AC1170" s="11" t="s">
        <v>1454</v>
      </c>
      <c r="AD1170" s="11">
        <v>11906</v>
      </c>
      <c r="AF1170" s="17">
        <v>44676</v>
      </c>
      <c r="AG1170" s="11" t="s">
        <v>1131</v>
      </c>
    </row>
    <row r="1171" spans="1:33" s="11" customFormat="1" hidden="1" x14ac:dyDescent="0.25">
      <c r="A1171" s="1">
        <v>20221098</v>
      </c>
      <c r="B1171" s="1" t="s">
        <v>1455</v>
      </c>
      <c r="C1171" s="48" t="s">
        <v>33</v>
      </c>
      <c r="D1171" s="1" t="s">
        <v>1111</v>
      </c>
      <c r="E1171" s="1">
        <v>1137348</v>
      </c>
      <c r="F1171" s="3">
        <v>44668</v>
      </c>
      <c r="G1171" s="1" t="s">
        <v>414</v>
      </c>
      <c r="H1171" s="1"/>
      <c r="J1171" s="11" t="s">
        <v>40</v>
      </c>
      <c r="K1171" s="11">
        <v>8701</v>
      </c>
      <c r="L1171" s="11" t="s">
        <v>1161</v>
      </c>
      <c r="V1171" s="17">
        <v>44690</v>
      </c>
      <c r="AB1171" s="11" t="s">
        <v>1456</v>
      </c>
      <c r="AC1171" s="11" t="s">
        <v>1457</v>
      </c>
      <c r="AD1171" s="11" t="s">
        <v>1458</v>
      </c>
      <c r="AF1171" s="17">
        <v>44690</v>
      </c>
      <c r="AG1171" s="11" t="s">
        <v>1131</v>
      </c>
    </row>
    <row r="1172" spans="1:33" s="11" customFormat="1" hidden="1" x14ac:dyDescent="0.25">
      <c r="A1172" s="1">
        <v>20221099</v>
      </c>
      <c r="B1172" s="1" t="s">
        <v>1459</v>
      </c>
      <c r="C1172" s="48" t="s">
        <v>33</v>
      </c>
      <c r="D1172" s="1" t="s">
        <v>661</v>
      </c>
      <c r="E1172" s="1" t="s">
        <v>797</v>
      </c>
      <c r="F1172" s="3">
        <v>44668</v>
      </c>
      <c r="G1172" s="1" t="s">
        <v>414</v>
      </c>
      <c r="H1172" s="1"/>
      <c r="J1172" s="11" t="s">
        <v>40</v>
      </c>
      <c r="K1172" s="11">
        <v>6456</v>
      </c>
      <c r="V1172" s="17">
        <v>44678</v>
      </c>
      <c r="AB1172" s="11" t="s">
        <v>1460</v>
      </c>
      <c r="AC1172" s="11" t="s">
        <v>1461</v>
      </c>
      <c r="AD1172" s="11">
        <v>11908</v>
      </c>
      <c r="AF1172" s="17">
        <v>44678</v>
      </c>
      <c r="AG1172" s="11" t="s">
        <v>1131</v>
      </c>
    </row>
    <row r="1173" spans="1:33" s="11" customFormat="1" hidden="1" x14ac:dyDescent="0.25">
      <c r="A1173" s="1">
        <v>20221100</v>
      </c>
      <c r="B1173" s="1" t="s">
        <v>1462</v>
      </c>
      <c r="C1173" s="48" t="s">
        <v>33</v>
      </c>
      <c r="D1173" s="1" t="s">
        <v>1111</v>
      </c>
      <c r="E1173" s="1" t="s">
        <v>908</v>
      </c>
      <c r="F1173" s="3">
        <v>44668</v>
      </c>
      <c r="G1173" s="1" t="s">
        <v>414</v>
      </c>
      <c r="H1173" s="1"/>
      <c r="J1173" s="11" t="s">
        <v>268</v>
      </c>
      <c r="K1173" s="11">
        <v>550</v>
      </c>
      <c r="V1173" s="17">
        <v>44670</v>
      </c>
      <c r="AB1173" s="11" t="s">
        <v>1463</v>
      </c>
      <c r="AC1173" s="11" t="s">
        <v>1464</v>
      </c>
      <c r="AD1173" s="11">
        <v>11909</v>
      </c>
      <c r="AF1173" s="17">
        <v>44670</v>
      </c>
      <c r="AG1173" s="11" t="s">
        <v>1131</v>
      </c>
    </row>
    <row r="1174" spans="1:33" s="11" customFormat="1" hidden="1" x14ac:dyDescent="0.25">
      <c r="A1174" s="1">
        <v>20221101</v>
      </c>
      <c r="B1174" s="1" t="s">
        <v>1465</v>
      </c>
      <c r="C1174" s="48" t="s">
        <v>33</v>
      </c>
      <c r="D1174" s="1" t="s">
        <v>663</v>
      </c>
      <c r="E1174" s="1" t="s">
        <v>1361</v>
      </c>
      <c r="F1174" s="3">
        <v>44668</v>
      </c>
      <c r="G1174" s="1" t="s">
        <v>414</v>
      </c>
      <c r="H1174" s="1"/>
      <c r="J1174" s="11" t="s">
        <v>40</v>
      </c>
      <c r="K1174" s="11">
        <v>4656</v>
      </c>
      <c r="V1174" s="17">
        <v>44677</v>
      </c>
      <c r="AB1174" s="11" t="s">
        <v>1466</v>
      </c>
      <c r="AC1174" s="11" t="s">
        <v>1467</v>
      </c>
      <c r="AD1174" s="11">
        <v>11910</v>
      </c>
      <c r="AF1174" s="17">
        <v>44675</v>
      </c>
      <c r="AG1174" s="11" t="s">
        <v>1131</v>
      </c>
    </row>
    <row r="1175" spans="1:33" s="11" customFormat="1" hidden="1" x14ac:dyDescent="0.25">
      <c r="A1175" s="1">
        <v>20221102</v>
      </c>
      <c r="B1175" s="1" t="s">
        <v>1468</v>
      </c>
      <c r="C1175" s="48" t="s">
        <v>33</v>
      </c>
      <c r="D1175" s="1" t="s">
        <v>664</v>
      </c>
      <c r="E1175" s="1" t="s">
        <v>160</v>
      </c>
      <c r="F1175" s="3">
        <v>44669</v>
      </c>
      <c r="G1175" s="1" t="s">
        <v>414</v>
      </c>
      <c r="H1175" s="1"/>
      <c r="J1175" s="11" t="s">
        <v>40</v>
      </c>
      <c r="K1175" s="11">
        <v>7446</v>
      </c>
      <c r="L1175" s="11" t="s">
        <v>1161</v>
      </c>
      <c r="V1175" s="17">
        <v>44705</v>
      </c>
      <c r="AB1175" s="11" t="s">
        <v>1469</v>
      </c>
      <c r="AC1175" s="11" t="s">
        <v>1470</v>
      </c>
      <c r="AD1175" s="11" t="s">
        <v>1471</v>
      </c>
      <c r="AF1175" s="17">
        <v>44705</v>
      </c>
      <c r="AG1175" s="11" t="s">
        <v>1131</v>
      </c>
    </row>
    <row r="1176" spans="1:33" s="11" customFormat="1" hidden="1" x14ac:dyDescent="0.25">
      <c r="A1176" s="1">
        <v>20221103</v>
      </c>
      <c r="B1176" s="1" t="s">
        <v>1472</v>
      </c>
      <c r="C1176" s="48" t="s">
        <v>78</v>
      </c>
      <c r="D1176" s="1" t="s">
        <v>79</v>
      </c>
      <c r="E1176" s="1">
        <v>1059290</v>
      </c>
      <c r="F1176" s="3">
        <v>44672</v>
      </c>
      <c r="G1176" s="1" t="s">
        <v>414</v>
      </c>
      <c r="H1176" s="1"/>
      <c r="J1176" s="11" t="s">
        <v>40</v>
      </c>
      <c r="K1176" s="11">
        <v>5112</v>
      </c>
      <c r="V1176" s="17">
        <v>44691</v>
      </c>
      <c r="AB1176" s="11" t="s">
        <v>1473</v>
      </c>
      <c r="AC1176" s="11" t="s">
        <v>1474</v>
      </c>
      <c r="AD1176" s="11" t="s">
        <v>1475</v>
      </c>
      <c r="AF1176" s="17">
        <v>44691</v>
      </c>
      <c r="AG1176" s="11" t="s">
        <v>1131</v>
      </c>
    </row>
    <row r="1177" spans="1:33" s="11" customFormat="1" hidden="1" x14ac:dyDescent="0.25">
      <c r="A1177" s="1">
        <v>20221104</v>
      </c>
      <c r="B1177" s="1" t="s">
        <v>1476</v>
      </c>
      <c r="C1177" s="48" t="s">
        <v>78</v>
      </c>
      <c r="D1177" s="1" t="s">
        <v>79</v>
      </c>
      <c r="E1177" s="1">
        <v>1059290</v>
      </c>
      <c r="F1177" s="3">
        <v>44672</v>
      </c>
      <c r="G1177" s="1" t="s">
        <v>414</v>
      </c>
      <c r="H1177" s="1"/>
      <c r="J1177" s="11" t="s">
        <v>268</v>
      </c>
      <c r="K1177" s="11">
        <v>550</v>
      </c>
      <c r="V1177" s="17">
        <v>44678</v>
      </c>
      <c r="AB1177" s="11" t="s">
        <v>1477</v>
      </c>
      <c r="AC1177" s="11" t="s">
        <v>1478</v>
      </c>
      <c r="AD1177" s="11">
        <v>11931</v>
      </c>
      <c r="AF1177" s="17">
        <v>44678</v>
      </c>
      <c r="AG1177" s="11" t="s">
        <v>1131</v>
      </c>
    </row>
    <row r="1178" spans="1:33" s="11" customFormat="1" hidden="1" x14ac:dyDescent="0.25">
      <c r="A1178" s="1">
        <v>20221105</v>
      </c>
      <c r="B1178" s="1" t="s">
        <v>1479</v>
      </c>
      <c r="C1178" s="1" t="s">
        <v>78</v>
      </c>
      <c r="D1178" s="1" t="s">
        <v>79</v>
      </c>
      <c r="E1178" s="1">
        <v>1059290</v>
      </c>
      <c r="F1178" s="3">
        <v>44675</v>
      </c>
      <c r="G1178" s="3" t="s">
        <v>414</v>
      </c>
      <c r="H1178" s="3"/>
      <c r="I1178" s="17"/>
      <c r="J1178" s="17" t="s">
        <v>40</v>
      </c>
      <c r="K1178" s="11">
        <v>4744</v>
      </c>
      <c r="V1178" s="17">
        <v>44680</v>
      </c>
      <c r="AB1178" s="11" t="s">
        <v>1480</v>
      </c>
      <c r="AC1178" s="11" t="s">
        <v>1481</v>
      </c>
      <c r="AD1178" s="11">
        <v>11932</v>
      </c>
      <c r="AF1178" s="17">
        <v>44680</v>
      </c>
      <c r="AG1178" s="11" t="s">
        <v>1131</v>
      </c>
    </row>
    <row r="1179" spans="1:33" s="11" customFormat="1" hidden="1" x14ac:dyDescent="0.25">
      <c r="A1179" s="1">
        <v>20221106</v>
      </c>
      <c r="B1179" s="1" t="s">
        <v>1482</v>
      </c>
      <c r="C1179" s="48" t="s">
        <v>33</v>
      </c>
      <c r="D1179" s="1" t="s">
        <v>1483</v>
      </c>
      <c r="E1179" s="1">
        <v>1218197</v>
      </c>
      <c r="F1179" s="3">
        <v>44678</v>
      </c>
      <c r="G1179" s="1" t="s">
        <v>414</v>
      </c>
      <c r="H1179" s="1"/>
      <c r="J1179" s="11" t="s">
        <v>1484</v>
      </c>
      <c r="V1179" s="17">
        <v>45004</v>
      </c>
      <c r="W1179" s="11" t="s">
        <v>1485</v>
      </c>
      <c r="AB1179" s="11" t="s">
        <v>1486</v>
      </c>
      <c r="AC1179" s="11" t="s">
        <v>1487</v>
      </c>
      <c r="AD1179" s="11" t="s">
        <v>1224</v>
      </c>
      <c r="AG1179" s="11" t="s">
        <v>1224</v>
      </c>
    </row>
    <row r="1180" spans="1:33" s="11" customFormat="1" hidden="1" x14ac:dyDescent="0.25">
      <c r="A1180" s="1">
        <v>20221107</v>
      </c>
      <c r="B1180" s="1" t="s">
        <v>1488</v>
      </c>
      <c r="C1180" s="48" t="s">
        <v>33</v>
      </c>
      <c r="D1180" s="1" t="s">
        <v>663</v>
      </c>
      <c r="E1180" s="1" t="s">
        <v>855</v>
      </c>
      <c r="F1180" s="3">
        <v>44678</v>
      </c>
      <c r="G1180" s="1" t="s">
        <v>414</v>
      </c>
      <c r="H1180" s="1"/>
      <c r="J1180" s="11" t="s">
        <v>40</v>
      </c>
      <c r="K1180" s="11">
        <v>6166</v>
      </c>
      <c r="V1180" s="17">
        <v>44691</v>
      </c>
      <c r="W1180" s="11" t="s">
        <v>950</v>
      </c>
      <c r="AB1180" s="11" t="s">
        <v>1489</v>
      </c>
      <c r="AC1180" s="11" t="s">
        <v>1490</v>
      </c>
      <c r="AD1180" s="11">
        <v>11944</v>
      </c>
      <c r="AF1180" s="17">
        <v>44691</v>
      </c>
      <c r="AG1180" s="11" t="s">
        <v>1131</v>
      </c>
    </row>
    <row r="1181" spans="1:33" s="11" customFormat="1" hidden="1" x14ac:dyDescent="0.25">
      <c r="A1181" s="1">
        <v>20221108</v>
      </c>
      <c r="B1181" s="1" t="s">
        <v>1491</v>
      </c>
      <c r="C1181" s="48" t="s">
        <v>33</v>
      </c>
      <c r="D1181" s="1" t="s">
        <v>663</v>
      </c>
      <c r="E1181" s="1">
        <v>1174282</v>
      </c>
      <c r="F1181" s="3">
        <v>44678</v>
      </c>
      <c r="G1181" s="1" t="s">
        <v>414</v>
      </c>
      <c r="H1181" s="1"/>
      <c r="J1181" s="11" t="s">
        <v>268</v>
      </c>
      <c r="K1181" s="11">
        <v>550</v>
      </c>
      <c r="V1181" s="17">
        <v>44689</v>
      </c>
      <c r="W1181" s="11" t="s">
        <v>950</v>
      </c>
      <c r="AB1181" s="11" t="s">
        <v>1492</v>
      </c>
      <c r="AC1181" s="11" t="s">
        <v>1493</v>
      </c>
      <c r="AD1181" s="11">
        <v>11943</v>
      </c>
      <c r="AG1181" s="11" t="s">
        <v>1131</v>
      </c>
    </row>
    <row r="1182" spans="1:33" s="11" customFormat="1" hidden="1" x14ac:dyDescent="0.25">
      <c r="A1182" s="1">
        <v>20221109</v>
      </c>
      <c r="B1182" s="1" t="s">
        <v>1494</v>
      </c>
      <c r="C1182" s="48" t="s">
        <v>78</v>
      </c>
      <c r="D1182" s="1" t="s">
        <v>79</v>
      </c>
      <c r="E1182" s="1">
        <v>1059290</v>
      </c>
      <c r="F1182" s="3">
        <v>44678</v>
      </c>
      <c r="G1182" s="1" t="s">
        <v>414</v>
      </c>
      <c r="H1182" s="1"/>
      <c r="J1182" s="11" t="s">
        <v>40</v>
      </c>
      <c r="K1182" s="11">
        <v>4962</v>
      </c>
      <c r="V1182" s="17">
        <v>44691</v>
      </c>
      <c r="AB1182" s="11" t="s">
        <v>1495</v>
      </c>
      <c r="AC1182" s="11" t="s">
        <v>1496</v>
      </c>
      <c r="AD1182" s="11">
        <v>11942</v>
      </c>
    </row>
    <row r="1183" spans="1:33" s="11" customFormat="1" hidden="1" x14ac:dyDescent="0.25">
      <c r="A1183" s="1">
        <v>20221110</v>
      </c>
      <c r="B1183" s="1" t="s">
        <v>1497</v>
      </c>
      <c r="C1183" s="48" t="s">
        <v>33</v>
      </c>
      <c r="D1183" s="1" t="s">
        <v>663</v>
      </c>
      <c r="E1183" s="1">
        <v>1174282</v>
      </c>
      <c r="F1183" s="3">
        <v>44679</v>
      </c>
      <c r="G1183" s="1" t="s">
        <v>414</v>
      </c>
      <c r="H1183" s="1"/>
      <c r="J1183" s="11" t="s">
        <v>40</v>
      </c>
      <c r="K1183" s="11">
        <v>4916</v>
      </c>
      <c r="V1183" s="17">
        <v>44691</v>
      </c>
      <c r="W1183" s="11" t="s">
        <v>1498</v>
      </c>
      <c r="AB1183" s="11" t="s">
        <v>1499</v>
      </c>
      <c r="AC1183" s="11" t="s">
        <v>1500</v>
      </c>
      <c r="AD1183" s="11">
        <v>11941</v>
      </c>
      <c r="AF1183" s="17">
        <v>44691</v>
      </c>
      <c r="AG1183" s="11" t="s">
        <v>1131</v>
      </c>
    </row>
    <row r="1184" spans="1:33" s="11" customFormat="1" hidden="1" x14ac:dyDescent="0.25">
      <c r="A1184" s="1">
        <v>20221111</v>
      </c>
      <c r="B1184" s="1" t="s">
        <v>1501</v>
      </c>
      <c r="C1184" s="48" t="s">
        <v>33</v>
      </c>
      <c r="D1184" s="1" t="s">
        <v>661</v>
      </c>
      <c r="E1184" s="1" t="s">
        <v>1236</v>
      </c>
      <c r="F1184" s="3">
        <v>44679</v>
      </c>
      <c r="G1184" s="1" t="s">
        <v>414</v>
      </c>
      <c r="H1184" s="1"/>
      <c r="J1184" s="11" t="s">
        <v>268</v>
      </c>
      <c r="K1184" s="11">
        <v>550</v>
      </c>
      <c r="V1184" s="17">
        <v>44681</v>
      </c>
      <c r="W1184" s="11" t="s">
        <v>950</v>
      </c>
      <c r="AB1184" s="11" t="s">
        <v>1502</v>
      </c>
      <c r="AC1184" s="11" t="s">
        <v>1503</v>
      </c>
      <c r="AD1184" s="11">
        <v>11940</v>
      </c>
      <c r="AF1184" s="17">
        <v>44682</v>
      </c>
      <c r="AG1184" s="11" t="s">
        <v>1131</v>
      </c>
    </row>
    <row r="1185" spans="1:33" s="11" customFormat="1" hidden="1" x14ac:dyDescent="0.25">
      <c r="A1185" s="1">
        <v>20221112</v>
      </c>
      <c r="B1185" s="1" t="s">
        <v>1504</v>
      </c>
      <c r="C1185" s="48" t="s">
        <v>33</v>
      </c>
      <c r="D1185" s="1" t="s">
        <v>56</v>
      </c>
      <c r="E1185" s="1">
        <v>952636</v>
      </c>
      <c r="F1185" s="3">
        <v>44681</v>
      </c>
      <c r="G1185" s="1" t="s">
        <v>414</v>
      </c>
      <c r="H1185" s="1"/>
      <c r="J1185" s="11" t="s">
        <v>40</v>
      </c>
      <c r="K1185" s="11">
        <v>4896</v>
      </c>
      <c r="V1185" s="17">
        <v>45012</v>
      </c>
      <c r="AB1185" s="11" t="s">
        <v>1505</v>
      </c>
      <c r="AC1185" s="11" t="s">
        <v>1506</v>
      </c>
      <c r="AD1185" s="11">
        <v>13262</v>
      </c>
    </row>
    <row r="1186" spans="1:33" s="11" customFormat="1" hidden="1" x14ac:dyDescent="0.25">
      <c r="A1186" s="1">
        <v>20221113</v>
      </c>
      <c r="B1186" s="1" t="s">
        <v>1507</v>
      </c>
      <c r="C1186" s="48" t="s">
        <v>78</v>
      </c>
      <c r="D1186" s="1" t="s">
        <v>79</v>
      </c>
      <c r="E1186" s="1">
        <v>1059290</v>
      </c>
      <c r="F1186" s="3">
        <v>44681</v>
      </c>
      <c r="G1186" s="1" t="s">
        <v>414</v>
      </c>
      <c r="H1186" s="1"/>
      <c r="J1186" s="11" t="s">
        <v>268</v>
      </c>
      <c r="K1186" s="11">
        <v>550</v>
      </c>
      <c r="V1186" s="17">
        <v>44691</v>
      </c>
      <c r="AB1186" s="11" t="s">
        <v>1508</v>
      </c>
      <c r="AC1186" s="11" t="s">
        <v>1509</v>
      </c>
      <c r="AD1186" s="11">
        <v>11959</v>
      </c>
      <c r="AF1186" s="17">
        <v>44691</v>
      </c>
      <c r="AG1186" s="11" t="s">
        <v>1131</v>
      </c>
    </row>
    <row r="1187" spans="1:33" s="11" customFormat="1" hidden="1" x14ac:dyDescent="0.25">
      <c r="A1187" s="1">
        <v>20221114</v>
      </c>
      <c r="B1187" s="1" t="s">
        <v>1510</v>
      </c>
      <c r="C1187" s="48" t="s">
        <v>78</v>
      </c>
      <c r="D1187" s="1" t="s">
        <v>79</v>
      </c>
      <c r="E1187" s="1">
        <v>1059290</v>
      </c>
      <c r="F1187" s="3">
        <v>44681</v>
      </c>
      <c r="G1187" s="1" t="s">
        <v>414</v>
      </c>
      <c r="H1187" s="1"/>
      <c r="J1187" s="11" t="s">
        <v>40</v>
      </c>
      <c r="K1187" s="11">
        <v>5531</v>
      </c>
      <c r="V1187" s="17">
        <v>44692</v>
      </c>
      <c r="AB1187" s="11" t="s">
        <v>1511</v>
      </c>
      <c r="AC1187" s="11" t="s">
        <v>1512</v>
      </c>
      <c r="AD1187" s="11">
        <v>11960</v>
      </c>
      <c r="AF1187" s="17">
        <v>44692</v>
      </c>
      <c r="AG1187" s="11" t="s">
        <v>1131</v>
      </c>
    </row>
    <row r="1188" spans="1:33" s="11" customFormat="1" hidden="1" x14ac:dyDescent="0.25">
      <c r="A1188" s="1">
        <v>20221115</v>
      </c>
      <c r="B1188" s="1" t="s">
        <v>1513</v>
      </c>
      <c r="C1188" s="48" t="s">
        <v>33</v>
      </c>
      <c r="D1188" s="1" t="s">
        <v>511</v>
      </c>
      <c r="E1188" s="1">
        <v>1186699</v>
      </c>
      <c r="F1188" s="3">
        <v>44681</v>
      </c>
      <c r="G1188" s="1" t="s">
        <v>414</v>
      </c>
      <c r="H1188" s="1"/>
      <c r="J1188" s="11" t="s">
        <v>40</v>
      </c>
      <c r="K1188" s="11">
        <v>5686</v>
      </c>
      <c r="V1188" s="17">
        <v>44692</v>
      </c>
      <c r="AB1188" s="11" t="s">
        <v>1514</v>
      </c>
      <c r="AC1188" s="11" t="s">
        <v>1515</v>
      </c>
      <c r="AD1188" s="11">
        <v>11961</v>
      </c>
      <c r="AF1188" s="17">
        <v>44692</v>
      </c>
      <c r="AG1188" s="11" t="s">
        <v>1131</v>
      </c>
    </row>
    <row r="1189" spans="1:33" s="11" customFormat="1" hidden="1" x14ac:dyDescent="0.25">
      <c r="A1189" s="1">
        <v>20221116</v>
      </c>
      <c r="B1189" s="1" t="s">
        <v>1516</v>
      </c>
      <c r="C1189" s="1" t="s">
        <v>78</v>
      </c>
      <c r="D1189" s="1" t="s">
        <v>79</v>
      </c>
      <c r="E1189" s="1">
        <v>1059290</v>
      </c>
      <c r="F1189" s="3">
        <v>44690</v>
      </c>
      <c r="G1189" s="3" t="s">
        <v>414</v>
      </c>
      <c r="H1189" s="3"/>
      <c r="I1189" s="17"/>
      <c r="J1189" s="17" t="s">
        <v>268</v>
      </c>
      <c r="K1189" s="11">
        <v>550</v>
      </c>
      <c r="V1189" s="17">
        <v>44697</v>
      </c>
      <c r="AB1189" s="11" t="s">
        <v>1517</v>
      </c>
      <c r="AC1189" s="11" t="s">
        <v>1518</v>
      </c>
      <c r="AD1189" s="11">
        <v>11970</v>
      </c>
      <c r="AF1189" s="17">
        <v>44697</v>
      </c>
      <c r="AG1189" s="11" t="s">
        <v>1131</v>
      </c>
    </row>
    <row r="1190" spans="1:33" s="11" customFormat="1" hidden="1" x14ac:dyDescent="0.25">
      <c r="A1190" s="1">
        <v>20221117</v>
      </c>
      <c r="B1190" s="1" t="s">
        <v>1519</v>
      </c>
      <c r="C1190" s="1" t="s">
        <v>33</v>
      </c>
      <c r="D1190" s="1" t="s">
        <v>663</v>
      </c>
      <c r="E1190" s="1">
        <v>1174282</v>
      </c>
      <c r="F1190" s="3">
        <v>44690</v>
      </c>
      <c r="G1190" s="3" t="s">
        <v>414</v>
      </c>
      <c r="H1190" s="3"/>
      <c r="I1190" s="17"/>
      <c r="J1190" s="17" t="s">
        <v>40</v>
      </c>
      <c r="K1190" s="11">
        <v>7766</v>
      </c>
      <c r="V1190" s="17">
        <v>44699</v>
      </c>
      <c r="AB1190" s="11" t="s">
        <v>1520</v>
      </c>
      <c r="AC1190" s="11" t="s">
        <v>1521</v>
      </c>
      <c r="AD1190" s="11">
        <v>11971</v>
      </c>
      <c r="AF1190" s="17">
        <v>44700</v>
      </c>
      <c r="AG1190" s="11" t="s">
        <v>1131</v>
      </c>
    </row>
    <row r="1191" spans="1:33" s="11" customFormat="1" hidden="1" x14ac:dyDescent="0.25">
      <c r="A1191" s="1">
        <v>20221118</v>
      </c>
      <c r="B1191" s="1" t="s">
        <v>1522</v>
      </c>
      <c r="C1191" s="48" t="s">
        <v>58</v>
      </c>
      <c r="D1191" s="1" t="s">
        <v>945</v>
      </c>
      <c r="E1191" s="1">
        <v>1159702</v>
      </c>
      <c r="F1191" s="3">
        <v>44693</v>
      </c>
      <c r="G1191" s="1" t="s">
        <v>414</v>
      </c>
      <c r="H1191" s="1"/>
      <c r="J1191" s="11" t="s">
        <v>40</v>
      </c>
      <c r="K1191" s="11">
        <v>12351</v>
      </c>
      <c r="V1191" s="17">
        <v>44705</v>
      </c>
      <c r="W1191" s="11" t="s">
        <v>1523</v>
      </c>
      <c r="AB1191" s="11" t="s">
        <v>1524</v>
      </c>
      <c r="AC1191" s="11" t="s">
        <v>1525</v>
      </c>
      <c r="AD1191" s="11">
        <v>11999</v>
      </c>
      <c r="AF1191" s="11">
        <v>44705</v>
      </c>
      <c r="AG1191" s="11" t="s">
        <v>1131</v>
      </c>
    </row>
    <row r="1192" spans="1:33" s="11" customFormat="1" ht="16.5" hidden="1" customHeight="1" x14ac:dyDescent="0.25">
      <c r="A1192" s="1">
        <v>20221119</v>
      </c>
      <c r="B1192" s="1" t="s">
        <v>1526</v>
      </c>
      <c r="C1192" s="48" t="s">
        <v>33</v>
      </c>
      <c r="D1192" s="1" t="s">
        <v>663</v>
      </c>
      <c r="E1192" s="1" t="s">
        <v>1361</v>
      </c>
      <c r="F1192" s="3">
        <v>44693</v>
      </c>
      <c r="G1192" s="1" t="s">
        <v>414</v>
      </c>
      <c r="H1192" s="1"/>
      <c r="J1192" s="11" t="s">
        <v>40</v>
      </c>
      <c r="K1192" s="11">
        <v>7701</v>
      </c>
      <c r="V1192" s="17">
        <v>44706</v>
      </c>
      <c r="W1192" s="11" t="s">
        <v>950</v>
      </c>
      <c r="AB1192" s="11" t="s">
        <v>1527</v>
      </c>
      <c r="AC1192" s="11" t="s">
        <v>1528</v>
      </c>
      <c r="AD1192" s="11">
        <v>12013</v>
      </c>
      <c r="AF1192" s="17">
        <v>44705</v>
      </c>
      <c r="AG1192" s="11" t="s">
        <v>1131</v>
      </c>
    </row>
    <row r="1193" spans="1:33" s="11" customFormat="1" ht="16.5" hidden="1" customHeight="1" x14ac:dyDescent="0.25">
      <c r="A1193" s="1">
        <v>20221120</v>
      </c>
      <c r="B1193" s="1" t="s">
        <v>1529</v>
      </c>
      <c r="C1193" s="48" t="s">
        <v>33</v>
      </c>
      <c r="D1193" s="1" t="s">
        <v>1483</v>
      </c>
      <c r="E1193" s="1">
        <v>1218197</v>
      </c>
      <c r="F1193" s="3">
        <v>44693</v>
      </c>
      <c r="G1193" s="1" t="s">
        <v>414</v>
      </c>
      <c r="H1193" s="1"/>
      <c r="J1193" s="11" t="s">
        <v>35</v>
      </c>
      <c r="V1193" s="17" t="s">
        <v>36</v>
      </c>
      <c r="W1193" s="11" t="s">
        <v>1530</v>
      </c>
      <c r="AB1193" s="11" t="s">
        <v>1531</v>
      </c>
      <c r="AC1193" s="11" t="s">
        <v>1532</v>
      </c>
      <c r="AD1193" s="11" t="s">
        <v>1168</v>
      </c>
    </row>
    <row r="1194" spans="1:33" s="11" customFormat="1" hidden="1" x14ac:dyDescent="0.25">
      <c r="A1194" s="1">
        <v>20221121</v>
      </c>
      <c r="B1194" s="1">
        <v>13670100</v>
      </c>
      <c r="C1194" s="1" t="s">
        <v>33</v>
      </c>
      <c r="D1194" s="1" t="s">
        <v>661</v>
      </c>
      <c r="E1194" s="1">
        <v>1160951</v>
      </c>
      <c r="F1194" s="3">
        <v>44693</v>
      </c>
      <c r="G1194" s="3" t="s">
        <v>414</v>
      </c>
      <c r="H1194" s="3"/>
      <c r="I1194" s="17"/>
      <c r="J1194" s="17" t="s">
        <v>268</v>
      </c>
      <c r="K1194" s="11">
        <v>550</v>
      </c>
      <c r="V1194" s="17">
        <v>44699</v>
      </c>
      <c r="W1194" s="11" t="s">
        <v>950</v>
      </c>
      <c r="AB1194" s="11" t="s">
        <v>1533</v>
      </c>
      <c r="AC1194" s="11" t="s">
        <v>1534</v>
      </c>
      <c r="AD1194" s="11">
        <v>12000</v>
      </c>
      <c r="AF1194" s="17">
        <v>44699</v>
      </c>
      <c r="AG1194" s="11" t="s">
        <v>1131</v>
      </c>
    </row>
    <row r="1195" spans="1:33" s="11" customFormat="1" ht="16.5" hidden="1" customHeight="1" x14ac:dyDescent="0.25">
      <c r="A1195" s="1">
        <v>20221122</v>
      </c>
      <c r="B1195" s="1" t="s">
        <v>1535</v>
      </c>
      <c r="C1195" s="48" t="s">
        <v>78</v>
      </c>
      <c r="D1195" s="1" t="s">
        <v>79</v>
      </c>
      <c r="E1195" s="1">
        <v>1059290</v>
      </c>
      <c r="F1195" s="3">
        <v>44696</v>
      </c>
      <c r="G1195" s="1" t="s">
        <v>414</v>
      </c>
      <c r="H1195" s="1"/>
      <c r="J1195" s="11" t="s">
        <v>40</v>
      </c>
      <c r="K1195" s="11">
        <v>5234</v>
      </c>
      <c r="V1195" s="17">
        <v>44705</v>
      </c>
      <c r="AB1195" s="11" t="s">
        <v>1536</v>
      </c>
      <c r="AC1195" s="11" t="s">
        <v>1537</v>
      </c>
      <c r="AD1195" s="11">
        <v>12002</v>
      </c>
      <c r="AF1195" s="17">
        <v>44705</v>
      </c>
      <c r="AG1195" s="11" t="s">
        <v>1131</v>
      </c>
    </row>
    <row r="1196" spans="1:33" s="11" customFormat="1" ht="16.5" hidden="1" customHeight="1" x14ac:dyDescent="0.25">
      <c r="A1196" s="1">
        <v>20221123</v>
      </c>
      <c r="B1196" s="1" t="s">
        <v>1538</v>
      </c>
      <c r="C1196" s="48" t="s">
        <v>33</v>
      </c>
      <c r="D1196" s="1" t="s">
        <v>663</v>
      </c>
      <c r="E1196" s="1">
        <v>1150007</v>
      </c>
      <c r="F1196" s="3">
        <v>44698</v>
      </c>
      <c r="G1196" s="1" t="s">
        <v>414</v>
      </c>
      <c r="H1196" s="1"/>
      <c r="J1196" s="11" t="s">
        <v>506</v>
      </c>
      <c r="K1196" s="11">
        <v>500</v>
      </c>
      <c r="V1196" s="17">
        <v>44698</v>
      </c>
      <c r="AB1196" s="11" t="s">
        <v>1539</v>
      </c>
      <c r="AC1196" s="11" t="s">
        <v>1540</v>
      </c>
      <c r="AD1196" s="11" t="s">
        <v>1168</v>
      </c>
      <c r="AG1196" s="11" t="s">
        <v>1224</v>
      </c>
    </row>
    <row r="1197" spans="1:33" s="11" customFormat="1" ht="16.5" hidden="1" customHeight="1" x14ac:dyDescent="0.25">
      <c r="A1197" s="1">
        <v>20221124</v>
      </c>
      <c r="B1197" s="1" t="s">
        <v>1541</v>
      </c>
      <c r="C1197" s="48" t="s">
        <v>33</v>
      </c>
      <c r="D1197" s="1" t="s">
        <v>1111</v>
      </c>
      <c r="E1197" s="1" t="s">
        <v>908</v>
      </c>
      <c r="F1197" s="3">
        <v>44698</v>
      </c>
      <c r="G1197" s="1" t="s">
        <v>414</v>
      </c>
      <c r="H1197" s="1"/>
      <c r="J1197" s="11" t="s">
        <v>40</v>
      </c>
      <c r="K1197" s="11">
        <v>5276</v>
      </c>
      <c r="V1197" s="17">
        <v>44706</v>
      </c>
      <c r="AB1197" s="11" t="s">
        <v>1542</v>
      </c>
      <c r="AC1197" s="11" t="s">
        <v>1543</v>
      </c>
      <c r="AD1197" s="11">
        <v>12001</v>
      </c>
      <c r="AF1197" s="17">
        <v>44706</v>
      </c>
      <c r="AG1197" s="11" t="s">
        <v>1131</v>
      </c>
    </row>
    <row r="1198" spans="1:33" s="11" customFormat="1" ht="16.5" hidden="1" customHeight="1" x14ac:dyDescent="0.25">
      <c r="A1198" s="1">
        <v>20221125</v>
      </c>
      <c r="B1198" s="1" t="s">
        <v>1544</v>
      </c>
      <c r="C1198" s="48" t="s">
        <v>78</v>
      </c>
      <c r="D1198" s="1" t="s">
        <v>79</v>
      </c>
      <c r="E1198" s="1">
        <v>1059290</v>
      </c>
      <c r="F1198" s="3">
        <v>44700</v>
      </c>
      <c r="G1198" s="1" t="s">
        <v>414</v>
      </c>
      <c r="H1198" s="1"/>
      <c r="J1198" s="11" t="s">
        <v>40</v>
      </c>
      <c r="K1198" s="11">
        <v>4618</v>
      </c>
      <c r="V1198" s="17">
        <v>44706</v>
      </c>
      <c r="AB1198" s="11" t="s">
        <v>1545</v>
      </c>
      <c r="AC1198" s="11" t="s">
        <v>1546</v>
      </c>
      <c r="AD1198" s="11">
        <v>12014</v>
      </c>
      <c r="AF1198" s="17">
        <v>44706</v>
      </c>
      <c r="AG1198" s="11" t="s">
        <v>1131</v>
      </c>
    </row>
    <row r="1199" spans="1:33" s="11" customFormat="1" ht="16.5" hidden="1" customHeight="1" x14ac:dyDescent="0.25">
      <c r="A1199" s="1">
        <v>20221126</v>
      </c>
      <c r="B1199" s="1" t="s">
        <v>1547</v>
      </c>
      <c r="C1199" s="48" t="s">
        <v>33</v>
      </c>
      <c r="D1199" s="1" t="s">
        <v>663</v>
      </c>
      <c r="E1199" s="1" t="s">
        <v>855</v>
      </c>
      <c r="F1199" s="3">
        <v>44700</v>
      </c>
      <c r="G1199" s="1" t="s">
        <v>414</v>
      </c>
      <c r="H1199" s="1"/>
      <c r="J1199" s="11" t="s">
        <v>40</v>
      </c>
      <c r="K1199" s="11">
        <v>6286</v>
      </c>
      <c r="V1199" s="17">
        <v>44707</v>
      </c>
      <c r="AB1199" s="11" t="s">
        <v>1548</v>
      </c>
      <c r="AC1199" s="11" t="s">
        <v>1549</v>
      </c>
      <c r="AD1199" s="11">
        <v>12015</v>
      </c>
      <c r="AF1199" s="17">
        <v>44707</v>
      </c>
      <c r="AG1199" s="11" t="s">
        <v>1131</v>
      </c>
    </row>
    <row r="1200" spans="1:33" s="11" customFormat="1" ht="16.5" hidden="1" customHeight="1" x14ac:dyDescent="0.25">
      <c r="A1200" s="1">
        <v>20221127</v>
      </c>
      <c r="B1200" s="1" t="s">
        <v>1550</v>
      </c>
      <c r="C1200" s="48" t="s">
        <v>33</v>
      </c>
      <c r="D1200" s="1" t="s">
        <v>1111</v>
      </c>
      <c r="E1200" s="1">
        <v>1137348</v>
      </c>
      <c r="F1200" s="3">
        <v>44700</v>
      </c>
      <c r="G1200" s="1" t="s">
        <v>414</v>
      </c>
      <c r="H1200" s="1"/>
      <c r="J1200" s="11" t="s">
        <v>40</v>
      </c>
      <c r="K1200" s="11">
        <v>10041</v>
      </c>
      <c r="L1200" s="11" t="s">
        <v>1551</v>
      </c>
      <c r="V1200" s="17">
        <v>44741</v>
      </c>
      <c r="AB1200" s="11" t="s">
        <v>1552</v>
      </c>
      <c r="AC1200" s="11" t="s">
        <v>1553</v>
      </c>
      <c r="AD1200" s="11">
        <v>12016</v>
      </c>
      <c r="AF1200" s="298">
        <v>44743</v>
      </c>
      <c r="AG1200" s="299" t="s">
        <v>1131</v>
      </c>
    </row>
    <row r="1201" spans="1:33" s="11" customFormat="1" ht="16.5" hidden="1" customHeight="1" x14ac:dyDescent="0.25">
      <c r="A1201" s="1">
        <v>20221128</v>
      </c>
      <c r="B1201" s="1" t="s">
        <v>1554</v>
      </c>
      <c r="C1201" s="48" t="s">
        <v>33</v>
      </c>
      <c r="D1201" s="1" t="s">
        <v>663</v>
      </c>
      <c r="E1201" s="1">
        <v>1174282</v>
      </c>
      <c r="F1201" s="3">
        <v>44700</v>
      </c>
      <c r="G1201" s="1" t="s">
        <v>414</v>
      </c>
      <c r="H1201" s="1"/>
      <c r="J1201" s="11" t="s">
        <v>40</v>
      </c>
      <c r="K1201" s="11">
        <v>4941</v>
      </c>
      <c r="V1201" s="17">
        <v>44709</v>
      </c>
      <c r="AB1201" s="11" t="s">
        <v>1555</v>
      </c>
      <c r="AC1201" s="11" t="s">
        <v>1556</v>
      </c>
      <c r="AD1201" s="11">
        <v>12017</v>
      </c>
      <c r="AF1201" s="17">
        <v>44706</v>
      </c>
      <c r="AG1201" s="11" t="s">
        <v>1131</v>
      </c>
    </row>
    <row r="1202" spans="1:33" s="11" customFormat="1" ht="16.5" hidden="1" customHeight="1" x14ac:dyDescent="0.25">
      <c r="A1202" s="1">
        <v>20221129</v>
      </c>
      <c r="B1202" s="1" t="s">
        <v>1557</v>
      </c>
      <c r="C1202" s="48" t="s">
        <v>33</v>
      </c>
      <c r="D1202" s="1" t="s">
        <v>56</v>
      </c>
      <c r="E1202" s="1">
        <v>952636</v>
      </c>
      <c r="F1202" s="3">
        <v>44704</v>
      </c>
      <c r="G1202" s="1" t="s">
        <v>414</v>
      </c>
      <c r="H1202" s="1"/>
      <c r="J1202" s="11" t="s">
        <v>40</v>
      </c>
      <c r="K1202" s="11">
        <v>8606</v>
      </c>
      <c r="V1202" s="17">
        <v>44720</v>
      </c>
      <c r="AB1202" s="11" t="s">
        <v>1558</v>
      </c>
      <c r="AC1202" s="11" t="s">
        <v>1559</v>
      </c>
      <c r="AD1202" s="11">
        <v>12024</v>
      </c>
      <c r="AF1202" s="17">
        <v>44720</v>
      </c>
      <c r="AG1202" s="11" t="s">
        <v>1131</v>
      </c>
    </row>
    <row r="1203" spans="1:33" s="11" customFormat="1" ht="16.5" hidden="1" customHeight="1" x14ac:dyDescent="0.25">
      <c r="A1203" s="1">
        <v>20221130</v>
      </c>
      <c r="B1203" s="1" t="s">
        <v>1560</v>
      </c>
      <c r="C1203" s="48" t="s">
        <v>33</v>
      </c>
      <c r="D1203" s="1" t="s">
        <v>663</v>
      </c>
      <c r="E1203" s="1">
        <v>1174282</v>
      </c>
      <c r="F1203" s="3">
        <v>44704</v>
      </c>
      <c r="G1203" s="1" t="s">
        <v>414</v>
      </c>
      <c r="H1203" s="1"/>
      <c r="J1203" s="11" t="s">
        <v>40</v>
      </c>
      <c r="K1203" s="11">
        <v>5201</v>
      </c>
      <c r="V1203" s="17">
        <v>44713</v>
      </c>
      <c r="AB1203" s="11" t="s">
        <v>1561</v>
      </c>
      <c r="AC1203" s="11" t="s">
        <v>1562</v>
      </c>
      <c r="AD1203" s="11">
        <v>12025</v>
      </c>
      <c r="AG1203" s="11" t="s">
        <v>1131</v>
      </c>
    </row>
    <row r="1204" spans="1:33" s="11" customFormat="1" ht="16.5" hidden="1" customHeight="1" x14ac:dyDescent="0.25">
      <c r="A1204" s="1">
        <v>20221131</v>
      </c>
      <c r="B1204" s="1" t="s">
        <v>1563</v>
      </c>
      <c r="C1204" s="48" t="s">
        <v>33</v>
      </c>
      <c r="D1204" s="1" t="s">
        <v>511</v>
      </c>
      <c r="E1204" s="1" t="s">
        <v>908</v>
      </c>
      <c r="F1204" s="3">
        <v>44704</v>
      </c>
      <c r="G1204" s="1" t="s">
        <v>414</v>
      </c>
      <c r="H1204" s="1"/>
      <c r="J1204" s="17" t="s">
        <v>40</v>
      </c>
      <c r="K1204" s="11">
        <v>6701</v>
      </c>
      <c r="L1204" s="11" t="s">
        <v>1551</v>
      </c>
      <c r="V1204" s="17">
        <v>44741</v>
      </c>
      <c r="AB1204" s="11" t="s">
        <v>1564</v>
      </c>
      <c r="AC1204" s="11" t="s">
        <v>1565</v>
      </c>
      <c r="AD1204" s="11">
        <v>12026</v>
      </c>
      <c r="AF1204" s="298">
        <v>44743</v>
      </c>
      <c r="AG1204" s="299" t="s">
        <v>1131</v>
      </c>
    </row>
    <row r="1205" spans="1:33" s="11" customFormat="1" hidden="1" x14ac:dyDescent="0.25">
      <c r="A1205" s="1">
        <v>20221132</v>
      </c>
      <c r="B1205" s="1">
        <v>13655229</v>
      </c>
      <c r="C1205" s="1" t="s">
        <v>33</v>
      </c>
      <c r="D1205" s="1" t="s">
        <v>511</v>
      </c>
      <c r="E1205" s="1">
        <v>1186699</v>
      </c>
      <c r="F1205" s="3">
        <v>44706</v>
      </c>
      <c r="G1205" s="3" t="s">
        <v>414</v>
      </c>
      <c r="H1205" s="3"/>
      <c r="I1205" s="17"/>
      <c r="J1205" s="17" t="s">
        <v>40</v>
      </c>
      <c r="K1205" s="11">
        <v>4556</v>
      </c>
      <c r="V1205" s="17">
        <v>44718</v>
      </c>
      <c r="W1205" s="11" t="s">
        <v>950</v>
      </c>
      <c r="AB1205" s="11" t="s">
        <v>1566</v>
      </c>
      <c r="AC1205" s="11" t="s">
        <v>1567</v>
      </c>
      <c r="AD1205" s="11">
        <v>12031</v>
      </c>
      <c r="AF1205" s="17">
        <v>44718</v>
      </c>
      <c r="AG1205" s="11" t="s">
        <v>1131</v>
      </c>
    </row>
    <row r="1206" spans="1:33" s="11" customFormat="1" hidden="1" x14ac:dyDescent="0.25">
      <c r="A1206" s="1">
        <v>20221133</v>
      </c>
      <c r="B1206" s="1">
        <v>13666071</v>
      </c>
      <c r="C1206" s="1" t="s">
        <v>58</v>
      </c>
      <c r="D1206" s="1" t="s">
        <v>945</v>
      </c>
      <c r="E1206" s="1">
        <v>1159702</v>
      </c>
      <c r="F1206" s="3">
        <v>44706</v>
      </c>
      <c r="G1206" s="3" t="s">
        <v>414</v>
      </c>
      <c r="H1206" s="3"/>
      <c r="I1206" s="17"/>
      <c r="J1206" s="17" t="s">
        <v>40</v>
      </c>
      <c r="K1206" s="11">
        <v>8116</v>
      </c>
      <c r="V1206" s="17">
        <v>44713</v>
      </c>
      <c r="W1206" s="11" t="s">
        <v>950</v>
      </c>
      <c r="AB1206" s="11" t="s">
        <v>1568</v>
      </c>
      <c r="AC1206" s="11" t="s">
        <v>1569</v>
      </c>
      <c r="AD1206" s="11">
        <v>12032</v>
      </c>
      <c r="AF1206" s="17"/>
      <c r="AG1206" s="11" t="s">
        <v>1131</v>
      </c>
    </row>
    <row r="1207" spans="1:33" s="11" customFormat="1" ht="16.5" hidden="1" customHeight="1" x14ac:dyDescent="0.25">
      <c r="A1207" s="1">
        <v>20221134</v>
      </c>
      <c r="B1207" s="1" t="s">
        <v>1570</v>
      </c>
      <c r="C1207" s="48" t="s">
        <v>33</v>
      </c>
      <c r="D1207" s="1" t="s">
        <v>511</v>
      </c>
      <c r="E1207" s="1">
        <v>1186699</v>
      </c>
      <c r="F1207" s="3">
        <v>44710</v>
      </c>
      <c r="G1207" s="1" t="s">
        <v>414</v>
      </c>
      <c r="H1207" s="1"/>
      <c r="J1207" s="11" t="s">
        <v>268</v>
      </c>
      <c r="K1207" s="11">
        <v>550</v>
      </c>
      <c r="V1207" s="17">
        <v>44713</v>
      </c>
      <c r="W1207" s="11" t="s">
        <v>950</v>
      </c>
      <c r="AB1207" s="11" t="s">
        <v>1571</v>
      </c>
      <c r="AC1207" s="11" t="s">
        <v>1572</v>
      </c>
      <c r="AD1207" s="11">
        <v>12053</v>
      </c>
      <c r="AG1207" s="11" t="s">
        <v>1131</v>
      </c>
    </row>
    <row r="1208" spans="1:33" s="11" customFormat="1" ht="16.5" hidden="1" customHeight="1" x14ac:dyDescent="0.25">
      <c r="A1208" s="1">
        <v>20221135</v>
      </c>
      <c r="B1208" s="1" t="s">
        <v>1573</v>
      </c>
      <c r="C1208" s="48" t="s">
        <v>58</v>
      </c>
      <c r="D1208" s="1" t="s">
        <v>945</v>
      </c>
      <c r="E1208" s="1">
        <v>1159702</v>
      </c>
      <c r="F1208" s="3">
        <v>44710</v>
      </c>
      <c r="G1208" s="1" t="s">
        <v>414</v>
      </c>
      <c r="H1208" s="1"/>
      <c r="J1208" s="11" t="s">
        <v>40</v>
      </c>
      <c r="K1208" s="11">
        <v>11606</v>
      </c>
      <c r="V1208" s="17">
        <v>44722</v>
      </c>
      <c r="W1208" s="11" t="s">
        <v>950</v>
      </c>
      <c r="AB1208" s="11" t="s">
        <v>1574</v>
      </c>
      <c r="AC1208" s="11" t="s">
        <v>1575</v>
      </c>
      <c r="AD1208" s="11">
        <v>12054</v>
      </c>
      <c r="AF1208" s="17">
        <v>44722</v>
      </c>
      <c r="AG1208" s="11" t="s">
        <v>1131</v>
      </c>
    </row>
    <row r="1209" spans="1:33" s="11" customFormat="1" ht="16.5" hidden="1" customHeight="1" x14ac:dyDescent="0.25">
      <c r="A1209" s="1">
        <v>20221136</v>
      </c>
      <c r="B1209" s="1" t="s">
        <v>1576</v>
      </c>
      <c r="C1209" s="48" t="s">
        <v>78</v>
      </c>
      <c r="D1209" s="1" t="s">
        <v>79</v>
      </c>
      <c r="E1209" s="1">
        <v>1059290</v>
      </c>
      <c r="F1209" s="3">
        <v>44710</v>
      </c>
      <c r="G1209" s="1" t="s">
        <v>414</v>
      </c>
      <c r="H1209" s="1"/>
      <c r="J1209" s="11" t="s">
        <v>40</v>
      </c>
      <c r="K1209" s="11">
        <v>5531</v>
      </c>
      <c r="V1209" s="17">
        <v>44745</v>
      </c>
      <c r="AB1209" s="11" t="s">
        <v>1577</v>
      </c>
      <c r="AC1209" s="11" t="s">
        <v>1578</v>
      </c>
      <c r="AD1209" s="11">
        <v>12055</v>
      </c>
      <c r="AF1209" s="298">
        <v>44743</v>
      </c>
      <c r="AG1209" s="299" t="s">
        <v>1131</v>
      </c>
    </row>
    <row r="1210" spans="1:33" s="11" customFormat="1" ht="16.5" hidden="1" customHeight="1" x14ac:dyDescent="0.25">
      <c r="A1210" s="1">
        <v>20221137</v>
      </c>
      <c r="B1210" s="1" t="s">
        <v>1579</v>
      </c>
      <c r="C1210" s="48" t="s">
        <v>33</v>
      </c>
      <c r="D1210" s="1" t="s">
        <v>663</v>
      </c>
      <c r="E1210" s="1" t="s">
        <v>855</v>
      </c>
      <c r="F1210" s="3">
        <v>44710</v>
      </c>
      <c r="G1210" s="1" t="s">
        <v>414</v>
      </c>
      <c r="H1210" s="1"/>
      <c r="J1210" s="11" t="s">
        <v>268</v>
      </c>
      <c r="K1210" s="11">
        <v>550</v>
      </c>
      <c r="V1210" s="17">
        <v>44713</v>
      </c>
      <c r="W1210" s="11" t="s">
        <v>950</v>
      </c>
      <c r="AB1210" s="11" t="s">
        <v>1580</v>
      </c>
      <c r="AC1210" s="11" t="s">
        <v>1581</v>
      </c>
      <c r="AD1210" s="11">
        <v>12056</v>
      </c>
      <c r="AG1210" s="11" t="s">
        <v>1131</v>
      </c>
    </row>
    <row r="1211" spans="1:33" s="11" customFormat="1" hidden="1" x14ac:dyDescent="0.25">
      <c r="A1211" s="1">
        <v>20221138</v>
      </c>
      <c r="B1211" s="1">
        <v>13742386</v>
      </c>
      <c r="C1211" s="48" t="s">
        <v>1582</v>
      </c>
      <c r="D1211" s="1" t="s">
        <v>1583</v>
      </c>
      <c r="E1211" s="1" t="s">
        <v>1584</v>
      </c>
      <c r="F1211" s="3">
        <v>44710</v>
      </c>
      <c r="G1211" s="3" t="s">
        <v>414</v>
      </c>
      <c r="H1211" s="3"/>
      <c r="I1211" s="17"/>
      <c r="J1211" s="11" t="s">
        <v>40</v>
      </c>
      <c r="K1211" s="11">
        <v>5878</v>
      </c>
      <c r="V1211" s="17">
        <v>44728</v>
      </c>
      <c r="W1211" s="11" t="s">
        <v>1585</v>
      </c>
      <c r="AB1211" s="11" t="s">
        <v>1586</v>
      </c>
      <c r="AC1211" s="11" t="s">
        <v>1587</v>
      </c>
      <c r="AD1211" s="11">
        <v>12118</v>
      </c>
      <c r="AF1211" s="17">
        <v>44728</v>
      </c>
      <c r="AG1211" s="11" t="s">
        <v>1131</v>
      </c>
    </row>
    <row r="1212" spans="1:33" s="11" customFormat="1" hidden="1" x14ac:dyDescent="0.25">
      <c r="A1212" s="1">
        <v>20221139</v>
      </c>
      <c r="B1212" s="1" t="s">
        <v>1588</v>
      </c>
      <c r="C1212" s="1" t="s">
        <v>33</v>
      </c>
      <c r="D1212" s="1" t="s">
        <v>511</v>
      </c>
      <c r="E1212" s="1">
        <v>1186699</v>
      </c>
      <c r="F1212" s="3">
        <v>44711</v>
      </c>
      <c r="G1212" s="3" t="s">
        <v>414</v>
      </c>
      <c r="H1212" s="3"/>
      <c r="I1212" s="17"/>
      <c r="J1212" s="11" t="s">
        <v>40</v>
      </c>
      <c r="K1212" s="11">
        <v>4481</v>
      </c>
      <c r="V1212" s="17">
        <v>44720</v>
      </c>
      <c r="AB1212" s="11" t="s">
        <v>1589</v>
      </c>
      <c r="AC1212" s="11" t="s">
        <v>1590</v>
      </c>
      <c r="AD1212" s="11">
        <v>12062</v>
      </c>
      <c r="AF1212" s="17">
        <v>44720</v>
      </c>
      <c r="AG1212" s="11" t="s">
        <v>1131</v>
      </c>
    </row>
    <row r="1213" spans="1:33" s="11" customFormat="1" hidden="1" x14ac:dyDescent="0.25">
      <c r="A1213" s="1">
        <v>20221140</v>
      </c>
      <c r="B1213" s="1" t="s">
        <v>1591</v>
      </c>
      <c r="C1213" s="1" t="s">
        <v>78</v>
      </c>
      <c r="D1213" s="1" t="s">
        <v>79</v>
      </c>
      <c r="E1213" s="1">
        <v>1059290</v>
      </c>
      <c r="F1213" s="3">
        <v>44711</v>
      </c>
      <c r="G1213" s="3" t="s">
        <v>414</v>
      </c>
      <c r="H1213" s="3"/>
      <c r="I1213" s="17"/>
      <c r="J1213" s="11" t="s">
        <v>40</v>
      </c>
      <c r="K1213" s="11">
        <v>5506</v>
      </c>
      <c r="V1213" s="17">
        <v>44720</v>
      </c>
      <c r="AB1213" s="11" t="s">
        <v>1592</v>
      </c>
      <c r="AC1213" s="11" t="s">
        <v>1593</v>
      </c>
      <c r="AD1213" s="11">
        <v>12063</v>
      </c>
      <c r="AF1213" s="17">
        <v>44721</v>
      </c>
      <c r="AG1213" s="11" t="s">
        <v>1131</v>
      </c>
    </row>
    <row r="1214" spans="1:33" s="11" customFormat="1" hidden="1" x14ac:dyDescent="0.25">
      <c r="A1214" s="1">
        <v>20221141</v>
      </c>
      <c r="B1214" s="1" t="s">
        <v>1594</v>
      </c>
      <c r="C1214" s="1" t="s">
        <v>78</v>
      </c>
      <c r="D1214" s="1" t="s">
        <v>79</v>
      </c>
      <c r="E1214" s="1">
        <v>1059290</v>
      </c>
      <c r="F1214" s="3">
        <v>44711</v>
      </c>
      <c r="G1214" s="3" t="s">
        <v>414</v>
      </c>
      <c r="H1214" s="3"/>
      <c r="I1214" s="17"/>
      <c r="J1214" s="11" t="s">
        <v>40</v>
      </c>
      <c r="K1214" s="11">
        <v>5506</v>
      </c>
      <c r="V1214" s="17">
        <v>44720</v>
      </c>
      <c r="AB1214" s="11" t="s">
        <v>1595</v>
      </c>
      <c r="AC1214" s="11" t="s">
        <v>1596</v>
      </c>
      <c r="AD1214" s="11">
        <v>12064</v>
      </c>
      <c r="AF1214" s="17">
        <v>44720</v>
      </c>
      <c r="AG1214" s="11" t="s">
        <v>1131</v>
      </c>
    </row>
    <row r="1215" spans="1:33" s="11" customFormat="1" ht="16.5" hidden="1" customHeight="1" x14ac:dyDescent="0.25">
      <c r="A1215" s="1">
        <v>20221142</v>
      </c>
      <c r="B1215" s="1" t="s">
        <v>1597</v>
      </c>
      <c r="C1215" s="48" t="s">
        <v>78</v>
      </c>
      <c r="D1215" s="1" t="s">
        <v>79</v>
      </c>
      <c r="E1215" s="1">
        <v>1059290</v>
      </c>
      <c r="F1215" s="3">
        <v>44712</v>
      </c>
      <c r="G1215" s="1" t="s">
        <v>414</v>
      </c>
      <c r="H1215" s="1"/>
      <c r="J1215" s="11" t="s">
        <v>40</v>
      </c>
      <c r="K1215" s="11">
        <v>5506</v>
      </c>
      <c r="V1215" s="17">
        <v>44720</v>
      </c>
      <c r="AB1215" s="11" t="s">
        <v>1598</v>
      </c>
      <c r="AC1215" s="11" t="s">
        <v>1599</v>
      </c>
      <c r="AD1215" s="11">
        <v>12065</v>
      </c>
      <c r="AF1215" s="17">
        <v>44721</v>
      </c>
      <c r="AG1215" s="11" t="s">
        <v>1131</v>
      </c>
    </row>
    <row r="1216" spans="1:33" s="11" customFormat="1" ht="16.5" hidden="1" customHeight="1" x14ac:dyDescent="0.25">
      <c r="A1216" s="1">
        <v>20221143</v>
      </c>
      <c r="B1216" s="1" t="s">
        <v>1600</v>
      </c>
      <c r="C1216" s="48" t="s">
        <v>33</v>
      </c>
      <c r="D1216" s="1" t="s">
        <v>1483</v>
      </c>
      <c r="E1216" s="1">
        <v>1218197</v>
      </c>
      <c r="F1216" s="3">
        <v>44714</v>
      </c>
      <c r="G1216" s="1" t="s">
        <v>414</v>
      </c>
      <c r="H1216" s="1"/>
      <c r="J1216" s="11" t="s">
        <v>35</v>
      </c>
      <c r="K1216" s="11" t="s">
        <v>1168</v>
      </c>
      <c r="V1216" s="17">
        <v>44959</v>
      </c>
      <c r="W1216" s="11" t="s">
        <v>1601</v>
      </c>
      <c r="AB1216" s="11" t="s">
        <v>1602</v>
      </c>
      <c r="AC1216" s="11" t="s">
        <v>1603</v>
      </c>
      <c r="AD1216" s="11" t="s">
        <v>1168</v>
      </c>
      <c r="AF1216" s="11" t="s">
        <v>1168</v>
      </c>
      <c r="AG1216" s="11" t="s">
        <v>1168</v>
      </c>
    </row>
    <row r="1217" spans="1:33" s="11" customFormat="1" ht="16.5" hidden="1" customHeight="1" x14ac:dyDescent="0.25">
      <c r="A1217" s="1">
        <v>20221144</v>
      </c>
      <c r="B1217" s="1" t="s">
        <v>1604</v>
      </c>
      <c r="C1217" s="48" t="s">
        <v>33</v>
      </c>
      <c r="D1217" s="1" t="s">
        <v>511</v>
      </c>
      <c r="E1217" s="1" t="s">
        <v>1605</v>
      </c>
      <c r="F1217" s="3">
        <v>44719</v>
      </c>
      <c r="G1217" s="1" t="s">
        <v>414</v>
      </c>
      <c r="H1217" s="1"/>
      <c r="J1217" s="11" t="s">
        <v>40</v>
      </c>
      <c r="K1217" s="11">
        <v>5946</v>
      </c>
      <c r="V1217" s="17">
        <v>44728</v>
      </c>
      <c r="W1217" s="11" t="s">
        <v>950</v>
      </c>
      <c r="AB1217" s="11" t="s">
        <v>1606</v>
      </c>
      <c r="AC1217" s="11" t="s">
        <v>1607</v>
      </c>
      <c r="AD1217" s="11">
        <v>12086</v>
      </c>
      <c r="AF1217" s="17">
        <v>44728</v>
      </c>
      <c r="AG1217" s="11" t="s">
        <v>1131</v>
      </c>
    </row>
    <row r="1218" spans="1:33" s="11" customFormat="1" ht="16.5" hidden="1" customHeight="1" x14ac:dyDescent="0.25">
      <c r="A1218" s="1">
        <v>20221145</v>
      </c>
      <c r="B1218" s="1" t="s">
        <v>1608</v>
      </c>
      <c r="C1218" s="48" t="s">
        <v>33</v>
      </c>
      <c r="D1218" s="1" t="s">
        <v>661</v>
      </c>
      <c r="E1218" s="1" t="s">
        <v>1236</v>
      </c>
      <c r="F1218" s="3">
        <v>44719</v>
      </c>
      <c r="G1218" s="1" t="s">
        <v>414</v>
      </c>
      <c r="H1218" s="1"/>
      <c r="J1218" s="11" t="s">
        <v>40</v>
      </c>
      <c r="K1218" s="11">
        <v>5936</v>
      </c>
      <c r="V1218" s="17">
        <v>44728</v>
      </c>
      <c r="W1218" s="11" t="s">
        <v>950</v>
      </c>
      <c r="AB1218" s="11" t="s">
        <v>1609</v>
      </c>
      <c r="AC1218" s="11" t="s">
        <v>1610</v>
      </c>
      <c r="AD1218" s="11">
        <v>12087</v>
      </c>
      <c r="AF1218" s="17">
        <v>44728</v>
      </c>
      <c r="AG1218" s="11" t="s">
        <v>1131</v>
      </c>
    </row>
    <row r="1219" spans="1:33" s="11" customFormat="1" ht="16.5" hidden="1" customHeight="1" x14ac:dyDescent="0.25">
      <c r="A1219" s="1">
        <v>20221146</v>
      </c>
      <c r="B1219" s="1" t="s">
        <v>1611</v>
      </c>
      <c r="C1219" s="48" t="s">
        <v>33</v>
      </c>
      <c r="D1219" s="1" t="s">
        <v>663</v>
      </c>
      <c r="E1219" s="1">
        <v>1174282</v>
      </c>
      <c r="F1219" s="3">
        <v>44720</v>
      </c>
      <c r="G1219" s="1" t="s">
        <v>414</v>
      </c>
      <c r="H1219" s="1"/>
      <c r="J1219" s="11" t="s">
        <v>40</v>
      </c>
      <c r="K1219" s="11">
        <v>4916</v>
      </c>
      <c r="V1219" s="17">
        <v>44728</v>
      </c>
      <c r="AB1219" s="11" t="s">
        <v>1612</v>
      </c>
      <c r="AC1219" s="11" t="s">
        <v>1613</v>
      </c>
      <c r="AD1219" s="11">
        <v>12088</v>
      </c>
      <c r="AF1219" s="17">
        <v>44728</v>
      </c>
      <c r="AG1219" s="11" t="s">
        <v>1131</v>
      </c>
    </row>
    <row r="1220" spans="1:33" s="11" customFormat="1" ht="16.5" hidden="1" customHeight="1" x14ac:dyDescent="0.25">
      <c r="A1220" s="1">
        <v>20221147</v>
      </c>
      <c r="B1220" s="1" t="s">
        <v>1614</v>
      </c>
      <c r="C1220" s="48" t="s">
        <v>33</v>
      </c>
      <c r="D1220" s="1" t="s">
        <v>663</v>
      </c>
      <c r="E1220" s="1" t="s">
        <v>1361</v>
      </c>
      <c r="F1220" s="3">
        <v>44720</v>
      </c>
      <c r="G1220" s="1" t="s">
        <v>414</v>
      </c>
      <c r="H1220" s="1"/>
      <c r="J1220" s="11" t="s">
        <v>40</v>
      </c>
      <c r="K1220" s="11">
        <v>4731</v>
      </c>
      <c r="V1220" s="17">
        <v>44728</v>
      </c>
      <c r="AB1220" s="11" t="s">
        <v>1615</v>
      </c>
      <c r="AC1220" s="11" t="s">
        <v>1616</v>
      </c>
      <c r="AD1220" s="11">
        <v>12089</v>
      </c>
      <c r="AF1220" s="17">
        <v>44728</v>
      </c>
      <c r="AG1220" s="11" t="s">
        <v>1131</v>
      </c>
    </row>
    <row r="1221" spans="1:33" s="90" customFormat="1" hidden="1" x14ac:dyDescent="0.25">
      <c r="A1221" s="244">
        <v>20221148</v>
      </c>
      <c r="B1221" s="244" t="s">
        <v>1617</v>
      </c>
      <c r="C1221" s="258" t="s">
        <v>33</v>
      </c>
      <c r="D1221" s="244" t="s">
        <v>661</v>
      </c>
      <c r="E1221" s="244">
        <v>1160951</v>
      </c>
      <c r="F1221" s="371">
        <v>44724</v>
      </c>
      <c r="G1221" s="244" t="s">
        <v>414</v>
      </c>
      <c r="H1221" s="244"/>
      <c r="J1221" s="90" t="s">
        <v>40</v>
      </c>
      <c r="K1221" s="90">
        <v>5981</v>
      </c>
      <c r="M1221" s="11"/>
      <c r="N1221" s="11"/>
      <c r="O1221" s="11"/>
      <c r="V1221" s="231">
        <v>44735</v>
      </c>
      <c r="W1221" s="90" t="s">
        <v>1618</v>
      </c>
      <c r="X1221" s="11"/>
      <c r="Y1221" s="11"/>
      <c r="Z1221" s="11"/>
      <c r="AD1221" s="90">
        <v>12112</v>
      </c>
    </row>
    <row r="1222" spans="1:33" s="11" customFormat="1" ht="16.5" hidden="1" customHeight="1" x14ac:dyDescent="0.25">
      <c r="A1222" s="1">
        <v>20221149</v>
      </c>
      <c r="B1222" s="1" t="s">
        <v>1619</v>
      </c>
      <c r="C1222" s="48" t="s">
        <v>33</v>
      </c>
      <c r="D1222" s="1" t="s">
        <v>511</v>
      </c>
      <c r="E1222" s="1">
        <v>1186699</v>
      </c>
      <c r="F1222" s="3">
        <v>44724</v>
      </c>
      <c r="G1222" s="1" t="s">
        <v>414</v>
      </c>
      <c r="H1222" s="1"/>
      <c r="J1222" s="11" t="s">
        <v>40</v>
      </c>
      <c r="K1222" s="11">
        <v>7051</v>
      </c>
      <c r="V1222" s="17">
        <v>44734</v>
      </c>
      <c r="AB1222" s="11" t="s">
        <v>1620</v>
      </c>
      <c r="AC1222" s="11" t="s">
        <v>1621</v>
      </c>
      <c r="AD1222" s="11">
        <v>12113</v>
      </c>
      <c r="AF1222" s="17">
        <v>44740</v>
      </c>
      <c r="AG1222" s="11" t="s">
        <v>1131</v>
      </c>
    </row>
    <row r="1223" spans="1:33" s="11" customFormat="1" ht="16.5" hidden="1" customHeight="1" x14ac:dyDescent="0.25">
      <c r="A1223" s="1">
        <v>20221150</v>
      </c>
      <c r="B1223" s="1" t="s">
        <v>1622</v>
      </c>
      <c r="C1223" s="48" t="s">
        <v>78</v>
      </c>
      <c r="D1223" s="1" t="s">
        <v>79</v>
      </c>
      <c r="E1223" s="1">
        <v>1059290</v>
      </c>
      <c r="F1223" s="3">
        <v>44724</v>
      </c>
      <c r="G1223" s="1" t="s">
        <v>414</v>
      </c>
      <c r="H1223" s="1"/>
      <c r="J1223" s="11" t="s">
        <v>40</v>
      </c>
      <c r="K1223" s="11">
        <v>4518</v>
      </c>
      <c r="V1223" s="17">
        <v>44734</v>
      </c>
      <c r="AB1223" s="11" t="s">
        <v>1623</v>
      </c>
      <c r="AC1223" s="11" t="s">
        <v>1624</v>
      </c>
      <c r="AD1223" s="11">
        <v>12114</v>
      </c>
      <c r="AF1223" s="17">
        <v>44740</v>
      </c>
      <c r="AG1223" s="11" t="s">
        <v>1131</v>
      </c>
    </row>
    <row r="1224" spans="1:33" s="11" customFormat="1" ht="16.5" hidden="1" customHeight="1" x14ac:dyDescent="0.25">
      <c r="A1224" s="1">
        <v>20221151</v>
      </c>
      <c r="B1224" s="1" t="s">
        <v>1625</v>
      </c>
      <c r="C1224" s="48" t="s">
        <v>33</v>
      </c>
      <c r="D1224" s="1" t="s">
        <v>663</v>
      </c>
      <c r="E1224" s="1">
        <v>1174282</v>
      </c>
      <c r="F1224" s="3">
        <v>44726</v>
      </c>
      <c r="G1224" s="1" t="s">
        <v>414</v>
      </c>
      <c r="H1224" s="1"/>
      <c r="J1224" s="11" t="s">
        <v>40</v>
      </c>
      <c r="K1224" s="11">
        <v>4991</v>
      </c>
      <c r="V1224" s="17">
        <v>44735</v>
      </c>
      <c r="W1224" s="11" t="s">
        <v>1626</v>
      </c>
      <c r="AB1224" s="11" t="s">
        <v>1627</v>
      </c>
      <c r="AC1224" s="11" t="s">
        <v>1628</v>
      </c>
      <c r="AD1224" s="11">
        <v>12134</v>
      </c>
      <c r="AF1224" s="17">
        <v>44740</v>
      </c>
      <c r="AG1224" s="11" t="s">
        <v>1131</v>
      </c>
    </row>
    <row r="1225" spans="1:33" s="11" customFormat="1" ht="16.5" hidden="1" customHeight="1" x14ac:dyDescent="0.25">
      <c r="A1225" s="1">
        <v>20221152</v>
      </c>
      <c r="B1225" s="1" t="s">
        <v>1629</v>
      </c>
      <c r="C1225" s="48" t="s">
        <v>33</v>
      </c>
      <c r="D1225" s="1" t="s">
        <v>1275</v>
      </c>
      <c r="E1225" s="1">
        <v>1219697</v>
      </c>
      <c r="F1225" s="3">
        <v>44726</v>
      </c>
      <c r="G1225" s="1" t="s">
        <v>414</v>
      </c>
      <c r="H1225" s="1"/>
      <c r="J1225" s="11" t="s">
        <v>1484</v>
      </c>
      <c r="V1225" s="17">
        <v>45004</v>
      </c>
      <c r="W1225" s="11" t="s">
        <v>1630</v>
      </c>
      <c r="AB1225" s="11" t="s">
        <v>1631</v>
      </c>
      <c r="AC1225" s="11" t="s">
        <v>1632</v>
      </c>
      <c r="AD1225" s="11" t="s">
        <v>1168</v>
      </c>
    </row>
    <row r="1226" spans="1:33" s="11" customFormat="1" ht="16.5" hidden="1" customHeight="1" x14ac:dyDescent="0.25">
      <c r="A1226" s="1">
        <v>20221153</v>
      </c>
      <c r="B1226" s="1" t="s">
        <v>1633</v>
      </c>
      <c r="C1226" s="48" t="s">
        <v>33</v>
      </c>
      <c r="D1226" s="1" t="s">
        <v>1111</v>
      </c>
      <c r="E1226" s="1" t="s">
        <v>908</v>
      </c>
      <c r="F1226" s="3">
        <v>44726</v>
      </c>
      <c r="G1226" s="1" t="s">
        <v>414</v>
      </c>
      <c r="H1226" s="1"/>
      <c r="J1226" s="11" t="s">
        <v>506</v>
      </c>
      <c r="K1226" s="11">
        <v>500</v>
      </c>
      <c r="V1226" s="17">
        <v>44726</v>
      </c>
      <c r="AB1226" s="11" t="s">
        <v>1634</v>
      </c>
      <c r="AC1226" s="11" t="s">
        <v>1635</v>
      </c>
      <c r="AD1226" s="11" t="s">
        <v>1224</v>
      </c>
      <c r="AG1226" s="11" t="s">
        <v>1224</v>
      </c>
    </row>
    <row r="1227" spans="1:33" s="11" customFormat="1" ht="16.5" hidden="1" customHeight="1" x14ac:dyDescent="0.25">
      <c r="A1227" s="1">
        <v>20221154</v>
      </c>
      <c r="B1227" s="1" t="s">
        <v>1636</v>
      </c>
      <c r="C1227" s="48" t="s">
        <v>78</v>
      </c>
      <c r="D1227" s="1" t="s">
        <v>79</v>
      </c>
      <c r="E1227" s="1">
        <v>1059290</v>
      </c>
      <c r="F1227" s="3">
        <v>44726</v>
      </c>
      <c r="G1227" s="1" t="s">
        <v>414</v>
      </c>
      <c r="H1227" s="1"/>
      <c r="J1227" s="11" t="s">
        <v>268</v>
      </c>
      <c r="K1227" s="11">
        <v>550</v>
      </c>
      <c r="V1227" s="17">
        <v>44735</v>
      </c>
      <c r="AB1227" s="11" t="s">
        <v>1637</v>
      </c>
      <c r="AC1227" s="11" t="s">
        <v>1638</v>
      </c>
      <c r="AD1227" s="11">
        <v>12141</v>
      </c>
      <c r="AF1227" s="17">
        <v>44740</v>
      </c>
      <c r="AG1227" s="11" t="s">
        <v>1131</v>
      </c>
    </row>
    <row r="1228" spans="1:33" s="11" customFormat="1" ht="16.5" hidden="1" customHeight="1" x14ac:dyDescent="0.25">
      <c r="A1228" s="1">
        <v>20221155</v>
      </c>
      <c r="B1228" s="1" t="s">
        <v>1639</v>
      </c>
      <c r="C1228" s="48" t="s">
        <v>33</v>
      </c>
      <c r="D1228" s="1" t="s">
        <v>663</v>
      </c>
      <c r="E1228" s="1" t="s">
        <v>855</v>
      </c>
      <c r="F1228" s="3">
        <v>44726</v>
      </c>
      <c r="G1228" s="1" t="s">
        <v>414</v>
      </c>
      <c r="H1228" s="1"/>
      <c r="J1228" s="11" t="s">
        <v>40</v>
      </c>
      <c r="V1228" s="17">
        <v>45113</v>
      </c>
      <c r="W1228" s="11" t="s">
        <v>1640</v>
      </c>
      <c r="AB1228" s="11" t="s">
        <v>1641</v>
      </c>
      <c r="AC1228" s="11" t="s">
        <v>1642</v>
      </c>
      <c r="AD1228" s="11" t="s">
        <v>1224</v>
      </c>
    </row>
    <row r="1229" spans="1:33" s="11" customFormat="1" ht="16.5" hidden="1" customHeight="1" x14ac:dyDescent="0.25">
      <c r="A1229" s="1">
        <v>20221156</v>
      </c>
      <c r="B1229" s="1" t="s">
        <v>1643</v>
      </c>
      <c r="C1229" s="48" t="s">
        <v>78</v>
      </c>
      <c r="D1229" s="1" t="s">
        <v>79</v>
      </c>
      <c r="E1229" s="1">
        <v>1059290</v>
      </c>
      <c r="F1229" s="3">
        <v>44728</v>
      </c>
      <c r="G1229" s="1" t="s">
        <v>414</v>
      </c>
      <c r="H1229" s="1"/>
      <c r="J1229" s="11" t="s">
        <v>40</v>
      </c>
      <c r="K1229" s="11">
        <v>5581</v>
      </c>
      <c r="V1229" s="17">
        <v>44760</v>
      </c>
      <c r="AB1229" s="11" t="s">
        <v>1644</v>
      </c>
      <c r="AC1229" s="11" t="s">
        <v>1645</v>
      </c>
      <c r="AD1229" s="11">
        <v>12135</v>
      </c>
      <c r="AG1229" s="299" t="s">
        <v>1131</v>
      </c>
    </row>
    <row r="1230" spans="1:33" s="11" customFormat="1" hidden="1" x14ac:dyDescent="0.25">
      <c r="A1230" s="1">
        <v>20221157</v>
      </c>
      <c r="B1230" s="1" t="s">
        <v>1646</v>
      </c>
      <c r="C1230" s="1" t="s">
        <v>33</v>
      </c>
      <c r="D1230" s="1" t="s">
        <v>663</v>
      </c>
      <c r="E1230" s="1">
        <v>1174282</v>
      </c>
      <c r="F1230" s="3">
        <v>44731</v>
      </c>
      <c r="G1230" s="3" t="s">
        <v>414</v>
      </c>
      <c r="H1230" s="3"/>
      <c r="I1230" s="17"/>
      <c r="J1230" s="11" t="s">
        <v>1484</v>
      </c>
      <c r="V1230" s="17" t="s">
        <v>1647</v>
      </c>
      <c r="W1230" s="11" t="s">
        <v>1648</v>
      </c>
      <c r="AB1230" s="11" t="s">
        <v>1649</v>
      </c>
      <c r="AC1230" s="11" t="s">
        <v>1650</v>
      </c>
      <c r="AD1230" s="11" t="s">
        <v>1224</v>
      </c>
      <c r="AF1230" s="17"/>
      <c r="AG1230" s="11" t="s">
        <v>1224</v>
      </c>
    </row>
    <row r="1231" spans="1:33" s="11" customFormat="1" hidden="1" x14ac:dyDescent="0.25">
      <c r="A1231" s="1">
        <v>20221158</v>
      </c>
      <c r="B1231" s="1" t="s">
        <v>1651</v>
      </c>
      <c r="C1231" s="1" t="s">
        <v>78</v>
      </c>
      <c r="D1231" s="1" t="s">
        <v>79</v>
      </c>
      <c r="E1231" s="1">
        <v>1059290</v>
      </c>
      <c r="F1231" s="3">
        <v>44731</v>
      </c>
      <c r="G1231" s="3" t="s">
        <v>414</v>
      </c>
      <c r="H1231" s="3"/>
      <c r="I1231" s="17"/>
      <c r="J1231" s="11" t="s">
        <v>506</v>
      </c>
      <c r="K1231" s="11">
        <v>500</v>
      </c>
      <c r="V1231" s="17">
        <v>44731</v>
      </c>
      <c r="AB1231" s="11" t="s">
        <v>1652</v>
      </c>
      <c r="AC1231" s="11" t="s">
        <v>1653</v>
      </c>
      <c r="AD1231" s="11" t="s">
        <v>1224</v>
      </c>
      <c r="AF1231" s="17"/>
      <c r="AG1231" s="11" t="s">
        <v>1224</v>
      </c>
    </row>
    <row r="1232" spans="1:33" s="11" customFormat="1" hidden="1" x14ac:dyDescent="0.25">
      <c r="A1232" s="1">
        <v>20221159</v>
      </c>
      <c r="B1232" s="1" t="s">
        <v>1654</v>
      </c>
      <c r="C1232" s="1" t="s">
        <v>33</v>
      </c>
      <c r="D1232" s="1" t="s">
        <v>511</v>
      </c>
      <c r="E1232" s="1">
        <v>1186699</v>
      </c>
      <c r="F1232" s="3">
        <v>44731</v>
      </c>
      <c r="G1232" s="3" t="s">
        <v>414</v>
      </c>
      <c r="H1232" s="3"/>
      <c r="I1232" s="17"/>
      <c r="J1232" s="11" t="s">
        <v>268</v>
      </c>
      <c r="K1232" s="11">
        <v>550</v>
      </c>
      <c r="V1232" s="17">
        <v>44735</v>
      </c>
      <c r="W1232" s="11" t="s">
        <v>950</v>
      </c>
      <c r="AB1232" s="11" t="s">
        <v>1655</v>
      </c>
      <c r="AC1232" s="11" t="s">
        <v>1656</v>
      </c>
      <c r="AD1232" s="11">
        <v>12142</v>
      </c>
      <c r="AF1232" s="17">
        <v>44740</v>
      </c>
      <c r="AG1232" s="11" t="s">
        <v>1131</v>
      </c>
    </row>
    <row r="1233" spans="1:33" s="11" customFormat="1" ht="16.5" hidden="1" customHeight="1" x14ac:dyDescent="0.25">
      <c r="A1233" s="1">
        <v>20221160</v>
      </c>
      <c r="B1233" s="1" t="s">
        <v>1657</v>
      </c>
      <c r="C1233" s="48" t="s">
        <v>33</v>
      </c>
      <c r="D1233" s="1" t="s">
        <v>663</v>
      </c>
      <c r="E1233" s="1" t="s">
        <v>855</v>
      </c>
      <c r="F1233" s="3">
        <v>44733</v>
      </c>
      <c r="G1233" s="1" t="s">
        <v>414</v>
      </c>
      <c r="H1233" s="1"/>
      <c r="J1233" s="11" t="s">
        <v>506</v>
      </c>
      <c r="K1233" s="11">
        <v>500</v>
      </c>
      <c r="V1233" s="17">
        <v>44733</v>
      </c>
      <c r="W1233" s="11" t="s">
        <v>950</v>
      </c>
      <c r="AB1233" s="11" t="s">
        <v>1658</v>
      </c>
      <c r="AC1233" s="11" t="s">
        <v>1659</v>
      </c>
      <c r="AD1233" s="11" t="s">
        <v>1168</v>
      </c>
      <c r="AG1233" s="11" t="s">
        <v>1224</v>
      </c>
    </row>
    <row r="1234" spans="1:33" s="11" customFormat="1" ht="16.5" hidden="1" customHeight="1" x14ac:dyDescent="0.25">
      <c r="A1234" s="1">
        <v>20221161</v>
      </c>
      <c r="B1234" s="1" t="s">
        <v>1660</v>
      </c>
      <c r="C1234" s="48" t="s">
        <v>58</v>
      </c>
      <c r="D1234" s="1" t="s">
        <v>945</v>
      </c>
      <c r="E1234" s="1">
        <v>1159702</v>
      </c>
      <c r="F1234" s="3">
        <v>44734</v>
      </c>
      <c r="G1234" s="1" t="s">
        <v>414</v>
      </c>
      <c r="H1234" s="1"/>
      <c r="J1234" s="11" t="s">
        <v>40</v>
      </c>
      <c r="V1234" s="17">
        <v>44742</v>
      </c>
      <c r="AB1234" s="11" t="s">
        <v>1661</v>
      </c>
      <c r="AC1234" s="11" t="s">
        <v>1662</v>
      </c>
      <c r="AD1234" s="11">
        <v>12163</v>
      </c>
      <c r="AF1234" s="298">
        <v>44743</v>
      </c>
      <c r="AG1234" s="299" t="s">
        <v>1131</v>
      </c>
    </row>
    <row r="1235" spans="1:33" s="11" customFormat="1" ht="16.5" hidden="1" customHeight="1" x14ac:dyDescent="0.25">
      <c r="A1235" s="1">
        <v>20221162</v>
      </c>
      <c r="B1235" s="1" t="s">
        <v>1663</v>
      </c>
      <c r="C1235" s="48" t="s">
        <v>58</v>
      </c>
      <c r="D1235" s="1" t="s">
        <v>945</v>
      </c>
      <c r="E1235" s="1">
        <v>1159702</v>
      </c>
      <c r="F1235" s="3">
        <v>44734</v>
      </c>
      <c r="G1235" s="1" t="s">
        <v>414</v>
      </c>
      <c r="H1235" s="1"/>
      <c r="J1235" s="11" t="s">
        <v>40</v>
      </c>
      <c r="V1235" s="17">
        <v>44755</v>
      </c>
      <c r="W1235" s="11" t="s">
        <v>950</v>
      </c>
      <c r="AB1235" s="11" t="s">
        <v>1664</v>
      </c>
      <c r="AC1235" s="11" t="s">
        <v>1665</v>
      </c>
      <c r="AD1235" s="11">
        <v>12177</v>
      </c>
      <c r="AG1235" s="299" t="s">
        <v>1131</v>
      </c>
    </row>
    <row r="1236" spans="1:33" s="11" customFormat="1" ht="16.5" hidden="1" customHeight="1" x14ac:dyDescent="0.25">
      <c r="A1236" s="1">
        <v>20221163</v>
      </c>
      <c r="B1236" s="1" t="s">
        <v>1666</v>
      </c>
      <c r="C1236" s="48" t="s">
        <v>78</v>
      </c>
      <c r="D1236" s="1" t="s">
        <v>79</v>
      </c>
      <c r="E1236" s="1">
        <v>1059290</v>
      </c>
      <c r="F1236" s="3">
        <v>44734</v>
      </c>
      <c r="G1236" s="1" t="s">
        <v>414</v>
      </c>
      <c r="H1236" s="1"/>
      <c r="J1236" s="11" t="s">
        <v>268</v>
      </c>
      <c r="K1236" s="11">
        <v>550</v>
      </c>
      <c r="V1236" s="17">
        <v>44755</v>
      </c>
      <c r="AB1236" s="11" t="s">
        <v>1667</v>
      </c>
      <c r="AC1236" s="11" t="s">
        <v>1668</v>
      </c>
      <c r="AD1236" s="11">
        <v>12176</v>
      </c>
      <c r="AG1236" s="299" t="s">
        <v>1131</v>
      </c>
    </row>
    <row r="1237" spans="1:33" s="11" customFormat="1" ht="16.5" hidden="1" customHeight="1" x14ac:dyDescent="0.25">
      <c r="A1237" s="1">
        <v>20221164</v>
      </c>
      <c r="B1237" s="1" t="s">
        <v>1669</v>
      </c>
      <c r="C1237" s="48" t="s">
        <v>1582</v>
      </c>
      <c r="D1237" s="1" t="s">
        <v>1583</v>
      </c>
      <c r="E1237" s="1" t="s">
        <v>1584</v>
      </c>
      <c r="F1237" s="3">
        <v>44735</v>
      </c>
      <c r="G1237" s="1" t="s">
        <v>414</v>
      </c>
      <c r="H1237" s="1"/>
      <c r="J1237" s="11" t="s">
        <v>506</v>
      </c>
      <c r="K1237" s="11">
        <v>500</v>
      </c>
      <c r="V1237" s="17">
        <v>44735</v>
      </c>
      <c r="AB1237" s="11" t="s">
        <v>1670</v>
      </c>
      <c r="AC1237" s="11" t="s">
        <v>1671</v>
      </c>
      <c r="AD1237" s="11" t="s">
        <v>1224</v>
      </c>
      <c r="AG1237" s="11" t="s">
        <v>1224</v>
      </c>
    </row>
    <row r="1238" spans="1:33" s="11" customFormat="1" ht="16.5" hidden="1" customHeight="1" x14ac:dyDescent="0.25">
      <c r="A1238" s="1">
        <v>20221165</v>
      </c>
      <c r="B1238" s="1" t="s">
        <v>1672</v>
      </c>
      <c r="C1238" s="48" t="s">
        <v>33</v>
      </c>
      <c r="D1238" s="1" t="s">
        <v>56</v>
      </c>
      <c r="E1238" s="1">
        <v>952636</v>
      </c>
      <c r="F1238" s="3">
        <v>44738</v>
      </c>
      <c r="G1238" s="1" t="s">
        <v>414</v>
      </c>
      <c r="H1238" s="1"/>
      <c r="J1238" s="11" t="s">
        <v>40</v>
      </c>
      <c r="V1238" s="17">
        <v>44755</v>
      </c>
      <c r="W1238" s="287"/>
      <c r="AB1238" s="11" t="s">
        <v>1673</v>
      </c>
      <c r="AC1238" s="11" t="s">
        <v>1674</v>
      </c>
      <c r="AD1238" s="11">
        <v>12169</v>
      </c>
      <c r="AG1238" s="299" t="s">
        <v>1131</v>
      </c>
    </row>
    <row r="1239" spans="1:33" s="11" customFormat="1" ht="16.5" hidden="1" customHeight="1" x14ac:dyDescent="0.25">
      <c r="A1239" s="1">
        <v>20221166</v>
      </c>
      <c r="B1239" s="1" t="s">
        <v>1675</v>
      </c>
      <c r="C1239" s="48" t="s">
        <v>33</v>
      </c>
      <c r="D1239" s="1" t="s">
        <v>56</v>
      </c>
      <c r="E1239" s="1" t="s">
        <v>190</v>
      </c>
      <c r="F1239" s="3">
        <v>44738</v>
      </c>
      <c r="G1239" s="1" t="s">
        <v>414</v>
      </c>
      <c r="H1239" s="1"/>
      <c r="J1239" s="11" t="s">
        <v>506</v>
      </c>
      <c r="K1239" s="11">
        <v>500</v>
      </c>
      <c r="V1239" s="17">
        <v>44738</v>
      </c>
      <c r="AB1239" s="11" t="s">
        <v>1676</v>
      </c>
      <c r="AC1239" s="11" t="s">
        <v>1677</v>
      </c>
      <c r="AD1239" s="11" t="s">
        <v>1224</v>
      </c>
      <c r="AG1239" s="11" t="s">
        <v>1224</v>
      </c>
    </row>
    <row r="1240" spans="1:33" s="11" customFormat="1" hidden="1" x14ac:dyDescent="0.25">
      <c r="A1240" s="1">
        <v>20221167</v>
      </c>
      <c r="B1240" s="1" t="s">
        <v>1678</v>
      </c>
      <c r="C1240" s="1" t="s">
        <v>33</v>
      </c>
      <c r="D1240" s="1" t="s">
        <v>511</v>
      </c>
      <c r="E1240" s="1">
        <v>1186699</v>
      </c>
      <c r="F1240" s="3">
        <v>44740</v>
      </c>
      <c r="G1240" s="3" t="s">
        <v>414</v>
      </c>
      <c r="H1240" s="3"/>
      <c r="I1240" s="17"/>
      <c r="J1240" s="11" t="s">
        <v>268</v>
      </c>
      <c r="K1240" s="11">
        <v>550</v>
      </c>
      <c r="V1240" s="17">
        <v>44755</v>
      </c>
      <c r="AB1240" s="11" t="s">
        <v>1679</v>
      </c>
      <c r="AC1240" s="11" t="s">
        <v>1680</v>
      </c>
      <c r="AD1240" s="11">
        <v>12175</v>
      </c>
      <c r="AF1240" s="17"/>
      <c r="AG1240" s="299" t="s">
        <v>1131</v>
      </c>
    </row>
    <row r="1241" spans="1:33" s="11" customFormat="1" hidden="1" x14ac:dyDescent="0.25">
      <c r="A1241" s="1">
        <v>20221168</v>
      </c>
      <c r="B1241" s="1" t="s">
        <v>1681</v>
      </c>
      <c r="C1241" s="1" t="s">
        <v>33</v>
      </c>
      <c r="D1241" s="1" t="s">
        <v>663</v>
      </c>
      <c r="E1241" s="1">
        <v>1174282</v>
      </c>
      <c r="F1241" s="3">
        <v>44747</v>
      </c>
      <c r="G1241" s="3" t="s">
        <v>414</v>
      </c>
      <c r="H1241" s="3"/>
      <c r="I1241" s="17"/>
      <c r="J1241" s="11" t="s">
        <v>40</v>
      </c>
      <c r="K1241" s="11">
        <v>5131</v>
      </c>
      <c r="V1241" s="17">
        <v>44760</v>
      </c>
      <c r="AB1241" s="11" t="s">
        <v>1682</v>
      </c>
      <c r="AC1241" s="11" t="s">
        <v>1683</v>
      </c>
      <c r="AD1241" s="11">
        <v>12216</v>
      </c>
      <c r="AF1241" s="17"/>
      <c r="AG1241" s="299" t="s">
        <v>1131</v>
      </c>
    </row>
    <row r="1242" spans="1:33" s="11" customFormat="1" hidden="1" x14ac:dyDescent="0.25">
      <c r="A1242" s="1">
        <v>20221169</v>
      </c>
      <c r="B1242" s="1" t="s">
        <v>1684</v>
      </c>
      <c r="C1242" s="1" t="s">
        <v>78</v>
      </c>
      <c r="D1242" s="1" t="s">
        <v>79</v>
      </c>
      <c r="E1242" s="1">
        <v>1059290</v>
      </c>
      <c r="F1242" s="3">
        <v>44747</v>
      </c>
      <c r="G1242" s="3" t="s">
        <v>414</v>
      </c>
      <c r="H1242" s="3"/>
      <c r="I1242" s="17"/>
      <c r="J1242" s="11" t="s">
        <v>40</v>
      </c>
      <c r="K1242" s="11">
        <v>5037</v>
      </c>
      <c r="V1242" s="17">
        <v>44756</v>
      </c>
      <c r="W1242" s="11" t="s">
        <v>1685</v>
      </c>
      <c r="AB1242" s="11" t="s">
        <v>1686</v>
      </c>
      <c r="AC1242" s="11" t="s">
        <v>1687</v>
      </c>
      <c r="AD1242" s="11">
        <v>12217</v>
      </c>
      <c r="AF1242" s="17"/>
      <c r="AG1242" s="299" t="s">
        <v>1131</v>
      </c>
    </row>
    <row r="1243" spans="1:33" s="11" customFormat="1" hidden="1" x14ac:dyDescent="0.25">
      <c r="A1243" s="1">
        <v>20221170</v>
      </c>
      <c r="B1243" s="1" t="s">
        <v>1688</v>
      </c>
      <c r="C1243" s="48" t="s">
        <v>78</v>
      </c>
      <c r="D1243" s="1" t="s">
        <v>79</v>
      </c>
      <c r="E1243" s="1">
        <v>1059290</v>
      </c>
      <c r="F1243" s="3">
        <v>44749</v>
      </c>
      <c r="G1243" s="1" t="s">
        <v>414</v>
      </c>
      <c r="H1243" s="1"/>
      <c r="J1243" s="11" t="s">
        <v>40</v>
      </c>
      <c r="K1243" s="11">
        <v>4765</v>
      </c>
      <c r="V1243" s="17">
        <v>44756</v>
      </c>
      <c r="W1243" s="11" t="s">
        <v>1685</v>
      </c>
      <c r="AB1243" s="11" t="s">
        <v>1689</v>
      </c>
      <c r="AC1243" s="11" t="s">
        <v>1690</v>
      </c>
      <c r="AD1243" s="11">
        <v>12218</v>
      </c>
      <c r="AF1243" s="17"/>
      <c r="AG1243" s="299" t="s">
        <v>1131</v>
      </c>
    </row>
    <row r="1244" spans="1:33" s="11" customFormat="1" hidden="1" x14ac:dyDescent="0.25">
      <c r="A1244" s="1">
        <v>20221171</v>
      </c>
      <c r="B1244" s="1" t="s">
        <v>1691</v>
      </c>
      <c r="C1244" s="48" t="s">
        <v>78</v>
      </c>
      <c r="D1244" s="1" t="s">
        <v>79</v>
      </c>
      <c r="E1244" s="1">
        <v>1059290</v>
      </c>
      <c r="F1244" s="3">
        <v>44749</v>
      </c>
      <c r="G1244" s="1" t="s">
        <v>414</v>
      </c>
      <c r="H1244" s="1"/>
      <c r="J1244" s="11" t="s">
        <v>40</v>
      </c>
      <c r="K1244" s="11">
        <v>6841</v>
      </c>
      <c r="V1244" s="17">
        <v>44760</v>
      </c>
      <c r="AB1244" s="11" t="s">
        <v>1692</v>
      </c>
      <c r="AC1244" s="11" t="s">
        <v>1693</v>
      </c>
      <c r="AD1244" s="11">
        <v>12219</v>
      </c>
      <c r="AF1244" s="17"/>
      <c r="AG1244" s="299" t="s">
        <v>1131</v>
      </c>
    </row>
    <row r="1245" spans="1:33" s="11" customFormat="1" hidden="1" x14ac:dyDescent="0.25">
      <c r="A1245" s="1">
        <v>20221172</v>
      </c>
      <c r="B1245" s="1">
        <v>13732809</v>
      </c>
      <c r="C1245" s="48" t="s">
        <v>33</v>
      </c>
      <c r="D1245" s="1" t="s">
        <v>1267</v>
      </c>
      <c r="E1245" s="1">
        <v>1212881</v>
      </c>
      <c r="F1245" s="3">
        <v>44749</v>
      </c>
      <c r="G1245" s="1" t="s">
        <v>414</v>
      </c>
      <c r="H1245" s="1"/>
      <c r="J1245" s="11" t="s">
        <v>40</v>
      </c>
      <c r="K1245" s="11">
        <v>4631</v>
      </c>
      <c r="V1245" s="17">
        <v>44773</v>
      </c>
      <c r="AB1245" s="11" t="s">
        <v>1694</v>
      </c>
      <c r="AC1245" s="11" t="s">
        <v>1695</v>
      </c>
      <c r="AD1245" s="11">
        <v>12232</v>
      </c>
      <c r="AF1245" s="17"/>
      <c r="AG1245" s="299" t="s">
        <v>1131</v>
      </c>
    </row>
    <row r="1246" spans="1:33" s="11" customFormat="1" hidden="1" x14ac:dyDescent="0.25">
      <c r="A1246" s="1">
        <v>20221173</v>
      </c>
      <c r="B1246" s="1" t="s">
        <v>1696</v>
      </c>
      <c r="C1246" s="48" t="s">
        <v>78</v>
      </c>
      <c r="D1246" s="1" t="s">
        <v>79</v>
      </c>
      <c r="E1246" s="1">
        <v>1059290</v>
      </c>
      <c r="F1246" s="3">
        <v>44755</v>
      </c>
      <c r="G1246" s="1" t="s">
        <v>414</v>
      </c>
      <c r="H1246" s="1"/>
      <c r="J1246" s="11" t="s">
        <v>40</v>
      </c>
      <c r="K1246" s="11">
        <v>5012</v>
      </c>
      <c r="V1246" s="17">
        <v>44768</v>
      </c>
      <c r="AB1246" s="11" t="s">
        <v>1697</v>
      </c>
      <c r="AC1246" s="11" t="s">
        <v>1698</v>
      </c>
      <c r="AD1246" s="11">
        <v>12233</v>
      </c>
      <c r="AG1246" s="299" t="s">
        <v>1131</v>
      </c>
    </row>
    <row r="1247" spans="1:33" s="11" customFormat="1" hidden="1" x14ac:dyDescent="0.25">
      <c r="A1247" s="1">
        <v>20221174</v>
      </c>
      <c r="B1247" s="1" t="s">
        <v>1699</v>
      </c>
      <c r="C1247" s="48" t="s">
        <v>33</v>
      </c>
      <c r="D1247" s="1" t="s">
        <v>663</v>
      </c>
      <c r="E1247" s="1">
        <v>1174282</v>
      </c>
      <c r="F1247" s="3">
        <v>44756</v>
      </c>
      <c r="G1247" s="1" t="s">
        <v>414</v>
      </c>
      <c r="H1247" s="1"/>
      <c r="J1247" s="11" t="s">
        <v>506</v>
      </c>
      <c r="K1247" s="11">
        <v>500</v>
      </c>
      <c r="V1247" s="17">
        <v>44756</v>
      </c>
      <c r="AB1247" s="11" t="s">
        <v>1700</v>
      </c>
      <c r="AC1247" s="11" t="s">
        <v>1701</v>
      </c>
      <c r="AD1247" s="11" t="s">
        <v>1224</v>
      </c>
      <c r="AG1247" s="11" t="s">
        <v>1224</v>
      </c>
    </row>
    <row r="1248" spans="1:33" s="11" customFormat="1" hidden="1" x14ac:dyDescent="0.25">
      <c r="A1248" s="1">
        <v>20221175</v>
      </c>
      <c r="B1248" s="1" t="s">
        <v>1702</v>
      </c>
      <c r="C1248" s="48" t="s">
        <v>33</v>
      </c>
      <c r="D1248" s="1" t="s">
        <v>663</v>
      </c>
      <c r="E1248" s="1">
        <v>1174282</v>
      </c>
      <c r="F1248" s="3">
        <v>44756</v>
      </c>
      <c r="G1248" s="1" t="s">
        <v>414</v>
      </c>
      <c r="H1248" s="1"/>
      <c r="J1248" s="11" t="s">
        <v>40</v>
      </c>
      <c r="K1248" s="11">
        <v>6386</v>
      </c>
      <c r="V1248" s="17">
        <v>44767</v>
      </c>
      <c r="AB1248" s="11" t="s">
        <v>1703</v>
      </c>
      <c r="AC1248" s="11" t="s">
        <v>1704</v>
      </c>
      <c r="AD1248" s="11">
        <v>12234</v>
      </c>
      <c r="AG1248" s="299" t="s">
        <v>1131</v>
      </c>
    </row>
    <row r="1249" spans="1:33" s="11" customFormat="1" hidden="1" x14ac:dyDescent="0.25">
      <c r="A1249" s="1">
        <v>20221176</v>
      </c>
      <c r="B1249" s="1" t="s">
        <v>1705</v>
      </c>
      <c r="C1249" s="48" t="s">
        <v>33</v>
      </c>
      <c r="D1249" s="1" t="s">
        <v>663</v>
      </c>
      <c r="E1249" s="1">
        <v>1174282</v>
      </c>
      <c r="F1249" s="3">
        <v>44756</v>
      </c>
      <c r="G1249" s="1" t="s">
        <v>414</v>
      </c>
      <c r="H1249" s="1"/>
      <c r="J1249" s="11" t="s">
        <v>506</v>
      </c>
      <c r="K1249" s="11">
        <v>500</v>
      </c>
      <c r="V1249" s="17">
        <v>44756</v>
      </c>
      <c r="AB1249" s="11" t="s">
        <v>1706</v>
      </c>
      <c r="AC1249" s="11" t="s">
        <v>1707</v>
      </c>
      <c r="AD1249" s="11" t="s">
        <v>1224</v>
      </c>
      <c r="AG1249" s="11" t="s">
        <v>1224</v>
      </c>
    </row>
    <row r="1250" spans="1:33" s="11" customFormat="1" hidden="1" x14ac:dyDescent="0.25">
      <c r="A1250" s="1">
        <v>20221177</v>
      </c>
      <c r="B1250" s="1" t="s">
        <v>1708</v>
      </c>
      <c r="C1250" s="48" t="s">
        <v>33</v>
      </c>
      <c r="D1250" s="1" t="s">
        <v>661</v>
      </c>
      <c r="E1250" s="1">
        <v>1160951</v>
      </c>
      <c r="F1250" s="3">
        <v>44756</v>
      </c>
      <c r="G1250" s="1" t="s">
        <v>414</v>
      </c>
      <c r="H1250" s="1"/>
      <c r="J1250" s="11" t="s">
        <v>506</v>
      </c>
      <c r="K1250" s="11">
        <v>500</v>
      </c>
      <c r="V1250" s="17">
        <v>44756</v>
      </c>
      <c r="AB1250" s="11" t="s">
        <v>1709</v>
      </c>
      <c r="AC1250" s="11" t="s">
        <v>1710</v>
      </c>
      <c r="AD1250" s="11" t="s">
        <v>1224</v>
      </c>
      <c r="AG1250" s="11" t="s">
        <v>1224</v>
      </c>
    </row>
    <row r="1251" spans="1:33" s="11" customFormat="1" hidden="1" x14ac:dyDescent="0.25">
      <c r="A1251" s="1">
        <v>20221178</v>
      </c>
      <c r="B1251" s="1" t="s">
        <v>1711</v>
      </c>
      <c r="C1251" s="48" t="s">
        <v>58</v>
      </c>
      <c r="D1251" s="1" t="s">
        <v>945</v>
      </c>
      <c r="E1251" s="1">
        <v>1159702</v>
      </c>
      <c r="F1251" s="3">
        <v>44756</v>
      </c>
      <c r="G1251" s="1" t="s">
        <v>414</v>
      </c>
      <c r="H1251" s="1"/>
      <c r="J1251" s="11" t="s">
        <v>40</v>
      </c>
      <c r="K1251" s="11">
        <v>5630</v>
      </c>
      <c r="V1251" s="17">
        <v>44770</v>
      </c>
      <c r="W1251" s="11" t="s">
        <v>950</v>
      </c>
      <c r="AB1251" s="11" t="s">
        <v>1712</v>
      </c>
      <c r="AC1251" s="11" t="s">
        <v>1713</v>
      </c>
      <c r="AD1251" s="11">
        <v>12236</v>
      </c>
      <c r="AG1251" s="299" t="s">
        <v>1131</v>
      </c>
    </row>
    <row r="1252" spans="1:33" s="11" customFormat="1" hidden="1" x14ac:dyDescent="0.25">
      <c r="A1252" s="1">
        <v>20221179</v>
      </c>
      <c r="B1252" s="1" t="s">
        <v>1714</v>
      </c>
      <c r="C1252" s="48" t="s">
        <v>58</v>
      </c>
      <c r="D1252" s="1" t="s">
        <v>945</v>
      </c>
      <c r="E1252" s="1">
        <v>1159702</v>
      </c>
      <c r="F1252" s="3">
        <v>44756</v>
      </c>
      <c r="G1252" s="1" t="s">
        <v>414</v>
      </c>
      <c r="H1252" s="1"/>
      <c r="J1252" s="11" t="s">
        <v>40</v>
      </c>
      <c r="K1252" s="11">
        <v>8817</v>
      </c>
      <c r="V1252" s="17">
        <v>44776</v>
      </c>
      <c r="W1252" s="11" t="s">
        <v>950</v>
      </c>
      <c r="AB1252" s="11" t="s">
        <v>1715</v>
      </c>
      <c r="AC1252" s="11" t="s">
        <v>1716</v>
      </c>
      <c r="AD1252" s="11">
        <v>12237</v>
      </c>
      <c r="AG1252" s="299" t="s">
        <v>1131</v>
      </c>
    </row>
    <row r="1253" spans="1:33" s="11" customFormat="1" hidden="1" x14ac:dyDescent="0.25">
      <c r="A1253" s="1">
        <v>20221180</v>
      </c>
      <c r="B1253" s="1">
        <v>13734730</v>
      </c>
      <c r="C1253" s="48" t="s">
        <v>33</v>
      </c>
      <c r="D1253" s="1" t="s">
        <v>1717</v>
      </c>
      <c r="E1253" s="1">
        <v>1208059</v>
      </c>
      <c r="F1253" s="3">
        <v>44756</v>
      </c>
      <c r="G1253" s="1" t="s">
        <v>414</v>
      </c>
      <c r="H1253" s="1"/>
      <c r="J1253" s="11" t="s">
        <v>40</v>
      </c>
      <c r="K1253" s="11">
        <v>6121</v>
      </c>
      <c r="T1253" s="11" t="s">
        <v>1718</v>
      </c>
      <c r="V1253" s="17">
        <v>44763</v>
      </c>
      <c r="W1253" s="11" t="s">
        <v>950</v>
      </c>
      <c r="AB1253" s="11" t="s">
        <v>1719</v>
      </c>
      <c r="AC1253" s="11" t="s">
        <v>1720</v>
      </c>
      <c r="AD1253" s="11">
        <v>12238</v>
      </c>
      <c r="AF1253" s="17"/>
      <c r="AG1253" s="299" t="s">
        <v>1131</v>
      </c>
    </row>
    <row r="1254" spans="1:33" s="11" customFormat="1" hidden="1" x14ac:dyDescent="0.25">
      <c r="A1254" s="1">
        <v>20221181</v>
      </c>
      <c r="B1254" s="1" t="s">
        <v>1721</v>
      </c>
      <c r="C1254" s="48" t="s">
        <v>78</v>
      </c>
      <c r="D1254" s="1" t="s">
        <v>79</v>
      </c>
      <c r="E1254" s="1">
        <v>1059290</v>
      </c>
      <c r="F1254" s="3">
        <v>44756</v>
      </c>
      <c r="G1254" s="1" t="s">
        <v>414</v>
      </c>
      <c r="H1254" s="1"/>
      <c r="J1254" s="11" t="s">
        <v>268</v>
      </c>
      <c r="K1254" s="11">
        <v>550</v>
      </c>
      <c r="V1254" s="17">
        <v>44763</v>
      </c>
      <c r="AB1254" s="11" t="s">
        <v>1722</v>
      </c>
      <c r="AC1254" s="11" t="s">
        <v>1723</v>
      </c>
      <c r="AD1254" s="11">
        <v>12239</v>
      </c>
      <c r="AF1254" s="17">
        <v>44763</v>
      </c>
      <c r="AG1254" s="299" t="s">
        <v>1131</v>
      </c>
    </row>
    <row r="1255" spans="1:33" s="11" customFormat="1" hidden="1" x14ac:dyDescent="0.25">
      <c r="A1255" s="1">
        <v>20221182</v>
      </c>
      <c r="B1255" s="1" t="s">
        <v>1724</v>
      </c>
      <c r="C1255" s="48" t="s">
        <v>33</v>
      </c>
      <c r="D1255" s="1" t="s">
        <v>663</v>
      </c>
      <c r="E1255" s="1" t="s">
        <v>1361</v>
      </c>
      <c r="F1255" s="3">
        <v>44759</v>
      </c>
      <c r="G1255" s="1" t="s">
        <v>414</v>
      </c>
      <c r="H1255" s="1"/>
      <c r="J1255" s="11" t="s">
        <v>40</v>
      </c>
      <c r="K1255" s="11">
        <v>6436</v>
      </c>
      <c r="V1255" s="17">
        <v>44763</v>
      </c>
      <c r="AB1255" s="11" t="s">
        <v>1725</v>
      </c>
      <c r="AC1255" s="11" t="s">
        <v>1726</v>
      </c>
      <c r="AD1255" s="11">
        <v>12240</v>
      </c>
      <c r="AG1255" s="299" t="s">
        <v>1131</v>
      </c>
    </row>
    <row r="1256" spans="1:33" s="11" customFormat="1" hidden="1" x14ac:dyDescent="0.25">
      <c r="A1256" s="1">
        <v>20221183</v>
      </c>
      <c r="B1256" s="1" t="s">
        <v>1727</v>
      </c>
      <c r="C1256" s="48" t="s">
        <v>33</v>
      </c>
      <c r="D1256" s="1" t="s">
        <v>511</v>
      </c>
      <c r="E1256" s="1">
        <v>1186699</v>
      </c>
      <c r="F1256" s="3">
        <v>44762</v>
      </c>
      <c r="G1256" s="1" t="s">
        <v>414</v>
      </c>
      <c r="H1256" s="1"/>
      <c r="J1256" s="11" t="s">
        <v>40</v>
      </c>
      <c r="K1256" s="11">
        <v>4581</v>
      </c>
      <c r="V1256" s="17">
        <v>44775</v>
      </c>
      <c r="W1256" s="11" t="s">
        <v>950</v>
      </c>
      <c r="AB1256" s="11" t="s">
        <v>1728</v>
      </c>
      <c r="AC1256" s="11" t="s">
        <v>1729</v>
      </c>
      <c r="AD1256" s="11">
        <v>12241</v>
      </c>
      <c r="AG1256" s="299" t="s">
        <v>1131</v>
      </c>
    </row>
    <row r="1257" spans="1:33" s="11" customFormat="1" hidden="1" x14ac:dyDescent="0.25">
      <c r="A1257" s="1">
        <v>20221184</v>
      </c>
      <c r="B1257" s="1" t="s">
        <v>1730</v>
      </c>
      <c r="C1257" s="48" t="s">
        <v>33</v>
      </c>
      <c r="D1257" s="1" t="s">
        <v>1731</v>
      </c>
      <c r="E1257" s="1">
        <v>1219697</v>
      </c>
      <c r="F1257" s="3">
        <v>44762</v>
      </c>
      <c r="G1257" s="1" t="s">
        <v>414</v>
      </c>
      <c r="H1257" s="1"/>
      <c r="J1257" s="11" t="s">
        <v>35</v>
      </c>
      <c r="V1257" s="17">
        <v>44959</v>
      </c>
      <c r="W1257" s="11" t="s">
        <v>1732</v>
      </c>
      <c r="AB1257" s="11" t="s">
        <v>1733</v>
      </c>
      <c r="AC1257" s="11" t="s">
        <v>1734</v>
      </c>
      <c r="AD1257" s="11" t="s">
        <v>1168</v>
      </c>
      <c r="AG1257" s="11" t="s">
        <v>1224</v>
      </c>
    </row>
    <row r="1258" spans="1:33" s="11" customFormat="1" hidden="1" x14ac:dyDescent="0.25">
      <c r="A1258" s="1">
        <v>20221185</v>
      </c>
      <c r="B1258" s="1" t="s">
        <v>1735</v>
      </c>
      <c r="C1258" s="48" t="s">
        <v>33</v>
      </c>
      <c r="D1258" s="1" t="s">
        <v>511</v>
      </c>
      <c r="E1258" s="1" t="s">
        <v>1605</v>
      </c>
      <c r="F1258" s="3">
        <v>44762</v>
      </c>
      <c r="G1258" s="1" t="s">
        <v>414</v>
      </c>
      <c r="H1258" s="1"/>
      <c r="J1258" s="11" t="s">
        <v>40</v>
      </c>
      <c r="K1258" s="11">
        <v>7586</v>
      </c>
      <c r="V1258" s="17">
        <v>44774</v>
      </c>
      <c r="AB1258" s="11" t="s">
        <v>1736</v>
      </c>
      <c r="AC1258" s="11" t="s">
        <v>1737</v>
      </c>
      <c r="AD1258" s="11">
        <v>12242</v>
      </c>
      <c r="AG1258" s="299" t="s">
        <v>1131</v>
      </c>
    </row>
    <row r="1259" spans="1:33" s="11" customFormat="1" hidden="1" x14ac:dyDescent="0.25">
      <c r="A1259" s="1">
        <v>20221186</v>
      </c>
      <c r="B1259" s="1">
        <v>13719616</v>
      </c>
      <c r="C1259" s="48" t="s">
        <v>33</v>
      </c>
      <c r="D1259" s="1" t="s">
        <v>663</v>
      </c>
      <c r="E1259" s="1">
        <v>1174282</v>
      </c>
      <c r="F1259" s="3">
        <v>44762</v>
      </c>
      <c r="G1259" s="1" t="s">
        <v>414</v>
      </c>
      <c r="H1259" s="1"/>
      <c r="J1259" s="11" t="s">
        <v>40</v>
      </c>
      <c r="K1259" s="11">
        <v>4221</v>
      </c>
      <c r="V1259" s="17">
        <v>44770</v>
      </c>
      <c r="AB1259" s="11" t="s">
        <v>1738</v>
      </c>
      <c r="AC1259" s="11" t="s">
        <v>1739</v>
      </c>
      <c r="AD1259" s="11">
        <v>12243</v>
      </c>
      <c r="AF1259" s="17"/>
      <c r="AG1259" s="299" t="s">
        <v>1131</v>
      </c>
    </row>
    <row r="1260" spans="1:33" s="11" customFormat="1" hidden="1" x14ac:dyDescent="0.25">
      <c r="A1260" s="1">
        <v>20221187</v>
      </c>
      <c r="B1260" s="1" t="s">
        <v>1740</v>
      </c>
      <c r="C1260" s="48" t="s">
        <v>33</v>
      </c>
      <c r="D1260" s="1" t="s">
        <v>663</v>
      </c>
      <c r="E1260" s="1">
        <v>1174282</v>
      </c>
      <c r="F1260" s="3">
        <v>44763</v>
      </c>
      <c r="G1260" s="1" t="s">
        <v>414</v>
      </c>
      <c r="H1260" s="1"/>
      <c r="J1260" s="11" t="s">
        <v>40</v>
      </c>
      <c r="K1260" s="11">
        <v>5586</v>
      </c>
      <c r="V1260" s="17">
        <v>44770</v>
      </c>
      <c r="AB1260" s="11" t="s">
        <v>1741</v>
      </c>
      <c r="AC1260" s="11" t="s">
        <v>1742</v>
      </c>
      <c r="AD1260" s="11">
        <v>12244</v>
      </c>
      <c r="AG1260" s="299" t="s">
        <v>1131</v>
      </c>
    </row>
    <row r="1261" spans="1:33" s="11" customFormat="1" hidden="1" x14ac:dyDescent="0.25">
      <c r="A1261" s="1">
        <v>20221188</v>
      </c>
      <c r="B1261" s="1" t="s">
        <v>1743</v>
      </c>
      <c r="C1261" s="48" t="s">
        <v>33</v>
      </c>
      <c r="D1261" s="1" t="s">
        <v>1275</v>
      </c>
      <c r="E1261" s="1">
        <v>1219697</v>
      </c>
      <c r="F1261" s="3">
        <v>44763</v>
      </c>
      <c r="G1261" s="1" t="s">
        <v>414</v>
      </c>
      <c r="H1261" s="1"/>
      <c r="J1261" s="11" t="s">
        <v>1484</v>
      </c>
      <c r="V1261" s="17" t="s">
        <v>36</v>
      </c>
      <c r="W1261" s="11" t="s">
        <v>1744</v>
      </c>
      <c r="AB1261" s="11" t="s">
        <v>1745</v>
      </c>
      <c r="AC1261" s="11" t="s">
        <v>1746</v>
      </c>
      <c r="AD1261" s="11" t="s">
        <v>1168</v>
      </c>
      <c r="AG1261" s="11" t="s">
        <v>1224</v>
      </c>
    </row>
    <row r="1262" spans="1:33" s="11" customFormat="1" hidden="1" x14ac:dyDescent="0.25">
      <c r="A1262" s="1">
        <v>20221189</v>
      </c>
      <c r="B1262" s="1" t="s">
        <v>1747</v>
      </c>
      <c r="C1262" s="48" t="s">
        <v>58</v>
      </c>
      <c r="D1262" s="1" t="s">
        <v>945</v>
      </c>
      <c r="E1262" s="1" t="s">
        <v>1192</v>
      </c>
      <c r="F1262" s="3">
        <v>44766</v>
      </c>
      <c r="G1262" s="1" t="s">
        <v>414</v>
      </c>
      <c r="H1262" s="1"/>
      <c r="J1262" s="11" t="s">
        <v>40</v>
      </c>
      <c r="K1262" s="11">
        <v>8860</v>
      </c>
      <c r="V1262" s="17">
        <v>44783</v>
      </c>
      <c r="W1262" s="11" t="s">
        <v>950</v>
      </c>
      <c r="AB1262" s="11" t="s">
        <v>1748</v>
      </c>
      <c r="AC1262" s="11" t="s">
        <v>1749</v>
      </c>
      <c r="AD1262" s="11">
        <v>12245</v>
      </c>
      <c r="AG1262" s="299" t="s">
        <v>1131</v>
      </c>
    </row>
    <row r="1263" spans="1:33" s="11" customFormat="1" hidden="1" x14ac:dyDescent="0.25">
      <c r="A1263" s="1">
        <v>20221190</v>
      </c>
      <c r="B1263" s="1" t="s">
        <v>1750</v>
      </c>
      <c r="C1263" s="48" t="s">
        <v>33</v>
      </c>
      <c r="D1263" s="1" t="s">
        <v>1275</v>
      </c>
      <c r="E1263" s="1">
        <v>1219697</v>
      </c>
      <c r="F1263" s="3">
        <v>44768</v>
      </c>
      <c r="G1263" s="1" t="s">
        <v>414</v>
      </c>
      <c r="H1263" s="1"/>
      <c r="J1263" s="11" t="s">
        <v>1484</v>
      </c>
      <c r="V1263" s="17">
        <v>45001</v>
      </c>
      <c r="W1263" s="11" t="s">
        <v>1751</v>
      </c>
      <c r="AB1263" s="11" t="s">
        <v>1752</v>
      </c>
      <c r="AC1263" s="11" t="s">
        <v>1753</v>
      </c>
      <c r="AD1263" s="11" t="s">
        <v>1224</v>
      </c>
      <c r="AG1263" s="11" t="s">
        <v>1224</v>
      </c>
    </row>
    <row r="1264" spans="1:33" s="11" customFormat="1" hidden="1" x14ac:dyDescent="0.25">
      <c r="A1264" s="1">
        <v>20221191</v>
      </c>
      <c r="B1264" s="1" t="s">
        <v>1754</v>
      </c>
      <c r="C1264" s="48" t="s">
        <v>33</v>
      </c>
      <c r="D1264" s="1" t="s">
        <v>1111</v>
      </c>
      <c r="E1264" s="1">
        <v>1137348</v>
      </c>
      <c r="F1264" s="3">
        <v>44768</v>
      </c>
      <c r="G1264" s="1" t="s">
        <v>414</v>
      </c>
      <c r="H1264" s="1"/>
      <c r="J1264" s="11" t="s">
        <v>40</v>
      </c>
      <c r="K1264" s="11">
        <v>9721</v>
      </c>
      <c r="V1264" s="17">
        <v>44776</v>
      </c>
      <c r="AB1264" s="11" t="s">
        <v>1755</v>
      </c>
      <c r="AC1264" s="11" t="s">
        <v>1756</v>
      </c>
      <c r="AD1264" s="11">
        <v>12280</v>
      </c>
      <c r="AG1264" s="299" t="s">
        <v>1131</v>
      </c>
    </row>
    <row r="1265" spans="1:33" s="287" customFormat="1" hidden="1" x14ac:dyDescent="0.25">
      <c r="A1265" s="292">
        <v>20221192</v>
      </c>
      <c r="B1265" s="292">
        <v>13719641</v>
      </c>
      <c r="C1265" s="292" t="s">
        <v>78</v>
      </c>
      <c r="D1265" s="292" t="s">
        <v>79</v>
      </c>
      <c r="E1265" s="292">
        <v>1059290</v>
      </c>
      <c r="F1265" s="365">
        <v>44768</v>
      </c>
      <c r="G1265" s="292" t="s">
        <v>414</v>
      </c>
      <c r="H1265" s="292"/>
      <c r="J1265" s="11" t="s">
        <v>40</v>
      </c>
      <c r="K1265" s="287">
        <v>4271</v>
      </c>
      <c r="M1265" s="11"/>
      <c r="N1265" s="11"/>
      <c r="O1265" s="11"/>
      <c r="V1265" s="293">
        <v>44822</v>
      </c>
      <c r="X1265" s="11"/>
      <c r="Y1265" s="11"/>
      <c r="Z1265" s="11"/>
      <c r="AB1265" s="287" t="s">
        <v>1757</v>
      </c>
      <c r="AC1265" s="287" t="s">
        <v>1758</v>
      </c>
      <c r="AD1265" s="287">
        <v>12480</v>
      </c>
      <c r="AF1265" s="293" t="s">
        <v>1759</v>
      </c>
      <c r="AG1265" s="299" t="s">
        <v>1131</v>
      </c>
    </row>
    <row r="1266" spans="1:33" s="11" customFormat="1" hidden="1" x14ac:dyDescent="0.25">
      <c r="A1266" s="1">
        <v>20221193</v>
      </c>
      <c r="B1266" s="1" t="s">
        <v>1760</v>
      </c>
      <c r="C1266" s="48" t="s">
        <v>33</v>
      </c>
      <c r="D1266" s="1" t="s">
        <v>664</v>
      </c>
      <c r="E1266" s="1" t="s">
        <v>160</v>
      </c>
      <c r="F1266" s="3">
        <v>44769</v>
      </c>
      <c r="G1266" s="1" t="s">
        <v>414</v>
      </c>
      <c r="H1266" s="1"/>
      <c r="J1266" s="11" t="s">
        <v>40</v>
      </c>
      <c r="K1266" s="11">
        <v>6666</v>
      </c>
      <c r="V1266" s="17">
        <v>44775</v>
      </c>
      <c r="AB1266" s="11" t="s">
        <v>1761</v>
      </c>
      <c r="AC1266" s="11" t="s">
        <v>1762</v>
      </c>
      <c r="AD1266" s="11">
        <v>12279</v>
      </c>
      <c r="AG1266" s="299" t="s">
        <v>1131</v>
      </c>
    </row>
    <row r="1267" spans="1:33" s="11" customFormat="1" hidden="1" x14ac:dyDescent="0.25">
      <c r="A1267" s="1">
        <v>20221194</v>
      </c>
      <c r="B1267" s="1" t="s">
        <v>1763</v>
      </c>
      <c r="C1267" s="48" t="s">
        <v>33</v>
      </c>
      <c r="D1267" s="1" t="s">
        <v>661</v>
      </c>
      <c r="E1267" s="1">
        <v>1214858</v>
      </c>
      <c r="F1267" s="3">
        <v>44769</v>
      </c>
      <c r="G1267" s="1" t="s">
        <v>414</v>
      </c>
      <c r="H1267" s="1"/>
      <c r="J1267" s="11" t="s">
        <v>40</v>
      </c>
      <c r="K1267" s="11">
        <v>4941</v>
      </c>
      <c r="T1267" s="11" t="s">
        <v>1764</v>
      </c>
      <c r="V1267" s="17">
        <v>44776</v>
      </c>
      <c r="AB1267" s="11" t="s">
        <v>1765</v>
      </c>
      <c r="AC1267" s="11" t="s">
        <v>1766</v>
      </c>
      <c r="AD1267" s="11">
        <v>12281</v>
      </c>
      <c r="AG1267" s="299" t="s">
        <v>1131</v>
      </c>
    </row>
    <row r="1268" spans="1:33" s="11" customFormat="1" hidden="1" x14ac:dyDescent="0.25">
      <c r="A1268" s="1">
        <v>20221195</v>
      </c>
      <c r="B1268" s="1" t="s">
        <v>1767</v>
      </c>
      <c r="C1268" s="48" t="s">
        <v>78</v>
      </c>
      <c r="D1268" s="1" t="s">
        <v>79</v>
      </c>
      <c r="E1268" s="1">
        <v>1059290</v>
      </c>
      <c r="F1268" s="3">
        <v>44773</v>
      </c>
      <c r="G1268" s="1" t="s">
        <v>414</v>
      </c>
      <c r="H1268" s="1"/>
      <c r="J1268" s="11" t="s">
        <v>40</v>
      </c>
      <c r="K1268" s="11">
        <v>4740</v>
      </c>
      <c r="V1268" s="17">
        <v>44777</v>
      </c>
      <c r="AB1268" s="11" t="s">
        <v>1768</v>
      </c>
      <c r="AC1268" s="11" t="s">
        <v>1769</v>
      </c>
      <c r="AD1268" s="11">
        <v>12287</v>
      </c>
      <c r="AG1268" s="299" t="s">
        <v>1131</v>
      </c>
    </row>
    <row r="1269" spans="1:33" s="11" customFormat="1" hidden="1" x14ac:dyDescent="0.25">
      <c r="A1269" s="1">
        <v>20221196</v>
      </c>
      <c r="B1269" s="1">
        <v>13697084</v>
      </c>
      <c r="C1269" s="1" t="s">
        <v>78</v>
      </c>
      <c r="D1269" s="1" t="s">
        <v>79</v>
      </c>
      <c r="E1269" s="1">
        <v>1059290</v>
      </c>
      <c r="F1269" s="3">
        <v>44773</v>
      </c>
      <c r="G1269" s="1" t="s">
        <v>414</v>
      </c>
      <c r="H1269" s="1"/>
      <c r="J1269" s="11" t="s">
        <v>268</v>
      </c>
      <c r="K1269" s="11">
        <v>550</v>
      </c>
      <c r="V1269" s="17">
        <v>44776</v>
      </c>
      <c r="AB1269" s="11" t="s">
        <v>1770</v>
      </c>
      <c r="AC1269" s="11" t="s">
        <v>1771</v>
      </c>
      <c r="AD1269" s="11">
        <v>12285</v>
      </c>
      <c r="AF1269" s="17"/>
      <c r="AG1269" s="299" t="s">
        <v>1131</v>
      </c>
    </row>
    <row r="1270" spans="1:33" s="11" customFormat="1" hidden="1" x14ac:dyDescent="0.25">
      <c r="A1270" s="1">
        <v>20221197</v>
      </c>
      <c r="B1270" s="1">
        <v>13754557</v>
      </c>
      <c r="C1270" s="1" t="s">
        <v>78</v>
      </c>
      <c r="D1270" s="1" t="s">
        <v>79</v>
      </c>
      <c r="E1270" s="1">
        <v>1059290</v>
      </c>
      <c r="F1270" s="3">
        <v>44773</v>
      </c>
      <c r="G1270" s="1" t="s">
        <v>414</v>
      </c>
      <c r="H1270" s="1"/>
      <c r="J1270" s="11" t="s">
        <v>268</v>
      </c>
      <c r="K1270" s="11">
        <v>550</v>
      </c>
      <c r="V1270" s="17">
        <v>44776</v>
      </c>
      <c r="AB1270" s="11" t="s">
        <v>1772</v>
      </c>
      <c r="AC1270" s="11" t="s">
        <v>1773</v>
      </c>
      <c r="AD1270" s="11">
        <v>12286</v>
      </c>
      <c r="AF1270" s="17"/>
      <c r="AG1270" s="299" t="s">
        <v>1131</v>
      </c>
    </row>
    <row r="1271" spans="1:33" s="11" customFormat="1" hidden="1" x14ac:dyDescent="0.25">
      <c r="A1271" s="1">
        <v>20221198</v>
      </c>
      <c r="B1271" s="1" t="s">
        <v>1774</v>
      </c>
      <c r="C1271" s="48" t="s">
        <v>33</v>
      </c>
      <c r="D1271" s="1" t="s">
        <v>663</v>
      </c>
      <c r="E1271" s="1" t="s">
        <v>1361</v>
      </c>
      <c r="F1271" s="3">
        <v>44773</v>
      </c>
      <c r="G1271" s="1" t="s">
        <v>414</v>
      </c>
      <c r="H1271" s="1"/>
      <c r="J1271" s="11" t="s">
        <v>40</v>
      </c>
      <c r="K1271" s="11">
        <v>5431</v>
      </c>
      <c r="V1271" s="17">
        <v>44779</v>
      </c>
      <c r="AB1271" s="11" t="s">
        <v>1775</v>
      </c>
      <c r="AC1271" s="11" t="s">
        <v>1776</v>
      </c>
      <c r="AD1271" s="11">
        <v>12288</v>
      </c>
      <c r="AG1271" s="299" t="s">
        <v>1131</v>
      </c>
    </row>
    <row r="1272" spans="1:33" s="11" customFormat="1" hidden="1" x14ac:dyDescent="0.25">
      <c r="A1272" s="1">
        <v>20221199</v>
      </c>
      <c r="B1272" s="1" t="s">
        <v>1777</v>
      </c>
      <c r="C1272" s="48" t="s">
        <v>78</v>
      </c>
      <c r="D1272" s="1" t="s">
        <v>79</v>
      </c>
      <c r="E1272" s="1">
        <v>1059290</v>
      </c>
      <c r="F1272" s="3">
        <v>44774</v>
      </c>
      <c r="G1272" s="1" t="s">
        <v>414</v>
      </c>
      <c r="H1272" s="1"/>
      <c r="J1272" s="11" t="s">
        <v>40</v>
      </c>
      <c r="K1272" s="11">
        <v>5853</v>
      </c>
      <c r="V1272" s="17">
        <v>44779</v>
      </c>
      <c r="AB1272" s="11" t="s">
        <v>1778</v>
      </c>
      <c r="AC1272" s="11" t="s">
        <v>1779</v>
      </c>
      <c r="AD1272" s="11">
        <v>12284</v>
      </c>
      <c r="AG1272" s="299" t="s">
        <v>1131</v>
      </c>
    </row>
    <row r="1273" spans="1:33" s="11" customFormat="1" hidden="1" x14ac:dyDescent="0.25">
      <c r="A1273" s="1">
        <v>20221200</v>
      </c>
      <c r="B1273" s="1" t="s">
        <v>1780</v>
      </c>
      <c r="C1273" s="48" t="s">
        <v>33</v>
      </c>
      <c r="D1273" s="1" t="s">
        <v>1267</v>
      </c>
      <c r="E1273" s="1" t="s">
        <v>1268</v>
      </c>
      <c r="F1273" s="3">
        <v>44775</v>
      </c>
      <c r="G1273" s="1" t="s">
        <v>414</v>
      </c>
      <c r="H1273" s="1"/>
      <c r="J1273" s="11" t="s">
        <v>40</v>
      </c>
      <c r="K1273" s="11">
        <v>5626</v>
      </c>
      <c r="V1273" s="17">
        <v>44783</v>
      </c>
      <c r="W1273" s="11" t="s">
        <v>950</v>
      </c>
      <c r="AB1273" s="11" t="s">
        <v>1781</v>
      </c>
      <c r="AC1273" s="11" t="s">
        <v>1782</v>
      </c>
      <c r="AD1273" s="11">
        <v>12308</v>
      </c>
      <c r="AG1273" s="299" t="s">
        <v>1131</v>
      </c>
    </row>
    <row r="1274" spans="1:33" s="11" customFormat="1" hidden="1" x14ac:dyDescent="0.25">
      <c r="A1274" s="1">
        <v>20221201</v>
      </c>
      <c r="B1274" s="1" t="s">
        <v>1783</v>
      </c>
      <c r="C1274" s="48" t="s">
        <v>33</v>
      </c>
      <c r="D1274" s="1" t="s">
        <v>511</v>
      </c>
      <c r="E1274" s="1" t="s">
        <v>908</v>
      </c>
      <c r="F1274" s="3">
        <v>44775</v>
      </c>
      <c r="G1274" s="1" t="s">
        <v>414</v>
      </c>
      <c r="H1274" s="1"/>
      <c r="J1274" s="11" t="s">
        <v>506</v>
      </c>
      <c r="K1274" s="11">
        <v>500</v>
      </c>
      <c r="V1274" s="17">
        <v>44775</v>
      </c>
      <c r="AB1274" s="11" t="s">
        <v>1784</v>
      </c>
      <c r="AC1274" s="11" t="s">
        <v>1785</v>
      </c>
      <c r="AD1274" s="11" t="s">
        <v>1168</v>
      </c>
      <c r="AG1274" s="11" t="s">
        <v>1224</v>
      </c>
    </row>
    <row r="1275" spans="1:33" s="11" customFormat="1" hidden="1" x14ac:dyDescent="0.25">
      <c r="A1275" s="1">
        <v>20221202</v>
      </c>
      <c r="B1275" s="1" t="s">
        <v>1786</v>
      </c>
      <c r="C1275" s="48" t="s">
        <v>78</v>
      </c>
      <c r="D1275" s="1" t="s">
        <v>79</v>
      </c>
      <c r="E1275" s="1">
        <v>1059290</v>
      </c>
      <c r="F1275" s="3">
        <v>44775</v>
      </c>
      <c r="G1275" s="1" t="s">
        <v>414</v>
      </c>
      <c r="H1275" s="1"/>
      <c r="J1275" s="11" t="s">
        <v>40</v>
      </c>
      <c r="K1275" s="11">
        <v>5506</v>
      </c>
      <c r="V1275" s="17">
        <v>44782</v>
      </c>
      <c r="AB1275" s="11" t="s">
        <v>1787</v>
      </c>
      <c r="AC1275" s="11" t="s">
        <v>1788</v>
      </c>
      <c r="AD1275" s="11">
        <v>12309</v>
      </c>
      <c r="AG1275" s="299" t="s">
        <v>1131</v>
      </c>
    </row>
    <row r="1276" spans="1:33" s="11" customFormat="1" hidden="1" x14ac:dyDescent="0.25">
      <c r="A1276" s="1">
        <v>20221203</v>
      </c>
      <c r="B1276" s="1" t="s">
        <v>1789</v>
      </c>
      <c r="C1276" s="48" t="s">
        <v>33</v>
      </c>
      <c r="D1276" s="1" t="s">
        <v>663</v>
      </c>
      <c r="E1276" s="1" t="s">
        <v>1361</v>
      </c>
      <c r="F1276" s="3">
        <v>44775</v>
      </c>
      <c r="G1276" s="1" t="s">
        <v>414</v>
      </c>
      <c r="H1276" s="1"/>
      <c r="J1276" s="11" t="s">
        <v>40</v>
      </c>
      <c r="K1276" s="11">
        <v>6276</v>
      </c>
      <c r="V1276" s="17">
        <v>44791</v>
      </c>
      <c r="AB1276" s="11" t="s">
        <v>1790</v>
      </c>
      <c r="AC1276" s="11" t="s">
        <v>1791</v>
      </c>
      <c r="AD1276" s="11">
        <v>12310</v>
      </c>
      <c r="AG1276" s="299" t="s">
        <v>1131</v>
      </c>
    </row>
    <row r="1277" spans="1:33" s="11" customFormat="1" hidden="1" x14ac:dyDescent="0.25">
      <c r="A1277" s="1">
        <v>20221204</v>
      </c>
      <c r="B1277" s="1" t="s">
        <v>1792</v>
      </c>
      <c r="C1277" s="1" t="s">
        <v>78</v>
      </c>
      <c r="D1277" s="1" t="s">
        <v>79</v>
      </c>
      <c r="E1277" s="1">
        <v>1059290</v>
      </c>
      <c r="F1277" s="3">
        <v>44782</v>
      </c>
      <c r="G1277" s="1" t="s">
        <v>414</v>
      </c>
      <c r="H1277" s="1"/>
      <c r="J1277" s="11" t="s">
        <v>40</v>
      </c>
      <c r="K1277" s="11">
        <v>5259</v>
      </c>
      <c r="V1277" s="17">
        <v>44791</v>
      </c>
      <c r="AB1277" s="11" t="s">
        <v>1793</v>
      </c>
      <c r="AC1277" s="11" t="s">
        <v>1794</v>
      </c>
      <c r="AD1277" s="11">
        <v>12338</v>
      </c>
      <c r="AF1277" s="17"/>
      <c r="AG1277" s="11" t="s">
        <v>1131</v>
      </c>
    </row>
    <row r="1278" spans="1:33" s="11" customFormat="1" hidden="1" x14ac:dyDescent="0.25">
      <c r="A1278" s="1">
        <v>20221205</v>
      </c>
      <c r="B1278" s="1" t="s">
        <v>1795</v>
      </c>
      <c r="C1278" s="1" t="s">
        <v>33</v>
      </c>
      <c r="D1278" s="1" t="s">
        <v>1717</v>
      </c>
      <c r="E1278" s="1">
        <v>1208059</v>
      </c>
      <c r="F1278" s="3">
        <v>44782</v>
      </c>
      <c r="G1278" s="1" t="s">
        <v>414</v>
      </c>
      <c r="H1278" s="1"/>
      <c r="J1278" s="11" t="s">
        <v>40</v>
      </c>
      <c r="K1278" s="11">
        <v>4731</v>
      </c>
      <c r="T1278" s="11" t="s">
        <v>1718</v>
      </c>
      <c r="V1278" s="17">
        <v>44791</v>
      </c>
      <c r="W1278" s="11" t="s">
        <v>950</v>
      </c>
      <c r="AB1278" s="11" t="s">
        <v>1796</v>
      </c>
      <c r="AC1278" s="11" t="s">
        <v>1797</v>
      </c>
      <c r="AD1278" s="11">
        <v>12339</v>
      </c>
      <c r="AF1278" s="17"/>
      <c r="AG1278" s="299" t="s">
        <v>1131</v>
      </c>
    </row>
    <row r="1279" spans="1:33" s="11" customFormat="1" hidden="1" x14ac:dyDescent="0.25">
      <c r="A1279" s="1">
        <v>20221206</v>
      </c>
      <c r="B1279" s="1" t="s">
        <v>1798</v>
      </c>
      <c r="C1279" s="1" t="s">
        <v>33</v>
      </c>
      <c r="D1279" s="1" t="s">
        <v>1267</v>
      </c>
      <c r="E1279" s="1" t="s">
        <v>1799</v>
      </c>
      <c r="F1279" s="3">
        <v>44783</v>
      </c>
      <c r="G1279" s="1" t="s">
        <v>414</v>
      </c>
      <c r="H1279" s="1"/>
      <c r="J1279" s="11" t="s">
        <v>40</v>
      </c>
      <c r="K1279" s="11">
        <v>5836</v>
      </c>
      <c r="V1279" s="17">
        <v>44791</v>
      </c>
      <c r="W1279" s="11" t="s">
        <v>950</v>
      </c>
      <c r="AB1279" s="11" t="s">
        <v>1800</v>
      </c>
      <c r="AC1279" s="11" t="s">
        <v>1801</v>
      </c>
      <c r="AD1279" s="11">
        <v>12340</v>
      </c>
      <c r="AF1279" s="17"/>
      <c r="AG1279" s="299" t="s">
        <v>1131</v>
      </c>
    </row>
    <row r="1280" spans="1:33" s="11" customFormat="1" hidden="1" x14ac:dyDescent="0.25">
      <c r="A1280" s="1">
        <v>20221207</v>
      </c>
      <c r="B1280" s="1" t="s">
        <v>1802</v>
      </c>
      <c r="C1280" s="1" t="s">
        <v>33</v>
      </c>
      <c r="D1280" s="1" t="s">
        <v>663</v>
      </c>
      <c r="E1280" s="1">
        <v>1174282</v>
      </c>
      <c r="F1280" s="3">
        <v>44788</v>
      </c>
      <c r="G1280" s="1" t="s">
        <v>414</v>
      </c>
      <c r="H1280" s="1"/>
      <c r="J1280" s="11" t="s">
        <v>40</v>
      </c>
      <c r="K1280" s="11">
        <v>5226</v>
      </c>
      <c r="V1280" s="17">
        <v>44796</v>
      </c>
      <c r="W1280" s="11" t="s">
        <v>1803</v>
      </c>
      <c r="AB1280" s="11" t="s">
        <v>1804</v>
      </c>
      <c r="AC1280" s="11" t="s">
        <v>1805</v>
      </c>
      <c r="AD1280" s="11">
        <v>12378</v>
      </c>
      <c r="AF1280" s="17"/>
      <c r="AG1280" s="299" t="s">
        <v>1131</v>
      </c>
    </row>
    <row r="1281" spans="1:33" s="11" customFormat="1" hidden="1" x14ac:dyDescent="0.25">
      <c r="A1281" s="1">
        <v>20221208</v>
      </c>
      <c r="B1281" s="1" t="s">
        <v>1806</v>
      </c>
      <c r="C1281" s="1" t="s">
        <v>33</v>
      </c>
      <c r="D1281" s="1" t="s">
        <v>1807</v>
      </c>
      <c r="E1281" s="1" t="s">
        <v>1808</v>
      </c>
      <c r="F1281" s="3">
        <v>44788</v>
      </c>
      <c r="G1281" s="1" t="s">
        <v>414</v>
      </c>
      <c r="H1281" s="1"/>
      <c r="J1281" s="11" t="s">
        <v>35</v>
      </c>
      <c r="V1281" s="17">
        <v>44959</v>
      </c>
      <c r="W1281" s="11" t="s">
        <v>1809</v>
      </c>
      <c r="AB1281" s="11" t="s">
        <v>1810</v>
      </c>
      <c r="AC1281" s="11" t="s">
        <v>1811</v>
      </c>
      <c r="AD1281" s="11" t="s">
        <v>1168</v>
      </c>
      <c r="AF1281" s="17"/>
      <c r="AG1281" s="11" t="s">
        <v>1224</v>
      </c>
    </row>
    <row r="1282" spans="1:33" s="11" customFormat="1" hidden="1" x14ac:dyDescent="0.25">
      <c r="A1282" s="1">
        <v>20221209</v>
      </c>
      <c r="B1282" s="1" t="s">
        <v>1812</v>
      </c>
      <c r="C1282" s="1" t="s">
        <v>33</v>
      </c>
      <c r="D1282" s="1" t="s">
        <v>511</v>
      </c>
      <c r="E1282" s="1">
        <v>1186699</v>
      </c>
      <c r="F1282" s="3">
        <v>44789</v>
      </c>
      <c r="G1282" s="1" t="s">
        <v>414</v>
      </c>
      <c r="H1282" s="1"/>
      <c r="J1282" s="11" t="s">
        <v>40</v>
      </c>
      <c r="K1282" s="11">
        <v>6481</v>
      </c>
      <c r="V1282" s="17">
        <v>44792</v>
      </c>
      <c r="AB1282" s="11" t="s">
        <v>1813</v>
      </c>
      <c r="AC1282" s="11" t="s">
        <v>1814</v>
      </c>
      <c r="AD1282" s="11">
        <v>12379</v>
      </c>
      <c r="AF1282" s="17"/>
      <c r="AG1282" s="299" t="s">
        <v>1131</v>
      </c>
    </row>
    <row r="1283" spans="1:33" s="11" customFormat="1" hidden="1" x14ac:dyDescent="0.25">
      <c r="A1283" s="1">
        <v>20221210</v>
      </c>
      <c r="B1283" s="1" t="s">
        <v>1815</v>
      </c>
      <c r="C1283" s="1" t="s">
        <v>33</v>
      </c>
      <c r="D1283" s="1" t="s">
        <v>663</v>
      </c>
      <c r="E1283" s="1">
        <v>1174282</v>
      </c>
      <c r="F1283" s="3">
        <v>44789</v>
      </c>
      <c r="G1283" s="1" t="s">
        <v>414</v>
      </c>
      <c r="H1283" s="1"/>
      <c r="J1283" s="11" t="s">
        <v>40</v>
      </c>
      <c r="K1283" s="11">
        <v>5251</v>
      </c>
      <c r="V1283" s="17">
        <v>44792</v>
      </c>
      <c r="AB1283" s="11" t="s">
        <v>1816</v>
      </c>
      <c r="AC1283" s="11" t="s">
        <v>1817</v>
      </c>
      <c r="AD1283" s="11">
        <v>12380</v>
      </c>
      <c r="AF1283" s="17"/>
      <c r="AG1283" s="299" t="s">
        <v>1131</v>
      </c>
    </row>
    <row r="1284" spans="1:33" s="11" customFormat="1" hidden="1" x14ac:dyDescent="0.25">
      <c r="A1284" s="1">
        <v>20221211</v>
      </c>
      <c r="B1284" s="1" t="s">
        <v>1818</v>
      </c>
      <c r="C1284" s="1" t="s">
        <v>33</v>
      </c>
      <c r="D1284" s="1" t="s">
        <v>663</v>
      </c>
      <c r="E1284" s="1">
        <v>1174282</v>
      </c>
      <c r="F1284" s="3">
        <v>44789</v>
      </c>
      <c r="G1284" s="1" t="s">
        <v>414</v>
      </c>
      <c r="H1284" s="1"/>
      <c r="J1284" s="11" t="s">
        <v>40</v>
      </c>
      <c r="K1284" s="11">
        <v>6021</v>
      </c>
      <c r="V1284" s="17">
        <v>44796</v>
      </c>
      <c r="AB1284" s="11" t="s">
        <v>1819</v>
      </c>
      <c r="AC1284" s="11" t="s">
        <v>1820</v>
      </c>
      <c r="AD1284" s="11">
        <v>12381</v>
      </c>
      <c r="AF1284" s="17"/>
      <c r="AG1284" s="299" t="s">
        <v>1131</v>
      </c>
    </row>
    <row r="1285" spans="1:33" s="11" customFormat="1" hidden="1" x14ac:dyDescent="0.25">
      <c r="A1285" s="1">
        <v>20221212</v>
      </c>
      <c r="B1285" s="1" t="s">
        <v>1821</v>
      </c>
      <c r="C1285" s="1" t="s">
        <v>33</v>
      </c>
      <c r="D1285" s="1" t="s">
        <v>663</v>
      </c>
      <c r="E1285" s="1" t="s">
        <v>1361</v>
      </c>
      <c r="F1285" s="3">
        <v>44790</v>
      </c>
      <c r="G1285" s="1" t="s">
        <v>414</v>
      </c>
      <c r="H1285" s="1"/>
      <c r="J1285" s="11" t="s">
        <v>506</v>
      </c>
      <c r="K1285" s="11">
        <v>500</v>
      </c>
      <c r="V1285" s="17">
        <v>45011</v>
      </c>
      <c r="AB1285" s="11" t="s">
        <v>1822</v>
      </c>
      <c r="AC1285" s="11" t="s">
        <v>1823</v>
      </c>
      <c r="AF1285" s="17"/>
      <c r="AG1285" s="11" t="s">
        <v>1224</v>
      </c>
    </row>
    <row r="1286" spans="1:33" s="11" customFormat="1" hidden="1" x14ac:dyDescent="0.25">
      <c r="A1286" s="1">
        <v>20221213</v>
      </c>
      <c r="B1286" s="1" t="s">
        <v>1824</v>
      </c>
      <c r="C1286" s="1" t="s">
        <v>33</v>
      </c>
      <c r="D1286" s="1" t="s">
        <v>661</v>
      </c>
      <c r="E1286" s="1" t="s">
        <v>1825</v>
      </c>
      <c r="F1286" s="3">
        <v>44790</v>
      </c>
      <c r="G1286" s="1" t="s">
        <v>414</v>
      </c>
      <c r="H1286" s="1"/>
      <c r="J1286" s="11" t="s">
        <v>40</v>
      </c>
      <c r="K1286" s="11">
        <v>5376</v>
      </c>
      <c r="T1286" s="11" t="s">
        <v>1764</v>
      </c>
      <c r="V1286" s="17">
        <v>44798</v>
      </c>
      <c r="W1286" s="11" t="s">
        <v>950</v>
      </c>
      <c r="AB1286" s="11" t="s">
        <v>1826</v>
      </c>
      <c r="AC1286" s="11" t="s">
        <v>1827</v>
      </c>
      <c r="AD1286" s="11">
        <v>12393</v>
      </c>
      <c r="AF1286" s="17"/>
      <c r="AG1286" s="11" t="s">
        <v>1131</v>
      </c>
    </row>
    <row r="1287" spans="1:33" s="11" customFormat="1" hidden="1" x14ac:dyDescent="0.25">
      <c r="A1287" s="1">
        <v>20221214</v>
      </c>
      <c r="B1287" s="1" t="s">
        <v>1828</v>
      </c>
      <c r="C1287" s="1" t="s">
        <v>33</v>
      </c>
      <c r="D1287" s="1" t="s">
        <v>663</v>
      </c>
      <c r="E1287" s="1">
        <v>1174282</v>
      </c>
      <c r="F1287" s="3">
        <v>44791</v>
      </c>
      <c r="G1287" s="1" t="s">
        <v>414</v>
      </c>
      <c r="H1287" s="1"/>
      <c r="J1287" s="11" t="s">
        <v>40</v>
      </c>
      <c r="K1287" s="11">
        <v>5826</v>
      </c>
      <c r="V1287" s="17">
        <v>44803</v>
      </c>
      <c r="AB1287" s="11" t="s">
        <v>1829</v>
      </c>
      <c r="AC1287" s="11" t="s">
        <v>1830</v>
      </c>
      <c r="AD1287" s="11">
        <v>12411</v>
      </c>
      <c r="AF1287" s="17"/>
      <c r="AG1287" s="299" t="s">
        <v>1131</v>
      </c>
    </row>
    <row r="1288" spans="1:33" s="11" customFormat="1" hidden="1" x14ac:dyDescent="0.25">
      <c r="A1288" s="1">
        <v>20221215</v>
      </c>
      <c r="B1288" s="1" t="s">
        <v>1831</v>
      </c>
      <c r="C1288" s="1" t="s">
        <v>33</v>
      </c>
      <c r="D1288" s="1" t="s">
        <v>661</v>
      </c>
      <c r="E1288" s="1">
        <v>1214858</v>
      </c>
      <c r="F1288" s="3">
        <v>44797</v>
      </c>
      <c r="G1288" s="1" t="s">
        <v>414</v>
      </c>
      <c r="H1288" s="1"/>
      <c r="J1288" s="11" t="s">
        <v>40</v>
      </c>
      <c r="K1288" s="11">
        <v>8286</v>
      </c>
      <c r="T1288" s="11" t="s">
        <v>1718</v>
      </c>
      <c r="V1288" s="17">
        <v>44808</v>
      </c>
      <c r="AA1288" s="11" t="s">
        <v>1161</v>
      </c>
      <c r="AB1288" s="11" t="s">
        <v>1832</v>
      </c>
      <c r="AC1288" s="11" t="s">
        <v>1833</v>
      </c>
      <c r="AD1288" s="11">
        <v>12406</v>
      </c>
      <c r="AF1288" s="17"/>
      <c r="AG1288" s="299" t="s">
        <v>1131</v>
      </c>
    </row>
    <row r="1289" spans="1:33" s="11" customFormat="1" hidden="1" x14ac:dyDescent="0.25">
      <c r="A1289" s="1">
        <v>20221216</v>
      </c>
      <c r="B1289" s="1">
        <v>13732812</v>
      </c>
      <c r="C1289" s="1" t="s">
        <v>33</v>
      </c>
      <c r="D1289" s="1" t="s">
        <v>1834</v>
      </c>
      <c r="E1289" s="1">
        <v>1226841</v>
      </c>
      <c r="F1289" s="3">
        <v>44797</v>
      </c>
      <c r="G1289" s="1" t="s">
        <v>414</v>
      </c>
      <c r="H1289" s="1"/>
      <c r="J1289" s="11" t="s">
        <v>40</v>
      </c>
      <c r="K1289" s="11">
        <v>4121</v>
      </c>
      <c r="V1289" s="17">
        <v>44805</v>
      </c>
      <c r="W1289" s="11" t="s">
        <v>950</v>
      </c>
      <c r="AB1289" s="11" t="s">
        <v>1835</v>
      </c>
      <c r="AC1289" s="11" t="s">
        <v>1836</v>
      </c>
      <c r="AD1289" s="11">
        <v>12431</v>
      </c>
      <c r="AF1289" s="17"/>
      <c r="AG1289" s="299" t="s">
        <v>1131</v>
      </c>
    </row>
    <row r="1290" spans="1:33" s="11" customFormat="1" hidden="1" x14ac:dyDescent="0.25">
      <c r="A1290" s="1">
        <v>20221217</v>
      </c>
      <c r="B1290" s="1" t="s">
        <v>1837</v>
      </c>
      <c r="C1290" s="1" t="s">
        <v>78</v>
      </c>
      <c r="D1290" s="1" t="s">
        <v>79</v>
      </c>
      <c r="E1290" s="1">
        <v>1059290</v>
      </c>
      <c r="F1290" s="3">
        <v>44797</v>
      </c>
      <c r="G1290" s="1" t="s">
        <v>414</v>
      </c>
      <c r="H1290" s="1"/>
      <c r="J1290" s="11" t="s">
        <v>268</v>
      </c>
      <c r="K1290" s="11">
        <v>550</v>
      </c>
      <c r="V1290" s="17">
        <v>44803</v>
      </c>
      <c r="AB1290" s="11" t="s">
        <v>1838</v>
      </c>
      <c r="AC1290" s="11" t="s">
        <v>1839</v>
      </c>
      <c r="AD1290" s="11">
        <v>12413</v>
      </c>
      <c r="AF1290" s="17"/>
      <c r="AG1290" s="299" t="s">
        <v>1131</v>
      </c>
    </row>
    <row r="1291" spans="1:33" s="11" customFormat="1" hidden="1" x14ac:dyDescent="0.25">
      <c r="A1291" s="1">
        <v>20221218</v>
      </c>
      <c r="B1291" s="1" t="s">
        <v>1840</v>
      </c>
      <c r="C1291" s="1" t="s">
        <v>78</v>
      </c>
      <c r="D1291" s="1" t="s">
        <v>79</v>
      </c>
      <c r="E1291" s="1">
        <v>1059290</v>
      </c>
      <c r="F1291" s="3">
        <v>44798</v>
      </c>
      <c r="G1291" s="1" t="s">
        <v>414</v>
      </c>
      <c r="H1291" s="1"/>
      <c r="J1291" s="11" t="s">
        <v>40</v>
      </c>
      <c r="K1291" s="11">
        <v>5012</v>
      </c>
      <c r="V1291" s="17">
        <v>44803</v>
      </c>
      <c r="AB1291" s="11" t="s">
        <v>1841</v>
      </c>
      <c r="AC1291" s="11" t="s">
        <v>1842</v>
      </c>
      <c r="AD1291" s="11">
        <v>12414</v>
      </c>
      <c r="AF1291" s="17"/>
      <c r="AG1291" s="299" t="s">
        <v>1131</v>
      </c>
    </row>
    <row r="1292" spans="1:33" s="11" customFormat="1" hidden="1" x14ac:dyDescent="0.25">
      <c r="A1292" s="1">
        <v>20221219</v>
      </c>
      <c r="B1292" s="1" t="s">
        <v>1843</v>
      </c>
      <c r="C1292" s="1" t="s">
        <v>78</v>
      </c>
      <c r="D1292" s="1" t="s">
        <v>79</v>
      </c>
      <c r="E1292" s="1">
        <v>1059290</v>
      </c>
      <c r="F1292" s="3">
        <v>44798</v>
      </c>
      <c r="G1292" s="1" t="s">
        <v>414</v>
      </c>
      <c r="H1292" s="1"/>
      <c r="J1292" s="11" t="s">
        <v>40</v>
      </c>
      <c r="K1292" s="11">
        <v>4765</v>
      </c>
      <c r="V1292" s="17">
        <v>44803</v>
      </c>
      <c r="AB1292" s="11" t="s">
        <v>1844</v>
      </c>
      <c r="AC1292" s="11" t="s">
        <v>1845</v>
      </c>
      <c r="AD1292" s="11">
        <v>12415</v>
      </c>
      <c r="AF1292" s="17"/>
      <c r="AG1292" s="299" t="s">
        <v>1131</v>
      </c>
    </row>
    <row r="1293" spans="1:33" s="11" customFormat="1" hidden="1" x14ac:dyDescent="0.25">
      <c r="A1293" s="1">
        <v>20221220</v>
      </c>
      <c r="B1293" s="1" t="s">
        <v>1846</v>
      </c>
      <c r="C1293" s="1" t="s">
        <v>33</v>
      </c>
      <c r="D1293" s="1" t="s">
        <v>664</v>
      </c>
      <c r="E1293" s="1" t="s">
        <v>160</v>
      </c>
      <c r="F1293" s="3">
        <v>44798</v>
      </c>
      <c r="G1293" s="1" t="s">
        <v>414</v>
      </c>
      <c r="H1293" s="1"/>
      <c r="J1293" s="11" t="s">
        <v>40</v>
      </c>
      <c r="K1293" s="11">
        <v>7496</v>
      </c>
      <c r="L1293" s="11" t="s">
        <v>1551</v>
      </c>
      <c r="V1293" s="17">
        <v>44823</v>
      </c>
      <c r="AB1293" s="11" t="s">
        <v>1847</v>
      </c>
      <c r="AC1293" s="11" t="s">
        <v>1848</v>
      </c>
      <c r="AD1293" s="11">
        <v>12416</v>
      </c>
      <c r="AF1293" s="17"/>
      <c r="AG1293" s="299" t="s">
        <v>1131</v>
      </c>
    </row>
    <row r="1294" spans="1:33" s="11" customFormat="1" hidden="1" x14ac:dyDescent="0.25">
      <c r="A1294" s="1">
        <v>20221221</v>
      </c>
      <c r="B1294" s="1" t="s">
        <v>1849</v>
      </c>
      <c r="C1294" s="1" t="s">
        <v>33</v>
      </c>
      <c r="D1294" s="1" t="s">
        <v>1717</v>
      </c>
      <c r="E1294" s="1">
        <v>1208059</v>
      </c>
      <c r="F1294" s="3">
        <v>44801</v>
      </c>
      <c r="G1294" s="1" t="s">
        <v>414</v>
      </c>
      <c r="H1294" s="1"/>
      <c r="J1294" s="11" t="s">
        <v>40</v>
      </c>
      <c r="K1294" s="11">
        <v>8471</v>
      </c>
      <c r="T1294" s="11" t="s">
        <v>1764</v>
      </c>
      <c r="V1294" s="17">
        <v>44810</v>
      </c>
      <c r="W1294" s="11" t="s">
        <v>950</v>
      </c>
      <c r="AB1294" s="11" t="s">
        <v>1850</v>
      </c>
      <c r="AC1294" s="11" t="s">
        <v>1851</v>
      </c>
      <c r="AD1294" s="11">
        <v>12433</v>
      </c>
      <c r="AF1294" s="17"/>
      <c r="AG1294" s="299" t="s">
        <v>1131</v>
      </c>
    </row>
    <row r="1295" spans="1:33" s="11" customFormat="1" hidden="1" x14ac:dyDescent="0.25">
      <c r="A1295" s="1">
        <v>20221222</v>
      </c>
      <c r="B1295" s="1" t="s">
        <v>1852</v>
      </c>
      <c r="C1295" s="1" t="s">
        <v>33</v>
      </c>
      <c r="D1295" s="1" t="s">
        <v>511</v>
      </c>
      <c r="E1295" s="1">
        <v>1186699</v>
      </c>
      <c r="F1295" s="3">
        <v>44801</v>
      </c>
      <c r="G1295" s="1" t="s">
        <v>414</v>
      </c>
      <c r="H1295" s="1"/>
      <c r="J1295" s="11" t="s">
        <v>506</v>
      </c>
      <c r="K1295" s="11">
        <v>500</v>
      </c>
      <c r="V1295" s="17">
        <v>44801</v>
      </c>
      <c r="AB1295" s="11" t="s">
        <v>1853</v>
      </c>
      <c r="AC1295" s="11" t="s">
        <v>1854</v>
      </c>
      <c r="AD1295" s="11" t="s">
        <v>1224</v>
      </c>
      <c r="AF1295" s="17"/>
      <c r="AG1295" s="11" t="s">
        <v>1224</v>
      </c>
    </row>
    <row r="1296" spans="1:33" s="11" customFormat="1" hidden="1" x14ac:dyDescent="0.25">
      <c r="A1296" s="1">
        <v>20221223</v>
      </c>
      <c r="B1296" s="1" t="s">
        <v>1855</v>
      </c>
      <c r="C1296" s="1" t="s">
        <v>58</v>
      </c>
      <c r="D1296" s="1" t="s">
        <v>945</v>
      </c>
      <c r="E1296" s="1">
        <v>1159702</v>
      </c>
      <c r="F1296" s="3">
        <v>44801</v>
      </c>
      <c r="G1296" s="1" t="s">
        <v>414</v>
      </c>
      <c r="H1296" s="1"/>
      <c r="J1296" s="11" t="s">
        <v>40</v>
      </c>
      <c r="K1296" s="11">
        <v>7915</v>
      </c>
      <c r="V1296" s="17">
        <v>44825</v>
      </c>
      <c r="W1296" s="11" t="s">
        <v>950</v>
      </c>
      <c r="AB1296" s="11" t="s">
        <v>1856</v>
      </c>
      <c r="AC1296" s="11" t="s">
        <v>1857</v>
      </c>
      <c r="AD1296" s="11">
        <v>12434</v>
      </c>
      <c r="AF1296" s="17" t="s">
        <v>1759</v>
      </c>
      <c r="AG1296" s="299" t="s">
        <v>1131</v>
      </c>
    </row>
    <row r="1297" spans="1:33" s="11" customFormat="1" hidden="1" x14ac:dyDescent="0.25">
      <c r="A1297" s="1">
        <v>20221224</v>
      </c>
      <c r="B1297" s="1" t="s">
        <v>1858</v>
      </c>
      <c r="C1297" s="1" t="s">
        <v>33</v>
      </c>
      <c r="D1297" s="1" t="s">
        <v>663</v>
      </c>
      <c r="E1297" s="1">
        <v>1174282</v>
      </c>
      <c r="F1297" s="3">
        <v>44802</v>
      </c>
      <c r="G1297" s="1" t="s">
        <v>414</v>
      </c>
      <c r="H1297" s="1"/>
      <c r="J1297" s="11" t="s">
        <v>40</v>
      </c>
      <c r="K1297" s="11">
        <v>4991</v>
      </c>
      <c r="V1297" s="17">
        <v>44808</v>
      </c>
      <c r="AB1297" s="11" t="s">
        <v>1859</v>
      </c>
      <c r="AC1297" s="11" t="s">
        <v>1860</v>
      </c>
      <c r="AD1297" s="11">
        <v>12435</v>
      </c>
      <c r="AF1297" s="17"/>
      <c r="AG1297" s="299" t="s">
        <v>1131</v>
      </c>
    </row>
    <row r="1298" spans="1:33" s="11" customFormat="1" hidden="1" x14ac:dyDescent="0.25">
      <c r="A1298" s="1">
        <v>20221225</v>
      </c>
      <c r="B1298" s="1" t="s">
        <v>1861</v>
      </c>
      <c r="C1298" s="1" t="s">
        <v>33</v>
      </c>
      <c r="D1298" s="1" t="s">
        <v>661</v>
      </c>
      <c r="E1298" s="1" t="s">
        <v>1236</v>
      </c>
      <c r="F1298" s="3">
        <v>44802</v>
      </c>
      <c r="G1298" s="1" t="s">
        <v>414</v>
      </c>
      <c r="H1298" s="1"/>
      <c r="J1298" s="11" t="s">
        <v>40</v>
      </c>
      <c r="K1298" s="11">
        <v>6306</v>
      </c>
      <c r="V1298" s="17">
        <v>44809</v>
      </c>
      <c r="AB1298" s="11" t="s">
        <v>1862</v>
      </c>
      <c r="AC1298" s="11" t="s">
        <v>1863</v>
      </c>
      <c r="AD1298" s="11">
        <v>12436</v>
      </c>
      <c r="AF1298" s="17"/>
      <c r="AG1298" s="299" t="s">
        <v>1131</v>
      </c>
    </row>
    <row r="1299" spans="1:33" s="11" customFormat="1" hidden="1" x14ac:dyDescent="0.25">
      <c r="A1299" s="292">
        <v>20221226</v>
      </c>
      <c r="B1299" s="292" t="s">
        <v>1864</v>
      </c>
      <c r="C1299" s="292" t="s">
        <v>78</v>
      </c>
      <c r="D1299" s="292" t="s">
        <v>79</v>
      </c>
      <c r="E1299" s="292">
        <v>1059290</v>
      </c>
      <c r="F1299" s="365">
        <v>44803</v>
      </c>
      <c r="G1299" s="292" t="s">
        <v>414</v>
      </c>
      <c r="H1299" s="292"/>
      <c r="I1299" s="287"/>
      <c r="J1299" s="11" t="s">
        <v>40</v>
      </c>
      <c r="K1299" s="287">
        <v>6372</v>
      </c>
      <c r="L1299" s="287"/>
      <c r="P1299" s="287"/>
      <c r="Q1299" s="287"/>
      <c r="R1299" s="287"/>
      <c r="S1299" s="287"/>
      <c r="U1299" s="287"/>
      <c r="V1299" s="293">
        <v>44809</v>
      </c>
      <c r="W1299" s="287"/>
      <c r="AB1299" s="11" t="s">
        <v>1865</v>
      </c>
      <c r="AC1299" s="11" t="s">
        <v>1866</v>
      </c>
      <c r="AD1299" s="11">
        <v>12437</v>
      </c>
      <c r="AF1299" s="17"/>
      <c r="AG1299" s="299" t="s">
        <v>1131</v>
      </c>
    </row>
    <row r="1300" spans="1:33" s="11" customFormat="1" hidden="1" x14ac:dyDescent="0.25">
      <c r="A1300" s="1">
        <v>20221227</v>
      </c>
      <c r="B1300" s="1" t="s">
        <v>1867</v>
      </c>
      <c r="C1300" s="1" t="s">
        <v>78</v>
      </c>
      <c r="D1300" s="1" t="s">
        <v>79</v>
      </c>
      <c r="E1300" s="1">
        <v>1059290</v>
      </c>
      <c r="F1300" s="3">
        <v>44803</v>
      </c>
      <c r="G1300" s="1" t="s">
        <v>414</v>
      </c>
      <c r="H1300" s="1"/>
      <c r="J1300" s="11" t="s">
        <v>40</v>
      </c>
      <c r="K1300" s="11">
        <v>4471</v>
      </c>
      <c r="V1300" s="17">
        <v>44811</v>
      </c>
      <c r="AB1300" s="287" t="s">
        <v>1868</v>
      </c>
      <c r="AC1300" s="287" t="s">
        <v>1869</v>
      </c>
      <c r="AD1300" s="11">
        <v>12442</v>
      </c>
      <c r="AF1300" s="17"/>
      <c r="AG1300" s="299" t="s">
        <v>1131</v>
      </c>
    </row>
    <row r="1301" spans="1:33" s="11" customFormat="1" hidden="1" x14ac:dyDescent="0.25">
      <c r="A1301" s="1">
        <v>20221228</v>
      </c>
      <c r="B1301" s="1" t="s">
        <v>1870</v>
      </c>
      <c r="C1301" s="1" t="s">
        <v>33</v>
      </c>
      <c r="D1301" s="1" t="s">
        <v>661</v>
      </c>
      <c r="E1301" s="1">
        <v>1214858</v>
      </c>
      <c r="F1301" s="3">
        <v>44803</v>
      </c>
      <c r="G1301" s="1" t="s">
        <v>414</v>
      </c>
      <c r="H1301" s="1"/>
      <c r="J1301" s="11" t="s">
        <v>40</v>
      </c>
      <c r="K1301" s="11">
        <v>6731</v>
      </c>
      <c r="T1301" s="11" t="s">
        <v>1718</v>
      </c>
      <c r="V1301" s="17">
        <v>44812</v>
      </c>
      <c r="AB1301" s="11" t="s">
        <v>1871</v>
      </c>
      <c r="AC1301" s="11" t="s">
        <v>1872</v>
      </c>
      <c r="AD1301" s="11">
        <v>12445</v>
      </c>
      <c r="AF1301" s="17"/>
      <c r="AG1301" s="299" t="s">
        <v>1131</v>
      </c>
    </row>
    <row r="1302" spans="1:33" s="11" customFormat="1" hidden="1" x14ac:dyDescent="0.25">
      <c r="A1302" s="1">
        <v>20221229</v>
      </c>
      <c r="B1302" s="1" t="s">
        <v>1873</v>
      </c>
      <c r="C1302" s="1" t="s">
        <v>78</v>
      </c>
      <c r="D1302" s="1" t="s">
        <v>79</v>
      </c>
      <c r="E1302" s="1">
        <v>1059290</v>
      </c>
      <c r="F1302" s="3">
        <v>44803</v>
      </c>
      <c r="G1302" s="1" t="s">
        <v>414</v>
      </c>
      <c r="H1302" s="1"/>
      <c r="J1302" s="11" t="s">
        <v>506</v>
      </c>
      <c r="K1302" s="11">
        <v>500</v>
      </c>
      <c r="V1302" s="17">
        <v>44803</v>
      </c>
      <c r="AB1302" s="11" t="s">
        <v>1874</v>
      </c>
      <c r="AC1302" s="11" t="s">
        <v>1875</v>
      </c>
      <c r="AD1302" s="11" t="s">
        <v>1224</v>
      </c>
      <c r="AF1302" s="17"/>
      <c r="AG1302" s="11" t="s">
        <v>1224</v>
      </c>
    </row>
    <row r="1303" spans="1:33" s="11" customFormat="1" hidden="1" x14ac:dyDescent="0.25">
      <c r="A1303" s="1">
        <v>20221230</v>
      </c>
      <c r="B1303" s="1" t="s">
        <v>1876</v>
      </c>
      <c r="C1303" s="1" t="s">
        <v>78</v>
      </c>
      <c r="D1303" s="1" t="s">
        <v>79</v>
      </c>
      <c r="E1303" s="1">
        <v>1059290</v>
      </c>
      <c r="F1303" s="3">
        <v>44804</v>
      </c>
      <c r="G1303" s="1" t="s">
        <v>414</v>
      </c>
      <c r="H1303" s="1"/>
      <c r="J1303" s="11" t="s">
        <v>40</v>
      </c>
      <c r="K1303" s="11">
        <v>4468</v>
      </c>
      <c r="V1303" s="17">
        <v>44811</v>
      </c>
      <c r="AB1303" s="11" t="s">
        <v>1877</v>
      </c>
      <c r="AC1303" s="11" t="s">
        <v>1878</v>
      </c>
      <c r="AD1303" s="11">
        <v>12446</v>
      </c>
      <c r="AF1303" s="17"/>
      <c r="AG1303" s="299" t="s">
        <v>1131</v>
      </c>
    </row>
    <row r="1304" spans="1:33" s="287" customFormat="1" hidden="1" x14ac:dyDescent="0.25">
      <c r="A1304" s="292">
        <v>20221231</v>
      </c>
      <c r="B1304" s="292">
        <v>13719642</v>
      </c>
      <c r="C1304" s="292" t="s">
        <v>78</v>
      </c>
      <c r="D1304" s="292" t="s">
        <v>79</v>
      </c>
      <c r="E1304" s="292">
        <v>1059290</v>
      </c>
      <c r="F1304" s="365">
        <v>44805</v>
      </c>
      <c r="G1304" s="292" t="s">
        <v>414</v>
      </c>
      <c r="H1304" s="292"/>
      <c r="J1304" s="11" t="s">
        <v>40</v>
      </c>
      <c r="K1304" s="287">
        <v>4271</v>
      </c>
      <c r="M1304" s="11"/>
      <c r="N1304" s="11"/>
      <c r="O1304" s="11"/>
      <c r="V1304" s="293">
        <v>44818</v>
      </c>
      <c r="X1304" s="11"/>
      <c r="Y1304" s="11"/>
      <c r="Z1304" s="11"/>
      <c r="AB1304" s="287" t="s">
        <v>1879</v>
      </c>
      <c r="AC1304" s="287" t="s">
        <v>1880</v>
      </c>
      <c r="AD1304" s="287">
        <v>12481</v>
      </c>
      <c r="AF1304" s="293" t="s">
        <v>1759</v>
      </c>
      <c r="AG1304" s="299" t="s">
        <v>1131</v>
      </c>
    </row>
    <row r="1305" spans="1:33" s="11" customFormat="1" hidden="1" x14ac:dyDescent="0.25">
      <c r="A1305" s="1">
        <v>20221232</v>
      </c>
      <c r="B1305" s="1" t="s">
        <v>1881</v>
      </c>
      <c r="C1305" s="1" t="s">
        <v>78</v>
      </c>
      <c r="D1305" s="1" t="s">
        <v>79</v>
      </c>
      <c r="E1305" s="1">
        <v>1059290</v>
      </c>
      <c r="F1305" s="3">
        <v>44810</v>
      </c>
      <c r="G1305" s="1" t="s">
        <v>414</v>
      </c>
      <c r="H1305" s="1"/>
      <c r="J1305" s="11" t="s">
        <v>40</v>
      </c>
      <c r="K1305" s="11">
        <v>4840</v>
      </c>
      <c r="V1305" s="17">
        <v>44816</v>
      </c>
      <c r="AB1305" s="11" t="s">
        <v>1882</v>
      </c>
      <c r="AC1305" s="11" t="s">
        <v>1883</v>
      </c>
      <c r="AD1305" s="11">
        <v>12463</v>
      </c>
      <c r="AF1305" s="17"/>
      <c r="AG1305" s="299" t="s">
        <v>1131</v>
      </c>
    </row>
    <row r="1306" spans="1:33" s="11" customFormat="1" hidden="1" x14ac:dyDescent="0.25">
      <c r="A1306" s="1">
        <v>20221233</v>
      </c>
      <c r="B1306" s="1" t="s">
        <v>1884</v>
      </c>
      <c r="C1306" s="1" t="s">
        <v>33</v>
      </c>
      <c r="D1306" s="1" t="s">
        <v>511</v>
      </c>
      <c r="E1306" s="1">
        <v>1219697</v>
      </c>
      <c r="F1306" s="3">
        <v>44810</v>
      </c>
      <c r="G1306" s="1" t="s">
        <v>414</v>
      </c>
      <c r="H1306" s="1"/>
      <c r="J1306" s="11" t="s">
        <v>1484</v>
      </c>
      <c r="V1306" s="17">
        <v>45001</v>
      </c>
      <c r="W1306" s="11" t="s">
        <v>1885</v>
      </c>
      <c r="AB1306" s="11" t="s">
        <v>1886</v>
      </c>
      <c r="AC1306" s="11" t="s">
        <v>1887</v>
      </c>
      <c r="AD1306" s="11" t="s">
        <v>1168</v>
      </c>
      <c r="AF1306" s="17"/>
      <c r="AG1306" s="11" t="s">
        <v>1224</v>
      </c>
    </row>
    <row r="1307" spans="1:33" s="11" customFormat="1" hidden="1" x14ac:dyDescent="0.25">
      <c r="A1307" s="1">
        <v>20221234</v>
      </c>
      <c r="B1307" s="1" t="s">
        <v>1888</v>
      </c>
      <c r="C1307" s="1" t="s">
        <v>78</v>
      </c>
      <c r="D1307" s="1" t="s">
        <v>79</v>
      </c>
      <c r="E1307" s="1">
        <v>1059290</v>
      </c>
      <c r="F1307" s="3">
        <v>44810</v>
      </c>
      <c r="G1307" s="1" t="s">
        <v>414</v>
      </c>
      <c r="H1307" s="1"/>
      <c r="J1307" s="11" t="s">
        <v>268</v>
      </c>
      <c r="K1307" s="11">
        <v>550</v>
      </c>
      <c r="V1307" s="17">
        <v>44816</v>
      </c>
      <c r="AB1307" s="11" t="s">
        <v>1889</v>
      </c>
      <c r="AC1307" s="11" t="s">
        <v>1890</v>
      </c>
      <c r="AD1307" s="11">
        <v>12464</v>
      </c>
      <c r="AF1307" s="17"/>
      <c r="AG1307" s="299" t="s">
        <v>1131</v>
      </c>
    </row>
    <row r="1308" spans="1:33" s="11" customFormat="1" hidden="1" x14ac:dyDescent="0.25">
      <c r="A1308" s="1">
        <v>20221235</v>
      </c>
      <c r="B1308" s="1" t="s">
        <v>1891</v>
      </c>
      <c r="C1308" s="1" t="s">
        <v>78</v>
      </c>
      <c r="D1308" s="1" t="s">
        <v>79</v>
      </c>
      <c r="E1308" s="1">
        <v>1059290</v>
      </c>
      <c r="F1308" s="3">
        <v>44810</v>
      </c>
      <c r="G1308" s="1" t="s">
        <v>414</v>
      </c>
      <c r="H1308" s="1"/>
      <c r="J1308" s="11" t="s">
        <v>506</v>
      </c>
      <c r="K1308" s="11">
        <v>500</v>
      </c>
      <c r="V1308" s="17">
        <v>44810</v>
      </c>
      <c r="AB1308" s="11" t="s">
        <v>1892</v>
      </c>
      <c r="AC1308" s="11" t="s">
        <v>1893</v>
      </c>
      <c r="AD1308" s="11" t="s">
        <v>1168</v>
      </c>
      <c r="AF1308" s="17"/>
      <c r="AG1308" s="11" t="s">
        <v>1224</v>
      </c>
    </row>
    <row r="1309" spans="1:33" s="11" customFormat="1" hidden="1" x14ac:dyDescent="0.25">
      <c r="A1309" s="1">
        <v>20221236</v>
      </c>
      <c r="B1309" s="1" t="s">
        <v>1894</v>
      </c>
      <c r="C1309" s="48" t="s">
        <v>58</v>
      </c>
      <c r="D1309" s="1" t="s">
        <v>945</v>
      </c>
      <c r="E1309" s="1">
        <v>1159702</v>
      </c>
      <c r="F1309" s="3">
        <v>44811</v>
      </c>
      <c r="G1309" s="1" t="s">
        <v>414</v>
      </c>
      <c r="H1309" s="1"/>
      <c r="J1309" s="11" t="s">
        <v>40</v>
      </c>
      <c r="K1309" s="11">
        <v>10114</v>
      </c>
      <c r="V1309" s="17">
        <v>44825</v>
      </c>
      <c r="W1309" s="11" t="s">
        <v>950</v>
      </c>
      <c r="AB1309" s="11" t="s">
        <v>1895</v>
      </c>
      <c r="AC1309" s="11" t="s">
        <v>1896</v>
      </c>
      <c r="AD1309" s="11">
        <v>12465</v>
      </c>
      <c r="AF1309" s="11" t="s">
        <v>1759</v>
      </c>
      <c r="AG1309" s="299" t="s">
        <v>1131</v>
      </c>
    </row>
    <row r="1310" spans="1:33" s="11" customFormat="1" hidden="1" x14ac:dyDescent="0.25">
      <c r="A1310" s="1">
        <v>20221237</v>
      </c>
      <c r="B1310" s="1" t="s">
        <v>1897</v>
      </c>
      <c r="C1310" s="48" t="s">
        <v>33</v>
      </c>
      <c r="D1310" s="1" t="s">
        <v>1834</v>
      </c>
      <c r="E1310" s="1">
        <v>1226841</v>
      </c>
      <c r="F1310" s="3">
        <v>44811</v>
      </c>
      <c r="G1310" s="1" t="s">
        <v>414</v>
      </c>
      <c r="H1310" s="1"/>
      <c r="J1310" s="11" t="s">
        <v>40</v>
      </c>
      <c r="K1310" s="11">
        <v>4916</v>
      </c>
      <c r="V1310" s="17">
        <v>44814</v>
      </c>
      <c r="W1310" s="11" t="s">
        <v>950</v>
      </c>
      <c r="AB1310" s="11" t="s">
        <v>1898</v>
      </c>
      <c r="AC1310" s="11" t="s">
        <v>1899</v>
      </c>
      <c r="AD1310" s="11">
        <v>12462</v>
      </c>
      <c r="AG1310" s="299" t="s">
        <v>1131</v>
      </c>
    </row>
    <row r="1311" spans="1:33" s="11" customFormat="1" hidden="1" x14ac:dyDescent="0.25">
      <c r="A1311" s="1">
        <v>20221238</v>
      </c>
      <c r="B1311" s="1" t="s">
        <v>1900</v>
      </c>
      <c r="C1311" s="1" t="s">
        <v>33</v>
      </c>
      <c r="D1311" s="1" t="s">
        <v>663</v>
      </c>
      <c r="E1311" s="1">
        <v>1174282</v>
      </c>
      <c r="F1311" s="3">
        <v>44816</v>
      </c>
      <c r="G1311" s="1" t="s">
        <v>414</v>
      </c>
      <c r="H1311" s="1"/>
      <c r="J1311" s="11" t="s">
        <v>40</v>
      </c>
      <c r="K1311" s="11">
        <v>5936</v>
      </c>
      <c r="V1311" s="17">
        <v>44818</v>
      </c>
      <c r="AB1311" s="11" t="s">
        <v>1901</v>
      </c>
      <c r="AC1311" s="11" t="s">
        <v>1902</v>
      </c>
      <c r="AD1311" s="11">
        <v>12482</v>
      </c>
      <c r="AF1311" s="17" t="s">
        <v>1759</v>
      </c>
      <c r="AG1311" s="299" t="s">
        <v>1131</v>
      </c>
    </row>
    <row r="1312" spans="1:33" s="11" customFormat="1" hidden="1" x14ac:dyDescent="0.25">
      <c r="A1312" s="1">
        <v>20221239</v>
      </c>
      <c r="B1312" s="1" t="s">
        <v>1903</v>
      </c>
      <c r="C1312" s="48" t="s">
        <v>33</v>
      </c>
      <c r="D1312" s="1" t="s">
        <v>1111</v>
      </c>
      <c r="E1312" s="1" t="s">
        <v>908</v>
      </c>
      <c r="F1312" s="3">
        <v>44817</v>
      </c>
      <c r="G1312" s="1" t="s">
        <v>414</v>
      </c>
      <c r="H1312" s="1"/>
      <c r="J1312" s="11" t="s">
        <v>40</v>
      </c>
      <c r="K1312" s="11">
        <v>7421</v>
      </c>
      <c r="L1312" s="11" t="s">
        <v>1161</v>
      </c>
      <c r="V1312" s="17">
        <v>44833</v>
      </c>
      <c r="AB1312" s="11" t="s">
        <v>1904</v>
      </c>
      <c r="AC1312" s="11" t="s">
        <v>1905</v>
      </c>
      <c r="AD1312" s="11">
        <v>12492</v>
      </c>
      <c r="AF1312" s="17" t="s">
        <v>1759</v>
      </c>
      <c r="AG1312" s="299" t="s">
        <v>1131</v>
      </c>
    </row>
    <row r="1313" spans="1:33" s="11" customFormat="1" hidden="1" x14ac:dyDescent="0.25">
      <c r="A1313" s="1">
        <v>20221240</v>
      </c>
      <c r="B1313" s="1" t="s">
        <v>1906</v>
      </c>
      <c r="C1313" s="48" t="s">
        <v>33</v>
      </c>
      <c r="D1313" s="1" t="s">
        <v>663</v>
      </c>
      <c r="E1313" s="1">
        <v>1174282</v>
      </c>
      <c r="F1313" s="3">
        <v>44817</v>
      </c>
      <c r="G1313" s="1" t="s">
        <v>414</v>
      </c>
      <c r="H1313" s="1"/>
      <c r="J1313" s="11" t="s">
        <v>40</v>
      </c>
      <c r="K1313" s="11">
        <v>7001</v>
      </c>
      <c r="V1313" s="17">
        <v>44822</v>
      </c>
      <c r="AB1313" s="11" t="s">
        <v>1907</v>
      </c>
      <c r="AC1313" s="11" t="s">
        <v>1908</v>
      </c>
      <c r="AD1313" s="11">
        <v>12493</v>
      </c>
      <c r="AF1313" s="17" t="s">
        <v>1759</v>
      </c>
      <c r="AG1313" s="299" t="s">
        <v>1131</v>
      </c>
    </row>
    <row r="1314" spans="1:33" s="11" customFormat="1" hidden="1" x14ac:dyDescent="0.25">
      <c r="A1314" s="1">
        <v>20221241</v>
      </c>
      <c r="B1314" s="1" t="s">
        <v>1909</v>
      </c>
      <c r="C1314" s="48" t="s">
        <v>33</v>
      </c>
      <c r="D1314" s="1" t="s">
        <v>663</v>
      </c>
      <c r="E1314" s="1" t="s">
        <v>1361</v>
      </c>
      <c r="F1314" s="3">
        <v>44817</v>
      </c>
      <c r="G1314" s="1" t="s">
        <v>414</v>
      </c>
      <c r="H1314" s="1"/>
      <c r="J1314" s="11" t="s">
        <v>40</v>
      </c>
      <c r="K1314" s="11">
        <v>5951</v>
      </c>
      <c r="V1314" s="17">
        <v>44822</v>
      </c>
      <c r="AB1314" s="11" t="s">
        <v>1910</v>
      </c>
      <c r="AC1314" s="11" t="s">
        <v>1911</v>
      </c>
      <c r="AD1314" s="11">
        <v>12494</v>
      </c>
      <c r="AF1314" s="17" t="s">
        <v>1759</v>
      </c>
      <c r="AG1314" s="299" t="s">
        <v>1131</v>
      </c>
    </row>
    <row r="1315" spans="1:33" s="11" customFormat="1" hidden="1" x14ac:dyDescent="0.25">
      <c r="A1315" s="1">
        <v>20221242</v>
      </c>
      <c r="B1315" s="1" t="s">
        <v>1912</v>
      </c>
      <c r="C1315" s="48" t="s">
        <v>33</v>
      </c>
      <c r="D1315" s="1" t="s">
        <v>661</v>
      </c>
      <c r="E1315" s="1">
        <v>1214858</v>
      </c>
      <c r="F1315" s="3">
        <v>44817</v>
      </c>
      <c r="G1315" s="1" t="s">
        <v>414</v>
      </c>
      <c r="H1315" s="1"/>
      <c r="J1315" s="11" t="s">
        <v>40</v>
      </c>
      <c r="K1315" s="11">
        <v>4581</v>
      </c>
      <c r="T1315" s="11" t="s">
        <v>1764</v>
      </c>
      <c r="V1315" s="17">
        <v>44823</v>
      </c>
      <c r="AB1315" s="11" t="s">
        <v>1913</v>
      </c>
      <c r="AC1315" s="11" t="s">
        <v>1914</v>
      </c>
      <c r="AD1315" s="11">
        <v>12495</v>
      </c>
      <c r="AF1315" s="17" t="s">
        <v>1759</v>
      </c>
      <c r="AG1315" s="299" t="s">
        <v>1131</v>
      </c>
    </row>
    <row r="1316" spans="1:33" s="11" customFormat="1" hidden="1" x14ac:dyDescent="0.25">
      <c r="A1316" s="1">
        <v>20221243</v>
      </c>
      <c r="B1316" s="1" t="s">
        <v>1915</v>
      </c>
      <c r="C1316" s="48" t="s">
        <v>33</v>
      </c>
      <c r="D1316" s="1" t="s">
        <v>661</v>
      </c>
      <c r="E1316" s="1" t="s">
        <v>797</v>
      </c>
      <c r="F1316" s="3">
        <v>44817</v>
      </c>
      <c r="G1316" s="1" t="s">
        <v>414</v>
      </c>
      <c r="H1316" s="1"/>
      <c r="J1316" s="11" t="s">
        <v>268</v>
      </c>
      <c r="K1316" s="11">
        <v>550</v>
      </c>
      <c r="V1316" s="17">
        <v>44819</v>
      </c>
      <c r="AB1316" s="11" t="s">
        <v>1916</v>
      </c>
      <c r="AC1316" s="11" t="s">
        <v>1917</v>
      </c>
      <c r="AD1316" s="11">
        <v>12496</v>
      </c>
      <c r="AF1316" s="17" t="s">
        <v>1759</v>
      </c>
      <c r="AG1316" s="299" t="s">
        <v>1131</v>
      </c>
    </row>
    <row r="1317" spans="1:33" s="11" customFormat="1" hidden="1" x14ac:dyDescent="0.25">
      <c r="A1317" s="1">
        <v>20221244</v>
      </c>
      <c r="B1317" s="1" t="s">
        <v>1918</v>
      </c>
      <c r="C1317" s="48" t="s">
        <v>33</v>
      </c>
      <c r="D1317" s="1" t="s">
        <v>1717</v>
      </c>
      <c r="E1317" s="1">
        <v>1208059</v>
      </c>
      <c r="F1317" s="3">
        <v>44822</v>
      </c>
      <c r="G1317" s="1" t="s">
        <v>414</v>
      </c>
      <c r="H1317" s="1"/>
      <c r="J1317" s="11" t="s">
        <v>268</v>
      </c>
      <c r="K1317" s="11">
        <v>550</v>
      </c>
      <c r="T1317" s="11" t="s">
        <v>1718</v>
      </c>
      <c r="V1317" s="17">
        <v>44823</v>
      </c>
      <c r="W1317" s="11" t="s">
        <v>950</v>
      </c>
      <c r="AB1317" s="11" t="s">
        <v>1919</v>
      </c>
      <c r="AC1317" s="11" t="s">
        <v>1920</v>
      </c>
      <c r="AD1317" s="11">
        <v>12517</v>
      </c>
      <c r="AF1317" s="17" t="s">
        <v>1759</v>
      </c>
      <c r="AG1317" s="299" t="s">
        <v>1131</v>
      </c>
    </row>
    <row r="1318" spans="1:33" s="11" customFormat="1" hidden="1" x14ac:dyDescent="0.25">
      <c r="A1318" s="1">
        <v>20221245</v>
      </c>
      <c r="B1318" s="1" t="s">
        <v>1921</v>
      </c>
      <c r="C1318" s="48" t="s">
        <v>58</v>
      </c>
      <c r="D1318" s="1" t="s">
        <v>945</v>
      </c>
      <c r="E1318" s="1" t="s">
        <v>1192</v>
      </c>
      <c r="F1318" s="3">
        <v>44822</v>
      </c>
      <c r="G1318" s="1" t="s">
        <v>414</v>
      </c>
      <c r="H1318" s="1"/>
      <c r="J1318" s="11" t="s">
        <v>40</v>
      </c>
      <c r="K1318" s="11">
        <v>6327</v>
      </c>
      <c r="V1318" s="17">
        <v>44829</v>
      </c>
      <c r="AB1318" s="11" t="s">
        <v>1922</v>
      </c>
      <c r="AC1318" s="11" t="s">
        <v>1923</v>
      </c>
      <c r="AD1318" s="11">
        <v>12518</v>
      </c>
      <c r="AF1318" s="17" t="s">
        <v>1759</v>
      </c>
      <c r="AG1318" s="299" t="s">
        <v>1131</v>
      </c>
    </row>
    <row r="1319" spans="1:33" s="11" customFormat="1" hidden="1" x14ac:dyDescent="0.25">
      <c r="A1319" s="1">
        <v>20221246</v>
      </c>
      <c r="B1319" s="1" t="s">
        <v>1924</v>
      </c>
      <c r="C1319" s="48" t="s">
        <v>78</v>
      </c>
      <c r="D1319" s="1" t="s">
        <v>79</v>
      </c>
      <c r="E1319" s="1">
        <v>1059290</v>
      </c>
      <c r="F1319" s="3">
        <v>44824</v>
      </c>
      <c r="G1319" s="1" t="s">
        <v>414</v>
      </c>
      <c r="H1319" s="1"/>
      <c r="J1319" s="11" t="s">
        <v>40</v>
      </c>
      <c r="K1319" s="11">
        <v>5012</v>
      </c>
      <c r="V1319" s="17">
        <v>44839</v>
      </c>
      <c r="AB1319" s="11" t="s">
        <v>1925</v>
      </c>
      <c r="AC1319" s="11" t="s">
        <v>1926</v>
      </c>
      <c r="AD1319" s="11">
        <v>12519</v>
      </c>
      <c r="AF1319" s="17"/>
      <c r="AG1319" s="299" t="s">
        <v>1131</v>
      </c>
    </row>
    <row r="1320" spans="1:33" s="11" customFormat="1" hidden="1" x14ac:dyDescent="0.25">
      <c r="A1320" s="1">
        <v>20221247</v>
      </c>
      <c r="B1320" s="1" t="s">
        <v>1927</v>
      </c>
      <c r="C1320" s="48" t="s">
        <v>33</v>
      </c>
      <c r="D1320" s="1" t="s">
        <v>663</v>
      </c>
      <c r="E1320" s="1">
        <v>1174282</v>
      </c>
      <c r="F1320" s="3">
        <v>44824</v>
      </c>
      <c r="G1320" s="1" t="s">
        <v>414</v>
      </c>
      <c r="H1320" s="1"/>
      <c r="J1320" s="11" t="s">
        <v>40</v>
      </c>
      <c r="K1320" s="11">
        <v>7176</v>
      </c>
      <c r="V1320" s="17">
        <v>44831</v>
      </c>
      <c r="AB1320" s="11" t="s">
        <v>1928</v>
      </c>
      <c r="AC1320" s="11" t="s">
        <v>1929</v>
      </c>
      <c r="AD1320" s="11">
        <v>12520</v>
      </c>
      <c r="AF1320" s="17"/>
      <c r="AG1320" s="299" t="s">
        <v>1131</v>
      </c>
    </row>
    <row r="1321" spans="1:33" s="11" customFormat="1" hidden="1" x14ac:dyDescent="0.25">
      <c r="A1321" s="1">
        <v>20221248</v>
      </c>
      <c r="B1321" s="1" t="s">
        <v>1930</v>
      </c>
      <c r="C1321" s="48" t="s">
        <v>33</v>
      </c>
      <c r="D1321" s="1" t="s">
        <v>661</v>
      </c>
      <c r="E1321" s="1">
        <v>1214858</v>
      </c>
      <c r="F1321" s="3">
        <v>44825</v>
      </c>
      <c r="G1321" s="1" t="s">
        <v>414</v>
      </c>
      <c r="H1321" s="1"/>
      <c r="J1321" s="11" t="s">
        <v>40</v>
      </c>
      <c r="K1321" s="11">
        <v>4656</v>
      </c>
      <c r="T1321" s="11" t="s">
        <v>1718</v>
      </c>
      <c r="V1321" s="17">
        <v>44837</v>
      </c>
      <c r="W1321" s="18" t="s">
        <v>1931</v>
      </c>
      <c r="X1321" s="18"/>
      <c r="Y1321" s="18"/>
      <c r="Z1321" s="18"/>
      <c r="AB1321" s="11" t="s">
        <v>1932</v>
      </c>
      <c r="AC1321" s="11" t="s">
        <v>1933</v>
      </c>
      <c r="AD1321" s="11">
        <v>12526</v>
      </c>
      <c r="AF1321" s="11" t="s">
        <v>1759</v>
      </c>
      <c r="AG1321" s="299" t="s">
        <v>1131</v>
      </c>
    </row>
    <row r="1322" spans="1:33" s="11" customFormat="1" hidden="1" x14ac:dyDescent="0.25">
      <c r="A1322" s="1">
        <v>20221249</v>
      </c>
      <c r="B1322" s="1" t="s">
        <v>1934</v>
      </c>
      <c r="C1322" s="48" t="s">
        <v>33</v>
      </c>
      <c r="D1322" s="1" t="s">
        <v>663</v>
      </c>
      <c r="E1322" s="1">
        <v>1174282</v>
      </c>
      <c r="F1322" s="3">
        <v>44825</v>
      </c>
      <c r="G1322" s="1" t="s">
        <v>414</v>
      </c>
      <c r="H1322" s="1"/>
      <c r="J1322" s="11" t="s">
        <v>40</v>
      </c>
      <c r="K1322" s="11">
        <v>5916</v>
      </c>
      <c r="V1322" s="17">
        <v>44832</v>
      </c>
      <c r="AB1322" s="11" t="s">
        <v>1935</v>
      </c>
      <c r="AC1322" s="11" t="s">
        <v>1936</v>
      </c>
      <c r="AD1322" s="11">
        <v>12527</v>
      </c>
      <c r="AF1322" s="11" t="s">
        <v>1759</v>
      </c>
      <c r="AG1322" s="299" t="s">
        <v>1131</v>
      </c>
    </row>
    <row r="1323" spans="1:33" s="11" customFormat="1" hidden="1" x14ac:dyDescent="0.25">
      <c r="A1323" s="1">
        <v>20221250</v>
      </c>
      <c r="B1323" s="1" t="s">
        <v>1937</v>
      </c>
      <c r="C1323" s="48" t="s">
        <v>33</v>
      </c>
      <c r="D1323" s="1" t="s">
        <v>661</v>
      </c>
      <c r="E1323" s="1" t="s">
        <v>1825</v>
      </c>
      <c r="F1323" s="3">
        <v>44825</v>
      </c>
      <c r="G1323" s="1" t="s">
        <v>414</v>
      </c>
      <c r="H1323" s="1"/>
      <c r="J1323" s="11" t="s">
        <v>506</v>
      </c>
      <c r="K1323" s="11">
        <v>500</v>
      </c>
      <c r="V1323" s="17">
        <v>45011</v>
      </c>
      <c r="AB1323" s="11" t="s">
        <v>1938</v>
      </c>
      <c r="AC1323" s="11" t="s">
        <v>1939</v>
      </c>
      <c r="AD1323" s="11" t="s">
        <v>1168</v>
      </c>
      <c r="AG1323" s="11" t="s">
        <v>1224</v>
      </c>
    </row>
    <row r="1324" spans="1:33" s="11" customFormat="1" hidden="1" x14ac:dyDescent="0.25">
      <c r="A1324" s="1">
        <v>20221251</v>
      </c>
      <c r="B1324" s="1" t="s">
        <v>1940</v>
      </c>
      <c r="C1324" s="48" t="s">
        <v>33</v>
      </c>
      <c r="D1324" s="1" t="s">
        <v>1834</v>
      </c>
      <c r="E1324" s="1">
        <v>1226841</v>
      </c>
      <c r="F1324" s="3">
        <v>44833</v>
      </c>
      <c r="G1324" s="1" t="s">
        <v>414</v>
      </c>
      <c r="H1324" s="1"/>
      <c r="J1324" s="11" t="s">
        <v>40</v>
      </c>
      <c r="K1324" s="11">
        <v>5251</v>
      </c>
      <c r="V1324" s="17">
        <v>44833</v>
      </c>
      <c r="W1324" s="11" t="s">
        <v>950</v>
      </c>
      <c r="AB1324" s="11" t="s">
        <v>1941</v>
      </c>
      <c r="AC1324" s="11" t="s">
        <v>1942</v>
      </c>
      <c r="AD1324" s="11">
        <v>12533</v>
      </c>
      <c r="AF1324" s="11" t="s">
        <v>1759</v>
      </c>
      <c r="AG1324" s="299" t="s">
        <v>1131</v>
      </c>
    </row>
    <row r="1325" spans="1:33" s="11" customFormat="1" hidden="1" x14ac:dyDescent="0.25">
      <c r="A1325" s="1">
        <v>20221252</v>
      </c>
      <c r="B1325" s="1" t="s">
        <v>1943</v>
      </c>
      <c r="C1325" s="48" t="s">
        <v>33</v>
      </c>
      <c r="D1325" s="1" t="s">
        <v>1267</v>
      </c>
      <c r="E1325" s="1" t="s">
        <v>1799</v>
      </c>
      <c r="F1325" s="3">
        <v>44830</v>
      </c>
      <c r="G1325" s="1" t="s">
        <v>414</v>
      </c>
      <c r="H1325" s="1"/>
      <c r="J1325" s="11" t="s">
        <v>35</v>
      </c>
      <c r="V1325" s="17" t="s">
        <v>36</v>
      </c>
      <c r="W1325" s="11" t="s">
        <v>950</v>
      </c>
      <c r="AB1325" s="11" t="s">
        <v>1944</v>
      </c>
      <c r="AC1325" s="11" t="s">
        <v>1945</v>
      </c>
      <c r="AD1325" s="11" t="s">
        <v>1168</v>
      </c>
      <c r="AG1325" s="11" t="s">
        <v>1224</v>
      </c>
    </row>
    <row r="1326" spans="1:33" s="11" customFormat="1" hidden="1" x14ac:dyDescent="0.25">
      <c r="A1326" s="1">
        <v>20221253</v>
      </c>
      <c r="B1326" s="1" t="s">
        <v>1946</v>
      </c>
      <c r="C1326" s="48" t="s">
        <v>33</v>
      </c>
      <c r="D1326" s="1" t="s">
        <v>663</v>
      </c>
      <c r="E1326" s="1">
        <v>1174282</v>
      </c>
      <c r="F1326" s="3">
        <v>44831</v>
      </c>
      <c r="G1326" s="1" t="s">
        <v>414</v>
      </c>
      <c r="H1326" s="1"/>
      <c r="J1326" s="11" t="s">
        <v>40</v>
      </c>
      <c r="K1326" s="11">
        <v>5996</v>
      </c>
      <c r="V1326" s="17">
        <v>44839</v>
      </c>
      <c r="AB1326" s="11" t="s">
        <v>1947</v>
      </c>
      <c r="AC1326" s="11" t="s">
        <v>1948</v>
      </c>
      <c r="AD1326" s="11">
        <v>12540</v>
      </c>
      <c r="AF1326" s="11" t="s">
        <v>1759</v>
      </c>
      <c r="AG1326" s="299" t="s">
        <v>1131</v>
      </c>
    </row>
    <row r="1327" spans="1:33" s="11" customFormat="1" hidden="1" x14ac:dyDescent="0.25">
      <c r="A1327" s="1">
        <v>20221254</v>
      </c>
      <c r="B1327" s="1" t="s">
        <v>1949</v>
      </c>
      <c r="C1327" s="48" t="s">
        <v>33</v>
      </c>
      <c r="D1327" s="1" t="s">
        <v>56</v>
      </c>
      <c r="E1327" s="1">
        <v>952636</v>
      </c>
      <c r="F1327" s="3">
        <v>44831</v>
      </c>
      <c r="G1327" s="1" t="s">
        <v>414</v>
      </c>
      <c r="H1327" s="1"/>
      <c r="J1327" s="11" t="s">
        <v>268</v>
      </c>
      <c r="K1327" s="11">
        <v>550</v>
      </c>
      <c r="V1327" s="17">
        <v>44837</v>
      </c>
      <c r="AB1327" s="11" t="s">
        <v>1950</v>
      </c>
      <c r="AC1327" s="11" t="s">
        <v>1951</v>
      </c>
      <c r="AD1327" s="11">
        <v>12541</v>
      </c>
      <c r="AF1327" s="11" t="s">
        <v>1759</v>
      </c>
      <c r="AG1327" s="299" t="s">
        <v>1131</v>
      </c>
    </row>
    <row r="1328" spans="1:33" s="11" customFormat="1" hidden="1" x14ac:dyDescent="0.25">
      <c r="A1328" s="1">
        <v>20221255</v>
      </c>
      <c r="B1328" s="1" t="s">
        <v>1952</v>
      </c>
      <c r="C1328" s="48" t="s">
        <v>33</v>
      </c>
      <c r="D1328" s="1" t="s">
        <v>661</v>
      </c>
      <c r="E1328" s="1" t="s">
        <v>1236</v>
      </c>
      <c r="F1328" s="3">
        <v>44831</v>
      </c>
      <c r="G1328" s="1" t="s">
        <v>414</v>
      </c>
      <c r="H1328" s="1"/>
      <c r="J1328" s="11" t="s">
        <v>40</v>
      </c>
      <c r="K1328" s="11">
        <v>5256</v>
      </c>
      <c r="V1328" s="17">
        <v>44839</v>
      </c>
      <c r="AB1328" s="11" t="s">
        <v>1953</v>
      </c>
      <c r="AC1328" s="11" t="s">
        <v>1954</v>
      </c>
      <c r="AD1328" s="11">
        <v>12542</v>
      </c>
      <c r="AF1328" s="11" t="s">
        <v>1759</v>
      </c>
      <c r="AG1328" s="299" t="s">
        <v>1131</v>
      </c>
    </row>
    <row r="1329" spans="1:33" s="11" customFormat="1" hidden="1" x14ac:dyDescent="0.25">
      <c r="A1329" s="1">
        <v>20221256</v>
      </c>
      <c r="B1329" s="1" t="s">
        <v>1955</v>
      </c>
      <c r="C1329" s="48" t="s">
        <v>33</v>
      </c>
      <c r="D1329" s="1" t="s">
        <v>83</v>
      </c>
      <c r="E1329" s="1">
        <v>1108037</v>
      </c>
      <c r="F1329" s="3">
        <v>44831</v>
      </c>
      <c r="G1329" s="1" t="s">
        <v>414</v>
      </c>
      <c r="H1329" s="1"/>
      <c r="J1329" s="11" t="s">
        <v>40</v>
      </c>
      <c r="K1329" s="11">
        <v>6096</v>
      </c>
      <c r="L1329" s="11" t="s">
        <v>1161</v>
      </c>
      <c r="T1329" s="11" t="s">
        <v>1718</v>
      </c>
      <c r="V1329" s="17">
        <v>44844</v>
      </c>
      <c r="AB1329" s="11" t="s">
        <v>1956</v>
      </c>
      <c r="AC1329" s="11" t="s">
        <v>1957</v>
      </c>
      <c r="AD1329" s="300">
        <v>12543</v>
      </c>
      <c r="AE1329" s="300"/>
      <c r="AF1329" s="11" t="s">
        <v>1759</v>
      </c>
      <c r="AG1329" s="299" t="s">
        <v>1131</v>
      </c>
    </row>
    <row r="1330" spans="1:33" s="11" customFormat="1" hidden="1" x14ac:dyDescent="0.25">
      <c r="A1330" s="1">
        <v>20221257</v>
      </c>
      <c r="B1330" s="1" t="s">
        <v>1958</v>
      </c>
      <c r="C1330" s="48" t="s">
        <v>78</v>
      </c>
      <c r="D1330" s="1" t="s">
        <v>79</v>
      </c>
      <c r="E1330" s="1">
        <v>1059290</v>
      </c>
      <c r="F1330" s="3">
        <v>44831</v>
      </c>
      <c r="G1330" s="1" t="s">
        <v>414</v>
      </c>
      <c r="H1330" s="1"/>
      <c r="J1330" s="11" t="s">
        <v>40</v>
      </c>
      <c r="K1330" s="11">
        <v>4468</v>
      </c>
      <c r="V1330" s="17">
        <v>44837</v>
      </c>
      <c r="AB1330" s="11" t="s">
        <v>1959</v>
      </c>
      <c r="AC1330" s="11" t="s">
        <v>1960</v>
      </c>
      <c r="AD1330" s="11">
        <v>12544</v>
      </c>
      <c r="AF1330" s="11" t="s">
        <v>1759</v>
      </c>
      <c r="AG1330" s="299" t="s">
        <v>1131</v>
      </c>
    </row>
    <row r="1331" spans="1:33" s="11" customFormat="1" hidden="1" x14ac:dyDescent="0.25">
      <c r="A1331" s="1">
        <v>20221258</v>
      </c>
      <c r="B1331" s="1" t="s">
        <v>1961</v>
      </c>
      <c r="C1331" s="48" t="s">
        <v>33</v>
      </c>
      <c r="D1331" s="1" t="s">
        <v>661</v>
      </c>
      <c r="E1331" s="1" t="s">
        <v>797</v>
      </c>
      <c r="F1331" s="3">
        <v>44831</v>
      </c>
      <c r="G1331" s="1" t="s">
        <v>414</v>
      </c>
      <c r="H1331" s="1"/>
      <c r="J1331" s="11" t="s">
        <v>40</v>
      </c>
      <c r="K1331" s="11">
        <v>8470</v>
      </c>
      <c r="V1331" s="17">
        <v>44840</v>
      </c>
      <c r="AB1331" s="11" t="s">
        <v>1962</v>
      </c>
      <c r="AC1331" s="11" t="s">
        <v>1963</v>
      </c>
      <c r="AD1331" s="11">
        <v>12545</v>
      </c>
      <c r="AF1331" s="11" t="s">
        <v>1759</v>
      </c>
      <c r="AG1331" s="299" t="s">
        <v>1131</v>
      </c>
    </row>
    <row r="1332" spans="1:33" s="11" customFormat="1" hidden="1" x14ac:dyDescent="0.25">
      <c r="A1332" s="1">
        <v>20221259</v>
      </c>
      <c r="B1332" s="1" t="s">
        <v>1964</v>
      </c>
      <c r="C1332" s="48" t="s">
        <v>33</v>
      </c>
      <c r="D1332" s="1" t="s">
        <v>661</v>
      </c>
      <c r="E1332" s="1">
        <v>1214858</v>
      </c>
      <c r="F1332" s="3">
        <v>44836</v>
      </c>
      <c r="G1332" s="1" t="s">
        <v>414</v>
      </c>
      <c r="H1332" s="1"/>
      <c r="J1332" s="11" t="s">
        <v>506</v>
      </c>
      <c r="K1332" s="11">
        <v>500</v>
      </c>
      <c r="T1332" s="11" t="s">
        <v>1718</v>
      </c>
      <c r="V1332" s="17">
        <v>44836</v>
      </c>
      <c r="W1332" s="11" t="s">
        <v>1965</v>
      </c>
      <c r="AB1332" s="11" t="s">
        <v>1966</v>
      </c>
      <c r="AC1332" s="11" t="s">
        <v>1967</v>
      </c>
      <c r="AD1332" s="11" t="s">
        <v>1224</v>
      </c>
      <c r="AF1332" s="11" t="s">
        <v>1759</v>
      </c>
      <c r="AG1332" s="11" t="s">
        <v>1224</v>
      </c>
    </row>
    <row r="1333" spans="1:33" s="11" customFormat="1" hidden="1" x14ac:dyDescent="0.25">
      <c r="A1333" s="1">
        <v>20221260</v>
      </c>
      <c r="B1333" s="1" t="s">
        <v>1968</v>
      </c>
      <c r="C1333" s="48" t="s">
        <v>33</v>
      </c>
      <c r="D1333" s="1" t="s">
        <v>661</v>
      </c>
      <c r="E1333" s="1" t="s">
        <v>797</v>
      </c>
      <c r="F1333" s="3">
        <v>44836</v>
      </c>
      <c r="G1333" s="1" t="s">
        <v>414</v>
      </c>
      <c r="H1333" s="1"/>
      <c r="J1333" s="11" t="s">
        <v>506</v>
      </c>
      <c r="K1333" s="11">
        <v>500</v>
      </c>
      <c r="V1333" s="17">
        <v>44836</v>
      </c>
      <c r="W1333" s="11" t="s">
        <v>1965</v>
      </c>
      <c r="AB1333" s="11" t="s">
        <v>1969</v>
      </c>
      <c r="AC1333" s="11" t="s">
        <v>1970</v>
      </c>
      <c r="AD1333" s="11" t="s">
        <v>1224</v>
      </c>
      <c r="AF1333" s="11" t="s">
        <v>1759</v>
      </c>
      <c r="AG1333" s="11" t="s">
        <v>1224</v>
      </c>
    </row>
    <row r="1334" spans="1:33" s="11" customFormat="1" hidden="1" x14ac:dyDescent="0.25">
      <c r="A1334" s="1">
        <v>20221261</v>
      </c>
      <c r="B1334" s="1">
        <v>13807908</v>
      </c>
      <c r="C1334" s="1" t="s">
        <v>33</v>
      </c>
      <c r="D1334" s="1" t="s">
        <v>1834</v>
      </c>
      <c r="E1334" s="1">
        <v>1226841</v>
      </c>
      <c r="F1334" s="3">
        <v>44837</v>
      </c>
      <c r="G1334" s="1" t="s">
        <v>414</v>
      </c>
      <c r="H1334" s="1"/>
      <c r="J1334" s="11" t="s">
        <v>40</v>
      </c>
      <c r="K1334" s="11">
        <v>5326</v>
      </c>
      <c r="V1334" s="17">
        <v>44843</v>
      </c>
      <c r="AB1334" s="11" t="s">
        <v>1971</v>
      </c>
      <c r="AC1334" s="11" t="s">
        <v>1972</v>
      </c>
      <c r="AD1334" s="301">
        <v>12629</v>
      </c>
      <c r="AE1334" s="301"/>
      <c r="AF1334" s="17" t="s">
        <v>1759</v>
      </c>
      <c r="AG1334" s="90" t="s">
        <v>1131</v>
      </c>
    </row>
    <row r="1335" spans="1:33" s="11" customFormat="1" x14ac:dyDescent="0.25">
      <c r="A1335" s="1">
        <v>20221262</v>
      </c>
      <c r="B1335" s="1">
        <v>13791954</v>
      </c>
      <c r="C1335" s="1" t="s">
        <v>1582</v>
      </c>
      <c r="D1335" s="1" t="s">
        <v>1973</v>
      </c>
      <c r="E1335" s="244" t="s">
        <v>1974</v>
      </c>
      <c r="F1335" s="3">
        <v>44837</v>
      </c>
      <c r="G1335" s="1" t="s">
        <v>414</v>
      </c>
      <c r="H1335" s="1"/>
      <c r="J1335" s="11" t="s">
        <v>40</v>
      </c>
      <c r="K1335" s="11">
        <v>6050</v>
      </c>
      <c r="V1335" s="17">
        <v>44839</v>
      </c>
      <c r="AB1335" s="11" t="s">
        <v>1975</v>
      </c>
      <c r="AC1335" s="11" t="s">
        <v>1976</v>
      </c>
      <c r="AD1335" s="11">
        <v>12556</v>
      </c>
      <c r="AF1335" s="17" t="s">
        <v>1759</v>
      </c>
      <c r="AG1335" s="299" t="s">
        <v>1131</v>
      </c>
    </row>
    <row r="1336" spans="1:33" s="11" customFormat="1" hidden="1" x14ac:dyDescent="0.25">
      <c r="A1336" s="1">
        <v>20221263</v>
      </c>
      <c r="B1336" s="1">
        <v>13791955</v>
      </c>
      <c r="C1336" s="48" t="s">
        <v>1582</v>
      </c>
      <c r="D1336" s="1" t="s">
        <v>1973</v>
      </c>
      <c r="E1336" s="1" t="s">
        <v>1974</v>
      </c>
      <c r="F1336" s="3">
        <v>44838</v>
      </c>
      <c r="G1336" s="1" t="s">
        <v>414</v>
      </c>
      <c r="H1336" s="1"/>
      <c r="J1336" s="11" t="s">
        <v>40</v>
      </c>
      <c r="K1336" s="11">
        <v>5284</v>
      </c>
      <c r="V1336" s="17">
        <v>44843</v>
      </c>
      <c r="AB1336" s="11" t="s">
        <v>1977</v>
      </c>
      <c r="AC1336" s="11" t="s">
        <v>1978</v>
      </c>
      <c r="AD1336" s="11">
        <v>12562</v>
      </c>
      <c r="AF1336" s="17" t="s">
        <v>1759</v>
      </c>
      <c r="AG1336" s="299" t="s">
        <v>1131</v>
      </c>
    </row>
    <row r="1337" spans="1:33" s="11" customFormat="1" hidden="1" x14ac:dyDescent="0.25">
      <c r="A1337" s="1">
        <v>20221264</v>
      </c>
      <c r="B1337" s="1" t="s">
        <v>1979</v>
      </c>
      <c r="C1337" s="1" t="s">
        <v>78</v>
      </c>
      <c r="D1337" s="1" t="s">
        <v>79</v>
      </c>
      <c r="E1337" s="1">
        <v>1059290</v>
      </c>
      <c r="F1337" s="3">
        <v>44839</v>
      </c>
      <c r="G1337" s="1" t="s">
        <v>414</v>
      </c>
      <c r="H1337" s="1"/>
      <c r="J1337" s="11" t="s">
        <v>40</v>
      </c>
      <c r="K1337" s="11">
        <v>4221</v>
      </c>
      <c r="V1337" s="17">
        <v>44846</v>
      </c>
      <c r="AB1337" s="11" t="s">
        <v>1980</v>
      </c>
      <c r="AC1337" s="11" t="s">
        <v>1981</v>
      </c>
      <c r="AD1337" s="11">
        <v>12574</v>
      </c>
      <c r="AF1337" s="17" t="s">
        <v>1759</v>
      </c>
      <c r="AG1337" s="299" t="s">
        <v>1131</v>
      </c>
    </row>
    <row r="1338" spans="1:33" s="11" customFormat="1" hidden="1" x14ac:dyDescent="0.25">
      <c r="A1338" s="1">
        <v>20221265</v>
      </c>
      <c r="B1338" s="1" t="s">
        <v>1982</v>
      </c>
      <c r="C1338" s="1" t="s">
        <v>33</v>
      </c>
      <c r="D1338" s="1" t="s">
        <v>664</v>
      </c>
      <c r="E1338" s="1" t="s">
        <v>160</v>
      </c>
      <c r="F1338" s="3">
        <v>44839</v>
      </c>
      <c r="G1338" s="1" t="s">
        <v>414</v>
      </c>
      <c r="H1338" s="1"/>
      <c r="J1338" s="11" t="s">
        <v>40</v>
      </c>
      <c r="K1338" s="11">
        <v>5946</v>
      </c>
      <c r="V1338" s="17">
        <v>44850</v>
      </c>
      <c r="AB1338" s="11" t="s">
        <v>1983</v>
      </c>
      <c r="AC1338" s="11" t="s">
        <v>1984</v>
      </c>
      <c r="AD1338" s="301">
        <v>12584</v>
      </c>
      <c r="AE1338" s="301"/>
      <c r="AF1338" s="17" t="s">
        <v>1759</v>
      </c>
      <c r="AG1338" s="11" t="s">
        <v>1131</v>
      </c>
    </row>
    <row r="1339" spans="1:33" s="11" customFormat="1" hidden="1" x14ac:dyDescent="0.25">
      <c r="A1339" s="1">
        <v>20221266</v>
      </c>
      <c r="B1339" s="1" t="s">
        <v>1985</v>
      </c>
      <c r="C1339" s="1" t="s">
        <v>58</v>
      </c>
      <c r="D1339" s="1" t="s">
        <v>945</v>
      </c>
      <c r="E1339" s="1">
        <v>1159702</v>
      </c>
      <c r="F1339" s="3">
        <v>44839</v>
      </c>
      <c r="G1339" s="1" t="s">
        <v>414</v>
      </c>
      <c r="H1339" s="1"/>
      <c r="J1339" s="11" t="s">
        <v>506</v>
      </c>
      <c r="K1339" s="11">
        <v>500</v>
      </c>
      <c r="V1339" s="17">
        <v>44887</v>
      </c>
      <c r="AB1339" s="11" t="s">
        <v>1986</v>
      </c>
      <c r="AC1339" s="11" t="s">
        <v>1987</v>
      </c>
      <c r="AD1339" s="11" t="s">
        <v>1224</v>
      </c>
      <c r="AF1339" s="17" t="s">
        <v>1759</v>
      </c>
      <c r="AG1339" s="11" t="s">
        <v>1224</v>
      </c>
    </row>
    <row r="1340" spans="1:33" s="11" customFormat="1" hidden="1" x14ac:dyDescent="0.25">
      <c r="A1340" s="1">
        <v>20221267</v>
      </c>
      <c r="B1340" s="1" t="s">
        <v>1988</v>
      </c>
      <c r="C1340" s="1" t="s">
        <v>33</v>
      </c>
      <c r="D1340" s="1" t="s">
        <v>1717</v>
      </c>
      <c r="E1340" s="1">
        <v>1208059</v>
      </c>
      <c r="F1340" s="3">
        <v>44840</v>
      </c>
      <c r="G1340" s="1" t="s">
        <v>414</v>
      </c>
      <c r="H1340" s="1"/>
      <c r="J1340" s="11" t="s">
        <v>40</v>
      </c>
      <c r="K1340" s="11">
        <v>5451</v>
      </c>
      <c r="T1340" s="11" t="s">
        <v>1718</v>
      </c>
      <c r="V1340" s="17">
        <v>44845</v>
      </c>
      <c r="AB1340" s="11" t="s">
        <v>1989</v>
      </c>
      <c r="AC1340" s="11" t="s">
        <v>1990</v>
      </c>
      <c r="AD1340" s="11">
        <v>12575</v>
      </c>
      <c r="AF1340" s="17" t="s">
        <v>1759</v>
      </c>
      <c r="AG1340" s="299" t="s">
        <v>1131</v>
      </c>
    </row>
    <row r="1341" spans="1:33" s="11" customFormat="1" hidden="1" x14ac:dyDescent="0.25">
      <c r="A1341" s="1">
        <v>20221268</v>
      </c>
      <c r="B1341" s="1" t="s">
        <v>1991</v>
      </c>
      <c r="C1341" s="1" t="s">
        <v>33</v>
      </c>
      <c r="D1341" s="1" t="s">
        <v>663</v>
      </c>
      <c r="E1341" s="1">
        <v>1174282</v>
      </c>
      <c r="F1341" s="3">
        <v>44843</v>
      </c>
      <c r="G1341" s="1" t="s">
        <v>414</v>
      </c>
      <c r="H1341" s="1"/>
      <c r="J1341" s="11" t="s">
        <v>40</v>
      </c>
      <c r="K1341" s="11">
        <v>7691</v>
      </c>
      <c r="V1341" s="17">
        <v>44851</v>
      </c>
      <c r="W1341" s="11" t="s">
        <v>1992</v>
      </c>
      <c r="AB1341" s="11" t="s">
        <v>1993</v>
      </c>
      <c r="AC1341" s="11" t="s">
        <v>1994</v>
      </c>
      <c r="AD1341" s="11">
        <v>12583</v>
      </c>
      <c r="AF1341" s="17" t="s">
        <v>1759</v>
      </c>
      <c r="AG1341" s="11" t="s">
        <v>1131</v>
      </c>
    </row>
    <row r="1342" spans="1:33" s="11" customFormat="1" hidden="1" x14ac:dyDescent="0.25">
      <c r="A1342" s="1">
        <v>20221269</v>
      </c>
      <c r="B1342" s="1" t="s">
        <v>1995</v>
      </c>
      <c r="C1342" s="1" t="s">
        <v>33</v>
      </c>
      <c r="D1342" s="1" t="s">
        <v>661</v>
      </c>
      <c r="E1342" s="1">
        <v>1214858</v>
      </c>
      <c r="F1342" s="3">
        <v>44843</v>
      </c>
      <c r="G1342" s="1" t="s">
        <v>414</v>
      </c>
      <c r="H1342" s="1"/>
      <c r="J1342" s="11" t="s">
        <v>40</v>
      </c>
      <c r="K1342" s="11">
        <v>5351</v>
      </c>
      <c r="T1342" s="11" t="s">
        <v>1718</v>
      </c>
      <c r="V1342" s="17">
        <v>44853</v>
      </c>
      <c r="W1342" s="11" t="s">
        <v>1992</v>
      </c>
      <c r="AB1342" s="11" t="s">
        <v>1996</v>
      </c>
      <c r="AC1342" s="11" t="s">
        <v>1997</v>
      </c>
      <c r="AD1342" s="18">
        <v>12661</v>
      </c>
      <c r="AE1342" s="18"/>
      <c r="AF1342" s="17" t="s">
        <v>1759</v>
      </c>
      <c r="AG1342" s="11" t="s">
        <v>1131</v>
      </c>
    </row>
    <row r="1343" spans="1:33" s="11" customFormat="1" ht="15.75" hidden="1" customHeight="1" x14ac:dyDescent="0.25">
      <c r="A1343" s="1">
        <v>20221270</v>
      </c>
      <c r="B1343" s="1" t="s">
        <v>1998</v>
      </c>
      <c r="C1343" s="1" t="s">
        <v>78</v>
      </c>
      <c r="D1343" s="1" t="s">
        <v>79</v>
      </c>
      <c r="E1343" s="1">
        <v>1059290</v>
      </c>
      <c r="F1343" s="3">
        <v>44844</v>
      </c>
      <c r="G1343" s="1" t="s">
        <v>414</v>
      </c>
      <c r="H1343" s="1"/>
      <c r="J1343" s="11" t="s">
        <v>268</v>
      </c>
      <c r="K1343" s="11">
        <v>550</v>
      </c>
      <c r="V1343" s="17">
        <v>44850</v>
      </c>
      <c r="AB1343" s="11" t="s">
        <v>1999</v>
      </c>
      <c r="AC1343" s="11" t="s">
        <v>2000</v>
      </c>
      <c r="AD1343" s="11">
        <v>12586</v>
      </c>
      <c r="AF1343" s="17" t="s">
        <v>1759</v>
      </c>
      <c r="AG1343" s="11" t="s">
        <v>1131</v>
      </c>
    </row>
    <row r="1344" spans="1:33" s="11" customFormat="1" hidden="1" x14ac:dyDescent="0.25">
      <c r="A1344" s="1">
        <v>20221271</v>
      </c>
      <c r="B1344" s="1" t="s">
        <v>2001</v>
      </c>
      <c r="C1344" s="1" t="s">
        <v>33</v>
      </c>
      <c r="D1344" s="1" t="s">
        <v>663</v>
      </c>
      <c r="E1344" s="1" t="s">
        <v>1361</v>
      </c>
      <c r="F1344" s="3">
        <v>44844</v>
      </c>
      <c r="G1344" s="1" t="s">
        <v>414</v>
      </c>
      <c r="H1344" s="1"/>
      <c r="J1344" s="11" t="s">
        <v>40</v>
      </c>
      <c r="K1344" s="11">
        <v>6406</v>
      </c>
      <c r="V1344" s="17">
        <v>44853</v>
      </c>
      <c r="AB1344" s="11" t="s">
        <v>2002</v>
      </c>
      <c r="AC1344" s="11" t="s">
        <v>2003</v>
      </c>
      <c r="AD1344" s="11">
        <v>12587</v>
      </c>
      <c r="AF1344" s="17" t="s">
        <v>1759</v>
      </c>
      <c r="AG1344" s="11" t="s">
        <v>1131</v>
      </c>
    </row>
    <row r="1345" spans="1:33" s="11" customFormat="1" hidden="1" x14ac:dyDescent="0.25">
      <c r="A1345" s="1">
        <v>20221272</v>
      </c>
      <c r="B1345" s="1" t="s">
        <v>2004</v>
      </c>
      <c r="C1345" s="1" t="s">
        <v>33</v>
      </c>
      <c r="D1345" s="1" t="s">
        <v>663</v>
      </c>
      <c r="E1345" s="1">
        <v>1174282</v>
      </c>
      <c r="F1345" s="3">
        <v>44845</v>
      </c>
      <c r="G1345" s="1" t="s">
        <v>414</v>
      </c>
      <c r="H1345" s="1"/>
      <c r="J1345" s="11" t="s">
        <v>40</v>
      </c>
      <c r="K1345" s="11">
        <v>8001</v>
      </c>
      <c r="V1345" s="17">
        <v>44854</v>
      </c>
      <c r="AB1345" s="11" t="s">
        <v>2005</v>
      </c>
      <c r="AC1345" s="11" t="s">
        <v>2006</v>
      </c>
      <c r="AD1345" s="11">
        <v>12588</v>
      </c>
      <c r="AF1345" s="17" t="s">
        <v>1759</v>
      </c>
      <c r="AG1345" s="11" t="s">
        <v>1131</v>
      </c>
    </row>
    <row r="1346" spans="1:33" s="11" customFormat="1" hidden="1" x14ac:dyDescent="0.25">
      <c r="A1346" s="1">
        <v>20221273</v>
      </c>
      <c r="B1346" s="1" t="s">
        <v>2007</v>
      </c>
      <c r="C1346" s="1" t="s">
        <v>33</v>
      </c>
      <c r="D1346" s="1" t="s">
        <v>511</v>
      </c>
      <c r="E1346" s="1" t="s">
        <v>1605</v>
      </c>
      <c r="F1346" s="3">
        <v>44845</v>
      </c>
      <c r="G1346" s="1" t="s">
        <v>414</v>
      </c>
      <c r="H1346" s="1"/>
      <c r="J1346" s="11" t="s">
        <v>40</v>
      </c>
      <c r="K1346" s="11">
        <v>7461</v>
      </c>
      <c r="V1346" s="17">
        <v>44859</v>
      </c>
      <c r="AB1346" s="11" t="s">
        <v>2008</v>
      </c>
      <c r="AC1346" s="11" t="s">
        <v>2009</v>
      </c>
      <c r="AD1346" s="11" t="s">
        <v>2010</v>
      </c>
      <c r="AF1346" s="17" t="s">
        <v>1759</v>
      </c>
      <c r="AG1346" s="11" t="s">
        <v>1131</v>
      </c>
    </row>
    <row r="1347" spans="1:33" s="11" customFormat="1" hidden="1" x14ac:dyDescent="0.25">
      <c r="A1347" s="1">
        <v>20221274</v>
      </c>
      <c r="B1347" s="1" t="s">
        <v>2011</v>
      </c>
      <c r="C1347" s="1" t="s">
        <v>33</v>
      </c>
      <c r="D1347" s="1" t="s">
        <v>1111</v>
      </c>
      <c r="E1347" s="1" t="s">
        <v>908</v>
      </c>
      <c r="F1347" s="3">
        <v>44846</v>
      </c>
      <c r="G1347" s="1" t="s">
        <v>414</v>
      </c>
      <c r="H1347" s="1"/>
      <c r="J1347" s="11" t="s">
        <v>40</v>
      </c>
      <c r="K1347" s="11">
        <v>7761</v>
      </c>
      <c r="V1347" s="17">
        <v>44858</v>
      </c>
      <c r="AB1347" s="11" t="s">
        <v>2012</v>
      </c>
      <c r="AC1347" s="11" t="s">
        <v>2013</v>
      </c>
      <c r="AD1347" s="11">
        <v>12589</v>
      </c>
      <c r="AF1347" s="17" t="s">
        <v>1759</v>
      </c>
      <c r="AG1347" s="11" t="s">
        <v>1131</v>
      </c>
    </row>
    <row r="1348" spans="1:33" s="11" customFormat="1" hidden="1" x14ac:dyDescent="0.25">
      <c r="A1348" s="1">
        <v>20221275</v>
      </c>
      <c r="B1348" s="1">
        <v>13719620</v>
      </c>
      <c r="C1348" s="1" t="s">
        <v>33</v>
      </c>
      <c r="D1348" s="1" t="s">
        <v>511</v>
      </c>
      <c r="E1348" s="1">
        <v>1186699</v>
      </c>
      <c r="F1348" s="3">
        <v>44847</v>
      </c>
      <c r="G1348" s="1" t="s">
        <v>414</v>
      </c>
      <c r="H1348" s="1"/>
      <c r="J1348" s="11" t="s">
        <v>40</v>
      </c>
      <c r="K1348" s="11">
        <v>4866</v>
      </c>
      <c r="V1348" s="17">
        <v>44861</v>
      </c>
      <c r="AB1348" s="11" t="s">
        <v>2014</v>
      </c>
      <c r="AC1348" s="11" t="s">
        <v>2015</v>
      </c>
      <c r="AD1348" s="18">
        <v>12665</v>
      </c>
      <c r="AE1348" s="18"/>
      <c r="AF1348" s="17" t="s">
        <v>1759</v>
      </c>
      <c r="AG1348" s="11" t="s">
        <v>1131</v>
      </c>
    </row>
    <row r="1349" spans="1:33" s="11" customFormat="1" hidden="1" x14ac:dyDescent="0.25">
      <c r="A1349" s="1">
        <v>20221276</v>
      </c>
      <c r="B1349" s="1" t="s">
        <v>2016</v>
      </c>
      <c r="C1349" s="1" t="s">
        <v>78</v>
      </c>
      <c r="D1349" s="1" t="s">
        <v>79</v>
      </c>
      <c r="E1349" s="1">
        <v>1059290</v>
      </c>
      <c r="F1349" s="3">
        <v>44850</v>
      </c>
      <c r="G1349" s="1" t="s">
        <v>414</v>
      </c>
      <c r="H1349" s="1"/>
      <c r="J1349" s="11" t="s">
        <v>40</v>
      </c>
      <c r="K1349" s="11">
        <v>5506</v>
      </c>
      <c r="V1349" s="17">
        <v>44860</v>
      </c>
      <c r="W1349" s="11" t="s">
        <v>2017</v>
      </c>
      <c r="AB1349" s="11" t="s">
        <v>2018</v>
      </c>
      <c r="AC1349" s="11" t="s">
        <v>2019</v>
      </c>
      <c r="AD1349" s="11" t="s">
        <v>2020</v>
      </c>
      <c r="AF1349" s="17" t="s">
        <v>1759</v>
      </c>
      <c r="AG1349" s="11" t="s">
        <v>1131</v>
      </c>
    </row>
    <row r="1350" spans="1:33" s="11" customFormat="1" hidden="1" x14ac:dyDescent="0.25">
      <c r="A1350" s="1">
        <v>20221277</v>
      </c>
      <c r="B1350" s="1" t="s">
        <v>2021</v>
      </c>
      <c r="C1350" s="1" t="s">
        <v>33</v>
      </c>
      <c r="D1350" s="1" t="s">
        <v>663</v>
      </c>
      <c r="E1350" s="1">
        <v>1174282</v>
      </c>
      <c r="F1350" s="3">
        <v>44850</v>
      </c>
      <c r="G1350" s="1" t="s">
        <v>414</v>
      </c>
      <c r="H1350" s="1"/>
      <c r="J1350" s="11" t="s">
        <v>40</v>
      </c>
      <c r="K1350" s="11">
        <v>6686</v>
      </c>
      <c r="V1350" s="17">
        <v>44860</v>
      </c>
      <c r="AB1350" s="11" t="s">
        <v>2022</v>
      </c>
      <c r="AC1350" s="11" t="s">
        <v>2023</v>
      </c>
      <c r="AD1350" s="11" t="s">
        <v>2024</v>
      </c>
      <c r="AF1350" s="17" t="s">
        <v>1759</v>
      </c>
      <c r="AG1350" s="11" t="s">
        <v>1131</v>
      </c>
    </row>
    <row r="1351" spans="1:33" s="11" customFormat="1" hidden="1" x14ac:dyDescent="0.25">
      <c r="A1351" s="1">
        <v>20221278</v>
      </c>
      <c r="B1351" s="1" t="s">
        <v>2025</v>
      </c>
      <c r="C1351" s="1" t="s">
        <v>33</v>
      </c>
      <c r="D1351" s="1" t="s">
        <v>663</v>
      </c>
      <c r="E1351" s="1">
        <v>1174282</v>
      </c>
      <c r="F1351" s="3">
        <v>44852</v>
      </c>
      <c r="G1351" s="1" t="s">
        <v>414</v>
      </c>
      <c r="H1351" s="1"/>
      <c r="J1351" s="11" t="s">
        <v>40</v>
      </c>
      <c r="K1351" s="11">
        <v>4891</v>
      </c>
      <c r="V1351" s="17">
        <v>44860</v>
      </c>
      <c r="AB1351" s="11" t="s">
        <v>2026</v>
      </c>
      <c r="AC1351" s="11" t="s">
        <v>2027</v>
      </c>
      <c r="AD1351" s="11" t="s">
        <v>2028</v>
      </c>
      <c r="AF1351" s="17" t="s">
        <v>1759</v>
      </c>
      <c r="AG1351" s="11" t="s">
        <v>1131</v>
      </c>
    </row>
    <row r="1352" spans="1:33" s="11" customFormat="1" x14ac:dyDescent="0.25">
      <c r="A1352" s="1">
        <v>20221279</v>
      </c>
      <c r="B1352" s="1" t="s">
        <v>2029</v>
      </c>
      <c r="C1352" s="1" t="s">
        <v>1582</v>
      </c>
      <c r="D1352" s="1" t="s">
        <v>1973</v>
      </c>
      <c r="E1352" s="1" t="s">
        <v>1974</v>
      </c>
      <c r="F1352" s="3">
        <v>44852</v>
      </c>
      <c r="G1352" s="1" t="s">
        <v>414</v>
      </c>
      <c r="H1352" s="1"/>
      <c r="J1352" s="11" t="s">
        <v>40</v>
      </c>
      <c r="K1352" s="11">
        <v>5531</v>
      </c>
      <c r="V1352" s="17">
        <v>44854</v>
      </c>
      <c r="AB1352" s="11" t="s">
        <v>2030</v>
      </c>
      <c r="AC1352" s="11" t="s">
        <v>2031</v>
      </c>
      <c r="AD1352" s="11" t="s">
        <v>2032</v>
      </c>
      <c r="AF1352" s="17" t="s">
        <v>1759</v>
      </c>
      <c r="AG1352" s="11" t="s">
        <v>1131</v>
      </c>
    </row>
    <row r="1353" spans="1:33" s="11" customFormat="1" hidden="1" x14ac:dyDescent="0.25">
      <c r="A1353" s="1">
        <v>20221280</v>
      </c>
      <c r="B1353" s="1" t="s">
        <v>2033</v>
      </c>
      <c r="C1353" s="1" t="s">
        <v>1582</v>
      </c>
      <c r="D1353" s="1" t="s">
        <v>1973</v>
      </c>
      <c r="E1353" s="1" t="s">
        <v>1974</v>
      </c>
      <c r="F1353" s="3">
        <v>44852</v>
      </c>
      <c r="G1353" s="1" t="s">
        <v>414</v>
      </c>
      <c r="H1353" s="1"/>
      <c r="J1353" s="11" t="s">
        <v>40</v>
      </c>
      <c r="K1353" s="11">
        <v>7113</v>
      </c>
      <c r="V1353" s="17">
        <v>44860</v>
      </c>
      <c r="AB1353" s="11" t="s">
        <v>2034</v>
      </c>
      <c r="AC1353" s="11" t="s">
        <v>2035</v>
      </c>
      <c r="AD1353" s="11" t="s">
        <v>2036</v>
      </c>
      <c r="AF1353" s="17" t="s">
        <v>1759</v>
      </c>
      <c r="AG1353" s="11" t="s">
        <v>1131</v>
      </c>
    </row>
    <row r="1354" spans="1:33" s="11" customFormat="1" hidden="1" x14ac:dyDescent="0.25">
      <c r="A1354" s="1">
        <v>20221281</v>
      </c>
      <c r="B1354" s="1" t="s">
        <v>2037</v>
      </c>
      <c r="C1354" s="1" t="s">
        <v>78</v>
      </c>
      <c r="D1354" s="1" t="s">
        <v>79</v>
      </c>
      <c r="E1354" s="1">
        <v>1059290</v>
      </c>
      <c r="F1354" s="3">
        <v>44852</v>
      </c>
      <c r="G1354" s="1" t="s">
        <v>414</v>
      </c>
      <c r="H1354" s="1"/>
      <c r="J1354" s="11" t="s">
        <v>40</v>
      </c>
      <c r="K1354" s="11">
        <v>5753</v>
      </c>
      <c r="V1354" s="17">
        <v>44860</v>
      </c>
      <c r="AB1354" s="11" t="s">
        <v>2038</v>
      </c>
      <c r="AC1354" s="11" t="s">
        <v>2039</v>
      </c>
      <c r="AD1354" s="11" t="s">
        <v>2040</v>
      </c>
      <c r="AF1354" s="17" t="s">
        <v>1759</v>
      </c>
      <c r="AG1354" s="11" t="s">
        <v>1131</v>
      </c>
    </row>
    <row r="1355" spans="1:33" s="11" customFormat="1" hidden="1" x14ac:dyDescent="0.25">
      <c r="A1355" s="1">
        <v>20221282</v>
      </c>
      <c r="B1355" s="1">
        <v>13791953</v>
      </c>
      <c r="C1355" s="1" t="s">
        <v>1582</v>
      </c>
      <c r="D1355" s="1" t="s">
        <v>1973</v>
      </c>
      <c r="E1355" s="1" t="s">
        <v>1974</v>
      </c>
      <c r="F1355" s="3">
        <v>44852</v>
      </c>
      <c r="G1355" s="1" t="s">
        <v>414</v>
      </c>
      <c r="H1355" s="1"/>
      <c r="J1355" s="11" t="s">
        <v>40</v>
      </c>
      <c r="K1355" s="11">
        <v>5037</v>
      </c>
      <c r="V1355" s="17">
        <v>44860</v>
      </c>
      <c r="AB1355" s="11" t="s">
        <v>2041</v>
      </c>
      <c r="AC1355" s="11" t="s">
        <v>2042</v>
      </c>
      <c r="AD1355" s="11" t="s">
        <v>2043</v>
      </c>
      <c r="AF1355" s="17" t="s">
        <v>1759</v>
      </c>
      <c r="AG1355" s="11" t="s">
        <v>1131</v>
      </c>
    </row>
    <row r="1356" spans="1:33" s="11" customFormat="1" hidden="1" x14ac:dyDescent="0.25">
      <c r="A1356" s="1">
        <v>20221283</v>
      </c>
      <c r="B1356" s="302" t="s">
        <v>2044</v>
      </c>
      <c r="C1356" s="1" t="s">
        <v>33</v>
      </c>
      <c r="D1356" s="1" t="s">
        <v>1483</v>
      </c>
      <c r="E1356" s="1">
        <v>1218197</v>
      </c>
      <c r="F1356" s="3">
        <v>44857</v>
      </c>
      <c r="G1356" s="1" t="s">
        <v>414</v>
      </c>
      <c r="H1356" s="1"/>
      <c r="J1356" s="11" t="s">
        <v>1484</v>
      </c>
      <c r="V1356" s="17" t="s">
        <v>36</v>
      </c>
      <c r="W1356" s="11" t="s">
        <v>2045</v>
      </c>
      <c r="AB1356" s="11" t="s">
        <v>2046</v>
      </c>
      <c r="AC1356" s="11" t="s">
        <v>2047</v>
      </c>
      <c r="AD1356" s="11" t="s">
        <v>1224</v>
      </c>
      <c r="AF1356" s="17"/>
      <c r="AG1356" s="11" t="s">
        <v>1224</v>
      </c>
    </row>
    <row r="1357" spans="1:33" s="11" customFormat="1" hidden="1" x14ac:dyDescent="0.25">
      <c r="A1357" s="1">
        <v>20221284</v>
      </c>
      <c r="B1357" s="302" t="s">
        <v>2048</v>
      </c>
      <c r="C1357" s="1" t="s">
        <v>33</v>
      </c>
      <c r="D1357" s="1" t="s">
        <v>661</v>
      </c>
      <c r="E1357" s="1">
        <v>1214858</v>
      </c>
      <c r="F1357" s="3">
        <v>44857</v>
      </c>
      <c r="G1357" s="1" t="s">
        <v>414</v>
      </c>
      <c r="H1357" s="1"/>
      <c r="J1357" s="11" t="s">
        <v>40</v>
      </c>
      <c r="K1357" s="11">
        <v>8346</v>
      </c>
      <c r="T1357" s="11" t="s">
        <v>2049</v>
      </c>
      <c r="V1357" s="17">
        <v>44868</v>
      </c>
      <c r="W1357" s="11" t="s">
        <v>2050</v>
      </c>
      <c r="AB1357" s="11" t="s">
        <v>2051</v>
      </c>
      <c r="AC1357" s="11" t="s">
        <v>2052</v>
      </c>
      <c r="AD1357" s="11" t="s">
        <v>2053</v>
      </c>
      <c r="AF1357" s="17"/>
      <c r="AG1357" s="303" t="s">
        <v>1131</v>
      </c>
    </row>
    <row r="1358" spans="1:33" s="11" customFormat="1" hidden="1" x14ac:dyDescent="0.25">
      <c r="A1358" s="1">
        <v>20221285</v>
      </c>
      <c r="B1358" s="302" t="s">
        <v>2054</v>
      </c>
      <c r="C1358" s="1" t="s">
        <v>33</v>
      </c>
      <c r="D1358" s="1" t="s">
        <v>511</v>
      </c>
      <c r="E1358" s="1">
        <v>1162241</v>
      </c>
      <c r="F1358" s="3">
        <v>44857</v>
      </c>
      <c r="G1358" s="1" t="s">
        <v>414</v>
      </c>
      <c r="H1358" s="1"/>
      <c r="J1358" s="11" t="s">
        <v>40</v>
      </c>
      <c r="K1358" s="11">
        <v>7226</v>
      </c>
      <c r="V1358" s="17">
        <v>44875</v>
      </c>
      <c r="AB1358" s="11" t="s">
        <v>2055</v>
      </c>
      <c r="AC1358" s="11" t="s">
        <v>2056</v>
      </c>
      <c r="AD1358" s="11" t="s">
        <v>2057</v>
      </c>
      <c r="AF1358" s="17"/>
      <c r="AG1358" s="303" t="s">
        <v>1131</v>
      </c>
    </row>
    <row r="1359" spans="1:33" s="11" customFormat="1" hidden="1" x14ac:dyDescent="0.25">
      <c r="A1359" s="1">
        <v>20221286</v>
      </c>
      <c r="B1359" s="1" t="s">
        <v>2058</v>
      </c>
      <c r="C1359" s="1" t="s">
        <v>33</v>
      </c>
      <c r="D1359" s="1" t="s">
        <v>1834</v>
      </c>
      <c r="E1359" s="1">
        <v>1226841</v>
      </c>
      <c r="F1359" s="3">
        <v>44860</v>
      </c>
      <c r="G1359" s="1" t="s">
        <v>414</v>
      </c>
      <c r="H1359" s="1"/>
      <c r="J1359" s="11" t="s">
        <v>268</v>
      </c>
      <c r="K1359" s="11">
        <v>550</v>
      </c>
      <c r="T1359" s="11" t="s">
        <v>1718</v>
      </c>
      <c r="V1359" s="17">
        <v>44868</v>
      </c>
      <c r="W1359" s="11" t="s">
        <v>950</v>
      </c>
      <c r="AB1359" s="11" t="s">
        <v>2059</v>
      </c>
      <c r="AC1359" s="11" t="s">
        <v>2060</v>
      </c>
      <c r="AD1359" s="11">
        <v>12657</v>
      </c>
      <c r="AF1359" s="17"/>
      <c r="AG1359" s="303" t="s">
        <v>1131</v>
      </c>
    </row>
    <row r="1360" spans="1:33" s="11" customFormat="1" hidden="1" x14ac:dyDescent="0.25">
      <c r="A1360" s="1">
        <v>20221287</v>
      </c>
      <c r="B1360" s="1" t="s">
        <v>2061</v>
      </c>
      <c r="C1360" s="1" t="s">
        <v>33</v>
      </c>
      <c r="D1360" s="1" t="s">
        <v>1717</v>
      </c>
      <c r="E1360" s="1">
        <v>1208059</v>
      </c>
      <c r="F1360" s="3">
        <v>44860</v>
      </c>
      <c r="G1360" s="1" t="s">
        <v>414</v>
      </c>
      <c r="H1360" s="1"/>
      <c r="J1360" s="11" t="s">
        <v>40</v>
      </c>
      <c r="K1360" s="11">
        <v>7151</v>
      </c>
      <c r="V1360" s="17">
        <v>44872</v>
      </c>
      <c r="W1360" s="11" t="s">
        <v>950</v>
      </c>
      <c r="AB1360" s="11" t="s">
        <v>2062</v>
      </c>
      <c r="AC1360" s="11" t="s">
        <v>2063</v>
      </c>
      <c r="AD1360" s="11">
        <v>12658</v>
      </c>
      <c r="AF1360" s="17"/>
      <c r="AG1360" s="303" t="s">
        <v>1131</v>
      </c>
    </row>
    <row r="1361" spans="1:33" s="11" customFormat="1" hidden="1" x14ac:dyDescent="0.25">
      <c r="A1361" s="1">
        <v>20221288</v>
      </c>
      <c r="B1361" s="1">
        <v>13753969</v>
      </c>
      <c r="C1361" s="1" t="s">
        <v>33</v>
      </c>
      <c r="D1361" s="1" t="s">
        <v>2064</v>
      </c>
      <c r="E1361" s="1">
        <v>1219698</v>
      </c>
      <c r="F1361" s="3">
        <v>44865</v>
      </c>
      <c r="G1361" s="1" t="s">
        <v>414</v>
      </c>
      <c r="H1361" s="1"/>
      <c r="J1361" s="11" t="s">
        <v>40</v>
      </c>
      <c r="K1361" s="11">
        <v>4246</v>
      </c>
      <c r="V1361" s="17">
        <v>44880</v>
      </c>
      <c r="W1361" s="11" t="s">
        <v>2065</v>
      </c>
      <c r="AB1361" s="11" t="s">
        <v>2066</v>
      </c>
      <c r="AC1361" s="11" t="s">
        <v>2067</v>
      </c>
      <c r="AD1361" s="11">
        <v>12745</v>
      </c>
      <c r="AF1361" s="17"/>
      <c r="AG1361" s="304" t="s">
        <v>1131</v>
      </c>
    </row>
    <row r="1362" spans="1:33" s="11" customFormat="1" hidden="1" x14ac:dyDescent="0.25">
      <c r="A1362" s="1">
        <v>20221289</v>
      </c>
      <c r="B1362" s="1" t="s">
        <v>2068</v>
      </c>
      <c r="C1362" s="1" t="s">
        <v>33</v>
      </c>
      <c r="D1362" s="1" t="s">
        <v>663</v>
      </c>
      <c r="E1362" s="1" t="s">
        <v>1361</v>
      </c>
      <c r="F1362" s="3">
        <v>44865</v>
      </c>
      <c r="G1362" s="1" t="s">
        <v>414</v>
      </c>
      <c r="H1362" s="1"/>
      <c r="J1362" s="11" t="s">
        <v>40</v>
      </c>
      <c r="K1362" s="11">
        <v>7121</v>
      </c>
      <c r="V1362" s="17">
        <v>44874</v>
      </c>
      <c r="AB1362" s="11" t="s">
        <v>2069</v>
      </c>
      <c r="AC1362" s="11" t="s">
        <v>2070</v>
      </c>
      <c r="AD1362" s="11">
        <v>12693</v>
      </c>
      <c r="AF1362" s="17" t="s">
        <v>1759</v>
      </c>
      <c r="AG1362" s="303" t="s">
        <v>1131</v>
      </c>
    </row>
    <row r="1363" spans="1:33" s="11" customFormat="1" hidden="1" x14ac:dyDescent="0.25">
      <c r="A1363" s="1">
        <v>20221290</v>
      </c>
      <c r="B1363" s="1" t="s">
        <v>2071</v>
      </c>
      <c r="C1363" s="1" t="s">
        <v>33</v>
      </c>
      <c r="D1363" s="1" t="s">
        <v>83</v>
      </c>
      <c r="E1363" s="1">
        <v>1108037</v>
      </c>
      <c r="F1363" s="3">
        <v>44865</v>
      </c>
      <c r="G1363" s="1" t="s">
        <v>414</v>
      </c>
      <c r="H1363" s="1"/>
      <c r="J1363" s="11" t="s">
        <v>40</v>
      </c>
      <c r="K1363" s="11">
        <v>6031</v>
      </c>
      <c r="L1363" s="11" t="s">
        <v>1551</v>
      </c>
      <c r="T1363" s="11" t="s">
        <v>1718</v>
      </c>
      <c r="V1363" s="17">
        <v>44896</v>
      </c>
      <c r="W1363" s="11" t="s">
        <v>2072</v>
      </c>
      <c r="AB1363" s="11" t="s">
        <v>2073</v>
      </c>
      <c r="AC1363" s="11" t="s">
        <v>2074</v>
      </c>
      <c r="AD1363" s="11">
        <v>12787</v>
      </c>
      <c r="AF1363" s="17"/>
      <c r="AG1363" s="304" t="s">
        <v>1131</v>
      </c>
    </row>
    <row r="1364" spans="1:33" s="11" customFormat="1" hidden="1" x14ac:dyDescent="0.25">
      <c r="A1364" s="1">
        <v>20221291</v>
      </c>
      <c r="B1364" s="1" t="s">
        <v>2075</v>
      </c>
      <c r="C1364" s="1" t="s">
        <v>78</v>
      </c>
      <c r="D1364" s="1" t="s">
        <v>79</v>
      </c>
      <c r="E1364" s="1">
        <v>1059290</v>
      </c>
      <c r="F1364" s="3">
        <v>44867</v>
      </c>
      <c r="G1364" s="1" t="s">
        <v>414</v>
      </c>
      <c r="H1364" s="1"/>
      <c r="J1364" s="11" t="s">
        <v>268</v>
      </c>
      <c r="K1364" s="11">
        <v>550</v>
      </c>
      <c r="V1364" s="17">
        <v>44872</v>
      </c>
      <c r="AB1364" s="11" t="s">
        <v>2076</v>
      </c>
      <c r="AC1364" s="11" t="s">
        <v>2077</v>
      </c>
      <c r="AD1364" s="11" t="s">
        <v>2078</v>
      </c>
      <c r="AF1364" s="17" t="s">
        <v>1759</v>
      </c>
      <c r="AG1364" s="303" t="s">
        <v>1131</v>
      </c>
    </row>
    <row r="1365" spans="1:33" s="11" customFormat="1" hidden="1" x14ac:dyDescent="0.25">
      <c r="A1365" s="1">
        <v>20221292</v>
      </c>
      <c r="B1365" s="1" t="s">
        <v>2079</v>
      </c>
      <c r="C1365" s="1" t="s">
        <v>78</v>
      </c>
      <c r="D1365" s="1" t="s">
        <v>79</v>
      </c>
      <c r="E1365" s="1">
        <v>1059290</v>
      </c>
      <c r="F1365" s="3">
        <v>44867</v>
      </c>
      <c r="G1365" s="1" t="s">
        <v>414</v>
      </c>
      <c r="H1365" s="1"/>
      <c r="J1365" s="11" t="s">
        <v>40</v>
      </c>
      <c r="K1365" s="11">
        <v>4765</v>
      </c>
      <c r="V1365" s="17">
        <v>44872</v>
      </c>
      <c r="AB1365" s="11" t="s">
        <v>2080</v>
      </c>
      <c r="AC1365" s="11" t="s">
        <v>2081</v>
      </c>
      <c r="AD1365" s="11" t="s">
        <v>2082</v>
      </c>
      <c r="AF1365" s="17" t="s">
        <v>1759</v>
      </c>
      <c r="AG1365" s="303" t="s">
        <v>1131</v>
      </c>
    </row>
    <row r="1366" spans="1:33" s="11" customFormat="1" hidden="1" x14ac:dyDescent="0.25">
      <c r="A1366" s="1">
        <v>20221293</v>
      </c>
      <c r="B1366" s="1" t="s">
        <v>2083</v>
      </c>
      <c r="C1366" s="1" t="s">
        <v>33</v>
      </c>
      <c r="D1366" s="1" t="s">
        <v>661</v>
      </c>
      <c r="E1366" s="1">
        <v>1214858</v>
      </c>
      <c r="F1366" s="3">
        <v>44867</v>
      </c>
      <c r="G1366" s="1" t="s">
        <v>414</v>
      </c>
      <c r="H1366" s="1"/>
      <c r="J1366" s="11" t="s">
        <v>40</v>
      </c>
      <c r="K1366" s="11">
        <v>7106</v>
      </c>
      <c r="T1366" s="11" t="s">
        <v>1718</v>
      </c>
      <c r="V1366" s="17">
        <v>44874</v>
      </c>
      <c r="AB1366" s="11" t="s">
        <v>2084</v>
      </c>
      <c r="AC1366" s="11" t="s">
        <v>2085</v>
      </c>
      <c r="AD1366" s="11" t="s">
        <v>2086</v>
      </c>
      <c r="AF1366" s="17" t="s">
        <v>1759</v>
      </c>
      <c r="AG1366" s="303" t="s">
        <v>1131</v>
      </c>
    </row>
    <row r="1367" spans="1:33" s="11" customFormat="1" hidden="1" x14ac:dyDescent="0.25">
      <c r="A1367" s="1">
        <v>20221294</v>
      </c>
      <c r="B1367" s="1" t="s">
        <v>2087</v>
      </c>
      <c r="C1367" s="1" t="s">
        <v>33</v>
      </c>
      <c r="D1367" s="1" t="s">
        <v>56</v>
      </c>
      <c r="E1367" s="1">
        <v>952636</v>
      </c>
      <c r="F1367" s="3">
        <v>44868</v>
      </c>
      <c r="G1367" s="1" t="s">
        <v>414</v>
      </c>
      <c r="H1367" s="1"/>
      <c r="J1367" s="11" t="s">
        <v>506</v>
      </c>
      <c r="K1367" s="11">
        <v>500</v>
      </c>
      <c r="V1367" s="17">
        <v>45011</v>
      </c>
      <c r="AB1367" s="11" t="s">
        <v>2088</v>
      </c>
      <c r="AC1367" s="11" t="s">
        <v>2089</v>
      </c>
      <c r="AF1367" s="17"/>
      <c r="AG1367" s="304" t="s">
        <v>1224</v>
      </c>
    </row>
    <row r="1368" spans="1:33" s="11" customFormat="1" hidden="1" x14ac:dyDescent="0.25">
      <c r="A1368" s="1">
        <v>20221295</v>
      </c>
      <c r="B1368" s="1" t="s">
        <v>2090</v>
      </c>
      <c r="C1368" s="1" t="s">
        <v>78</v>
      </c>
      <c r="D1368" s="1" t="s">
        <v>79</v>
      </c>
      <c r="E1368" s="1">
        <v>1059290</v>
      </c>
      <c r="F1368" s="3">
        <v>44868</v>
      </c>
      <c r="G1368" s="1" t="s">
        <v>414</v>
      </c>
      <c r="H1368" s="1"/>
      <c r="J1368" s="11" t="s">
        <v>40</v>
      </c>
      <c r="K1368" s="11">
        <v>5506</v>
      </c>
      <c r="V1368" s="17">
        <v>44893</v>
      </c>
      <c r="W1368" s="11" t="s">
        <v>2091</v>
      </c>
      <c r="AB1368" s="11" t="s">
        <v>2092</v>
      </c>
      <c r="AC1368" s="11" t="s">
        <v>2093</v>
      </c>
      <c r="AD1368" s="11" t="s">
        <v>2094</v>
      </c>
      <c r="AF1368" s="17" t="s">
        <v>1759</v>
      </c>
      <c r="AG1368" s="90" t="s">
        <v>1131</v>
      </c>
    </row>
    <row r="1369" spans="1:33" s="11" customFormat="1" x14ac:dyDescent="0.25">
      <c r="A1369" s="1">
        <v>20221296</v>
      </c>
      <c r="B1369" s="1" t="s">
        <v>2095</v>
      </c>
      <c r="C1369" s="1" t="s">
        <v>1582</v>
      </c>
      <c r="D1369" s="1" t="s">
        <v>1973</v>
      </c>
      <c r="E1369" s="1" t="s">
        <v>1974</v>
      </c>
      <c r="F1369" s="3">
        <v>44872</v>
      </c>
      <c r="G1369" s="1" t="s">
        <v>414</v>
      </c>
      <c r="H1369" s="1"/>
      <c r="J1369" s="11" t="s">
        <v>40</v>
      </c>
      <c r="K1369" s="11">
        <v>5037</v>
      </c>
      <c r="V1369" s="17">
        <v>44878</v>
      </c>
      <c r="AB1369" s="11" t="s">
        <v>2096</v>
      </c>
      <c r="AC1369" s="11" t="s">
        <v>2097</v>
      </c>
      <c r="AD1369" s="11" t="s">
        <v>2098</v>
      </c>
      <c r="AF1369" s="17" t="s">
        <v>1759</v>
      </c>
      <c r="AG1369" s="303" t="s">
        <v>1131</v>
      </c>
    </row>
    <row r="1370" spans="1:33" s="11" customFormat="1" hidden="1" x14ac:dyDescent="0.25">
      <c r="A1370" s="1">
        <v>20221297</v>
      </c>
      <c r="B1370" s="1" t="s">
        <v>2099</v>
      </c>
      <c r="C1370" s="1" t="s">
        <v>33</v>
      </c>
      <c r="D1370" s="1" t="s">
        <v>56</v>
      </c>
      <c r="E1370" s="1" t="s">
        <v>1225</v>
      </c>
      <c r="F1370" s="3">
        <v>44873</v>
      </c>
      <c r="G1370" s="1" t="s">
        <v>414</v>
      </c>
      <c r="H1370" s="1"/>
      <c r="J1370" s="11" t="s">
        <v>40</v>
      </c>
      <c r="K1370" s="11">
        <v>5921</v>
      </c>
      <c r="V1370" s="17">
        <v>44880</v>
      </c>
      <c r="AB1370" s="11" t="s">
        <v>2100</v>
      </c>
      <c r="AC1370" s="11" t="s">
        <v>2101</v>
      </c>
      <c r="AD1370" s="11">
        <v>12713</v>
      </c>
      <c r="AF1370" s="17" t="s">
        <v>1759</v>
      </c>
      <c r="AG1370" s="303" t="s">
        <v>1131</v>
      </c>
    </row>
    <row r="1371" spans="1:33" s="11" customFormat="1" hidden="1" x14ac:dyDescent="0.25">
      <c r="A1371" s="1">
        <v>20221298</v>
      </c>
      <c r="B1371" s="1" t="s">
        <v>2102</v>
      </c>
      <c r="C1371" s="1" t="s">
        <v>33</v>
      </c>
      <c r="D1371" s="1" t="s">
        <v>1111</v>
      </c>
      <c r="E1371" s="1" t="s">
        <v>908</v>
      </c>
      <c r="F1371" s="3">
        <v>44873</v>
      </c>
      <c r="G1371" s="1" t="s">
        <v>414</v>
      </c>
      <c r="H1371" s="1"/>
      <c r="J1371" s="11" t="s">
        <v>40</v>
      </c>
      <c r="K1371" s="11">
        <v>6901</v>
      </c>
      <c r="L1371" s="11" t="s">
        <v>1551</v>
      </c>
      <c r="V1371" s="17">
        <v>44913</v>
      </c>
      <c r="W1371" s="11" t="s">
        <v>2072</v>
      </c>
      <c r="AB1371" s="11" t="s">
        <v>2103</v>
      </c>
      <c r="AC1371" s="11" t="s">
        <v>2104</v>
      </c>
      <c r="AD1371" s="11">
        <v>12780</v>
      </c>
      <c r="AF1371" s="17"/>
      <c r="AG1371" s="90" t="s">
        <v>1131</v>
      </c>
    </row>
    <row r="1372" spans="1:33" s="11" customFormat="1" hidden="1" x14ac:dyDescent="0.25">
      <c r="A1372" s="1">
        <v>20221299</v>
      </c>
      <c r="B1372" s="1" t="s">
        <v>2105</v>
      </c>
      <c r="C1372" s="1" t="s">
        <v>33</v>
      </c>
      <c r="D1372" s="1" t="s">
        <v>663</v>
      </c>
      <c r="E1372" s="1">
        <v>1174282</v>
      </c>
      <c r="F1372" s="3">
        <v>44873</v>
      </c>
      <c r="G1372" s="1" t="s">
        <v>414</v>
      </c>
      <c r="H1372" s="1"/>
      <c r="J1372" s="11" t="s">
        <v>506</v>
      </c>
      <c r="K1372" s="11">
        <v>500</v>
      </c>
      <c r="V1372" s="17">
        <v>44889</v>
      </c>
      <c r="AB1372" s="11" t="s">
        <v>2106</v>
      </c>
      <c r="AC1372" s="11" t="s">
        <v>2107</v>
      </c>
      <c r="AD1372" s="11" t="s">
        <v>1224</v>
      </c>
      <c r="AF1372" s="17"/>
      <c r="AG1372" s="304" t="s">
        <v>1224</v>
      </c>
    </row>
    <row r="1373" spans="1:33" s="11" customFormat="1" hidden="1" x14ac:dyDescent="0.25">
      <c r="A1373" s="1">
        <v>20221300</v>
      </c>
      <c r="B1373" s="1" t="s">
        <v>2108</v>
      </c>
      <c r="C1373" s="1" t="s">
        <v>33</v>
      </c>
      <c r="D1373" s="1" t="s">
        <v>663</v>
      </c>
      <c r="E1373" s="1">
        <v>1174282</v>
      </c>
      <c r="F1373" s="3">
        <v>44873</v>
      </c>
      <c r="G1373" s="1" t="s">
        <v>414</v>
      </c>
      <c r="H1373" s="1"/>
      <c r="J1373" s="11" t="s">
        <v>506</v>
      </c>
      <c r="K1373" s="11">
        <v>500</v>
      </c>
      <c r="V1373" s="17">
        <v>44889</v>
      </c>
      <c r="AB1373" s="11" t="s">
        <v>2109</v>
      </c>
      <c r="AC1373" s="11" t="s">
        <v>2110</v>
      </c>
      <c r="AD1373" s="11" t="s">
        <v>1224</v>
      </c>
      <c r="AF1373" s="17"/>
      <c r="AG1373" s="304" t="s">
        <v>1224</v>
      </c>
    </row>
    <row r="1374" spans="1:33" s="11" customFormat="1" hidden="1" x14ac:dyDescent="0.25">
      <c r="A1374" s="1">
        <v>20221301</v>
      </c>
      <c r="B1374" s="1" t="s">
        <v>2111</v>
      </c>
      <c r="C1374" s="1" t="s">
        <v>33</v>
      </c>
      <c r="D1374" s="1" t="s">
        <v>661</v>
      </c>
      <c r="E1374" s="1" t="s">
        <v>1236</v>
      </c>
      <c r="F1374" s="3">
        <v>44873</v>
      </c>
      <c r="G1374" s="1" t="s">
        <v>414</v>
      </c>
      <c r="H1374" s="1"/>
      <c r="J1374" s="11" t="s">
        <v>40</v>
      </c>
      <c r="K1374" s="11">
        <v>6561</v>
      </c>
      <c r="V1374" s="17">
        <v>44882</v>
      </c>
      <c r="AB1374" s="11" t="s">
        <v>2112</v>
      </c>
      <c r="AC1374" s="11" t="s">
        <v>2113</v>
      </c>
      <c r="AD1374" s="11">
        <v>12714</v>
      </c>
      <c r="AF1374" s="17"/>
      <c r="AG1374" s="304" t="s">
        <v>1131</v>
      </c>
    </row>
    <row r="1375" spans="1:33" s="11" customFormat="1" hidden="1" x14ac:dyDescent="0.25">
      <c r="A1375" s="1">
        <v>20221302</v>
      </c>
      <c r="B1375" s="1" t="s">
        <v>2114</v>
      </c>
      <c r="C1375" s="1" t="s">
        <v>33</v>
      </c>
      <c r="D1375" s="1" t="s">
        <v>664</v>
      </c>
      <c r="E1375" s="1" t="s">
        <v>160</v>
      </c>
      <c r="F1375" s="3">
        <v>44875</v>
      </c>
      <c r="G1375" s="1" t="s">
        <v>414</v>
      </c>
      <c r="H1375" s="1"/>
      <c r="J1375" s="11" t="s">
        <v>40</v>
      </c>
      <c r="K1375" s="11">
        <v>6391</v>
      </c>
      <c r="L1375" s="11" t="s">
        <v>1551</v>
      </c>
      <c r="V1375" s="17">
        <v>44892</v>
      </c>
      <c r="W1375" s="11" t="s">
        <v>2072</v>
      </c>
      <c r="AB1375" s="11" t="s">
        <v>2115</v>
      </c>
      <c r="AC1375" s="11" t="s">
        <v>2116</v>
      </c>
      <c r="AD1375" s="11">
        <v>12779</v>
      </c>
      <c r="AF1375" s="17" t="s">
        <v>1759</v>
      </c>
      <c r="AG1375" s="304" t="s">
        <v>1131</v>
      </c>
    </row>
    <row r="1376" spans="1:33" s="11" customFormat="1" hidden="1" x14ac:dyDescent="0.25">
      <c r="A1376" s="1">
        <v>20221303</v>
      </c>
      <c r="B1376" s="1" t="s">
        <v>2117</v>
      </c>
      <c r="C1376" s="1" t="s">
        <v>78</v>
      </c>
      <c r="D1376" s="1" t="s">
        <v>79</v>
      </c>
      <c r="E1376" s="1">
        <v>1059290</v>
      </c>
      <c r="F1376" s="3">
        <v>44875</v>
      </c>
      <c r="G1376" s="1" t="s">
        <v>414</v>
      </c>
      <c r="H1376" s="1"/>
      <c r="J1376" s="11" t="s">
        <v>40</v>
      </c>
      <c r="K1376" s="11">
        <v>4987</v>
      </c>
      <c r="V1376" s="17">
        <v>44889</v>
      </c>
      <c r="AB1376" s="11" t="s">
        <v>2118</v>
      </c>
      <c r="AC1376" s="11" t="s">
        <v>2119</v>
      </c>
      <c r="AD1376" s="11" t="s">
        <v>2120</v>
      </c>
      <c r="AF1376" s="17" t="s">
        <v>1759</v>
      </c>
      <c r="AG1376" s="304" t="s">
        <v>1131</v>
      </c>
    </row>
    <row r="1377" spans="1:33" s="11" customFormat="1" hidden="1" x14ac:dyDescent="0.25">
      <c r="A1377" s="1">
        <v>20221304</v>
      </c>
      <c r="B1377" s="1" t="s">
        <v>2121</v>
      </c>
      <c r="C1377" s="1" t="s">
        <v>33</v>
      </c>
      <c r="D1377" s="1" t="s">
        <v>56</v>
      </c>
      <c r="E1377" s="1">
        <v>952636</v>
      </c>
      <c r="F1377" s="3">
        <v>44878</v>
      </c>
      <c r="G1377" s="1" t="s">
        <v>414</v>
      </c>
      <c r="H1377" s="1"/>
      <c r="J1377" s="11" t="s">
        <v>40</v>
      </c>
      <c r="K1377" s="11">
        <v>8731</v>
      </c>
      <c r="V1377" s="17">
        <v>44889</v>
      </c>
      <c r="AB1377" s="11" t="s">
        <v>2122</v>
      </c>
      <c r="AC1377" s="11" t="s">
        <v>2123</v>
      </c>
      <c r="AD1377" s="11" t="s">
        <v>2124</v>
      </c>
      <c r="AF1377" s="17" t="s">
        <v>1759</v>
      </c>
      <c r="AG1377" s="304" t="s">
        <v>1131</v>
      </c>
    </row>
    <row r="1378" spans="1:33" s="11" customFormat="1" hidden="1" x14ac:dyDescent="0.25">
      <c r="A1378" s="1">
        <v>20221305</v>
      </c>
      <c r="B1378" s="1" t="s">
        <v>2125</v>
      </c>
      <c r="C1378" s="1" t="s">
        <v>33</v>
      </c>
      <c r="D1378" s="1" t="s">
        <v>663</v>
      </c>
      <c r="E1378" s="1">
        <v>1174282</v>
      </c>
      <c r="F1378" s="3">
        <v>44878</v>
      </c>
      <c r="G1378" s="1" t="s">
        <v>414</v>
      </c>
      <c r="H1378" s="1"/>
      <c r="J1378" s="11" t="s">
        <v>40</v>
      </c>
      <c r="K1378" s="11">
        <v>7026</v>
      </c>
      <c r="V1378" s="17">
        <v>44889</v>
      </c>
      <c r="AB1378" s="11" t="s">
        <v>2126</v>
      </c>
      <c r="AC1378" s="11" t="s">
        <v>2127</v>
      </c>
      <c r="AD1378" s="11" t="s">
        <v>2128</v>
      </c>
      <c r="AF1378" s="17" t="s">
        <v>1759</v>
      </c>
      <c r="AG1378" s="304" t="s">
        <v>1131</v>
      </c>
    </row>
    <row r="1379" spans="1:33" s="11" customFormat="1" hidden="1" x14ac:dyDescent="0.25">
      <c r="A1379" s="1">
        <v>20221306</v>
      </c>
      <c r="B1379" s="1" t="s">
        <v>2129</v>
      </c>
      <c r="C1379" s="1" t="s">
        <v>33</v>
      </c>
      <c r="D1379" s="1" t="s">
        <v>663</v>
      </c>
      <c r="E1379" s="1">
        <v>1174282</v>
      </c>
      <c r="F1379" s="3">
        <v>44878</v>
      </c>
      <c r="G1379" s="1" t="s">
        <v>414</v>
      </c>
      <c r="H1379" s="1"/>
      <c r="J1379" s="11" t="s">
        <v>268</v>
      </c>
      <c r="K1379" s="11">
        <v>550</v>
      </c>
      <c r="V1379" s="17">
        <v>44887</v>
      </c>
      <c r="AB1379" s="11" t="s">
        <v>2130</v>
      </c>
      <c r="AC1379" s="11" t="s">
        <v>2131</v>
      </c>
      <c r="AD1379" s="11" t="s">
        <v>2132</v>
      </c>
      <c r="AF1379" s="17" t="s">
        <v>1759</v>
      </c>
      <c r="AG1379" s="304" t="s">
        <v>1131</v>
      </c>
    </row>
    <row r="1380" spans="1:33" s="11" customFormat="1" hidden="1" x14ac:dyDescent="0.25">
      <c r="A1380" s="1">
        <v>20221307</v>
      </c>
      <c r="B1380" s="1">
        <v>13807927</v>
      </c>
      <c r="C1380" s="1" t="s">
        <v>33</v>
      </c>
      <c r="D1380" s="1" t="s">
        <v>2133</v>
      </c>
      <c r="E1380" s="1">
        <v>1225753</v>
      </c>
      <c r="F1380" s="3">
        <v>44881</v>
      </c>
      <c r="G1380" s="1" t="s">
        <v>414</v>
      </c>
      <c r="H1380" s="1"/>
      <c r="J1380" s="11" t="s">
        <v>40</v>
      </c>
      <c r="K1380" s="11">
        <v>4706</v>
      </c>
      <c r="V1380" s="17">
        <v>44886</v>
      </c>
      <c r="AB1380" s="11" t="s">
        <v>2134</v>
      </c>
      <c r="AC1380" s="11" t="s">
        <v>2135</v>
      </c>
      <c r="AD1380" s="11" t="s">
        <v>2136</v>
      </c>
      <c r="AF1380" s="17" t="s">
        <v>1759</v>
      </c>
      <c r="AG1380" s="304" t="s">
        <v>1131</v>
      </c>
    </row>
    <row r="1381" spans="1:33" s="11" customFormat="1" hidden="1" x14ac:dyDescent="0.25">
      <c r="A1381" s="1">
        <v>20221308</v>
      </c>
      <c r="B1381" s="1" t="s">
        <v>2137</v>
      </c>
      <c r="C1381" s="1" t="s">
        <v>33</v>
      </c>
      <c r="D1381" s="1" t="s">
        <v>1834</v>
      </c>
      <c r="E1381" s="1">
        <v>1226841</v>
      </c>
      <c r="F1381" s="3">
        <v>44881</v>
      </c>
      <c r="G1381" s="1" t="s">
        <v>414</v>
      </c>
      <c r="H1381" s="1"/>
      <c r="J1381" s="11" t="s">
        <v>40</v>
      </c>
      <c r="K1381" s="11">
        <v>4631</v>
      </c>
      <c r="V1381" s="17">
        <v>44887</v>
      </c>
      <c r="AB1381" s="11" t="s">
        <v>2138</v>
      </c>
      <c r="AC1381" s="11" t="s">
        <v>2139</v>
      </c>
      <c r="AD1381" s="11" t="s">
        <v>2140</v>
      </c>
      <c r="AF1381" s="17" t="s">
        <v>1759</v>
      </c>
      <c r="AG1381" s="304" t="s">
        <v>1131</v>
      </c>
    </row>
    <row r="1382" spans="1:33" s="11" customFormat="1" hidden="1" x14ac:dyDescent="0.25">
      <c r="A1382" s="1">
        <v>20221309</v>
      </c>
      <c r="B1382" s="1" t="s">
        <v>2141</v>
      </c>
      <c r="C1382" s="1" t="s">
        <v>33</v>
      </c>
      <c r="D1382" s="1" t="s">
        <v>511</v>
      </c>
      <c r="E1382" s="1" t="s">
        <v>1605</v>
      </c>
      <c r="F1382" s="3">
        <v>44881</v>
      </c>
      <c r="G1382" s="1" t="s">
        <v>414</v>
      </c>
      <c r="H1382" s="1"/>
      <c r="J1382" s="11" t="s">
        <v>40</v>
      </c>
      <c r="K1382" s="11">
        <v>7361</v>
      </c>
      <c r="V1382" s="17">
        <v>44889</v>
      </c>
      <c r="AB1382" s="11" t="s">
        <v>2142</v>
      </c>
      <c r="AC1382" s="11" t="s">
        <v>2143</v>
      </c>
      <c r="AD1382" s="11" t="s">
        <v>2144</v>
      </c>
      <c r="AF1382" s="17" t="s">
        <v>1759</v>
      </c>
      <c r="AG1382" s="304" t="s">
        <v>1131</v>
      </c>
    </row>
    <row r="1383" spans="1:33" s="11" customFormat="1" hidden="1" x14ac:dyDescent="0.25">
      <c r="A1383" s="1">
        <v>20221310</v>
      </c>
      <c r="B1383" s="1" t="s">
        <v>2145</v>
      </c>
      <c r="C1383" s="1" t="s">
        <v>78</v>
      </c>
      <c r="D1383" s="1" t="s">
        <v>79</v>
      </c>
      <c r="E1383" s="1">
        <v>1059290</v>
      </c>
      <c r="F1383" s="3">
        <v>44881</v>
      </c>
      <c r="G1383" s="1" t="s">
        <v>414</v>
      </c>
      <c r="H1383" s="1"/>
      <c r="J1383" s="11" t="s">
        <v>40</v>
      </c>
      <c r="K1383" s="11">
        <v>5209</v>
      </c>
      <c r="V1383" s="17">
        <v>44889</v>
      </c>
      <c r="AB1383" s="11" t="s">
        <v>2146</v>
      </c>
      <c r="AC1383" s="11" t="s">
        <v>2147</v>
      </c>
      <c r="AD1383" s="11" t="s">
        <v>2148</v>
      </c>
      <c r="AF1383" s="17" t="s">
        <v>1759</v>
      </c>
      <c r="AG1383" s="304" t="s">
        <v>1131</v>
      </c>
    </row>
    <row r="1384" spans="1:33" s="11" customFormat="1" hidden="1" x14ac:dyDescent="0.25">
      <c r="A1384" s="1">
        <v>20221311</v>
      </c>
      <c r="B1384" s="1" t="s">
        <v>2149</v>
      </c>
      <c r="C1384" s="1" t="s">
        <v>78</v>
      </c>
      <c r="D1384" s="1" t="s">
        <v>79</v>
      </c>
      <c r="E1384" s="1">
        <v>1059290</v>
      </c>
      <c r="F1384" s="3">
        <v>44885</v>
      </c>
      <c r="G1384" s="1" t="s">
        <v>414</v>
      </c>
      <c r="H1384" s="1"/>
      <c r="J1384" s="11" t="s">
        <v>40</v>
      </c>
      <c r="K1384" s="11">
        <v>5506</v>
      </c>
      <c r="V1384" s="17">
        <v>44910</v>
      </c>
      <c r="AB1384" s="11" t="s">
        <v>2150</v>
      </c>
      <c r="AC1384" s="11" t="s">
        <v>2151</v>
      </c>
      <c r="AD1384" s="11">
        <v>12826</v>
      </c>
      <c r="AF1384" s="17"/>
      <c r="AG1384" s="90" t="s">
        <v>1131</v>
      </c>
    </row>
    <row r="1385" spans="1:33" s="11" customFormat="1" hidden="1" x14ac:dyDescent="0.25">
      <c r="A1385" s="1">
        <v>20221312</v>
      </c>
      <c r="B1385" s="1" t="s">
        <v>2152</v>
      </c>
      <c r="C1385" s="1" t="s">
        <v>33</v>
      </c>
      <c r="D1385" s="1" t="s">
        <v>663</v>
      </c>
      <c r="E1385" s="1">
        <v>1174282</v>
      </c>
      <c r="F1385" s="3">
        <v>44892</v>
      </c>
      <c r="G1385" s="1" t="s">
        <v>414</v>
      </c>
      <c r="H1385" s="1"/>
      <c r="J1385" s="11" t="s">
        <v>40</v>
      </c>
      <c r="K1385" s="11">
        <v>7206</v>
      </c>
      <c r="V1385" s="17">
        <v>44910</v>
      </c>
      <c r="AB1385" s="11" t="s">
        <v>2153</v>
      </c>
      <c r="AC1385" s="11" t="s">
        <v>2154</v>
      </c>
      <c r="AD1385" s="11">
        <v>12827</v>
      </c>
      <c r="AF1385" s="17"/>
      <c r="AG1385" s="90" t="s">
        <v>1131</v>
      </c>
    </row>
    <row r="1386" spans="1:33" s="11" customFormat="1" hidden="1" x14ac:dyDescent="0.25">
      <c r="A1386" s="1">
        <v>20221313</v>
      </c>
      <c r="B1386" s="1" t="s">
        <v>2155</v>
      </c>
      <c r="C1386" s="1" t="s">
        <v>33</v>
      </c>
      <c r="D1386" s="1" t="s">
        <v>663</v>
      </c>
      <c r="E1386" s="1" t="s">
        <v>1361</v>
      </c>
      <c r="F1386" s="3">
        <v>44892</v>
      </c>
      <c r="G1386" s="1" t="s">
        <v>414</v>
      </c>
      <c r="H1386" s="1"/>
      <c r="J1386" s="11" t="s">
        <v>40</v>
      </c>
      <c r="K1386" s="11">
        <v>6436</v>
      </c>
      <c r="V1386" s="17">
        <v>44910</v>
      </c>
      <c r="AB1386" s="11" t="s">
        <v>2156</v>
      </c>
      <c r="AC1386" s="11" t="s">
        <v>2157</v>
      </c>
      <c r="AD1386" s="11">
        <v>12828</v>
      </c>
      <c r="AF1386" s="17"/>
      <c r="AG1386" s="90" t="s">
        <v>1131</v>
      </c>
    </row>
    <row r="1387" spans="1:33" s="11" customFormat="1" ht="15.75" hidden="1" customHeight="1" x14ac:dyDescent="0.25">
      <c r="A1387" s="1">
        <v>20221314</v>
      </c>
      <c r="B1387" s="1" t="s">
        <v>2158</v>
      </c>
      <c r="C1387" s="1" t="s">
        <v>33</v>
      </c>
      <c r="D1387" s="1" t="s">
        <v>661</v>
      </c>
      <c r="E1387" s="1">
        <v>1214858</v>
      </c>
      <c r="F1387" s="3">
        <v>44893</v>
      </c>
      <c r="G1387" s="1" t="s">
        <v>414</v>
      </c>
      <c r="H1387" s="1"/>
      <c r="J1387" s="11" t="s">
        <v>40</v>
      </c>
      <c r="K1387" s="11">
        <v>6121</v>
      </c>
      <c r="V1387" s="17">
        <v>44896</v>
      </c>
      <c r="AB1387" s="11" t="s">
        <v>2159</v>
      </c>
      <c r="AC1387" s="11" t="s">
        <v>2160</v>
      </c>
      <c r="AD1387" s="11">
        <v>12804</v>
      </c>
      <c r="AF1387" s="17"/>
      <c r="AG1387" s="90" t="s">
        <v>1131</v>
      </c>
    </row>
    <row r="1388" spans="1:33" s="11" customFormat="1" hidden="1" x14ac:dyDescent="0.25">
      <c r="A1388" s="1">
        <v>20221315</v>
      </c>
      <c r="B1388" s="1" t="s">
        <v>2161</v>
      </c>
      <c r="C1388" s="1" t="s">
        <v>33</v>
      </c>
      <c r="D1388" s="1" t="s">
        <v>2064</v>
      </c>
      <c r="E1388" s="1">
        <v>1219698</v>
      </c>
      <c r="F1388" s="3">
        <v>44893</v>
      </c>
      <c r="G1388" s="1" t="s">
        <v>414</v>
      </c>
      <c r="H1388" s="1"/>
      <c r="J1388" s="11" t="s">
        <v>40</v>
      </c>
      <c r="K1388" s="11">
        <v>4581</v>
      </c>
      <c r="T1388" s="11" t="s">
        <v>2162</v>
      </c>
      <c r="V1388" s="17">
        <v>44900</v>
      </c>
      <c r="AB1388" s="11" t="s">
        <v>2163</v>
      </c>
      <c r="AC1388" s="11" t="s">
        <v>2164</v>
      </c>
      <c r="AD1388" s="11">
        <v>12829</v>
      </c>
      <c r="AF1388" s="17"/>
      <c r="AG1388" s="90" t="s">
        <v>1131</v>
      </c>
    </row>
    <row r="1389" spans="1:33" s="11" customFormat="1" hidden="1" x14ac:dyDescent="0.25">
      <c r="A1389" s="1">
        <v>20221316</v>
      </c>
      <c r="B1389" s="1" t="s">
        <v>2165</v>
      </c>
      <c r="C1389" s="1" t="s">
        <v>78</v>
      </c>
      <c r="D1389" s="1" t="s">
        <v>79</v>
      </c>
      <c r="E1389" s="1">
        <v>1059290</v>
      </c>
      <c r="F1389" s="3">
        <v>44894</v>
      </c>
      <c r="G1389" s="1" t="s">
        <v>414</v>
      </c>
      <c r="H1389" s="1"/>
      <c r="J1389" s="11" t="s">
        <v>40</v>
      </c>
      <c r="K1389" s="11">
        <v>5209</v>
      </c>
      <c r="V1389" s="17">
        <v>44901</v>
      </c>
      <c r="AB1389" s="11" t="s">
        <v>2166</v>
      </c>
      <c r="AC1389" s="11" t="s">
        <v>2167</v>
      </c>
      <c r="AD1389" s="11">
        <v>12830</v>
      </c>
      <c r="AF1389" s="17"/>
      <c r="AG1389" s="90" t="s">
        <v>1131</v>
      </c>
    </row>
    <row r="1390" spans="1:33" s="11" customFormat="1" hidden="1" x14ac:dyDescent="0.25">
      <c r="A1390" s="1">
        <v>20221317</v>
      </c>
      <c r="B1390" s="1" t="s">
        <v>2168</v>
      </c>
      <c r="C1390" s="1" t="s">
        <v>78</v>
      </c>
      <c r="D1390" s="1" t="s">
        <v>79</v>
      </c>
      <c r="E1390" s="1">
        <v>1059290</v>
      </c>
      <c r="F1390" s="3">
        <v>44894</v>
      </c>
      <c r="G1390" s="1" t="s">
        <v>414</v>
      </c>
      <c r="H1390" s="1"/>
      <c r="J1390" s="11" t="s">
        <v>268</v>
      </c>
      <c r="K1390" s="11">
        <v>550</v>
      </c>
      <c r="V1390" s="17">
        <v>44900</v>
      </c>
      <c r="AB1390" s="11" t="s">
        <v>2169</v>
      </c>
      <c r="AC1390" s="11" t="s">
        <v>2170</v>
      </c>
      <c r="AD1390" s="11">
        <v>12831</v>
      </c>
      <c r="AF1390" s="17"/>
      <c r="AG1390" s="90" t="s">
        <v>1131</v>
      </c>
    </row>
    <row r="1391" spans="1:33" s="11" customFormat="1" hidden="1" x14ac:dyDescent="0.25">
      <c r="A1391" s="1">
        <v>20221318</v>
      </c>
      <c r="B1391" s="1" t="s">
        <v>2171</v>
      </c>
      <c r="C1391" s="1" t="s">
        <v>33</v>
      </c>
      <c r="D1391" s="1" t="s">
        <v>1717</v>
      </c>
      <c r="E1391" s="1">
        <v>1208059</v>
      </c>
      <c r="F1391" s="3">
        <v>44896</v>
      </c>
      <c r="G1391" s="1" t="s">
        <v>414</v>
      </c>
      <c r="H1391" s="1"/>
      <c r="J1391" s="11" t="s">
        <v>40</v>
      </c>
      <c r="K1391" s="11">
        <v>5901</v>
      </c>
      <c r="V1391" s="17">
        <v>44909</v>
      </c>
      <c r="AB1391" s="11" t="s">
        <v>2172</v>
      </c>
      <c r="AC1391" s="11" t="s">
        <v>2173</v>
      </c>
      <c r="AD1391" s="11">
        <v>12832</v>
      </c>
      <c r="AG1391" s="90" t="s">
        <v>1131</v>
      </c>
    </row>
    <row r="1392" spans="1:33" s="11" customFormat="1" hidden="1" x14ac:dyDescent="0.25">
      <c r="A1392" s="1">
        <v>20221319</v>
      </c>
      <c r="B1392" s="1" t="s">
        <v>2174</v>
      </c>
      <c r="C1392" s="1" t="s">
        <v>33</v>
      </c>
      <c r="D1392" s="1" t="s">
        <v>1483</v>
      </c>
      <c r="E1392" s="1">
        <v>1218197</v>
      </c>
      <c r="F1392" s="3">
        <v>44896</v>
      </c>
      <c r="G1392" s="1" t="s">
        <v>414</v>
      </c>
      <c r="H1392" s="1"/>
      <c r="J1392" s="11" t="s">
        <v>1484</v>
      </c>
      <c r="V1392" s="17" t="s">
        <v>36</v>
      </c>
      <c r="W1392" s="11" t="s">
        <v>2175</v>
      </c>
      <c r="AB1392" s="11" t="s">
        <v>2176</v>
      </c>
      <c r="AC1392" s="11" t="s">
        <v>2177</v>
      </c>
      <c r="AD1392" s="11" t="s">
        <v>1224</v>
      </c>
      <c r="AG1392" s="11" t="s">
        <v>1224</v>
      </c>
    </row>
    <row r="1393" spans="1:33" s="11" customFormat="1" hidden="1" x14ac:dyDescent="0.25">
      <c r="A1393" s="1">
        <v>20221320</v>
      </c>
      <c r="B1393" s="1" t="s">
        <v>2178</v>
      </c>
      <c r="C1393" s="1" t="s">
        <v>78</v>
      </c>
      <c r="D1393" s="1" t="s">
        <v>79</v>
      </c>
      <c r="E1393" s="1">
        <v>1059290</v>
      </c>
      <c r="F1393" s="3">
        <v>44899</v>
      </c>
      <c r="G1393" s="1" t="s">
        <v>414</v>
      </c>
      <c r="H1393" s="1"/>
      <c r="J1393" s="11" t="s">
        <v>40</v>
      </c>
      <c r="K1393" s="11">
        <v>4221</v>
      </c>
      <c r="V1393" s="17">
        <v>44906</v>
      </c>
      <c r="AB1393" s="11" t="s">
        <v>2179</v>
      </c>
      <c r="AC1393" s="11" t="s">
        <v>2180</v>
      </c>
      <c r="AD1393" s="11">
        <v>12932</v>
      </c>
      <c r="AG1393" s="269" t="s">
        <v>1131</v>
      </c>
    </row>
    <row r="1394" spans="1:33" s="11" customFormat="1" hidden="1" x14ac:dyDescent="0.25">
      <c r="A1394" s="1">
        <v>20221321</v>
      </c>
      <c r="B1394" s="1" t="s">
        <v>2181</v>
      </c>
      <c r="C1394" s="1" t="s">
        <v>78</v>
      </c>
      <c r="D1394" s="1" t="s">
        <v>79</v>
      </c>
      <c r="E1394" s="1">
        <v>1059290</v>
      </c>
      <c r="F1394" s="3">
        <v>44899</v>
      </c>
      <c r="G1394" s="1" t="s">
        <v>414</v>
      </c>
      <c r="H1394" s="1"/>
      <c r="J1394" s="11" t="s">
        <v>40</v>
      </c>
      <c r="K1394" s="11">
        <v>6025</v>
      </c>
      <c r="V1394" s="17">
        <v>44910</v>
      </c>
      <c r="AB1394" s="11" t="s">
        <v>2182</v>
      </c>
      <c r="AC1394" s="11" t="s">
        <v>2183</v>
      </c>
      <c r="AD1394" s="11">
        <v>12834</v>
      </c>
      <c r="AG1394" s="90" t="s">
        <v>1131</v>
      </c>
    </row>
    <row r="1395" spans="1:33" s="11" customFormat="1" hidden="1" x14ac:dyDescent="0.25">
      <c r="A1395" s="1">
        <v>20221322</v>
      </c>
      <c r="B1395" s="1" t="s">
        <v>2184</v>
      </c>
      <c r="C1395" s="1" t="s">
        <v>33</v>
      </c>
      <c r="D1395" s="1" t="s">
        <v>56</v>
      </c>
      <c r="E1395" s="1" t="s">
        <v>1225</v>
      </c>
      <c r="F1395" s="3">
        <v>44899</v>
      </c>
      <c r="G1395" s="1" t="s">
        <v>414</v>
      </c>
      <c r="H1395" s="1"/>
      <c r="J1395" s="11" t="s">
        <v>506</v>
      </c>
      <c r="K1395" s="11">
        <v>500</v>
      </c>
      <c r="V1395" s="17">
        <v>44902</v>
      </c>
      <c r="AB1395" s="11" t="s">
        <v>2185</v>
      </c>
      <c r="AC1395" s="11" t="s">
        <v>2186</v>
      </c>
      <c r="AD1395" s="11" t="s">
        <v>1224</v>
      </c>
      <c r="AG1395" s="11" t="s">
        <v>1224</v>
      </c>
    </row>
    <row r="1396" spans="1:33" s="11" customFormat="1" hidden="1" x14ac:dyDescent="0.25">
      <c r="A1396" s="1">
        <v>20221323</v>
      </c>
      <c r="B1396" s="1">
        <v>13753968</v>
      </c>
      <c r="C1396" s="1" t="s">
        <v>33</v>
      </c>
      <c r="D1396" s="1" t="s">
        <v>2064</v>
      </c>
      <c r="E1396" s="1">
        <v>1219698</v>
      </c>
      <c r="F1396" s="3">
        <v>44900</v>
      </c>
      <c r="G1396" s="1" t="s">
        <v>414</v>
      </c>
      <c r="H1396" s="1"/>
      <c r="J1396" s="11" t="s">
        <v>40</v>
      </c>
      <c r="K1396" s="11">
        <v>6571</v>
      </c>
      <c r="V1396" s="17">
        <v>44903</v>
      </c>
      <c r="AB1396" s="11" t="s">
        <v>2187</v>
      </c>
      <c r="AC1396" s="11" t="s">
        <v>2188</v>
      </c>
      <c r="AD1396" s="11">
        <v>12835</v>
      </c>
      <c r="AG1396" s="90" t="s">
        <v>1131</v>
      </c>
    </row>
    <row r="1397" spans="1:33" s="11" customFormat="1" hidden="1" x14ac:dyDescent="0.25">
      <c r="A1397" s="1">
        <v>20221324</v>
      </c>
      <c r="B1397" s="1" t="s">
        <v>2189</v>
      </c>
      <c r="C1397" s="1" t="s">
        <v>33</v>
      </c>
      <c r="D1397" s="1" t="s">
        <v>2133</v>
      </c>
      <c r="E1397" s="1">
        <v>1225753</v>
      </c>
      <c r="F1397" s="3">
        <v>44901</v>
      </c>
      <c r="G1397" s="1" t="s">
        <v>414</v>
      </c>
      <c r="H1397" s="1"/>
      <c r="J1397" s="11" t="s">
        <v>40</v>
      </c>
      <c r="K1397" s="11">
        <v>5491</v>
      </c>
      <c r="V1397" s="17">
        <v>44910</v>
      </c>
      <c r="AB1397" s="11" t="s">
        <v>2190</v>
      </c>
      <c r="AC1397" s="11" t="s">
        <v>2191</v>
      </c>
      <c r="AD1397" s="11">
        <v>12848</v>
      </c>
      <c r="AG1397" s="90" t="s">
        <v>1131</v>
      </c>
    </row>
    <row r="1398" spans="1:33" s="11" customFormat="1" hidden="1" x14ac:dyDescent="0.25">
      <c r="A1398" s="1">
        <v>20221325</v>
      </c>
      <c r="B1398" s="1" t="s">
        <v>2192</v>
      </c>
      <c r="C1398" s="1" t="s">
        <v>33</v>
      </c>
      <c r="D1398" s="1" t="s">
        <v>511</v>
      </c>
      <c r="E1398" s="1">
        <v>1186699</v>
      </c>
      <c r="F1398" s="3">
        <v>44901</v>
      </c>
      <c r="G1398" s="1" t="s">
        <v>414</v>
      </c>
      <c r="H1398" s="1"/>
      <c r="J1398" s="11" t="s">
        <v>40</v>
      </c>
      <c r="K1398" s="11">
        <v>7436</v>
      </c>
      <c r="V1398" s="17">
        <v>44914</v>
      </c>
      <c r="AB1398" s="11" t="s">
        <v>2193</v>
      </c>
      <c r="AC1398" s="11" t="s">
        <v>2194</v>
      </c>
      <c r="AD1398" s="11">
        <v>12849</v>
      </c>
      <c r="AG1398" s="90" t="s">
        <v>1131</v>
      </c>
    </row>
    <row r="1399" spans="1:33" s="11" customFormat="1" hidden="1" x14ac:dyDescent="0.25">
      <c r="A1399" s="1">
        <v>20221326</v>
      </c>
      <c r="B1399" s="1" t="s">
        <v>2195</v>
      </c>
      <c r="C1399" s="1" t="s">
        <v>78</v>
      </c>
      <c r="D1399" s="1" t="s">
        <v>79</v>
      </c>
      <c r="E1399" s="1">
        <v>1059290</v>
      </c>
      <c r="F1399" s="3">
        <v>44902</v>
      </c>
      <c r="G1399" s="1" t="s">
        <v>414</v>
      </c>
      <c r="H1399" s="1"/>
      <c r="J1399" s="11" t="s">
        <v>40</v>
      </c>
      <c r="K1399" s="11">
        <v>5753</v>
      </c>
      <c r="V1399" s="17">
        <v>44922</v>
      </c>
      <c r="AB1399" s="11" t="s">
        <v>2196</v>
      </c>
      <c r="AC1399" s="11" t="s">
        <v>2197</v>
      </c>
      <c r="AD1399" s="11">
        <v>12850</v>
      </c>
      <c r="AG1399" s="90" t="s">
        <v>1131</v>
      </c>
    </row>
    <row r="1400" spans="1:33" s="11" customFormat="1" hidden="1" x14ac:dyDescent="0.25">
      <c r="A1400" s="1">
        <v>20221327</v>
      </c>
      <c r="B1400" s="1" t="s">
        <v>2198</v>
      </c>
      <c r="C1400" s="1" t="s">
        <v>33</v>
      </c>
      <c r="D1400" s="1" t="s">
        <v>511</v>
      </c>
      <c r="E1400" s="1">
        <v>1162241</v>
      </c>
      <c r="F1400" s="3">
        <v>44902</v>
      </c>
      <c r="G1400" s="1" t="s">
        <v>414</v>
      </c>
      <c r="H1400" s="1"/>
      <c r="J1400" s="11" t="s">
        <v>40</v>
      </c>
      <c r="K1400" s="11">
        <v>6916</v>
      </c>
      <c r="V1400" s="17">
        <v>44937</v>
      </c>
      <c r="AB1400" s="11" t="s">
        <v>2199</v>
      </c>
      <c r="AC1400" s="11" t="s">
        <v>2200</v>
      </c>
      <c r="AD1400" s="11">
        <v>12851</v>
      </c>
      <c r="AG1400" s="90" t="s">
        <v>1131</v>
      </c>
    </row>
    <row r="1401" spans="1:33" s="11" customFormat="1" hidden="1" x14ac:dyDescent="0.25">
      <c r="A1401" s="1">
        <v>20221328</v>
      </c>
      <c r="B1401" s="1" t="s">
        <v>2201</v>
      </c>
      <c r="C1401" s="1" t="s">
        <v>33</v>
      </c>
      <c r="D1401" s="1" t="s">
        <v>1834</v>
      </c>
      <c r="E1401" s="1">
        <v>1226841</v>
      </c>
      <c r="F1401" s="3">
        <v>44902</v>
      </c>
      <c r="G1401" s="1" t="s">
        <v>414</v>
      </c>
      <c r="H1401" s="1"/>
      <c r="J1401" s="11" t="s">
        <v>268</v>
      </c>
      <c r="K1401" s="11">
        <v>550</v>
      </c>
      <c r="V1401" s="17">
        <v>44903</v>
      </c>
      <c r="W1401" s="11" t="s">
        <v>2202</v>
      </c>
      <c r="AB1401" s="11" t="s">
        <v>2203</v>
      </c>
      <c r="AC1401" s="11" t="s">
        <v>2204</v>
      </c>
      <c r="AD1401" s="11">
        <v>12852</v>
      </c>
      <c r="AG1401" s="90" t="s">
        <v>1131</v>
      </c>
    </row>
    <row r="1402" spans="1:33" s="11" customFormat="1" hidden="1" x14ac:dyDescent="0.25">
      <c r="A1402" s="51">
        <v>20221329</v>
      </c>
      <c r="B1402" s="51" t="s">
        <v>2205</v>
      </c>
      <c r="C1402" s="51" t="s">
        <v>33</v>
      </c>
      <c r="D1402" s="51" t="s">
        <v>83</v>
      </c>
      <c r="E1402" s="51">
        <v>1108037</v>
      </c>
      <c r="F1402" s="52">
        <v>44902</v>
      </c>
      <c r="G1402" s="51" t="s">
        <v>414</v>
      </c>
      <c r="H1402" s="51"/>
      <c r="I1402" s="208"/>
      <c r="J1402" s="208" t="s">
        <v>40</v>
      </c>
      <c r="K1402" s="208">
        <v>4866</v>
      </c>
      <c r="L1402" s="208"/>
      <c r="P1402" s="208"/>
      <c r="Q1402" s="208"/>
      <c r="R1402" s="208"/>
      <c r="S1402" s="208"/>
      <c r="U1402" s="208"/>
      <c r="V1402" s="209">
        <v>44922</v>
      </c>
      <c r="W1402" s="208"/>
      <c r="X1402" s="208"/>
      <c r="Y1402" s="208"/>
      <c r="Z1402" s="208"/>
      <c r="AB1402" s="208" t="s">
        <v>2206</v>
      </c>
      <c r="AC1402" s="208" t="s">
        <v>2207</v>
      </c>
      <c r="AD1402" s="11">
        <v>12853</v>
      </c>
      <c r="AG1402" s="90" t="s">
        <v>1131</v>
      </c>
    </row>
    <row r="1403" spans="1:33" s="11" customFormat="1" hidden="1" x14ac:dyDescent="0.25">
      <c r="A1403" s="51">
        <v>20221330</v>
      </c>
      <c r="B1403" s="51" t="s">
        <v>2208</v>
      </c>
      <c r="C1403" s="51" t="s">
        <v>33</v>
      </c>
      <c r="D1403" s="51" t="s">
        <v>1834</v>
      </c>
      <c r="E1403" s="51">
        <v>1226841</v>
      </c>
      <c r="F1403" s="52">
        <v>44906</v>
      </c>
      <c r="G1403" s="51" t="s">
        <v>414</v>
      </c>
      <c r="H1403" s="51"/>
      <c r="I1403" s="208"/>
      <c r="J1403" s="208" t="s">
        <v>268</v>
      </c>
      <c r="K1403" s="208">
        <v>550</v>
      </c>
      <c r="L1403" s="208"/>
      <c r="P1403" s="208"/>
      <c r="Q1403" s="208"/>
      <c r="R1403" s="208"/>
      <c r="S1403" s="208"/>
      <c r="U1403" s="208"/>
      <c r="V1403" s="209">
        <v>44909</v>
      </c>
      <c r="W1403" s="208"/>
      <c r="X1403" s="208"/>
      <c r="Y1403" s="208"/>
      <c r="Z1403" s="208"/>
      <c r="AB1403" s="208" t="s">
        <v>2209</v>
      </c>
      <c r="AC1403" s="208" t="s">
        <v>2210</v>
      </c>
      <c r="AD1403" s="11">
        <v>12878</v>
      </c>
      <c r="AG1403" s="90" t="s">
        <v>1131</v>
      </c>
    </row>
    <row r="1404" spans="1:33" s="11" customFormat="1" hidden="1" x14ac:dyDescent="0.25">
      <c r="A1404" s="51">
        <v>20221331</v>
      </c>
      <c r="B1404" s="51" t="s">
        <v>2211</v>
      </c>
      <c r="C1404" s="51" t="s">
        <v>33</v>
      </c>
      <c r="D1404" s="51" t="s">
        <v>663</v>
      </c>
      <c r="E1404" s="51">
        <v>1174282</v>
      </c>
      <c r="F1404" s="52">
        <v>44907</v>
      </c>
      <c r="G1404" s="51" t="s">
        <v>414</v>
      </c>
      <c r="H1404" s="51"/>
      <c r="I1404" s="208"/>
      <c r="J1404" s="208" t="s">
        <v>40</v>
      </c>
      <c r="K1404" s="208">
        <v>6406</v>
      </c>
      <c r="L1404" s="208"/>
      <c r="P1404" s="208"/>
      <c r="Q1404" s="208"/>
      <c r="R1404" s="208"/>
      <c r="S1404" s="208"/>
      <c r="U1404" s="208"/>
      <c r="V1404" s="209">
        <v>44915</v>
      </c>
      <c r="W1404" s="208"/>
      <c r="X1404" s="208"/>
      <c r="Y1404" s="208"/>
      <c r="Z1404" s="208"/>
      <c r="AB1404" s="208" t="s">
        <v>2212</v>
      </c>
      <c r="AC1404" s="208" t="s">
        <v>2213</v>
      </c>
      <c r="AD1404" s="18">
        <v>12879</v>
      </c>
      <c r="AE1404" s="18"/>
      <c r="AG1404" s="90" t="s">
        <v>1131</v>
      </c>
    </row>
    <row r="1405" spans="1:33" s="11" customFormat="1" hidden="1" x14ac:dyDescent="0.25">
      <c r="A1405" s="51">
        <v>20221332</v>
      </c>
      <c r="B1405" s="51" t="s">
        <v>2214</v>
      </c>
      <c r="C1405" s="51" t="s">
        <v>78</v>
      </c>
      <c r="D1405" s="51" t="s">
        <v>79</v>
      </c>
      <c r="E1405" s="51">
        <v>1059290</v>
      </c>
      <c r="F1405" s="52">
        <v>44907</v>
      </c>
      <c r="G1405" s="51" t="s">
        <v>414</v>
      </c>
      <c r="H1405" s="51"/>
      <c r="I1405" s="208"/>
      <c r="J1405" s="208" t="s">
        <v>40</v>
      </c>
      <c r="K1405" s="208">
        <v>4765</v>
      </c>
      <c r="L1405" s="208"/>
      <c r="P1405" s="208"/>
      <c r="Q1405" s="208"/>
      <c r="R1405" s="208"/>
      <c r="S1405" s="208"/>
      <c r="U1405" s="208"/>
      <c r="V1405" s="209">
        <v>44923</v>
      </c>
      <c r="W1405" s="208"/>
      <c r="X1405" s="208"/>
      <c r="Y1405" s="208"/>
      <c r="Z1405" s="208"/>
      <c r="AB1405" s="208" t="s">
        <v>2215</v>
      </c>
      <c r="AC1405" s="208" t="s">
        <v>2216</v>
      </c>
      <c r="AD1405" s="11">
        <v>12880</v>
      </c>
      <c r="AG1405" s="90" t="s">
        <v>1131</v>
      </c>
    </row>
    <row r="1406" spans="1:33" s="11" customFormat="1" hidden="1" x14ac:dyDescent="0.25">
      <c r="A1406" s="51">
        <v>20221333</v>
      </c>
      <c r="B1406" s="51" t="s">
        <v>2217</v>
      </c>
      <c r="C1406" s="51" t="s">
        <v>33</v>
      </c>
      <c r="D1406" s="51" t="s">
        <v>663</v>
      </c>
      <c r="E1406" s="51">
        <v>1174282</v>
      </c>
      <c r="F1406" s="52">
        <v>44907</v>
      </c>
      <c r="G1406" s="51" t="s">
        <v>414</v>
      </c>
      <c r="H1406" s="51"/>
      <c r="I1406" s="208"/>
      <c r="J1406" s="208" t="s">
        <v>40</v>
      </c>
      <c r="K1406" s="208">
        <v>5641</v>
      </c>
      <c r="L1406" s="208"/>
      <c r="P1406" s="208"/>
      <c r="Q1406" s="208"/>
      <c r="R1406" s="208"/>
      <c r="S1406" s="208"/>
      <c r="U1406" s="208"/>
      <c r="V1406" s="209">
        <v>44917</v>
      </c>
      <c r="W1406" s="208"/>
      <c r="X1406" s="208"/>
      <c r="Y1406" s="208"/>
      <c r="Z1406" s="208"/>
      <c r="AB1406" s="208" t="s">
        <v>2218</v>
      </c>
      <c r="AC1406" s="208" t="s">
        <v>2219</v>
      </c>
      <c r="AD1406" s="11">
        <v>12881</v>
      </c>
      <c r="AG1406" s="90" t="s">
        <v>1131</v>
      </c>
    </row>
    <row r="1407" spans="1:33" s="11" customFormat="1" hidden="1" x14ac:dyDescent="0.25">
      <c r="A1407" s="51">
        <v>20221334</v>
      </c>
      <c r="B1407" s="51" t="s">
        <v>2220</v>
      </c>
      <c r="C1407" s="51" t="s">
        <v>33</v>
      </c>
      <c r="D1407" s="51" t="s">
        <v>56</v>
      </c>
      <c r="E1407" s="51">
        <v>952636</v>
      </c>
      <c r="F1407" s="52">
        <v>44907</v>
      </c>
      <c r="G1407" s="51" t="s">
        <v>414</v>
      </c>
      <c r="H1407" s="51"/>
      <c r="I1407" s="208"/>
      <c r="J1407" s="208" t="s">
        <v>506</v>
      </c>
      <c r="K1407" s="208">
        <v>500</v>
      </c>
      <c r="L1407" s="208"/>
      <c r="P1407" s="208"/>
      <c r="Q1407" s="208"/>
      <c r="R1407" s="208"/>
      <c r="S1407" s="208"/>
      <c r="U1407" s="208"/>
      <c r="V1407" s="209">
        <v>44908</v>
      </c>
      <c r="W1407" s="208"/>
      <c r="X1407" s="208"/>
      <c r="Y1407" s="208"/>
      <c r="Z1407" s="208"/>
      <c r="AB1407" s="208" t="s">
        <v>2221</v>
      </c>
      <c r="AC1407" s="208" t="s">
        <v>2222</v>
      </c>
      <c r="AD1407" s="305">
        <v>12882</v>
      </c>
      <c r="AE1407" s="305"/>
      <c r="AG1407" s="11" t="s">
        <v>2223</v>
      </c>
    </row>
    <row r="1408" spans="1:33" s="11" customFormat="1" hidden="1" x14ac:dyDescent="0.25">
      <c r="A1408" s="51">
        <v>20221335</v>
      </c>
      <c r="B1408" s="1">
        <v>13838421</v>
      </c>
      <c r="C1408" s="51" t="s">
        <v>33</v>
      </c>
      <c r="D1408" s="1" t="s">
        <v>2224</v>
      </c>
      <c r="E1408" s="1">
        <v>1226735</v>
      </c>
      <c r="F1408" s="3">
        <v>44914</v>
      </c>
      <c r="G1408" s="1" t="s">
        <v>414</v>
      </c>
      <c r="H1408" s="1"/>
      <c r="J1408" s="208" t="s">
        <v>40</v>
      </c>
      <c r="K1408" s="11">
        <v>4481</v>
      </c>
      <c r="V1408" s="17">
        <v>44916</v>
      </c>
      <c r="AB1408" s="11" t="s">
        <v>2225</v>
      </c>
      <c r="AC1408" s="11" t="s">
        <v>2226</v>
      </c>
      <c r="AD1408" s="11">
        <v>12914</v>
      </c>
      <c r="AF1408" s="17"/>
      <c r="AG1408" s="90" t="s">
        <v>1131</v>
      </c>
    </row>
    <row r="1409" spans="1:33" s="11" customFormat="1" hidden="1" x14ac:dyDescent="0.25">
      <c r="A1409" s="51">
        <v>20221336</v>
      </c>
      <c r="B1409" s="1" t="s">
        <v>2227</v>
      </c>
      <c r="C1409" s="51" t="s">
        <v>78</v>
      </c>
      <c r="D1409" s="1" t="s">
        <v>79</v>
      </c>
      <c r="E1409" s="1">
        <v>1059290</v>
      </c>
      <c r="F1409" s="3">
        <v>44915</v>
      </c>
      <c r="G1409" s="1" t="s">
        <v>414</v>
      </c>
      <c r="H1409" s="1"/>
      <c r="J1409" s="208" t="s">
        <v>268</v>
      </c>
      <c r="K1409" s="11">
        <v>550</v>
      </c>
      <c r="V1409" s="17">
        <v>44917</v>
      </c>
      <c r="AB1409" s="11" t="s">
        <v>2228</v>
      </c>
      <c r="AC1409" s="11" t="s">
        <v>2229</v>
      </c>
      <c r="AD1409" s="11">
        <v>12920</v>
      </c>
      <c r="AF1409" s="17"/>
      <c r="AG1409" s="90" t="s">
        <v>1131</v>
      </c>
    </row>
    <row r="1410" spans="1:33" s="11" customFormat="1" hidden="1" x14ac:dyDescent="0.25">
      <c r="A1410" s="51">
        <v>20221337</v>
      </c>
      <c r="B1410" s="1" t="s">
        <v>2230</v>
      </c>
      <c r="C1410" s="51" t="s">
        <v>78</v>
      </c>
      <c r="D1410" s="1" t="s">
        <v>79</v>
      </c>
      <c r="E1410" s="1">
        <v>1059290</v>
      </c>
      <c r="F1410" s="3">
        <v>44915</v>
      </c>
      <c r="G1410" s="1" t="s">
        <v>414</v>
      </c>
      <c r="H1410" s="1"/>
      <c r="J1410" s="208" t="s">
        <v>40</v>
      </c>
      <c r="K1410" s="11">
        <v>5209</v>
      </c>
      <c r="V1410" s="17">
        <v>44922</v>
      </c>
      <c r="AB1410" s="11" t="s">
        <v>2231</v>
      </c>
      <c r="AC1410" s="11" t="s">
        <v>2232</v>
      </c>
      <c r="AD1410" s="11">
        <v>12921</v>
      </c>
      <c r="AF1410" s="17"/>
      <c r="AG1410" s="90" t="s">
        <v>1131</v>
      </c>
    </row>
    <row r="1411" spans="1:33" s="11" customFormat="1" hidden="1" x14ac:dyDescent="0.25">
      <c r="A1411" s="1">
        <v>20221338</v>
      </c>
      <c r="B1411" s="1" t="s">
        <v>2233</v>
      </c>
      <c r="C1411" s="1" t="s">
        <v>33</v>
      </c>
      <c r="D1411" s="1" t="s">
        <v>1275</v>
      </c>
      <c r="E1411" s="1">
        <v>1219697</v>
      </c>
      <c r="F1411" s="3">
        <v>44915</v>
      </c>
      <c r="G1411" s="1" t="s">
        <v>414</v>
      </c>
      <c r="H1411" s="1"/>
      <c r="J1411" s="11" t="s">
        <v>1484</v>
      </c>
      <c r="V1411" s="17" t="s">
        <v>36</v>
      </c>
      <c r="W1411" s="11" t="s">
        <v>2234</v>
      </c>
      <c r="AB1411" s="11" t="s">
        <v>2235</v>
      </c>
      <c r="AC1411" s="11" t="s">
        <v>2236</v>
      </c>
      <c r="AD1411" s="11" t="s">
        <v>1224</v>
      </c>
      <c r="AF1411" s="17"/>
      <c r="AG1411" s="11" t="s">
        <v>1224</v>
      </c>
    </row>
    <row r="1412" spans="1:33" s="11" customFormat="1" hidden="1" x14ac:dyDescent="0.25">
      <c r="A1412" s="1">
        <v>20221339</v>
      </c>
      <c r="B1412" s="1" t="s">
        <v>2237</v>
      </c>
      <c r="C1412" s="1" t="s">
        <v>33</v>
      </c>
      <c r="D1412" s="1" t="s">
        <v>2064</v>
      </c>
      <c r="E1412" s="1">
        <v>1219698</v>
      </c>
      <c r="F1412" s="3">
        <v>44919</v>
      </c>
      <c r="G1412" s="1" t="s">
        <v>414</v>
      </c>
      <c r="H1412" s="1"/>
      <c r="J1412" s="11" t="s">
        <v>40</v>
      </c>
      <c r="K1412" s="11">
        <v>8186</v>
      </c>
      <c r="V1412" s="17">
        <v>44937</v>
      </c>
      <c r="W1412" s="11" t="s">
        <v>2238</v>
      </c>
      <c r="AB1412" s="11" t="s">
        <v>2239</v>
      </c>
      <c r="AC1412" s="11" t="s">
        <v>2240</v>
      </c>
      <c r="AD1412" s="11">
        <v>13007</v>
      </c>
      <c r="AF1412" s="11" t="s">
        <v>2241</v>
      </c>
      <c r="AG1412" s="11" t="s">
        <v>1131</v>
      </c>
    </row>
    <row r="1413" spans="1:33" s="11" customFormat="1" hidden="1" x14ac:dyDescent="0.25">
      <c r="A1413" s="1">
        <v>20221340</v>
      </c>
      <c r="B1413" s="1" t="s">
        <v>2242</v>
      </c>
      <c r="C1413" s="1" t="s">
        <v>33</v>
      </c>
      <c r="D1413" s="1" t="s">
        <v>1834</v>
      </c>
      <c r="E1413" s="1">
        <v>1226841</v>
      </c>
      <c r="F1413" s="3">
        <v>44920</v>
      </c>
      <c r="G1413" s="1" t="s">
        <v>414</v>
      </c>
      <c r="H1413" s="1"/>
      <c r="J1413" s="11" t="s">
        <v>40</v>
      </c>
      <c r="K1413" s="11">
        <v>4606</v>
      </c>
      <c r="V1413" s="17">
        <v>44930</v>
      </c>
      <c r="AB1413" s="11" t="s">
        <v>2243</v>
      </c>
      <c r="AC1413" s="11" t="s">
        <v>2244</v>
      </c>
      <c r="AD1413" s="11" t="s">
        <v>2245</v>
      </c>
      <c r="AF1413" s="17"/>
      <c r="AG1413" s="11" t="s">
        <v>1131</v>
      </c>
    </row>
    <row r="1414" spans="1:33" s="11" customFormat="1" hidden="1" x14ac:dyDescent="0.25">
      <c r="A1414" s="1">
        <v>20221341</v>
      </c>
      <c r="B1414" s="1" t="s">
        <v>2246</v>
      </c>
      <c r="C1414" s="1" t="s">
        <v>58</v>
      </c>
      <c r="D1414" s="1" t="s">
        <v>945</v>
      </c>
      <c r="E1414" s="1">
        <v>1159702</v>
      </c>
      <c r="F1414" s="3">
        <v>44921</v>
      </c>
      <c r="G1414" s="1" t="s">
        <v>414</v>
      </c>
      <c r="H1414" s="1"/>
      <c r="J1414" s="11" t="s">
        <v>506</v>
      </c>
      <c r="K1414" s="11">
        <v>500</v>
      </c>
      <c r="V1414" s="17">
        <v>44923</v>
      </c>
      <c r="AB1414" s="11" t="s">
        <v>2247</v>
      </c>
      <c r="AC1414" s="11" t="s">
        <v>2248</v>
      </c>
      <c r="AD1414" s="11" t="s">
        <v>1224</v>
      </c>
      <c r="AF1414" s="17"/>
      <c r="AG1414" s="11" t="s">
        <v>1224</v>
      </c>
    </row>
    <row r="1415" spans="1:33" s="11" customFormat="1" hidden="1" x14ac:dyDescent="0.25">
      <c r="A1415" s="1">
        <v>20221342</v>
      </c>
      <c r="B1415" s="1" t="s">
        <v>2249</v>
      </c>
      <c r="C1415" s="1" t="s">
        <v>33</v>
      </c>
      <c r="D1415" s="1" t="s">
        <v>1717</v>
      </c>
      <c r="E1415" s="1">
        <v>1208059</v>
      </c>
      <c r="F1415" s="3">
        <v>44922</v>
      </c>
      <c r="G1415" s="1" t="s">
        <v>414</v>
      </c>
      <c r="H1415" s="1"/>
      <c r="J1415" s="11" t="s">
        <v>40</v>
      </c>
      <c r="K1415" s="11">
        <v>6096</v>
      </c>
      <c r="V1415" s="17">
        <v>44935</v>
      </c>
      <c r="AB1415" s="11" t="s">
        <v>2250</v>
      </c>
      <c r="AC1415" s="11" t="s">
        <v>2251</v>
      </c>
      <c r="AD1415" s="11">
        <v>12968</v>
      </c>
      <c r="AF1415" s="17"/>
      <c r="AG1415" s="11" t="s">
        <v>1131</v>
      </c>
    </row>
    <row r="1416" spans="1:33" s="11" customFormat="1" hidden="1" x14ac:dyDescent="0.25">
      <c r="A1416" s="1">
        <v>20221343</v>
      </c>
      <c r="B1416" s="1" t="s">
        <v>2252</v>
      </c>
      <c r="C1416" s="1" t="s">
        <v>78</v>
      </c>
      <c r="D1416" s="1" t="s">
        <v>79</v>
      </c>
      <c r="E1416" s="1">
        <v>1059290</v>
      </c>
      <c r="F1416" s="3">
        <v>44923</v>
      </c>
      <c r="G1416" s="1" t="s">
        <v>414</v>
      </c>
      <c r="H1416" s="1"/>
      <c r="J1416" s="11" t="s">
        <v>40</v>
      </c>
      <c r="K1416" s="11">
        <v>5803</v>
      </c>
      <c r="V1416" s="17">
        <v>44941</v>
      </c>
      <c r="AB1416" s="11" t="s">
        <v>2253</v>
      </c>
      <c r="AC1416" s="11" t="s">
        <v>2254</v>
      </c>
      <c r="AD1416" s="11" t="s">
        <v>2255</v>
      </c>
      <c r="AF1416" s="17"/>
      <c r="AG1416" s="306" t="s">
        <v>1131</v>
      </c>
    </row>
    <row r="1417" spans="1:33" s="11" customFormat="1" hidden="1" x14ac:dyDescent="0.25">
      <c r="A1417" s="1">
        <v>20221344</v>
      </c>
      <c r="B1417" s="1" t="s">
        <v>2256</v>
      </c>
      <c r="C1417" s="1" t="s">
        <v>78</v>
      </c>
      <c r="D1417" s="1" t="s">
        <v>79</v>
      </c>
      <c r="E1417" s="1">
        <v>1059290</v>
      </c>
      <c r="F1417" s="3">
        <v>44923</v>
      </c>
      <c r="G1417" s="1" t="s">
        <v>414</v>
      </c>
      <c r="H1417" s="1"/>
      <c r="J1417" s="11" t="s">
        <v>268</v>
      </c>
      <c r="K1417" s="11">
        <v>550</v>
      </c>
      <c r="V1417" s="17">
        <v>44570</v>
      </c>
      <c r="AB1417" s="11" t="s">
        <v>2257</v>
      </c>
      <c r="AC1417" s="11" t="s">
        <v>2258</v>
      </c>
      <c r="AD1417" s="11" t="s">
        <v>2259</v>
      </c>
      <c r="AF1417" s="17"/>
      <c r="AG1417" s="11" t="s">
        <v>1131</v>
      </c>
    </row>
    <row r="1418" spans="1:33" s="11" customFormat="1" hidden="1" x14ac:dyDescent="0.25">
      <c r="A1418" s="1">
        <v>20221345</v>
      </c>
      <c r="B1418" s="1" t="s">
        <v>2260</v>
      </c>
      <c r="C1418" s="1" t="s">
        <v>33</v>
      </c>
      <c r="D1418" s="1" t="s">
        <v>663</v>
      </c>
      <c r="E1418" s="1">
        <v>1174282</v>
      </c>
      <c r="F1418" s="3">
        <v>44924</v>
      </c>
      <c r="G1418" s="1" t="s">
        <v>414</v>
      </c>
      <c r="H1418" s="1"/>
      <c r="J1418" s="11" t="s">
        <v>40</v>
      </c>
      <c r="K1418" s="11">
        <v>6621</v>
      </c>
      <c r="V1418" s="17">
        <v>44942</v>
      </c>
      <c r="AB1418" s="11" t="s">
        <v>2261</v>
      </c>
      <c r="AC1418" s="11" t="s">
        <v>2262</v>
      </c>
      <c r="AD1418" s="11" t="s">
        <v>2263</v>
      </c>
      <c r="AF1418" s="17"/>
      <c r="AG1418" s="306" t="s">
        <v>1131</v>
      </c>
    </row>
    <row r="1419" spans="1:33" s="11" customFormat="1" hidden="1" x14ac:dyDescent="0.25">
      <c r="A1419" s="1">
        <v>20221346</v>
      </c>
      <c r="B1419" s="1" t="s">
        <v>2264</v>
      </c>
      <c r="C1419" s="1" t="s">
        <v>33</v>
      </c>
      <c r="D1419" s="1" t="s">
        <v>1111</v>
      </c>
      <c r="E1419" s="1" t="s">
        <v>908</v>
      </c>
      <c r="F1419" s="3">
        <v>44924</v>
      </c>
      <c r="G1419" s="1" t="s">
        <v>414</v>
      </c>
      <c r="H1419" s="1"/>
      <c r="J1419" s="11" t="s">
        <v>506</v>
      </c>
      <c r="K1419" s="11">
        <v>500</v>
      </c>
      <c r="V1419" s="17">
        <v>44924</v>
      </c>
      <c r="AB1419" s="11" t="s">
        <v>2265</v>
      </c>
      <c r="AC1419" s="11" t="s">
        <v>2266</v>
      </c>
      <c r="AD1419" s="11" t="s">
        <v>1224</v>
      </c>
      <c r="AF1419" s="17"/>
      <c r="AG1419" s="90" t="s">
        <v>1224</v>
      </c>
    </row>
    <row r="1420" spans="1:33" s="11" customFormat="1" hidden="1" x14ac:dyDescent="0.25">
      <c r="A1420" s="1">
        <v>20231001</v>
      </c>
      <c r="B1420" s="1">
        <v>13261222</v>
      </c>
      <c r="C1420" s="1" t="s">
        <v>33</v>
      </c>
      <c r="D1420" s="1" t="s">
        <v>511</v>
      </c>
      <c r="E1420" s="1">
        <v>1108037</v>
      </c>
      <c r="F1420" s="3">
        <v>44928</v>
      </c>
      <c r="G1420" s="1" t="s">
        <v>414</v>
      </c>
      <c r="H1420" s="1"/>
      <c r="J1420" s="11" t="s">
        <v>40</v>
      </c>
      <c r="K1420" s="11">
        <v>4171</v>
      </c>
      <c r="V1420" s="17">
        <v>44942</v>
      </c>
      <c r="AB1420" s="11" t="s">
        <v>2267</v>
      </c>
      <c r="AC1420" s="11" t="s">
        <v>2268</v>
      </c>
      <c r="AD1420" s="11" t="s">
        <v>2269</v>
      </c>
      <c r="AF1420" s="17"/>
      <c r="AG1420" s="306" t="s">
        <v>1131</v>
      </c>
    </row>
    <row r="1421" spans="1:33" s="11" customFormat="1" hidden="1" x14ac:dyDescent="0.25">
      <c r="A1421" s="1">
        <v>20231002</v>
      </c>
      <c r="B1421" s="1" t="s">
        <v>2270</v>
      </c>
      <c r="C1421" s="1" t="s">
        <v>33</v>
      </c>
      <c r="D1421" s="1" t="s">
        <v>1834</v>
      </c>
      <c r="E1421" s="1">
        <v>1226841</v>
      </c>
      <c r="F1421" s="3">
        <v>44929</v>
      </c>
      <c r="G1421" s="1" t="s">
        <v>414</v>
      </c>
      <c r="H1421" s="1"/>
      <c r="J1421" s="11" t="s">
        <v>268</v>
      </c>
      <c r="K1421" s="11">
        <v>550</v>
      </c>
      <c r="V1421" s="17">
        <v>44931</v>
      </c>
      <c r="AB1421" s="11" t="s">
        <v>2271</v>
      </c>
      <c r="AC1421" s="11" t="s">
        <v>2272</v>
      </c>
      <c r="AD1421" s="11" t="s">
        <v>2273</v>
      </c>
      <c r="AF1421" s="17"/>
      <c r="AG1421" s="11" t="s">
        <v>1131</v>
      </c>
    </row>
    <row r="1422" spans="1:33" s="11" customFormat="1" hidden="1" x14ac:dyDescent="0.25">
      <c r="A1422" s="1">
        <v>20231003</v>
      </c>
      <c r="B1422" s="1" t="s">
        <v>2274</v>
      </c>
      <c r="C1422" s="1" t="s">
        <v>33</v>
      </c>
      <c r="D1422" s="1" t="s">
        <v>663</v>
      </c>
      <c r="E1422" s="1">
        <v>1174282</v>
      </c>
      <c r="F1422" s="3">
        <v>44930</v>
      </c>
      <c r="G1422" s="1" t="s">
        <v>414</v>
      </c>
      <c r="H1422" s="1"/>
      <c r="J1422" s="11" t="s">
        <v>40</v>
      </c>
      <c r="K1422" s="11">
        <v>4631</v>
      </c>
      <c r="V1422" s="17">
        <v>44944</v>
      </c>
      <c r="AB1422" s="11" t="s">
        <v>2275</v>
      </c>
      <c r="AC1422" s="11" t="s">
        <v>2276</v>
      </c>
      <c r="AD1422" s="11" t="s">
        <v>2277</v>
      </c>
      <c r="AF1422" s="17"/>
      <c r="AG1422" s="306" t="s">
        <v>1131</v>
      </c>
    </row>
    <row r="1423" spans="1:33" s="11" customFormat="1" hidden="1" x14ac:dyDescent="0.25">
      <c r="A1423" s="1">
        <v>20231004</v>
      </c>
      <c r="B1423" s="1" t="s">
        <v>2278</v>
      </c>
      <c r="C1423" s="1" t="s">
        <v>78</v>
      </c>
      <c r="D1423" s="1" t="s">
        <v>79</v>
      </c>
      <c r="E1423" s="1">
        <v>1059290</v>
      </c>
      <c r="F1423" s="3">
        <v>44930</v>
      </c>
      <c r="G1423" s="1" t="s">
        <v>414</v>
      </c>
      <c r="H1423" s="1"/>
      <c r="J1423" s="11" t="s">
        <v>268</v>
      </c>
      <c r="K1423" s="11">
        <v>550</v>
      </c>
      <c r="V1423" s="17">
        <v>44935</v>
      </c>
      <c r="AB1423" s="11" t="s">
        <v>2279</v>
      </c>
      <c r="AC1423" s="11" t="s">
        <v>2280</v>
      </c>
      <c r="AD1423" s="11" t="s">
        <v>2281</v>
      </c>
      <c r="AF1423" s="17"/>
      <c r="AG1423" s="11" t="s">
        <v>1131</v>
      </c>
    </row>
    <row r="1424" spans="1:33" s="11" customFormat="1" hidden="1" x14ac:dyDescent="0.25">
      <c r="A1424" s="1">
        <v>20231005</v>
      </c>
      <c r="B1424" s="1" t="s">
        <v>2282</v>
      </c>
      <c r="C1424" s="1" t="s">
        <v>33</v>
      </c>
      <c r="D1424" s="1" t="s">
        <v>56</v>
      </c>
      <c r="E1424" s="1">
        <v>952636</v>
      </c>
      <c r="F1424" s="3">
        <v>44930</v>
      </c>
      <c r="G1424" s="1" t="s">
        <v>414</v>
      </c>
      <c r="H1424" s="1"/>
      <c r="J1424" s="11" t="s">
        <v>40</v>
      </c>
      <c r="K1424" s="11">
        <v>8011</v>
      </c>
      <c r="V1424" s="17">
        <v>44945</v>
      </c>
      <c r="AB1424" s="11" t="s">
        <v>2283</v>
      </c>
      <c r="AC1424" s="11" t="s">
        <v>2284</v>
      </c>
      <c r="AD1424" s="11" t="s">
        <v>2285</v>
      </c>
      <c r="AF1424" s="17"/>
      <c r="AG1424" s="306" t="s">
        <v>1131</v>
      </c>
    </row>
    <row r="1425" spans="1:33" s="11" customFormat="1" hidden="1" x14ac:dyDescent="0.25">
      <c r="A1425" s="1">
        <v>20231006</v>
      </c>
      <c r="B1425" s="1" t="s">
        <v>2286</v>
      </c>
      <c r="C1425" s="1" t="s">
        <v>33</v>
      </c>
      <c r="D1425" s="1" t="s">
        <v>664</v>
      </c>
      <c r="E1425" s="1" t="s">
        <v>160</v>
      </c>
      <c r="F1425" s="3">
        <v>44930</v>
      </c>
      <c r="G1425" s="1" t="s">
        <v>414</v>
      </c>
      <c r="H1425" s="1"/>
      <c r="J1425" s="11" t="s">
        <v>40</v>
      </c>
      <c r="K1425" s="11">
        <v>7671</v>
      </c>
      <c r="L1425" s="11" t="s">
        <v>1161</v>
      </c>
      <c r="V1425" s="17">
        <v>44952</v>
      </c>
      <c r="AB1425" s="11" t="s">
        <v>2287</v>
      </c>
      <c r="AC1425" s="11" t="s">
        <v>2288</v>
      </c>
      <c r="AD1425" s="11" t="s">
        <v>2289</v>
      </c>
      <c r="AF1425" s="17"/>
      <c r="AG1425" s="18" t="s">
        <v>1131</v>
      </c>
    </row>
    <row r="1426" spans="1:33" s="11" customFormat="1" hidden="1" x14ac:dyDescent="0.25">
      <c r="A1426" s="1">
        <v>20231007</v>
      </c>
      <c r="B1426" s="1" t="s">
        <v>2290</v>
      </c>
      <c r="C1426" s="1" t="s">
        <v>33</v>
      </c>
      <c r="D1426" s="1" t="s">
        <v>661</v>
      </c>
      <c r="E1426" s="1">
        <v>1214858</v>
      </c>
      <c r="F1426" s="3">
        <v>44930</v>
      </c>
      <c r="G1426" s="1" t="s">
        <v>414</v>
      </c>
      <c r="H1426" s="1"/>
      <c r="J1426" s="11" t="s">
        <v>268</v>
      </c>
      <c r="K1426" s="11">
        <v>550</v>
      </c>
      <c r="V1426" s="17">
        <v>44935</v>
      </c>
      <c r="AB1426" s="11" t="s">
        <v>2291</v>
      </c>
      <c r="AC1426" s="11" t="s">
        <v>2292</v>
      </c>
      <c r="AD1426" s="11" t="s">
        <v>2293</v>
      </c>
      <c r="AF1426" s="17"/>
      <c r="AG1426" s="11" t="s">
        <v>1131</v>
      </c>
    </row>
    <row r="1427" spans="1:33" s="11" customFormat="1" hidden="1" x14ac:dyDescent="0.25">
      <c r="A1427" s="1">
        <v>20231008</v>
      </c>
      <c r="B1427" s="1" t="s">
        <v>2294</v>
      </c>
      <c r="C1427" s="1" t="s">
        <v>33</v>
      </c>
      <c r="D1427" s="1" t="s">
        <v>2133</v>
      </c>
      <c r="E1427" s="1">
        <v>1225753</v>
      </c>
      <c r="F1427" s="3">
        <v>44930</v>
      </c>
      <c r="G1427" s="1" t="s">
        <v>414</v>
      </c>
      <c r="H1427" s="1"/>
      <c r="J1427" s="11" t="s">
        <v>268</v>
      </c>
      <c r="K1427" s="11">
        <v>550</v>
      </c>
      <c r="V1427" s="17">
        <v>44935</v>
      </c>
      <c r="W1427" s="11" t="s">
        <v>2238</v>
      </c>
      <c r="AB1427" s="11" t="s">
        <v>2295</v>
      </c>
      <c r="AC1427" s="11" t="s">
        <v>2296</v>
      </c>
      <c r="AD1427" s="11" t="s">
        <v>2297</v>
      </c>
      <c r="AF1427" s="17"/>
      <c r="AG1427" s="11" t="s">
        <v>1131</v>
      </c>
    </row>
    <row r="1428" spans="1:33" s="11" customFormat="1" hidden="1" x14ac:dyDescent="0.25">
      <c r="A1428" s="1">
        <v>20231009</v>
      </c>
      <c r="B1428" s="1" t="s">
        <v>2298</v>
      </c>
      <c r="C1428" s="1" t="s">
        <v>33</v>
      </c>
      <c r="D1428" s="1" t="s">
        <v>2064</v>
      </c>
      <c r="E1428" s="1">
        <v>1219698</v>
      </c>
      <c r="F1428" s="3">
        <v>44930</v>
      </c>
      <c r="G1428" s="1" t="s">
        <v>414</v>
      </c>
      <c r="H1428" s="1"/>
      <c r="J1428" s="11" t="s">
        <v>40</v>
      </c>
      <c r="K1428" s="11">
        <v>4506</v>
      </c>
      <c r="V1428" s="17">
        <v>44950</v>
      </c>
      <c r="W1428" s="11" t="s">
        <v>2299</v>
      </c>
      <c r="AB1428" s="11" t="s">
        <v>2300</v>
      </c>
      <c r="AC1428" s="11" t="s">
        <v>2301</v>
      </c>
      <c r="AD1428" s="11">
        <v>13042</v>
      </c>
      <c r="AF1428" s="17"/>
      <c r="AG1428" s="18" t="s">
        <v>1131</v>
      </c>
    </row>
    <row r="1429" spans="1:33" s="11" customFormat="1" hidden="1" x14ac:dyDescent="0.25">
      <c r="A1429" s="1">
        <v>20231010</v>
      </c>
      <c r="B1429" s="1" t="s">
        <v>2302</v>
      </c>
      <c r="C1429" s="1" t="s">
        <v>78</v>
      </c>
      <c r="D1429" s="1" t="s">
        <v>79</v>
      </c>
      <c r="E1429" s="1">
        <v>1059290</v>
      </c>
      <c r="F1429" s="3">
        <v>44931</v>
      </c>
      <c r="G1429" s="1" t="s">
        <v>414</v>
      </c>
      <c r="H1429" s="1"/>
      <c r="J1429" s="11" t="s">
        <v>268</v>
      </c>
      <c r="K1429" s="11">
        <v>550</v>
      </c>
      <c r="V1429" s="17">
        <v>44935</v>
      </c>
      <c r="AB1429" s="11" t="s">
        <v>2303</v>
      </c>
      <c r="AC1429" s="11" t="s">
        <v>2304</v>
      </c>
      <c r="AD1429" s="11" t="s">
        <v>2305</v>
      </c>
      <c r="AF1429" s="17"/>
      <c r="AG1429" s="11" t="s">
        <v>1131</v>
      </c>
    </row>
    <row r="1430" spans="1:33" s="11" customFormat="1" hidden="1" x14ac:dyDescent="0.25">
      <c r="A1430" s="1">
        <v>20231011</v>
      </c>
      <c r="B1430" s="1" t="s">
        <v>2306</v>
      </c>
      <c r="C1430" s="1" t="s">
        <v>33</v>
      </c>
      <c r="D1430" s="1" t="s">
        <v>2224</v>
      </c>
      <c r="E1430" s="1">
        <v>1226735</v>
      </c>
      <c r="F1430" s="3">
        <v>44936</v>
      </c>
      <c r="G1430" s="1" t="s">
        <v>414</v>
      </c>
      <c r="H1430" s="1"/>
      <c r="J1430" s="11" t="s">
        <v>268</v>
      </c>
      <c r="K1430" s="11">
        <v>550</v>
      </c>
      <c r="V1430" s="17">
        <v>44946</v>
      </c>
      <c r="AB1430" s="11" t="s">
        <v>2307</v>
      </c>
      <c r="AC1430" s="11" t="s">
        <v>2308</v>
      </c>
      <c r="AD1430" s="11">
        <v>13043</v>
      </c>
      <c r="AF1430" s="17"/>
      <c r="AG1430" s="306" t="s">
        <v>1131</v>
      </c>
    </row>
    <row r="1431" spans="1:33" s="11" customFormat="1" hidden="1" x14ac:dyDescent="0.25">
      <c r="A1431" s="1">
        <v>20231012</v>
      </c>
      <c r="B1431" s="1" t="s">
        <v>2309</v>
      </c>
      <c r="C1431" s="1" t="s">
        <v>33</v>
      </c>
      <c r="D1431" s="1" t="s">
        <v>661</v>
      </c>
      <c r="E1431" s="1">
        <v>1214858</v>
      </c>
      <c r="F1431" s="3">
        <v>44941</v>
      </c>
      <c r="G1431" s="1" t="s">
        <v>414</v>
      </c>
      <c r="H1431" s="1"/>
      <c r="J1431" s="11" t="s">
        <v>506</v>
      </c>
      <c r="K1431" s="11">
        <v>500</v>
      </c>
      <c r="V1431" s="17">
        <v>44944</v>
      </c>
      <c r="AB1431" s="11" t="s">
        <v>2310</v>
      </c>
      <c r="AC1431" s="11" t="s">
        <v>2311</v>
      </c>
      <c r="AD1431" s="11" t="s">
        <v>1224</v>
      </c>
      <c r="AF1431" s="17"/>
      <c r="AG1431" s="11" t="s">
        <v>1224</v>
      </c>
    </row>
    <row r="1432" spans="1:33" s="11" customFormat="1" hidden="1" x14ac:dyDescent="0.25">
      <c r="A1432" s="1">
        <v>20231013</v>
      </c>
      <c r="B1432" s="1" t="s">
        <v>2312</v>
      </c>
      <c r="C1432" s="1" t="s">
        <v>78</v>
      </c>
      <c r="D1432" s="1" t="s">
        <v>79</v>
      </c>
      <c r="E1432" s="1">
        <v>1059290</v>
      </c>
      <c r="F1432" s="3">
        <v>44941</v>
      </c>
      <c r="G1432" s="1" t="s">
        <v>414</v>
      </c>
      <c r="H1432" s="1"/>
      <c r="J1432" s="11" t="s">
        <v>40</v>
      </c>
      <c r="K1432" s="11">
        <v>5753</v>
      </c>
      <c r="V1432" s="17">
        <v>44946</v>
      </c>
      <c r="AB1432" s="11" t="s">
        <v>2313</v>
      </c>
      <c r="AC1432" s="11" t="s">
        <v>2314</v>
      </c>
      <c r="AD1432" s="11">
        <v>13044</v>
      </c>
      <c r="AF1432" s="17"/>
      <c r="AG1432" s="18" t="s">
        <v>1131</v>
      </c>
    </row>
    <row r="1433" spans="1:33" s="11" customFormat="1" hidden="1" x14ac:dyDescent="0.25">
      <c r="A1433" s="1">
        <v>20231014</v>
      </c>
      <c r="B1433" s="1" t="s">
        <v>2315</v>
      </c>
      <c r="C1433" s="1" t="s">
        <v>58</v>
      </c>
      <c r="D1433" s="1" t="s">
        <v>945</v>
      </c>
      <c r="E1433" s="1">
        <v>1159702</v>
      </c>
      <c r="F1433" s="3">
        <v>44944</v>
      </c>
      <c r="G1433" s="1" t="s">
        <v>414</v>
      </c>
      <c r="H1433" s="1"/>
      <c r="J1433" s="11" t="s">
        <v>506</v>
      </c>
      <c r="K1433" s="11">
        <v>500</v>
      </c>
      <c r="V1433" s="17">
        <v>44952</v>
      </c>
      <c r="AB1433" s="11" t="s">
        <v>2316</v>
      </c>
      <c r="AC1433" s="11" t="s">
        <v>2317</v>
      </c>
      <c r="AD1433" s="11" t="s">
        <v>1224</v>
      </c>
      <c r="AF1433" s="17"/>
      <c r="AG1433" s="11" t="s">
        <v>1224</v>
      </c>
    </row>
    <row r="1434" spans="1:33" s="11" customFormat="1" hidden="1" x14ac:dyDescent="0.25">
      <c r="A1434" s="1">
        <v>20231015</v>
      </c>
      <c r="B1434" s="1" t="s">
        <v>2318</v>
      </c>
      <c r="C1434" s="1" t="s">
        <v>78</v>
      </c>
      <c r="D1434" s="1" t="s">
        <v>79</v>
      </c>
      <c r="E1434" s="1">
        <v>1059290</v>
      </c>
      <c r="F1434" s="3">
        <v>44944</v>
      </c>
      <c r="G1434" s="1" t="s">
        <v>414</v>
      </c>
      <c r="H1434" s="1"/>
      <c r="J1434" s="11" t="s">
        <v>40</v>
      </c>
      <c r="K1434" s="11">
        <v>5481</v>
      </c>
      <c r="V1434" s="17">
        <v>44952</v>
      </c>
      <c r="AB1434" s="11" t="s">
        <v>2319</v>
      </c>
      <c r="AC1434" s="11" t="s">
        <v>2320</v>
      </c>
      <c r="AD1434" s="11">
        <v>13045</v>
      </c>
      <c r="AF1434" s="17"/>
      <c r="AG1434" s="18" t="s">
        <v>1131</v>
      </c>
    </row>
    <row r="1435" spans="1:33" s="11" customFormat="1" hidden="1" x14ac:dyDescent="0.25">
      <c r="A1435" s="1">
        <v>20231016</v>
      </c>
      <c r="B1435" s="1" t="s">
        <v>2321</v>
      </c>
      <c r="C1435" s="1" t="s">
        <v>33</v>
      </c>
      <c r="D1435" s="1" t="s">
        <v>1807</v>
      </c>
      <c r="E1435" s="1">
        <v>1219698</v>
      </c>
      <c r="F1435" s="3">
        <v>44944</v>
      </c>
      <c r="G1435" s="1" t="s">
        <v>414</v>
      </c>
      <c r="H1435" s="1"/>
      <c r="J1435" s="11" t="s">
        <v>40</v>
      </c>
      <c r="K1435" s="11">
        <v>7461</v>
      </c>
      <c r="V1435" s="17">
        <v>44949</v>
      </c>
      <c r="W1435" s="11" t="s">
        <v>2322</v>
      </c>
      <c r="AB1435" s="11" t="s">
        <v>2323</v>
      </c>
      <c r="AC1435" s="11" t="s">
        <v>2324</v>
      </c>
      <c r="AD1435" s="11">
        <v>13046</v>
      </c>
      <c r="AF1435" s="17"/>
      <c r="AG1435" s="18" t="s">
        <v>1131</v>
      </c>
    </row>
    <row r="1436" spans="1:33" s="11" customFormat="1" hidden="1" x14ac:dyDescent="0.25">
      <c r="A1436" s="1">
        <v>20231017</v>
      </c>
      <c r="B1436" s="1" t="s">
        <v>2325</v>
      </c>
      <c r="C1436" s="1" t="s">
        <v>33</v>
      </c>
      <c r="D1436" s="1" t="s">
        <v>663</v>
      </c>
      <c r="E1436" s="1" t="s">
        <v>1361</v>
      </c>
      <c r="F1436" s="3">
        <v>44945</v>
      </c>
      <c r="G1436" s="1" t="s">
        <v>414</v>
      </c>
      <c r="H1436" s="1"/>
      <c r="J1436" s="11" t="s">
        <v>40</v>
      </c>
      <c r="K1436" s="11">
        <v>5636</v>
      </c>
      <c r="V1436" s="17">
        <v>44955</v>
      </c>
      <c r="AB1436" s="11" t="s">
        <v>2326</v>
      </c>
      <c r="AC1436" s="11" t="s">
        <v>2327</v>
      </c>
      <c r="AD1436" s="11">
        <v>13047</v>
      </c>
      <c r="AF1436" s="17"/>
      <c r="AG1436" s="18" t="s">
        <v>1131</v>
      </c>
    </row>
    <row r="1437" spans="1:33" s="11" customFormat="1" hidden="1" x14ac:dyDescent="0.25">
      <c r="A1437" s="1">
        <v>20231018</v>
      </c>
      <c r="B1437" s="1" t="s">
        <v>2328</v>
      </c>
      <c r="C1437" s="1" t="s">
        <v>33</v>
      </c>
      <c r="D1437" s="1" t="s">
        <v>511</v>
      </c>
      <c r="E1437" s="1">
        <v>1186699</v>
      </c>
      <c r="F1437" s="3">
        <v>44945</v>
      </c>
      <c r="G1437" s="1" t="s">
        <v>414</v>
      </c>
      <c r="H1437" s="1"/>
      <c r="J1437" s="11" t="s">
        <v>40</v>
      </c>
      <c r="K1437" s="11">
        <v>5376</v>
      </c>
      <c r="V1437" s="17">
        <v>44952</v>
      </c>
      <c r="AB1437" s="11" t="s">
        <v>2329</v>
      </c>
      <c r="AC1437" s="11" t="s">
        <v>2330</v>
      </c>
      <c r="AD1437" s="11">
        <v>13048</v>
      </c>
      <c r="AF1437" s="17"/>
      <c r="AG1437" s="18" t="s">
        <v>1131</v>
      </c>
    </row>
    <row r="1438" spans="1:33" s="11" customFormat="1" hidden="1" x14ac:dyDescent="0.25">
      <c r="A1438" s="1">
        <v>20231019</v>
      </c>
      <c r="B1438" s="1" t="s">
        <v>2331</v>
      </c>
      <c r="C1438" s="1" t="s">
        <v>78</v>
      </c>
      <c r="D1438" s="1" t="s">
        <v>79</v>
      </c>
      <c r="E1438" s="1">
        <v>1059290</v>
      </c>
      <c r="F1438" s="3">
        <v>44945</v>
      </c>
      <c r="G1438" s="1" t="s">
        <v>414</v>
      </c>
      <c r="H1438" s="1"/>
      <c r="J1438" s="11" t="s">
        <v>40</v>
      </c>
      <c r="K1438" s="11">
        <v>4765</v>
      </c>
      <c r="V1438" s="17">
        <v>44952</v>
      </c>
      <c r="AB1438" s="11" t="s">
        <v>2332</v>
      </c>
      <c r="AC1438" s="11" t="s">
        <v>2333</v>
      </c>
      <c r="AD1438" s="11">
        <v>13049</v>
      </c>
      <c r="AF1438" s="17"/>
      <c r="AG1438" s="18" t="s">
        <v>1131</v>
      </c>
    </row>
    <row r="1439" spans="1:33" s="11" customFormat="1" hidden="1" x14ac:dyDescent="0.25">
      <c r="A1439" s="1">
        <v>20231020</v>
      </c>
      <c r="B1439" s="1" t="s">
        <v>2334</v>
      </c>
      <c r="C1439" s="1" t="s">
        <v>78</v>
      </c>
      <c r="D1439" s="1" t="s">
        <v>79</v>
      </c>
      <c r="E1439" s="1">
        <v>1059290</v>
      </c>
      <c r="F1439" s="3">
        <v>44945</v>
      </c>
      <c r="G1439" s="1" t="s">
        <v>414</v>
      </c>
      <c r="H1439" s="1"/>
      <c r="J1439" s="11" t="s">
        <v>40</v>
      </c>
      <c r="K1439" s="11">
        <v>5531</v>
      </c>
      <c r="V1439" s="17">
        <v>44955</v>
      </c>
      <c r="AB1439" s="11" t="s">
        <v>2335</v>
      </c>
      <c r="AC1439" s="11" t="s">
        <v>2336</v>
      </c>
      <c r="AD1439" s="11">
        <v>13050</v>
      </c>
      <c r="AF1439" s="17"/>
      <c r="AG1439" s="18" t="s">
        <v>1131</v>
      </c>
    </row>
    <row r="1440" spans="1:33" s="11" customFormat="1" hidden="1" x14ac:dyDescent="0.25">
      <c r="A1440" s="1">
        <v>20231021</v>
      </c>
      <c r="B1440" s="1" t="s">
        <v>2337</v>
      </c>
      <c r="C1440" s="1" t="s">
        <v>33</v>
      </c>
      <c r="D1440" s="1" t="s">
        <v>1834</v>
      </c>
      <c r="E1440" s="1">
        <v>1226841</v>
      </c>
      <c r="F1440" s="3">
        <v>44949</v>
      </c>
      <c r="G1440" s="1" t="s">
        <v>414</v>
      </c>
      <c r="H1440" s="1"/>
      <c r="J1440" s="11" t="s">
        <v>794</v>
      </c>
      <c r="V1440" s="17">
        <v>44951</v>
      </c>
      <c r="W1440" s="11" t="s">
        <v>2338</v>
      </c>
      <c r="AB1440" s="11" t="s">
        <v>2339</v>
      </c>
      <c r="AC1440" s="11" t="s">
        <v>2340</v>
      </c>
      <c r="AD1440" s="11">
        <v>13064</v>
      </c>
      <c r="AF1440" s="17"/>
      <c r="AG1440" s="18" t="s">
        <v>1131</v>
      </c>
    </row>
    <row r="1441" spans="1:33" s="11" customFormat="1" hidden="1" x14ac:dyDescent="0.25">
      <c r="A1441" s="1">
        <v>20231022</v>
      </c>
      <c r="B1441" s="1" t="s">
        <v>2341</v>
      </c>
      <c r="C1441" s="1" t="s">
        <v>33</v>
      </c>
      <c r="D1441" s="1" t="s">
        <v>663</v>
      </c>
      <c r="E1441" s="1">
        <v>1174282</v>
      </c>
      <c r="F1441" s="3">
        <v>44950</v>
      </c>
      <c r="G1441" s="1" t="s">
        <v>414</v>
      </c>
      <c r="H1441" s="1"/>
      <c r="J1441" s="11" t="s">
        <v>268</v>
      </c>
      <c r="K1441" s="11">
        <v>550</v>
      </c>
      <c r="V1441" s="17">
        <v>44951</v>
      </c>
      <c r="AB1441" s="11" t="s">
        <v>2342</v>
      </c>
      <c r="AC1441" s="11" t="s">
        <v>2343</v>
      </c>
      <c r="AD1441" s="11">
        <v>13065</v>
      </c>
      <c r="AF1441" s="17"/>
      <c r="AG1441" s="18" t="s">
        <v>1131</v>
      </c>
    </row>
    <row r="1442" spans="1:33" s="11" customFormat="1" hidden="1" x14ac:dyDescent="0.25">
      <c r="A1442" s="1">
        <v>20231023</v>
      </c>
      <c r="B1442" s="1" t="s">
        <v>2344</v>
      </c>
      <c r="C1442" s="1" t="s">
        <v>33</v>
      </c>
      <c r="D1442" s="1" t="s">
        <v>83</v>
      </c>
      <c r="E1442" s="1">
        <v>1108037</v>
      </c>
      <c r="F1442" s="3">
        <v>44950</v>
      </c>
      <c r="G1442" s="1" t="s">
        <v>414</v>
      </c>
      <c r="H1442" s="1"/>
      <c r="J1442" s="11" t="s">
        <v>40</v>
      </c>
      <c r="K1442" s="11">
        <v>4556</v>
      </c>
      <c r="V1442" s="17">
        <v>44958</v>
      </c>
      <c r="AB1442" s="11" t="s">
        <v>2345</v>
      </c>
      <c r="AC1442" s="11" t="s">
        <v>2346</v>
      </c>
      <c r="AD1442" s="11">
        <v>13066</v>
      </c>
      <c r="AF1442" s="17"/>
      <c r="AG1442" s="208" t="s">
        <v>1131</v>
      </c>
    </row>
    <row r="1443" spans="1:33" s="11" customFormat="1" hidden="1" x14ac:dyDescent="0.25">
      <c r="A1443" s="1">
        <v>20231024</v>
      </c>
      <c r="B1443" s="1" t="s">
        <v>2347</v>
      </c>
      <c r="C1443" s="1" t="s">
        <v>78</v>
      </c>
      <c r="D1443" s="1" t="s">
        <v>79</v>
      </c>
      <c r="E1443" s="1">
        <v>1059290</v>
      </c>
      <c r="F1443" s="3">
        <v>44950</v>
      </c>
      <c r="G1443" s="1" t="s">
        <v>414</v>
      </c>
      <c r="H1443" s="1"/>
      <c r="J1443" s="11" t="s">
        <v>268</v>
      </c>
      <c r="K1443" s="11">
        <v>550</v>
      </c>
      <c r="V1443" s="17">
        <v>44957</v>
      </c>
      <c r="AB1443" s="11" t="s">
        <v>2348</v>
      </c>
      <c r="AC1443" s="11" t="s">
        <v>2349</v>
      </c>
      <c r="AD1443" s="11">
        <v>13067</v>
      </c>
      <c r="AF1443" s="17"/>
      <c r="AG1443" s="18" t="s">
        <v>1131</v>
      </c>
    </row>
    <row r="1444" spans="1:33" s="11" customFormat="1" hidden="1" x14ac:dyDescent="0.25">
      <c r="A1444" s="1">
        <v>20231025</v>
      </c>
      <c r="B1444" s="1">
        <v>13844441</v>
      </c>
      <c r="C1444" s="1" t="s">
        <v>33</v>
      </c>
      <c r="D1444" s="1" t="s">
        <v>1807</v>
      </c>
      <c r="E1444" s="1">
        <v>1233276</v>
      </c>
      <c r="F1444" s="3">
        <v>44950</v>
      </c>
      <c r="G1444" s="1" t="s">
        <v>414</v>
      </c>
      <c r="H1444" s="1"/>
      <c r="J1444" s="11" t="s">
        <v>2350</v>
      </c>
      <c r="K1444" s="11">
        <v>4606</v>
      </c>
      <c r="V1444" s="17">
        <v>44958</v>
      </c>
      <c r="W1444" s="11" t="s">
        <v>2351</v>
      </c>
      <c r="AB1444" s="11" t="s">
        <v>2352</v>
      </c>
      <c r="AC1444" s="11" t="s">
        <v>2353</v>
      </c>
      <c r="AD1444" s="11">
        <v>13068</v>
      </c>
      <c r="AF1444" s="17"/>
      <c r="AG1444" s="11" t="s">
        <v>1131</v>
      </c>
    </row>
    <row r="1445" spans="1:33" s="11" customFormat="1" hidden="1" x14ac:dyDescent="0.25">
      <c r="A1445" s="1">
        <v>20231026</v>
      </c>
      <c r="B1445" s="1" t="s">
        <v>2354</v>
      </c>
      <c r="C1445" s="1" t="s">
        <v>58</v>
      </c>
      <c r="D1445" s="1" t="s">
        <v>945</v>
      </c>
      <c r="E1445" s="1" t="s">
        <v>1192</v>
      </c>
      <c r="F1445" s="3">
        <v>44956</v>
      </c>
      <c r="G1445" s="1" t="s">
        <v>414</v>
      </c>
      <c r="H1445" s="1"/>
      <c r="J1445" s="11" t="s">
        <v>40</v>
      </c>
      <c r="K1445" s="11">
        <v>10474</v>
      </c>
      <c r="V1445" s="17">
        <v>44959</v>
      </c>
      <c r="AB1445" s="11" t="s">
        <v>2355</v>
      </c>
      <c r="AC1445" s="11" t="s">
        <v>2356</v>
      </c>
      <c r="AD1445" s="11">
        <v>13090</v>
      </c>
      <c r="AF1445" s="17"/>
      <c r="AG1445" s="11" t="s">
        <v>1131</v>
      </c>
    </row>
    <row r="1446" spans="1:33" s="11" customFormat="1" hidden="1" x14ac:dyDescent="0.25">
      <c r="A1446" s="1">
        <v>20231027</v>
      </c>
      <c r="B1446" s="1" t="s">
        <v>2357</v>
      </c>
      <c r="C1446" s="1" t="s">
        <v>33</v>
      </c>
      <c r="D1446" s="1" t="s">
        <v>56</v>
      </c>
      <c r="E1446" s="1">
        <v>952636</v>
      </c>
      <c r="F1446" s="3">
        <v>44957</v>
      </c>
      <c r="G1446" s="1" t="s">
        <v>414</v>
      </c>
      <c r="H1446" s="1"/>
      <c r="J1446" s="11" t="s">
        <v>40</v>
      </c>
      <c r="K1446" s="11">
        <v>6331</v>
      </c>
      <c r="T1446" s="17">
        <v>44963</v>
      </c>
      <c r="V1446" s="17">
        <v>44973</v>
      </c>
      <c r="AB1446" s="11" t="s">
        <v>2358</v>
      </c>
      <c r="AC1446" s="11" t="s">
        <v>2359</v>
      </c>
      <c r="AD1446" s="11">
        <v>13129</v>
      </c>
      <c r="AF1446" s="17"/>
      <c r="AG1446" s="11" t="s">
        <v>1131</v>
      </c>
    </row>
    <row r="1447" spans="1:33" s="11" customFormat="1" hidden="1" x14ac:dyDescent="0.25">
      <c r="A1447" s="1">
        <v>20231028</v>
      </c>
      <c r="B1447" s="1" t="s">
        <v>2360</v>
      </c>
      <c r="C1447" s="1" t="s">
        <v>33</v>
      </c>
      <c r="D1447" s="1" t="s">
        <v>663</v>
      </c>
      <c r="E1447" s="1">
        <v>1174282</v>
      </c>
      <c r="F1447" s="3">
        <v>44957</v>
      </c>
      <c r="G1447" s="1" t="s">
        <v>414</v>
      </c>
      <c r="H1447" s="1"/>
      <c r="J1447" s="11" t="s">
        <v>40</v>
      </c>
      <c r="K1447" s="11">
        <v>7901</v>
      </c>
      <c r="T1447" s="17">
        <v>44963</v>
      </c>
      <c r="V1447" s="17">
        <v>44965</v>
      </c>
      <c r="AB1447" s="11" t="s">
        <v>2361</v>
      </c>
      <c r="AC1447" s="11" t="s">
        <v>2362</v>
      </c>
      <c r="AD1447" s="11">
        <v>13130</v>
      </c>
      <c r="AF1447" s="17"/>
      <c r="AG1447" s="11" t="s">
        <v>1131</v>
      </c>
    </row>
    <row r="1448" spans="1:33" s="11" customFormat="1" hidden="1" x14ac:dyDescent="0.25">
      <c r="A1448" s="1">
        <v>20231029</v>
      </c>
      <c r="B1448" s="1" t="s">
        <v>2363</v>
      </c>
      <c r="C1448" s="1" t="s">
        <v>33</v>
      </c>
      <c r="D1448" s="1" t="s">
        <v>1834</v>
      </c>
      <c r="E1448" s="1">
        <v>1226841</v>
      </c>
      <c r="F1448" s="3">
        <v>44957</v>
      </c>
      <c r="G1448" s="1" t="s">
        <v>414</v>
      </c>
      <c r="H1448" s="1"/>
      <c r="J1448" s="11" t="s">
        <v>35</v>
      </c>
      <c r="T1448" s="17"/>
      <c r="V1448" s="17" t="s">
        <v>36</v>
      </c>
      <c r="W1448" s="11" t="s">
        <v>1640</v>
      </c>
      <c r="AB1448" s="11" t="s">
        <v>2364</v>
      </c>
      <c r="AC1448" s="11" t="s">
        <v>2365</v>
      </c>
      <c r="AF1448" s="17"/>
    </row>
    <row r="1449" spans="1:33" s="11" customFormat="1" hidden="1" x14ac:dyDescent="0.25">
      <c r="A1449" s="1">
        <v>20231030</v>
      </c>
      <c r="B1449" s="1" t="s">
        <v>2366</v>
      </c>
      <c r="C1449" s="1" t="s">
        <v>33</v>
      </c>
      <c r="D1449" s="1" t="s">
        <v>1483</v>
      </c>
      <c r="E1449" s="1">
        <v>1218197</v>
      </c>
      <c r="F1449" s="3">
        <v>44957</v>
      </c>
      <c r="G1449" s="1" t="s">
        <v>414</v>
      </c>
      <c r="H1449" s="1"/>
      <c r="J1449" s="11" t="s">
        <v>1484</v>
      </c>
      <c r="K1449" s="11">
        <v>8358</v>
      </c>
      <c r="V1449" s="17" t="s">
        <v>36</v>
      </c>
      <c r="W1449" s="11" t="s">
        <v>2367</v>
      </c>
      <c r="AB1449" s="11" t="s">
        <v>2368</v>
      </c>
      <c r="AC1449" s="11" t="s">
        <v>2369</v>
      </c>
      <c r="AF1449" s="17"/>
    </row>
    <row r="1450" spans="1:33" s="11" customFormat="1" hidden="1" x14ac:dyDescent="0.25">
      <c r="A1450" s="1">
        <v>20231031</v>
      </c>
      <c r="B1450" s="1" t="s">
        <v>2370</v>
      </c>
      <c r="C1450" s="1" t="s">
        <v>33</v>
      </c>
      <c r="D1450" s="1" t="s">
        <v>1807</v>
      </c>
      <c r="E1450" s="1">
        <v>1219698</v>
      </c>
      <c r="F1450" s="3">
        <v>44957</v>
      </c>
      <c r="G1450" s="1" t="s">
        <v>414</v>
      </c>
      <c r="H1450" s="1"/>
      <c r="J1450" s="11" t="s">
        <v>268</v>
      </c>
      <c r="K1450" s="11">
        <v>550</v>
      </c>
      <c r="T1450" s="17">
        <v>44962</v>
      </c>
      <c r="V1450" s="17">
        <v>44966</v>
      </c>
      <c r="AB1450" s="11" t="s">
        <v>2371</v>
      </c>
      <c r="AC1450" s="11" t="s">
        <v>2372</v>
      </c>
      <c r="AD1450" s="11">
        <v>13131</v>
      </c>
      <c r="AF1450" s="17"/>
      <c r="AG1450" s="11" t="s">
        <v>1131</v>
      </c>
    </row>
    <row r="1451" spans="1:33" s="11" customFormat="1" hidden="1" x14ac:dyDescent="0.25">
      <c r="A1451" s="1">
        <v>20231032</v>
      </c>
      <c r="B1451" s="1" t="s">
        <v>2373</v>
      </c>
      <c r="C1451" s="1" t="s">
        <v>33</v>
      </c>
      <c r="D1451" s="1" t="s">
        <v>2133</v>
      </c>
      <c r="E1451" s="1">
        <v>1225753</v>
      </c>
      <c r="F1451" s="3">
        <v>44957</v>
      </c>
      <c r="G1451" s="1" t="s">
        <v>414</v>
      </c>
      <c r="H1451" s="1"/>
      <c r="J1451" s="11" t="s">
        <v>40</v>
      </c>
      <c r="K1451" s="11">
        <v>5401</v>
      </c>
      <c r="T1451" s="17">
        <v>44965</v>
      </c>
      <c r="V1451" s="17">
        <v>44969</v>
      </c>
      <c r="AB1451" s="11" t="s">
        <v>2374</v>
      </c>
      <c r="AC1451" s="11" t="s">
        <v>2375</v>
      </c>
      <c r="AD1451" s="11">
        <v>13132</v>
      </c>
      <c r="AF1451" s="17"/>
      <c r="AG1451" s="11" t="s">
        <v>1131</v>
      </c>
    </row>
    <row r="1452" spans="1:33" s="11" customFormat="1" hidden="1" x14ac:dyDescent="0.25">
      <c r="A1452" s="1">
        <v>20231033</v>
      </c>
      <c r="B1452" s="1" t="s">
        <v>2376</v>
      </c>
      <c r="C1452" s="1" t="s">
        <v>33</v>
      </c>
      <c r="D1452" s="1" t="s">
        <v>661</v>
      </c>
      <c r="E1452" s="1">
        <v>1214858</v>
      </c>
      <c r="F1452" s="3">
        <v>44958</v>
      </c>
      <c r="G1452" s="1" t="s">
        <v>414</v>
      </c>
      <c r="H1452" s="1"/>
      <c r="J1452" s="11" t="s">
        <v>40</v>
      </c>
      <c r="K1452" s="11">
        <v>6336</v>
      </c>
      <c r="T1452" s="17">
        <v>44965</v>
      </c>
      <c r="V1452" s="17">
        <v>44972</v>
      </c>
      <c r="W1452" s="11" t="s">
        <v>2377</v>
      </c>
      <c r="AB1452" s="11" t="s">
        <v>2378</v>
      </c>
      <c r="AC1452" s="11" t="s">
        <v>2379</v>
      </c>
      <c r="AD1452" s="11">
        <v>13133</v>
      </c>
      <c r="AF1452" s="17"/>
      <c r="AG1452" s="11" t="s">
        <v>1131</v>
      </c>
    </row>
    <row r="1453" spans="1:33" s="11" customFormat="1" hidden="1" x14ac:dyDescent="0.25">
      <c r="A1453" s="1">
        <v>20231034</v>
      </c>
      <c r="B1453" s="1" t="s">
        <v>2380</v>
      </c>
      <c r="C1453" s="1" t="s">
        <v>33</v>
      </c>
      <c r="D1453" s="1" t="s">
        <v>663</v>
      </c>
      <c r="E1453" s="1">
        <v>1174282</v>
      </c>
      <c r="F1453" s="3">
        <v>44958</v>
      </c>
      <c r="G1453" s="1" t="s">
        <v>414</v>
      </c>
      <c r="H1453" s="1"/>
      <c r="J1453" s="11" t="s">
        <v>506</v>
      </c>
      <c r="K1453" s="11">
        <v>500</v>
      </c>
      <c r="T1453" s="17">
        <v>44962</v>
      </c>
      <c r="V1453" s="17">
        <v>44962</v>
      </c>
      <c r="AB1453" s="11" t="s">
        <v>2381</v>
      </c>
      <c r="AC1453" s="11" t="s">
        <v>2382</v>
      </c>
      <c r="AD1453" s="11" t="s">
        <v>1224</v>
      </c>
      <c r="AF1453" s="17"/>
    </row>
    <row r="1454" spans="1:33" s="11" customFormat="1" hidden="1" x14ac:dyDescent="0.25">
      <c r="A1454" s="1">
        <v>20231035</v>
      </c>
      <c r="B1454" s="1">
        <v>13807928</v>
      </c>
      <c r="C1454" s="1" t="s">
        <v>33</v>
      </c>
      <c r="D1454" s="1" t="s">
        <v>1483</v>
      </c>
      <c r="E1454" s="1">
        <v>1218197</v>
      </c>
      <c r="F1454" s="3">
        <v>44959</v>
      </c>
      <c r="G1454" s="1" t="s">
        <v>414</v>
      </c>
      <c r="H1454" s="1"/>
      <c r="J1454" s="11" t="s">
        <v>268</v>
      </c>
      <c r="K1454" s="11">
        <v>550</v>
      </c>
      <c r="T1454" s="17">
        <v>44962</v>
      </c>
      <c r="V1454" s="17">
        <v>44965</v>
      </c>
      <c r="AB1454" s="11" t="s">
        <v>2383</v>
      </c>
      <c r="AC1454" s="11" t="s">
        <v>2384</v>
      </c>
      <c r="AD1454" s="11">
        <v>13134</v>
      </c>
      <c r="AF1454" s="17"/>
      <c r="AG1454" s="11" t="s">
        <v>1131</v>
      </c>
    </row>
    <row r="1455" spans="1:33" s="11" customFormat="1" hidden="1" x14ac:dyDescent="0.25">
      <c r="A1455" s="1">
        <v>20231036</v>
      </c>
      <c r="B1455" s="1" t="s">
        <v>2385</v>
      </c>
      <c r="C1455" s="1" t="s">
        <v>78</v>
      </c>
      <c r="D1455" s="1" t="s">
        <v>79</v>
      </c>
      <c r="E1455" s="1">
        <v>1059290</v>
      </c>
      <c r="F1455" s="3">
        <v>44962</v>
      </c>
      <c r="G1455" s="1" t="s">
        <v>414</v>
      </c>
      <c r="H1455" s="1"/>
      <c r="J1455" s="11" t="s">
        <v>40</v>
      </c>
      <c r="K1455" s="11">
        <v>4765</v>
      </c>
      <c r="T1455" s="17">
        <v>44965</v>
      </c>
      <c r="V1455" s="17">
        <v>44969</v>
      </c>
      <c r="AB1455" s="11" t="s">
        <v>2386</v>
      </c>
      <c r="AC1455" s="11" t="s">
        <v>2387</v>
      </c>
      <c r="AD1455" s="11">
        <v>13135</v>
      </c>
      <c r="AF1455" s="17"/>
      <c r="AG1455" s="11" t="s">
        <v>1131</v>
      </c>
    </row>
    <row r="1456" spans="1:33" s="11" customFormat="1" hidden="1" x14ac:dyDescent="0.25">
      <c r="A1456" s="1">
        <v>20231037</v>
      </c>
      <c r="B1456" s="1" t="s">
        <v>2388</v>
      </c>
      <c r="C1456" s="1" t="s">
        <v>33</v>
      </c>
      <c r="D1456" s="1" t="s">
        <v>511</v>
      </c>
      <c r="E1456" s="1">
        <v>1108037</v>
      </c>
      <c r="F1456" s="3">
        <v>44965</v>
      </c>
      <c r="G1456" s="1" t="s">
        <v>414</v>
      </c>
      <c r="H1456" s="1"/>
      <c r="J1456" s="11" t="s">
        <v>268</v>
      </c>
      <c r="K1456" s="11">
        <v>550</v>
      </c>
      <c r="V1456" s="17">
        <v>44970</v>
      </c>
      <c r="AB1456" s="11" t="s">
        <v>2389</v>
      </c>
      <c r="AC1456" s="11" t="s">
        <v>2390</v>
      </c>
      <c r="AD1456" s="11">
        <v>13136</v>
      </c>
      <c r="AF1456" s="17"/>
      <c r="AG1456" s="11" t="s">
        <v>1131</v>
      </c>
    </row>
    <row r="1457" spans="1:33" s="11" customFormat="1" hidden="1" x14ac:dyDescent="0.25">
      <c r="A1457" s="1">
        <v>20231038</v>
      </c>
      <c r="B1457" s="1" t="s">
        <v>2391</v>
      </c>
      <c r="C1457" s="1" t="s">
        <v>78</v>
      </c>
      <c r="D1457" s="1" t="s">
        <v>79</v>
      </c>
      <c r="E1457" s="1">
        <v>1059290</v>
      </c>
      <c r="F1457" s="3">
        <v>44965</v>
      </c>
      <c r="G1457" s="1" t="s">
        <v>414</v>
      </c>
      <c r="H1457" s="1"/>
      <c r="J1457" s="11" t="s">
        <v>506</v>
      </c>
      <c r="K1457" s="11">
        <v>500</v>
      </c>
      <c r="V1457" s="17">
        <v>44969</v>
      </c>
      <c r="AB1457" s="11" t="s">
        <v>2392</v>
      </c>
      <c r="AC1457" s="11" t="s">
        <v>2393</v>
      </c>
      <c r="AD1457" s="11" t="s">
        <v>1224</v>
      </c>
      <c r="AF1457" s="17"/>
    </row>
    <row r="1458" spans="1:33" s="11" customFormat="1" hidden="1" x14ac:dyDescent="0.25">
      <c r="A1458" s="1">
        <v>20231039</v>
      </c>
      <c r="B1458" s="1" t="s">
        <v>2394</v>
      </c>
      <c r="C1458" s="1" t="s">
        <v>78</v>
      </c>
      <c r="D1458" s="1" t="s">
        <v>79</v>
      </c>
      <c r="E1458" s="1">
        <v>1059290</v>
      </c>
      <c r="F1458" s="3">
        <v>44966</v>
      </c>
      <c r="G1458" s="1" t="s">
        <v>414</v>
      </c>
      <c r="H1458" s="1"/>
      <c r="J1458" s="11" t="s">
        <v>40</v>
      </c>
      <c r="K1458" s="11">
        <v>5506</v>
      </c>
      <c r="V1458" s="17">
        <v>44970</v>
      </c>
      <c r="AB1458" s="11" t="s">
        <v>2395</v>
      </c>
      <c r="AC1458" s="11" t="s">
        <v>2396</v>
      </c>
      <c r="AD1458" s="11">
        <v>13137</v>
      </c>
      <c r="AF1458" s="17"/>
      <c r="AG1458" s="11" t="s">
        <v>1131</v>
      </c>
    </row>
    <row r="1459" spans="1:33" s="11" customFormat="1" hidden="1" x14ac:dyDescent="0.25">
      <c r="A1459" s="1">
        <v>20231040</v>
      </c>
      <c r="B1459" s="1" t="s">
        <v>2397</v>
      </c>
      <c r="C1459" s="1" t="s">
        <v>33</v>
      </c>
      <c r="D1459" s="1" t="s">
        <v>1717</v>
      </c>
      <c r="E1459" s="1">
        <v>1208059</v>
      </c>
      <c r="F1459" s="3">
        <v>44966</v>
      </c>
      <c r="G1459" s="1" t="s">
        <v>414</v>
      </c>
      <c r="H1459" s="1"/>
      <c r="J1459" s="11" t="s">
        <v>40</v>
      </c>
      <c r="K1459" s="11">
        <v>5413</v>
      </c>
      <c r="V1459" s="17">
        <v>44983</v>
      </c>
      <c r="AB1459" s="11" t="s">
        <v>2398</v>
      </c>
      <c r="AC1459" s="11" t="s">
        <v>2399</v>
      </c>
      <c r="AD1459" s="11">
        <v>13167</v>
      </c>
      <c r="AF1459" s="17"/>
      <c r="AG1459" s="11" t="s">
        <v>1131</v>
      </c>
    </row>
    <row r="1460" spans="1:33" s="11" customFormat="1" hidden="1" x14ac:dyDescent="0.25">
      <c r="A1460" s="1">
        <v>20231041</v>
      </c>
      <c r="B1460" s="1" t="s">
        <v>2400</v>
      </c>
      <c r="C1460" s="1" t="s">
        <v>78</v>
      </c>
      <c r="D1460" s="1" t="s">
        <v>79</v>
      </c>
      <c r="E1460" s="1">
        <v>1059290</v>
      </c>
      <c r="F1460" s="3">
        <v>44969</v>
      </c>
      <c r="G1460" s="1" t="s">
        <v>414</v>
      </c>
      <c r="H1460" s="1"/>
      <c r="J1460" s="11" t="s">
        <v>40</v>
      </c>
      <c r="K1460" s="11">
        <v>6372</v>
      </c>
      <c r="V1460" s="17">
        <v>44980</v>
      </c>
      <c r="AB1460" s="11" t="s">
        <v>2401</v>
      </c>
      <c r="AC1460" s="11" t="s">
        <v>2402</v>
      </c>
      <c r="AD1460" s="11">
        <v>13168</v>
      </c>
      <c r="AF1460" s="17"/>
      <c r="AG1460" s="11" t="s">
        <v>1131</v>
      </c>
    </row>
    <row r="1461" spans="1:33" s="11" customFormat="1" hidden="1" x14ac:dyDescent="0.25">
      <c r="A1461" s="1">
        <v>20231042</v>
      </c>
      <c r="B1461" s="1" t="s">
        <v>2403</v>
      </c>
      <c r="C1461" s="1" t="s">
        <v>33</v>
      </c>
      <c r="D1461" s="1" t="s">
        <v>1807</v>
      </c>
      <c r="E1461" s="1" t="s">
        <v>1808</v>
      </c>
      <c r="F1461" s="3">
        <v>44969</v>
      </c>
      <c r="G1461" s="1" t="s">
        <v>414</v>
      </c>
      <c r="H1461" s="1"/>
      <c r="J1461" s="11" t="s">
        <v>506</v>
      </c>
      <c r="K1461" s="11">
        <v>500</v>
      </c>
      <c r="V1461" s="17" t="s">
        <v>36</v>
      </c>
      <c r="W1461" s="11" t="s">
        <v>2404</v>
      </c>
      <c r="AB1461" s="11" t="s">
        <v>2405</v>
      </c>
      <c r="AC1461" s="11" t="s">
        <v>2406</v>
      </c>
      <c r="AD1461" s="11" t="s">
        <v>1224</v>
      </c>
      <c r="AF1461" s="17"/>
    </row>
    <row r="1462" spans="1:33" s="11" customFormat="1" hidden="1" x14ac:dyDescent="0.25">
      <c r="A1462" s="1">
        <v>20231043</v>
      </c>
      <c r="B1462" s="1" t="s">
        <v>2407</v>
      </c>
      <c r="C1462" s="1" t="s">
        <v>78</v>
      </c>
      <c r="D1462" s="1" t="s">
        <v>79</v>
      </c>
      <c r="E1462" s="1">
        <v>1059290</v>
      </c>
      <c r="F1462" s="3">
        <v>44970</v>
      </c>
      <c r="G1462" s="1" t="s">
        <v>414</v>
      </c>
      <c r="H1462" s="1"/>
      <c r="J1462" s="11" t="s">
        <v>40</v>
      </c>
      <c r="K1462" s="11">
        <v>5037</v>
      </c>
      <c r="V1462" s="92">
        <v>44977</v>
      </c>
      <c r="AB1462" s="11" t="s">
        <v>2408</v>
      </c>
      <c r="AC1462" s="11" t="s">
        <v>2409</v>
      </c>
      <c r="AD1462" s="11">
        <v>13169</v>
      </c>
      <c r="AF1462" s="17"/>
      <c r="AG1462" s="11" t="s">
        <v>1131</v>
      </c>
    </row>
    <row r="1463" spans="1:33" s="11" customFormat="1" hidden="1" x14ac:dyDescent="0.25">
      <c r="A1463" s="1">
        <v>20231044</v>
      </c>
      <c r="B1463" s="1" t="s">
        <v>2410</v>
      </c>
      <c r="C1463" s="1" t="s">
        <v>78</v>
      </c>
      <c r="D1463" s="1" t="s">
        <v>79</v>
      </c>
      <c r="E1463" s="1">
        <v>1059290</v>
      </c>
      <c r="F1463" s="3">
        <v>44970</v>
      </c>
      <c r="G1463" s="1" t="s">
        <v>414</v>
      </c>
      <c r="H1463" s="1"/>
      <c r="J1463" s="11" t="s">
        <v>40</v>
      </c>
      <c r="K1463" s="11">
        <v>5234</v>
      </c>
      <c r="V1463" s="17">
        <v>44978</v>
      </c>
      <c r="AB1463" s="11" t="s">
        <v>2411</v>
      </c>
      <c r="AC1463" s="11" t="s">
        <v>2412</v>
      </c>
      <c r="AD1463" s="11">
        <v>13170</v>
      </c>
      <c r="AF1463" s="17"/>
      <c r="AG1463" s="11" t="s">
        <v>1131</v>
      </c>
    </row>
    <row r="1464" spans="1:33" s="11" customFormat="1" hidden="1" x14ac:dyDescent="0.25">
      <c r="A1464" s="1">
        <v>20231045</v>
      </c>
      <c r="B1464" s="1" t="s">
        <v>2413</v>
      </c>
      <c r="C1464" s="1" t="s">
        <v>78</v>
      </c>
      <c r="D1464" s="1" t="s">
        <v>79</v>
      </c>
      <c r="E1464" s="1">
        <v>1059290</v>
      </c>
      <c r="F1464" s="3">
        <v>44970</v>
      </c>
      <c r="G1464" s="1" t="s">
        <v>414</v>
      </c>
      <c r="H1464" s="1"/>
      <c r="J1464" s="11" t="s">
        <v>268</v>
      </c>
      <c r="K1464" s="11">
        <v>550</v>
      </c>
      <c r="V1464" s="17">
        <v>44972</v>
      </c>
      <c r="AB1464" s="11" t="s">
        <v>2414</v>
      </c>
      <c r="AC1464" s="11" t="s">
        <v>2415</v>
      </c>
      <c r="AD1464" s="11">
        <v>13171</v>
      </c>
      <c r="AF1464" s="17"/>
      <c r="AG1464" s="11" t="s">
        <v>1131</v>
      </c>
    </row>
    <row r="1465" spans="1:33" s="11" customFormat="1" hidden="1" x14ac:dyDescent="0.25">
      <c r="A1465" s="1">
        <v>20231046</v>
      </c>
      <c r="B1465" s="1" t="s">
        <v>2416</v>
      </c>
      <c r="C1465" s="1" t="s">
        <v>78</v>
      </c>
      <c r="D1465" s="1" t="s">
        <v>79</v>
      </c>
      <c r="E1465" s="1">
        <v>1059290</v>
      </c>
      <c r="F1465" s="3">
        <v>44970</v>
      </c>
      <c r="G1465" s="1" t="s">
        <v>414</v>
      </c>
      <c r="H1465" s="1"/>
      <c r="J1465" s="11" t="s">
        <v>40</v>
      </c>
      <c r="K1465" s="11">
        <v>4196</v>
      </c>
      <c r="V1465" s="92">
        <v>44977</v>
      </c>
      <c r="AB1465" s="11" t="s">
        <v>2417</v>
      </c>
      <c r="AC1465" s="11" t="s">
        <v>2418</v>
      </c>
      <c r="AD1465" s="11">
        <v>13172</v>
      </c>
      <c r="AF1465" s="17"/>
      <c r="AG1465" s="11" t="s">
        <v>1131</v>
      </c>
    </row>
    <row r="1466" spans="1:33" s="11" customFormat="1" hidden="1" x14ac:dyDescent="0.25">
      <c r="A1466" s="1">
        <v>20231047</v>
      </c>
      <c r="B1466" s="1">
        <v>13273684</v>
      </c>
      <c r="C1466" s="1" t="s">
        <v>33</v>
      </c>
      <c r="D1466" s="1" t="s">
        <v>511</v>
      </c>
      <c r="E1466" s="1">
        <v>1108037</v>
      </c>
      <c r="F1466" s="3">
        <v>44970</v>
      </c>
      <c r="G1466" s="1" t="s">
        <v>414</v>
      </c>
      <c r="H1466" s="1"/>
      <c r="J1466" s="11" t="s">
        <v>40</v>
      </c>
      <c r="K1466" s="11">
        <v>4866</v>
      </c>
      <c r="V1466" s="17">
        <v>44978</v>
      </c>
      <c r="AB1466" s="11" t="s">
        <v>2419</v>
      </c>
      <c r="AC1466" s="11" t="s">
        <v>2420</v>
      </c>
      <c r="AD1466" s="11">
        <v>13173</v>
      </c>
      <c r="AF1466" s="17"/>
      <c r="AG1466" s="11" t="s">
        <v>1131</v>
      </c>
    </row>
    <row r="1467" spans="1:33" s="11" customFormat="1" hidden="1" x14ac:dyDescent="0.25">
      <c r="A1467" s="1">
        <v>20231048</v>
      </c>
      <c r="B1467" s="1" t="s">
        <v>2421</v>
      </c>
      <c r="C1467" s="1" t="s">
        <v>58</v>
      </c>
      <c r="D1467" s="1" t="s">
        <v>945</v>
      </c>
      <c r="E1467" s="1" t="s">
        <v>1192</v>
      </c>
      <c r="F1467" s="3">
        <v>44971</v>
      </c>
      <c r="G1467" s="1" t="s">
        <v>414</v>
      </c>
      <c r="H1467" s="1"/>
      <c r="J1467" s="11" t="s">
        <v>40</v>
      </c>
      <c r="K1467" s="11">
        <v>8095</v>
      </c>
      <c r="V1467" s="17">
        <v>44985</v>
      </c>
      <c r="AB1467" s="11" t="s">
        <v>2422</v>
      </c>
      <c r="AC1467" s="11" t="s">
        <v>2423</v>
      </c>
      <c r="AD1467" s="11">
        <v>13174</v>
      </c>
      <c r="AF1467" s="17"/>
      <c r="AG1467" s="11" t="s">
        <v>1131</v>
      </c>
    </row>
    <row r="1468" spans="1:33" s="11" customFormat="1" hidden="1" x14ac:dyDescent="0.25">
      <c r="A1468" s="1">
        <v>20231049</v>
      </c>
      <c r="B1468" s="1" t="s">
        <v>2424</v>
      </c>
      <c r="C1468" s="1" t="s">
        <v>33</v>
      </c>
      <c r="D1468" s="1" t="s">
        <v>1483</v>
      </c>
      <c r="E1468" s="1">
        <v>1218197</v>
      </c>
      <c r="F1468" s="3">
        <v>44972</v>
      </c>
      <c r="G1468" s="1" t="s">
        <v>414</v>
      </c>
      <c r="H1468" s="1"/>
      <c r="J1468" s="11" t="s">
        <v>40</v>
      </c>
      <c r="K1468" s="11">
        <v>5946</v>
      </c>
      <c r="V1468" s="17">
        <v>44993</v>
      </c>
      <c r="AB1468" s="11" t="s">
        <v>2425</v>
      </c>
      <c r="AC1468" s="11" t="s">
        <v>2426</v>
      </c>
      <c r="AD1468" s="18">
        <v>13230</v>
      </c>
      <c r="AE1468" s="18"/>
      <c r="AF1468" s="17"/>
      <c r="AG1468" s="11" t="s">
        <v>1131</v>
      </c>
    </row>
    <row r="1469" spans="1:33" s="11" customFormat="1" hidden="1" x14ac:dyDescent="0.25">
      <c r="A1469" s="1">
        <v>20231050</v>
      </c>
      <c r="B1469" s="1" t="s">
        <v>2427</v>
      </c>
      <c r="C1469" s="1" t="s">
        <v>78</v>
      </c>
      <c r="D1469" s="1" t="s">
        <v>79</v>
      </c>
      <c r="E1469" s="1">
        <v>1059290</v>
      </c>
      <c r="F1469" s="3">
        <v>44976</v>
      </c>
      <c r="G1469" s="1" t="s">
        <v>414</v>
      </c>
      <c r="H1469" s="1"/>
      <c r="J1469" s="11" t="s">
        <v>268</v>
      </c>
      <c r="K1469" s="11">
        <v>550</v>
      </c>
      <c r="V1469" s="17">
        <v>44987</v>
      </c>
      <c r="AB1469" s="11" t="s">
        <v>2428</v>
      </c>
      <c r="AC1469" s="11" t="s">
        <v>2429</v>
      </c>
      <c r="AD1469" s="18">
        <v>13231</v>
      </c>
      <c r="AE1469" s="18"/>
      <c r="AF1469" s="17"/>
      <c r="AG1469" s="11" t="s">
        <v>1131</v>
      </c>
    </row>
    <row r="1470" spans="1:33" s="11" customFormat="1" hidden="1" x14ac:dyDescent="0.25">
      <c r="A1470" s="1">
        <v>20231051</v>
      </c>
      <c r="B1470" s="1" t="s">
        <v>2430</v>
      </c>
      <c r="C1470" s="1" t="s">
        <v>33</v>
      </c>
      <c r="D1470" s="1" t="s">
        <v>1807</v>
      </c>
      <c r="E1470" s="1">
        <v>1219698</v>
      </c>
      <c r="F1470" s="3">
        <v>44983</v>
      </c>
      <c r="G1470" s="1" t="s">
        <v>414</v>
      </c>
      <c r="H1470" s="1"/>
      <c r="J1470" s="11" t="s">
        <v>268</v>
      </c>
      <c r="K1470" s="11">
        <v>550</v>
      </c>
      <c r="V1470" s="17">
        <v>44986</v>
      </c>
      <c r="AB1470" s="11" t="s">
        <v>2431</v>
      </c>
      <c r="AC1470" s="11" t="s">
        <v>2432</v>
      </c>
      <c r="AD1470" s="18">
        <v>13232</v>
      </c>
      <c r="AE1470" s="18"/>
      <c r="AF1470" s="17"/>
      <c r="AG1470" s="11" t="s">
        <v>1131</v>
      </c>
    </row>
    <row r="1471" spans="1:33" s="11" customFormat="1" hidden="1" x14ac:dyDescent="0.25">
      <c r="A1471" s="1">
        <v>20231052</v>
      </c>
      <c r="B1471" s="1" t="s">
        <v>2433</v>
      </c>
      <c r="C1471" s="1" t="s">
        <v>33</v>
      </c>
      <c r="D1471" s="1" t="s">
        <v>1483</v>
      </c>
      <c r="E1471" s="1">
        <v>1218197</v>
      </c>
      <c r="F1471" s="3">
        <v>44983</v>
      </c>
      <c r="G1471" s="1" t="s">
        <v>414</v>
      </c>
      <c r="H1471" s="1"/>
      <c r="J1471" s="11" t="s">
        <v>40</v>
      </c>
      <c r="K1471" s="11">
        <v>7921</v>
      </c>
      <c r="V1471" s="17">
        <v>44993</v>
      </c>
      <c r="AB1471" s="11" t="s">
        <v>2434</v>
      </c>
      <c r="AC1471" s="11" t="s">
        <v>2435</v>
      </c>
      <c r="AD1471" s="18">
        <v>13233</v>
      </c>
      <c r="AE1471" s="18"/>
      <c r="AF1471" s="17"/>
      <c r="AG1471" s="11" t="s">
        <v>1131</v>
      </c>
    </row>
    <row r="1472" spans="1:33" s="11" customFormat="1" hidden="1" x14ac:dyDescent="0.25">
      <c r="A1472" s="1">
        <v>20231053</v>
      </c>
      <c r="B1472" s="1" t="s">
        <v>2436</v>
      </c>
      <c r="C1472" s="1" t="s">
        <v>33</v>
      </c>
      <c r="D1472" s="1" t="s">
        <v>663</v>
      </c>
      <c r="E1472" s="1">
        <v>1174282</v>
      </c>
      <c r="F1472" s="3">
        <v>44983</v>
      </c>
      <c r="G1472" s="1" t="s">
        <v>414</v>
      </c>
      <c r="H1472" s="1"/>
      <c r="J1472" s="11" t="s">
        <v>40</v>
      </c>
      <c r="K1472" s="11">
        <v>6706</v>
      </c>
      <c r="V1472" s="17">
        <v>45009</v>
      </c>
      <c r="AB1472" s="11" t="s">
        <v>2437</v>
      </c>
      <c r="AC1472" s="11" t="s">
        <v>2438</v>
      </c>
      <c r="AD1472" s="11">
        <v>13246</v>
      </c>
      <c r="AF1472" s="17"/>
      <c r="AG1472" s="11" t="s">
        <v>1131</v>
      </c>
    </row>
    <row r="1473" spans="1:33" s="11" customFormat="1" hidden="1" x14ac:dyDescent="0.25">
      <c r="A1473" s="1">
        <v>20231054</v>
      </c>
      <c r="B1473" s="1" t="s">
        <v>2439</v>
      </c>
      <c r="C1473" s="1" t="s">
        <v>33</v>
      </c>
      <c r="D1473" s="1" t="s">
        <v>1731</v>
      </c>
      <c r="E1473" s="1">
        <v>1219697</v>
      </c>
      <c r="F1473" s="3">
        <v>44984</v>
      </c>
      <c r="G1473" s="1" t="s">
        <v>414</v>
      </c>
      <c r="H1473" s="1"/>
      <c r="J1473" s="11" t="s">
        <v>40</v>
      </c>
      <c r="K1473" s="11">
        <v>6046</v>
      </c>
      <c r="V1473" s="17">
        <v>45008</v>
      </c>
      <c r="AB1473" s="11" t="s">
        <v>2440</v>
      </c>
      <c r="AC1473" s="11" t="s">
        <v>2441</v>
      </c>
      <c r="AD1473" s="11">
        <v>13252</v>
      </c>
      <c r="AF1473" s="17"/>
      <c r="AG1473" s="11" t="s">
        <v>1131</v>
      </c>
    </row>
    <row r="1474" spans="1:33" s="11" customFormat="1" hidden="1" x14ac:dyDescent="0.25">
      <c r="A1474" s="1">
        <v>20231055</v>
      </c>
      <c r="B1474" s="1" t="s">
        <v>2442</v>
      </c>
      <c r="C1474" s="1" t="s">
        <v>33</v>
      </c>
      <c r="D1474" s="1" t="s">
        <v>1731</v>
      </c>
      <c r="E1474" s="1">
        <v>1219697</v>
      </c>
      <c r="F1474" s="3">
        <v>44984</v>
      </c>
      <c r="G1474" s="1" t="s">
        <v>414</v>
      </c>
      <c r="H1474" s="1"/>
      <c r="J1474" s="11" t="s">
        <v>1484</v>
      </c>
      <c r="K1474" s="11">
        <v>550</v>
      </c>
      <c r="V1474" s="17" t="s">
        <v>36</v>
      </c>
      <c r="W1474" s="11" t="s">
        <v>2443</v>
      </c>
      <c r="AB1474" s="11" t="s">
        <v>2444</v>
      </c>
      <c r="AC1474" s="11" t="s">
        <v>2445</v>
      </c>
      <c r="AD1474" s="11" t="s">
        <v>1224</v>
      </c>
      <c r="AF1474" s="17"/>
    </row>
    <row r="1475" spans="1:33" s="11" customFormat="1" hidden="1" x14ac:dyDescent="0.25">
      <c r="A1475" s="1">
        <v>20231056</v>
      </c>
      <c r="B1475" s="1" t="s">
        <v>2446</v>
      </c>
      <c r="C1475" s="1" t="s">
        <v>33</v>
      </c>
      <c r="D1475" s="1" t="s">
        <v>663</v>
      </c>
      <c r="E1475" s="1" t="s">
        <v>1361</v>
      </c>
      <c r="F1475" s="3">
        <v>44984</v>
      </c>
      <c r="G1475" s="1" t="s">
        <v>414</v>
      </c>
      <c r="H1475" s="1"/>
      <c r="J1475" s="11" t="s">
        <v>506</v>
      </c>
      <c r="K1475" s="11">
        <v>500</v>
      </c>
      <c r="V1475" s="17">
        <v>45011</v>
      </c>
      <c r="W1475" s="11" t="s">
        <v>2447</v>
      </c>
      <c r="AB1475" s="11" t="s">
        <v>2448</v>
      </c>
      <c r="AC1475" s="11" t="s">
        <v>2449</v>
      </c>
      <c r="AD1475" s="11" t="s">
        <v>1224</v>
      </c>
      <c r="AF1475" s="17"/>
    </row>
    <row r="1476" spans="1:33" s="11" customFormat="1" hidden="1" x14ac:dyDescent="0.25">
      <c r="A1476" s="1">
        <v>20231057</v>
      </c>
      <c r="B1476" s="1">
        <v>13844443</v>
      </c>
      <c r="C1476" s="1" t="s">
        <v>33</v>
      </c>
      <c r="D1476" s="1" t="s">
        <v>1807</v>
      </c>
      <c r="E1476" s="1">
        <v>1233276</v>
      </c>
      <c r="F1476" s="3">
        <v>44984</v>
      </c>
      <c r="G1476" s="1" t="s">
        <v>414</v>
      </c>
      <c r="H1476" s="1"/>
      <c r="J1476" s="11" t="s">
        <v>40</v>
      </c>
      <c r="K1476" s="11">
        <v>4556</v>
      </c>
      <c r="V1476" s="17">
        <v>44993</v>
      </c>
      <c r="AB1476" s="11" t="s">
        <v>2450</v>
      </c>
      <c r="AC1476" s="11" t="s">
        <v>2451</v>
      </c>
      <c r="AD1476" s="18">
        <v>13234</v>
      </c>
      <c r="AE1476" s="18"/>
      <c r="AF1476" s="17"/>
      <c r="AG1476" s="11" t="s">
        <v>1131</v>
      </c>
    </row>
    <row r="1477" spans="1:33" s="11" customFormat="1" hidden="1" x14ac:dyDescent="0.25">
      <c r="A1477" s="1">
        <v>20231058</v>
      </c>
      <c r="B1477" s="1">
        <v>13844442</v>
      </c>
      <c r="C1477" s="1" t="s">
        <v>33</v>
      </c>
      <c r="D1477" s="1" t="s">
        <v>1807</v>
      </c>
      <c r="E1477" s="1">
        <v>1233276</v>
      </c>
      <c r="F1477" s="3">
        <v>44987</v>
      </c>
      <c r="G1477" s="1" t="s">
        <v>414</v>
      </c>
      <c r="H1477" s="1"/>
      <c r="J1477" s="11" t="s">
        <v>794</v>
      </c>
      <c r="V1477" s="17" t="s">
        <v>36</v>
      </c>
      <c r="W1477" s="11" t="s">
        <v>2452</v>
      </c>
      <c r="AB1477" s="11" t="s">
        <v>2453</v>
      </c>
      <c r="AC1477" s="11" t="s">
        <v>2454</v>
      </c>
      <c r="AD1477" s="11" t="s">
        <v>1224</v>
      </c>
      <c r="AF1477" s="17"/>
    </row>
    <row r="1478" spans="1:33" s="11" customFormat="1" hidden="1" x14ac:dyDescent="0.25">
      <c r="A1478" s="1">
        <v>20231059</v>
      </c>
      <c r="B1478" s="1" t="s">
        <v>2455</v>
      </c>
      <c r="C1478" s="1" t="s">
        <v>78</v>
      </c>
      <c r="D1478" s="1" t="s">
        <v>79</v>
      </c>
      <c r="E1478" s="1">
        <v>1059290</v>
      </c>
      <c r="F1478" s="3">
        <v>44991</v>
      </c>
      <c r="G1478" s="1" t="s">
        <v>414</v>
      </c>
      <c r="H1478" s="1"/>
      <c r="J1478" s="11" t="s">
        <v>40</v>
      </c>
      <c r="K1478" s="11">
        <v>5062</v>
      </c>
      <c r="V1478" s="17">
        <v>44999</v>
      </c>
      <c r="AB1478" s="243" t="s">
        <v>2456</v>
      </c>
      <c r="AC1478" s="11" t="s">
        <v>2457</v>
      </c>
      <c r="AD1478" s="18">
        <v>13213</v>
      </c>
      <c r="AE1478" s="18"/>
      <c r="AF1478" s="17"/>
      <c r="AG1478" s="11" t="s">
        <v>1131</v>
      </c>
    </row>
    <row r="1479" spans="1:33" s="11" customFormat="1" hidden="1" x14ac:dyDescent="0.25">
      <c r="A1479" s="1">
        <v>20231060</v>
      </c>
      <c r="B1479" s="1" t="s">
        <v>2458</v>
      </c>
      <c r="C1479" s="1" t="s">
        <v>33</v>
      </c>
      <c r="D1479" s="1" t="s">
        <v>2064</v>
      </c>
      <c r="E1479" s="1">
        <v>1219698</v>
      </c>
      <c r="F1479" s="3">
        <v>44991</v>
      </c>
      <c r="G1479" s="1" t="s">
        <v>414</v>
      </c>
      <c r="H1479" s="1"/>
      <c r="J1479" s="11" t="s">
        <v>40</v>
      </c>
      <c r="K1479" s="11">
        <v>5376</v>
      </c>
      <c r="V1479" s="17">
        <v>45007</v>
      </c>
      <c r="AB1479" s="243" t="s">
        <v>2459</v>
      </c>
      <c r="AC1479" s="11" t="s">
        <v>2460</v>
      </c>
      <c r="AD1479" s="18">
        <v>13214</v>
      </c>
      <c r="AE1479" s="18"/>
      <c r="AF1479" s="17"/>
      <c r="AG1479" s="11" t="s">
        <v>1131</v>
      </c>
    </row>
    <row r="1480" spans="1:33" s="11" customFormat="1" hidden="1" x14ac:dyDescent="0.25">
      <c r="A1480" s="1">
        <v>20231061</v>
      </c>
      <c r="B1480" s="1" t="s">
        <v>2461</v>
      </c>
      <c r="C1480" s="1" t="s">
        <v>33</v>
      </c>
      <c r="D1480" s="1" t="s">
        <v>663</v>
      </c>
      <c r="E1480" s="1">
        <v>1174282</v>
      </c>
      <c r="F1480" s="3">
        <v>44997</v>
      </c>
      <c r="G1480" s="1" t="s">
        <v>414</v>
      </c>
      <c r="H1480" s="1"/>
      <c r="J1480" s="11" t="s">
        <v>40</v>
      </c>
      <c r="K1480" s="11">
        <v>4731</v>
      </c>
      <c r="V1480" s="17">
        <v>44997</v>
      </c>
      <c r="AB1480" s="243" t="s">
        <v>2462</v>
      </c>
      <c r="AC1480" s="11" t="s">
        <v>2463</v>
      </c>
      <c r="AD1480" s="11">
        <v>13253</v>
      </c>
      <c r="AF1480" s="17"/>
      <c r="AG1480" s="11" t="s">
        <v>1131</v>
      </c>
    </row>
    <row r="1481" spans="1:33" s="11" customFormat="1" hidden="1" x14ac:dyDescent="0.25">
      <c r="A1481" s="1">
        <v>20231062</v>
      </c>
      <c r="B1481" s="1" t="s">
        <v>2464</v>
      </c>
      <c r="C1481" s="1" t="s">
        <v>33</v>
      </c>
      <c r="D1481" s="1" t="s">
        <v>1731</v>
      </c>
      <c r="E1481" s="1">
        <v>1219697</v>
      </c>
      <c r="F1481" s="3">
        <v>44997</v>
      </c>
      <c r="G1481" s="1" t="s">
        <v>414</v>
      </c>
      <c r="H1481" s="1"/>
      <c r="J1481" s="11" t="s">
        <v>40</v>
      </c>
      <c r="K1481" s="11">
        <v>5251</v>
      </c>
      <c r="V1481" s="17">
        <v>45013</v>
      </c>
      <c r="AB1481" s="243" t="s">
        <v>2465</v>
      </c>
      <c r="AC1481" s="11" t="s">
        <v>2466</v>
      </c>
      <c r="AD1481" s="11">
        <v>13254</v>
      </c>
      <c r="AF1481" s="17"/>
      <c r="AG1481" s="11" t="s">
        <v>1131</v>
      </c>
    </row>
    <row r="1482" spans="1:33" s="11" customFormat="1" hidden="1" x14ac:dyDescent="0.25">
      <c r="A1482" s="1">
        <v>20231063</v>
      </c>
      <c r="B1482" s="1">
        <v>13732811</v>
      </c>
      <c r="C1482" s="1" t="s">
        <v>33</v>
      </c>
      <c r="D1482" s="1" t="s">
        <v>663</v>
      </c>
      <c r="E1482" s="1">
        <v>1174282</v>
      </c>
      <c r="F1482" s="3">
        <v>44997</v>
      </c>
      <c r="G1482" s="1" t="s">
        <v>414</v>
      </c>
      <c r="H1482" s="1"/>
      <c r="J1482" s="11" t="s">
        <v>40</v>
      </c>
      <c r="K1482" s="11">
        <v>4581</v>
      </c>
      <c r="V1482" s="17">
        <v>45007</v>
      </c>
      <c r="AB1482" s="243" t="s">
        <v>2467</v>
      </c>
      <c r="AC1482" s="11" t="s">
        <v>2468</v>
      </c>
      <c r="AD1482" s="11">
        <v>13247</v>
      </c>
      <c r="AF1482" s="17"/>
      <c r="AG1482" s="11" t="s">
        <v>1131</v>
      </c>
    </row>
    <row r="1483" spans="1:33" s="11" customFormat="1" hidden="1" x14ac:dyDescent="0.25">
      <c r="A1483" s="1">
        <v>20231064</v>
      </c>
      <c r="B1483" s="1" t="s">
        <v>2469</v>
      </c>
      <c r="C1483" s="1" t="s">
        <v>33</v>
      </c>
      <c r="D1483" s="1" t="s">
        <v>511</v>
      </c>
      <c r="E1483" s="1">
        <v>1108037</v>
      </c>
      <c r="F1483" s="3">
        <v>44997</v>
      </c>
      <c r="G1483" s="1" t="s">
        <v>414</v>
      </c>
      <c r="H1483" s="1"/>
      <c r="J1483" s="11" t="s">
        <v>40</v>
      </c>
      <c r="K1483" s="11">
        <v>6031</v>
      </c>
      <c r="L1483" s="11" t="s">
        <v>1161</v>
      </c>
      <c r="V1483" s="17">
        <v>45060</v>
      </c>
      <c r="AB1483" s="243" t="s">
        <v>2470</v>
      </c>
      <c r="AC1483" s="11" t="s">
        <v>2471</v>
      </c>
      <c r="AD1483" s="11">
        <v>13256</v>
      </c>
      <c r="AF1483" s="17"/>
    </row>
    <row r="1484" spans="1:33" s="11" customFormat="1" hidden="1" x14ac:dyDescent="0.25">
      <c r="A1484" s="1">
        <v>20231065</v>
      </c>
      <c r="B1484" s="1" t="s">
        <v>2472</v>
      </c>
      <c r="C1484" s="1" t="s">
        <v>33</v>
      </c>
      <c r="D1484" s="1" t="s">
        <v>511</v>
      </c>
      <c r="E1484" s="1">
        <v>1108037</v>
      </c>
      <c r="F1484" s="3">
        <v>44997</v>
      </c>
      <c r="G1484" s="1" t="s">
        <v>414</v>
      </c>
      <c r="H1484" s="1"/>
      <c r="J1484" s="11" t="s">
        <v>40</v>
      </c>
      <c r="K1484" s="11">
        <v>6106</v>
      </c>
      <c r="L1484" s="11" t="s">
        <v>1161</v>
      </c>
      <c r="V1484" s="17">
        <v>45022</v>
      </c>
      <c r="AB1484" s="243" t="s">
        <v>2473</v>
      </c>
      <c r="AC1484" s="11" t="s">
        <v>2474</v>
      </c>
      <c r="AD1484" s="11">
        <v>13257</v>
      </c>
      <c r="AF1484" s="17"/>
    </row>
    <row r="1485" spans="1:33" s="11" customFormat="1" hidden="1" x14ac:dyDescent="0.25">
      <c r="A1485" s="1">
        <v>20231066</v>
      </c>
      <c r="B1485" s="1" t="s">
        <v>2475</v>
      </c>
      <c r="C1485" s="1" t="s">
        <v>78</v>
      </c>
      <c r="D1485" s="1" t="s">
        <v>79</v>
      </c>
      <c r="E1485" s="1">
        <v>1059290</v>
      </c>
      <c r="F1485" s="3">
        <v>44997</v>
      </c>
      <c r="G1485" s="1" t="s">
        <v>414</v>
      </c>
      <c r="H1485" s="1"/>
      <c r="J1485" s="11" t="s">
        <v>40</v>
      </c>
      <c r="K1485" s="11">
        <v>5506</v>
      </c>
      <c r="V1485" s="17">
        <v>45007</v>
      </c>
      <c r="AB1485" s="243" t="s">
        <v>2476</v>
      </c>
      <c r="AC1485" s="11" t="s">
        <v>2477</v>
      </c>
      <c r="AD1485" s="11">
        <v>13258</v>
      </c>
      <c r="AF1485" s="17"/>
      <c r="AG1485" s="11" t="s">
        <v>1131</v>
      </c>
    </row>
    <row r="1486" spans="1:33" s="11" customFormat="1" hidden="1" x14ac:dyDescent="0.25">
      <c r="A1486" s="1">
        <v>20231067</v>
      </c>
      <c r="B1486" s="1" t="s">
        <v>2478</v>
      </c>
      <c r="C1486" s="1" t="s">
        <v>33</v>
      </c>
      <c r="D1486" s="1" t="s">
        <v>664</v>
      </c>
      <c r="E1486" s="1" t="s">
        <v>160</v>
      </c>
      <c r="F1486" s="3">
        <v>44999</v>
      </c>
      <c r="G1486" s="1" t="s">
        <v>414</v>
      </c>
      <c r="H1486" s="1"/>
      <c r="J1486" s="11" t="s">
        <v>40</v>
      </c>
      <c r="K1486" s="11">
        <v>5996</v>
      </c>
      <c r="V1486" s="17">
        <v>45013</v>
      </c>
      <c r="AB1486" s="243" t="s">
        <v>2479</v>
      </c>
      <c r="AC1486" s="11" t="s">
        <v>2480</v>
      </c>
      <c r="AD1486" s="11">
        <v>13259</v>
      </c>
      <c r="AF1486" s="17"/>
      <c r="AG1486" s="11" t="s">
        <v>1131</v>
      </c>
    </row>
    <row r="1487" spans="1:33" s="11" customFormat="1" hidden="1" x14ac:dyDescent="0.25">
      <c r="A1487" s="1">
        <v>20231068</v>
      </c>
      <c r="B1487" s="1" t="s">
        <v>2481</v>
      </c>
      <c r="C1487" s="1" t="s">
        <v>33</v>
      </c>
      <c r="D1487" s="244" t="s">
        <v>511</v>
      </c>
      <c r="E1487" s="1">
        <v>1108037</v>
      </c>
      <c r="F1487" s="3">
        <v>44999</v>
      </c>
      <c r="G1487" s="1" t="s">
        <v>414</v>
      </c>
      <c r="H1487" s="1"/>
      <c r="J1487" s="11" t="s">
        <v>40</v>
      </c>
      <c r="K1487" s="11">
        <v>5921</v>
      </c>
      <c r="V1487" s="17">
        <v>45014</v>
      </c>
      <c r="W1487" s="11" t="s">
        <v>2482</v>
      </c>
      <c r="AB1487" s="243" t="s">
        <v>2483</v>
      </c>
      <c r="AC1487" s="11" t="s">
        <v>2484</v>
      </c>
      <c r="AD1487" s="11">
        <v>13260</v>
      </c>
      <c r="AF1487" s="17"/>
      <c r="AG1487" s="11" t="s">
        <v>1131</v>
      </c>
    </row>
    <row r="1488" spans="1:33" s="11" customFormat="1" hidden="1" x14ac:dyDescent="0.25">
      <c r="A1488" s="1">
        <v>20231069</v>
      </c>
      <c r="B1488" s="1" t="s">
        <v>2485</v>
      </c>
      <c r="C1488" s="1" t="s">
        <v>78</v>
      </c>
      <c r="D1488" s="1" t="s">
        <v>79</v>
      </c>
      <c r="E1488" s="1">
        <v>1059290</v>
      </c>
      <c r="F1488" s="3">
        <v>44999</v>
      </c>
      <c r="G1488" s="1" t="s">
        <v>414</v>
      </c>
      <c r="H1488" s="1"/>
      <c r="J1488" s="11" t="s">
        <v>40</v>
      </c>
      <c r="K1488" s="11">
        <v>6050</v>
      </c>
      <c r="V1488" s="17">
        <v>45007</v>
      </c>
      <c r="AB1488" s="243" t="s">
        <v>2486</v>
      </c>
      <c r="AC1488" s="11" t="s">
        <v>2487</v>
      </c>
      <c r="AD1488" s="11">
        <v>13261</v>
      </c>
      <c r="AF1488" s="17"/>
      <c r="AG1488" s="11" t="s">
        <v>1131</v>
      </c>
    </row>
    <row r="1489" spans="1:33" s="11" customFormat="1" hidden="1" x14ac:dyDescent="0.25">
      <c r="A1489" s="1">
        <v>20231070</v>
      </c>
      <c r="B1489" s="1" t="s">
        <v>2488</v>
      </c>
      <c r="C1489" s="1" t="s">
        <v>78</v>
      </c>
      <c r="D1489" s="1" t="s">
        <v>79</v>
      </c>
      <c r="E1489" s="1">
        <v>1059290</v>
      </c>
      <c r="F1489" s="3">
        <v>44999</v>
      </c>
      <c r="G1489" s="1" t="s">
        <v>414</v>
      </c>
      <c r="H1489" s="1"/>
      <c r="J1489" s="11" t="s">
        <v>40</v>
      </c>
      <c r="K1489" s="11">
        <v>4568</v>
      </c>
      <c r="V1489" s="17">
        <v>45006</v>
      </c>
      <c r="AB1489" s="243" t="s">
        <v>2489</v>
      </c>
      <c r="AC1489" s="11" t="s">
        <v>2490</v>
      </c>
      <c r="AD1489" s="11">
        <v>13248</v>
      </c>
      <c r="AF1489" s="17"/>
      <c r="AG1489" s="11" t="s">
        <v>1131</v>
      </c>
    </row>
    <row r="1490" spans="1:33" s="11" customFormat="1" hidden="1" x14ac:dyDescent="0.25">
      <c r="A1490" s="1">
        <v>20231071</v>
      </c>
      <c r="B1490" s="1" t="s">
        <v>2491</v>
      </c>
      <c r="C1490" s="1" t="s">
        <v>33</v>
      </c>
      <c r="D1490" s="1" t="s">
        <v>1807</v>
      </c>
      <c r="E1490" s="1">
        <v>1219698</v>
      </c>
      <c r="F1490" s="3">
        <v>44999</v>
      </c>
      <c r="G1490" s="1" t="s">
        <v>414</v>
      </c>
      <c r="H1490" s="1"/>
      <c r="J1490" s="11" t="s">
        <v>268</v>
      </c>
      <c r="K1490" s="11">
        <v>550</v>
      </c>
      <c r="V1490" s="17">
        <v>45009</v>
      </c>
      <c r="W1490" s="18" t="s">
        <v>2492</v>
      </c>
      <c r="X1490" s="18"/>
      <c r="Y1490" s="18"/>
      <c r="Z1490" s="18"/>
      <c r="AB1490" s="243" t="s">
        <v>2493</v>
      </c>
      <c r="AC1490" s="11" t="s">
        <v>2494</v>
      </c>
      <c r="AD1490" s="11">
        <v>13268</v>
      </c>
      <c r="AF1490" s="17"/>
      <c r="AG1490" s="11" t="s">
        <v>1131</v>
      </c>
    </row>
    <row r="1491" spans="1:33" s="11" customFormat="1" hidden="1" x14ac:dyDescent="0.25">
      <c r="A1491" s="1">
        <v>20231072</v>
      </c>
      <c r="B1491" s="1" t="s">
        <v>2495</v>
      </c>
      <c r="C1491" s="1" t="s">
        <v>33</v>
      </c>
      <c r="D1491" s="1" t="s">
        <v>2133</v>
      </c>
      <c r="E1491" s="1">
        <v>1225753</v>
      </c>
      <c r="F1491" s="3">
        <v>44999</v>
      </c>
      <c r="G1491" s="1" t="s">
        <v>414</v>
      </c>
      <c r="H1491" s="1"/>
      <c r="J1491" s="11" t="s">
        <v>40</v>
      </c>
      <c r="K1491" s="11">
        <v>7366</v>
      </c>
      <c r="V1491" s="17">
        <v>45015</v>
      </c>
      <c r="AB1491" s="243" t="s">
        <v>2496</v>
      </c>
      <c r="AC1491" s="11" t="s">
        <v>2497</v>
      </c>
      <c r="AD1491" s="11">
        <v>13263</v>
      </c>
      <c r="AF1491" s="17"/>
      <c r="AG1491" s="11" t="s">
        <v>1131</v>
      </c>
    </row>
    <row r="1492" spans="1:33" s="11" customFormat="1" hidden="1" x14ac:dyDescent="0.25">
      <c r="A1492" s="1">
        <v>20231073</v>
      </c>
      <c r="B1492" s="1">
        <v>13261218</v>
      </c>
      <c r="C1492" s="1" t="s">
        <v>33</v>
      </c>
      <c r="D1492" s="1" t="s">
        <v>2498</v>
      </c>
      <c r="E1492" s="1">
        <v>1093690</v>
      </c>
      <c r="F1492" s="3">
        <v>45004</v>
      </c>
      <c r="G1492" s="1" t="s">
        <v>414</v>
      </c>
      <c r="H1492" s="1"/>
      <c r="J1492" s="11" t="s">
        <v>40</v>
      </c>
      <c r="K1492" s="11">
        <v>7001</v>
      </c>
      <c r="V1492" s="17">
        <v>45014</v>
      </c>
      <c r="AB1492" s="243" t="s">
        <v>2499</v>
      </c>
      <c r="AC1492" s="11" t="s">
        <v>2500</v>
      </c>
      <c r="AD1492" s="11">
        <v>13274</v>
      </c>
      <c r="AF1492" s="17"/>
      <c r="AG1492" s="11" t="s">
        <v>1131</v>
      </c>
    </row>
    <row r="1493" spans="1:33" s="11" customFormat="1" hidden="1" x14ac:dyDescent="0.25">
      <c r="A1493" s="1">
        <v>20231074</v>
      </c>
      <c r="B1493" s="1" t="s">
        <v>2501</v>
      </c>
      <c r="C1493" s="1" t="s">
        <v>78</v>
      </c>
      <c r="D1493" s="1" t="s">
        <v>79</v>
      </c>
      <c r="E1493" s="1">
        <v>1059290</v>
      </c>
      <c r="F1493" s="3">
        <v>45004</v>
      </c>
      <c r="G1493" s="1" t="s">
        <v>414</v>
      </c>
      <c r="H1493" s="1"/>
      <c r="J1493" s="11" t="s">
        <v>40</v>
      </c>
      <c r="K1493" s="11">
        <v>5259</v>
      </c>
      <c r="V1493" s="17">
        <v>45011</v>
      </c>
      <c r="AB1493" s="243" t="s">
        <v>2502</v>
      </c>
      <c r="AC1493" s="11" t="s">
        <v>2503</v>
      </c>
      <c r="AD1493" s="11">
        <v>13267</v>
      </c>
      <c r="AF1493" s="17"/>
      <c r="AG1493" s="11" t="s">
        <v>1131</v>
      </c>
    </row>
    <row r="1494" spans="1:33" s="11" customFormat="1" hidden="1" x14ac:dyDescent="0.25">
      <c r="A1494" s="1">
        <v>20231075</v>
      </c>
      <c r="B1494" s="1" t="s">
        <v>2504</v>
      </c>
      <c r="C1494" s="1" t="s">
        <v>33</v>
      </c>
      <c r="D1494" s="1" t="s">
        <v>1717</v>
      </c>
      <c r="E1494" s="1">
        <v>1208059</v>
      </c>
      <c r="F1494" s="3">
        <v>45004</v>
      </c>
      <c r="G1494" s="1" t="s">
        <v>414</v>
      </c>
      <c r="H1494" s="1"/>
      <c r="J1494" s="11" t="s">
        <v>506</v>
      </c>
      <c r="K1494" s="11">
        <v>500</v>
      </c>
      <c r="V1494" s="17">
        <v>45011</v>
      </c>
      <c r="AB1494" s="243" t="s">
        <v>2505</v>
      </c>
      <c r="AC1494" s="11" t="s">
        <v>2506</v>
      </c>
      <c r="AD1494" s="11" t="s">
        <v>1224</v>
      </c>
      <c r="AF1494" s="17"/>
    </row>
    <row r="1495" spans="1:33" s="11" customFormat="1" hidden="1" x14ac:dyDescent="0.25">
      <c r="A1495" s="1">
        <v>20231076</v>
      </c>
      <c r="B1495" s="1" t="s">
        <v>2507</v>
      </c>
      <c r="C1495" s="1" t="s">
        <v>78</v>
      </c>
      <c r="D1495" s="1" t="s">
        <v>79</v>
      </c>
      <c r="E1495" s="1">
        <v>1059290</v>
      </c>
      <c r="F1495" s="3">
        <v>45006</v>
      </c>
      <c r="G1495" s="1" t="s">
        <v>414</v>
      </c>
      <c r="H1495" s="1"/>
      <c r="J1495" s="11" t="s">
        <v>40</v>
      </c>
      <c r="K1495" s="11">
        <v>4221</v>
      </c>
      <c r="V1495" s="17">
        <v>45014</v>
      </c>
      <c r="AB1495" s="243" t="s">
        <v>2508</v>
      </c>
      <c r="AC1495" s="11" t="s">
        <v>2509</v>
      </c>
      <c r="AD1495" s="11">
        <v>13275</v>
      </c>
      <c r="AF1495" s="17"/>
      <c r="AG1495" s="11" t="s">
        <v>1131</v>
      </c>
    </row>
    <row r="1496" spans="1:33" s="11" customFormat="1" hidden="1" x14ac:dyDescent="0.25">
      <c r="A1496" s="1">
        <v>20231077</v>
      </c>
      <c r="B1496" s="1" t="s">
        <v>2510</v>
      </c>
      <c r="C1496" s="1" t="s">
        <v>33</v>
      </c>
      <c r="D1496" s="1" t="s">
        <v>1807</v>
      </c>
      <c r="E1496" s="1">
        <v>1233276</v>
      </c>
      <c r="F1496" s="3">
        <v>45008</v>
      </c>
      <c r="G1496" s="1" t="s">
        <v>414</v>
      </c>
      <c r="H1496" s="1"/>
      <c r="J1496" s="11" t="s">
        <v>35</v>
      </c>
      <c r="V1496" s="17" t="s">
        <v>36</v>
      </c>
      <c r="W1496" s="11" t="s">
        <v>2511</v>
      </c>
      <c r="AB1496" s="243" t="s">
        <v>2512</v>
      </c>
      <c r="AC1496" s="11" t="s">
        <v>2513</v>
      </c>
      <c r="AF1496" s="17"/>
    </row>
    <row r="1497" spans="1:33" s="11" customFormat="1" hidden="1" x14ac:dyDescent="0.25">
      <c r="A1497" s="1">
        <v>20231078</v>
      </c>
      <c r="B1497" s="1" t="s">
        <v>2514</v>
      </c>
      <c r="C1497" s="1" t="s">
        <v>33</v>
      </c>
      <c r="D1497" s="1" t="s">
        <v>1807</v>
      </c>
      <c r="E1497" s="1">
        <v>1233276</v>
      </c>
      <c r="F1497" s="3">
        <v>45008</v>
      </c>
      <c r="G1497" s="1" t="s">
        <v>414</v>
      </c>
      <c r="H1497" s="1"/>
      <c r="J1497" s="11" t="s">
        <v>40</v>
      </c>
      <c r="K1497" s="11">
        <v>7721</v>
      </c>
      <c r="V1497" s="17">
        <v>45018</v>
      </c>
      <c r="W1497" s="11" t="s">
        <v>2238</v>
      </c>
      <c r="AB1497" s="243" t="s">
        <v>2515</v>
      </c>
      <c r="AC1497" s="11" t="s">
        <v>2516</v>
      </c>
      <c r="AD1497" s="11">
        <v>13287</v>
      </c>
      <c r="AF1497" s="17"/>
      <c r="AG1497" s="11" t="s">
        <v>1131</v>
      </c>
    </row>
    <row r="1498" spans="1:33" s="11" customFormat="1" hidden="1" x14ac:dyDescent="0.25">
      <c r="A1498" s="1">
        <v>20231079</v>
      </c>
      <c r="B1498" s="1" t="s">
        <v>2517</v>
      </c>
      <c r="C1498" s="1" t="s">
        <v>33</v>
      </c>
      <c r="D1498" s="1" t="s">
        <v>661</v>
      </c>
      <c r="E1498" s="1">
        <v>1214858</v>
      </c>
      <c r="F1498" s="3">
        <v>45008</v>
      </c>
      <c r="G1498" s="1" t="s">
        <v>414</v>
      </c>
      <c r="H1498" s="1"/>
      <c r="J1498" s="11" t="s">
        <v>40</v>
      </c>
      <c r="K1498" s="11">
        <v>7846</v>
      </c>
      <c r="V1498" s="17">
        <v>45015</v>
      </c>
      <c r="AB1498" s="243" t="s">
        <v>2518</v>
      </c>
      <c r="AC1498" s="11" t="s">
        <v>2519</v>
      </c>
      <c r="AD1498" s="11">
        <v>13276</v>
      </c>
      <c r="AF1498" s="17"/>
      <c r="AG1498" s="11" t="s">
        <v>1131</v>
      </c>
    </row>
    <row r="1499" spans="1:33" s="11" customFormat="1" hidden="1" x14ac:dyDescent="0.25">
      <c r="A1499" s="1">
        <v>20231080</v>
      </c>
      <c r="B1499" s="1">
        <v>13811919</v>
      </c>
      <c r="C1499" s="1" t="s">
        <v>33</v>
      </c>
      <c r="D1499" s="1" t="s">
        <v>663</v>
      </c>
      <c r="E1499" s="1">
        <v>1174282</v>
      </c>
      <c r="F1499" s="3">
        <v>45008</v>
      </c>
      <c r="G1499" s="1" t="s">
        <v>414</v>
      </c>
      <c r="H1499" s="1"/>
      <c r="J1499" s="11" t="s">
        <v>506</v>
      </c>
      <c r="K1499" s="11">
        <v>500</v>
      </c>
      <c r="V1499" s="17">
        <v>45175</v>
      </c>
      <c r="AB1499" s="243" t="s">
        <v>2520</v>
      </c>
      <c r="AC1499" s="11" t="s">
        <v>2521</v>
      </c>
      <c r="AD1499" s="11" t="s">
        <v>1224</v>
      </c>
      <c r="AF1499" s="17"/>
    </row>
    <row r="1500" spans="1:33" s="11" customFormat="1" hidden="1" x14ac:dyDescent="0.25">
      <c r="A1500" s="1">
        <v>20231081</v>
      </c>
      <c r="B1500" s="1" t="s">
        <v>2522</v>
      </c>
      <c r="C1500" s="1" t="s">
        <v>78</v>
      </c>
      <c r="D1500" s="1" t="s">
        <v>79</v>
      </c>
      <c r="E1500" s="1">
        <v>1059290</v>
      </c>
      <c r="F1500" s="3">
        <v>45011</v>
      </c>
      <c r="G1500" s="1" t="s">
        <v>414</v>
      </c>
      <c r="H1500" s="1"/>
      <c r="J1500" s="11" t="s">
        <v>506</v>
      </c>
      <c r="K1500" s="11">
        <v>500</v>
      </c>
      <c r="V1500" s="17" t="s">
        <v>36</v>
      </c>
      <c r="AB1500" s="243" t="s">
        <v>2523</v>
      </c>
      <c r="AC1500" s="11" t="s">
        <v>2524</v>
      </c>
      <c r="AD1500" s="11" t="s">
        <v>1224</v>
      </c>
      <c r="AF1500" s="17"/>
    </row>
    <row r="1501" spans="1:33" s="11" customFormat="1" hidden="1" x14ac:dyDescent="0.25">
      <c r="A1501" s="1">
        <v>20231082</v>
      </c>
      <c r="B1501" s="1" t="s">
        <v>2525</v>
      </c>
      <c r="C1501" s="1" t="s">
        <v>33</v>
      </c>
      <c r="D1501" s="1" t="s">
        <v>511</v>
      </c>
      <c r="E1501" s="1">
        <v>1162241</v>
      </c>
      <c r="F1501" s="3">
        <v>45011</v>
      </c>
      <c r="G1501" s="1" t="s">
        <v>414</v>
      </c>
      <c r="H1501" s="1"/>
      <c r="J1501" s="11" t="s">
        <v>506</v>
      </c>
      <c r="K1501" s="11">
        <v>500</v>
      </c>
      <c r="V1501" s="17" t="s">
        <v>36</v>
      </c>
      <c r="AB1501" s="243" t="s">
        <v>2526</v>
      </c>
      <c r="AC1501" s="11" t="s">
        <v>2527</v>
      </c>
      <c r="AD1501" s="11" t="s">
        <v>1224</v>
      </c>
      <c r="AF1501" s="17"/>
    </row>
    <row r="1502" spans="1:33" s="11" customFormat="1" hidden="1" x14ac:dyDescent="0.25">
      <c r="A1502" s="1">
        <v>20231083</v>
      </c>
      <c r="B1502" s="1" t="s">
        <v>2528</v>
      </c>
      <c r="C1502" s="1" t="s">
        <v>33</v>
      </c>
      <c r="D1502" s="1" t="s">
        <v>56</v>
      </c>
      <c r="E1502" s="1">
        <v>952636</v>
      </c>
      <c r="F1502" s="3">
        <v>45012</v>
      </c>
      <c r="G1502" s="1" t="s">
        <v>414</v>
      </c>
      <c r="H1502" s="1"/>
      <c r="J1502" s="11" t="s">
        <v>506</v>
      </c>
      <c r="K1502" s="11">
        <v>500</v>
      </c>
      <c r="V1502" s="17" t="s">
        <v>36</v>
      </c>
      <c r="W1502" s="11" t="s">
        <v>2529</v>
      </c>
      <c r="AB1502" s="243" t="s">
        <v>2530</v>
      </c>
      <c r="AC1502" s="11" t="s">
        <v>2531</v>
      </c>
      <c r="AD1502" s="11" t="s">
        <v>1224</v>
      </c>
      <c r="AF1502" s="17"/>
    </row>
    <row r="1503" spans="1:33" s="11" customFormat="1" hidden="1" x14ac:dyDescent="0.25">
      <c r="A1503" s="1">
        <v>20231084</v>
      </c>
      <c r="B1503" s="1" t="s">
        <v>2532</v>
      </c>
      <c r="C1503" s="1" t="s">
        <v>33</v>
      </c>
      <c r="D1503" s="1" t="s">
        <v>1483</v>
      </c>
      <c r="E1503" s="1">
        <v>1218197</v>
      </c>
      <c r="F1503" s="3">
        <v>45013</v>
      </c>
      <c r="G1503" s="1" t="s">
        <v>414</v>
      </c>
      <c r="H1503" s="1"/>
      <c r="J1503" s="11" t="s">
        <v>40</v>
      </c>
      <c r="K1503" s="11">
        <v>9911</v>
      </c>
      <c r="V1503" s="17">
        <v>45019</v>
      </c>
      <c r="AB1503" s="243" t="s">
        <v>2533</v>
      </c>
      <c r="AC1503" s="11" t="s">
        <v>2534</v>
      </c>
      <c r="AD1503" s="11">
        <v>13292</v>
      </c>
      <c r="AF1503" s="17"/>
      <c r="AG1503" s="11" t="s">
        <v>1131</v>
      </c>
    </row>
    <row r="1504" spans="1:33" s="11" customFormat="1" ht="14.25" hidden="1" customHeight="1" x14ac:dyDescent="0.25">
      <c r="A1504" s="1">
        <v>20231085</v>
      </c>
      <c r="B1504" s="1" t="s">
        <v>2535</v>
      </c>
      <c r="C1504" s="1" t="s">
        <v>78</v>
      </c>
      <c r="D1504" s="1" t="s">
        <v>79</v>
      </c>
      <c r="E1504" s="1">
        <v>1059290</v>
      </c>
      <c r="F1504" s="3">
        <v>45015</v>
      </c>
      <c r="G1504" s="1" t="s">
        <v>414</v>
      </c>
      <c r="H1504" s="1"/>
      <c r="J1504" s="11" t="s">
        <v>40</v>
      </c>
      <c r="K1504" s="11">
        <v>4146</v>
      </c>
      <c r="V1504" s="17">
        <v>45025</v>
      </c>
      <c r="AB1504" s="243" t="s">
        <v>2536</v>
      </c>
      <c r="AC1504" s="11" t="s">
        <v>2537</v>
      </c>
      <c r="AD1504" s="11">
        <v>13325</v>
      </c>
      <c r="AF1504" s="17"/>
    </row>
    <row r="1505" spans="1:30" s="11" customFormat="1" hidden="1" x14ac:dyDescent="0.25">
      <c r="A1505" s="1">
        <v>20231086</v>
      </c>
      <c r="B1505" s="1" t="s">
        <v>2538</v>
      </c>
      <c r="C1505" s="1" t="s">
        <v>58</v>
      </c>
      <c r="D1505" s="1" t="s">
        <v>945</v>
      </c>
      <c r="E1505" s="1" t="s">
        <v>1192</v>
      </c>
      <c r="F1505" s="3">
        <v>45018</v>
      </c>
      <c r="G1505" s="1" t="s">
        <v>414</v>
      </c>
      <c r="H1505" s="1"/>
      <c r="J1505" s="11" t="s">
        <v>40</v>
      </c>
      <c r="K1505" s="11">
        <v>12598</v>
      </c>
      <c r="V1505" s="17">
        <v>45036</v>
      </c>
      <c r="AB1505" s="243" t="s">
        <v>2539</v>
      </c>
      <c r="AC1505" s="11" t="s">
        <v>2540</v>
      </c>
      <c r="AD1505" s="11">
        <v>13339</v>
      </c>
    </row>
    <row r="1506" spans="1:30" s="11" customFormat="1" hidden="1" x14ac:dyDescent="0.25">
      <c r="A1506" s="1">
        <v>20231087</v>
      </c>
      <c r="B1506" s="1" t="s">
        <v>2541</v>
      </c>
      <c r="C1506" s="1" t="s">
        <v>33</v>
      </c>
      <c r="D1506" s="1" t="s">
        <v>663</v>
      </c>
      <c r="E1506" s="1">
        <v>1174282</v>
      </c>
      <c r="F1506" s="3">
        <v>45020</v>
      </c>
      <c r="G1506" s="1" t="s">
        <v>414</v>
      </c>
      <c r="H1506" s="1"/>
      <c r="J1506" s="11" t="s">
        <v>506</v>
      </c>
      <c r="K1506" s="11">
        <v>500</v>
      </c>
      <c r="V1506" s="17" t="s">
        <v>36</v>
      </c>
      <c r="W1506" s="11" t="s">
        <v>2542</v>
      </c>
      <c r="AB1506" s="243" t="s">
        <v>2543</v>
      </c>
      <c r="AC1506" s="11" t="s">
        <v>2544</v>
      </c>
      <c r="AD1506" s="11" t="s">
        <v>1224</v>
      </c>
    </row>
    <row r="1507" spans="1:30" s="11" customFormat="1" hidden="1" x14ac:dyDescent="0.25">
      <c r="A1507" s="1">
        <v>20231088</v>
      </c>
      <c r="B1507" s="1" t="s">
        <v>2545</v>
      </c>
      <c r="C1507" s="1" t="s">
        <v>33</v>
      </c>
      <c r="D1507" s="1" t="s">
        <v>56</v>
      </c>
      <c r="E1507" s="1">
        <v>952636</v>
      </c>
      <c r="F1507" s="3">
        <v>45022</v>
      </c>
      <c r="G1507" s="1" t="s">
        <v>414</v>
      </c>
      <c r="H1507" s="1"/>
      <c r="J1507" s="11" t="s">
        <v>506</v>
      </c>
      <c r="K1507" s="11">
        <v>500</v>
      </c>
      <c r="V1507" s="17">
        <v>45113</v>
      </c>
      <c r="AB1507" s="243" t="s">
        <v>2546</v>
      </c>
      <c r="AC1507" s="11" t="s">
        <v>2547</v>
      </c>
      <c r="AD1507" s="11" t="s">
        <v>1224</v>
      </c>
    </row>
    <row r="1508" spans="1:30" s="11" customFormat="1" hidden="1" x14ac:dyDescent="0.25">
      <c r="A1508" s="1">
        <v>20231089</v>
      </c>
      <c r="B1508" s="1" t="s">
        <v>2548</v>
      </c>
      <c r="C1508" s="1" t="s">
        <v>78</v>
      </c>
      <c r="D1508" s="1" t="s">
        <v>79</v>
      </c>
      <c r="E1508" s="1">
        <v>1059290</v>
      </c>
      <c r="F1508" s="3">
        <v>45022</v>
      </c>
      <c r="G1508" s="1" t="s">
        <v>414</v>
      </c>
      <c r="H1508" s="1"/>
      <c r="J1508" s="11" t="s">
        <v>268</v>
      </c>
      <c r="K1508" s="11">
        <v>550</v>
      </c>
      <c r="V1508" s="17">
        <v>45028</v>
      </c>
      <c r="AB1508" s="243" t="s">
        <v>2549</v>
      </c>
      <c r="AC1508" s="11" t="s">
        <v>2550</v>
      </c>
      <c r="AD1508" s="11">
        <v>13333</v>
      </c>
    </row>
    <row r="1509" spans="1:30" s="11" customFormat="1" hidden="1" x14ac:dyDescent="0.25">
      <c r="A1509" s="1">
        <v>20231090</v>
      </c>
      <c r="B1509" s="1" t="s">
        <v>2551</v>
      </c>
      <c r="C1509" s="1" t="s">
        <v>78</v>
      </c>
      <c r="D1509" s="1" t="s">
        <v>79</v>
      </c>
      <c r="E1509" s="1">
        <v>1059290</v>
      </c>
      <c r="F1509" s="3">
        <v>45022</v>
      </c>
      <c r="G1509" s="1" t="s">
        <v>414</v>
      </c>
      <c r="H1509" s="1"/>
      <c r="J1509" s="11" t="s">
        <v>40</v>
      </c>
      <c r="K1509" s="11">
        <v>4690</v>
      </c>
      <c r="V1509" s="17">
        <v>45029</v>
      </c>
      <c r="AB1509" s="243" t="s">
        <v>2552</v>
      </c>
      <c r="AC1509" s="11" t="s">
        <v>2553</v>
      </c>
      <c r="AD1509" s="11">
        <v>13334</v>
      </c>
    </row>
    <row r="1510" spans="1:30" s="11" customFormat="1" hidden="1" x14ac:dyDescent="0.25">
      <c r="A1510" s="1">
        <v>20231091</v>
      </c>
      <c r="B1510" s="1" t="s">
        <v>2554</v>
      </c>
      <c r="C1510" s="1" t="s">
        <v>33</v>
      </c>
      <c r="D1510" s="1" t="s">
        <v>56</v>
      </c>
      <c r="E1510" s="1">
        <v>952636</v>
      </c>
      <c r="F1510" s="3">
        <v>45025</v>
      </c>
      <c r="G1510" s="1" t="s">
        <v>414</v>
      </c>
      <c r="H1510" s="1"/>
      <c r="J1510" s="11" t="s">
        <v>40</v>
      </c>
      <c r="K1510" s="11">
        <v>7981</v>
      </c>
      <c r="V1510" s="17">
        <v>45032</v>
      </c>
      <c r="AB1510" s="243" t="s">
        <v>2555</v>
      </c>
      <c r="AC1510" s="11" t="s">
        <v>2556</v>
      </c>
      <c r="AD1510" s="11">
        <v>13335</v>
      </c>
    </row>
    <row r="1511" spans="1:30" s="11" customFormat="1" hidden="1" x14ac:dyDescent="0.25">
      <c r="A1511" s="1">
        <v>20231092</v>
      </c>
      <c r="B1511" s="1" t="s">
        <v>2557</v>
      </c>
      <c r="C1511" s="1" t="s">
        <v>33</v>
      </c>
      <c r="D1511" s="1" t="s">
        <v>1483</v>
      </c>
      <c r="E1511" s="1">
        <v>1218197</v>
      </c>
      <c r="F1511" s="3">
        <v>45027</v>
      </c>
      <c r="G1511" s="1" t="s">
        <v>414</v>
      </c>
      <c r="H1511" s="1"/>
      <c r="J1511" s="11" t="s">
        <v>40</v>
      </c>
      <c r="K1511" s="11">
        <v>7651</v>
      </c>
      <c r="V1511" s="17">
        <v>45032</v>
      </c>
      <c r="AB1511" s="243" t="s">
        <v>2558</v>
      </c>
      <c r="AC1511" s="11" t="s">
        <v>2559</v>
      </c>
      <c r="AD1511" s="11">
        <v>13340</v>
      </c>
    </row>
    <row r="1512" spans="1:30" s="11" customFormat="1" hidden="1" x14ac:dyDescent="0.25">
      <c r="A1512" s="1">
        <v>20231093</v>
      </c>
      <c r="B1512" s="1" t="s">
        <v>2560</v>
      </c>
      <c r="C1512" s="1" t="s">
        <v>33</v>
      </c>
      <c r="D1512" s="316" t="s">
        <v>663</v>
      </c>
      <c r="E1512" s="1">
        <v>1174282</v>
      </c>
      <c r="F1512" s="3">
        <v>45027</v>
      </c>
      <c r="G1512" s="1" t="s">
        <v>414</v>
      </c>
      <c r="H1512" s="1"/>
      <c r="J1512" s="11" t="s">
        <v>2561</v>
      </c>
      <c r="K1512" s="11">
        <v>4891</v>
      </c>
      <c r="V1512" s="17" t="s">
        <v>36</v>
      </c>
      <c r="W1512" s="11" t="s">
        <v>2562</v>
      </c>
      <c r="AB1512" s="243" t="s">
        <v>2563</v>
      </c>
      <c r="AC1512" s="11" t="s">
        <v>2564</v>
      </c>
      <c r="AD1512" s="11">
        <v>13341</v>
      </c>
    </row>
    <row r="1513" spans="1:30" s="11" customFormat="1" hidden="1" x14ac:dyDescent="0.25">
      <c r="A1513" s="1">
        <v>20231094</v>
      </c>
      <c r="B1513" s="1" t="s">
        <v>2565</v>
      </c>
      <c r="C1513" s="1" t="s">
        <v>78</v>
      </c>
      <c r="D1513" s="1" t="s">
        <v>79</v>
      </c>
      <c r="E1513" s="1">
        <v>1059290</v>
      </c>
      <c r="F1513" s="3">
        <v>45027</v>
      </c>
      <c r="G1513" s="1" t="s">
        <v>414</v>
      </c>
      <c r="H1513" s="1"/>
      <c r="J1513" s="11" t="s">
        <v>506</v>
      </c>
      <c r="K1513" s="11">
        <v>500</v>
      </c>
      <c r="V1513" s="17" t="s">
        <v>36</v>
      </c>
      <c r="AB1513" s="243" t="s">
        <v>2566</v>
      </c>
      <c r="AC1513" s="11" t="s">
        <v>2567</v>
      </c>
      <c r="AD1513" s="11" t="s">
        <v>1224</v>
      </c>
    </row>
    <row r="1514" spans="1:30" s="11" customFormat="1" hidden="1" x14ac:dyDescent="0.25">
      <c r="A1514" s="1">
        <v>20231095</v>
      </c>
      <c r="B1514" s="1" t="s">
        <v>2568</v>
      </c>
      <c r="C1514" s="1" t="s">
        <v>78</v>
      </c>
      <c r="D1514" s="1" t="s">
        <v>79</v>
      </c>
      <c r="E1514" s="1">
        <v>1059290</v>
      </c>
      <c r="F1514" s="3">
        <v>45027</v>
      </c>
      <c r="G1514" s="1" t="s">
        <v>414</v>
      </c>
      <c r="H1514" s="1"/>
      <c r="J1514" s="11" t="s">
        <v>40</v>
      </c>
      <c r="K1514" s="11">
        <v>5259</v>
      </c>
      <c r="V1514" s="17">
        <v>45032</v>
      </c>
      <c r="AB1514" s="243" t="s">
        <v>2569</v>
      </c>
      <c r="AC1514" s="11" t="s">
        <v>2570</v>
      </c>
      <c r="AD1514" s="11">
        <v>13342</v>
      </c>
    </row>
    <row r="1515" spans="1:30" s="11" customFormat="1" hidden="1" x14ac:dyDescent="0.25">
      <c r="A1515" s="1">
        <v>20231096</v>
      </c>
      <c r="B1515" s="1" t="s">
        <v>2571</v>
      </c>
      <c r="C1515" s="1" t="s">
        <v>33</v>
      </c>
      <c r="D1515" s="1" t="s">
        <v>1731</v>
      </c>
      <c r="E1515" s="1">
        <v>1219697</v>
      </c>
      <c r="F1515" s="3">
        <v>45032</v>
      </c>
      <c r="G1515" s="1" t="s">
        <v>414</v>
      </c>
      <c r="H1515" s="1"/>
      <c r="J1515" s="11" t="s">
        <v>40</v>
      </c>
      <c r="K1515" s="11">
        <v>5946</v>
      </c>
      <c r="V1515" s="17">
        <v>45053</v>
      </c>
      <c r="W1515" s="11" t="s">
        <v>2572</v>
      </c>
      <c r="AB1515" s="243" t="s">
        <v>2573</v>
      </c>
      <c r="AC1515" s="11" t="s">
        <v>2574</v>
      </c>
      <c r="AD1515" s="11">
        <v>13399</v>
      </c>
    </row>
    <row r="1516" spans="1:30" s="11" customFormat="1" hidden="1" x14ac:dyDescent="0.25">
      <c r="A1516" s="1">
        <v>20231097</v>
      </c>
      <c r="B1516" s="1" t="s">
        <v>2575</v>
      </c>
      <c r="C1516" s="1" t="s">
        <v>33</v>
      </c>
      <c r="D1516" s="1" t="s">
        <v>2576</v>
      </c>
      <c r="E1516" s="1">
        <v>952982</v>
      </c>
      <c r="F1516" s="3">
        <v>45033</v>
      </c>
      <c r="G1516" s="1" t="s">
        <v>414</v>
      </c>
      <c r="H1516" s="1"/>
      <c r="J1516" s="11" t="s">
        <v>40</v>
      </c>
      <c r="K1516" s="11">
        <v>5611</v>
      </c>
      <c r="V1516" s="17">
        <v>45042</v>
      </c>
      <c r="AB1516" s="243" t="s">
        <v>2577</v>
      </c>
      <c r="AC1516" s="11" t="s">
        <v>2578</v>
      </c>
      <c r="AD1516" s="11">
        <v>13375</v>
      </c>
    </row>
    <row r="1517" spans="1:30" s="11" customFormat="1" hidden="1" x14ac:dyDescent="0.25">
      <c r="A1517" s="1">
        <v>20231098</v>
      </c>
      <c r="B1517" s="244" t="s">
        <v>2579</v>
      </c>
      <c r="C1517" s="1" t="s">
        <v>78</v>
      </c>
      <c r="D1517" s="1" t="s">
        <v>79</v>
      </c>
      <c r="E1517" s="1">
        <v>1059290</v>
      </c>
      <c r="F1517" s="3">
        <v>45033</v>
      </c>
      <c r="G1517" s="1" t="s">
        <v>414</v>
      </c>
      <c r="H1517" s="1"/>
      <c r="J1517" s="11" t="s">
        <v>40</v>
      </c>
      <c r="K1517" s="11">
        <v>4271</v>
      </c>
      <c r="V1517" s="17">
        <v>45042</v>
      </c>
      <c r="AB1517" s="243" t="s">
        <v>2580</v>
      </c>
      <c r="AC1517" s="11" t="s">
        <v>2581</v>
      </c>
      <c r="AD1517" s="11">
        <v>13376</v>
      </c>
    </row>
    <row r="1518" spans="1:30" s="11" customFormat="1" hidden="1" x14ac:dyDescent="0.25">
      <c r="A1518" s="1">
        <v>20231099</v>
      </c>
      <c r="B1518" s="1" t="s">
        <v>2582</v>
      </c>
      <c r="C1518" s="1" t="s">
        <v>33</v>
      </c>
      <c r="D1518" s="1" t="s">
        <v>1483</v>
      </c>
      <c r="E1518" s="1">
        <v>1218197</v>
      </c>
      <c r="F1518" s="3">
        <v>45034</v>
      </c>
      <c r="G1518" s="1" t="s">
        <v>414</v>
      </c>
      <c r="H1518" s="1"/>
      <c r="J1518" s="11" t="s">
        <v>40</v>
      </c>
      <c r="K1518" s="11">
        <v>4916</v>
      </c>
      <c r="V1518" s="17">
        <v>45047</v>
      </c>
      <c r="W1518" s="11" t="s">
        <v>2572</v>
      </c>
      <c r="AB1518" s="243" t="s">
        <v>2583</v>
      </c>
      <c r="AC1518" s="11" t="s">
        <v>2584</v>
      </c>
      <c r="AD1518" s="11">
        <v>13377</v>
      </c>
    </row>
    <row r="1519" spans="1:30" s="11" customFormat="1" hidden="1" x14ac:dyDescent="0.25">
      <c r="A1519" s="1">
        <v>20231100</v>
      </c>
      <c r="B1519" s="1" t="s">
        <v>2585</v>
      </c>
      <c r="C1519" s="1" t="s">
        <v>33</v>
      </c>
      <c r="D1519" s="1" t="s">
        <v>1731</v>
      </c>
      <c r="E1519" s="1">
        <v>1219697</v>
      </c>
      <c r="F1519" s="3">
        <v>45034</v>
      </c>
      <c r="G1519" s="1" t="s">
        <v>414</v>
      </c>
      <c r="H1519" s="1"/>
      <c r="J1519" s="11" t="s">
        <v>40</v>
      </c>
      <c r="K1519" s="11">
        <v>7741</v>
      </c>
      <c r="V1519" s="17">
        <v>45047</v>
      </c>
      <c r="W1519" s="11" t="s">
        <v>2572</v>
      </c>
      <c r="AB1519" s="243" t="s">
        <v>2586</v>
      </c>
      <c r="AC1519" s="11" t="s">
        <v>2587</v>
      </c>
      <c r="AD1519" s="11">
        <v>13378</v>
      </c>
    </row>
    <row r="1520" spans="1:30" s="11" customFormat="1" hidden="1" x14ac:dyDescent="0.25">
      <c r="A1520" s="1">
        <v>20231101</v>
      </c>
      <c r="B1520" s="1" t="s">
        <v>2588</v>
      </c>
      <c r="C1520" s="1" t="s">
        <v>78</v>
      </c>
      <c r="D1520" s="1" t="s">
        <v>79</v>
      </c>
      <c r="E1520" s="1">
        <v>1059290</v>
      </c>
      <c r="F1520" s="3">
        <v>45034</v>
      </c>
      <c r="G1520" s="1" t="s">
        <v>414</v>
      </c>
      <c r="H1520" s="1"/>
      <c r="J1520" s="11" t="s">
        <v>794</v>
      </c>
      <c r="V1520" s="17" t="s">
        <v>36</v>
      </c>
      <c r="W1520" s="11" t="s">
        <v>2589</v>
      </c>
      <c r="AB1520" s="243" t="s">
        <v>2590</v>
      </c>
      <c r="AC1520" s="11" t="s">
        <v>2591</v>
      </c>
      <c r="AD1520" s="11" t="s">
        <v>1224</v>
      </c>
    </row>
    <row r="1521" spans="1:30" s="11" customFormat="1" hidden="1" x14ac:dyDescent="0.25">
      <c r="A1521" s="1">
        <v>20231102</v>
      </c>
      <c r="B1521" s="1" t="s">
        <v>2592</v>
      </c>
      <c r="C1521" s="1" t="s">
        <v>78</v>
      </c>
      <c r="D1521" s="1" t="s">
        <v>79</v>
      </c>
      <c r="E1521" s="1">
        <v>1059290</v>
      </c>
      <c r="F1521" s="3">
        <v>45034</v>
      </c>
      <c r="G1521" s="1" t="s">
        <v>414</v>
      </c>
      <c r="H1521" s="1"/>
      <c r="J1521" s="11" t="s">
        <v>40</v>
      </c>
      <c r="K1521" s="11">
        <v>4521</v>
      </c>
      <c r="V1521" s="17">
        <v>45048</v>
      </c>
      <c r="AB1521" s="243" t="s">
        <v>2593</v>
      </c>
      <c r="AC1521" s="11" t="s">
        <v>2594</v>
      </c>
      <c r="AD1521" s="11">
        <v>13379</v>
      </c>
    </row>
    <row r="1522" spans="1:30" s="11" customFormat="1" hidden="1" x14ac:dyDescent="0.25">
      <c r="A1522" s="1">
        <v>20231103</v>
      </c>
      <c r="B1522" s="1">
        <v>13901159</v>
      </c>
      <c r="C1522" s="1" t="s">
        <v>33</v>
      </c>
      <c r="D1522" s="1" t="s">
        <v>1834</v>
      </c>
      <c r="E1522" s="1">
        <v>1251085</v>
      </c>
      <c r="F1522" s="3">
        <v>45039</v>
      </c>
      <c r="G1522" s="1" t="s">
        <v>414</v>
      </c>
      <c r="H1522" s="1"/>
      <c r="J1522" s="11" t="s">
        <v>40</v>
      </c>
      <c r="K1522" s="11">
        <v>4146</v>
      </c>
      <c r="V1522" s="17">
        <v>45041</v>
      </c>
      <c r="AB1522" s="243" t="s">
        <v>2595</v>
      </c>
      <c r="AC1522" s="11" t="s">
        <v>2596</v>
      </c>
      <c r="AD1522" s="11">
        <v>13380</v>
      </c>
    </row>
    <row r="1523" spans="1:30" s="11" customFormat="1" hidden="1" x14ac:dyDescent="0.25">
      <c r="A1523" s="1">
        <v>20231104</v>
      </c>
      <c r="B1523" s="1">
        <v>13899516</v>
      </c>
      <c r="C1523" s="1" t="s">
        <v>33</v>
      </c>
      <c r="D1523" s="1" t="s">
        <v>1834</v>
      </c>
      <c r="E1523" s="1">
        <v>1251085</v>
      </c>
      <c r="F1523" s="3">
        <v>45039</v>
      </c>
      <c r="G1523" s="1" t="s">
        <v>414</v>
      </c>
      <c r="H1523" s="1"/>
      <c r="J1523" s="11" t="s">
        <v>40</v>
      </c>
      <c r="K1523" s="11">
        <v>4146</v>
      </c>
      <c r="V1523" s="17">
        <v>45041</v>
      </c>
      <c r="AB1523" s="243" t="s">
        <v>2597</v>
      </c>
      <c r="AC1523" s="11" t="s">
        <v>2598</v>
      </c>
      <c r="AD1523" s="11">
        <v>13389</v>
      </c>
    </row>
    <row r="1524" spans="1:30" s="11" customFormat="1" hidden="1" x14ac:dyDescent="0.25">
      <c r="A1524" s="1">
        <v>20231105</v>
      </c>
      <c r="B1524" s="1">
        <v>13899513</v>
      </c>
      <c r="C1524" s="1" t="s">
        <v>33</v>
      </c>
      <c r="D1524" s="1" t="s">
        <v>449</v>
      </c>
      <c r="E1524" s="1">
        <v>1137349</v>
      </c>
      <c r="F1524" s="3">
        <v>45039</v>
      </c>
      <c r="G1524" s="1" t="s">
        <v>414</v>
      </c>
      <c r="H1524" s="1"/>
      <c r="J1524" s="11" t="s">
        <v>40</v>
      </c>
      <c r="K1524" s="11">
        <v>5266</v>
      </c>
      <c r="V1524" s="17">
        <v>45047</v>
      </c>
      <c r="AB1524" s="243" t="s">
        <v>2599</v>
      </c>
      <c r="AC1524" s="11" t="s">
        <v>2600</v>
      </c>
      <c r="AD1524" s="11">
        <v>13392</v>
      </c>
    </row>
    <row r="1525" spans="1:30" s="11" customFormat="1" hidden="1" x14ac:dyDescent="0.25">
      <c r="A1525" s="1">
        <v>20231106</v>
      </c>
      <c r="B1525" s="1" t="s">
        <v>2601</v>
      </c>
      <c r="C1525" s="1" t="s">
        <v>78</v>
      </c>
      <c r="D1525" s="1" t="s">
        <v>79</v>
      </c>
      <c r="E1525" s="1">
        <v>1059290</v>
      </c>
      <c r="F1525" s="3">
        <v>45039</v>
      </c>
      <c r="G1525" s="1" t="s">
        <v>414</v>
      </c>
      <c r="H1525" s="1"/>
      <c r="J1525" s="11" t="s">
        <v>40</v>
      </c>
      <c r="K1525" s="11">
        <v>4840</v>
      </c>
      <c r="V1525" s="17">
        <v>45053</v>
      </c>
      <c r="AB1525" s="243" t="s">
        <v>2602</v>
      </c>
      <c r="AC1525" s="11" t="s">
        <v>2603</v>
      </c>
      <c r="AD1525" s="11">
        <v>13400</v>
      </c>
    </row>
    <row r="1526" spans="1:30" s="11" customFormat="1" hidden="1" x14ac:dyDescent="0.25">
      <c r="A1526" s="1">
        <v>20231107</v>
      </c>
      <c r="B1526" s="1" t="s">
        <v>2604</v>
      </c>
      <c r="C1526" s="1" t="s">
        <v>33</v>
      </c>
      <c r="D1526" s="1" t="s">
        <v>1731</v>
      </c>
      <c r="E1526" s="1">
        <v>1219697</v>
      </c>
      <c r="F1526" s="3">
        <v>45046</v>
      </c>
      <c r="G1526" s="1" t="s">
        <v>414</v>
      </c>
      <c r="H1526" s="1"/>
      <c r="J1526" s="11" t="s">
        <v>40</v>
      </c>
      <c r="K1526" s="11">
        <v>7361</v>
      </c>
      <c r="V1526" s="17">
        <v>45053</v>
      </c>
      <c r="AB1526" s="243" t="s">
        <v>2605</v>
      </c>
      <c r="AC1526" s="11" t="s">
        <v>2606</v>
      </c>
      <c r="AD1526" s="11">
        <v>13401</v>
      </c>
    </row>
    <row r="1527" spans="1:30" s="11" customFormat="1" hidden="1" x14ac:dyDescent="0.25">
      <c r="A1527" s="1">
        <v>20231108</v>
      </c>
      <c r="B1527" s="1" t="s">
        <v>2607</v>
      </c>
      <c r="C1527" s="1" t="s">
        <v>33</v>
      </c>
      <c r="D1527" s="1" t="s">
        <v>1731</v>
      </c>
      <c r="E1527" s="1">
        <v>1219697</v>
      </c>
      <c r="F1527" s="3">
        <v>45046</v>
      </c>
      <c r="G1527" s="1" t="s">
        <v>414</v>
      </c>
      <c r="H1527" s="1"/>
      <c r="J1527" s="11" t="s">
        <v>40</v>
      </c>
      <c r="K1527" s="11">
        <v>6331</v>
      </c>
      <c r="V1527" s="17">
        <v>45060</v>
      </c>
      <c r="W1527" s="11" t="s">
        <v>2608</v>
      </c>
      <c r="AB1527" s="243" t="s">
        <v>2609</v>
      </c>
      <c r="AC1527" s="11" t="s">
        <v>2610</v>
      </c>
      <c r="AD1527" s="11">
        <v>13415</v>
      </c>
    </row>
    <row r="1528" spans="1:30" s="11" customFormat="1" hidden="1" x14ac:dyDescent="0.25">
      <c r="A1528" s="1">
        <v>20231109</v>
      </c>
      <c r="B1528" s="1" t="s">
        <v>2611</v>
      </c>
      <c r="C1528" s="1" t="s">
        <v>33</v>
      </c>
      <c r="D1528" s="1" t="s">
        <v>1483</v>
      </c>
      <c r="E1528" s="1">
        <v>1218197</v>
      </c>
      <c r="F1528" s="3">
        <v>45046</v>
      </c>
      <c r="G1528" s="1" t="s">
        <v>414</v>
      </c>
      <c r="H1528" s="1"/>
      <c r="J1528" s="11" t="s">
        <v>40</v>
      </c>
      <c r="K1528" s="11">
        <v>5851</v>
      </c>
      <c r="V1528" s="17">
        <v>45055</v>
      </c>
      <c r="AB1528" s="243" t="s">
        <v>2612</v>
      </c>
      <c r="AC1528" s="11" t="s">
        <v>2613</v>
      </c>
      <c r="AD1528" s="11">
        <v>13402</v>
      </c>
    </row>
    <row r="1529" spans="1:30" s="11" customFormat="1" hidden="1" x14ac:dyDescent="0.25">
      <c r="A1529" s="1">
        <v>20231110</v>
      </c>
      <c r="B1529" s="1" t="s">
        <v>2614</v>
      </c>
      <c r="C1529" s="1" t="s">
        <v>33</v>
      </c>
      <c r="D1529" s="1" t="s">
        <v>2133</v>
      </c>
      <c r="E1529" s="1">
        <v>1225753</v>
      </c>
      <c r="F1529" s="3">
        <v>45047</v>
      </c>
      <c r="G1529" s="1" t="s">
        <v>414</v>
      </c>
      <c r="H1529" s="1"/>
      <c r="J1529" s="11" t="s">
        <v>40</v>
      </c>
      <c r="K1529" s="11">
        <v>6111</v>
      </c>
      <c r="V1529" s="17">
        <v>45067</v>
      </c>
      <c r="W1529" s="11" t="s">
        <v>2238</v>
      </c>
      <c r="AB1529" s="243" t="s">
        <v>2615</v>
      </c>
      <c r="AC1529" s="11" t="s">
        <v>2616</v>
      </c>
      <c r="AD1529" s="11">
        <v>13447</v>
      </c>
    </row>
    <row r="1530" spans="1:30" s="11" customFormat="1" hidden="1" x14ac:dyDescent="0.25">
      <c r="A1530" s="1">
        <v>20231111</v>
      </c>
      <c r="B1530" s="1" t="s">
        <v>2617</v>
      </c>
      <c r="C1530" s="1" t="s">
        <v>33</v>
      </c>
      <c r="D1530" s="1" t="s">
        <v>56</v>
      </c>
      <c r="E1530" s="1">
        <v>952636</v>
      </c>
      <c r="F1530" s="3">
        <v>45047</v>
      </c>
      <c r="G1530" s="1" t="s">
        <v>414</v>
      </c>
      <c r="H1530" s="1"/>
      <c r="J1530" s="11" t="s">
        <v>40</v>
      </c>
      <c r="K1530" s="11">
        <v>4121</v>
      </c>
      <c r="V1530" s="17">
        <v>45217</v>
      </c>
      <c r="W1530" s="11" t="s">
        <v>2618</v>
      </c>
      <c r="AB1530" s="243" t="s">
        <v>2619</v>
      </c>
      <c r="AC1530" s="11" t="s">
        <v>2620</v>
      </c>
      <c r="AD1530" s="11" t="s">
        <v>1224</v>
      </c>
    </row>
    <row r="1531" spans="1:30" s="11" customFormat="1" hidden="1" x14ac:dyDescent="0.25">
      <c r="A1531" s="1">
        <v>20231112</v>
      </c>
      <c r="B1531" s="1" t="s">
        <v>2621</v>
      </c>
      <c r="C1531" s="1" t="s">
        <v>33</v>
      </c>
      <c r="D1531" s="1" t="s">
        <v>2498</v>
      </c>
      <c r="E1531" s="1">
        <v>1093690</v>
      </c>
      <c r="F1531" s="3">
        <v>45047</v>
      </c>
      <c r="G1531" s="1" t="s">
        <v>414</v>
      </c>
      <c r="H1531" s="1"/>
      <c r="J1531" s="11" t="s">
        <v>40</v>
      </c>
      <c r="K1531" s="11">
        <v>5556</v>
      </c>
      <c r="V1531" s="17">
        <v>45050</v>
      </c>
      <c r="AB1531" s="243" t="s">
        <v>2622</v>
      </c>
      <c r="AC1531" s="11" t="s">
        <v>2623</v>
      </c>
      <c r="AD1531" s="11">
        <v>13403</v>
      </c>
    </row>
    <row r="1532" spans="1:30" s="11" customFormat="1" hidden="1" x14ac:dyDescent="0.25">
      <c r="A1532" s="1">
        <v>20231113</v>
      </c>
      <c r="B1532" s="1" t="s">
        <v>2624</v>
      </c>
      <c r="C1532" s="1" t="s">
        <v>33</v>
      </c>
      <c r="D1532" s="244" t="s">
        <v>511</v>
      </c>
      <c r="E1532" s="1" t="s">
        <v>160</v>
      </c>
      <c r="F1532" s="3">
        <v>45047</v>
      </c>
      <c r="G1532" s="1" t="s">
        <v>414</v>
      </c>
      <c r="H1532" s="1"/>
      <c r="J1532" s="11" t="s">
        <v>40</v>
      </c>
      <c r="K1532" s="11">
        <v>4931</v>
      </c>
      <c r="L1532" s="11" t="s">
        <v>2625</v>
      </c>
      <c r="V1532" s="17">
        <v>45088</v>
      </c>
      <c r="AB1532" s="243" t="s">
        <v>2626</v>
      </c>
      <c r="AC1532" s="11" t="s">
        <v>2627</v>
      </c>
      <c r="AD1532" s="11">
        <v>13404</v>
      </c>
    </row>
    <row r="1533" spans="1:30" s="11" customFormat="1" hidden="1" x14ac:dyDescent="0.25">
      <c r="A1533" s="1">
        <v>20231114</v>
      </c>
      <c r="B1533" s="1" t="s">
        <v>2628</v>
      </c>
      <c r="C1533" s="1" t="s">
        <v>78</v>
      </c>
      <c r="D1533" s="1" t="s">
        <v>79</v>
      </c>
      <c r="E1533" s="1">
        <v>1059290</v>
      </c>
      <c r="F1533" s="3">
        <v>45053</v>
      </c>
      <c r="G1533" s="1" t="s">
        <v>414</v>
      </c>
      <c r="H1533" s="1"/>
      <c r="J1533" s="11" t="s">
        <v>40</v>
      </c>
      <c r="K1533" s="11">
        <v>4171</v>
      </c>
      <c r="V1533" s="17">
        <v>45056</v>
      </c>
      <c r="AB1533" s="243" t="s">
        <v>2629</v>
      </c>
      <c r="AC1533" s="11" t="s">
        <v>2630</v>
      </c>
      <c r="AD1533" s="11">
        <v>13416</v>
      </c>
    </row>
    <row r="1534" spans="1:30" s="11" customFormat="1" hidden="1" x14ac:dyDescent="0.25">
      <c r="A1534" s="1">
        <v>20231115</v>
      </c>
      <c r="B1534" s="1" t="s">
        <v>2631</v>
      </c>
      <c r="C1534" s="1" t="s">
        <v>78</v>
      </c>
      <c r="D1534" s="1" t="s">
        <v>79</v>
      </c>
      <c r="E1534" s="1">
        <v>1059290</v>
      </c>
      <c r="F1534" s="3">
        <v>45053</v>
      </c>
      <c r="G1534" s="1" t="s">
        <v>414</v>
      </c>
      <c r="H1534" s="1"/>
      <c r="J1534" s="11" t="s">
        <v>40</v>
      </c>
      <c r="K1534" s="11">
        <v>4518</v>
      </c>
      <c r="V1534" s="17">
        <v>45056</v>
      </c>
      <c r="AB1534" s="243" t="s">
        <v>2632</v>
      </c>
      <c r="AC1534" s="11" t="s">
        <v>2633</v>
      </c>
      <c r="AD1534" s="11">
        <v>13417</v>
      </c>
    </row>
    <row r="1535" spans="1:30" s="11" customFormat="1" hidden="1" x14ac:dyDescent="0.25">
      <c r="A1535" s="1">
        <v>20231116</v>
      </c>
      <c r="B1535" s="1" t="s">
        <v>2634</v>
      </c>
      <c r="C1535" s="1" t="s">
        <v>78</v>
      </c>
      <c r="D1535" s="1" t="s">
        <v>79</v>
      </c>
      <c r="E1535" s="1">
        <v>1059290</v>
      </c>
      <c r="F1535" s="3">
        <v>45053</v>
      </c>
      <c r="G1535" s="1" t="s">
        <v>414</v>
      </c>
      <c r="H1535" s="1"/>
      <c r="J1535" s="11" t="s">
        <v>40</v>
      </c>
      <c r="K1535" s="11">
        <v>5481</v>
      </c>
      <c r="V1535" s="17">
        <v>45056</v>
      </c>
      <c r="AB1535" s="243" t="s">
        <v>2635</v>
      </c>
      <c r="AC1535" s="11" t="s">
        <v>2636</v>
      </c>
      <c r="AD1535" s="11">
        <v>13418</v>
      </c>
    </row>
    <row r="1536" spans="1:30" s="11" customFormat="1" hidden="1" x14ac:dyDescent="0.25">
      <c r="A1536" s="1">
        <v>20231117</v>
      </c>
      <c r="B1536" s="1" t="s">
        <v>2637</v>
      </c>
      <c r="C1536" s="1" t="s">
        <v>78</v>
      </c>
      <c r="D1536" s="1" t="s">
        <v>79</v>
      </c>
      <c r="E1536" s="1">
        <v>1059290</v>
      </c>
      <c r="F1536" s="3">
        <v>45056</v>
      </c>
      <c r="G1536" s="1" t="s">
        <v>414</v>
      </c>
      <c r="H1536" s="1"/>
      <c r="J1536" s="11" t="s">
        <v>268</v>
      </c>
      <c r="V1536" s="17">
        <v>45063</v>
      </c>
      <c r="AB1536" s="243" t="s">
        <v>2638</v>
      </c>
      <c r="AC1536" s="11" t="s">
        <v>2639</v>
      </c>
      <c r="AD1536" s="11">
        <v>13448</v>
      </c>
    </row>
    <row r="1537" spans="1:32" s="11" customFormat="1" hidden="1" x14ac:dyDescent="0.25">
      <c r="A1537" s="1">
        <v>20231118</v>
      </c>
      <c r="B1537" s="1" t="s">
        <v>2640</v>
      </c>
      <c r="C1537" s="1" t="s">
        <v>33</v>
      </c>
      <c r="D1537" s="1" t="s">
        <v>1483</v>
      </c>
      <c r="E1537" s="1">
        <v>1218197</v>
      </c>
      <c r="F1537" s="3">
        <v>45060</v>
      </c>
      <c r="G1537" s="1" t="s">
        <v>414</v>
      </c>
      <c r="H1537" s="1"/>
      <c r="J1537" s="11" t="s">
        <v>40</v>
      </c>
      <c r="K1537" s="11">
        <v>4957</v>
      </c>
      <c r="V1537" s="17">
        <v>45067</v>
      </c>
      <c r="AB1537" s="243" t="s">
        <v>2641</v>
      </c>
      <c r="AC1537" s="11" t="s">
        <v>2642</v>
      </c>
      <c r="AD1537" s="11">
        <v>13449</v>
      </c>
      <c r="AF1537" s="17"/>
    </row>
    <row r="1538" spans="1:32" s="11" customFormat="1" hidden="1" x14ac:dyDescent="0.25">
      <c r="A1538" s="1">
        <v>20231119</v>
      </c>
      <c r="B1538" s="1" t="s">
        <v>2643</v>
      </c>
      <c r="C1538" s="1" t="s">
        <v>33</v>
      </c>
      <c r="D1538" s="1" t="s">
        <v>1834</v>
      </c>
      <c r="E1538" s="1">
        <v>1251085</v>
      </c>
      <c r="F1538" s="3">
        <v>45060</v>
      </c>
      <c r="G1538" s="1" t="s">
        <v>414</v>
      </c>
      <c r="H1538" s="1"/>
      <c r="J1538" s="11" t="s">
        <v>40</v>
      </c>
      <c r="K1538" s="11">
        <v>8061</v>
      </c>
      <c r="V1538" s="17">
        <v>45065</v>
      </c>
      <c r="AB1538" s="243" t="s">
        <v>2644</v>
      </c>
      <c r="AC1538" s="11" t="s">
        <v>2645</v>
      </c>
      <c r="AD1538" s="11">
        <v>13442</v>
      </c>
      <c r="AF1538" s="17"/>
    </row>
    <row r="1539" spans="1:32" s="11" customFormat="1" hidden="1" x14ac:dyDescent="0.25">
      <c r="A1539" s="1">
        <v>20231120</v>
      </c>
      <c r="B1539" s="1" t="s">
        <v>2646</v>
      </c>
      <c r="C1539" s="1" t="s">
        <v>78</v>
      </c>
      <c r="D1539" s="1" t="s">
        <v>79</v>
      </c>
      <c r="E1539" s="1">
        <v>1059290</v>
      </c>
      <c r="F1539" s="3">
        <v>45060</v>
      </c>
      <c r="G1539" s="1" t="s">
        <v>414</v>
      </c>
      <c r="H1539" s="1"/>
      <c r="J1539" s="11" t="s">
        <v>506</v>
      </c>
      <c r="K1539" s="11">
        <v>500</v>
      </c>
      <c r="V1539" s="17" t="s">
        <v>36</v>
      </c>
      <c r="AB1539" s="243" t="s">
        <v>2647</v>
      </c>
      <c r="AC1539" s="11" t="s">
        <v>2648</v>
      </c>
      <c r="AD1539" s="11" t="s">
        <v>1224</v>
      </c>
      <c r="AF1539" s="17"/>
    </row>
    <row r="1540" spans="1:32" s="11" customFormat="1" hidden="1" x14ac:dyDescent="0.25">
      <c r="A1540" s="1">
        <v>20231121</v>
      </c>
      <c r="B1540" s="1" t="s">
        <v>2649</v>
      </c>
      <c r="C1540" s="1" t="s">
        <v>33</v>
      </c>
      <c r="D1540" s="1" t="s">
        <v>2498</v>
      </c>
      <c r="E1540" s="1">
        <v>1093690</v>
      </c>
      <c r="F1540" s="3">
        <v>45061</v>
      </c>
      <c r="G1540" s="1" t="s">
        <v>414</v>
      </c>
      <c r="H1540" s="1"/>
      <c r="J1540" s="11" t="s">
        <v>268</v>
      </c>
      <c r="V1540" s="17">
        <v>45063</v>
      </c>
      <c r="AB1540" s="243" t="s">
        <v>2650</v>
      </c>
      <c r="AC1540" s="11" t="s">
        <v>2651</v>
      </c>
      <c r="AD1540" s="11">
        <v>13450</v>
      </c>
      <c r="AF1540" s="17"/>
    </row>
    <row r="1541" spans="1:32" s="11" customFormat="1" hidden="1" x14ac:dyDescent="0.25">
      <c r="A1541" s="1">
        <v>20231122</v>
      </c>
      <c r="B1541" s="1">
        <v>13730506</v>
      </c>
      <c r="C1541" s="1" t="s">
        <v>33</v>
      </c>
      <c r="D1541" s="1" t="s">
        <v>1717</v>
      </c>
      <c r="E1541" s="1">
        <v>1208059</v>
      </c>
      <c r="F1541" s="3">
        <v>45060</v>
      </c>
      <c r="G1541" s="1" t="s">
        <v>414</v>
      </c>
      <c r="H1541" s="1"/>
      <c r="J1541" s="11" t="s">
        <v>40</v>
      </c>
      <c r="K1541" s="11">
        <v>7577</v>
      </c>
      <c r="V1541" s="17">
        <v>45078</v>
      </c>
      <c r="W1541" s="11" t="s">
        <v>2652</v>
      </c>
      <c r="AB1541" s="243" t="s">
        <v>2653</v>
      </c>
      <c r="AC1541" s="11" t="s">
        <v>2654</v>
      </c>
      <c r="AD1541" s="11">
        <v>13509</v>
      </c>
      <c r="AF1541" s="17"/>
    </row>
    <row r="1542" spans="1:32" s="288" customFormat="1" hidden="1" x14ac:dyDescent="0.25">
      <c r="A1542" s="307">
        <v>20231123</v>
      </c>
      <c r="B1542" s="307" t="s">
        <v>2655</v>
      </c>
      <c r="C1542" s="307" t="s">
        <v>33</v>
      </c>
      <c r="D1542" s="307" t="s">
        <v>1731</v>
      </c>
      <c r="E1542" s="307">
        <v>1219697</v>
      </c>
      <c r="F1542" s="372">
        <v>45063</v>
      </c>
      <c r="G1542" s="307" t="s">
        <v>414</v>
      </c>
      <c r="H1542" s="307"/>
      <c r="J1542" s="288" t="s">
        <v>40</v>
      </c>
      <c r="K1542" s="288">
        <v>5551</v>
      </c>
      <c r="M1542" s="11"/>
      <c r="N1542" s="11"/>
      <c r="O1542" s="11"/>
      <c r="V1542" s="308">
        <v>45084</v>
      </c>
      <c r="W1542" s="288" t="s">
        <v>2656</v>
      </c>
      <c r="X1542" s="208"/>
      <c r="Y1542" s="208"/>
      <c r="Z1542" s="208"/>
      <c r="AB1542" s="288" t="s">
        <v>2657</v>
      </c>
      <c r="AC1542" s="288" t="s">
        <v>2658</v>
      </c>
      <c r="AD1542" s="288">
        <v>13530</v>
      </c>
      <c r="AF1542" s="308"/>
    </row>
    <row r="1543" spans="1:32" s="11" customFormat="1" hidden="1" x14ac:dyDescent="0.25">
      <c r="A1543" s="1">
        <v>20231124</v>
      </c>
      <c r="B1543" s="1" t="s">
        <v>2659</v>
      </c>
      <c r="C1543" s="1" t="s">
        <v>33</v>
      </c>
      <c r="D1543" s="1" t="s">
        <v>511</v>
      </c>
      <c r="E1543" s="1">
        <v>1108037</v>
      </c>
      <c r="F1543" s="3">
        <v>45067</v>
      </c>
      <c r="G1543" s="1" t="s">
        <v>414</v>
      </c>
      <c r="H1543" s="1"/>
      <c r="J1543" s="11" t="s">
        <v>40</v>
      </c>
      <c r="K1543" s="11">
        <v>5091</v>
      </c>
      <c r="V1543" s="17">
        <v>45075</v>
      </c>
      <c r="AB1543" s="243" t="s">
        <v>2660</v>
      </c>
      <c r="AC1543" s="11" t="s">
        <v>2661</v>
      </c>
      <c r="AD1543" s="11">
        <v>13472</v>
      </c>
      <c r="AF1543" s="17"/>
    </row>
    <row r="1544" spans="1:32" s="11" customFormat="1" hidden="1" x14ac:dyDescent="0.25">
      <c r="A1544" s="1">
        <v>20231125</v>
      </c>
      <c r="B1544" s="1" t="s">
        <v>2662</v>
      </c>
      <c r="C1544" s="1" t="s">
        <v>33</v>
      </c>
      <c r="D1544" s="1" t="s">
        <v>449</v>
      </c>
      <c r="E1544" s="1">
        <v>1137349</v>
      </c>
      <c r="F1544" s="3">
        <v>45067</v>
      </c>
      <c r="G1544" s="1" t="s">
        <v>414</v>
      </c>
      <c r="H1544" s="1"/>
      <c r="J1544" s="11" t="s">
        <v>268</v>
      </c>
      <c r="V1544" s="17">
        <v>45074</v>
      </c>
      <c r="AB1544" s="243" t="s">
        <v>2663</v>
      </c>
      <c r="AC1544" s="11" t="s">
        <v>2664</v>
      </c>
      <c r="AD1544" s="11">
        <v>13473</v>
      </c>
      <c r="AF1544" s="17"/>
    </row>
    <row r="1545" spans="1:32" s="11" customFormat="1" hidden="1" x14ac:dyDescent="0.25">
      <c r="A1545" s="1">
        <v>20231126</v>
      </c>
      <c r="B1545" s="1" t="s">
        <v>2665</v>
      </c>
      <c r="C1545" s="1" t="s">
        <v>78</v>
      </c>
      <c r="D1545" s="1" t="s">
        <v>79</v>
      </c>
      <c r="E1545" s="1">
        <v>1059290</v>
      </c>
      <c r="F1545" s="3">
        <v>45067</v>
      </c>
      <c r="G1545" s="1" t="s">
        <v>414</v>
      </c>
      <c r="H1545" s="1"/>
      <c r="J1545" s="11" t="s">
        <v>40</v>
      </c>
      <c r="K1545" s="11">
        <v>5556</v>
      </c>
      <c r="V1545" s="17">
        <v>45068</v>
      </c>
      <c r="AB1545" s="243" t="s">
        <v>2666</v>
      </c>
      <c r="AC1545" s="11" t="s">
        <v>2667</v>
      </c>
      <c r="AD1545" s="11">
        <v>13508</v>
      </c>
      <c r="AF1545" s="17"/>
    </row>
    <row r="1546" spans="1:32" s="11" customFormat="1" hidden="1" x14ac:dyDescent="0.25">
      <c r="A1546" s="1">
        <v>20231127</v>
      </c>
      <c r="B1546" s="1" t="s">
        <v>2668</v>
      </c>
      <c r="C1546" s="1" t="s">
        <v>33</v>
      </c>
      <c r="D1546" s="1" t="s">
        <v>1731</v>
      </c>
      <c r="E1546" s="1">
        <v>1219697</v>
      </c>
      <c r="F1546" s="3">
        <v>45069</v>
      </c>
      <c r="G1546" s="1" t="s">
        <v>414</v>
      </c>
      <c r="H1546" s="1"/>
      <c r="J1546" s="11" t="s">
        <v>40</v>
      </c>
      <c r="K1546" s="11">
        <v>7101</v>
      </c>
      <c r="V1546" s="17">
        <v>45084</v>
      </c>
      <c r="AB1546" s="243" t="s">
        <v>2669</v>
      </c>
      <c r="AC1546" s="11" t="s">
        <v>2670</v>
      </c>
      <c r="AD1546" s="11">
        <v>13529</v>
      </c>
      <c r="AF1546" s="17"/>
    </row>
    <row r="1547" spans="1:32" s="11" customFormat="1" hidden="1" x14ac:dyDescent="0.25">
      <c r="A1547" s="1">
        <v>20231128</v>
      </c>
      <c r="B1547" s="1">
        <v>13955531</v>
      </c>
      <c r="C1547" s="1" t="s">
        <v>33</v>
      </c>
      <c r="D1547" s="1" t="s">
        <v>449</v>
      </c>
      <c r="E1547" s="1" t="s">
        <v>2671</v>
      </c>
      <c r="F1547" s="3">
        <v>45069</v>
      </c>
      <c r="G1547" s="1" t="s">
        <v>414</v>
      </c>
      <c r="H1547" s="1"/>
      <c r="J1547" s="11" t="s">
        <v>268</v>
      </c>
      <c r="V1547" s="17">
        <v>45074</v>
      </c>
      <c r="AB1547" s="243" t="s">
        <v>2672</v>
      </c>
      <c r="AC1547" s="11" t="s">
        <v>2673</v>
      </c>
      <c r="AD1547" s="11">
        <v>13474</v>
      </c>
      <c r="AF1547" s="17"/>
    </row>
    <row r="1548" spans="1:32" s="11" customFormat="1" hidden="1" x14ac:dyDescent="0.25">
      <c r="A1548" s="1">
        <v>20231129</v>
      </c>
      <c r="B1548" s="1" t="s">
        <v>2674</v>
      </c>
      <c r="C1548" s="1" t="s">
        <v>78</v>
      </c>
      <c r="D1548" s="1" t="s">
        <v>79</v>
      </c>
      <c r="E1548" s="1">
        <v>1059290</v>
      </c>
      <c r="F1548" s="3">
        <v>45074</v>
      </c>
      <c r="G1548" s="1" t="s">
        <v>414</v>
      </c>
      <c r="H1548" s="1"/>
      <c r="J1548" s="11" t="s">
        <v>40</v>
      </c>
      <c r="K1548" s="11">
        <v>5778</v>
      </c>
      <c r="V1548" s="17">
        <v>45076</v>
      </c>
      <c r="AB1548" s="243" t="s">
        <v>2675</v>
      </c>
      <c r="AC1548" s="11" t="s">
        <v>2676</v>
      </c>
      <c r="AD1548" s="11">
        <v>13510</v>
      </c>
      <c r="AF1548" s="17"/>
    </row>
    <row r="1549" spans="1:32" s="11" customFormat="1" hidden="1" x14ac:dyDescent="0.25">
      <c r="A1549" s="1">
        <v>20231130</v>
      </c>
      <c r="B1549" s="1" t="s">
        <v>2677</v>
      </c>
      <c r="C1549" s="1" t="s">
        <v>33</v>
      </c>
      <c r="D1549" s="1" t="s">
        <v>1267</v>
      </c>
      <c r="E1549" s="1" t="s">
        <v>1268</v>
      </c>
      <c r="F1549" s="3">
        <v>45077</v>
      </c>
      <c r="G1549" s="1" t="s">
        <v>414</v>
      </c>
      <c r="H1549" s="1"/>
      <c r="J1549" s="11" t="s">
        <v>506</v>
      </c>
      <c r="K1549" s="11">
        <v>500</v>
      </c>
      <c r="V1549" s="17"/>
      <c r="W1549" s="11" t="s">
        <v>2678</v>
      </c>
      <c r="AB1549" s="243" t="s">
        <v>2679</v>
      </c>
      <c r="AC1549" s="11" t="s">
        <v>2680</v>
      </c>
      <c r="AF1549" s="17"/>
    </row>
    <row r="1550" spans="1:32" s="11" customFormat="1" hidden="1" x14ac:dyDescent="0.25">
      <c r="A1550" s="1">
        <v>20231131</v>
      </c>
      <c r="B1550" s="1" t="s">
        <v>2681</v>
      </c>
      <c r="C1550" s="1" t="s">
        <v>33</v>
      </c>
      <c r="D1550" s="1" t="s">
        <v>1731</v>
      </c>
      <c r="E1550" s="1">
        <v>1219697</v>
      </c>
      <c r="F1550" s="3">
        <v>45077</v>
      </c>
      <c r="G1550" s="1" t="s">
        <v>414</v>
      </c>
      <c r="H1550" s="1"/>
      <c r="J1550" s="11" t="s">
        <v>40</v>
      </c>
      <c r="K1550" s="11">
        <v>5971</v>
      </c>
      <c r="V1550" s="17">
        <v>45083</v>
      </c>
      <c r="W1550" s="11" t="s">
        <v>2238</v>
      </c>
      <c r="AB1550" s="243" t="s">
        <v>2682</v>
      </c>
      <c r="AC1550" s="11" t="s">
        <v>2683</v>
      </c>
      <c r="AD1550" s="11">
        <v>13586</v>
      </c>
      <c r="AF1550" s="17"/>
    </row>
    <row r="1551" spans="1:32" s="11" customFormat="1" hidden="1" x14ac:dyDescent="0.25">
      <c r="A1551" s="1">
        <v>20231132</v>
      </c>
      <c r="B1551" s="1" t="s">
        <v>2684</v>
      </c>
      <c r="C1551" s="1" t="s">
        <v>33</v>
      </c>
      <c r="D1551" s="1" t="s">
        <v>1807</v>
      </c>
      <c r="E1551" s="1">
        <v>1233276</v>
      </c>
      <c r="F1551" s="3">
        <v>45077</v>
      </c>
      <c r="G1551" s="1" t="s">
        <v>414</v>
      </c>
      <c r="H1551" s="1"/>
      <c r="J1551" s="11" t="s">
        <v>40</v>
      </c>
      <c r="K1551" s="11">
        <v>5081</v>
      </c>
      <c r="V1551" s="17">
        <v>45078</v>
      </c>
      <c r="W1551" s="11" t="s">
        <v>2238</v>
      </c>
      <c r="AB1551" s="243" t="s">
        <v>2685</v>
      </c>
      <c r="AC1551" s="11" t="s">
        <v>2686</v>
      </c>
      <c r="AD1551" s="11">
        <v>13535</v>
      </c>
      <c r="AF1551" s="17"/>
    </row>
    <row r="1552" spans="1:32" s="11" customFormat="1" hidden="1" x14ac:dyDescent="0.25">
      <c r="A1552" s="1">
        <v>20231133</v>
      </c>
      <c r="B1552" s="1" t="s">
        <v>2687</v>
      </c>
      <c r="C1552" s="1" t="s">
        <v>33</v>
      </c>
      <c r="D1552" s="1" t="s">
        <v>1731</v>
      </c>
      <c r="E1552" s="1">
        <v>1219697</v>
      </c>
      <c r="F1552" s="3">
        <v>45077</v>
      </c>
      <c r="G1552" s="1" t="s">
        <v>414</v>
      </c>
      <c r="H1552" s="1"/>
      <c r="J1552" s="11" t="s">
        <v>268</v>
      </c>
      <c r="V1552" s="17">
        <v>45083</v>
      </c>
      <c r="AB1552" s="243" t="s">
        <v>2688</v>
      </c>
      <c r="AC1552" s="11" t="s">
        <v>2689</v>
      </c>
      <c r="AD1552" s="11">
        <v>13536</v>
      </c>
      <c r="AF1552" s="17"/>
    </row>
    <row r="1553" spans="1:31" s="11" customFormat="1" hidden="1" x14ac:dyDescent="0.25">
      <c r="A1553" s="1">
        <v>20231134</v>
      </c>
      <c r="B1553" s="1" t="s">
        <v>2690</v>
      </c>
      <c r="C1553" s="1" t="s">
        <v>78</v>
      </c>
      <c r="D1553" s="1" t="s">
        <v>79</v>
      </c>
      <c r="E1553" s="1">
        <v>1059290</v>
      </c>
      <c r="F1553" s="3">
        <v>45077</v>
      </c>
      <c r="G1553" s="1" t="s">
        <v>414</v>
      </c>
      <c r="H1553" s="1"/>
      <c r="J1553" s="11" t="s">
        <v>40</v>
      </c>
      <c r="K1553" s="11">
        <v>4171</v>
      </c>
      <c r="V1553" s="17">
        <v>45084</v>
      </c>
      <c r="AB1553" s="243" t="s">
        <v>2691</v>
      </c>
      <c r="AC1553" s="11" t="s">
        <v>2692</v>
      </c>
      <c r="AD1553" s="11">
        <v>13537</v>
      </c>
    </row>
    <row r="1554" spans="1:31" s="11" customFormat="1" hidden="1" x14ac:dyDescent="0.25">
      <c r="A1554" s="1">
        <v>20231135</v>
      </c>
      <c r="B1554" s="1">
        <v>13955538</v>
      </c>
      <c r="C1554" s="1" t="s">
        <v>78</v>
      </c>
      <c r="D1554" s="1" t="s">
        <v>79</v>
      </c>
      <c r="E1554" s="1">
        <v>1059290</v>
      </c>
      <c r="F1554" s="3">
        <v>45077</v>
      </c>
      <c r="G1554" s="1" t="s">
        <v>414</v>
      </c>
      <c r="H1554" s="1"/>
      <c r="J1554" s="11" t="s">
        <v>40</v>
      </c>
      <c r="K1554" s="11">
        <v>4196</v>
      </c>
      <c r="V1554" s="17">
        <v>45083</v>
      </c>
      <c r="AB1554" s="243" t="s">
        <v>2693</v>
      </c>
      <c r="AC1554" s="11" t="s">
        <v>2694</v>
      </c>
      <c r="AD1554" s="11">
        <v>13538</v>
      </c>
    </row>
    <row r="1555" spans="1:31" s="11" customFormat="1" hidden="1" x14ac:dyDescent="0.25">
      <c r="A1555" s="1">
        <v>20231136</v>
      </c>
      <c r="B1555" s="1" t="s">
        <v>2695</v>
      </c>
      <c r="C1555" s="1" t="s">
        <v>33</v>
      </c>
      <c r="D1555" s="1" t="s">
        <v>1483</v>
      </c>
      <c r="E1555" s="1">
        <v>1218197</v>
      </c>
      <c r="F1555" s="3">
        <v>45081</v>
      </c>
      <c r="G1555" s="1" t="s">
        <v>414</v>
      </c>
      <c r="H1555" s="1"/>
      <c r="J1555" s="11" t="s">
        <v>506</v>
      </c>
      <c r="K1555" s="11">
        <v>500</v>
      </c>
      <c r="V1555" s="17"/>
      <c r="W1555" s="11" t="s">
        <v>2696</v>
      </c>
      <c r="AB1555" s="243" t="s">
        <v>2697</v>
      </c>
      <c r="AC1555" s="11" t="s">
        <v>2698</v>
      </c>
    </row>
    <row r="1556" spans="1:31" s="11" customFormat="1" hidden="1" x14ac:dyDescent="0.25">
      <c r="A1556" s="1">
        <v>20231137</v>
      </c>
      <c r="B1556" s="1" t="s">
        <v>2699</v>
      </c>
      <c r="C1556" s="1" t="s">
        <v>33</v>
      </c>
      <c r="D1556" s="1" t="s">
        <v>1834</v>
      </c>
      <c r="E1556" s="1">
        <v>1251085</v>
      </c>
      <c r="F1556" s="3">
        <v>45081</v>
      </c>
      <c r="G1556" s="1" t="s">
        <v>414</v>
      </c>
      <c r="H1556" s="1"/>
      <c r="J1556" s="11" t="s">
        <v>40</v>
      </c>
      <c r="K1556" s="11">
        <v>5066</v>
      </c>
      <c r="V1556" s="17">
        <v>45084</v>
      </c>
      <c r="AB1556" s="243" t="s">
        <v>2700</v>
      </c>
      <c r="AC1556" s="11" t="s">
        <v>2701</v>
      </c>
      <c r="AD1556" s="11">
        <v>13540</v>
      </c>
    </row>
    <row r="1557" spans="1:31" s="11" customFormat="1" hidden="1" x14ac:dyDescent="0.25">
      <c r="A1557" s="1">
        <v>20231138</v>
      </c>
      <c r="B1557" s="1" t="s">
        <v>2702</v>
      </c>
      <c r="C1557" s="1" t="s">
        <v>78</v>
      </c>
      <c r="D1557" s="1" t="s">
        <v>79</v>
      </c>
      <c r="E1557" s="1">
        <v>1059290</v>
      </c>
      <c r="F1557" s="3">
        <v>45082</v>
      </c>
      <c r="G1557" s="1" t="s">
        <v>414</v>
      </c>
      <c r="H1557" s="1"/>
      <c r="J1557" s="11" t="s">
        <v>40</v>
      </c>
      <c r="K1557" s="11">
        <v>4171</v>
      </c>
      <c r="V1557" s="17">
        <v>45089</v>
      </c>
      <c r="AB1557" s="243" t="s">
        <v>2703</v>
      </c>
      <c r="AC1557" s="11" t="s">
        <v>2704</v>
      </c>
      <c r="AD1557" s="11">
        <v>13541</v>
      </c>
    </row>
    <row r="1558" spans="1:31" s="11" customFormat="1" hidden="1" x14ac:dyDescent="0.25">
      <c r="A1558" s="1">
        <v>20231139</v>
      </c>
      <c r="B1558" s="1" t="s">
        <v>2705</v>
      </c>
      <c r="C1558" s="1" t="s">
        <v>33</v>
      </c>
      <c r="D1558" s="1" t="s">
        <v>2133</v>
      </c>
      <c r="E1558" s="1">
        <v>1225753</v>
      </c>
      <c r="F1558" s="3">
        <v>45083</v>
      </c>
      <c r="G1558" s="1" t="s">
        <v>414</v>
      </c>
      <c r="H1558" s="1"/>
      <c r="J1558" s="11" t="s">
        <v>506</v>
      </c>
      <c r="K1558" s="11">
        <v>500</v>
      </c>
      <c r="V1558" s="17">
        <v>45090</v>
      </c>
      <c r="AB1558" s="243" t="s">
        <v>2706</v>
      </c>
      <c r="AC1558" s="11" t="s">
        <v>2707</v>
      </c>
      <c r="AD1558" s="11" t="s">
        <v>1224</v>
      </c>
    </row>
    <row r="1559" spans="1:31" s="11" customFormat="1" hidden="1" x14ac:dyDescent="0.25">
      <c r="A1559" s="1">
        <v>20231140</v>
      </c>
      <c r="B1559" s="1" t="s">
        <v>2708</v>
      </c>
      <c r="C1559" s="1" t="s">
        <v>33</v>
      </c>
      <c r="D1559" s="1" t="s">
        <v>1834</v>
      </c>
      <c r="E1559" s="1">
        <v>1251085</v>
      </c>
      <c r="F1559" s="3">
        <v>45083</v>
      </c>
      <c r="G1559" s="1" t="s">
        <v>414</v>
      </c>
      <c r="H1559" s="1"/>
      <c r="J1559" s="11" t="s">
        <v>40</v>
      </c>
      <c r="K1559" s="11">
        <v>5141</v>
      </c>
      <c r="V1559" s="17">
        <v>45091</v>
      </c>
      <c r="AB1559" s="243" t="s">
        <v>2709</v>
      </c>
      <c r="AC1559" s="11" t="s">
        <v>2710</v>
      </c>
      <c r="AD1559" s="11">
        <v>13582</v>
      </c>
    </row>
    <row r="1560" spans="1:31" s="11" customFormat="1" hidden="1" x14ac:dyDescent="0.25">
      <c r="A1560" s="1">
        <v>20231141</v>
      </c>
      <c r="B1560" s="1" t="s">
        <v>2711</v>
      </c>
      <c r="C1560" s="1" t="s">
        <v>33</v>
      </c>
      <c r="D1560" s="1" t="s">
        <v>1807</v>
      </c>
      <c r="E1560" s="1">
        <v>1233276</v>
      </c>
      <c r="F1560" s="3">
        <v>45088</v>
      </c>
      <c r="G1560" s="1" t="s">
        <v>414</v>
      </c>
      <c r="H1560" s="1"/>
      <c r="J1560" s="11" t="s">
        <v>506</v>
      </c>
      <c r="K1560" s="11">
        <v>500</v>
      </c>
      <c r="V1560" s="17"/>
      <c r="AB1560" s="243" t="s">
        <v>2712</v>
      </c>
      <c r="AC1560" s="11" t="s">
        <v>2713</v>
      </c>
      <c r="AD1560" s="11" t="s">
        <v>1224</v>
      </c>
    </row>
    <row r="1561" spans="1:31" s="11" customFormat="1" hidden="1" x14ac:dyDescent="0.25">
      <c r="A1561" s="1">
        <v>20231142</v>
      </c>
      <c r="B1561" s="1" t="s">
        <v>2714</v>
      </c>
      <c r="C1561" s="1" t="s">
        <v>78</v>
      </c>
      <c r="D1561" s="1" t="s">
        <v>79</v>
      </c>
      <c r="E1561" s="1">
        <v>1059290</v>
      </c>
      <c r="F1561" s="3">
        <v>45091</v>
      </c>
      <c r="G1561" s="1" t="s">
        <v>414</v>
      </c>
      <c r="H1561" s="1"/>
      <c r="J1561" s="11" t="s">
        <v>40</v>
      </c>
      <c r="K1561" s="11">
        <v>4246</v>
      </c>
      <c r="V1561" s="17">
        <v>45091</v>
      </c>
      <c r="AB1561" s="243" t="s">
        <v>2715</v>
      </c>
      <c r="AC1561" s="11" t="s">
        <v>2716</v>
      </c>
      <c r="AD1561" s="11">
        <v>13583</v>
      </c>
    </row>
    <row r="1562" spans="1:31" s="11" customFormat="1" hidden="1" x14ac:dyDescent="0.25">
      <c r="A1562" s="1">
        <v>20231143</v>
      </c>
      <c r="B1562" s="1" t="s">
        <v>2717</v>
      </c>
      <c r="C1562" s="1" t="s">
        <v>78</v>
      </c>
      <c r="D1562" s="1" t="s">
        <v>79</v>
      </c>
      <c r="E1562" s="1">
        <v>1059290</v>
      </c>
      <c r="F1562" s="3">
        <v>45091</v>
      </c>
      <c r="G1562" s="1" t="s">
        <v>414</v>
      </c>
      <c r="H1562" s="1"/>
      <c r="J1562" s="11" t="s">
        <v>40</v>
      </c>
      <c r="K1562" s="11">
        <v>4121</v>
      </c>
      <c r="V1562" s="17">
        <v>45092</v>
      </c>
      <c r="AB1562" s="243" t="s">
        <v>2718</v>
      </c>
      <c r="AC1562" s="11" t="s">
        <v>2719</v>
      </c>
      <c r="AD1562" s="11">
        <v>13584</v>
      </c>
    </row>
    <row r="1563" spans="1:31" s="11" customFormat="1" hidden="1" x14ac:dyDescent="0.25">
      <c r="A1563" s="1">
        <v>20231144</v>
      </c>
      <c r="B1563" s="1">
        <v>13955537</v>
      </c>
      <c r="C1563" s="1" t="s">
        <v>78</v>
      </c>
      <c r="D1563" s="1" t="s">
        <v>79</v>
      </c>
      <c r="E1563" s="1">
        <v>1252149</v>
      </c>
      <c r="F1563" s="3">
        <v>45091</v>
      </c>
      <c r="G1563" s="1" t="s">
        <v>414</v>
      </c>
      <c r="H1563" s="1"/>
      <c r="J1563" s="11" t="s">
        <v>40</v>
      </c>
      <c r="K1563" s="11">
        <v>4443</v>
      </c>
      <c r="V1563" s="17">
        <v>45092</v>
      </c>
      <c r="AB1563" s="243" t="s">
        <v>2720</v>
      </c>
      <c r="AC1563" s="11" t="s">
        <v>2721</v>
      </c>
      <c r="AD1563" s="11">
        <v>13585</v>
      </c>
    </row>
    <row r="1564" spans="1:31" s="11" customFormat="1" hidden="1" x14ac:dyDescent="0.25">
      <c r="A1564" s="1">
        <v>20231145</v>
      </c>
      <c r="B1564" s="1" t="s">
        <v>2722</v>
      </c>
      <c r="C1564" s="1" t="s">
        <v>78</v>
      </c>
      <c r="D1564" s="1" t="s">
        <v>79</v>
      </c>
      <c r="E1564" s="1">
        <v>1059290</v>
      </c>
      <c r="F1564" s="3">
        <v>45095</v>
      </c>
      <c r="G1564" s="1" t="s">
        <v>414</v>
      </c>
      <c r="H1564" s="1"/>
      <c r="J1564" s="11" t="s">
        <v>40</v>
      </c>
      <c r="K1564" s="11">
        <v>4493</v>
      </c>
      <c r="V1564" s="17">
        <v>45098</v>
      </c>
      <c r="AB1564" s="243" t="s">
        <v>2723</v>
      </c>
      <c r="AC1564" s="11" t="s">
        <v>2724</v>
      </c>
      <c r="AD1564" s="11">
        <v>13596</v>
      </c>
    </row>
    <row r="1565" spans="1:31" s="11" customFormat="1" hidden="1" x14ac:dyDescent="0.25">
      <c r="A1565" s="1">
        <v>20231146</v>
      </c>
      <c r="B1565" s="1" t="s">
        <v>2725</v>
      </c>
      <c r="C1565" s="1" t="s">
        <v>33</v>
      </c>
      <c r="D1565" s="1" t="s">
        <v>1483</v>
      </c>
      <c r="E1565" s="1">
        <v>1218197</v>
      </c>
      <c r="F1565" s="3">
        <v>45098</v>
      </c>
      <c r="G1565" s="1" t="s">
        <v>414</v>
      </c>
      <c r="H1565" s="1"/>
      <c r="J1565" s="11" t="s">
        <v>40</v>
      </c>
      <c r="K1565" s="11">
        <v>5091</v>
      </c>
      <c r="V1565" s="17">
        <v>45133</v>
      </c>
      <c r="AB1565" s="243" t="s">
        <v>2726</v>
      </c>
      <c r="AC1565" s="11" t="s">
        <v>2727</v>
      </c>
      <c r="AD1565" s="309"/>
      <c r="AE1565" s="309"/>
    </row>
    <row r="1566" spans="1:31" s="11" customFormat="1" hidden="1" x14ac:dyDescent="0.25">
      <c r="A1566" s="1">
        <v>20231147</v>
      </c>
      <c r="B1566" s="1" t="s">
        <v>2728</v>
      </c>
      <c r="C1566" s="1" t="s">
        <v>33</v>
      </c>
      <c r="D1566" s="1" t="s">
        <v>1834</v>
      </c>
      <c r="E1566" s="1">
        <v>1251085</v>
      </c>
      <c r="F1566" s="3">
        <v>45098</v>
      </c>
      <c r="G1566" s="1" t="s">
        <v>414</v>
      </c>
      <c r="H1566" s="1"/>
      <c r="J1566" s="11" t="s">
        <v>40</v>
      </c>
      <c r="K1566" s="11">
        <v>5801</v>
      </c>
      <c r="V1566" s="17">
        <v>45113</v>
      </c>
      <c r="AB1566" s="243" t="s">
        <v>2729</v>
      </c>
      <c r="AC1566" s="11" t="s">
        <v>2730</v>
      </c>
      <c r="AD1566" s="309">
        <v>13698</v>
      </c>
      <c r="AE1566" s="309"/>
    </row>
    <row r="1567" spans="1:31" s="11" customFormat="1" hidden="1" x14ac:dyDescent="0.25">
      <c r="A1567" s="1">
        <v>20231148</v>
      </c>
      <c r="B1567" s="1" t="s">
        <v>2731</v>
      </c>
      <c r="C1567" s="1" t="s">
        <v>33</v>
      </c>
      <c r="D1567" s="1" t="s">
        <v>449</v>
      </c>
      <c r="E1567" s="1" t="s">
        <v>2671</v>
      </c>
      <c r="F1567" s="3">
        <v>45098</v>
      </c>
      <c r="G1567" s="1" t="s">
        <v>414</v>
      </c>
      <c r="H1567" s="1"/>
      <c r="J1567" s="11" t="s">
        <v>268</v>
      </c>
      <c r="K1567" s="11">
        <v>550</v>
      </c>
      <c r="V1567" s="17">
        <v>45100</v>
      </c>
      <c r="AB1567" s="243" t="s">
        <v>2732</v>
      </c>
      <c r="AC1567" s="11" t="s">
        <v>2733</v>
      </c>
      <c r="AD1567" s="11">
        <v>13615</v>
      </c>
    </row>
    <row r="1568" spans="1:31" s="11" customFormat="1" hidden="1" x14ac:dyDescent="0.25">
      <c r="A1568" s="1">
        <v>20231149</v>
      </c>
      <c r="B1568" s="1">
        <v>13890642</v>
      </c>
      <c r="C1568" s="1" t="s">
        <v>33</v>
      </c>
      <c r="D1568" s="297" t="s">
        <v>2734</v>
      </c>
      <c r="E1568" s="1">
        <v>1238638</v>
      </c>
      <c r="F1568" s="3">
        <v>45098</v>
      </c>
      <c r="G1568" s="1" t="s">
        <v>414</v>
      </c>
      <c r="H1568" s="1"/>
      <c r="J1568" s="142" t="s">
        <v>506</v>
      </c>
      <c r="K1568" s="11">
        <v>500</v>
      </c>
      <c r="V1568" s="17"/>
      <c r="W1568" s="11" t="s">
        <v>2735</v>
      </c>
      <c r="AB1568" s="11" t="s">
        <v>2736</v>
      </c>
      <c r="AC1568" s="11" t="s">
        <v>2737</v>
      </c>
    </row>
    <row r="1569" spans="1:33" s="11" customFormat="1" hidden="1" x14ac:dyDescent="0.25">
      <c r="A1569" s="1">
        <v>20231150</v>
      </c>
      <c r="B1569" s="1" t="s">
        <v>2738</v>
      </c>
      <c r="C1569" s="1" t="s">
        <v>78</v>
      </c>
      <c r="D1569" s="1" t="s">
        <v>79</v>
      </c>
      <c r="E1569" s="1">
        <v>1059290</v>
      </c>
      <c r="F1569" s="3">
        <v>45110</v>
      </c>
      <c r="G1569" s="1" t="s">
        <v>414</v>
      </c>
      <c r="H1569" s="1"/>
      <c r="J1569" s="11" t="s">
        <v>40</v>
      </c>
      <c r="K1569" s="11">
        <v>4171</v>
      </c>
      <c r="V1569" s="17">
        <v>45113</v>
      </c>
      <c r="AB1569" s="11" t="s">
        <v>2739</v>
      </c>
      <c r="AC1569" s="11" t="s">
        <v>2740</v>
      </c>
      <c r="AD1569" s="11">
        <v>13699</v>
      </c>
      <c r="AF1569" s="17"/>
    </row>
    <row r="1570" spans="1:33" s="11" customFormat="1" hidden="1" x14ac:dyDescent="0.25">
      <c r="A1570" s="1">
        <v>20231151</v>
      </c>
      <c r="B1570" s="1" t="s">
        <v>2741</v>
      </c>
      <c r="C1570" s="1" t="s">
        <v>78</v>
      </c>
      <c r="D1570" s="1" t="s">
        <v>79</v>
      </c>
      <c r="E1570" s="1">
        <v>1059290</v>
      </c>
      <c r="F1570" s="3">
        <v>45110</v>
      </c>
      <c r="G1570" s="1" t="s">
        <v>414</v>
      </c>
      <c r="H1570" s="1"/>
      <c r="J1570" s="11" t="s">
        <v>268</v>
      </c>
      <c r="K1570" s="11">
        <v>550</v>
      </c>
      <c r="V1570" s="17">
        <v>45116</v>
      </c>
      <c r="AB1570" s="11" t="s">
        <v>2742</v>
      </c>
      <c r="AC1570" s="11" t="s">
        <v>2743</v>
      </c>
      <c r="AD1570" s="11">
        <v>13700</v>
      </c>
      <c r="AF1570" s="17"/>
    </row>
    <row r="1571" spans="1:33" s="11" customFormat="1" hidden="1" x14ac:dyDescent="0.25">
      <c r="A1571" s="1">
        <v>20231152</v>
      </c>
      <c r="B1571" s="1" t="s">
        <v>2744</v>
      </c>
      <c r="C1571" s="1" t="s">
        <v>78</v>
      </c>
      <c r="D1571" s="1" t="s">
        <v>79</v>
      </c>
      <c r="E1571" s="1">
        <v>1059290</v>
      </c>
      <c r="F1571" s="3">
        <v>45110</v>
      </c>
      <c r="G1571" s="1" t="s">
        <v>414</v>
      </c>
      <c r="H1571" s="1"/>
      <c r="J1571" s="11" t="s">
        <v>40</v>
      </c>
      <c r="K1571" s="11">
        <v>4196</v>
      </c>
      <c r="V1571" s="17">
        <v>45117</v>
      </c>
      <c r="AB1571" s="11" t="s">
        <v>2745</v>
      </c>
      <c r="AC1571" s="11" t="s">
        <v>2746</v>
      </c>
      <c r="AD1571" s="11">
        <v>13701</v>
      </c>
      <c r="AF1571" s="17"/>
    </row>
    <row r="1572" spans="1:33" s="11" customFormat="1" hidden="1" x14ac:dyDescent="0.25">
      <c r="A1572" s="1">
        <v>20231153</v>
      </c>
      <c r="B1572" s="1" t="s">
        <v>2747</v>
      </c>
      <c r="C1572" s="1" t="s">
        <v>33</v>
      </c>
      <c r="D1572" s="1" t="s">
        <v>1483</v>
      </c>
      <c r="E1572" s="1">
        <v>1218197</v>
      </c>
      <c r="F1572" s="3">
        <v>45110</v>
      </c>
      <c r="G1572" s="1" t="s">
        <v>414</v>
      </c>
      <c r="H1572" s="1"/>
      <c r="J1572" s="11" t="s">
        <v>506</v>
      </c>
      <c r="K1572" s="11">
        <v>500</v>
      </c>
      <c r="V1572" s="17"/>
      <c r="AA1572" s="11" t="str">
        <f t="shared" ref="AA1572:AA1635" si="12">B1572</f>
        <v>13655955R9</v>
      </c>
      <c r="AB1572" s="11" t="s">
        <v>2748</v>
      </c>
      <c r="AC1572" s="11" t="s">
        <v>2749</v>
      </c>
      <c r="AF1572" s="17"/>
    </row>
    <row r="1573" spans="1:33" s="11" customFormat="1" hidden="1" x14ac:dyDescent="0.25">
      <c r="A1573" s="1">
        <v>20231154</v>
      </c>
      <c r="B1573" s="1" t="s">
        <v>2750</v>
      </c>
      <c r="C1573" s="1" t="s">
        <v>33</v>
      </c>
      <c r="D1573" s="1" t="s">
        <v>1834</v>
      </c>
      <c r="E1573" s="1">
        <v>1251085</v>
      </c>
      <c r="F1573" s="3">
        <v>45110</v>
      </c>
      <c r="G1573" s="1" t="s">
        <v>414</v>
      </c>
      <c r="H1573" s="1"/>
      <c r="J1573" s="11" t="s">
        <v>40</v>
      </c>
      <c r="K1573" s="11">
        <v>7186</v>
      </c>
      <c r="V1573" s="17">
        <v>45134</v>
      </c>
      <c r="AA1573" s="11" t="str">
        <f t="shared" si="12"/>
        <v>13899516R3</v>
      </c>
      <c r="AB1573" s="11" t="s">
        <v>2751</v>
      </c>
      <c r="AC1573" s="11" t="s">
        <v>2752</v>
      </c>
      <c r="AD1573" s="11">
        <v>13702</v>
      </c>
      <c r="AF1573" s="17"/>
    </row>
    <row r="1574" spans="1:33" s="11" customFormat="1" hidden="1" x14ac:dyDescent="0.25">
      <c r="A1574" s="1">
        <v>20231155</v>
      </c>
      <c r="B1574" s="1" t="s">
        <v>2753</v>
      </c>
      <c r="C1574" s="1" t="s">
        <v>33</v>
      </c>
      <c r="D1574" s="1" t="s">
        <v>449</v>
      </c>
      <c r="E1574" s="1">
        <v>1137349</v>
      </c>
      <c r="F1574" s="3">
        <v>45110</v>
      </c>
      <c r="G1574" s="1" t="s">
        <v>414</v>
      </c>
      <c r="H1574" s="1"/>
      <c r="J1574" s="11" t="s">
        <v>40</v>
      </c>
      <c r="K1574" s="11">
        <v>5056</v>
      </c>
      <c r="V1574" s="17">
        <v>45113</v>
      </c>
      <c r="AA1574" s="11" t="str">
        <f t="shared" si="12"/>
        <v>13899513R2</v>
      </c>
      <c r="AB1574" s="11" t="s">
        <v>2754</v>
      </c>
      <c r="AC1574" s="11" t="s">
        <v>2755</v>
      </c>
      <c r="AD1574" s="11">
        <v>13703</v>
      </c>
      <c r="AF1574" s="17"/>
    </row>
    <row r="1575" spans="1:33" s="11" customFormat="1" hidden="1" x14ac:dyDescent="0.25">
      <c r="A1575" s="1">
        <v>20231156</v>
      </c>
      <c r="B1575" s="1">
        <v>13970795</v>
      </c>
      <c r="C1575" s="1" t="s">
        <v>33</v>
      </c>
      <c r="D1575" s="1" t="s">
        <v>1834</v>
      </c>
      <c r="E1575" s="1">
        <v>1251085</v>
      </c>
      <c r="F1575" s="3">
        <v>45110</v>
      </c>
      <c r="G1575" s="1" t="s">
        <v>414</v>
      </c>
      <c r="H1575" s="1"/>
      <c r="J1575" s="11" t="s">
        <v>40</v>
      </c>
      <c r="K1575" s="11">
        <v>5266</v>
      </c>
      <c r="V1575" s="17">
        <v>45117</v>
      </c>
      <c r="AA1575" s="11">
        <f t="shared" si="12"/>
        <v>13970795</v>
      </c>
      <c r="AB1575" s="11" t="s">
        <v>2756</v>
      </c>
      <c r="AC1575" s="11" t="s">
        <v>2757</v>
      </c>
      <c r="AD1575" s="11">
        <v>13704</v>
      </c>
      <c r="AF1575" s="17"/>
      <c r="AG1575" s="267">
        <v>70033121</v>
      </c>
    </row>
    <row r="1576" spans="1:33" s="11" customFormat="1" hidden="1" x14ac:dyDescent="0.25">
      <c r="A1576" s="1">
        <v>20231157</v>
      </c>
      <c r="B1576" s="1">
        <v>13955533</v>
      </c>
      <c r="C1576" s="1" t="s">
        <v>33</v>
      </c>
      <c r="D1576" s="1" t="s">
        <v>1834</v>
      </c>
      <c r="E1576" s="1">
        <v>1251085</v>
      </c>
      <c r="F1576" s="3">
        <v>45110</v>
      </c>
      <c r="G1576" s="1" t="s">
        <v>414</v>
      </c>
      <c r="H1576" s="1"/>
      <c r="J1576" s="11" t="s">
        <v>40</v>
      </c>
      <c r="K1576" s="11">
        <v>5661</v>
      </c>
      <c r="V1576" s="17">
        <v>45133</v>
      </c>
      <c r="AA1576" s="11">
        <f t="shared" si="12"/>
        <v>13955533</v>
      </c>
      <c r="AB1576" s="11" t="s">
        <v>2758</v>
      </c>
      <c r="AC1576" s="11" t="s">
        <v>2759</v>
      </c>
      <c r="AD1576" s="11">
        <v>13744</v>
      </c>
      <c r="AF1576" s="17"/>
    </row>
    <row r="1577" spans="1:33" s="11" customFormat="1" hidden="1" x14ac:dyDescent="0.25">
      <c r="A1577" s="1">
        <v>20231158</v>
      </c>
      <c r="B1577" s="1" t="s">
        <v>2760</v>
      </c>
      <c r="C1577" s="1" t="s">
        <v>78</v>
      </c>
      <c r="D1577" s="1" t="s">
        <v>79</v>
      </c>
      <c r="E1577" s="1">
        <v>1059290</v>
      </c>
      <c r="F1577" s="3">
        <v>45111</v>
      </c>
      <c r="G1577" s="1" t="s">
        <v>414</v>
      </c>
      <c r="H1577" s="1"/>
      <c r="J1577" s="11" t="s">
        <v>40</v>
      </c>
      <c r="K1577" s="11">
        <v>5012</v>
      </c>
      <c r="V1577" s="17">
        <v>45120</v>
      </c>
      <c r="AA1577" s="11" t="str">
        <f t="shared" si="12"/>
        <v>13719642R5</v>
      </c>
      <c r="AB1577" s="11" t="s">
        <v>2761</v>
      </c>
      <c r="AC1577" s="11" t="s">
        <v>2762</v>
      </c>
      <c r="AD1577" s="11">
        <v>13667</v>
      </c>
      <c r="AF1577" s="17"/>
    </row>
    <row r="1578" spans="1:33" s="11" customFormat="1" hidden="1" x14ac:dyDescent="0.25">
      <c r="A1578" s="1">
        <v>20231159</v>
      </c>
      <c r="B1578" s="1">
        <v>13970791</v>
      </c>
      <c r="C1578" s="48" t="s">
        <v>33</v>
      </c>
      <c r="D1578" s="1" t="s">
        <v>1834</v>
      </c>
      <c r="E1578" s="1">
        <v>1251085</v>
      </c>
      <c r="F1578" s="3">
        <v>45111</v>
      </c>
      <c r="G1578" s="1" t="s">
        <v>414</v>
      </c>
      <c r="H1578" s="1"/>
      <c r="J1578" s="11" t="s">
        <v>268</v>
      </c>
      <c r="K1578" s="11">
        <v>550</v>
      </c>
      <c r="V1578" s="17">
        <v>45117</v>
      </c>
      <c r="AA1578" s="11">
        <f t="shared" si="12"/>
        <v>13970791</v>
      </c>
      <c r="AB1578" s="11" t="s">
        <v>2763</v>
      </c>
      <c r="AC1578" s="11" t="s">
        <v>2764</v>
      </c>
      <c r="AD1578" s="11">
        <v>13705</v>
      </c>
      <c r="AF1578" s="17"/>
    </row>
    <row r="1579" spans="1:33" s="11" customFormat="1" hidden="1" x14ac:dyDescent="0.25">
      <c r="A1579" s="1">
        <v>20231160</v>
      </c>
      <c r="B1579" s="1" t="s">
        <v>2765</v>
      </c>
      <c r="C1579" s="1" t="s">
        <v>1582</v>
      </c>
      <c r="D1579" s="1" t="s">
        <v>1973</v>
      </c>
      <c r="E1579" s="1" t="s">
        <v>1974</v>
      </c>
      <c r="F1579" s="3">
        <v>45120</v>
      </c>
      <c r="G1579" s="1" t="s">
        <v>414</v>
      </c>
      <c r="H1579" s="1"/>
      <c r="J1579" s="11" t="s">
        <v>40</v>
      </c>
      <c r="K1579" s="11">
        <v>5506</v>
      </c>
      <c r="V1579" s="17">
        <v>45131</v>
      </c>
      <c r="AA1579" s="11" t="str">
        <f t="shared" si="12"/>
        <v>13791953R1</v>
      </c>
      <c r="AB1579" s="11" t="s">
        <v>2766</v>
      </c>
      <c r="AC1579" s="11" t="s">
        <v>2767</v>
      </c>
      <c r="AD1579" s="11">
        <v>13732</v>
      </c>
      <c r="AF1579" s="17"/>
      <c r="AG1579" s="267">
        <v>70033105</v>
      </c>
    </row>
    <row r="1580" spans="1:33" s="11" customFormat="1" hidden="1" x14ac:dyDescent="0.25">
      <c r="A1580" s="1">
        <v>20231161</v>
      </c>
      <c r="B1580" s="1" t="s">
        <v>2768</v>
      </c>
      <c r="C1580" s="1" t="s">
        <v>33</v>
      </c>
      <c r="D1580" s="1" t="s">
        <v>449</v>
      </c>
      <c r="E1580" s="1">
        <v>1137349</v>
      </c>
      <c r="F1580" s="3">
        <v>45124</v>
      </c>
      <c r="G1580" s="1" t="s">
        <v>414</v>
      </c>
      <c r="H1580" s="1"/>
      <c r="J1580" s="11" t="s">
        <v>40</v>
      </c>
      <c r="K1580" s="11">
        <v>4556</v>
      </c>
      <c r="V1580" s="17">
        <v>45126</v>
      </c>
      <c r="AA1580" s="11" t="str">
        <f t="shared" si="12"/>
        <v>13899513R3</v>
      </c>
      <c r="AB1580" s="11" t="s">
        <v>2769</v>
      </c>
      <c r="AC1580" s="11" t="s">
        <v>2770</v>
      </c>
      <c r="AD1580" s="11">
        <v>13714</v>
      </c>
      <c r="AF1580" s="17"/>
    </row>
    <row r="1581" spans="1:33" s="11" customFormat="1" hidden="1" x14ac:dyDescent="0.25">
      <c r="A1581" s="1">
        <v>20231162</v>
      </c>
      <c r="B1581" s="1" t="s">
        <v>2771</v>
      </c>
      <c r="C1581" s="1" t="s">
        <v>33</v>
      </c>
      <c r="D1581" s="1" t="s">
        <v>1834</v>
      </c>
      <c r="E1581" s="1">
        <v>1251085</v>
      </c>
      <c r="F1581" s="3">
        <v>45124</v>
      </c>
      <c r="G1581" s="1" t="s">
        <v>414</v>
      </c>
      <c r="H1581" s="1"/>
      <c r="J1581" s="11" t="s">
        <v>40</v>
      </c>
      <c r="K1581" s="11">
        <v>6171</v>
      </c>
      <c r="L1581" s="11" t="s">
        <v>2625</v>
      </c>
      <c r="V1581" s="17">
        <v>45130</v>
      </c>
      <c r="AA1581" s="11" t="str">
        <f t="shared" si="12"/>
        <v>13901159R3</v>
      </c>
      <c r="AB1581" s="11" t="s">
        <v>2772</v>
      </c>
      <c r="AC1581" s="11" t="s">
        <v>2773</v>
      </c>
      <c r="AD1581" s="11">
        <v>13726</v>
      </c>
      <c r="AF1581" s="17"/>
      <c r="AG1581" s="267">
        <v>70033120</v>
      </c>
    </row>
    <row r="1582" spans="1:33" s="11" customFormat="1" hidden="1" x14ac:dyDescent="0.25">
      <c r="A1582" s="1">
        <v>20231163</v>
      </c>
      <c r="B1582" s="1">
        <v>13970793</v>
      </c>
      <c r="C1582" s="1" t="s">
        <v>33</v>
      </c>
      <c r="D1582" s="1" t="s">
        <v>1834</v>
      </c>
      <c r="E1582" s="1">
        <v>1251085</v>
      </c>
      <c r="F1582" s="3">
        <v>45124</v>
      </c>
      <c r="G1582" s="1" t="s">
        <v>414</v>
      </c>
      <c r="H1582" s="1"/>
      <c r="J1582" s="11" t="s">
        <v>40</v>
      </c>
      <c r="K1582" s="11">
        <v>5526</v>
      </c>
      <c r="L1582" s="11" t="s">
        <v>2625</v>
      </c>
      <c r="V1582" s="17">
        <v>45133</v>
      </c>
      <c r="AA1582" s="11">
        <f t="shared" si="12"/>
        <v>13970793</v>
      </c>
      <c r="AB1582" s="11" t="s">
        <v>2774</v>
      </c>
      <c r="AC1582" s="11" t="s">
        <v>2775</v>
      </c>
      <c r="AD1582" s="11">
        <v>13736</v>
      </c>
      <c r="AF1582" s="17"/>
      <c r="AG1582" s="267">
        <v>70033117</v>
      </c>
    </row>
    <row r="1583" spans="1:33" s="11" customFormat="1" hidden="1" x14ac:dyDescent="0.25">
      <c r="A1583" s="1">
        <v>20231164</v>
      </c>
      <c r="B1583" s="1" t="s">
        <v>2776</v>
      </c>
      <c r="C1583" s="1" t="s">
        <v>78</v>
      </c>
      <c r="D1583" s="1" t="s">
        <v>79</v>
      </c>
      <c r="E1583" s="1">
        <v>1059290</v>
      </c>
      <c r="F1583" s="3">
        <v>45124</v>
      </c>
      <c r="G1583" s="1" t="s">
        <v>414</v>
      </c>
      <c r="H1583" s="1"/>
      <c r="J1583" s="11" t="s">
        <v>40</v>
      </c>
      <c r="K1583" s="11">
        <v>5481</v>
      </c>
      <c r="V1583" s="17">
        <v>45133</v>
      </c>
      <c r="AA1583" s="11" t="str">
        <f t="shared" si="12"/>
        <v>13697084R10</v>
      </c>
      <c r="AB1583" s="11" t="s">
        <v>2777</v>
      </c>
      <c r="AC1583" s="11" t="s">
        <v>2778</v>
      </c>
      <c r="AD1583" s="11">
        <v>13727</v>
      </c>
      <c r="AF1583" s="17"/>
      <c r="AG1583" s="267">
        <v>70033119</v>
      </c>
    </row>
    <row r="1584" spans="1:33" s="11" customFormat="1" x14ac:dyDescent="0.25">
      <c r="A1584" s="1">
        <v>20231165</v>
      </c>
      <c r="B1584" s="1" t="s">
        <v>2779</v>
      </c>
      <c r="C1584" s="1" t="s">
        <v>1582</v>
      </c>
      <c r="D1584" s="1" t="s">
        <v>1973</v>
      </c>
      <c r="E1584" s="1" t="s">
        <v>1974</v>
      </c>
      <c r="F1584" s="3">
        <v>45127</v>
      </c>
      <c r="G1584" s="1" t="s">
        <v>414</v>
      </c>
      <c r="H1584" s="1"/>
      <c r="J1584" s="11" t="s">
        <v>40</v>
      </c>
      <c r="K1584" s="11">
        <v>5209</v>
      </c>
      <c r="V1584" s="17">
        <v>45132</v>
      </c>
      <c r="AA1584" s="11" t="str">
        <f t="shared" si="12"/>
        <v xml:space="preserve"> 13791954R3</v>
      </c>
      <c r="AB1584" s="11" t="s">
        <v>2780</v>
      </c>
      <c r="AC1584" s="11" t="s">
        <v>2781</v>
      </c>
      <c r="AD1584" s="11">
        <v>13737</v>
      </c>
      <c r="AF1584" s="17"/>
      <c r="AG1584" s="267">
        <v>70033118</v>
      </c>
    </row>
    <row r="1585" spans="1:30" s="11" customFormat="1" hidden="1" x14ac:dyDescent="0.25">
      <c r="A1585" s="1">
        <v>20231166</v>
      </c>
      <c r="B1585" s="1" t="s">
        <v>2782</v>
      </c>
      <c r="C1585" s="48" t="s">
        <v>33</v>
      </c>
      <c r="D1585" s="1" t="s">
        <v>1834</v>
      </c>
      <c r="E1585" s="1">
        <v>1251085</v>
      </c>
      <c r="F1585" s="3">
        <v>45130</v>
      </c>
      <c r="G1585" s="1" t="s">
        <v>414</v>
      </c>
      <c r="H1585" s="1"/>
      <c r="J1585" s="11" t="s">
        <v>268</v>
      </c>
      <c r="K1585" s="11">
        <v>550</v>
      </c>
      <c r="V1585" s="17">
        <v>45134</v>
      </c>
      <c r="AA1585" s="11" t="str">
        <f t="shared" si="12"/>
        <v>13970795R1</v>
      </c>
      <c r="AB1585" s="11" t="s">
        <v>2783</v>
      </c>
      <c r="AC1585" s="11" t="s">
        <v>2784</v>
      </c>
      <c r="AD1585" s="11">
        <v>13762</v>
      </c>
    </row>
    <row r="1586" spans="1:30" s="11" customFormat="1" hidden="1" x14ac:dyDescent="0.25">
      <c r="A1586" s="1">
        <v>20231167</v>
      </c>
      <c r="B1586" s="1" t="s">
        <v>2785</v>
      </c>
      <c r="C1586" s="48" t="s">
        <v>33</v>
      </c>
      <c r="D1586" s="1" t="s">
        <v>2498</v>
      </c>
      <c r="E1586" s="1" t="s">
        <v>2786</v>
      </c>
      <c r="F1586" s="3">
        <v>45130</v>
      </c>
      <c r="G1586" s="1" t="s">
        <v>414</v>
      </c>
      <c r="H1586" s="1"/>
      <c r="J1586" s="11" t="s">
        <v>268</v>
      </c>
      <c r="K1586" s="11">
        <v>550</v>
      </c>
      <c r="V1586" s="17">
        <v>45134</v>
      </c>
      <c r="AA1586" s="11" t="str">
        <f t="shared" si="12"/>
        <v>13261218R3</v>
      </c>
      <c r="AB1586" s="11" t="s">
        <v>2787</v>
      </c>
      <c r="AC1586" s="11" t="s">
        <v>2788</v>
      </c>
      <c r="AD1586" s="11">
        <v>13763</v>
      </c>
    </row>
    <row r="1587" spans="1:30" s="11" customFormat="1" hidden="1" x14ac:dyDescent="0.25">
      <c r="A1587" s="1">
        <v>20231168</v>
      </c>
      <c r="B1587" s="1" t="s">
        <v>2789</v>
      </c>
      <c r="C1587" s="48" t="s">
        <v>33</v>
      </c>
      <c r="D1587" s="1" t="s">
        <v>449</v>
      </c>
      <c r="E1587" s="1">
        <v>1137349</v>
      </c>
      <c r="F1587" s="3">
        <v>45134</v>
      </c>
      <c r="G1587" s="1" t="s">
        <v>414</v>
      </c>
      <c r="H1587" s="1"/>
      <c r="J1587" s="11" t="s">
        <v>40</v>
      </c>
      <c r="K1587" s="11">
        <v>4581</v>
      </c>
      <c r="V1587" s="17">
        <v>45139</v>
      </c>
      <c r="AA1587" s="11" t="str">
        <f t="shared" si="12"/>
        <v>13899513R4</v>
      </c>
      <c r="AB1587" s="11" t="s">
        <v>2790</v>
      </c>
      <c r="AC1587" s="11" t="s">
        <v>2791</v>
      </c>
      <c r="AD1587" s="11">
        <v>13764</v>
      </c>
    </row>
    <row r="1588" spans="1:30" s="11" customFormat="1" hidden="1" x14ac:dyDescent="0.25">
      <c r="A1588" s="1">
        <v>20231169</v>
      </c>
      <c r="B1588" s="1" t="s">
        <v>2792</v>
      </c>
      <c r="C1588" s="48" t="s">
        <v>78</v>
      </c>
      <c r="D1588" s="1" t="s">
        <v>79</v>
      </c>
      <c r="E1588" s="1">
        <v>1252149</v>
      </c>
      <c r="F1588" s="3">
        <v>45139</v>
      </c>
      <c r="G1588" s="1" t="s">
        <v>414</v>
      </c>
      <c r="H1588" s="1"/>
      <c r="J1588" s="11" t="s">
        <v>268</v>
      </c>
      <c r="K1588" s="11">
        <v>550</v>
      </c>
      <c r="V1588" s="17">
        <v>45141</v>
      </c>
      <c r="AA1588" s="11" t="str">
        <f t="shared" si="12"/>
        <v>13955537R1</v>
      </c>
      <c r="AB1588" s="11" t="s">
        <v>2793</v>
      </c>
      <c r="AC1588" s="11" t="s">
        <v>2794</v>
      </c>
      <c r="AD1588" s="11">
        <v>13790</v>
      </c>
    </row>
    <row r="1589" spans="1:30" s="11" customFormat="1" hidden="1" x14ac:dyDescent="0.25">
      <c r="A1589" s="1">
        <v>20231170</v>
      </c>
      <c r="B1589" s="1" t="s">
        <v>2795</v>
      </c>
      <c r="C1589" s="48" t="s">
        <v>33</v>
      </c>
      <c r="D1589" s="1" t="s">
        <v>1834</v>
      </c>
      <c r="E1589" s="1">
        <v>1251085</v>
      </c>
      <c r="F1589" s="3">
        <v>45141</v>
      </c>
      <c r="G1589" s="1" t="s">
        <v>414</v>
      </c>
      <c r="H1589" s="1"/>
      <c r="J1589" s="11" t="s">
        <v>40</v>
      </c>
      <c r="K1589" s="11">
        <v>4606</v>
      </c>
      <c r="V1589" s="17">
        <v>45145</v>
      </c>
      <c r="AA1589" s="11" t="str">
        <f t="shared" si="12"/>
        <v>13970791R1</v>
      </c>
      <c r="AB1589" s="11" t="s">
        <v>2796</v>
      </c>
      <c r="AC1589" s="11" t="s">
        <v>2797</v>
      </c>
      <c r="AD1589" s="11">
        <v>13805</v>
      </c>
    </row>
    <row r="1590" spans="1:30" s="11" customFormat="1" hidden="1" x14ac:dyDescent="0.25">
      <c r="A1590" s="1">
        <v>20231171</v>
      </c>
      <c r="B1590" s="1" t="s">
        <v>2798</v>
      </c>
      <c r="C1590" s="48" t="s">
        <v>1582</v>
      </c>
      <c r="D1590" s="1" t="s">
        <v>1973</v>
      </c>
      <c r="E1590" s="1" t="s">
        <v>1974</v>
      </c>
      <c r="F1590" s="3">
        <v>45144</v>
      </c>
      <c r="G1590" s="1" t="s">
        <v>414</v>
      </c>
      <c r="H1590" s="1"/>
      <c r="J1590" s="11" t="s">
        <v>40</v>
      </c>
      <c r="K1590" s="11">
        <v>4937</v>
      </c>
      <c r="V1590" s="17">
        <v>45145</v>
      </c>
      <c r="AA1590" s="11" t="str">
        <f t="shared" si="12"/>
        <v>13791953R2</v>
      </c>
      <c r="AB1590" s="11" t="s">
        <v>2799</v>
      </c>
      <c r="AC1590" s="11" t="s">
        <v>2800</v>
      </c>
      <c r="AD1590" s="11">
        <v>13807</v>
      </c>
    </row>
    <row r="1591" spans="1:30" s="11" customFormat="1" hidden="1" x14ac:dyDescent="0.25">
      <c r="A1591" s="1">
        <v>20231172</v>
      </c>
      <c r="B1591" s="1" t="s">
        <v>2801</v>
      </c>
      <c r="C1591" s="48" t="s">
        <v>1582</v>
      </c>
      <c r="D1591" s="1" t="s">
        <v>1973</v>
      </c>
      <c r="E1591" s="1" t="s">
        <v>1974</v>
      </c>
      <c r="F1591" s="3">
        <v>45144</v>
      </c>
      <c r="G1591" s="1" t="s">
        <v>414</v>
      </c>
      <c r="H1591" s="1"/>
      <c r="J1591" s="11" t="s">
        <v>268</v>
      </c>
      <c r="K1591" s="11">
        <v>550</v>
      </c>
      <c r="V1591" s="17">
        <v>45145</v>
      </c>
      <c r="AA1591" s="11" t="str">
        <f t="shared" si="12"/>
        <v>13791955R2</v>
      </c>
      <c r="AB1591" s="11" t="s">
        <v>2802</v>
      </c>
      <c r="AC1591" s="11" t="s">
        <v>2803</v>
      </c>
      <c r="AD1591" s="11">
        <v>13808</v>
      </c>
    </row>
    <row r="1592" spans="1:30" s="11" customFormat="1" x14ac:dyDescent="0.25">
      <c r="A1592" s="1">
        <v>20231173</v>
      </c>
      <c r="B1592" s="1" t="s">
        <v>2804</v>
      </c>
      <c r="C1592" s="48" t="s">
        <v>1582</v>
      </c>
      <c r="D1592" s="1" t="s">
        <v>1973</v>
      </c>
      <c r="E1592" s="1" t="s">
        <v>1974</v>
      </c>
      <c r="F1592" s="3">
        <v>45146</v>
      </c>
      <c r="G1592" s="1" t="s">
        <v>414</v>
      </c>
      <c r="H1592" s="1"/>
      <c r="J1592" s="11" t="s">
        <v>40</v>
      </c>
      <c r="K1592" s="11">
        <v>5012</v>
      </c>
      <c r="V1592" s="17">
        <v>45147</v>
      </c>
      <c r="AA1592" s="11" t="str">
        <f t="shared" si="12"/>
        <v>13791954R4</v>
      </c>
      <c r="AB1592" s="11" t="s">
        <v>2805</v>
      </c>
      <c r="AC1592" s="11" t="s">
        <v>2806</v>
      </c>
      <c r="AD1592" s="11">
        <v>13824</v>
      </c>
    </row>
    <row r="1593" spans="1:30" s="11" customFormat="1" hidden="1" x14ac:dyDescent="0.25">
      <c r="A1593" s="1">
        <v>20231174</v>
      </c>
      <c r="B1593" s="1">
        <v>13824397</v>
      </c>
      <c r="C1593" s="48" t="s">
        <v>1582</v>
      </c>
      <c r="D1593" s="1" t="s">
        <v>1973</v>
      </c>
      <c r="E1593" s="1" t="s">
        <v>1974</v>
      </c>
      <c r="F1593" s="3">
        <v>45146</v>
      </c>
      <c r="G1593" s="1" t="s">
        <v>414</v>
      </c>
      <c r="H1593" s="1"/>
      <c r="J1593" s="11" t="s">
        <v>268</v>
      </c>
      <c r="K1593" s="11">
        <v>550</v>
      </c>
      <c r="V1593" s="17">
        <v>45147</v>
      </c>
      <c r="AA1593" s="11">
        <f t="shared" si="12"/>
        <v>13824397</v>
      </c>
      <c r="AB1593" s="11" t="s">
        <v>2807</v>
      </c>
      <c r="AC1593" s="11" t="s">
        <v>2808</v>
      </c>
      <c r="AD1593" s="11">
        <v>13825</v>
      </c>
    </row>
    <row r="1594" spans="1:30" s="11" customFormat="1" hidden="1" x14ac:dyDescent="0.25">
      <c r="A1594" s="1">
        <v>20231175</v>
      </c>
      <c r="B1594" s="1" t="s">
        <v>2809</v>
      </c>
      <c r="C1594" s="48" t="s">
        <v>33</v>
      </c>
      <c r="D1594" s="1" t="s">
        <v>1834</v>
      </c>
      <c r="E1594" s="1">
        <v>1251085</v>
      </c>
      <c r="F1594" s="3">
        <v>45147</v>
      </c>
      <c r="G1594" s="1" t="s">
        <v>414</v>
      </c>
      <c r="H1594" s="1"/>
      <c r="J1594" s="11" t="s">
        <v>506</v>
      </c>
      <c r="K1594" s="11">
        <v>500</v>
      </c>
      <c r="V1594" s="17">
        <v>45155</v>
      </c>
      <c r="AA1594" s="11" t="str">
        <f t="shared" si="12"/>
        <v>13955533R1</v>
      </c>
      <c r="AB1594" s="11" t="s">
        <v>2810</v>
      </c>
      <c r="AC1594" s="11" t="s">
        <v>2811</v>
      </c>
      <c r="AD1594" s="11" t="s">
        <v>1224</v>
      </c>
    </row>
    <row r="1595" spans="1:30" s="11" customFormat="1" hidden="1" x14ac:dyDescent="0.25">
      <c r="A1595" s="1">
        <v>20231176</v>
      </c>
      <c r="B1595" s="1" t="s">
        <v>2812</v>
      </c>
      <c r="C1595" s="48" t="s">
        <v>78</v>
      </c>
      <c r="D1595" s="1" t="s">
        <v>79</v>
      </c>
      <c r="E1595" s="1">
        <v>1059290</v>
      </c>
      <c r="F1595" s="3">
        <v>45151</v>
      </c>
      <c r="G1595" s="1" t="s">
        <v>414</v>
      </c>
      <c r="H1595" s="1"/>
      <c r="J1595" s="11" t="s">
        <v>40</v>
      </c>
      <c r="K1595" s="11">
        <v>4493</v>
      </c>
      <c r="V1595" s="17">
        <v>45155</v>
      </c>
      <c r="AA1595" s="11" t="str">
        <f t="shared" si="12"/>
        <v>13641021R15</v>
      </c>
      <c r="AB1595" s="11" t="s">
        <v>2813</v>
      </c>
      <c r="AC1595" s="11" t="s">
        <v>2814</v>
      </c>
      <c r="AD1595" s="11">
        <v>13849</v>
      </c>
    </row>
    <row r="1596" spans="1:30" s="11" customFormat="1" hidden="1" x14ac:dyDescent="0.25">
      <c r="A1596" s="1">
        <v>20231177</v>
      </c>
      <c r="B1596" s="1" t="s">
        <v>2815</v>
      </c>
      <c r="C1596" s="48" t="s">
        <v>33</v>
      </c>
      <c r="D1596" s="1" t="s">
        <v>449</v>
      </c>
      <c r="E1596" s="1" t="s">
        <v>2671</v>
      </c>
      <c r="F1596" s="3">
        <v>45151</v>
      </c>
      <c r="G1596" s="1" t="s">
        <v>414</v>
      </c>
      <c r="H1596" s="1"/>
      <c r="J1596" s="11" t="s">
        <v>268</v>
      </c>
      <c r="K1596" s="11">
        <v>550</v>
      </c>
      <c r="V1596" s="17">
        <v>45154</v>
      </c>
      <c r="AA1596" s="11" t="str">
        <f t="shared" si="12"/>
        <v>13955531R2</v>
      </c>
      <c r="AB1596" s="11" t="s">
        <v>2816</v>
      </c>
      <c r="AC1596" s="11" t="s">
        <v>2817</v>
      </c>
      <c r="AD1596" s="11">
        <v>13850</v>
      </c>
    </row>
    <row r="1597" spans="1:30" s="11" customFormat="1" hidden="1" x14ac:dyDescent="0.25">
      <c r="A1597" s="1">
        <v>20231178</v>
      </c>
      <c r="B1597" s="1" t="s">
        <v>2818</v>
      </c>
      <c r="C1597" s="48" t="s">
        <v>33</v>
      </c>
      <c r="D1597" s="1" t="s">
        <v>1483</v>
      </c>
      <c r="E1597" s="1">
        <v>1218197</v>
      </c>
      <c r="F1597" s="3">
        <v>45151</v>
      </c>
      <c r="G1597" s="1" t="s">
        <v>414</v>
      </c>
      <c r="H1597" s="1"/>
      <c r="J1597" s="11" t="s">
        <v>40</v>
      </c>
      <c r="K1597" s="11">
        <v>5351</v>
      </c>
      <c r="V1597" s="231">
        <v>45210</v>
      </c>
      <c r="AA1597" s="11" t="str">
        <f t="shared" si="12"/>
        <v>13807928R4</v>
      </c>
      <c r="AB1597" s="11" t="s">
        <v>2819</v>
      </c>
      <c r="AC1597" s="11" t="s">
        <v>2820</v>
      </c>
      <c r="AD1597" s="11">
        <v>13890</v>
      </c>
    </row>
    <row r="1598" spans="1:30" s="11" customFormat="1" hidden="1" x14ac:dyDescent="0.25">
      <c r="A1598" s="1">
        <v>20231179</v>
      </c>
      <c r="B1598" s="1" t="s">
        <v>2821</v>
      </c>
      <c r="C1598" s="48" t="s">
        <v>33</v>
      </c>
      <c r="D1598" s="1" t="s">
        <v>449</v>
      </c>
      <c r="E1598" s="1" t="s">
        <v>2671</v>
      </c>
      <c r="F1598" s="3">
        <v>45153</v>
      </c>
      <c r="G1598" s="1" t="s">
        <v>414</v>
      </c>
      <c r="H1598" s="1"/>
      <c r="J1598" s="11" t="s">
        <v>40</v>
      </c>
      <c r="K1598" s="11">
        <v>4146</v>
      </c>
      <c r="V1598" s="17">
        <v>45155</v>
      </c>
      <c r="AA1598" s="11" t="str">
        <f t="shared" si="12"/>
        <v>13899513R5</v>
      </c>
      <c r="AB1598" s="11" t="s">
        <v>2822</v>
      </c>
      <c r="AC1598" s="11" t="s">
        <v>2823</v>
      </c>
      <c r="AD1598" s="11">
        <v>13851</v>
      </c>
    </row>
    <row r="1599" spans="1:30" s="11" customFormat="1" hidden="1" x14ac:dyDescent="0.25">
      <c r="A1599" s="1">
        <v>20231180</v>
      </c>
      <c r="B1599" s="1" t="s">
        <v>2824</v>
      </c>
      <c r="C1599" s="48" t="s">
        <v>78</v>
      </c>
      <c r="D1599" s="1" t="s">
        <v>79</v>
      </c>
      <c r="E1599" s="1">
        <v>1059290</v>
      </c>
      <c r="F1599" s="3">
        <v>45159</v>
      </c>
      <c r="G1599" s="1" t="s">
        <v>414</v>
      </c>
      <c r="H1599" s="1"/>
      <c r="J1599" s="11" t="s">
        <v>506</v>
      </c>
      <c r="K1599" s="11">
        <v>500</v>
      </c>
      <c r="V1599" s="17">
        <v>45173</v>
      </c>
      <c r="AA1599" s="11" t="str">
        <f t="shared" si="12"/>
        <v>13593365R18</v>
      </c>
      <c r="AB1599" s="11" t="s">
        <v>2825</v>
      </c>
      <c r="AC1599" s="11" t="s">
        <v>2826</v>
      </c>
      <c r="AD1599" s="11" t="s">
        <v>1224</v>
      </c>
    </row>
    <row r="1600" spans="1:30" s="11" customFormat="1" hidden="1" x14ac:dyDescent="0.25">
      <c r="A1600" s="1">
        <v>20231181</v>
      </c>
      <c r="B1600" s="1" t="s">
        <v>2827</v>
      </c>
      <c r="C1600" s="48" t="s">
        <v>33</v>
      </c>
      <c r="D1600" s="1" t="s">
        <v>1731</v>
      </c>
      <c r="E1600" s="1">
        <v>1219697</v>
      </c>
      <c r="F1600" s="3">
        <v>45159</v>
      </c>
      <c r="G1600" s="1" t="s">
        <v>414</v>
      </c>
      <c r="H1600" s="1"/>
      <c r="J1600" s="11" t="s">
        <v>40</v>
      </c>
      <c r="K1600" s="11">
        <v>4121</v>
      </c>
      <c r="V1600" s="17">
        <v>45169</v>
      </c>
      <c r="AA1600" s="11" t="str">
        <f t="shared" si="12"/>
        <v>13593349R6</v>
      </c>
      <c r="AB1600" s="90" t="s">
        <v>2828</v>
      </c>
      <c r="AC1600" s="11" t="s">
        <v>2829</v>
      </c>
      <c r="AD1600" s="11">
        <v>13893</v>
      </c>
    </row>
    <row r="1601" spans="1:32" s="11" customFormat="1" hidden="1" x14ac:dyDescent="0.25">
      <c r="A1601" s="1">
        <v>20231182</v>
      </c>
      <c r="B1601" s="1" t="s">
        <v>2830</v>
      </c>
      <c r="C1601" s="48" t="s">
        <v>33</v>
      </c>
      <c r="D1601" s="1" t="s">
        <v>1834</v>
      </c>
      <c r="E1601" s="1">
        <v>1251085</v>
      </c>
      <c r="F1601" s="3">
        <v>45160</v>
      </c>
      <c r="G1601" s="1" t="s">
        <v>414</v>
      </c>
      <c r="H1601" s="1"/>
      <c r="J1601" s="11" t="s">
        <v>268</v>
      </c>
      <c r="K1601" s="11">
        <v>550</v>
      </c>
      <c r="V1601" s="17">
        <v>45165</v>
      </c>
      <c r="AA1601" s="11" t="str">
        <f t="shared" si="12"/>
        <v>13970793R1</v>
      </c>
      <c r="AB1601" s="11" t="s">
        <v>2831</v>
      </c>
      <c r="AC1601" s="11" t="s">
        <v>2832</v>
      </c>
      <c r="AD1601" s="11">
        <v>13891</v>
      </c>
    </row>
    <row r="1602" spans="1:32" s="11" customFormat="1" hidden="1" x14ac:dyDescent="0.25">
      <c r="A1602" s="244">
        <v>20231183</v>
      </c>
      <c r="B1602" s="1" t="s">
        <v>2833</v>
      </c>
      <c r="C1602" s="48" t="s">
        <v>33</v>
      </c>
      <c r="D1602" s="1" t="s">
        <v>1717</v>
      </c>
      <c r="E1602" s="1">
        <v>1208059</v>
      </c>
      <c r="F1602" s="3">
        <v>45160</v>
      </c>
      <c r="G1602" s="1" t="s">
        <v>414</v>
      </c>
      <c r="H1602" s="1"/>
      <c r="J1602" s="90" t="s">
        <v>40</v>
      </c>
      <c r="K1602" s="11">
        <v>6096</v>
      </c>
      <c r="V1602" s="17">
        <v>45442</v>
      </c>
      <c r="AA1602" s="11" t="str">
        <f t="shared" si="12"/>
        <v>13730506R1</v>
      </c>
      <c r="AB1602" s="11" t="s">
        <v>2834</v>
      </c>
      <c r="AC1602" s="11" t="s">
        <v>2835</v>
      </c>
      <c r="AD1602" s="11">
        <v>15004</v>
      </c>
    </row>
    <row r="1603" spans="1:32" s="11" customFormat="1" hidden="1" x14ac:dyDescent="0.25">
      <c r="A1603" s="1">
        <v>20231184</v>
      </c>
      <c r="B1603" s="1" t="s">
        <v>2836</v>
      </c>
      <c r="C1603" s="48" t="s">
        <v>33</v>
      </c>
      <c r="D1603" s="1" t="s">
        <v>1731</v>
      </c>
      <c r="E1603" s="1">
        <v>1219697</v>
      </c>
      <c r="F1603" s="3">
        <v>45160</v>
      </c>
      <c r="G1603" s="1" t="s">
        <v>414</v>
      </c>
      <c r="H1603" s="1"/>
      <c r="J1603" s="11" t="s">
        <v>40</v>
      </c>
      <c r="K1603" s="11">
        <v>4212</v>
      </c>
      <c r="V1603" s="17">
        <v>45169</v>
      </c>
      <c r="AA1603" s="11" t="str">
        <f t="shared" si="12"/>
        <v>13685059R7</v>
      </c>
      <c r="AB1603" s="11" t="s">
        <v>2837</v>
      </c>
      <c r="AC1603" s="11" t="s">
        <v>2838</v>
      </c>
      <c r="AD1603" s="11">
        <v>13894</v>
      </c>
    </row>
    <row r="1604" spans="1:32" s="11" customFormat="1" hidden="1" x14ac:dyDescent="0.25">
      <c r="A1604" s="1">
        <v>20231185</v>
      </c>
      <c r="B1604" s="1" t="s">
        <v>2839</v>
      </c>
      <c r="C1604" s="1" t="s">
        <v>33</v>
      </c>
      <c r="D1604" s="1" t="s">
        <v>1834</v>
      </c>
      <c r="E1604" s="1">
        <v>1251085</v>
      </c>
      <c r="F1604" s="3">
        <v>45165</v>
      </c>
      <c r="G1604" s="1" t="s">
        <v>414</v>
      </c>
      <c r="H1604" s="1"/>
      <c r="J1604" s="11" t="s">
        <v>268</v>
      </c>
      <c r="K1604" s="11">
        <v>550</v>
      </c>
      <c r="V1604" s="17">
        <v>45166</v>
      </c>
      <c r="AA1604" s="11" t="str">
        <f t="shared" si="12"/>
        <v>13899516R4</v>
      </c>
      <c r="AB1604" s="11" t="s">
        <v>2840</v>
      </c>
      <c r="AC1604" s="11" t="s">
        <v>2841</v>
      </c>
      <c r="AD1604" s="11">
        <v>13902</v>
      </c>
      <c r="AF1604" s="17"/>
    </row>
    <row r="1605" spans="1:32" s="11" customFormat="1" hidden="1" x14ac:dyDescent="0.25">
      <c r="A1605" s="1">
        <v>20231186</v>
      </c>
      <c r="B1605" s="1" t="s">
        <v>2842</v>
      </c>
      <c r="C1605" s="1" t="s">
        <v>33</v>
      </c>
      <c r="D1605" s="1" t="s">
        <v>1834</v>
      </c>
      <c r="E1605" s="1">
        <v>1251085</v>
      </c>
      <c r="F1605" s="3">
        <v>45165</v>
      </c>
      <c r="G1605" s="1" t="s">
        <v>414</v>
      </c>
      <c r="H1605" s="1"/>
      <c r="J1605" s="11" t="s">
        <v>40</v>
      </c>
      <c r="K1605" s="11">
        <v>5116</v>
      </c>
      <c r="L1605" s="11" t="s">
        <v>2625</v>
      </c>
      <c r="V1605" s="17">
        <v>45173</v>
      </c>
      <c r="AA1605" s="11" t="str">
        <f t="shared" si="12"/>
        <v>13970791R2</v>
      </c>
      <c r="AB1605" s="11" t="s">
        <v>2843</v>
      </c>
      <c r="AC1605" s="11" t="s">
        <v>2844</v>
      </c>
      <c r="AD1605" s="11">
        <v>13903</v>
      </c>
      <c r="AF1605" s="17"/>
    </row>
    <row r="1606" spans="1:32" s="11" customFormat="1" hidden="1" x14ac:dyDescent="0.25">
      <c r="A1606" s="1">
        <v>20231187</v>
      </c>
      <c r="B1606" s="1" t="s">
        <v>2845</v>
      </c>
      <c r="C1606" s="1" t="s">
        <v>33</v>
      </c>
      <c r="D1606" s="1" t="s">
        <v>1834</v>
      </c>
      <c r="E1606" s="1">
        <v>1251085</v>
      </c>
      <c r="F1606" s="3">
        <v>45165</v>
      </c>
      <c r="G1606" s="1" t="s">
        <v>414</v>
      </c>
      <c r="H1606" s="1"/>
      <c r="J1606" s="11" t="s">
        <v>40</v>
      </c>
      <c r="K1606" s="11">
        <v>5366</v>
      </c>
      <c r="L1606" s="11" t="s">
        <v>2625</v>
      </c>
      <c r="V1606" s="17">
        <v>45173</v>
      </c>
      <c r="AA1606" s="11" t="str">
        <f t="shared" si="12"/>
        <v>13970795R2</v>
      </c>
      <c r="AB1606" s="11" t="s">
        <v>2846</v>
      </c>
      <c r="AC1606" s="11" t="s">
        <v>2847</v>
      </c>
      <c r="AD1606" s="11">
        <v>13904</v>
      </c>
      <c r="AF1606" s="17"/>
    </row>
    <row r="1607" spans="1:32" s="11" customFormat="1" ht="12.75" hidden="1" customHeight="1" x14ac:dyDescent="0.25">
      <c r="A1607" s="1">
        <v>20231188</v>
      </c>
      <c r="B1607" s="1" t="s">
        <v>2848</v>
      </c>
      <c r="C1607" s="1" t="s">
        <v>33</v>
      </c>
      <c r="D1607" s="1" t="s">
        <v>1834</v>
      </c>
      <c r="E1607" s="1">
        <v>1251085</v>
      </c>
      <c r="F1607" s="3">
        <v>45169</v>
      </c>
      <c r="G1607" s="1" t="s">
        <v>414</v>
      </c>
      <c r="H1607" s="1"/>
      <c r="J1607" s="11" t="s">
        <v>268</v>
      </c>
      <c r="K1607" s="11">
        <v>550</v>
      </c>
      <c r="V1607" s="17">
        <v>45173</v>
      </c>
      <c r="AA1607" s="11" t="str">
        <f t="shared" si="12"/>
        <v>13901159R4</v>
      </c>
      <c r="AB1607" s="11" t="s">
        <v>2849</v>
      </c>
      <c r="AC1607" s="11" t="s">
        <v>2850</v>
      </c>
      <c r="AD1607" s="11">
        <v>13927</v>
      </c>
      <c r="AF1607" s="17"/>
    </row>
    <row r="1608" spans="1:32" s="11" customFormat="1" hidden="1" x14ac:dyDescent="0.25">
      <c r="A1608" s="1">
        <v>20231189</v>
      </c>
      <c r="B1608" s="1" t="s">
        <v>2851</v>
      </c>
      <c r="C1608" s="1" t="s">
        <v>33</v>
      </c>
      <c r="D1608" s="1" t="s">
        <v>511</v>
      </c>
      <c r="E1608" s="1" t="s">
        <v>2852</v>
      </c>
      <c r="F1608" s="3">
        <v>45169</v>
      </c>
      <c r="G1608" s="1" t="s">
        <v>414</v>
      </c>
      <c r="H1608" s="1"/>
      <c r="J1608" s="11" t="s">
        <v>40</v>
      </c>
      <c r="K1608" s="11">
        <v>4121</v>
      </c>
      <c r="V1608" s="17">
        <v>45174</v>
      </c>
      <c r="AA1608" s="11" t="str">
        <f t="shared" si="12"/>
        <v>13273684R2</v>
      </c>
      <c r="AB1608" s="11" t="s">
        <v>2853</v>
      </c>
      <c r="AC1608" s="11" t="s">
        <v>2854</v>
      </c>
      <c r="AD1608" s="11">
        <v>13928</v>
      </c>
      <c r="AF1608" s="17"/>
    </row>
    <row r="1609" spans="1:32" s="11" customFormat="1" hidden="1" x14ac:dyDescent="0.25">
      <c r="A1609" s="1">
        <v>20231190</v>
      </c>
      <c r="B1609" s="1" t="s">
        <v>2855</v>
      </c>
      <c r="C1609" s="302" t="s">
        <v>78</v>
      </c>
      <c r="D1609" s="1" t="s">
        <v>79</v>
      </c>
      <c r="E1609" s="1">
        <v>1059290</v>
      </c>
      <c r="F1609" s="3">
        <v>45174</v>
      </c>
      <c r="G1609" s="1" t="s">
        <v>414</v>
      </c>
      <c r="H1609" s="1"/>
      <c r="J1609" s="11" t="s">
        <v>40</v>
      </c>
      <c r="K1609" s="11">
        <v>4146</v>
      </c>
      <c r="V1609" s="17">
        <v>45179</v>
      </c>
      <c r="AA1609" s="11" t="str">
        <f t="shared" si="12"/>
        <v>13719642R6</v>
      </c>
      <c r="AB1609" s="11" t="s">
        <v>2856</v>
      </c>
      <c r="AC1609" s="11" t="s">
        <v>2857</v>
      </c>
      <c r="AF1609" s="17"/>
    </row>
    <row r="1610" spans="1:32" s="11" customFormat="1" hidden="1" x14ac:dyDescent="0.25">
      <c r="A1610" s="1">
        <v>20231191</v>
      </c>
      <c r="B1610" s="1" t="s">
        <v>2858</v>
      </c>
      <c r="C1610" s="302" t="s">
        <v>78</v>
      </c>
      <c r="D1610" s="1" t="s">
        <v>79</v>
      </c>
      <c r="E1610" s="1">
        <v>1059290</v>
      </c>
      <c r="F1610" s="3">
        <v>45174</v>
      </c>
      <c r="G1610" s="1" t="s">
        <v>414</v>
      </c>
      <c r="H1610" s="1"/>
      <c r="J1610" s="11" t="s">
        <v>506</v>
      </c>
      <c r="K1610" s="11">
        <v>500</v>
      </c>
      <c r="V1610" s="17">
        <v>45179</v>
      </c>
      <c r="AA1610" s="11" t="str">
        <f t="shared" si="12"/>
        <v>13719641R7</v>
      </c>
      <c r="AB1610" s="11" t="s">
        <v>2859</v>
      </c>
      <c r="AC1610" s="11" t="s">
        <v>2860</v>
      </c>
      <c r="AF1610" s="17"/>
    </row>
    <row r="1611" spans="1:32" s="11" customFormat="1" hidden="1" x14ac:dyDescent="0.25">
      <c r="A1611" s="1">
        <v>20231192</v>
      </c>
      <c r="B1611" s="1" t="s">
        <v>2861</v>
      </c>
      <c r="C1611" s="373" t="s">
        <v>33</v>
      </c>
      <c r="D1611" s="1" t="s">
        <v>449</v>
      </c>
      <c r="E1611" s="1" t="s">
        <v>2671</v>
      </c>
      <c r="F1611" s="3">
        <v>45174</v>
      </c>
      <c r="G1611" s="1" t="s">
        <v>414</v>
      </c>
      <c r="H1611" s="1"/>
      <c r="J1611" s="11" t="s">
        <v>268</v>
      </c>
      <c r="K1611" s="11">
        <v>550</v>
      </c>
      <c r="V1611" s="17">
        <v>45179</v>
      </c>
      <c r="AA1611" s="11" t="str">
        <f t="shared" si="12"/>
        <v>13955531R3</v>
      </c>
      <c r="AB1611" s="11" t="s">
        <v>2862</v>
      </c>
      <c r="AC1611" s="11" t="s">
        <v>2863</v>
      </c>
      <c r="AF1611" s="17"/>
    </row>
    <row r="1612" spans="1:32" s="11" customFormat="1" hidden="1" x14ac:dyDescent="0.25">
      <c r="A1612" s="1">
        <v>20231193</v>
      </c>
      <c r="B1612" s="1" t="s">
        <v>2864</v>
      </c>
      <c r="C1612" s="373" t="s">
        <v>33</v>
      </c>
      <c r="D1612" s="1" t="s">
        <v>2498</v>
      </c>
      <c r="E1612" s="1" t="s">
        <v>2786</v>
      </c>
      <c r="F1612" s="3">
        <v>45174</v>
      </c>
      <c r="G1612" s="1" t="s">
        <v>414</v>
      </c>
      <c r="H1612" s="1"/>
      <c r="J1612" s="11" t="s">
        <v>40</v>
      </c>
      <c r="K1612" s="11">
        <v>4171</v>
      </c>
      <c r="V1612" s="17">
        <v>45181</v>
      </c>
      <c r="AA1612" s="11" t="str">
        <f t="shared" si="12"/>
        <v>13261218R4</v>
      </c>
      <c r="AB1612" s="11" t="s">
        <v>2865</v>
      </c>
      <c r="AC1612" s="11" t="s">
        <v>2866</v>
      </c>
      <c r="AF1612" s="17"/>
    </row>
    <row r="1613" spans="1:32" s="11" customFormat="1" hidden="1" x14ac:dyDescent="0.25">
      <c r="A1613" s="1">
        <v>20231194</v>
      </c>
      <c r="B1613" s="1" t="s">
        <v>2867</v>
      </c>
      <c r="C1613" s="1" t="s">
        <v>78</v>
      </c>
      <c r="D1613" s="1" t="s">
        <v>79</v>
      </c>
      <c r="E1613" s="1">
        <v>1059290</v>
      </c>
      <c r="F1613" s="3">
        <v>45176</v>
      </c>
      <c r="G1613" s="1" t="s">
        <v>414</v>
      </c>
      <c r="H1613" s="1"/>
      <c r="J1613" s="11" t="s">
        <v>40</v>
      </c>
      <c r="K1613" s="11">
        <v>4196</v>
      </c>
      <c r="V1613" s="17">
        <v>45181</v>
      </c>
      <c r="AA1613" s="11" t="str">
        <f t="shared" si="12"/>
        <v>13754557R9</v>
      </c>
      <c r="AB1613" s="11" t="s">
        <v>2868</v>
      </c>
      <c r="AC1613" s="11" t="s">
        <v>2869</v>
      </c>
      <c r="AD1613" s="11">
        <v>13960</v>
      </c>
      <c r="AF1613" s="17"/>
    </row>
    <row r="1614" spans="1:32" s="11" customFormat="1" hidden="1" x14ac:dyDescent="0.25">
      <c r="A1614" s="1">
        <v>20231195</v>
      </c>
      <c r="B1614" s="1" t="s">
        <v>2870</v>
      </c>
      <c r="C1614" s="1" t="s">
        <v>78</v>
      </c>
      <c r="D1614" s="1" t="s">
        <v>79</v>
      </c>
      <c r="E1614" s="1">
        <v>1252149</v>
      </c>
      <c r="F1614" s="3">
        <v>45179</v>
      </c>
      <c r="G1614" s="1" t="s">
        <v>414</v>
      </c>
      <c r="H1614" s="1"/>
      <c r="J1614" s="11" t="s">
        <v>40</v>
      </c>
      <c r="K1614" s="11">
        <v>4443</v>
      </c>
      <c r="V1614" s="17">
        <v>45181</v>
      </c>
      <c r="AA1614" s="11" t="str">
        <f t="shared" si="12"/>
        <v>13955537R2</v>
      </c>
      <c r="AB1614" s="11" t="s">
        <v>2871</v>
      </c>
      <c r="AC1614" s="11" t="s">
        <v>2872</v>
      </c>
      <c r="AD1614" s="11">
        <v>13961</v>
      </c>
      <c r="AF1614" s="17"/>
    </row>
    <row r="1615" spans="1:32" s="11" customFormat="1" hidden="1" x14ac:dyDescent="0.25">
      <c r="A1615" s="1">
        <v>20231196</v>
      </c>
      <c r="B1615" s="1" t="s">
        <v>2873</v>
      </c>
      <c r="C1615" s="1" t="s">
        <v>33</v>
      </c>
      <c r="D1615" s="1" t="s">
        <v>511</v>
      </c>
      <c r="E1615" s="1">
        <v>1108037</v>
      </c>
      <c r="F1615" s="3">
        <v>45183</v>
      </c>
      <c r="G1615" s="1" t="s">
        <v>414</v>
      </c>
      <c r="H1615" s="1"/>
      <c r="J1615" s="11" t="s">
        <v>268</v>
      </c>
      <c r="K1615" s="11">
        <v>550</v>
      </c>
      <c r="V1615" s="17">
        <v>45186</v>
      </c>
      <c r="AA1615" s="11" t="str">
        <f t="shared" si="12"/>
        <v>13261222R4</v>
      </c>
      <c r="AB1615" s="11" t="s">
        <v>2874</v>
      </c>
      <c r="AC1615" s="11" t="s">
        <v>2875</v>
      </c>
      <c r="AD1615" s="11">
        <v>13962</v>
      </c>
      <c r="AF1615" s="17"/>
    </row>
    <row r="1616" spans="1:32" s="11" customFormat="1" hidden="1" x14ac:dyDescent="0.25">
      <c r="A1616" s="1">
        <v>20231197</v>
      </c>
      <c r="B1616" s="1" t="s">
        <v>2876</v>
      </c>
      <c r="C1616" s="1" t="s">
        <v>33</v>
      </c>
      <c r="D1616" s="1" t="s">
        <v>449</v>
      </c>
      <c r="E1616" s="1" t="s">
        <v>2671</v>
      </c>
      <c r="F1616" s="3">
        <v>45183</v>
      </c>
      <c r="G1616" s="1" t="s">
        <v>414</v>
      </c>
      <c r="H1616" s="1"/>
      <c r="J1616" s="11" t="s">
        <v>40</v>
      </c>
      <c r="K1616" s="11">
        <v>4246</v>
      </c>
      <c r="V1616" s="17">
        <v>45183</v>
      </c>
      <c r="AA1616" s="11" t="str">
        <f t="shared" si="12"/>
        <v>13899513R6</v>
      </c>
      <c r="AB1616" s="11" t="s">
        <v>2877</v>
      </c>
      <c r="AC1616" s="11" t="s">
        <v>2878</v>
      </c>
      <c r="AF1616" s="17"/>
    </row>
    <row r="1617" spans="1:32" s="11" customFormat="1" hidden="1" x14ac:dyDescent="0.25">
      <c r="A1617" s="1">
        <v>20231198</v>
      </c>
      <c r="B1617" s="1" t="s">
        <v>2879</v>
      </c>
      <c r="C1617" s="1" t="s">
        <v>33</v>
      </c>
      <c r="D1617" s="1" t="s">
        <v>1834</v>
      </c>
      <c r="E1617" s="1">
        <v>1251085</v>
      </c>
      <c r="F1617" s="3">
        <v>45183</v>
      </c>
      <c r="G1617" s="1" t="s">
        <v>414</v>
      </c>
      <c r="H1617" s="1"/>
      <c r="J1617" s="11" t="s">
        <v>40</v>
      </c>
      <c r="K1617" s="11">
        <v>4556</v>
      </c>
      <c r="V1617" s="17">
        <v>45186</v>
      </c>
      <c r="AA1617" s="11" t="str">
        <f t="shared" si="12"/>
        <v>13970793R2</v>
      </c>
      <c r="AB1617" s="11" t="s">
        <v>2880</v>
      </c>
      <c r="AC1617" s="11" t="s">
        <v>2881</v>
      </c>
      <c r="AD1617" s="11">
        <v>13966</v>
      </c>
      <c r="AF1617" s="17"/>
    </row>
    <row r="1618" spans="1:32" s="11" customFormat="1" hidden="1" x14ac:dyDescent="0.25">
      <c r="A1618" s="1">
        <v>20231199</v>
      </c>
      <c r="B1618" s="1" t="s">
        <v>2882</v>
      </c>
      <c r="C1618" s="1" t="s">
        <v>33</v>
      </c>
      <c r="D1618" s="1" t="s">
        <v>1834</v>
      </c>
      <c r="E1618" s="1">
        <v>1251085</v>
      </c>
      <c r="F1618" s="3">
        <v>45183</v>
      </c>
      <c r="G1618" s="1" t="s">
        <v>414</v>
      </c>
      <c r="H1618" s="1"/>
      <c r="J1618" s="11" t="s">
        <v>40</v>
      </c>
      <c r="K1618" s="11">
        <v>4531</v>
      </c>
      <c r="V1618" s="17">
        <v>45186</v>
      </c>
      <c r="AA1618" s="11" t="str">
        <f t="shared" si="12"/>
        <v>13899516R5</v>
      </c>
      <c r="AB1618" s="11" t="s">
        <v>2883</v>
      </c>
      <c r="AC1618" s="11" t="s">
        <v>2884</v>
      </c>
      <c r="AD1618" s="11">
        <v>13968</v>
      </c>
      <c r="AF1618" s="17"/>
    </row>
    <row r="1619" spans="1:32" s="11" customFormat="1" hidden="1" x14ac:dyDescent="0.25">
      <c r="A1619" s="1">
        <v>20231200</v>
      </c>
      <c r="B1619" s="1" t="s">
        <v>2885</v>
      </c>
      <c r="C1619" s="1" t="s">
        <v>78</v>
      </c>
      <c r="D1619" s="1" t="s">
        <v>79</v>
      </c>
      <c r="E1619" s="1">
        <v>1059290</v>
      </c>
      <c r="F1619" s="3">
        <v>45187</v>
      </c>
      <c r="G1619" s="1" t="s">
        <v>414</v>
      </c>
      <c r="H1619" s="1"/>
      <c r="J1619" s="11" t="s">
        <v>268</v>
      </c>
      <c r="K1619" s="11">
        <v>550</v>
      </c>
      <c r="V1619" s="17">
        <v>45187</v>
      </c>
      <c r="AA1619" s="11" t="str">
        <f t="shared" si="12"/>
        <v>13697084R11</v>
      </c>
      <c r="AB1619" s="11" t="s">
        <v>2886</v>
      </c>
      <c r="AC1619" s="11" t="s">
        <v>2887</v>
      </c>
      <c r="AF1619" s="17"/>
    </row>
    <row r="1620" spans="1:32" s="11" customFormat="1" hidden="1" x14ac:dyDescent="0.25">
      <c r="A1620" s="1">
        <v>20231201</v>
      </c>
      <c r="B1620" s="1" t="s">
        <v>2888</v>
      </c>
      <c r="C1620" s="1" t="s">
        <v>78</v>
      </c>
      <c r="D1620" s="1" t="s">
        <v>79</v>
      </c>
      <c r="E1620" s="1">
        <v>1059290</v>
      </c>
      <c r="F1620" s="3">
        <v>45188</v>
      </c>
      <c r="G1620" s="1" t="s">
        <v>414</v>
      </c>
      <c r="H1620" s="1"/>
      <c r="J1620" s="11" t="s">
        <v>268</v>
      </c>
      <c r="K1620" s="11">
        <v>550</v>
      </c>
      <c r="V1620" s="17">
        <v>45187</v>
      </c>
      <c r="AA1620" s="11" t="str">
        <f t="shared" si="12"/>
        <v>13955538R2</v>
      </c>
      <c r="AB1620" s="11" t="s">
        <v>2889</v>
      </c>
      <c r="AC1620" s="11" t="s">
        <v>2890</v>
      </c>
      <c r="AF1620" s="17"/>
    </row>
    <row r="1621" spans="1:32" s="11" customFormat="1" hidden="1" x14ac:dyDescent="0.25">
      <c r="A1621" s="1">
        <v>20231202</v>
      </c>
      <c r="B1621" s="1" t="s">
        <v>2891</v>
      </c>
      <c r="C1621" s="1" t="s">
        <v>33</v>
      </c>
      <c r="D1621" s="1" t="s">
        <v>661</v>
      </c>
      <c r="E1621" s="1">
        <v>1214858</v>
      </c>
      <c r="F1621" s="3">
        <v>45188</v>
      </c>
      <c r="G1621" s="1" t="s">
        <v>414</v>
      </c>
      <c r="H1621" s="1"/>
      <c r="J1621" s="11" t="s">
        <v>506</v>
      </c>
      <c r="K1621" s="11">
        <v>500</v>
      </c>
      <c r="V1621" s="17">
        <v>45187</v>
      </c>
      <c r="AA1621" s="11" t="str">
        <f t="shared" si="12"/>
        <v>13508788R13</v>
      </c>
      <c r="AB1621" s="11" t="s">
        <v>2892</v>
      </c>
      <c r="AC1621" s="11" t="s">
        <v>2893</v>
      </c>
      <c r="AF1621" s="17"/>
    </row>
    <row r="1622" spans="1:32" s="11" customFormat="1" hidden="1" x14ac:dyDescent="0.25">
      <c r="A1622" s="1">
        <v>20231203</v>
      </c>
      <c r="B1622" s="1" t="s">
        <v>2894</v>
      </c>
      <c r="C1622" s="1" t="s">
        <v>33</v>
      </c>
      <c r="D1622" s="1" t="s">
        <v>1834</v>
      </c>
      <c r="E1622" s="1">
        <v>1251085</v>
      </c>
      <c r="F1622" s="3">
        <v>45190</v>
      </c>
      <c r="G1622" s="1" t="s">
        <v>414</v>
      </c>
      <c r="H1622" s="1"/>
      <c r="J1622" s="11" t="s">
        <v>268</v>
      </c>
      <c r="K1622" s="11">
        <v>550</v>
      </c>
      <c r="V1622" s="17">
        <v>45190</v>
      </c>
      <c r="AA1622" s="11" t="str">
        <f t="shared" si="12"/>
        <v>13901159R5</v>
      </c>
      <c r="AB1622" s="11" t="s">
        <v>2895</v>
      </c>
      <c r="AC1622" s="11" t="s">
        <v>2896</v>
      </c>
      <c r="AF1622" s="17"/>
    </row>
    <row r="1623" spans="1:32" s="11" customFormat="1" hidden="1" x14ac:dyDescent="0.25">
      <c r="A1623" s="1">
        <v>20231204</v>
      </c>
      <c r="B1623" s="1" t="s">
        <v>2897</v>
      </c>
      <c r="C1623" s="1" t="s">
        <v>33</v>
      </c>
      <c r="D1623" s="1" t="s">
        <v>1834</v>
      </c>
      <c r="E1623" s="1">
        <v>1251085</v>
      </c>
      <c r="F1623" s="3">
        <v>45190</v>
      </c>
      <c r="G1623" s="1" t="s">
        <v>414</v>
      </c>
      <c r="H1623" s="1"/>
      <c r="J1623" s="11" t="s">
        <v>40</v>
      </c>
      <c r="K1623" s="11">
        <v>4221</v>
      </c>
      <c r="V1623" s="17">
        <v>45196</v>
      </c>
      <c r="AA1623" s="11" t="str">
        <f t="shared" si="12"/>
        <v>13970795R3</v>
      </c>
      <c r="AB1623" s="11" t="s">
        <v>2898</v>
      </c>
      <c r="AC1623" s="11" t="s">
        <v>2899</v>
      </c>
      <c r="AF1623" s="17"/>
    </row>
    <row r="1624" spans="1:32" s="11" customFormat="1" hidden="1" x14ac:dyDescent="0.25">
      <c r="A1624" s="1">
        <v>20231205</v>
      </c>
      <c r="B1624" s="1" t="s">
        <v>2900</v>
      </c>
      <c r="C1624" s="1" t="s">
        <v>33</v>
      </c>
      <c r="D1624" s="1" t="s">
        <v>1731</v>
      </c>
      <c r="E1624" s="1">
        <v>1219697</v>
      </c>
      <c r="F1624" s="3">
        <v>45190</v>
      </c>
      <c r="G1624" s="1" t="s">
        <v>414</v>
      </c>
      <c r="H1624" s="1"/>
      <c r="J1624" s="11" t="s">
        <v>40</v>
      </c>
      <c r="K1624" s="11">
        <v>4196</v>
      </c>
      <c r="V1624" s="17">
        <v>45197</v>
      </c>
      <c r="AA1624" s="11" t="str">
        <f t="shared" si="12"/>
        <v>13593349R7</v>
      </c>
      <c r="AB1624" s="11" t="s">
        <v>2901</v>
      </c>
      <c r="AC1624" s="11" t="s">
        <v>2902</v>
      </c>
      <c r="AF1624" s="17"/>
    </row>
    <row r="1625" spans="1:32" s="11" customFormat="1" hidden="1" x14ac:dyDescent="0.25">
      <c r="A1625" s="1">
        <v>20231206</v>
      </c>
      <c r="B1625" s="1" t="s">
        <v>2903</v>
      </c>
      <c r="C1625" s="1" t="s">
        <v>33</v>
      </c>
      <c r="D1625" s="1" t="s">
        <v>1834</v>
      </c>
      <c r="E1625" s="1">
        <v>1251085</v>
      </c>
      <c r="F1625" s="3">
        <v>45194</v>
      </c>
      <c r="G1625" s="1" t="s">
        <v>414</v>
      </c>
      <c r="H1625" s="1"/>
      <c r="J1625" s="11" t="s">
        <v>40</v>
      </c>
      <c r="K1625" s="11">
        <v>6281</v>
      </c>
      <c r="V1625" s="17">
        <v>45200</v>
      </c>
      <c r="AA1625" s="11" t="str">
        <f t="shared" si="12"/>
        <v>13970793R3</v>
      </c>
      <c r="AB1625" s="11" t="s">
        <v>2904</v>
      </c>
      <c r="AC1625" s="11" t="s">
        <v>2905</v>
      </c>
      <c r="AF1625" s="17"/>
    </row>
    <row r="1626" spans="1:32" s="11" customFormat="1" hidden="1" x14ac:dyDescent="0.25">
      <c r="A1626" s="1">
        <v>20231207</v>
      </c>
      <c r="B1626" s="1" t="s">
        <v>2906</v>
      </c>
      <c r="C1626" s="1" t="s">
        <v>78</v>
      </c>
      <c r="D1626" s="1" t="s">
        <v>79</v>
      </c>
      <c r="E1626" s="1">
        <v>1059290</v>
      </c>
      <c r="F1626" s="3">
        <v>45197</v>
      </c>
      <c r="G1626" s="1" t="s">
        <v>414</v>
      </c>
      <c r="H1626" s="1"/>
      <c r="J1626" s="11" t="s">
        <v>40</v>
      </c>
      <c r="K1626" s="11">
        <v>4196</v>
      </c>
      <c r="V1626" s="17">
        <v>45204</v>
      </c>
      <c r="AA1626" s="11" t="str">
        <f t="shared" si="12"/>
        <v>13641021R16</v>
      </c>
      <c r="AB1626" s="11" t="s">
        <v>2907</v>
      </c>
      <c r="AC1626" s="11" t="s">
        <v>2908</v>
      </c>
      <c r="AF1626" s="17"/>
    </row>
    <row r="1627" spans="1:32" s="11" customFormat="1" hidden="1" x14ac:dyDescent="0.25">
      <c r="A1627" s="1">
        <v>20231208</v>
      </c>
      <c r="B1627" s="1" t="s">
        <v>2909</v>
      </c>
      <c r="C1627" s="1" t="s">
        <v>78</v>
      </c>
      <c r="D1627" s="1" t="s">
        <v>79</v>
      </c>
      <c r="E1627" s="1">
        <v>1059290</v>
      </c>
      <c r="F1627" s="3">
        <v>45197</v>
      </c>
      <c r="G1627" s="1" t="s">
        <v>414</v>
      </c>
      <c r="H1627" s="1"/>
      <c r="J1627" s="11" t="s">
        <v>40</v>
      </c>
      <c r="K1627" s="11">
        <v>4171</v>
      </c>
      <c r="V1627" s="17">
        <v>45207</v>
      </c>
      <c r="AA1627" s="11" t="str">
        <f t="shared" si="12"/>
        <v>13719642R7</v>
      </c>
      <c r="AB1627" s="11" t="s">
        <v>2910</v>
      </c>
      <c r="AC1627" s="11" t="s">
        <v>2911</v>
      </c>
      <c r="AF1627" s="17"/>
    </row>
    <row r="1628" spans="1:32" s="11" customFormat="1" hidden="1" x14ac:dyDescent="0.25">
      <c r="A1628" s="1">
        <v>20231209</v>
      </c>
      <c r="B1628" s="1" t="s">
        <v>2912</v>
      </c>
      <c r="C1628" s="1" t="s">
        <v>33</v>
      </c>
      <c r="D1628" s="1" t="s">
        <v>2498</v>
      </c>
      <c r="E1628" s="1" t="s">
        <v>2786</v>
      </c>
      <c r="F1628" s="3">
        <v>45201</v>
      </c>
      <c r="G1628" s="1" t="s">
        <v>414</v>
      </c>
      <c r="H1628" s="1"/>
      <c r="J1628" s="11" t="s">
        <v>40</v>
      </c>
      <c r="K1628" s="11">
        <v>4471</v>
      </c>
      <c r="V1628" s="17">
        <v>45208</v>
      </c>
      <c r="AA1628" s="11" t="str">
        <f t="shared" si="12"/>
        <v>13261218R5</v>
      </c>
      <c r="AB1628" s="11" t="s">
        <v>2913</v>
      </c>
      <c r="AC1628" s="11" t="s">
        <v>2914</v>
      </c>
      <c r="AF1628" s="17"/>
    </row>
    <row r="1629" spans="1:32" s="11" customFormat="1" hidden="1" x14ac:dyDescent="0.25">
      <c r="A1629" s="1">
        <v>20231210</v>
      </c>
      <c r="B1629" s="1" t="s">
        <v>2915</v>
      </c>
      <c r="C1629" s="48" t="s">
        <v>33</v>
      </c>
      <c r="D1629" s="1" t="s">
        <v>1834</v>
      </c>
      <c r="E1629" s="1">
        <v>1251085</v>
      </c>
      <c r="F1629" s="3">
        <v>45201</v>
      </c>
      <c r="G1629" s="1" t="s">
        <v>414</v>
      </c>
      <c r="H1629" s="1"/>
      <c r="J1629" s="11" t="s">
        <v>506</v>
      </c>
      <c r="K1629" s="11">
        <v>500</v>
      </c>
      <c r="V1629" s="17">
        <v>45210</v>
      </c>
      <c r="AA1629" s="11" t="str">
        <f t="shared" si="12"/>
        <v>13970791R3</v>
      </c>
      <c r="AB1629" s="11" t="s">
        <v>2916</v>
      </c>
      <c r="AC1629" s="11" t="s">
        <v>2917</v>
      </c>
    </row>
    <row r="1630" spans="1:32" s="11" customFormat="1" hidden="1" x14ac:dyDescent="0.25">
      <c r="A1630" s="1">
        <v>20231211</v>
      </c>
      <c r="B1630" s="1" t="s">
        <v>2918</v>
      </c>
      <c r="C1630" s="48" t="s">
        <v>33</v>
      </c>
      <c r="D1630" s="1" t="s">
        <v>449</v>
      </c>
      <c r="E1630" s="1" t="s">
        <v>2671</v>
      </c>
      <c r="F1630" s="3">
        <v>45201</v>
      </c>
      <c r="G1630" s="1" t="s">
        <v>414</v>
      </c>
      <c r="H1630" s="1"/>
      <c r="J1630" s="11" t="s">
        <v>40</v>
      </c>
      <c r="K1630" s="11">
        <v>5006</v>
      </c>
      <c r="V1630" s="17">
        <v>45204</v>
      </c>
      <c r="AA1630" s="11" t="str">
        <f t="shared" si="12"/>
        <v>13955531R4</v>
      </c>
      <c r="AB1630" s="11" t="s">
        <v>2919</v>
      </c>
      <c r="AC1630" s="11" t="s">
        <v>2920</v>
      </c>
    </row>
    <row r="1631" spans="1:32" s="11" customFormat="1" hidden="1" x14ac:dyDescent="0.25">
      <c r="A1631" s="1">
        <v>20231212</v>
      </c>
      <c r="B1631" s="1" t="s">
        <v>2921</v>
      </c>
      <c r="C1631" s="48" t="s">
        <v>33</v>
      </c>
      <c r="D1631" s="1" t="s">
        <v>1834</v>
      </c>
      <c r="E1631" s="1">
        <v>1251085</v>
      </c>
      <c r="F1631" s="3">
        <v>45201</v>
      </c>
      <c r="G1631" s="1" t="s">
        <v>414</v>
      </c>
      <c r="H1631" s="1"/>
      <c r="J1631" s="11" t="s">
        <v>268</v>
      </c>
      <c r="K1631" s="11">
        <v>550</v>
      </c>
      <c r="V1631" s="17">
        <v>45203</v>
      </c>
      <c r="AA1631" s="11" t="str">
        <f t="shared" si="12"/>
        <v>13901159R6</v>
      </c>
      <c r="AB1631" s="11" t="s">
        <v>2922</v>
      </c>
      <c r="AC1631" s="11" t="s">
        <v>2923</v>
      </c>
    </row>
    <row r="1632" spans="1:32" s="11" customFormat="1" hidden="1" x14ac:dyDescent="0.25">
      <c r="A1632" s="1">
        <v>20231213</v>
      </c>
      <c r="B1632" s="1" t="s">
        <v>2924</v>
      </c>
      <c r="C1632" s="48" t="s">
        <v>78</v>
      </c>
      <c r="D1632" s="1" t="s">
        <v>79</v>
      </c>
      <c r="E1632" s="1">
        <v>1059290</v>
      </c>
      <c r="F1632" s="3">
        <v>45209</v>
      </c>
      <c r="G1632" s="1" t="s">
        <v>414</v>
      </c>
      <c r="H1632" s="1"/>
      <c r="J1632" s="11" t="s">
        <v>40</v>
      </c>
      <c r="K1632" s="11">
        <v>5259</v>
      </c>
      <c r="V1632" s="17">
        <v>45212</v>
      </c>
      <c r="AA1632" s="11" t="str">
        <f t="shared" si="12"/>
        <v>13754557R10</v>
      </c>
      <c r="AB1632" s="11" t="s">
        <v>2925</v>
      </c>
      <c r="AC1632" s="11" t="s">
        <v>2926</v>
      </c>
      <c r="AD1632" s="11">
        <v>14083</v>
      </c>
    </row>
    <row r="1633" spans="1:32" s="11" customFormat="1" hidden="1" x14ac:dyDescent="0.25">
      <c r="A1633" s="1">
        <v>20231214</v>
      </c>
      <c r="B1633" s="1" t="s">
        <v>2927</v>
      </c>
      <c r="C1633" s="48" t="s">
        <v>33</v>
      </c>
      <c r="D1633" s="1" t="s">
        <v>1834</v>
      </c>
      <c r="E1633" s="1">
        <v>1251085</v>
      </c>
      <c r="F1633" s="3">
        <v>45209</v>
      </c>
      <c r="G1633" s="1" t="s">
        <v>414</v>
      </c>
      <c r="H1633" s="1"/>
      <c r="J1633" s="11" t="s">
        <v>506</v>
      </c>
      <c r="K1633" s="11">
        <v>500</v>
      </c>
      <c r="V1633" s="17">
        <v>45287</v>
      </c>
      <c r="W1633" s="11" t="s">
        <v>2928</v>
      </c>
      <c r="AA1633" s="11" t="str">
        <f t="shared" si="12"/>
        <v>13899516R6</v>
      </c>
      <c r="AB1633" s="11" t="s">
        <v>2929</v>
      </c>
    </row>
    <row r="1634" spans="1:32" s="11" customFormat="1" hidden="1" x14ac:dyDescent="0.25">
      <c r="A1634" s="1">
        <v>20231215</v>
      </c>
      <c r="B1634" s="1" t="s">
        <v>2930</v>
      </c>
      <c r="C1634" s="48" t="s">
        <v>33</v>
      </c>
      <c r="D1634" s="1" t="s">
        <v>449</v>
      </c>
      <c r="E1634" s="1" t="s">
        <v>2671</v>
      </c>
      <c r="F1634" s="3">
        <v>45209</v>
      </c>
      <c r="G1634" s="1" t="s">
        <v>414</v>
      </c>
      <c r="H1634" s="1"/>
      <c r="J1634" s="11" t="s">
        <v>40</v>
      </c>
      <c r="K1634" s="11" t="s">
        <v>2931</v>
      </c>
      <c r="V1634" s="17">
        <v>45216</v>
      </c>
      <c r="AA1634" s="11" t="str">
        <f t="shared" si="12"/>
        <v>13899513R7</v>
      </c>
      <c r="AB1634" s="11" t="s">
        <v>2932</v>
      </c>
      <c r="AC1634" s="11" t="s">
        <v>2933</v>
      </c>
      <c r="AD1634" s="11" t="s">
        <v>2934</v>
      </c>
    </row>
    <row r="1635" spans="1:32" s="11" customFormat="1" hidden="1" x14ac:dyDescent="0.25">
      <c r="A1635" s="1">
        <v>20231216</v>
      </c>
      <c r="B1635" s="1" t="s">
        <v>2935</v>
      </c>
      <c r="C1635" s="48" t="s">
        <v>33</v>
      </c>
      <c r="D1635" s="1" t="s">
        <v>1834</v>
      </c>
      <c r="E1635" s="1">
        <v>1251085</v>
      </c>
      <c r="F1635" s="3">
        <v>45209</v>
      </c>
      <c r="G1635" s="1" t="s">
        <v>414</v>
      </c>
      <c r="H1635" s="1"/>
      <c r="J1635" s="11" t="s">
        <v>40</v>
      </c>
      <c r="K1635" s="11">
        <v>4146</v>
      </c>
      <c r="V1635" s="17">
        <v>45215</v>
      </c>
      <c r="AA1635" s="11" t="str">
        <f t="shared" si="12"/>
        <v>13970795R4</v>
      </c>
      <c r="AB1635" s="11" t="s">
        <v>2936</v>
      </c>
      <c r="AC1635" s="11" t="s">
        <v>2937</v>
      </c>
      <c r="AD1635" s="11">
        <v>14084</v>
      </c>
    </row>
    <row r="1636" spans="1:32" s="11" customFormat="1" hidden="1" x14ac:dyDescent="0.25">
      <c r="A1636" s="1">
        <v>20231217</v>
      </c>
      <c r="B1636" s="1" t="s">
        <v>2938</v>
      </c>
      <c r="C1636" s="1" t="s">
        <v>33</v>
      </c>
      <c r="D1636" s="1" t="s">
        <v>56</v>
      </c>
      <c r="E1636" s="1">
        <v>952636</v>
      </c>
      <c r="F1636" s="3">
        <v>45229</v>
      </c>
      <c r="G1636" s="1" t="s">
        <v>414</v>
      </c>
      <c r="H1636" s="1"/>
      <c r="J1636" s="11" t="s">
        <v>268</v>
      </c>
      <c r="K1636" s="11">
        <v>550</v>
      </c>
      <c r="V1636" s="17">
        <v>45230</v>
      </c>
      <c r="AA1636" s="11" t="str">
        <f t="shared" ref="AA1636:AA1699" si="13">B1636</f>
        <v>12756174R10</v>
      </c>
      <c r="AB1636" s="11" t="s">
        <v>2939</v>
      </c>
      <c r="AC1636" s="11" t="s">
        <v>2940</v>
      </c>
      <c r="AF1636" s="17"/>
    </row>
    <row r="1637" spans="1:32" s="11" customFormat="1" hidden="1" x14ac:dyDescent="0.25">
      <c r="A1637" s="1">
        <v>20231218</v>
      </c>
      <c r="B1637" s="1" t="s">
        <v>2941</v>
      </c>
      <c r="C1637" s="1" t="s">
        <v>78</v>
      </c>
      <c r="D1637" s="1" t="s">
        <v>79</v>
      </c>
      <c r="E1637" s="1">
        <v>1059290</v>
      </c>
      <c r="F1637" s="3">
        <v>45215</v>
      </c>
      <c r="G1637" s="1" t="s">
        <v>414</v>
      </c>
      <c r="H1637" s="1"/>
      <c r="J1637" s="11" t="s">
        <v>40</v>
      </c>
      <c r="K1637" s="11">
        <v>4321</v>
      </c>
      <c r="V1637" s="17">
        <v>45225</v>
      </c>
      <c r="AA1637" s="11" t="str">
        <f t="shared" si="13"/>
        <v>13697084R12</v>
      </c>
      <c r="AB1637" s="11" t="s">
        <v>2942</v>
      </c>
      <c r="AC1637" s="11" t="s">
        <v>2943</v>
      </c>
      <c r="AF1637" s="17"/>
    </row>
    <row r="1638" spans="1:32" s="11" customFormat="1" hidden="1" x14ac:dyDescent="0.25">
      <c r="A1638" s="1">
        <v>20231219</v>
      </c>
      <c r="B1638" s="1" t="s">
        <v>2944</v>
      </c>
      <c r="C1638" s="1" t="s">
        <v>78</v>
      </c>
      <c r="D1638" s="1" t="s">
        <v>79</v>
      </c>
      <c r="E1638" s="1">
        <v>1252149</v>
      </c>
      <c r="F1638" s="3">
        <v>45215</v>
      </c>
      <c r="G1638" s="1" t="s">
        <v>414</v>
      </c>
      <c r="H1638" s="1"/>
      <c r="J1638" s="11" t="s">
        <v>268</v>
      </c>
      <c r="K1638" s="11">
        <v>550</v>
      </c>
      <c r="V1638" s="17">
        <v>45217</v>
      </c>
      <c r="AA1638" s="11" t="str">
        <f t="shared" si="13"/>
        <v>13955537R3</v>
      </c>
      <c r="AB1638" s="11" t="s">
        <v>2945</v>
      </c>
      <c r="AC1638" s="11" t="s">
        <v>2946</v>
      </c>
      <c r="AF1638" s="17"/>
    </row>
    <row r="1639" spans="1:32" s="11" customFormat="1" hidden="1" x14ac:dyDescent="0.25">
      <c r="A1639" s="1">
        <v>20231220</v>
      </c>
      <c r="B1639" s="1" t="s">
        <v>2947</v>
      </c>
      <c r="C1639" s="48" t="s">
        <v>33</v>
      </c>
      <c r="D1639" s="1" t="s">
        <v>1731</v>
      </c>
      <c r="E1639" s="1">
        <v>1219697</v>
      </c>
      <c r="F1639" s="3">
        <v>45216</v>
      </c>
      <c r="G1639" s="1" t="s">
        <v>414</v>
      </c>
      <c r="H1639" s="1"/>
      <c r="J1639" s="11" t="s">
        <v>40</v>
      </c>
      <c r="K1639" s="11">
        <v>4371</v>
      </c>
      <c r="V1639" s="17">
        <v>45223</v>
      </c>
      <c r="AA1639" s="11" t="str">
        <f t="shared" si="13"/>
        <v>13685059R8</v>
      </c>
      <c r="AB1639" s="11" t="s">
        <v>2948</v>
      </c>
      <c r="AC1639" s="11" t="s">
        <v>2949</v>
      </c>
      <c r="AF1639" s="17"/>
    </row>
    <row r="1640" spans="1:32" s="11" customFormat="1" hidden="1" x14ac:dyDescent="0.25">
      <c r="A1640" s="1">
        <v>20231221</v>
      </c>
      <c r="B1640" s="1" t="s">
        <v>2950</v>
      </c>
      <c r="C1640" s="48" t="s">
        <v>78</v>
      </c>
      <c r="D1640" s="1" t="s">
        <v>79</v>
      </c>
      <c r="E1640" s="1">
        <v>1059290</v>
      </c>
      <c r="F1640" s="3">
        <v>45216</v>
      </c>
      <c r="G1640" s="1" t="s">
        <v>414</v>
      </c>
      <c r="H1640" s="1"/>
      <c r="J1640" s="11" t="s">
        <v>40</v>
      </c>
      <c r="K1640" s="11">
        <v>4171</v>
      </c>
      <c r="V1640" s="17">
        <v>45223</v>
      </c>
      <c r="AA1640" s="11" t="str">
        <f t="shared" si="13"/>
        <v>13955538R3</v>
      </c>
      <c r="AB1640" s="11" t="s">
        <v>2951</v>
      </c>
      <c r="AC1640" s="11" t="s">
        <v>2952</v>
      </c>
      <c r="AF1640" s="17"/>
    </row>
    <row r="1641" spans="1:32" s="11" customFormat="1" hidden="1" x14ac:dyDescent="0.25">
      <c r="A1641" s="1">
        <v>20231222</v>
      </c>
      <c r="B1641" s="1" t="s">
        <v>2953</v>
      </c>
      <c r="C1641" s="48" t="s">
        <v>33</v>
      </c>
      <c r="D1641" s="1" t="s">
        <v>1807</v>
      </c>
      <c r="E1641" s="1">
        <v>1233276</v>
      </c>
      <c r="F1641" s="3">
        <v>45229</v>
      </c>
      <c r="G1641" s="1" t="s">
        <v>414</v>
      </c>
      <c r="H1641" s="1"/>
      <c r="J1641" s="11" t="s">
        <v>40</v>
      </c>
      <c r="K1641" s="11">
        <v>4171</v>
      </c>
      <c r="V1641" s="17">
        <v>45237</v>
      </c>
      <c r="AA1641" s="11" t="str">
        <f t="shared" si="13"/>
        <v>13844441R1</v>
      </c>
      <c r="AB1641" s="11" t="s">
        <v>2954</v>
      </c>
      <c r="AC1641" s="11" t="s">
        <v>2955</v>
      </c>
      <c r="AF1641" s="17"/>
    </row>
    <row r="1642" spans="1:32" s="11" customFormat="1" hidden="1" x14ac:dyDescent="0.25">
      <c r="A1642" s="1">
        <v>20231223</v>
      </c>
      <c r="B1642" s="1" t="s">
        <v>2956</v>
      </c>
      <c r="C1642" s="48" t="s">
        <v>33</v>
      </c>
      <c r="D1642" s="1" t="s">
        <v>1834</v>
      </c>
      <c r="E1642" s="1">
        <v>1251085</v>
      </c>
      <c r="F1642" s="3">
        <v>45229</v>
      </c>
      <c r="G1642" s="1" t="s">
        <v>414</v>
      </c>
      <c r="H1642" s="1"/>
      <c r="J1642" s="11" t="s">
        <v>40</v>
      </c>
      <c r="K1642" s="11">
        <v>4581</v>
      </c>
      <c r="V1642" s="17">
        <v>45237</v>
      </c>
      <c r="AA1642" s="11" t="str">
        <f t="shared" si="13"/>
        <v>13970793R4</v>
      </c>
      <c r="AB1642" s="11" t="s">
        <v>2957</v>
      </c>
      <c r="AC1642" s="11" t="s">
        <v>2958</v>
      </c>
      <c r="AF1642" s="17"/>
    </row>
    <row r="1643" spans="1:32" s="11" customFormat="1" hidden="1" x14ac:dyDescent="0.25">
      <c r="A1643" s="1">
        <v>20231224</v>
      </c>
      <c r="B1643" s="1" t="s">
        <v>2959</v>
      </c>
      <c r="C1643" s="48" t="s">
        <v>33</v>
      </c>
      <c r="D1643" s="1" t="s">
        <v>449</v>
      </c>
      <c r="E1643" s="1" t="s">
        <v>2671</v>
      </c>
      <c r="F1643" s="3">
        <v>45229</v>
      </c>
      <c r="G1643" s="1" t="s">
        <v>414</v>
      </c>
      <c r="H1643" s="1"/>
      <c r="J1643" s="11" t="s">
        <v>268</v>
      </c>
      <c r="K1643" s="11">
        <v>550</v>
      </c>
      <c r="V1643" s="17">
        <v>45236</v>
      </c>
      <c r="AA1643" s="11" t="str">
        <f t="shared" si="13"/>
        <v>13955531R5</v>
      </c>
      <c r="AB1643" s="11" t="s">
        <v>2960</v>
      </c>
      <c r="AC1643" s="11" t="s">
        <v>2961</v>
      </c>
      <c r="AF1643" s="17"/>
    </row>
    <row r="1644" spans="1:32" s="11" customFormat="1" hidden="1" x14ac:dyDescent="0.25">
      <c r="A1644" s="1">
        <v>20231225</v>
      </c>
      <c r="B1644" s="1" t="s">
        <v>2962</v>
      </c>
      <c r="C1644" s="48" t="s">
        <v>33</v>
      </c>
      <c r="D1644" s="1" t="s">
        <v>449</v>
      </c>
      <c r="E1644" s="1" t="s">
        <v>2671</v>
      </c>
      <c r="F1644" s="3">
        <v>45237</v>
      </c>
      <c r="G1644" s="1" t="s">
        <v>414</v>
      </c>
      <c r="H1644" s="1"/>
      <c r="J1644" s="11" t="s">
        <v>268</v>
      </c>
      <c r="K1644" s="11">
        <v>550</v>
      </c>
      <c r="V1644" s="17">
        <v>45242</v>
      </c>
      <c r="AA1644" s="11" t="str">
        <f t="shared" si="13"/>
        <v>13899513R8</v>
      </c>
      <c r="AB1644" s="11" t="s">
        <v>2963</v>
      </c>
      <c r="AC1644" s="11" t="s">
        <v>2964</v>
      </c>
      <c r="AF1644" s="17"/>
    </row>
    <row r="1645" spans="1:32" s="11" customFormat="1" hidden="1" x14ac:dyDescent="0.25">
      <c r="A1645" s="1">
        <v>20231226</v>
      </c>
      <c r="B1645" s="1">
        <v>14023085</v>
      </c>
      <c r="C1645" s="48" t="s">
        <v>33</v>
      </c>
      <c r="D1645" s="1" t="s">
        <v>1834</v>
      </c>
      <c r="E1645" s="1" t="s">
        <v>2965</v>
      </c>
      <c r="F1645" s="3">
        <v>45237</v>
      </c>
      <c r="G1645" s="1" t="s">
        <v>414</v>
      </c>
      <c r="H1645" s="1"/>
      <c r="J1645" s="11" t="s">
        <v>40</v>
      </c>
      <c r="K1645" s="11">
        <v>5426</v>
      </c>
      <c r="L1645" s="11" t="s">
        <v>2625</v>
      </c>
      <c r="V1645" s="17">
        <v>45249</v>
      </c>
      <c r="AA1645" s="11">
        <f t="shared" si="13"/>
        <v>14023085</v>
      </c>
      <c r="AB1645" s="11" t="s">
        <v>2966</v>
      </c>
      <c r="AC1645" s="11" t="s">
        <v>2967</v>
      </c>
      <c r="AF1645" s="17"/>
    </row>
    <row r="1646" spans="1:32" s="11" customFormat="1" hidden="1" x14ac:dyDescent="0.25">
      <c r="A1646" s="1">
        <v>20231227</v>
      </c>
      <c r="B1646" s="1" t="s">
        <v>2968</v>
      </c>
      <c r="C1646" s="48" t="s">
        <v>33</v>
      </c>
      <c r="D1646" s="1" t="s">
        <v>1834</v>
      </c>
      <c r="E1646" s="1">
        <v>1251085</v>
      </c>
      <c r="F1646" s="3">
        <v>45242</v>
      </c>
      <c r="G1646" s="1" t="s">
        <v>414</v>
      </c>
      <c r="H1646" s="1"/>
      <c r="J1646" s="11" t="s">
        <v>40</v>
      </c>
      <c r="K1646" s="11">
        <v>4881</v>
      </c>
      <c r="V1646" s="17">
        <v>45246</v>
      </c>
      <c r="AA1646" s="11" t="str">
        <f t="shared" si="13"/>
        <v>13970795R5</v>
      </c>
      <c r="AB1646" s="11" t="s">
        <v>2969</v>
      </c>
      <c r="AC1646" s="11" t="s">
        <v>2970</v>
      </c>
      <c r="AF1646" s="17"/>
    </row>
    <row r="1647" spans="1:32" s="11" customFormat="1" hidden="1" x14ac:dyDescent="0.25">
      <c r="A1647" s="1">
        <v>20231228</v>
      </c>
      <c r="B1647" s="1" t="s">
        <v>2971</v>
      </c>
      <c r="C1647" s="48" t="s">
        <v>33</v>
      </c>
      <c r="D1647" s="1" t="s">
        <v>2498</v>
      </c>
      <c r="E1647" s="1" t="s">
        <v>2786</v>
      </c>
      <c r="F1647" s="3">
        <v>45242</v>
      </c>
      <c r="G1647" s="1" t="s">
        <v>414</v>
      </c>
      <c r="H1647" s="1"/>
      <c r="J1647" s="11" t="s">
        <v>268</v>
      </c>
      <c r="K1647" s="11">
        <v>550</v>
      </c>
      <c r="V1647" s="17">
        <v>45250</v>
      </c>
      <c r="W1647" s="243"/>
      <c r="X1647" s="243"/>
      <c r="Y1647" s="243"/>
      <c r="Z1647" s="243"/>
      <c r="AA1647" s="11" t="str">
        <f t="shared" si="13"/>
        <v>13261218R6</v>
      </c>
      <c r="AB1647" s="11" t="s">
        <v>2972</v>
      </c>
      <c r="AC1647" s="11" t="s">
        <v>2973</v>
      </c>
      <c r="AF1647" s="17"/>
    </row>
    <row r="1648" spans="1:32" s="11" customFormat="1" hidden="1" x14ac:dyDescent="0.25">
      <c r="A1648" s="1">
        <v>20231229</v>
      </c>
      <c r="B1648" s="1" t="s">
        <v>2974</v>
      </c>
      <c r="C1648" s="48" t="s">
        <v>33</v>
      </c>
      <c r="D1648" s="1" t="s">
        <v>56</v>
      </c>
      <c r="E1648" s="1">
        <v>952636</v>
      </c>
      <c r="F1648" s="3">
        <v>45251</v>
      </c>
      <c r="G1648" s="1" t="s">
        <v>414</v>
      </c>
      <c r="H1648" s="1"/>
      <c r="J1648" s="11" t="s">
        <v>40</v>
      </c>
      <c r="K1648" s="11">
        <v>4196</v>
      </c>
      <c r="V1648" s="17">
        <v>45260</v>
      </c>
      <c r="AA1648" s="11" t="str">
        <f t="shared" si="13"/>
        <v>12756174R11</v>
      </c>
      <c r="AB1648" s="11" t="s">
        <v>2975</v>
      </c>
      <c r="AC1648" s="11" t="s">
        <v>2976</v>
      </c>
      <c r="AF1648" s="17"/>
    </row>
    <row r="1649" spans="1:29" s="11" customFormat="1" hidden="1" x14ac:dyDescent="0.25">
      <c r="A1649" s="1">
        <v>20231230</v>
      </c>
      <c r="B1649" s="1" t="s">
        <v>2977</v>
      </c>
      <c r="C1649" s="48" t="s">
        <v>33</v>
      </c>
      <c r="D1649" s="316" t="s">
        <v>2978</v>
      </c>
      <c r="E1649" s="1">
        <v>1226841</v>
      </c>
      <c r="F1649" s="3">
        <v>45252</v>
      </c>
      <c r="G1649" s="1" t="s">
        <v>414</v>
      </c>
      <c r="H1649" s="1"/>
      <c r="J1649" s="11" t="s">
        <v>40</v>
      </c>
      <c r="K1649" s="11">
        <v>6641</v>
      </c>
      <c r="V1649" s="17">
        <v>45273</v>
      </c>
      <c r="W1649" s="243" t="s">
        <v>2979</v>
      </c>
      <c r="X1649" s="243"/>
      <c r="Y1649" s="243"/>
      <c r="Z1649" s="243"/>
      <c r="AA1649" s="11" t="str">
        <f t="shared" si="13"/>
        <v>13732811R1</v>
      </c>
      <c r="AB1649" s="11" t="s">
        <v>2980</v>
      </c>
      <c r="AC1649" s="11" t="s">
        <v>2981</v>
      </c>
    </row>
    <row r="1650" spans="1:29" s="11" customFormat="1" hidden="1" x14ac:dyDescent="0.25">
      <c r="A1650" s="1">
        <v>20231231</v>
      </c>
      <c r="B1650" s="1" t="s">
        <v>2982</v>
      </c>
      <c r="C1650" s="48" t="s">
        <v>33</v>
      </c>
      <c r="D1650" s="1" t="s">
        <v>1834</v>
      </c>
      <c r="E1650" s="1">
        <v>1251085</v>
      </c>
      <c r="F1650" s="3">
        <v>45252</v>
      </c>
      <c r="G1650" s="1" t="s">
        <v>414</v>
      </c>
      <c r="H1650" s="1"/>
      <c r="J1650" s="11" t="s">
        <v>40</v>
      </c>
      <c r="K1650" s="11">
        <v>4781</v>
      </c>
      <c r="V1650" s="17">
        <v>45257</v>
      </c>
      <c r="AA1650" s="11" t="str">
        <f t="shared" si="13"/>
        <v>13970795R6</v>
      </c>
      <c r="AB1650" s="11" t="s">
        <v>2983</v>
      </c>
      <c r="AC1650" s="11" t="s">
        <v>2984</v>
      </c>
    </row>
    <row r="1651" spans="1:29" s="11" customFormat="1" hidden="1" x14ac:dyDescent="0.25">
      <c r="A1651" s="1">
        <v>20231232</v>
      </c>
      <c r="B1651" s="1" t="s">
        <v>2985</v>
      </c>
      <c r="C1651" s="48" t="s">
        <v>33</v>
      </c>
      <c r="D1651" s="1" t="s">
        <v>1834</v>
      </c>
      <c r="E1651" s="1">
        <v>1251085</v>
      </c>
      <c r="F1651" s="3">
        <v>45252</v>
      </c>
      <c r="G1651" s="1" t="s">
        <v>414</v>
      </c>
      <c r="H1651" s="1"/>
      <c r="J1651" s="11" t="s">
        <v>506</v>
      </c>
      <c r="K1651" s="11">
        <v>500</v>
      </c>
      <c r="V1651" s="17">
        <v>45278</v>
      </c>
      <c r="AA1651" s="11" t="str">
        <f t="shared" si="13"/>
        <v>13970793R5</v>
      </c>
      <c r="AB1651" s="11" t="s">
        <v>2986</v>
      </c>
      <c r="AC1651" s="11" t="s">
        <v>2987</v>
      </c>
    </row>
    <row r="1652" spans="1:29" s="11" customFormat="1" hidden="1" x14ac:dyDescent="0.25">
      <c r="A1652" s="1">
        <v>20231233</v>
      </c>
      <c r="B1652" s="1" t="s">
        <v>2988</v>
      </c>
      <c r="C1652" s="48" t="s">
        <v>78</v>
      </c>
      <c r="D1652" s="1" t="s">
        <v>79</v>
      </c>
      <c r="E1652" s="1">
        <v>1059290</v>
      </c>
      <c r="F1652" s="3">
        <v>45252</v>
      </c>
      <c r="G1652" s="1" t="s">
        <v>414</v>
      </c>
      <c r="H1652" s="1"/>
      <c r="J1652" s="11" t="s">
        <v>40</v>
      </c>
      <c r="K1652" s="11">
        <v>4221</v>
      </c>
      <c r="V1652" s="17">
        <v>45257</v>
      </c>
      <c r="AA1652" s="11" t="str">
        <f t="shared" si="13"/>
        <v>13754557R11</v>
      </c>
      <c r="AB1652" s="11" t="s">
        <v>2989</v>
      </c>
      <c r="AC1652" s="11" t="s">
        <v>2990</v>
      </c>
    </row>
    <row r="1653" spans="1:29" s="11" customFormat="1" hidden="1" x14ac:dyDescent="0.25">
      <c r="A1653" s="1">
        <v>20231234</v>
      </c>
      <c r="B1653" s="1" t="s">
        <v>2991</v>
      </c>
      <c r="C1653" s="48" t="s">
        <v>33</v>
      </c>
      <c r="D1653" s="316" t="s">
        <v>1834</v>
      </c>
      <c r="E1653" s="1">
        <v>1251085</v>
      </c>
      <c r="F1653" s="3">
        <v>45256</v>
      </c>
      <c r="G1653" s="1" t="s">
        <v>414</v>
      </c>
      <c r="H1653" s="1"/>
      <c r="J1653" s="11" t="s">
        <v>40</v>
      </c>
      <c r="K1653" s="11">
        <v>7276</v>
      </c>
      <c r="L1653" s="11" t="s">
        <v>1161</v>
      </c>
      <c r="V1653" s="17">
        <v>45265</v>
      </c>
      <c r="W1653" s="243" t="s">
        <v>2992</v>
      </c>
      <c r="X1653" s="243"/>
      <c r="Y1653" s="243"/>
      <c r="Z1653" s="243"/>
      <c r="AA1653" s="11" t="str">
        <f t="shared" si="13"/>
        <v>13955531R6</v>
      </c>
      <c r="AB1653" s="11" t="s">
        <v>2993</v>
      </c>
      <c r="AC1653" s="11" t="s">
        <v>2994</v>
      </c>
    </row>
    <row r="1654" spans="1:29" s="11" customFormat="1" x14ac:dyDescent="0.25">
      <c r="A1654" s="1">
        <v>20231235</v>
      </c>
      <c r="B1654" s="1" t="s">
        <v>2995</v>
      </c>
      <c r="C1654" s="48" t="s">
        <v>1582</v>
      </c>
      <c r="D1654" s="1" t="s">
        <v>1973</v>
      </c>
      <c r="E1654" s="1" t="s">
        <v>1974</v>
      </c>
      <c r="F1654" s="3">
        <v>45256</v>
      </c>
      <c r="G1654" s="1" t="s">
        <v>414</v>
      </c>
      <c r="H1654" s="1"/>
      <c r="J1654" s="11" t="s">
        <v>40</v>
      </c>
      <c r="K1654" s="11">
        <v>4381</v>
      </c>
      <c r="V1654" s="17">
        <v>45265</v>
      </c>
      <c r="AA1654" s="11" t="str">
        <f t="shared" si="13"/>
        <v>13791954R5</v>
      </c>
      <c r="AB1654" s="11" t="s">
        <v>2996</v>
      </c>
      <c r="AC1654" s="11" t="s">
        <v>2997</v>
      </c>
    </row>
    <row r="1655" spans="1:29" s="11" customFormat="1" hidden="1" x14ac:dyDescent="0.25">
      <c r="A1655" s="1">
        <v>20231236</v>
      </c>
      <c r="B1655" s="1" t="s">
        <v>2998</v>
      </c>
      <c r="C1655" s="48" t="s">
        <v>33</v>
      </c>
      <c r="D1655" s="1" t="s">
        <v>1807</v>
      </c>
      <c r="E1655" s="1">
        <v>1233276</v>
      </c>
      <c r="F1655" s="3">
        <v>45256</v>
      </c>
      <c r="G1655" s="1" t="s">
        <v>414</v>
      </c>
      <c r="H1655" s="1"/>
      <c r="J1655" s="11" t="s">
        <v>40</v>
      </c>
      <c r="K1655" s="11">
        <v>4481</v>
      </c>
      <c r="V1655" s="17">
        <v>45265</v>
      </c>
      <c r="AA1655" s="11" t="str">
        <f t="shared" si="13"/>
        <v>13844441R2</v>
      </c>
      <c r="AB1655" s="11" t="s">
        <v>2999</v>
      </c>
      <c r="AC1655" s="11" t="s">
        <v>3000</v>
      </c>
    </row>
    <row r="1656" spans="1:29" s="11" customFormat="1" hidden="1" x14ac:dyDescent="0.25">
      <c r="A1656" s="1">
        <v>20231237</v>
      </c>
      <c r="B1656" s="1" t="s">
        <v>3001</v>
      </c>
      <c r="C1656" s="48" t="s">
        <v>33</v>
      </c>
      <c r="D1656" s="316" t="s">
        <v>1834</v>
      </c>
      <c r="E1656" s="1">
        <v>1251085</v>
      </c>
      <c r="F1656" s="3">
        <v>45258</v>
      </c>
      <c r="G1656" s="1" t="s">
        <v>414</v>
      </c>
      <c r="H1656" s="1"/>
      <c r="J1656" s="11" t="s">
        <v>506</v>
      </c>
      <c r="K1656" s="11">
        <v>500</v>
      </c>
      <c r="V1656" s="17">
        <v>45279</v>
      </c>
      <c r="W1656" s="243" t="s">
        <v>2992</v>
      </c>
      <c r="X1656" s="243"/>
      <c r="Y1656" s="243"/>
      <c r="Z1656" s="243"/>
      <c r="AA1656" s="11" t="str">
        <f t="shared" si="13"/>
        <v>13899513R9</v>
      </c>
      <c r="AB1656" s="11" t="s">
        <v>3002</v>
      </c>
      <c r="AC1656" s="11" t="s">
        <v>3003</v>
      </c>
    </row>
    <row r="1657" spans="1:29" s="11" customFormat="1" hidden="1" x14ac:dyDescent="0.25">
      <c r="A1657" s="1">
        <v>20231238</v>
      </c>
      <c r="B1657" s="1" t="s">
        <v>3004</v>
      </c>
      <c r="C1657" s="48" t="s">
        <v>33</v>
      </c>
      <c r="D1657" s="316" t="s">
        <v>2064</v>
      </c>
      <c r="E1657" s="1">
        <v>1233276</v>
      </c>
      <c r="F1657" s="3">
        <v>45258</v>
      </c>
      <c r="G1657" s="1" t="s">
        <v>414</v>
      </c>
      <c r="H1657" s="1"/>
      <c r="J1657" s="11" t="s">
        <v>40</v>
      </c>
      <c r="K1657" s="11">
        <v>4171</v>
      </c>
      <c r="V1657" s="17">
        <v>45271</v>
      </c>
      <c r="W1657" s="243" t="s">
        <v>3005</v>
      </c>
      <c r="X1657" s="243"/>
      <c r="Y1657" s="243"/>
      <c r="Z1657" s="243"/>
      <c r="AA1657" s="11" t="str">
        <f t="shared" si="13"/>
        <v>13753969R4</v>
      </c>
      <c r="AB1657" s="11" t="s">
        <v>3006</v>
      </c>
      <c r="AC1657" s="11" t="s">
        <v>3007</v>
      </c>
    </row>
    <row r="1658" spans="1:29" s="11" customFormat="1" hidden="1" x14ac:dyDescent="0.25">
      <c r="A1658" s="1">
        <v>20231239</v>
      </c>
      <c r="B1658" s="1" t="s">
        <v>3008</v>
      </c>
      <c r="C1658" s="48" t="s">
        <v>33</v>
      </c>
      <c r="D1658" s="1" t="s">
        <v>1731</v>
      </c>
      <c r="E1658" s="1">
        <v>1219697</v>
      </c>
      <c r="F1658" s="3">
        <v>45258</v>
      </c>
      <c r="G1658" s="1" t="s">
        <v>414</v>
      </c>
      <c r="H1658" s="1"/>
      <c r="J1658" s="11" t="s">
        <v>40</v>
      </c>
      <c r="K1658" s="11">
        <v>4371</v>
      </c>
      <c r="V1658" s="17">
        <v>45271</v>
      </c>
      <c r="AA1658" s="11" t="str">
        <f t="shared" si="13"/>
        <v>13655226R5</v>
      </c>
      <c r="AB1658" s="11" t="s">
        <v>3009</v>
      </c>
      <c r="AC1658" s="11" t="s">
        <v>3010</v>
      </c>
    </row>
    <row r="1659" spans="1:29" s="11" customFormat="1" hidden="1" x14ac:dyDescent="0.25">
      <c r="A1659" s="1">
        <v>20231240</v>
      </c>
      <c r="B1659" s="1" t="s">
        <v>3011</v>
      </c>
      <c r="C1659" s="48" t="s">
        <v>33</v>
      </c>
      <c r="D1659" s="1" t="s">
        <v>1807</v>
      </c>
      <c r="E1659" s="1">
        <v>1233276</v>
      </c>
      <c r="F1659" s="3">
        <v>45259</v>
      </c>
      <c r="G1659" s="1" t="s">
        <v>414</v>
      </c>
      <c r="H1659" s="1"/>
      <c r="J1659" s="11" t="s">
        <v>40</v>
      </c>
      <c r="K1659" s="11">
        <v>4146</v>
      </c>
      <c r="V1659" s="17">
        <v>45271</v>
      </c>
      <c r="AA1659" s="11" t="str">
        <f t="shared" si="13"/>
        <v>13593128R10</v>
      </c>
      <c r="AB1659" s="11" t="s">
        <v>3012</v>
      </c>
      <c r="AC1659" s="11" t="s">
        <v>3013</v>
      </c>
    </row>
    <row r="1660" spans="1:29" s="11" customFormat="1" hidden="1" x14ac:dyDescent="0.25">
      <c r="A1660" s="1">
        <v>20231241</v>
      </c>
      <c r="B1660" s="1" t="s">
        <v>3014</v>
      </c>
      <c r="C1660" s="48" t="s">
        <v>78</v>
      </c>
      <c r="D1660" s="1" t="s">
        <v>79</v>
      </c>
      <c r="E1660" s="1">
        <v>1252149</v>
      </c>
      <c r="F1660" s="3">
        <v>45260</v>
      </c>
      <c r="G1660" s="1" t="s">
        <v>414</v>
      </c>
      <c r="H1660" s="1"/>
      <c r="J1660" s="11" t="s">
        <v>268</v>
      </c>
      <c r="K1660" s="11">
        <v>550</v>
      </c>
      <c r="V1660" s="17">
        <v>45264</v>
      </c>
      <c r="AA1660" s="11" t="str">
        <f t="shared" si="13"/>
        <v>13955537R4</v>
      </c>
      <c r="AB1660" s="11" t="s">
        <v>3015</v>
      </c>
      <c r="AC1660" s="11" t="s">
        <v>3016</v>
      </c>
    </row>
    <row r="1661" spans="1:29" s="11" customFormat="1" hidden="1" x14ac:dyDescent="0.25">
      <c r="A1661" s="1">
        <v>20231242</v>
      </c>
      <c r="B1661" s="1">
        <v>14012922</v>
      </c>
      <c r="C1661" s="48" t="s">
        <v>78</v>
      </c>
      <c r="D1661" s="1" t="s">
        <v>79</v>
      </c>
      <c r="E1661" s="1">
        <v>1252149</v>
      </c>
      <c r="F1661" s="3">
        <v>45260</v>
      </c>
      <c r="G1661" s="1" t="s">
        <v>414</v>
      </c>
      <c r="H1661" s="1"/>
      <c r="J1661" s="11" t="s">
        <v>268</v>
      </c>
      <c r="K1661" s="11">
        <v>550</v>
      </c>
      <c r="V1661" s="17">
        <v>45264</v>
      </c>
      <c r="W1661" s="11" t="e">
        <f>CONCATENATE(C1661,#REF!,D1661,#REF!,E1661)</f>
        <v>#REF!</v>
      </c>
      <c r="AA1661" s="11">
        <f t="shared" si="13"/>
        <v>14012922</v>
      </c>
      <c r="AB1661" s="11" t="s">
        <v>3017</v>
      </c>
      <c r="AC1661" s="11" t="s">
        <v>3018</v>
      </c>
    </row>
    <row r="1662" spans="1:29" s="11" customFormat="1" hidden="1" x14ac:dyDescent="0.25">
      <c r="A1662" s="1">
        <v>20231243</v>
      </c>
      <c r="B1662" s="1" t="s">
        <v>3019</v>
      </c>
      <c r="C1662" s="48" t="s">
        <v>33</v>
      </c>
      <c r="D1662" s="1" t="s">
        <v>511</v>
      </c>
      <c r="E1662" s="1">
        <v>1108037</v>
      </c>
      <c r="F1662" s="3">
        <v>45265</v>
      </c>
      <c r="G1662" s="1" t="s">
        <v>414</v>
      </c>
      <c r="H1662" s="1"/>
      <c r="J1662" s="11" t="s">
        <v>40</v>
      </c>
      <c r="K1662" s="11">
        <v>4171</v>
      </c>
      <c r="V1662" s="17">
        <v>45273</v>
      </c>
      <c r="AA1662" s="11" t="str">
        <f t="shared" si="13"/>
        <v>13261222R5</v>
      </c>
      <c r="AB1662" s="11" t="s">
        <v>3020</v>
      </c>
      <c r="AC1662" s="11" t="s">
        <v>3021</v>
      </c>
    </row>
    <row r="1663" spans="1:29" s="11" customFormat="1" hidden="1" x14ac:dyDescent="0.25">
      <c r="A1663" s="1">
        <v>20231244</v>
      </c>
      <c r="B1663" s="1">
        <v>14023083</v>
      </c>
      <c r="C1663" s="1">
        <v>6.125</v>
      </c>
      <c r="D1663" s="1" t="s">
        <v>1834</v>
      </c>
      <c r="E1663" s="1">
        <v>1251085</v>
      </c>
      <c r="F1663" s="3">
        <v>45266</v>
      </c>
      <c r="G1663" s="1" t="s">
        <v>414</v>
      </c>
      <c r="H1663" s="1"/>
      <c r="J1663" s="11" t="s">
        <v>40</v>
      </c>
      <c r="K1663" s="11">
        <v>5066</v>
      </c>
      <c r="V1663" s="17">
        <v>45281</v>
      </c>
      <c r="AA1663" s="11">
        <f t="shared" si="13"/>
        <v>14023083</v>
      </c>
      <c r="AB1663" s="11" t="s">
        <v>3022</v>
      </c>
      <c r="AC1663" s="11" t="s">
        <v>3023</v>
      </c>
    </row>
    <row r="1664" spans="1:29" s="11" customFormat="1" hidden="1" x14ac:dyDescent="0.25">
      <c r="A1664" s="1">
        <v>20231245</v>
      </c>
      <c r="B1664" s="1" t="s">
        <v>3024</v>
      </c>
      <c r="C1664" s="1" t="s">
        <v>33</v>
      </c>
      <c r="D1664" s="1" t="s">
        <v>1834</v>
      </c>
      <c r="E1664" s="1">
        <v>1251085</v>
      </c>
      <c r="F1664" s="3">
        <v>45271</v>
      </c>
      <c r="G1664" s="1" t="s">
        <v>414</v>
      </c>
      <c r="H1664" s="1"/>
      <c r="J1664" s="11" t="s">
        <v>506</v>
      </c>
      <c r="K1664" s="11">
        <v>500</v>
      </c>
      <c r="V1664" s="17">
        <v>45278</v>
      </c>
      <c r="AA1664" s="11" t="str">
        <f t="shared" si="13"/>
        <v>13901159R7</v>
      </c>
      <c r="AB1664" s="11" t="s">
        <v>3025</v>
      </c>
      <c r="AC1664" s="11" t="s">
        <v>3026</v>
      </c>
    </row>
    <row r="1665" spans="1:29" s="11" customFormat="1" hidden="1" x14ac:dyDescent="0.25">
      <c r="A1665" s="1">
        <v>20231246</v>
      </c>
      <c r="B1665" s="1" t="s">
        <v>3027</v>
      </c>
      <c r="C1665" s="1" t="s">
        <v>1582</v>
      </c>
      <c r="D1665" s="1" t="s">
        <v>1973</v>
      </c>
      <c r="E1665" s="1" t="s">
        <v>1974</v>
      </c>
      <c r="F1665" s="3">
        <v>45271</v>
      </c>
      <c r="G1665" s="1" t="s">
        <v>414</v>
      </c>
      <c r="H1665" s="1"/>
      <c r="J1665" s="11" t="s">
        <v>40</v>
      </c>
      <c r="K1665" s="11">
        <v>5853</v>
      </c>
      <c r="V1665" s="17">
        <v>45281</v>
      </c>
      <c r="AA1665" s="11" t="str">
        <f t="shared" si="13"/>
        <v>13824397R1</v>
      </c>
      <c r="AB1665" s="11" t="s">
        <v>3028</v>
      </c>
      <c r="AC1665" s="11" t="s">
        <v>3029</v>
      </c>
    </row>
    <row r="1666" spans="1:29" s="11" customFormat="1" hidden="1" x14ac:dyDescent="0.25">
      <c r="A1666" s="1">
        <v>20231247</v>
      </c>
      <c r="B1666" s="1" t="s">
        <v>3030</v>
      </c>
      <c r="C1666" s="1" t="s">
        <v>1582</v>
      </c>
      <c r="D1666" s="1" t="s">
        <v>1973</v>
      </c>
      <c r="E1666" s="1" t="s">
        <v>1974</v>
      </c>
      <c r="F1666" s="3">
        <v>45271</v>
      </c>
      <c r="G1666" s="1" t="s">
        <v>414</v>
      </c>
      <c r="H1666" s="1"/>
      <c r="J1666" s="11" t="s">
        <v>40</v>
      </c>
      <c r="K1666" s="11">
        <v>4740</v>
      </c>
      <c r="V1666" s="17">
        <v>45281</v>
      </c>
      <c r="AA1666" s="11" t="str">
        <f t="shared" si="13"/>
        <v>13791955R3</v>
      </c>
      <c r="AB1666" s="11" t="s">
        <v>3031</v>
      </c>
      <c r="AC1666" s="11" t="s">
        <v>3032</v>
      </c>
    </row>
    <row r="1667" spans="1:29" s="11" customFormat="1" hidden="1" x14ac:dyDescent="0.25">
      <c r="A1667" s="1">
        <v>20231248</v>
      </c>
      <c r="B1667" s="1" t="s">
        <v>3033</v>
      </c>
      <c r="C1667" s="1" t="s">
        <v>58</v>
      </c>
      <c r="D1667" s="1" t="s">
        <v>59</v>
      </c>
      <c r="E1667" s="1">
        <v>1067911</v>
      </c>
      <c r="F1667" s="3">
        <v>45273</v>
      </c>
      <c r="G1667" s="1" t="s">
        <v>414</v>
      </c>
      <c r="H1667" s="1"/>
      <c r="J1667" s="90" t="s">
        <v>3034</v>
      </c>
      <c r="K1667" s="11">
        <v>7342</v>
      </c>
      <c r="V1667" s="17"/>
      <c r="W1667" s="310" t="s">
        <v>3035</v>
      </c>
      <c r="X1667" s="310"/>
      <c r="Y1667" s="310"/>
      <c r="Z1667" s="310"/>
      <c r="AA1667" s="11" t="str">
        <f t="shared" si="13"/>
        <v>13131347R5</v>
      </c>
      <c r="AB1667" s="11" t="s">
        <v>3036</v>
      </c>
      <c r="AC1667" s="11" t="s">
        <v>3037</v>
      </c>
    </row>
    <row r="1668" spans="1:29" s="11" customFormat="1" hidden="1" x14ac:dyDescent="0.25">
      <c r="A1668" s="1">
        <v>20231249</v>
      </c>
      <c r="B1668" s="1" t="s">
        <v>3038</v>
      </c>
      <c r="C1668" s="1" t="s">
        <v>33</v>
      </c>
      <c r="D1668" s="1" t="s">
        <v>1834</v>
      </c>
      <c r="E1668" s="1">
        <v>1251085</v>
      </c>
      <c r="F1668" s="3">
        <v>45274</v>
      </c>
      <c r="G1668" s="1" t="s">
        <v>414</v>
      </c>
      <c r="H1668" s="1"/>
      <c r="J1668" s="11" t="s">
        <v>40</v>
      </c>
      <c r="K1668" s="11">
        <v>6671</v>
      </c>
      <c r="V1668" s="17">
        <v>45287</v>
      </c>
      <c r="AA1668" s="11" t="str">
        <f t="shared" si="13"/>
        <v>13970795R7</v>
      </c>
      <c r="AB1668" s="11" t="s">
        <v>3039</v>
      </c>
      <c r="AC1668" s="11" t="s">
        <v>3040</v>
      </c>
    </row>
    <row r="1669" spans="1:29" s="11" customFormat="1" hidden="1" x14ac:dyDescent="0.25">
      <c r="A1669" s="1">
        <v>20231250</v>
      </c>
      <c r="B1669" s="1" t="s">
        <v>3041</v>
      </c>
      <c r="C1669" s="48" t="s">
        <v>78</v>
      </c>
      <c r="D1669" s="1" t="s">
        <v>79</v>
      </c>
      <c r="E1669" s="1">
        <v>1059290</v>
      </c>
      <c r="F1669" s="3">
        <v>45274</v>
      </c>
      <c r="G1669" s="1" t="s">
        <v>414</v>
      </c>
      <c r="H1669" s="1"/>
      <c r="J1669" s="11" t="s">
        <v>40</v>
      </c>
      <c r="K1669" s="11">
        <v>4421</v>
      </c>
      <c r="V1669" s="17">
        <v>45294</v>
      </c>
      <c r="AA1669" s="11" t="str">
        <f t="shared" si="13"/>
        <v>13754557R12</v>
      </c>
      <c r="AB1669" s="11" t="s">
        <v>3042</v>
      </c>
      <c r="AC1669" s="11" t="s">
        <v>3043</v>
      </c>
    </row>
    <row r="1670" spans="1:29" s="11" customFormat="1" hidden="1" x14ac:dyDescent="0.25">
      <c r="A1670" s="1">
        <v>20231251</v>
      </c>
      <c r="B1670" s="1" t="s">
        <v>3044</v>
      </c>
      <c r="C1670" s="48" t="s">
        <v>78</v>
      </c>
      <c r="D1670" s="1" t="s">
        <v>79</v>
      </c>
      <c r="E1670" s="1">
        <v>1059290</v>
      </c>
      <c r="F1670" s="3">
        <v>45280</v>
      </c>
      <c r="G1670" s="1" t="s">
        <v>414</v>
      </c>
      <c r="H1670" s="1"/>
      <c r="J1670" s="11" t="s">
        <v>40</v>
      </c>
      <c r="K1670" s="11">
        <v>4271</v>
      </c>
      <c r="V1670" s="17">
        <v>45300</v>
      </c>
      <c r="AA1670" s="11" t="str">
        <f t="shared" si="13"/>
        <v>13719642R8</v>
      </c>
      <c r="AB1670" s="11" t="s">
        <v>3045</v>
      </c>
      <c r="AC1670" s="11" t="s">
        <v>3046</v>
      </c>
    </row>
    <row r="1671" spans="1:29" s="11" customFormat="1" hidden="1" x14ac:dyDescent="0.25">
      <c r="A1671" s="1">
        <v>20231252</v>
      </c>
      <c r="B1671" s="311" t="s">
        <v>3047</v>
      </c>
      <c r="C1671" s="48" t="s">
        <v>78</v>
      </c>
      <c r="D1671" s="1" t="s">
        <v>79</v>
      </c>
      <c r="E1671" s="1">
        <v>1252149</v>
      </c>
      <c r="F1671" s="3">
        <v>45286</v>
      </c>
      <c r="G1671" s="1" t="s">
        <v>414</v>
      </c>
      <c r="H1671" s="1"/>
      <c r="J1671" s="11" t="s">
        <v>268</v>
      </c>
      <c r="K1671" s="11">
        <v>550</v>
      </c>
      <c r="V1671" s="17">
        <v>45295</v>
      </c>
      <c r="AA1671" s="11" t="str">
        <f t="shared" si="13"/>
        <v>13955537R5</v>
      </c>
      <c r="AB1671" s="11" t="s">
        <v>3048</v>
      </c>
      <c r="AC1671" s="11" t="s">
        <v>3049</v>
      </c>
    </row>
    <row r="1672" spans="1:29" s="11" customFormat="1" hidden="1" x14ac:dyDescent="0.25">
      <c r="A1672" s="1">
        <v>20231253</v>
      </c>
      <c r="B1672" s="311" t="s">
        <v>3050</v>
      </c>
      <c r="C1672" s="48" t="s">
        <v>78</v>
      </c>
      <c r="D1672" s="1" t="s">
        <v>79</v>
      </c>
      <c r="E1672" s="1">
        <v>1252149</v>
      </c>
      <c r="F1672" s="3">
        <v>45286</v>
      </c>
      <c r="G1672" s="1" t="s">
        <v>414</v>
      </c>
      <c r="H1672" s="1"/>
      <c r="J1672" s="11" t="s">
        <v>268</v>
      </c>
      <c r="K1672" s="11">
        <v>550</v>
      </c>
      <c r="V1672" s="17">
        <v>45291</v>
      </c>
      <c r="AA1672" s="11" t="str">
        <f t="shared" si="13"/>
        <v>14012922R1</v>
      </c>
      <c r="AB1672" s="11" t="s">
        <v>3051</v>
      </c>
      <c r="AC1672" s="11" t="s">
        <v>3052</v>
      </c>
    </row>
    <row r="1673" spans="1:29" s="11" customFormat="1" hidden="1" x14ac:dyDescent="0.25">
      <c r="A1673" s="1">
        <v>20231254</v>
      </c>
      <c r="B1673" s="311" t="s">
        <v>3053</v>
      </c>
      <c r="C1673" s="48" t="s">
        <v>33</v>
      </c>
      <c r="D1673" s="1" t="s">
        <v>1807</v>
      </c>
      <c r="E1673" s="1">
        <v>1233276</v>
      </c>
      <c r="F1673" s="3">
        <v>45286</v>
      </c>
      <c r="G1673" s="1" t="s">
        <v>414</v>
      </c>
      <c r="H1673" s="1"/>
      <c r="J1673" s="11" t="s">
        <v>40</v>
      </c>
      <c r="K1673" s="11">
        <v>4446</v>
      </c>
      <c r="V1673" s="17">
        <v>45292</v>
      </c>
      <c r="AA1673" s="11" t="str">
        <f t="shared" si="13"/>
        <v>13593128R11</v>
      </c>
      <c r="AB1673" s="11" t="s">
        <v>3054</v>
      </c>
      <c r="AC1673" s="11" t="s">
        <v>3055</v>
      </c>
    </row>
    <row r="1674" spans="1:29" s="11" customFormat="1" hidden="1" x14ac:dyDescent="0.25">
      <c r="A1674" s="1">
        <v>20231255</v>
      </c>
      <c r="B1674" s="311" t="s">
        <v>3056</v>
      </c>
      <c r="C1674" s="48" t="s">
        <v>33</v>
      </c>
      <c r="D1674" s="1" t="s">
        <v>1731</v>
      </c>
      <c r="E1674" s="1">
        <v>1219697</v>
      </c>
      <c r="F1674" s="3">
        <v>45286</v>
      </c>
      <c r="G1674" s="1" t="s">
        <v>414</v>
      </c>
      <c r="H1674" s="1"/>
      <c r="J1674" s="11" t="s">
        <v>506</v>
      </c>
      <c r="K1674" s="11">
        <v>500</v>
      </c>
      <c r="V1674" s="17">
        <v>45312</v>
      </c>
      <c r="AA1674" s="11" t="str">
        <f t="shared" si="13"/>
        <v>13655226R6</v>
      </c>
      <c r="AB1674" s="312" t="s">
        <v>3057</v>
      </c>
      <c r="AC1674" s="312" t="s">
        <v>3058</v>
      </c>
    </row>
    <row r="1675" spans="1:29" s="11" customFormat="1" hidden="1" x14ac:dyDescent="0.25">
      <c r="A1675" s="1">
        <v>20231256</v>
      </c>
      <c r="B1675" s="311" t="s">
        <v>3059</v>
      </c>
      <c r="C1675" s="48" t="s">
        <v>33</v>
      </c>
      <c r="D1675" s="1" t="s">
        <v>1807</v>
      </c>
      <c r="E1675" s="1">
        <v>1233276</v>
      </c>
      <c r="F1675" s="3">
        <v>45286</v>
      </c>
      <c r="G1675" s="1" t="s">
        <v>414</v>
      </c>
      <c r="H1675" s="1"/>
      <c r="J1675" s="11" t="s">
        <v>40</v>
      </c>
      <c r="K1675" s="11">
        <v>4121</v>
      </c>
      <c r="V1675" s="17">
        <v>45293</v>
      </c>
      <c r="AA1675" s="11" t="str">
        <f t="shared" si="13"/>
        <v>13844441R3</v>
      </c>
      <c r="AB1675" s="11" t="s">
        <v>3060</v>
      </c>
      <c r="AC1675" s="11" t="s">
        <v>3061</v>
      </c>
    </row>
    <row r="1676" spans="1:29" s="11" customFormat="1" hidden="1" x14ac:dyDescent="0.25">
      <c r="A1676" s="1">
        <v>20231257</v>
      </c>
      <c r="B1676" s="311" t="s">
        <v>3062</v>
      </c>
      <c r="C1676" s="48" t="s">
        <v>33</v>
      </c>
      <c r="D1676" s="316" t="s">
        <v>1834</v>
      </c>
      <c r="E1676" s="1">
        <v>1251085</v>
      </c>
      <c r="F1676" s="3">
        <v>45256</v>
      </c>
      <c r="G1676" s="1" t="s">
        <v>414</v>
      </c>
      <c r="H1676" s="1"/>
      <c r="J1676" s="11" t="s">
        <v>506</v>
      </c>
      <c r="K1676" s="11">
        <v>500</v>
      </c>
      <c r="V1676" s="17">
        <v>45312</v>
      </c>
      <c r="W1676" s="11" t="s">
        <v>3063</v>
      </c>
      <c r="AA1676" s="11" t="str">
        <f t="shared" si="13"/>
        <v>13955531R7</v>
      </c>
      <c r="AB1676" s="312" t="s">
        <v>3064</v>
      </c>
      <c r="AC1676" s="312" t="s">
        <v>3065</v>
      </c>
    </row>
    <row r="1677" spans="1:29" s="11" customFormat="1" hidden="1" x14ac:dyDescent="0.25">
      <c r="A1677" s="1">
        <v>20231258</v>
      </c>
      <c r="B1677" s="311" t="s">
        <v>3066</v>
      </c>
      <c r="C1677" s="48" t="s">
        <v>33</v>
      </c>
      <c r="D1677" s="1" t="s">
        <v>3067</v>
      </c>
      <c r="E1677" s="1" t="s">
        <v>2965</v>
      </c>
      <c r="F1677" s="3">
        <v>45291</v>
      </c>
      <c r="G1677" s="1" t="s">
        <v>414</v>
      </c>
      <c r="H1677" s="1"/>
      <c r="J1677" s="11" t="s">
        <v>40</v>
      </c>
      <c r="K1677" s="11">
        <v>4506</v>
      </c>
      <c r="V1677" s="17">
        <v>45300</v>
      </c>
      <c r="W1677" s="11" t="s">
        <v>3063</v>
      </c>
      <c r="AA1677" s="11" t="str">
        <f t="shared" si="13"/>
        <v>14023085R1</v>
      </c>
      <c r="AB1677" s="11" t="s">
        <v>3068</v>
      </c>
      <c r="AC1677" s="11" t="s">
        <v>3069</v>
      </c>
    </row>
    <row r="1678" spans="1:29" s="11" customFormat="1" hidden="1" x14ac:dyDescent="0.25">
      <c r="A1678" s="1">
        <v>20241001</v>
      </c>
      <c r="B1678" s="311">
        <v>14093394</v>
      </c>
      <c r="C1678" s="1">
        <v>6</v>
      </c>
      <c r="D1678" s="1" t="s">
        <v>3071</v>
      </c>
      <c r="E1678" s="1">
        <v>1193587</v>
      </c>
      <c r="F1678" s="3">
        <v>45294</v>
      </c>
      <c r="G1678" s="1" t="s">
        <v>414</v>
      </c>
      <c r="H1678" s="1"/>
      <c r="J1678" s="11" t="s">
        <v>40</v>
      </c>
      <c r="K1678" s="11">
        <v>8511</v>
      </c>
      <c r="V1678" s="17">
        <v>45300</v>
      </c>
      <c r="AA1678" s="11">
        <f t="shared" si="13"/>
        <v>14093394</v>
      </c>
      <c r="AB1678" s="11" t="s">
        <v>3072</v>
      </c>
      <c r="AC1678" s="11" t="s">
        <v>3073</v>
      </c>
    </row>
    <row r="1679" spans="1:29" s="11" customFormat="1" hidden="1" x14ac:dyDescent="0.25">
      <c r="A1679" s="1">
        <v>20241002</v>
      </c>
      <c r="B1679" s="311" t="s">
        <v>3074</v>
      </c>
      <c r="C1679" s="1" t="s">
        <v>33</v>
      </c>
      <c r="D1679" s="1" t="s">
        <v>1731</v>
      </c>
      <c r="E1679" s="1">
        <v>1219697</v>
      </c>
      <c r="F1679" s="3">
        <v>45301</v>
      </c>
      <c r="G1679" s="1" t="s">
        <v>414</v>
      </c>
      <c r="H1679" s="1"/>
      <c r="J1679" s="90" t="s">
        <v>40</v>
      </c>
      <c r="K1679" s="11">
        <v>4196</v>
      </c>
      <c r="V1679" s="17">
        <v>45426</v>
      </c>
      <c r="W1679" s="11" t="s">
        <v>3075</v>
      </c>
      <c r="AA1679" s="11" t="str">
        <f t="shared" si="13"/>
        <v>13655228R5</v>
      </c>
      <c r="AB1679" s="11" t="s">
        <v>3076</v>
      </c>
      <c r="AC1679" s="11" t="s">
        <v>3077</v>
      </c>
    </row>
    <row r="1680" spans="1:29" s="11" customFormat="1" hidden="1" x14ac:dyDescent="0.25">
      <c r="A1680" s="1">
        <v>20241003</v>
      </c>
      <c r="B1680" s="311" t="s">
        <v>3078</v>
      </c>
      <c r="C1680" s="1" t="s">
        <v>78</v>
      </c>
      <c r="D1680" s="1" t="s">
        <v>79</v>
      </c>
      <c r="E1680" s="1">
        <v>1252149</v>
      </c>
      <c r="F1680" s="3">
        <v>45301</v>
      </c>
      <c r="G1680" s="1" t="s">
        <v>414</v>
      </c>
      <c r="H1680" s="1"/>
      <c r="J1680" s="11" t="s">
        <v>268</v>
      </c>
      <c r="K1680" s="11">
        <v>550</v>
      </c>
      <c r="V1680" s="17">
        <v>45305</v>
      </c>
      <c r="AA1680" s="11" t="str">
        <f t="shared" si="13"/>
        <v>13955537R6</v>
      </c>
      <c r="AB1680" s="11" t="s">
        <v>3079</v>
      </c>
      <c r="AC1680" s="11" t="s">
        <v>3080</v>
      </c>
    </row>
    <row r="1681" spans="1:30" s="11" customFormat="1" hidden="1" x14ac:dyDescent="0.25">
      <c r="A1681" s="1">
        <v>20241004</v>
      </c>
      <c r="B1681" s="311" t="s">
        <v>3081</v>
      </c>
      <c r="C1681" s="1" t="s">
        <v>78</v>
      </c>
      <c r="D1681" s="1" t="s">
        <v>79</v>
      </c>
      <c r="E1681" s="1">
        <v>1059290</v>
      </c>
      <c r="F1681" s="3">
        <v>45301</v>
      </c>
      <c r="G1681" s="1" t="s">
        <v>414</v>
      </c>
      <c r="H1681" s="1"/>
      <c r="J1681" s="11" t="s">
        <v>40</v>
      </c>
      <c r="K1681" s="11">
        <v>4146</v>
      </c>
      <c r="V1681" s="17">
        <v>45306</v>
      </c>
      <c r="AA1681" s="11" t="str">
        <f t="shared" si="13"/>
        <v>13641021R17</v>
      </c>
      <c r="AB1681" s="11" t="s">
        <v>3082</v>
      </c>
      <c r="AC1681" s="11" t="s">
        <v>3083</v>
      </c>
    </row>
    <row r="1682" spans="1:30" s="11" customFormat="1" hidden="1" x14ac:dyDescent="0.25">
      <c r="A1682" s="1">
        <v>20241005</v>
      </c>
      <c r="B1682" s="311" t="s">
        <v>3084</v>
      </c>
      <c r="C1682" s="1" t="s">
        <v>78</v>
      </c>
      <c r="D1682" s="1" t="s">
        <v>79</v>
      </c>
      <c r="E1682" s="1">
        <v>1059290</v>
      </c>
      <c r="F1682" s="3">
        <v>45301</v>
      </c>
      <c r="G1682" s="1" t="s">
        <v>414</v>
      </c>
      <c r="H1682" s="1"/>
      <c r="J1682" s="11" t="s">
        <v>40</v>
      </c>
      <c r="K1682" s="11">
        <v>4171</v>
      </c>
      <c r="V1682" s="17">
        <v>45306</v>
      </c>
      <c r="AA1682" s="11" t="str">
        <f t="shared" si="13"/>
        <v>13955538R4</v>
      </c>
      <c r="AB1682" s="11" t="s">
        <v>3085</v>
      </c>
      <c r="AC1682" s="11" t="s">
        <v>3086</v>
      </c>
    </row>
    <row r="1683" spans="1:30" s="11" customFormat="1" hidden="1" x14ac:dyDescent="0.25">
      <c r="A1683" s="1">
        <v>20241006</v>
      </c>
      <c r="B1683" s="311" t="s">
        <v>3087</v>
      </c>
      <c r="C1683" s="1" t="s">
        <v>33</v>
      </c>
      <c r="D1683" s="1" t="s">
        <v>1834</v>
      </c>
      <c r="E1683" s="1">
        <v>1251085</v>
      </c>
      <c r="F1683" s="3">
        <v>45302</v>
      </c>
      <c r="G1683" s="1" t="s">
        <v>414</v>
      </c>
      <c r="H1683" s="1"/>
      <c r="J1683" s="11" t="s">
        <v>40</v>
      </c>
      <c r="K1683" s="11">
        <v>4321</v>
      </c>
      <c r="V1683" s="17">
        <v>45309</v>
      </c>
      <c r="AA1683" s="11" t="str">
        <f t="shared" si="13"/>
        <v>13970795R8</v>
      </c>
      <c r="AB1683" s="11" t="s">
        <v>3088</v>
      </c>
      <c r="AC1683" s="11" t="s">
        <v>3089</v>
      </c>
    </row>
    <row r="1684" spans="1:30" s="11" customFormat="1" hidden="1" x14ac:dyDescent="0.25">
      <c r="A1684" s="1">
        <v>20241007</v>
      </c>
      <c r="B1684" s="311" t="s">
        <v>3090</v>
      </c>
      <c r="C1684" s="1">
        <v>6.125</v>
      </c>
      <c r="D1684" s="1" t="s">
        <v>1834</v>
      </c>
      <c r="E1684" s="1">
        <v>1251085</v>
      </c>
      <c r="F1684" s="3">
        <v>45305</v>
      </c>
      <c r="G1684" s="1" t="s">
        <v>414</v>
      </c>
      <c r="H1684" s="1"/>
      <c r="J1684" s="11" t="s">
        <v>40</v>
      </c>
      <c r="K1684" s="11">
        <v>4346</v>
      </c>
      <c r="V1684" s="17">
        <v>45309</v>
      </c>
      <c r="AA1684" s="11" t="str">
        <f t="shared" si="13"/>
        <v>14023083R1</v>
      </c>
      <c r="AB1684" s="11" t="s">
        <v>3091</v>
      </c>
      <c r="AC1684" s="11" t="s">
        <v>3092</v>
      </c>
    </row>
    <row r="1685" spans="1:30" s="11" customFormat="1" hidden="1" x14ac:dyDescent="0.25">
      <c r="A1685" s="1">
        <v>20241008</v>
      </c>
      <c r="B1685" s="311">
        <v>14093395</v>
      </c>
      <c r="C1685" s="1">
        <v>6</v>
      </c>
      <c r="D1685" s="1" t="s">
        <v>3071</v>
      </c>
      <c r="E1685" s="1">
        <v>1193587</v>
      </c>
      <c r="F1685" s="3">
        <v>45306</v>
      </c>
      <c r="G1685" s="1" t="s">
        <v>414</v>
      </c>
      <c r="H1685" s="1"/>
      <c r="J1685" s="90" t="s">
        <v>3034</v>
      </c>
      <c r="L1685" s="11" t="s">
        <v>1551</v>
      </c>
      <c r="V1685" s="17"/>
      <c r="W1685" s="11" t="s">
        <v>3093</v>
      </c>
      <c r="AA1685" s="11">
        <f t="shared" si="13"/>
        <v>14093395</v>
      </c>
      <c r="AB1685" s="11" t="s">
        <v>3094</v>
      </c>
    </row>
    <row r="1686" spans="1:30" s="11" customFormat="1" hidden="1" x14ac:dyDescent="0.25">
      <c r="A1686" s="1">
        <v>20241009</v>
      </c>
      <c r="B1686" s="311" t="s">
        <v>3095</v>
      </c>
      <c r="C1686" s="1" t="s">
        <v>33</v>
      </c>
      <c r="D1686" s="1" t="s">
        <v>1807</v>
      </c>
      <c r="E1686" s="1">
        <v>1233276</v>
      </c>
      <c r="F1686" s="3">
        <v>45312</v>
      </c>
      <c r="G1686" s="1" t="s">
        <v>414</v>
      </c>
      <c r="H1686" s="1"/>
      <c r="J1686" s="11" t="s">
        <v>268</v>
      </c>
      <c r="K1686" s="11">
        <v>550</v>
      </c>
      <c r="V1686" s="17">
        <v>45314</v>
      </c>
      <c r="AA1686" s="11" t="str">
        <f t="shared" si="13"/>
        <v>13844441R4</v>
      </c>
      <c r="AB1686" s="11" t="s">
        <v>3096</v>
      </c>
      <c r="AC1686" s="11" t="s">
        <v>3097</v>
      </c>
      <c r="AD1686" s="11">
        <v>14494</v>
      </c>
    </row>
    <row r="1687" spans="1:30" s="11" customFormat="1" hidden="1" x14ac:dyDescent="0.25">
      <c r="A1687" s="1">
        <v>20241010</v>
      </c>
      <c r="B1687" s="311" t="s">
        <v>3098</v>
      </c>
      <c r="C1687" s="1" t="s">
        <v>78</v>
      </c>
      <c r="D1687" s="1" t="s">
        <v>79</v>
      </c>
      <c r="E1687" s="1">
        <v>1252149</v>
      </c>
      <c r="F1687" s="3">
        <v>45313</v>
      </c>
      <c r="G1687" s="1" t="s">
        <v>414</v>
      </c>
      <c r="H1687" s="1"/>
      <c r="J1687" s="11" t="s">
        <v>40</v>
      </c>
      <c r="K1687" s="11">
        <v>4246</v>
      </c>
      <c r="V1687" s="17">
        <v>45327</v>
      </c>
      <c r="AA1687" s="11" t="str">
        <f t="shared" si="13"/>
        <v>14012922R2</v>
      </c>
      <c r="AB1687" s="11" t="s">
        <v>3099</v>
      </c>
      <c r="AC1687" s="11" t="s">
        <v>3100</v>
      </c>
    </row>
    <row r="1688" spans="1:30" s="11" customFormat="1" hidden="1" x14ac:dyDescent="0.25">
      <c r="A1688" s="1">
        <v>20241011</v>
      </c>
      <c r="B1688" s="311" t="s">
        <v>3101</v>
      </c>
      <c r="C1688" s="1" t="s">
        <v>33</v>
      </c>
      <c r="D1688" s="1" t="s">
        <v>1731</v>
      </c>
      <c r="E1688" s="1">
        <v>1219697</v>
      </c>
      <c r="F1688" s="3">
        <v>45313</v>
      </c>
      <c r="G1688" s="1" t="s">
        <v>414</v>
      </c>
      <c r="H1688" s="1"/>
      <c r="J1688" s="11" t="s">
        <v>40</v>
      </c>
      <c r="K1688" s="11">
        <v>4146</v>
      </c>
      <c r="V1688" s="17">
        <v>45328</v>
      </c>
      <c r="AA1688" s="11" t="str">
        <f t="shared" si="13"/>
        <v>13593349R8</v>
      </c>
      <c r="AB1688" s="11" t="s">
        <v>3102</v>
      </c>
      <c r="AC1688" s="11" t="s">
        <v>3103</v>
      </c>
    </row>
    <row r="1689" spans="1:30" s="11" customFormat="1" hidden="1" x14ac:dyDescent="0.25">
      <c r="A1689" s="1">
        <v>20241012</v>
      </c>
      <c r="B1689" s="311" t="s">
        <v>3104</v>
      </c>
      <c r="C1689" s="1" t="s">
        <v>33</v>
      </c>
      <c r="D1689" s="1" t="s">
        <v>1807</v>
      </c>
      <c r="E1689" s="1">
        <v>1233276</v>
      </c>
      <c r="F1689" s="3">
        <v>45313</v>
      </c>
      <c r="G1689" s="1" t="s">
        <v>414</v>
      </c>
      <c r="H1689" s="1"/>
      <c r="J1689" s="11" t="s">
        <v>40</v>
      </c>
      <c r="K1689" s="11">
        <v>4821</v>
      </c>
      <c r="V1689" s="17">
        <v>45321</v>
      </c>
      <c r="AA1689" s="11" t="str">
        <f t="shared" si="13"/>
        <v>13593128R12</v>
      </c>
      <c r="AB1689" s="11" t="s">
        <v>3105</v>
      </c>
      <c r="AC1689" s="11" t="s">
        <v>3106</v>
      </c>
    </row>
    <row r="1690" spans="1:30" s="11" customFormat="1" hidden="1" x14ac:dyDescent="0.25">
      <c r="A1690" s="1">
        <v>20241013</v>
      </c>
      <c r="B1690" s="311" t="s">
        <v>3107</v>
      </c>
      <c r="C1690" s="1" t="s">
        <v>33</v>
      </c>
      <c r="D1690" s="1" t="s">
        <v>1834</v>
      </c>
      <c r="E1690" s="1">
        <v>1251085</v>
      </c>
      <c r="F1690" s="3">
        <v>45320</v>
      </c>
      <c r="G1690" s="1" t="s">
        <v>414</v>
      </c>
      <c r="H1690" s="1"/>
      <c r="J1690" s="11" t="s">
        <v>506</v>
      </c>
      <c r="K1690" s="11">
        <v>500</v>
      </c>
      <c r="V1690" s="17">
        <v>45348</v>
      </c>
      <c r="AA1690" s="11" t="str">
        <f t="shared" si="13"/>
        <v>13970795R9</v>
      </c>
      <c r="AB1690" s="11" t="s">
        <v>3108</v>
      </c>
      <c r="AC1690" s="11" t="s">
        <v>3109</v>
      </c>
    </row>
    <row r="1691" spans="1:30" s="11" customFormat="1" hidden="1" x14ac:dyDescent="0.25">
      <c r="A1691" s="1">
        <v>20241014</v>
      </c>
      <c r="B1691" s="311" t="s">
        <v>3110</v>
      </c>
      <c r="C1691" s="1" t="s">
        <v>33</v>
      </c>
      <c r="D1691" s="1" t="s">
        <v>2498</v>
      </c>
      <c r="E1691" s="1" t="s">
        <v>2786</v>
      </c>
      <c r="F1691" s="3">
        <v>45320</v>
      </c>
      <c r="G1691" s="1" t="s">
        <v>414</v>
      </c>
      <c r="H1691" s="1"/>
      <c r="J1691" s="11" t="s">
        <v>40</v>
      </c>
      <c r="K1691" s="11">
        <v>4421</v>
      </c>
      <c r="V1691" s="17">
        <v>45322</v>
      </c>
      <c r="AA1691" s="11" t="str">
        <f t="shared" si="13"/>
        <v>13261218R7</v>
      </c>
      <c r="AB1691" s="11" t="s">
        <v>3111</v>
      </c>
      <c r="AC1691" s="11" t="s">
        <v>3112</v>
      </c>
      <c r="AD1691" s="11">
        <v>14544</v>
      </c>
    </row>
    <row r="1692" spans="1:30" s="11" customFormat="1" hidden="1" x14ac:dyDescent="0.25">
      <c r="A1692" s="1">
        <v>20241015</v>
      </c>
      <c r="B1692" s="311" t="s">
        <v>3113</v>
      </c>
      <c r="C1692" s="1" t="s">
        <v>33</v>
      </c>
      <c r="D1692" s="1" t="s">
        <v>511</v>
      </c>
      <c r="E1692" s="1" t="s">
        <v>2852</v>
      </c>
      <c r="F1692" s="3">
        <v>45320</v>
      </c>
      <c r="G1692" s="1" t="s">
        <v>414</v>
      </c>
      <c r="H1692" s="1"/>
      <c r="J1692" s="11" t="s">
        <v>506</v>
      </c>
      <c r="K1692" s="11">
        <v>9461</v>
      </c>
      <c r="V1692" s="17"/>
      <c r="W1692" s="11" t="s">
        <v>2696</v>
      </c>
      <c r="AA1692" s="11" t="str">
        <f t="shared" si="13"/>
        <v>13273684R3</v>
      </c>
      <c r="AB1692" s="11" t="s">
        <v>3114</v>
      </c>
      <c r="AC1692" s="11" t="s">
        <v>3115</v>
      </c>
    </row>
    <row r="1693" spans="1:30" s="11" customFormat="1" hidden="1" x14ac:dyDescent="0.25">
      <c r="A1693" s="1">
        <v>20241016</v>
      </c>
      <c r="B1693" s="311" t="s">
        <v>3116</v>
      </c>
      <c r="C1693" s="1" t="s">
        <v>33</v>
      </c>
      <c r="D1693" s="1" t="s">
        <v>3067</v>
      </c>
      <c r="E1693" s="1" t="s">
        <v>2965</v>
      </c>
      <c r="F1693" s="3">
        <v>45321</v>
      </c>
      <c r="G1693" s="1" t="s">
        <v>414</v>
      </c>
      <c r="H1693" s="1"/>
      <c r="J1693" s="11" t="s">
        <v>40</v>
      </c>
      <c r="K1693" s="11">
        <v>4221</v>
      </c>
      <c r="V1693" s="17">
        <v>45322</v>
      </c>
      <c r="W1693" s="11" t="s">
        <v>3117</v>
      </c>
      <c r="AA1693" s="11" t="str">
        <f t="shared" si="13"/>
        <v>14023085R2</v>
      </c>
      <c r="AB1693" s="11" t="s">
        <v>3118</v>
      </c>
      <c r="AC1693" s="11" t="s">
        <v>3119</v>
      </c>
      <c r="AD1693" s="11">
        <v>14547</v>
      </c>
    </row>
    <row r="1694" spans="1:30" s="11" customFormat="1" hidden="1" x14ac:dyDescent="0.25">
      <c r="A1694" s="1">
        <v>20241017</v>
      </c>
      <c r="B1694" s="311">
        <v>13497536</v>
      </c>
      <c r="C1694" s="1">
        <v>6</v>
      </c>
      <c r="D1694" s="1" t="s">
        <v>3120</v>
      </c>
      <c r="E1694" s="1">
        <v>1166297</v>
      </c>
      <c r="F1694" s="3">
        <v>45316</v>
      </c>
      <c r="G1694" s="1" t="s">
        <v>414</v>
      </c>
      <c r="H1694" s="1"/>
      <c r="J1694" s="11" t="s">
        <v>40</v>
      </c>
      <c r="K1694" s="11">
        <v>4581</v>
      </c>
      <c r="V1694" s="17">
        <v>45322</v>
      </c>
      <c r="AA1694" s="11">
        <f t="shared" si="13"/>
        <v>13497536</v>
      </c>
      <c r="AB1694" s="11" t="s">
        <v>3121</v>
      </c>
      <c r="AC1694" s="11" t="s">
        <v>3122</v>
      </c>
      <c r="AD1694" s="11">
        <v>14545</v>
      </c>
    </row>
    <row r="1695" spans="1:30" s="11" customFormat="1" hidden="1" x14ac:dyDescent="0.25">
      <c r="A1695" s="1">
        <v>20241018</v>
      </c>
      <c r="B1695" s="311">
        <v>13685874</v>
      </c>
      <c r="C1695" s="1">
        <v>6</v>
      </c>
      <c r="D1695" s="1" t="s">
        <v>3123</v>
      </c>
      <c r="E1695" s="1">
        <v>1186627</v>
      </c>
      <c r="F1695" s="3">
        <v>45316</v>
      </c>
      <c r="G1695" s="1" t="s">
        <v>414</v>
      </c>
      <c r="H1695" s="1"/>
      <c r="J1695" s="11" t="s">
        <v>268</v>
      </c>
      <c r="K1695" s="11">
        <v>550</v>
      </c>
      <c r="V1695" s="17">
        <v>45322</v>
      </c>
      <c r="AA1695" s="11">
        <f t="shared" si="13"/>
        <v>13685874</v>
      </c>
      <c r="AB1695" s="11" t="s">
        <v>3124</v>
      </c>
      <c r="AC1695" s="11" t="s">
        <v>3125</v>
      </c>
      <c r="AD1695" s="11">
        <v>14546</v>
      </c>
    </row>
    <row r="1696" spans="1:30" s="11" customFormat="1" hidden="1" x14ac:dyDescent="0.25">
      <c r="A1696" s="1">
        <v>20241019</v>
      </c>
      <c r="B1696" s="1" t="s">
        <v>3126</v>
      </c>
      <c r="C1696" s="48" t="s">
        <v>78</v>
      </c>
      <c r="D1696" s="1" t="s">
        <v>79</v>
      </c>
      <c r="E1696" s="1">
        <v>1059290</v>
      </c>
      <c r="F1696" s="3">
        <v>45323</v>
      </c>
      <c r="G1696" s="1" t="s">
        <v>414</v>
      </c>
      <c r="H1696" s="1"/>
      <c r="J1696" s="11" t="s">
        <v>40</v>
      </c>
      <c r="K1696" s="11">
        <v>4146</v>
      </c>
      <c r="V1696" s="17">
        <v>45351</v>
      </c>
      <c r="AA1696" s="11" t="str">
        <f t="shared" si="13"/>
        <v>13754557R13</v>
      </c>
      <c r="AB1696" s="11" t="s">
        <v>3127</v>
      </c>
      <c r="AC1696" s="11" t="s">
        <v>3128</v>
      </c>
    </row>
    <row r="1697" spans="1:32" s="11" customFormat="1" hidden="1" x14ac:dyDescent="0.25">
      <c r="A1697" s="1">
        <v>20241020</v>
      </c>
      <c r="B1697" s="1" t="s">
        <v>3129</v>
      </c>
      <c r="C1697" s="48" t="s">
        <v>1582</v>
      </c>
      <c r="D1697" s="1" t="s">
        <v>1973</v>
      </c>
      <c r="E1697" s="1" t="s">
        <v>1974</v>
      </c>
      <c r="F1697" s="3">
        <v>45323</v>
      </c>
      <c r="G1697" s="1" t="s">
        <v>414</v>
      </c>
      <c r="H1697" s="1"/>
      <c r="J1697" s="11" t="s">
        <v>40</v>
      </c>
      <c r="K1697" s="11">
        <v>4171</v>
      </c>
      <c r="V1697" s="17">
        <v>45351</v>
      </c>
      <c r="AA1697" s="11" t="str">
        <f t="shared" si="13"/>
        <v>13791953R3</v>
      </c>
      <c r="AB1697" s="11" t="s">
        <v>3130</v>
      </c>
      <c r="AC1697" s="11" t="s">
        <v>3131</v>
      </c>
      <c r="AF1697" s="17"/>
    </row>
    <row r="1698" spans="1:32" s="11" customFormat="1" hidden="1" x14ac:dyDescent="0.25">
      <c r="A1698" s="1">
        <v>20241021</v>
      </c>
      <c r="B1698" s="1" t="s">
        <v>3132</v>
      </c>
      <c r="C1698" s="48" t="s">
        <v>33</v>
      </c>
      <c r="D1698" s="1" t="s">
        <v>2978</v>
      </c>
      <c r="E1698" s="1">
        <v>1226841</v>
      </c>
      <c r="F1698" s="3">
        <v>45336</v>
      </c>
      <c r="G1698" s="1" t="s">
        <v>414</v>
      </c>
      <c r="H1698" s="1"/>
      <c r="J1698" s="11" t="s">
        <v>40</v>
      </c>
      <c r="K1698" s="11">
        <v>4846</v>
      </c>
      <c r="V1698" s="17">
        <v>45340</v>
      </c>
      <c r="AA1698" s="11" t="str">
        <f t="shared" si="13"/>
        <v>13732811R2</v>
      </c>
      <c r="AB1698" s="11" t="s">
        <v>3133</v>
      </c>
      <c r="AC1698" s="11" t="s">
        <v>3134</v>
      </c>
      <c r="AF1698" s="17"/>
    </row>
    <row r="1699" spans="1:32" s="11" customFormat="1" hidden="1" x14ac:dyDescent="0.25">
      <c r="A1699" s="1">
        <v>20241022</v>
      </c>
      <c r="B1699" s="1" t="s">
        <v>3135</v>
      </c>
      <c r="C1699" s="48">
        <v>6.125</v>
      </c>
      <c r="D1699" s="1" t="s">
        <v>1834</v>
      </c>
      <c r="E1699" s="1">
        <v>1251085</v>
      </c>
      <c r="F1699" s="3">
        <v>45336</v>
      </c>
      <c r="G1699" s="1" t="s">
        <v>414</v>
      </c>
      <c r="H1699" s="1"/>
      <c r="J1699" s="11" t="s">
        <v>40</v>
      </c>
      <c r="K1699" s="11">
        <v>4646</v>
      </c>
      <c r="V1699" s="17">
        <v>45340</v>
      </c>
      <c r="AA1699" s="11" t="str">
        <f t="shared" si="13"/>
        <v>14023083R2</v>
      </c>
      <c r="AB1699" s="11" t="s">
        <v>3136</v>
      </c>
      <c r="AC1699" s="11" t="s">
        <v>3137</v>
      </c>
      <c r="AF1699" s="17"/>
    </row>
    <row r="1700" spans="1:32" s="11" customFormat="1" hidden="1" x14ac:dyDescent="0.25">
      <c r="A1700" s="1">
        <v>20241023</v>
      </c>
      <c r="B1700" s="1" t="s">
        <v>3138</v>
      </c>
      <c r="C1700" s="48">
        <v>6</v>
      </c>
      <c r="D1700" s="1" t="s">
        <v>3071</v>
      </c>
      <c r="E1700" s="1">
        <v>1193587</v>
      </c>
      <c r="F1700" s="3">
        <v>45340</v>
      </c>
      <c r="G1700" s="1" t="s">
        <v>414</v>
      </c>
      <c r="H1700" s="1"/>
      <c r="J1700" s="90" t="s">
        <v>3034</v>
      </c>
      <c r="L1700" s="11" t="s">
        <v>1551</v>
      </c>
      <c r="V1700" s="17"/>
      <c r="W1700" s="11" t="s">
        <v>3093</v>
      </c>
      <c r="AA1700" s="11" t="str">
        <f t="shared" ref="AA1700:AA1763" si="14">B1700</f>
        <v>14093394R1</v>
      </c>
      <c r="AB1700" s="11" t="s">
        <v>3139</v>
      </c>
      <c r="AF1700" s="17"/>
    </row>
    <row r="1701" spans="1:32" s="11" customFormat="1" hidden="1" x14ac:dyDescent="0.25">
      <c r="A1701" s="1">
        <v>20241024</v>
      </c>
      <c r="B1701" s="1" t="s">
        <v>3140</v>
      </c>
      <c r="C1701" s="48">
        <v>6</v>
      </c>
      <c r="D1701" s="1" t="s">
        <v>3123</v>
      </c>
      <c r="E1701" s="1">
        <v>1186627</v>
      </c>
      <c r="F1701" s="3">
        <v>45340</v>
      </c>
      <c r="G1701" s="1" t="s">
        <v>414</v>
      </c>
      <c r="H1701" s="1"/>
      <c r="J1701" s="11" t="s">
        <v>506</v>
      </c>
      <c r="K1701" s="11">
        <v>500</v>
      </c>
      <c r="V1701" s="17">
        <v>45355</v>
      </c>
      <c r="AA1701" s="11" t="str">
        <f t="shared" si="14"/>
        <v>13685874R1</v>
      </c>
      <c r="AB1701" s="11" t="s">
        <v>3141</v>
      </c>
      <c r="AC1701" s="11" t="s">
        <v>3142</v>
      </c>
      <c r="AF1701" s="17"/>
    </row>
    <row r="1702" spans="1:32" s="11" customFormat="1" x14ac:dyDescent="0.25">
      <c r="A1702" s="1">
        <v>20241025</v>
      </c>
      <c r="B1702" s="1" t="s">
        <v>3143</v>
      </c>
      <c r="C1702" s="48" t="s">
        <v>1582</v>
      </c>
      <c r="D1702" s="1" t="s">
        <v>1973</v>
      </c>
      <c r="E1702" s="1" t="s">
        <v>1974</v>
      </c>
      <c r="F1702" s="3">
        <v>45341</v>
      </c>
      <c r="G1702" s="1" t="s">
        <v>414</v>
      </c>
      <c r="H1702" s="1"/>
      <c r="J1702" s="11" t="s">
        <v>40</v>
      </c>
      <c r="K1702" s="11">
        <v>4171</v>
      </c>
      <c r="V1702" s="17">
        <v>45351</v>
      </c>
      <c r="AA1702" s="11" t="str">
        <f t="shared" si="14"/>
        <v>13791954R6</v>
      </c>
      <c r="AB1702" s="11" t="s">
        <v>3144</v>
      </c>
      <c r="AC1702" s="11" t="s">
        <v>3145</v>
      </c>
      <c r="AF1702" s="17"/>
    </row>
    <row r="1703" spans="1:32" s="11" customFormat="1" hidden="1" x14ac:dyDescent="0.25">
      <c r="A1703" s="1">
        <v>20241026</v>
      </c>
      <c r="B1703" s="1" t="s">
        <v>3146</v>
      </c>
      <c r="C1703" s="48" t="s">
        <v>33</v>
      </c>
      <c r="D1703" s="1" t="s">
        <v>1807</v>
      </c>
      <c r="E1703" s="1">
        <v>1233276</v>
      </c>
      <c r="F1703" s="3">
        <v>45341</v>
      </c>
      <c r="G1703" s="1" t="s">
        <v>414</v>
      </c>
      <c r="H1703" s="1"/>
      <c r="J1703" s="11" t="s">
        <v>268</v>
      </c>
      <c r="K1703" s="11">
        <v>550</v>
      </c>
      <c r="V1703" s="17">
        <v>45347</v>
      </c>
      <c r="AA1703" s="11" t="str">
        <f t="shared" si="14"/>
        <v>13844441R5</v>
      </c>
      <c r="AB1703" s="11" t="s">
        <v>3147</v>
      </c>
      <c r="AC1703" s="11" t="s">
        <v>3148</v>
      </c>
      <c r="AF1703" s="17"/>
    </row>
    <row r="1704" spans="1:32" s="11" customFormat="1" hidden="1" x14ac:dyDescent="0.25">
      <c r="A1704" s="1">
        <v>20241027</v>
      </c>
      <c r="B1704" s="1">
        <v>14023084</v>
      </c>
      <c r="C1704" s="48">
        <v>6.125</v>
      </c>
      <c r="D1704" s="1" t="s">
        <v>1834</v>
      </c>
      <c r="E1704" s="1">
        <v>1251085</v>
      </c>
      <c r="F1704" s="3">
        <v>45341</v>
      </c>
      <c r="G1704" s="1" t="s">
        <v>414</v>
      </c>
      <c r="H1704" s="1"/>
      <c r="J1704" s="11" t="s">
        <v>268</v>
      </c>
      <c r="K1704" s="11">
        <v>550</v>
      </c>
      <c r="V1704" s="17">
        <v>45349</v>
      </c>
      <c r="AA1704" s="11">
        <f t="shared" si="14"/>
        <v>14023084</v>
      </c>
      <c r="AB1704" s="11" t="s">
        <v>3149</v>
      </c>
      <c r="AC1704" s="11" t="s">
        <v>3150</v>
      </c>
      <c r="AF1704" s="17"/>
    </row>
    <row r="1705" spans="1:32" s="11" customFormat="1" hidden="1" x14ac:dyDescent="0.25">
      <c r="A1705" s="1">
        <v>20241028</v>
      </c>
      <c r="B1705" s="1" t="s">
        <v>3151</v>
      </c>
      <c r="C1705" s="48" t="s">
        <v>33</v>
      </c>
      <c r="D1705" s="1" t="s">
        <v>56</v>
      </c>
      <c r="E1705" s="1">
        <v>952636</v>
      </c>
      <c r="F1705" s="3">
        <v>45348</v>
      </c>
      <c r="G1705" s="1" t="s">
        <v>414</v>
      </c>
      <c r="H1705" s="1"/>
      <c r="J1705" s="11" t="s">
        <v>40</v>
      </c>
      <c r="K1705" s="11">
        <v>4906</v>
      </c>
      <c r="L1705" s="11" t="s">
        <v>1551</v>
      </c>
      <c r="V1705" s="17">
        <v>45362</v>
      </c>
      <c r="AA1705" s="11" t="str">
        <f t="shared" si="14"/>
        <v>12756174R12</v>
      </c>
      <c r="AB1705" s="11" t="s">
        <v>3152</v>
      </c>
      <c r="AC1705" s="11" t="s">
        <v>3153</v>
      </c>
      <c r="AF1705" s="17"/>
    </row>
    <row r="1706" spans="1:32" s="11" customFormat="1" hidden="1" x14ac:dyDescent="0.25">
      <c r="A1706" s="1">
        <v>20241029</v>
      </c>
      <c r="B1706" s="1" t="s">
        <v>3154</v>
      </c>
      <c r="C1706" s="48" t="s">
        <v>78</v>
      </c>
      <c r="D1706" s="1" t="s">
        <v>79</v>
      </c>
      <c r="E1706" s="1">
        <v>1059290</v>
      </c>
      <c r="F1706" s="3">
        <v>45348</v>
      </c>
      <c r="G1706" s="1" t="s">
        <v>414</v>
      </c>
      <c r="H1706" s="1"/>
      <c r="J1706" s="11" t="s">
        <v>40</v>
      </c>
      <c r="K1706" s="11">
        <v>4246</v>
      </c>
      <c r="V1706" s="17">
        <v>45358</v>
      </c>
      <c r="AA1706" s="11" t="str">
        <f t="shared" si="14"/>
        <v>13719642R9</v>
      </c>
      <c r="AB1706" s="11" t="s">
        <v>3155</v>
      </c>
      <c r="AC1706" s="11" t="s">
        <v>3156</v>
      </c>
      <c r="AF1706" s="17"/>
    </row>
    <row r="1707" spans="1:32" s="11" customFormat="1" hidden="1" x14ac:dyDescent="0.25">
      <c r="A1707" s="1">
        <v>20241030</v>
      </c>
      <c r="B1707" s="1">
        <v>14023086</v>
      </c>
      <c r="C1707" s="48" t="s">
        <v>33</v>
      </c>
      <c r="D1707" s="1" t="s">
        <v>3067</v>
      </c>
      <c r="E1707" s="1" t="s">
        <v>2965</v>
      </c>
      <c r="F1707" s="3">
        <v>45348</v>
      </c>
      <c r="G1707" s="1" t="s">
        <v>414</v>
      </c>
      <c r="H1707" s="1"/>
      <c r="J1707" s="11" t="s">
        <v>40</v>
      </c>
      <c r="K1707" s="11">
        <v>4481</v>
      </c>
      <c r="V1707" s="17">
        <v>45351</v>
      </c>
      <c r="AA1707" s="11">
        <f t="shared" si="14"/>
        <v>14023086</v>
      </c>
      <c r="AB1707" s="11" t="s">
        <v>3157</v>
      </c>
      <c r="AC1707" s="11" t="s">
        <v>3158</v>
      </c>
      <c r="AF1707" s="17"/>
    </row>
    <row r="1708" spans="1:32" s="11" customFormat="1" hidden="1" x14ac:dyDescent="0.25">
      <c r="A1708" s="1">
        <v>20241031</v>
      </c>
      <c r="B1708" s="1" t="s">
        <v>3159</v>
      </c>
      <c r="C1708" s="48" t="s">
        <v>1582</v>
      </c>
      <c r="D1708" s="1" t="s">
        <v>1973</v>
      </c>
      <c r="E1708" s="1" t="s">
        <v>1974</v>
      </c>
      <c r="F1708" s="3">
        <v>45354</v>
      </c>
      <c r="G1708" s="1" t="s">
        <v>414</v>
      </c>
      <c r="H1708" s="1"/>
      <c r="J1708" s="11" t="s">
        <v>40</v>
      </c>
      <c r="K1708" s="11">
        <v>4196</v>
      </c>
      <c r="V1708" s="17">
        <v>45358</v>
      </c>
      <c r="AA1708" s="11" t="str">
        <f t="shared" si="14"/>
        <v>13824397R2</v>
      </c>
      <c r="AB1708" s="11" t="s">
        <v>3160</v>
      </c>
      <c r="AC1708" s="11" t="s">
        <v>3161</v>
      </c>
    </row>
    <row r="1709" spans="1:32" s="11" customFormat="1" hidden="1" x14ac:dyDescent="0.25">
      <c r="A1709" s="1">
        <v>20241032</v>
      </c>
      <c r="B1709" s="1" t="s">
        <v>3162</v>
      </c>
      <c r="C1709" s="48" t="s">
        <v>78</v>
      </c>
      <c r="D1709" s="1" t="s">
        <v>79</v>
      </c>
      <c r="E1709" s="1">
        <v>1252149</v>
      </c>
      <c r="F1709" s="3">
        <v>45354</v>
      </c>
      <c r="G1709" s="1" t="s">
        <v>414</v>
      </c>
      <c r="H1709" s="1"/>
      <c r="J1709" s="11" t="s">
        <v>40</v>
      </c>
      <c r="K1709" s="11">
        <v>4718</v>
      </c>
      <c r="V1709" s="17">
        <v>45370</v>
      </c>
      <c r="AA1709" s="11" t="str">
        <f t="shared" si="14"/>
        <v>13955538R5</v>
      </c>
      <c r="AB1709" s="11" t="s">
        <v>3163</v>
      </c>
      <c r="AC1709" s="11" t="s">
        <v>3164</v>
      </c>
    </row>
    <row r="1710" spans="1:32" s="11" customFormat="1" hidden="1" x14ac:dyDescent="0.25">
      <c r="A1710" s="1">
        <v>20241033</v>
      </c>
      <c r="B1710" s="1" t="s">
        <v>3165</v>
      </c>
      <c r="C1710" s="48" t="s">
        <v>78</v>
      </c>
      <c r="D1710" s="1" t="s">
        <v>79</v>
      </c>
      <c r="E1710" s="1">
        <v>1252149</v>
      </c>
      <c r="F1710" s="3">
        <v>45354</v>
      </c>
      <c r="G1710" s="1" t="s">
        <v>414</v>
      </c>
      <c r="H1710" s="1"/>
      <c r="J1710" s="11" t="s">
        <v>268</v>
      </c>
      <c r="K1710" s="11">
        <v>550</v>
      </c>
      <c r="V1710" s="17">
        <v>45356</v>
      </c>
      <c r="AA1710" s="11" t="str">
        <f t="shared" si="14"/>
        <v>13955537R7</v>
      </c>
      <c r="AB1710" s="11" t="s">
        <v>3166</v>
      </c>
      <c r="AC1710" s="11" t="s">
        <v>3167</v>
      </c>
    </row>
    <row r="1711" spans="1:32" s="11" customFormat="1" hidden="1" x14ac:dyDescent="0.25">
      <c r="A1711" s="1">
        <v>20241034</v>
      </c>
      <c r="B1711" s="1" t="s">
        <v>3168</v>
      </c>
      <c r="C1711" s="1" t="s">
        <v>33</v>
      </c>
      <c r="D1711" s="1" t="s">
        <v>3067</v>
      </c>
      <c r="E1711" s="1" t="s">
        <v>2965</v>
      </c>
      <c r="F1711" s="3">
        <v>45358</v>
      </c>
      <c r="G1711" s="1" t="s">
        <v>414</v>
      </c>
      <c r="H1711" s="1"/>
      <c r="J1711" s="11" t="s">
        <v>40</v>
      </c>
      <c r="K1711" s="11">
        <v>4731</v>
      </c>
      <c r="V1711" s="17">
        <v>45358</v>
      </c>
      <c r="AA1711" s="11" t="str">
        <f t="shared" si="14"/>
        <v>14023085R3</v>
      </c>
      <c r="AB1711" s="11" t="s">
        <v>3169</v>
      </c>
      <c r="AC1711" s="11" t="s">
        <v>3170</v>
      </c>
      <c r="AF1711" s="17"/>
    </row>
    <row r="1712" spans="1:32" s="11" customFormat="1" hidden="1" x14ac:dyDescent="0.25">
      <c r="A1712" s="1">
        <v>20241035</v>
      </c>
      <c r="B1712" s="1" t="s">
        <v>3171</v>
      </c>
      <c r="C1712" s="1" t="s">
        <v>33</v>
      </c>
      <c r="D1712" s="1" t="s">
        <v>2498</v>
      </c>
      <c r="E1712" s="1" t="s">
        <v>2786</v>
      </c>
      <c r="F1712" s="3">
        <v>45358</v>
      </c>
      <c r="G1712" s="1" t="s">
        <v>414</v>
      </c>
      <c r="H1712" s="1"/>
      <c r="J1712" s="11" t="s">
        <v>40</v>
      </c>
      <c r="K1712" s="11">
        <v>4696</v>
      </c>
      <c r="V1712" s="17">
        <v>45360</v>
      </c>
      <c r="AA1712" s="11" t="str">
        <f t="shared" si="14"/>
        <v>13261218R8</v>
      </c>
      <c r="AB1712" s="11" t="s">
        <v>3172</v>
      </c>
      <c r="AC1712" s="11" t="s">
        <v>3173</v>
      </c>
      <c r="AF1712" s="17"/>
    </row>
    <row r="1713" spans="1:32" s="11" customFormat="1" hidden="1" x14ac:dyDescent="0.25">
      <c r="A1713" s="1">
        <v>20241036</v>
      </c>
      <c r="B1713" s="1" t="s">
        <v>3174</v>
      </c>
      <c r="C1713" s="1" t="s">
        <v>1582</v>
      </c>
      <c r="D1713" s="1" t="s">
        <v>1973</v>
      </c>
      <c r="E1713" s="1" t="s">
        <v>1974</v>
      </c>
      <c r="F1713" s="3">
        <v>45361</v>
      </c>
      <c r="G1713" s="1" t="s">
        <v>414</v>
      </c>
      <c r="H1713" s="1"/>
      <c r="J1713" s="11" t="s">
        <v>40</v>
      </c>
      <c r="K1713" s="11">
        <v>4296</v>
      </c>
      <c r="V1713" s="17">
        <v>45365</v>
      </c>
      <c r="AA1713" s="11" t="str">
        <f t="shared" si="14"/>
        <v>13791955R4</v>
      </c>
      <c r="AB1713" s="11" t="s">
        <v>3175</v>
      </c>
      <c r="AC1713" s="11" t="s">
        <v>3176</v>
      </c>
      <c r="AF1713" s="17"/>
    </row>
    <row r="1714" spans="1:32" s="11" customFormat="1" hidden="1" x14ac:dyDescent="0.25">
      <c r="A1714" s="1">
        <v>20241037</v>
      </c>
      <c r="B1714" s="1" t="s">
        <v>3177</v>
      </c>
      <c r="C1714" s="1" t="s">
        <v>33</v>
      </c>
      <c r="D1714" s="1" t="s">
        <v>2978</v>
      </c>
      <c r="E1714" s="1">
        <v>1226841</v>
      </c>
      <c r="F1714" s="3">
        <v>45362</v>
      </c>
      <c r="G1714" s="1" t="s">
        <v>414</v>
      </c>
      <c r="H1714" s="1"/>
      <c r="J1714" s="11" t="s">
        <v>40</v>
      </c>
      <c r="K1714" s="11">
        <v>4121</v>
      </c>
      <c r="V1714" s="17">
        <v>45364</v>
      </c>
      <c r="AA1714" s="11" t="str">
        <f t="shared" si="14"/>
        <v>13732811R3</v>
      </c>
      <c r="AB1714" s="11" t="s">
        <v>3178</v>
      </c>
      <c r="AC1714" s="11" t="s">
        <v>3179</v>
      </c>
      <c r="AF1714" s="17"/>
    </row>
    <row r="1715" spans="1:32" s="11" customFormat="1" hidden="1" x14ac:dyDescent="0.25">
      <c r="A1715" s="1">
        <v>20241038</v>
      </c>
      <c r="B1715" s="1" t="s">
        <v>3180</v>
      </c>
      <c r="C1715" s="1" t="s">
        <v>33</v>
      </c>
      <c r="D1715" s="1" t="s">
        <v>1807</v>
      </c>
      <c r="E1715" s="1">
        <v>1233276</v>
      </c>
      <c r="F1715" s="3">
        <v>45362</v>
      </c>
      <c r="G1715" s="1" t="s">
        <v>414</v>
      </c>
      <c r="H1715" s="1"/>
      <c r="J1715" s="11" t="s">
        <v>268</v>
      </c>
      <c r="K1715" s="11">
        <v>550</v>
      </c>
      <c r="V1715" s="17">
        <v>45363</v>
      </c>
      <c r="AA1715" s="11" t="str">
        <f t="shared" si="14"/>
        <v>13844441R6</v>
      </c>
      <c r="AB1715" s="11" t="s">
        <v>3181</v>
      </c>
      <c r="AC1715" s="11" t="s">
        <v>3182</v>
      </c>
      <c r="AF1715" s="17"/>
    </row>
    <row r="1716" spans="1:32" s="11" customFormat="1" hidden="1" x14ac:dyDescent="0.25">
      <c r="A1716" s="1">
        <v>20241039</v>
      </c>
      <c r="B1716" s="1" t="s">
        <v>3183</v>
      </c>
      <c r="C1716" s="1" t="s">
        <v>33</v>
      </c>
      <c r="D1716" s="1" t="s">
        <v>3067</v>
      </c>
      <c r="E1716" s="1" t="s">
        <v>2965</v>
      </c>
      <c r="F1716" s="3">
        <v>45368</v>
      </c>
      <c r="G1716" s="1" t="s">
        <v>414</v>
      </c>
      <c r="H1716" s="1"/>
      <c r="J1716" s="11" t="s">
        <v>506</v>
      </c>
      <c r="K1716" s="11">
        <v>500</v>
      </c>
      <c r="V1716" s="17">
        <v>45375</v>
      </c>
      <c r="AA1716" s="11" t="str">
        <f t="shared" si="14"/>
        <v>14023085R4</v>
      </c>
      <c r="AB1716" s="11" t="s">
        <v>3184</v>
      </c>
      <c r="AC1716" s="11" t="s">
        <v>3185</v>
      </c>
      <c r="AF1716" s="17"/>
    </row>
    <row r="1717" spans="1:32" s="11" customFormat="1" hidden="1" x14ac:dyDescent="0.25">
      <c r="A1717" s="1">
        <v>20241040</v>
      </c>
      <c r="B1717" s="1" t="s">
        <v>3186</v>
      </c>
      <c r="C1717" s="1" t="s">
        <v>33</v>
      </c>
      <c r="D1717" s="1" t="s">
        <v>1807</v>
      </c>
      <c r="E1717" s="1">
        <v>1233276</v>
      </c>
      <c r="F1717" s="3">
        <v>45368</v>
      </c>
      <c r="G1717" s="1" t="s">
        <v>414</v>
      </c>
      <c r="H1717" s="1"/>
      <c r="J1717" s="11" t="s">
        <v>40</v>
      </c>
      <c r="K1717" s="11">
        <v>4471</v>
      </c>
      <c r="V1717" s="17">
        <v>45419</v>
      </c>
      <c r="W1717" s="11" t="s">
        <v>3187</v>
      </c>
      <c r="AA1717" s="11" t="str">
        <f t="shared" si="14"/>
        <v>13753969R5</v>
      </c>
      <c r="AB1717" s="11" t="s">
        <v>3188</v>
      </c>
      <c r="AC1717" s="11" t="s">
        <v>3189</v>
      </c>
      <c r="AF1717" s="17"/>
    </row>
    <row r="1718" spans="1:32" s="11" customFormat="1" hidden="1" x14ac:dyDescent="0.25">
      <c r="A1718" s="1">
        <v>20241041</v>
      </c>
      <c r="B1718" s="1" t="s">
        <v>3190</v>
      </c>
      <c r="C1718" s="1" t="s">
        <v>33</v>
      </c>
      <c r="D1718" s="1" t="s">
        <v>1807</v>
      </c>
      <c r="E1718" s="1">
        <v>1233276</v>
      </c>
      <c r="F1718" s="3">
        <v>45368</v>
      </c>
      <c r="G1718" s="1" t="s">
        <v>414</v>
      </c>
      <c r="H1718" s="1"/>
      <c r="J1718" s="11" t="s">
        <v>506</v>
      </c>
      <c r="K1718" s="11">
        <v>500</v>
      </c>
      <c r="V1718" s="17">
        <v>45375</v>
      </c>
      <c r="W1718" s="11" t="s">
        <v>3191</v>
      </c>
      <c r="AA1718" s="11" t="str">
        <f t="shared" si="14"/>
        <v>13593128R13</v>
      </c>
      <c r="AB1718" s="11" t="s">
        <v>3192</v>
      </c>
      <c r="AC1718" s="11" t="s">
        <v>3193</v>
      </c>
      <c r="AF1718" s="17"/>
    </row>
    <row r="1719" spans="1:32" s="11" customFormat="1" hidden="1" x14ac:dyDescent="0.25">
      <c r="A1719" s="1">
        <v>20241042</v>
      </c>
      <c r="B1719" s="1" t="s">
        <v>3194</v>
      </c>
      <c r="C1719" s="1">
        <v>6.125</v>
      </c>
      <c r="D1719" s="1" t="s">
        <v>1834</v>
      </c>
      <c r="E1719" s="1">
        <v>1251085</v>
      </c>
      <c r="F1719" s="3">
        <v>45369</v>
      </c>
      <c r="G1719" s="1" t="s">
        <v>414</v>
      </c>
      <c r="H1719" s="1"/>
      <c r="J1719" s="11" t="s">
        <v>40</v>
      </c>
      <c r="K1719" s="11">
        <v>4856</v>
      </c>
      <c r="V1719" s="17">
        <v>45372</v>
      </c>
      <c r="AA1719" s="11" t="str">
        <f t="shared" si="14"/>
        <v>14023084R1</v>
      </c>
      <c r="AB1719" s="207" t="s">
        <v>3195</v>
      </c>
      <c r="AC1719" s="207" t="s">
        <v>3196</v>
      </c>
      <c r="AF1719" s="17"/>
    </row>
    <row r="1720" spans="1:32" s="11" customFormat="1" hidden="1" x14ac:dyDescent="0.25">
      <c r="A1720" s="1">
        <v>20241043</v>
      </c>
      <c r="B1720" s="1" t="s">
        <v>3197</v>
      </c>
      <c r="C1720" s="1">
        <v>6.125</v>
      </c>
      <c r="D1720" s="1" t="s">
        <v>1834</v>
      </c>
      <c r="E1720" s="1">
        <v>1251085</v>
      </c>
      <c r="F1720" s="3">
        <v>45369</v>
      </c>
      <c r="G1720" s="1" t="s">
        <v>414</v>
      </c>
      <c r="H1720" s="1"/>
      <c r="J1720" s="11" t="s">
        <v>40</v>
      </c>
      <c r="K1720" s="11">
        <v>4906</v>
      </c>
      <c r="V1720" s="17">
        <v>45372</v>
      </c>
      <c r="AA1720" s="11" t="str">
        <f t="shared" si="14"/>
        <v>14023083R3</v>
      </c>
      <c r="AB1720" s="207" t="s">
        <v>3198</v>
      </c>
      <c r="AC1720" s="207" t="s">
        <v>3199</v>
      </c>
      <c r="AF1720" s="17"/>
    </row>
    <row r="1721" spans="1:32" s="11" customFormat="1" hidden="1" x14ac:dyDescent="0.25">
      <c r="A1721" s="1">
        <v>20241044</v>
      </c>
      <c r="B1721" s="1" t="s">
        <v>3200</v>
      </c>
      <c r="C1721" s="1" t="s">
        <v>33</v>
      </c>
      <c r="D1721" s="1" t="s">
        <v>3067</v>
      </c>
      <c r="E1721" s="1" t="s">
        <v>2965</v>
      </c>
      <c r="F1721" s="3">
        <v>45372</v>
      </c>
      <c r="G1721" s="1" t="s">
        <v>414</v>
      </c>
      <c r="H1721" s="1"/>
      <c r="J1721" s="11" t="s">
        <v>268</v>
      </c>
      <c r="K1721" s="11">
        <v>550</v>
      </c>
      <c r="V1721" s="17">
        <v>45372</v>
      </c>
      <c r="AA1721" s="11" t="str">
        <f t="shared" si="14"/>
        <v>14023086R1</v>
      </c>
      <c r="AB1721" s="207" t="s">
        <v>3201</v>
      </c>
      <c r="AC1721" s="207" t="s">
        <v>3202</v>
      </c>
      <c r="AF1721" s="17"/>
    </row>
    <row r="1722" spans="1:32" s="11" customFormat="1" hidden="1" x14ac:dyDescent="0.25">
      <c r="A1722" s="1">
        <v>20241045</v>
      </c>
      <c r="B1722" s="1" t="s">
        <v>3203</v>
      </c>
      <c r="C1722" s="1" t="s">
        <v>78</v>
      </c>
      <c r="D1722" s="1" t="s">
        <v>79</v>
      </c>
      <c r="E1722" s="1">
        <v>1252149</v>
      </c>
      <c r="F1722" s="3">
        <v>45372</v>
      </c>
      <c r="G1722" s="1" t="s">
        <v>414</v>
      </c>
      <c r="H1722" s="1"/>
      <c r="J1722" s="11" t="s">
        <v>40</v>
      </c>
      <c r="K1722" s="11">
        <v>4196</v>
      </c>
      <c r="V1722" s="17">
        <v>45379</v>
      </c>
      <c r="AA1722" s="11" t="str">
        <f t="shared" si="14"/>
        <v>13955537R8</v>
      </c>
      <c r="AB1722" s="207" t="s">
        <v>3204</v>
      </c>
      <c r="AC1722" s="207" t="s">
        <v>3205</v>
      </c>
      <c r="AF1722" s="17"/>
    </row>
    <row r="1723" spans="1:32" s="11" customFormat="1" hidden="1" x14ac:dyDescent="0.25">
      <c r="A1723" s="1">
        <v>20241046</v>
      </c>
      <c r="B1723" s="1" t="s">
        <v>3206</v>
      </c>
      <c r="C1723" s="1" t="s">
        <v>33</v>
      </c>
      <c r="D1723" s="1" t="s">
        <v>1483</v>
      </c>
      <c r="E1723" s="1">
        <v>1218197</v>
      </c>
      <c r="F1723" s="3">
        <v>45376</v>
      </c>
      <c r="G1723" s="1" t="s">
        <v>414</v>
      </c>
      <c r="H1723" s="1"/>
      <c r="J1723" s="11" t="s">
        <v>40</v>
      </c>
      <c r="K1723" s="11">
        <v>4946</v>
      </c>
      <c r="V1723" s="17">
        <v>45427</v>
      </c>
      <c r="W1723" s="11" t="s">
        <v>3207</v>
      </c>
      <c r="AA1723" s="11" t="str">
        <f t="shared" si="14"/>
        <v>13838421R3</v>
      </c>
      <c r="AB1723" s="207" t="s">
        <v>3208</v>
      </c>
      <c r="AC1723" s="207" t="s">
        <v>3209</v>
      </c>
      <c r="AF1723" s="17"/>
    </row>
    <row r="1724" spans="1:32" s="11" customFormat="1" hidden="1" x14ac:dyDescent="0.25">
      <c r="A1724" s="1">
        <v>20241047</v>
      </c>
      <c r="B1724" s="1" t="s">
        <v>3210</v>
      </c>
      <c r="C1724" s="1" t="s">
        <v>33</v>
      </c>
      <c r="D1724" s="1" t="s">
        <v>2978</v>
      </c>
      <c r="E1724" s="1">
        <v>1226841</v>
      </c>
      <c r="F1724" s="3">
        <v>45376</v>
      </c>
      <c r="G1724" s="1" t="s">
        <v>414</v>
      </c>
      <c r="H1724" s="1"/>
      <c r="J1724" s="11" t="s">
        <v>506</v>
      </c>
      <c r="K1724" s="11">
        <v>500</v>
      </c>
      <c r="V1724" s="17">
        <v>45400</v>
      </c>
      <c r="AA1724" s="11" t="str">
        <f t="shared" si="14"/>
        <v>13732811R4</v>
      </c>
      <c r="AB1724" s="207" t="s">
        <v>3211</v>
      </c>
      <c r="AC1724" s="207" t="s">
        <v>3212</v>
      </c>
      <c r="AF1724" s="17"/>
    </row>
    <row r="1725" spans="1:32" s="142" customFormat="1" hidden="1" x14ac:dyDescent="0.25">
      <c r="A1725" s="297">
        <v>20241048</v>
      </c>
      <c r="B1725" s="297">
        <v>14036277</v>
      </c>
      <c r="C1725" s="369">
        <v>6.125</v>
      </c>
      <c r="D1725" s="297" t="s">
        <v>1807</v>
      </c>
      <c r="E1725" s="297" t="s">
        <v>3213</v>
      </c>
      <c r="F1725" s="370">
        <v>45377</v>
      </c>
      <c r="G1725" s="297" t="s">
        <v>414</v>
      </c>
      <c r="H1725" s="297"/>
      <c r="M1725" s="11"/>
      <c r="N1725" s="11"/>
      <c r="O1725" s="11"/>
      <c r="V1725" s="223"/>
      <c r="W1725" s="142" t="s">
        <v>3214</v>
      </c>
      <c r="X1725" s="11"/>
      <c r="Y1725" s="11"/>
      <c r="Z1725" s="11"/>
      <c r="AA1725" s="11">
        <f t="shared" si="14"/>
        <v>14036277</v>
      </c>
      <c r="AF1725" s="223"/>
    </row>
    <row r="1726" spans="1:32" s="11" customFormat="1" hidden="1" x14ac:dyDescent="0.25">
      <c r="A1726" s="1">
        <v>20241049</v>
      </c>
      <c r="B1726" s="1" t="s">
        <v>3215</v>
      </c>
      <c r="C1726" s="48" t="s">
        <v>33</v>
      </c>
      <c r="D1726" s="1" t="s">
        <v>2498</v>
      </c>
      <c r="E1726" s="1" t="s">
        <v>2786</v>
      </c>
      <c r="F1726" s="3">
        <v>45378</v>
      </c>
      <c r="G1726" s="1" t="s">
        <v>414</v>
      </c>
      <c r="H1726" s="1"/>
      <c r="J1726" s="11" t="s">
        <v>40</v>
      </c>
      <c r="K1726" s="11">
        <v>4806</v>
      </c>
      <c r="V1726" s="17">
        <v>45386</v>
      </c>
      <c r="AA1726" s="11" t="str">
        <f t="shared" si="14"/>
        <v>13261218R9</v>
      </c>
      <c r="AB1726" s="11" t="s">
        <v>3216</v>
      </c>
      <c r="AC1726" s="11" t="s">
        <v>3217</v>
      </c>
    </row>
    <row r="1727" spans="1:32" s="11" customFormat="1" hidden="1" x14ac:dyDescent="0.25">
      <c r="A1727" s="1">
        <v>20241050</v>
      </c>
      <c r="B1727" s="302" t="s">
        <v>3218</v>
      </c>
      <c r="C1727" s="1" t="s">
        <v>33</v>
      </c>
      <c r="D1727" s="1" t="s">
        <v>1483</v>
      </c>
      <c r="E1727" s="1">
        <v>1218197</v>
      </c>
      <c r="F1727" s="3">
        <v>45383</v>
      </c>
      <c r="G1727" s="1" t="s">
        <v>414</v>
      </c>
      <c r="H1727" s="1"/>
      <c r="J1727" s="11" t="s">
        <v>40</v>
      </c>
      <c r="K1727" s="11">
        <v>4371</v>
      </c>
      <c r="V1727" s="17">
        <v>45399</v>
      </c>
      <c r="AA1727" s="11" t="str">
        <f t="shared" si="14"/>
        <v>13508790R9</v>
      </c>
      <c r="AB1727" s="11" t="s">
        <v>3219</v>
      </c>
      <c r="AC1727" s="11" t="s">
        <v>3220</v>
      </c>
      <c r="AF1727" s="17"/>
    </row>
    <row r="1728" spans="1:32" s="11" customFormat="1" hidden="1" x14ac:dyDescent="0.25">
      <c r="A1728" s="1">
        <v>20241051</v>
      </c>
      <c r="B1728" s="1">
        <v>14012908</v>
      </c>
      <c r="C1728" s="48">
        <v>6.125</v>
      </c>
      <c r="D1728" s="1" t="s">
        <v>449</v>
      </c>
      <c r="E1728" s="1">
        <v>1137349</v>
      </c>
      <c r="F1728" s="3">
        <v>45379</v>
      </c>
      <c r="G1728" s="1" t="s">
        <v>414</v>
      </c>
      <c r="H1728" s="1"/>
      <c r="J1728" s="11" t="s">
        <v>506</v>
      </c>
      <c r="K1728" s="11">
        <v>500</v>
      </c>
      <c r="V1728" s="17">
        <v>45403</v>
      </c>
      <c r="W1728" s="11" t="s">
        <v>3221</v>
      </c>
      <c r="AA1728" s="11">
        <f t="shared" si="14"/>
        <v>14012908</v>
      </c>
      <c r="AB1728" s="11" t="s">
        <v>3222</v>
      </c>
      <c r="AC1728" s="11" t="s">
        <v>3223</v>
      </c>
      <c r="AF1728" s="17"/>
    </row>
    <row r="1729" spans="1:29" s="11" customFormat="1" hidden="1" x14ac:dyDescent="0.25">
      <c r="A1729" s="244">
        <v>20241052</v>
      </c>
      <c r="B1729" s="1" t="s">
        <v>3224</v>
      </c>
      <c r="C1729" s="1" t="s">
        <v>78</v>
      </c>
      <c r="D1729" s="1" t="s">
        <v>79</v>
      </c>
      <c r="E1729" s="1">
        <v>1059290</v>
      </c>
      <c r="F1729" s="3">
        <v>45384</v>
      </c>
      <c r="G1729" s="1" t="s">
        <v>414</v>
      </c>
      <c r="H1729" s="1"/>
      <c r="J1729" s="11" t="s">
        <v>40</v>
      </c>
      <c r="K1729" s="11">
        <v>4196</v>
      </c>
      <c r="V1729" s="17">
        <v>45406</v>
      </c>
      <c r="AA1729" s="11" t="str">
        <f t="shared" si="14"/>
        <v>13641021R18</v>
      </c>
      <c r="AB1729" s="11" t="s">
        <v>3225</v>
      </c>
      <c r="AC1729" s="11" t="s">
        <v>3226</v>
      </c>
    </row>
    <row r="1730" spans="1:29" s="11" customFormat="1" x14ac:dyDescent="0.25">
      <c r="A1730" s="1">
        <v>20241053</v>
      </c>
      <c r="B1730" s="1" t="s">
        <v>3227</v>
      </c>
      <c r="C1730" s="48" t="s">
        <v>1582</v>
      </c>
      <c r="D1730" s="1" t="s">
        <v>1973</v>
      </c>
      <c r="E1730" s="1" t="s">
        <v>1974</v>
      </c>
      <c r="F1730" s="3">
        <v>45389</v>
      </c>
      <c r="G1730" s="1" t="s">
        <v>414</v>
      </c>
      <c r="H1730" s="1"/>
      <c r="J1730" s="11" t="s">
        <v>40</v>
      </c>
      <c r="K1730" s="11">
        <v>4221</v>
      </c>
      <c r="V1730" s="17">
        <v>45404</v>
      </c>
      <c r="AA1730" s="11" t="str">
        <f t="shared" si="14"/>
        <v>13791954R7</v>
      </c>
      <c r="AB1730" s="11" t="s">
        <v>3228</v>
      </c>
      <c r="AC1730" s="11" t="s">
        <v>3229</v>
      </c>
    </row>
    <row r="1731" spans="1:29" s="11" customFormat="1" hidden="1" x14ac:dyDescent="0.25">
      <c r="A1731" s="1">
        <v>20241054</v>
      </c>
      <c r="B1731" s="1" t="s">
        <v>3230</v>
      </c>
      <c r="C1731" s="1" t="s">
        <v>78</v>
      </c>
      <c r="D1731" s="1" t="s">
        <v>79</v>
      </c>
      <c r="E1731" s="1">
        <v>1252149</v>
      </c>
      <c r="F1731" s="3">
        <v>45389</v>
      </c>
      <c r="G1731" s="1" t="s">
        <v>414</v>
      </c>
      <c r="H1731" s="1"/>
      <c r="J1731" s="11" t="s">
        <v>268</v>
      </c>
      <c r="K1731" s="11">
        <v>550</v>
      </c>
      <c r="V1731" s="17">
        <v>45390</v>
      </c>
      <c r="AA1731" s="11" t="str">
        <f t="shared" si="14"/>
        <v>14012922R3</v>
      </c>
      <c r="AB1731" s="11" t="s">
        <v>3231</v>
      </c>
      <c r="AC1731" s="11" t="s">
        <v>3232</v>
      </c>
    </row>
    <row r="1732" spans="1:29" s="11" customFormat="1" hidden="1" x14ac:dyDescent="0.25">
      <c r="A1732" s="1">
        <v>20241055</v>
      </c>
      <c r="B1732" s="1" t="s">
        <v>3233</v>
      </c>
      <c r="C1732" s="1" t="s">
        <v>78</v>
      </c>
      <c r="D1732" s="1" t="s">
        <v>79</v>
      </c>
      <c r="E1732" s="1">
        <v>1059290</v>
      </c>
      <c r="F1732" s="3">
        <v>45389</v>
      </c>
      <c r="G1732" s="1" t="s">
        <v>414</v>
      </c>
      <c r="H1732" s="1"/>
      <c r="J1732" s="11" t="s">
        <v>40</v>
      </c>
      <c r="K1732" s="11">
        <v>4146</v>
      </c>
      <c r="V1732" s="17">
        <v>45400</v>
      </c>
      <c r="AA1732" s="11" t="str">
        <f t="shared" si="14"/>
        <v>13719642R10</v>
      </c>
      <c r="AB1732" s="11" t="s">
        <v>3234</v>
      </c>
      <c r="AC1732" s="11" t="s">
        <v>3235</v>
      </c>
    </row>
    <row r="1733" spans="1:29" s="11" customFormat="1" hidden="1" x14ac:dyDescent="0.25">
      <c r="A1733" s="1">
        <v>20241056</v>
      </c>
      <c r="B1733" s="1">
        <v>14012911</v>
      </c>
      <c r="C1733" s="1">
        <v>6.125</v>
      </c>
      <c r="D1733" s="1" t="s">
        <v>1834</v>
      </c>
      <c r="E1733" s="1" t="s">
        <v>2965</v>
      </c>
      <c r="F1733" s="3">
        <v>45397</v>
      </c>
      <c r="G1733" s="1" t="s">
        <v>414</v>
      </c>
      <c r="H1733" s="1"/>
      <c r="J1733" s="11" t="s">
        <v>40</v>
      </c>
      <c r="K1733" s="11">
        <v>4246</v>
      </c>
      <c r="V1733" s="17">
        <v>45399</v>
      </c>
      <c r="AA1733" s="11">
        <f t="shared" si="14"/>
        <v>14012911</v>
      </c>
      <c r="AB1733" s="11" t="s">
        <v>3236</v>
      </c>
      <c r="AC1733" s="11" t="s">
        <v>3237</v>
      </c>
    </row>
    <row r="1734" spans="1:29" s="11" customFormat="1" hidden="1" x14ac:dyDescent="0.25">
      <c r="A1734" s="1">
        <v>20241057</v>
      </c>
      <c r="B1734" s="1" t="s">
        <v>3238</v>
      </c>
      <c r="C1734" s="48" t="s">
        <v>78</v>
      </c>
      <c r="D1734" s="1" t="s">
        <v>79</v>
      </c>
      <c r="E1734" s="1">
        <v>1252149</v>
      </c>
      <c r="F1734" s="3">
        <v>45397</v>
      </c>
      <c r="G1734" s="1" t="s">
        <v>414</v>
      </c>
      <c r="H1734" s="1"/>
      <c r="J1734" s="11" t="s">
        <v>40</v>
      </c>
      <c r="K1734" s="11">
        <v>4146</v>
      </c>
      <c r="V1734" s="17">
        <v>45403</v>
      </c>
      <c r="AA1734" s="11" t="str">
        <f t="shared" si="14"/>
        <v>13955538R6</v>
      </c>
      <c r="AB1734" s="11" t="s">
        <v>3239</v>
      </c>
      <c r="AC1734" s="11" t="s">
        <v>3240</v>
      </c>
    </row>
    <row r="1735" spans="1:29" s="11" customFormat="1" hidden="1" x14ac:dyDescent="0.25">
      <c r="A1735" s="1">
        <v>20241058</v>
      </c>
      <c r="B1735" s="1" t="s">
        <v>3241</v>
      </c>
      <c r="C1735" s="48" t="s">
        <v>78</v>
      </c>
      <c r="D1735" s="1" t="s">
        <v>79</v>
      </c>
      <c r="E1735" s="1">
        <v>1059290</v>
      </c>
      <c r="F1735" s="3">
        <v>45397</v>
      </c>
      <c r="G1735" s="1" t="s">
        <v>414</v>
      </c>
      <c r="H1735" s="1"/>
      <c r="J1735" s="11" t="s">
        <v>40</v>
      </c>
      <c r="K1735" s="11">
        <v>4121</v>
      </c>
      <c r="V1735" s="17">
        <v>45421</v>
      </c>
      <c r="AA1735" s="11" t="str">
        <f t="shared" si="14"/>
        <v>13754557R14</v>
      </c>
      <c r="AB1735" s="11" t="s">
        <v>3242</v>
      </c>
      <c r="AC1735" s="11" t="s">
        <v>3243</v>
      </c>
    </row>
    <row r="1736" spans="1:29" s="11" customFormat="1" hidden="1" x14ac:dyDescent="0.25">
      <c r="A1736" s="1">
        <v>20241059</v>
      </c>
      <c r="B1736" s="1" t="s">
        <v>3244</v>
      </c>
      <c r="C1736" s="48" t="s">
        <v>33</v>
      </c>
      <c r="D1736" s="1" t="s">
        <v>2498</v>
      </c>
      <c r="E1736" s="1" t="s">
        <v>2786</v>
      </c>
      <c r="F1736" s="3">
        <v>45398</v>
      </c>
      <c r="G1736" s="1" t="s">
        <v>414</v>
      </c>
      <c r="H1736" s="1"/>
      <c r="J1736" s="11" t="s">
        <v>40</v>
      </c>
      <c r="K1736" s="11">
        <v>4421</v>
      </c>
      <c r="V1736" s="17" t="s">
        <v>3245</v>
      </c>
      <c r="AA1736" s="11" t="str">
        <f t="shared" si="14"/>
        <v>13261218R10</v>
      </c>
      <c r="AB1736" s="11" t="s">
        <v>3246</v>
      </c>
    </row>
    <row r="1737" spans="1:29" s="11" customFormat="1" hidden="1" x14ac:dyDescent="0.25">
      <c r="A1737" s="1">
        <v>20241060</v>
      </c>
      <c r="B1737" s="1" t="s">
        <v>3247</v>
      </c>
      <c r="C1737" s="48" t="s">
        <v>33</v>
      </c>
      <c r="D1737" s="1" t="s">
        <v>1483</v>
      </c>
      <c r="E1737" s="1">
        <v>1218197</v>
      </c>
      <c r="F1737" s="3">
        <v>45400</v>
      </c>
      <c r="G1737" s="1" t="s">
        <v>414</v>
      </c>
      <c r="H1737" s="1"/>
      <c r="J1737" s="11" t="s">
        <v>40</v>
      </c>
      <c r="K1737" s="11">
        <v>4596</v>
      </c>
      <c r="V1737" s="17">
        <v>45426</v>
      </c>
      <c r="AA1737" s="11" t="str">
        <f t="shared" si="14"/>
        <v>13670100R7</v>
      </c>
      <c r="AB1737" s="11" t="s">
        <v>3248</v>
      </c>
      <c r="AC1737" s="11" t="s">
        <v>3249</v>
      </c>
    </row>
    <row r="1738" spans="1:29" s="11" customFormat="1" hidden="1" x14ac:dyDescent="0.25">
      <c r="A1738" s="1">
        <v>20241061</v>
      </c>
      <c r="B1738" s="1" t="s">
        <v>3250</v>
      </c>
      <c r="C1738" s="48" t="s">
        <v>33</v>
      </c>
      <c r="D1738" s="1" t="s">
        <v>3067</v>
      </c>
      <c r="E1738" s="1" t="s">
        <v>2965</v>
      </c>
      <c r="F1738" s="3">
        <v>45400</v>
      </c>
      <c r="G1738" s="1" t="s">
        <v>414</v>
      </c>
      <c r="H1738" s="1"/>
      <c r="J1738" s="11" t="s">
        <v>40</v>
      </c>
      <c r="K1738" s="11">
        <v>4706</v>
      </c>
      <c r="L1738" s="11" t="s">
        <v>1551</v>
      </c>
      <c r="V1738" s="17">
        <v>45407</v>
      </c>
      <c r="AA1738" s="11" t="str">
        <f t="shared" si="14"/>
        <v>14023086R2</v>
      </c>
      <c r="AB1738" s="11" t="s">
        <v>3251</v>
      </c>
      <c r="AC1738" s="11" t="s">
        <v>3252</v>
      </c>
    </row>
    <row r="1739" spans="1:29" s="11" customFormat="1" hidden="1" x14ac:dyDescent="0.25">
      <c r="A1739" s="1">
        <v>20241062</v>
      </c>
      <c r="B1739" s="1" t="s">
        <v>3253</v>
      </c>
      <c r="C1739" s="48" t="s">
        <v>33</v>
      </c>
      <c r="D1739" s="1" t="s">
        <v>2576</v>
      </c>
      <c r="E1739" s="1">
        <v>952982</v>
      </c>
      <c r="F1739" s="3">
        <v>45400</v>
      </c>
      <c r="G1739" s="1" t="s">
        <v>414</v>
      </c>
      <c r="H1739" s="1"/>
      <c r="J1739" s="11" t="s">
        <v>794</v>
      </c>
      <c r="V1739" s="17"/>
      <c r="W1739" s="11" t="s">
        <v>3254</v>
      </c>
      <c r="AA1739" s="11" t="str">
        <f t="shared" si="14"/>
        <v>12667080R2</v>
      </c>
      <c r="AB1739" s="11" t="s">
        <v>3248</v>
      </c>
    </row>
    <row r="1740" spans="1:29" s="11" customFormat="1" hidden="1" x14ac:dyDescent="0.25">
      <c r="A1740" s="1">
        <v>20241063</v>
      </c>
      <c r="B1740" s="1">
        <v>13844444</v>
      </c>
      <c r="C1740" s="48">
        <v>6.125</v>
      </c>
      <c r="D1740" s="1" t="s">
        <v>1807</v>
      </c>
      <c r="E1740" s="1">
        <v>1233276</v>
      </c>
      <c r="F1740" s="3">
        <v>45400</v>
      </c>
      <c r="G1740" s="1" t="s">
        <v>414</v>
      </c>
      <c r="H1740" s="1"/>
      <c r="J1740" s="11" t="s">
        <v>40</v>
      </c>
      <c r="K1740" s="11">
        <v>4246</v>
      </c>
      <c r="V1740" s="17">
        <v>45407</v>
      </c>
      <c r="AA1740" s="11">
        <f t="shared" si="14"/>
        <v>13844444</v>
      </c>
      <c r="AB1740" s="11" t="s">
        <v>3255</v>
      </c>
      <c r="AC1740" s="11" t="s">
        <v>3256</v>
      </c>
    </row>
    <row r="1741" spans="1:29" s="11" customFormat="1" hidden="1" x14ac:dyDescent="0.25">
      <c r="A1741" s="1">
        <v>20241064</v>
      </c>
      <c r="B1741" s="1" t="s">
        <v>3257</v>
      </c>
      <c r="C1741" s="48">
        <v>6.125</v>
      </c>
      <c r="D1741" s="1" t="s">
        <v>1834</v>
      </c>
      <c r="E1741" s="1">
        <v>1251085</v>
      </c>
      <c r="F1741" s="3">
        <v>45403</v>
      </c>
      <c r="G1741" s="1" t="s">
        <v>414</v>
      </c>
      <c r="H1741" s="1"/>
      <c r="J1741" s="11" t="s">
        <v>506</v>
      </c>
      <c r="K1741" s="11">
        <v>500</v>
      </c>
      <c r="V1741" s="17"/>
      <c r="AA1741" s="11" t="str">
        <f t="shared" si="14"/>
        <v>14023083R4</v>
      </c>
      <c r="AB1741" s="11" t="s">
        <v>3258</v>
      </c>
      <c r="AC1741" s="11" t="s">
        <v>3259</v>
      </c>
    </row>
    <row r="1742" spans="1:29" s="11" customFormat="1" hidden="1" x14ac:dyDescent="0.25">
      <c r="A1742" s="1">
        <v>20241065</v>
      </c>
      <c r="B1742" s="1" t="s">
        <v>3260</v>
      </c>
      <c r="C1742" s="48">
        <v>6.125</v>
      </c>
      <c r="D1742" s="1" t="s">
        <v>1834</v>
      </c>
      <c r="E1742" s="1">
        <v>1251085</v>
      </c>
      <c r="F1742" s="3">
        <v>45410</v>
      </c>
      <c r="G1742" s="1" t="s">
        <v>414</v>
      </c>
      <c r="H1742" s="1"/>
      <c r="J1742" s="11" t="s">
        <v>40</v>
      </c>
      <c r="K1742" s="11">
        <v>4496</v>
      </c>
      <c r="L1742" s="11" t="s">
        <v>2625</v>
      </c>
      <c r="V1742" s="17">
        <v>45421</v>
      </c>
      <c r="AA1742" s="11" t="str">
        <f t="shared" si="14"/>
        <v>14023084R2</v>
      </c>
      <c r="AB1742" s="11" t="s">
        <v>3261</v>
      </c>
      <c r="AC1742" s="11" t="s">
        <v>3262</v>
      </c>
    </row>
    <row r="1743" spans="1:29" s="11" customFormat="1" hidden="1" x14ac:dyDescent="0.25">
      <c r="A1743" s="1">
        <v>20241066</v>
      </c>
      <c r="B1743" s="1" t="s">
        <v>3263</v>
      </c>
      <c r="C1743" s="48" t="s">
        <v>78</v>
      </c>
      <c r="D1743" s="1" t="s">
        <v>79</v>
      </c>
      <c r="E1743" s="1">
        <v>1252149</v>
      </c>
      <c r="F1743" s="3">
        <v>45412</v>
      </c>
      <c r="G1743" s="1" t="s">
        <v>414</v>
      </c>
      <c r="H1743" s="1"/>
      <c r="J1743" s="11" t="s">
        <v>40</v>
      </c>
      <c r="K1743" s="11">
        <v>4246</v>
      </c>
      <c r="V1743" s="17">
        <v>45426</v>
      </c>
      <c r="AA1743" s="11" t="str">
        <f t="shared" si="14"/>
        <v>13955538R7</v>
      </c>
      <c r="AB1743" s="11" t="s">
        <v>3264</v>
      </c>
      <c r="AC1743" s="11" t="s">
        <v>3265</v>
      </c>
    </row>
    <row r="1744" spans="1:29" s="11" customFormat="1" hidden="1" x14ac:dyDescent="0.25">
      <c r="A1744" s="1">
        <v>20241067</v>
      </c>
      <c r="B1744" s="1" t="s">
        <v>3266</v>
      </c>
      <c r="C1744" s="1" t="s">
        <v>33</v>
      </c>
      <c r="D1744" s="1" t="s">
        <v>1807</v>
      </c>
      <c r="E1744" s="1">
        <v>1233276</v>
      </c>
      <c r="F1744" s="3">
        <v>45412</v>
      </c>
      <c r="G1744" s="1" t="s">
        <v>414</v>
      </c>
      <c r="H1744" s="1"/>
      <c r="J1744" s="11" t="s">
        <v>506</v>
      </c>
      <c r="V1744" s="17"/>
      <c r="W1744" s="11" t="s">
        <v>3267</v>
      </c>
      <c r="AA1744" s="11" t="str">
        <f t="shared" si="14"/>
        <v>13844441R7</v>
      </c>
      <c r="AB1744" s="11" t="s">
        <v>3268</v>
      </c>
    </row>
    <row r="1745" spans="1:31" s="11" customFormat="1" hidden="1" x14ac:dyDescent="0.25">
      <c r="A1745" s="1">
        <v>20241068</v>
      </c>
      <c r="B1745" s="1" t="s">
        <v>3269</v>
      </c>
      <c r="C1745" s="1" t="s">
        <v>33</v>
      </c>
      <c r="D1745" s="1" t="s">
        <v>511</v>
      </c>
      <c r="E1745" s="1">
        <v>1219697</v>
      </c>
      <c r="F1745" s="3">
        <v>45412</v>
      </c>
      <c r="G1745" s="1" t="s">
        <v>414</v>
      </c>
      <c r="H1745" s="1"/>
      <c r="J1745" s="11" t="s">
        <v>40</v>
      </c>
      <c r="K1745" s="11">
        <v>4146</v>
      </c>
      <c r="V1745" s="17">
        <v>45453</v>
      </c>
      <c r="W1745" s="11" t="s">
        <v>3270</v>
      </c>
      <c r="AA1745" s="11" t="str">
        <f t="shared" si="14"/>
        <v>13482809R10</v>
      </c>
      <c r="AB1745" s="11" t="s">
        <v>3271</v>
      </c>
      <c r="AC1745" s="11" t="s">
        <v>3272</v>
      </c>
      <c r="AD1745" s="11">
        <v>15060</v>
      </c>
    </row>
    <row r="1746" spans="1:31" s="11" customFormat="1" hidden="1" x14ac:dyDescent="0.25">
      <c r="A1746" s="1">
        <v>20241069</v>
      </c>
      <c r="B1746" s="1" t="s">
        <v>3273</v>
      </c>
      <c r="C1746" s="1" t="s">
        <v>33</v>
      </c>
      <c r="D1746" s="1" t="s">
        <v>1834</v>
      </c>
      <c r="E1746" s="1" t="s">
        <v>2965</v>
      </c>
      <c r="F1746" s="3">
        <v>45414</v>
      </c>
      <c r="G1746" s="1" t="s">
        <v>414</v>
      </c>
      <c r="H1746" s="1"/>
      <c r="J1746" s="11" t="s">
        <v>40</v>
      </c>
      <c r="K1746" s="11">
        <v>4731</v>
      </c>
      <c r="L1746" s="11" t="s">
        <v>1551</v>
      </c>
      <c r="V1746" s="17">
        <v>45420</v>
      </c>
      <c r="AA1746" s="11" t="str">
        <f t="shared" si="14"/>
        <v>14012911R1</v>
      </c>
      <c r="AB1746" s="11" t="s">
        <v>3274</v>
      </c>
      <c r="AC1746" s="11" t="s">
        <v>3275</v>
      </c>
    </row>
    <row r="1747" spans="1:31" s="11" customFormat="1" hidden="1" x14ac:dyDescent="0.25">
      <c r="A1747" s="1">
        <v>20241070</v>
      </c>
      <c r="B1747" s="1" t="s">
        <v>3276</v>
      </c>
      <c r="C1747" s="1" t="s">
        <v>78</v>
      </c>
      <c r="D1747" s="1" t="s">
        <v>79</v>
      </c>
      <c r="E1747" s="1">
        <v>1252149</v>
      </c>
      <c r="F1747" s="3">
        <v>45418</v>
      </c>
      <c r="G1747" s="1" t="s">
        <v>414</v>
      </c>
      <c r="H1747" s="1"/>
      <c r="J1747" s="11" t="s">
        <v>40</v>
      </c>
      <c r="K1747" s="11">
        <v>4246</v>
      </c>
      <c r="V1747" s="17">
        <v>45426</v>
      </c>
      <c r="AA1747" s="11" t="str">
        <f t="shared" si="14"/>
        <v>14012922R4</v>
      </c>
      <c r="AB1747" s="11" t="s">
        <v>3277</v>
      </c>
      <c r="AC1747" s="11" t="s">
        <v>3278</v>
      </c>
    </row>
    <row r="1748" spans="1:31" s="11" customFormat="1" hidden="1" x14ac:dyDescent="0.25">
      <c r="A1748" s="1">
        <v>20241071</v>
      </c>
      <c r="B1748" s="1" t="s">
        <v>3279</v>
      </c>
      <c r="C1748" s="1" t="s">
        <v>78</v>
      </c>
      <c r="D1748" s="1" t="s">
        <v>79</v>
      </c>
      <c r="E1748" s="1">
        <v>1252149</v>
      </c>
      <c r="F1748" s="3">
        <v>45419</v>
      </c>
      <c r="G1748" s="1" t="s">
        <v>414</v>
      </c>
      <c r="H1748" s="1"/>
      <c r="J1748" s="11" t="s">
        <v>268</v>
      </c>
      <c r="K1748" s="11">
        <v>550</v>
      </c>
      <c r="V1748" s="17">
        <v>45425</v>
      </c>
      <c r="AA1748" s="11" t="str">
        <f t="shared" si="14"/>
        <v>13955537R9</v>
      </c>
      <c r="AB1748" s="11" t="s">
        <v>3280</v>
      </c>
      <c r="AC1748" s="11" t="s">
        <v>3281</v>
      </c>
    </row>
    <row r="1749" spans="1:31" s="11" customFormat="1" hidden="1" x14ac:dyDescent="0.25">
      <c r="A1749" s="1">
        <v>20241072</v>
      </c>
      <c r="B1749" s="1" t="s">
        <v>3282</v>
      </c>
      <c r="C1749" s="1" t="s">
        <v>33</v>
      </c>
      <c r="D1749" s="1" t="s">
        <v>1731</v>
      </c>
      <c r="E1749" s="1">
        <v>1219697</v>
      </c>
      <c r="F1749" s="3">
        <v>45424</v>
      </c>
      <c r="G1749" s="1" t="s">
        <v>414</v>
      </c>
      <c r="H1749" s="1"/>
      <c r="J1749" s="11" t="s">
        <v>40</v>
      </c>
      <c r="K1749" s="11">
        <v>4121</v>
      </c>
      <c r="V1749" s="17">
        <v>45453</v>
      </c>
      <c r="AA1749" s="11" t="str">
        <f t="shared" si="14"/>
        <v>13593349R9</v>
      </c>
      <c r="AB1749" s="11" t="s">
        <v>3283</v>
      </c>
      <c r="AC1749" s="11" t="s">
        <v>3284</v>
      </c>
      <c r="AD1749" s="11">
        <v>15059</v>
      </c>
    </row>
    <row r="1750" spans="1:31" s="11" customFormat="1" hidden="1" x14ac:dyDescent="0.25">
      <c r="A1750" s="1">
        <v>20241073</v>
      </c>
      <c r="B1750" s="1" t="s">
        <v>3285</v>
      </c>
      <c r="C1750" s="1" t="s">
        <v>78</v>
      </c>
      <c r="D1750" s="1" t="s">
        <v>79</v>
      </c>
      <c r="E1750" s="1">
        <v>1059290</v>
      </c>
      <c r="F1750" s="3">
        <v>45424</v>
      </c>
      <c r="G1750" s="1" t="s">
        <v>414</v>
      </c>
      <c r="H1750" s="1"/>
      <c r="J1750" s="11" t="s">
        <v>40</v>
      </c>
      <c r="K1750" s="11">
        <v>4196</v>
      </c>
      <c r="V1750" s="17">
        <v>45441</v>
      </c>
      <c r="AA1750" s="11" t="str">
        <f t="shared" si="14"/>
        <v>13719642R11</v>
      </c>
      <c r="AB1750" s="11" t="s">
        <v>3286</v>
      </c>
      <c r="AC1750" s="11" t="s">
        <v>3287</v>
      </c>
      <c r="AD1750" s="11">
        <v>15033</v>
      </c>
    </row>
    <row r="1751" spans="1:31" s="11" customFormat="1" hidden="1" x14ac:dyDescent="0.25">
      <c r="A1751" s="1">
        <v>20241074</v>
      </c>
      <c r="B1751" s="1" t="s">
        <v>3288</v>
      </c>
      <c r="C1751" s="48">
        <v>6.125</v>
      </c>
      <c r="D1751" s="1" t="s">
        <v>1807</v>
      </c>
      <c r="E1751" s="1">
        <v>1233276</v>
      </c>
      <c r="F1751" s="3">
        <v>45421</v>
      </c>
      <c r="G1751" s="1" t="s">
        <v>414</v>
      </c>
      <c r="H1751" s="1"/>
      <c r="J1751" s="11" t="s">
        <v>40</v>
      </c>
      <c r="K1751" s="11">
        <v>5226</v>
      </c>
      <c r="V1751" s="17">
        <v>45427</v>
      </c>
      <c r="AA1751" s="11" t="str">
        <f t="shared" si="14"/>
        <v>13844444R1</v>
      </c>
      <c r="AB1751" s="11" t="s">
        <v>3289</v>
      </c>
      <c r="AC1751" s="11" t="s">
        <v>3290</v>
      </c>
      <c r="AD1751" s="11">
        <v>14986</v>
      </c>
    </row>
    <row r="1752" spans="1:31" s="11" customFormat="1" hidden="1" x14ac:dyDescent="0.25">
      <c r="A1752" s="1">
        <v>20241075</v>
      </c>
      <c r="B1752" s="1" t="s">
        <v>3291</v>
      </c>
      <c r="C1752" s="48" t="s">
        <v>1582</v>
      </c>
      <c r="D1752" s="1" t="s">
        <v>1973</v>
      </c>
      <c r="E1752" s="1" t="s">
        <v>1974</v>
      </c>
      <c r="F1752" s="3">
        <v>45428</v>
      </c>
      <c r="G1752" s="1" t="s">
        <v>414</v>
      </c>
      <c r="H1752" s="1"/>
      <c r="J1752" s="11" t="s">
        <v>40</v>
      </c>
      <c r="K1752" s="11">
        <v>4221</v>
      </c>
      <c r="V1752" s="17">
        <v>45435</v>
      </c>
      <c r="AA1752" s="11" t="str">
        <f t="shared" si="14"/>
        <v>13791955R5</v>
      </c>
      <c r="AB1752" s="11" t="s">
        <v>3292</v>
      </c>
      <c r="AC1752" s="11" t="s">
        <v>3293</v>
      </c>
      <c r="AD1752" s="11">
        <v>15005</v>
      </c>
    </row>
    <row r="1753" spans="1:31" s="11" customFormat="1" hidden="1" x14ac:dyDescent="0.25">
      <c r="A1753" s="1">
        <v>20241076</v>
      </c>
      <c r="B1753" s="1" t="s">
        <v>3294</v>
      </c>
      <c r="C1753" s="48" t="s">
        <v>33</v>
      </c>
      <c r="D1753" s="1" t="s">
        <v>56</v>
      </c>
      <c r="E1753" s="1">
        <v>952636</v>
      </c>
      <c r="F1753" s="3">
        <v>45428</v>
      </c>
      <c r="G1753" s="1" t="s">
        <v>414</v>
      </c>
      <c r="H1753" s="1"/>
      <c r="J1753" s="11" t="s">
        <v>506</v>
      </c>
      <c r="K1753" s="11">
        <v>500</v>
      </c>
      <c r="V1753" s="17">
        <v>45428</v>
      </c>
      <c r="AA1753" s="11" t="str">
        <f t="shared" si="14"/>
        <v>12756174R13</v>
      </c>
      <c r="AB1753" s="11" t="s">
        <v>3295</v>
      </c>
      <c r="AC1753" s="11" t="s">
        <v>3296</v>
      </c>
    </row>
    <row r="1754" spans="1:31" s="11" customFormat="1" hidden="1" x14ac:dyDescent="0.25">
      <c r="A1754" s="1">
        <v>20241077</v>
      </c>
      <c r="B1754" s="1" t="s">
        <v>3297</v>
      </c>
      <c r="C1754" s="48" t="s">
        <v>33</v>
      </c>
      <c r="D1754" s="1" t="s">
        <v>2498</v>
      </c>
      <c r="E1754" s="1" t="s">
        <v>2786</v>
      </c>
      <c r="F1754" s="3">
        <v>45428</v>
      </c>
      <c r="G1754" s="1" t="s">
        <v>414</v>
      </c>
      <c r="H1754" s="1"/>
      <c r="J1754" s="11" t="s">
        <v>40</v>
      </c>
      <c r="K1754" s="11">
        <v>5046</v>
      </c>
      <c r="V1754" s="17">
        <v>45433</v>
      </c>
      <c r="AA1754" s="11" t="str">
        <f t="shared" si="14"/>
        <v>13261218R11</v>
      </c>
      <c r="AB1754" s="11" t="s">
        <v>3298</v>
      </c>
      <c r="AC1754" s="11" t="s">
        <v>3299</v>
      </c>
      <c r="AD1754" s="11">
        <v>15007</v>
      </c>
    </row>
    <row r="1755" spans="1:31" s="11" customFormat="1" hidden="1" x14ac:dyDescent="0.25">
      <c r="A1755" s="1">
        <v>20241078</v>
      </c>
      <c r="B1755" s="1" t="s">
        <v>3300</v>
      </c>
      <c r="C1755" s="48" t="s">
        <v>33</v>
      </c>
      <c r="D1755" s="1" t="s">
        <v>663</v>
      </c>
      <c r="E1755" s="1">
        <v>1174282</v>
      </c>
      <c r="F1755" s="3">
        <v>45428</v>
      </c>
      <c r="G1755" s="1" t="s">
        <v>414</v>
      </c>
      <c r="H1755" s="1"/>
      <c r="J1755" s="11" t="s">
        <v>40</v>
      </c>
      <c r="K1755" s="11">
        <v>4896</v>
      </c>
      <c r="V1755" s="17">
        <v>45433</v>
      </c>
      <c r="AA1755" s="11" t="str">
        <f t="shared" si="14"/>
        <v>13593127R10</v>
      </c>
      <c r="AB1755" s="11" t="s">
        <v>3301</v>
      </c>
      <c r="AC1755" s="11" t="s">
        <v>3302</v>
      </c>
      <c r="AD1755" s="11">
        <v>15011</v>
      </c>
    </row>
    <row r="1756" spans="1:31" s="11" customFormat="1" hidden="1" x14ac:dyDescent="0.25">
      <c r="A1756" s="1">
        <v>20241079</v>
      </c>
      <c r="B1756" s="1" t="s">
        <v>3303</v>
      </c>
      <c r="C1756" s="48" t="s">
        <v>33</v>
      </c>
      <c r="D1756" s="1" t="s">
        <v>3067</v>
      </c>
      <c r="E1756" s="1" t="s">
        <v>2965</v>
      </c>
      <c r="F1756" s="3">
        <v>45432</v>
      </c>
      <c r="G1756" s="1" t="s">
        <v>414</v>
      </c>
      <c r="H1756" s="1"/>
      <c r="J1756" s="11" t="s">
        <v>40</v>
      </c>
      <c r="K1756" s="11">
        <v>4146</v>
      </c>
      <c r="V1756" s="17">
        <v>45434</v>
      </c>
      <c r="AA1756" s="11" t="str">
        <f t="shared" si="14"/>
        <v>14023086R3</v>
      </c>
      <c r="AB1756" s="11" t="s">
        <v>3304</v>
      </c>
      <c r="AC1756" s="11" t="s">
        <v>3305</v>
      </c>
      <c r="AD1756" s="11">
        <v>15019</v>
      </c>
    </row>
    <row r="1757" spans="1:31" s="11" customFormat="1" hidden="1" x14ac:dyDescent="0.25">
      <c r="A1757" s="1">
        <v>20241080</v>
      </c>
      <c r="B1757" s="1">
        <v>13807907</v>
      </c>
      <c r="C1757" s="48" t="s">
        <v>33</v>
      </c>
      <c r="D1757" s="1" t="s">
        <v>2978</v>
      </c>
      <c r="E1757" s="1">
        <v>1226841</v>
      </c>
      <c r="F1757" s="3">
        <v>45432</v>
      </c>
      <c r="G1757" s="1" t="s">
        <v>414</v>
      </c>
      <c r="H1757" s="1"/>
      <c r="J1757" s="11" t="s">
        <v>40</v>
      </c>
      <c r="K1757" s="11">
        <v>4121</v>
      </c>
      <c r="V1757" s="17">
        <v>45435</v>
      </c>
      <c r="AA1757" s="11">
        <f t="shared" si="14"/>
        <v>13807907</v>
      </c>
      <c r="AB1757" s="11" t="s">
        <v>3306</v>
      </c>
      <c r="AC1757" s="11" t="s">
        <v>3307</v>
      </c>
      <c r="AD1757" s="243">
        <v>15065</v>
      </c>
      <c r="AE1757" s="243"/>
    </row>
    <row r="1758" spans="1:31" s="11" customFormat="1" hidden="1" x14ac:dyDescent="0.25">
      <c r="A1758" s="1">
        <v>20241081</v>
      </c>
      <c r="B1758" s="1" t="s">
        <v>3308</v>
      </c>
      <c r="C1758" s="48">
        <v>6.125</v>
      </c>
      <c r="D1758" s="1" t="s">
        <v>1834</v>
      </c>
      <c r="E1758" s="1" t="s">
        <v>2965</v>
      </c>
      <c r="F1758" s="3">
        <v>45433</v>
      </c>
      <c r="G1758" s="1" t="s">
        <v>414</v>
      </c>
      <c r="H1758" s="1"/>
      <c r="J1758" s="11" t="s">
        <v>40</v>
      </c>
      <c r="K1758" s="11">
        <v>4421</v>
      </c>
      <c r="V1758" s="17">
        <v>45439</v>
      </c>
      <c r="AA1758" s="11" t="str">
        <f t="shared" si="14"/>
        <v>14012911R2</v>
      </c>
      <c r="AB1758" s="11" t="s">
        <v>3309</v>
      </c>
      <c r="AC1758" s="11" t="s">
        <v>3310</v>
      </c>
      <c r="AD1758" s="11">
        <v>15032</v>
      </c>
    </row>
    <row r="1759" spans="1:31" s="11" customFormat="1" hidden="1" x14ac:dyDescent="0.25">
      <c r="A1759" s="1">
        <v>20241082</v>
      </c>
      <c r="B1759" s="1" t="s">
        <v>3311</v>
      </c>
      <c r="C1759" s="48" t="s">
        <v>78</v>
      </c>
      <c r="D1759" s="1" t="s">
        <v>79</v>
      </c>
      <c r="E1759" s="1">
        <v>1059290</v>
      </c>
      <c r="F1759" s="3">
        <v>45433</v>
      </c>
      <c r="G1759" s="1" t="s">
        <v>414</v>
      </c>
      <c r="H1759" s="1"/>
      <c r="J1759" s="11" t="s">
        <v>506</v>
      </c>
      <c r="K1759" s="11">
        <v>500</v>
      </c>
      <c r="V1759" s="17">
        <v>45439</v>
      </c>
      <c r="AA1759" s="11" t="str">
        <f t="shared" si="14"/>
        <v>13641021R19</v>
      </c>
      <c r="AB1759" s="11" t="s">
        <v>3312</v>
      </c>
      <c r="AC1759" s="11" t="s">
        <v>3313</v>
      </c>
    </row>
    <row r="1760" spans="1:31" s="11" customFormat="1" hidden="1" x14ac:dyDescent="0.25">
      <c r="A1760" s="1">
        <v>20241083</v>
      </c>
      <c r="B1760" s="1" t="s">
        <v>3314</v>
      </c>
      <c r="C1760" s="1" t="s">
        <v>33</v>
      </c>
      <c r="D1760" s="1" t="s">
        <v>1807</v>
      </c>
      <c r="E1760" s="1">
        <v>1233276</v>
      </c>
      <c r="F1760" s="3">
        <v>45434</v>
      </c>
      <c r="G1760" s="1" t="s">
        <v>414</v>
      </c>
      <c r="H1760" s="1"/>
      <c r="J1760" s="11" t="s">
        <v>40</v>
      </c>
      <c r="K1760" s="11" t="s">
        <v>3315</v>
      </c>
      <c r="V1760" s="17">
        <v>45442</v>
      </c>
      <c r="W1760" s="11" t="s">
        <v>3316</v>
      </c>
      <c r="AA1760" s="11" t="str">
        <f t="shared" si="14"/>
        <v>13753969R6</v>
      </c>
    </row>
    <row r="1761" spans="1:30" s="11" customFormat="1" hidden="1" x14ac:dyDescent="0.25">
      <c r="A1761" s="1">
        <v>20241084</v>
      </c>
      <c r="B1761" s="1" t="s">
        <v>3317</v>
      </c>
      <c r="C1761" s="1" t="s">
        <v>33</v>
      </c>
      <c r="D1761" s="1" t="s">
        <v>1807</v>
      </c>
      <c r="E1761" s="1">
        <v>1233276</v>
      </c>
      <c r="F1761" s="3">
        <v>45438</v>
      </c>
      <c r="G1761" s="1" t="s">
        <v>414</v>
      </c>
      <c r="H1761" s="1"/>
      <c r="J1761" s="11" t="s">
        <v>268</v>
      </c>
      <c r="K1761" s="11">
        <v>550</v>
      </c>
      <c r="V1761" s="17">
        <v>45439</v>
      </c>
      <c r="AA1761" s="11" t="str">
        <f t="shared" si="14"/>
        <v>13844443R4</v>
      </c>
      <c r="AB1761" s="11" t="s">
        <v>3318</v>
      </c>
      <c r="AC1761" s="11" t="s">
        <v>3319</v>
      </c>
      <c r="AD1761" s="11">
        <v>15160</v>
      </c>
    </row>
    <row r="1762" spans="1:30" s="11" customFormat="1" hidden="1" x14ac:dyDescent="0.25">
      <c r="A1762" s="1">
        <v>20241085</v>
      </c>
      <c r="B1762" s="1" t="s">
        <v>3320</v>
      </c>
      <c r="C1762" s="48">
        <v>6.125</v>
      </c>
      <c r="D1762" s="1" t="s">
        <v>1834</v>
      </c>
      <c r="E1762" s="1">
        <v>1251085</v>
      </c>
      <c r="F1762" s="3">
        <v>45439</v>
      </c>
      <c r="G1762" s="1" t="s">
        <v>414</v>
      </c>
      <c r="H1762" s="1"/>
      <c r="J1762" s="11" t="s">
        <v>40</v>
      </c>
      <c r="K1762" s="11">
        <v>4196</v>
      </c>
      <c r="V1762" s="17">
        <v>45442</v>
      </c>
      <c r="AA1762" s="11" t="str">
        <f t="shared" si="14"/>
        <v>14023084R3</v>
      </c>
      <c r="AB1762" s="11" t="s">
        <v>3321</v>
      </c>
      <c r="AC1762" s="11" t="s">
        <v>3322</v>
      </c>
      <c r="AD1762" s="11">
        <v>15048</v>
      </c>
    </row>
    <row r="1763" spans="1:30" s="11" customFormat="1" hidden="1" x14ac:dyDescent="0.25">
      <c r="A1763" s="1">
        <v>20241086</v>
      </c>
      <c r="B1763" s="1" t="s">
        <v>3323</v>
      </c>
      <c r="C1763" s="48" t="s">
        <v>33</v>
      </c>
      <c r="D1763" s="1" t="s">
        <v>1483</v>
      </c>
      <c r="E1763" s="1">
        <v>1218197</v>
      </c>
      <c r="F1763" s="3">
        <v>45439</v>
      </c>
      <c r="G1763" s="1" t="s">
        <v>414</v>
      </c>
      <c r="H1763" s="1"/>
      <c r="J1763" s="11" t="s">
        <v>40</v>
      </c>
      <c r="K1763" s="11">
        <v>4191</v>
      </c>
      <c r="V1763" s="17">
        <v>45453</v>
      </c>
      <c r="AA1763" s="11" t="str">
        <f t="shared" si="14"/>
        <v>13807928R5</v>
      </c>
      <c r="AB1763" s="11" t="s">
        <v>3324</v>
      </c>
      <c r="AC1763" s="11" t="s">
        <v>3325</v>
      </c>
      <c r="AD1763" s="11">
        <v>15049</v>
      </c>
    </row>
    <row r="1764" spans="1:30" s="11" customFormat="1" hidden="1" x14ac:dyDescent="0.25">
      <c r="A1764" s="1">
        <v>20241087</v>
      </c>
      <c r="B1764" s="1" t="s">
        <v>3326</v>
      </c>
      <c r="C1764" s="48" t="s">
        <v>33</v>
      </c>
      <c r="D1764" s="1" t="s">
        <v>2498</v>
      </c>
      <c r="E1764" s="1" t="s">
        <v>2786</v>
      </c>
      <c r="F1764" s="3">
        <v>45441</v>
      </c>
      <c r="G1764" s="1" t="s">
        <v>414</v>
      </c>
      <c r="H1764" s="1"/>
      <c r="J1764" s="11" t="s">
        <v>40</v>
      </c>
      <c r="K1764" s="11">
        <v>4121</v>
      </c>
      <c r="V1764" s="17">
        <v>45442</v>
      </c>
      <c r="AA1764" s="11" t="str">
        <f t="shared" ref="AA1764:AA1827" si="15">B1764</f>
        <v>13261218R12</v>
      </c>
      <c r="AB1764" s="11" t="s">
        <v>3327</v>
      </c>
      <c r="AC1764" s="11" t="s">
        <v>3328</v>
      </c>
      <c r="AD1764" s="11">
        <v>15054</v>
      </c>
    </row>
    <row r="1765" spans="1:30" s="11" customFormat="1" hidden="1" x14ac:dyDescent="0.25">
      <c r="A1765" s="1">
        <v>20241088</v>
      </c>
      <c r="B1765" s="1" t="s">
        <v>3329</v>
      </c>
      <c r="C1765" s="48">
        <v>6.125</v>
      </c>
      <c r="D1765" s="1" t="s">
        <v>1807</v>
      </c>
      <c r="E1765" s="1">
        <v>1258557</v>
      </c>
      <c r="F1765" s="3">
        <v>45447</v>
      </c>
      <c r="G1765" s="1" t="s">
        <v>414</v>
      </c>
      <c r="H1765" s="1"/>
      <c r="J1765" s="11" t="s">
        <v>3315</v>
      </c>
      <c r="K1765" s="11">
        <v>6331</v>
      </c>
      <c r="V1765" s="17"/>
      <c r="W1765" s="11" t="s">
        <v>3330</v>
      </c>
      <c r="AA1765" s="11" t="str">
        <f t="shared" si="15"/>
        <v>13844444R2</v>
      </c>
    </row>
    <row r="1766" spans="1:30" s="11" customFormat="1" hidden="1" x14ac:dyDescent="0.25">
      <c r="A1766" s="1">
        <v>20241089</v>
      </c>
      <c r="B1766" s="1" t="s">
        <v>3331</v>
      </c>
      <c r="C1766" s="48" t="s">
        <v>78</v>
      </c>
      <c r="D1766" s="1" t="s">
        <v>79</v>
      </c>
      <c r="E1766" s="1">
        <v>1252149</v>
      </c>
      <c r="F1766" s="3">
        <v>45449</v>
      </c>
      <c r="G1766" s="1" t="s">
        <v>414</v>
      </c>
      <c r="H1766" s="1"/>
      <c r="J1766" s="11" t="s">
        <v>40</v>
      </c>
      <c r="K1766" s="11">
        <v>4171</v>
      </c>
      <c r="V1766" s="17">
        <v>45467</v>
      </c>
      <c r="AA1766" s="11" t="str">
        <f t="shared" si="15"/>
        <v>13955538R8</v>
      </c>
      <c r="AB1766" s="11" t="s">
        <v>3332</v>
      </c>
      <c r="AC1766" s="11" t="s">
        <v>3333</v>
      </c>
      <c r="AD1766" s="11">
        <v>15130</v>
      </c>
    </row>
    <row r="1767" spans="1:30" s="11" customFormat="1" hidden="1" x14ac:dyDescent="0.25">
      <c r="A1767" s="1">
        <v>20241090</v>
      </c>
      <c r="B1767" s="1" t="s">
        <v>3334</v>
      </c>
      <c r="C1767" s="48" t="s">
        <v>78</v>
      </c>
      <c r="D1767" s="1" t="s">
        <v>79</v>
      </c>
      <c r="E1767" s="1">
        <v>1059290</v>
      </c>
      <c r="F1767" s="3">
        <v>45449</v>
      </c>
      <c r="G1767" s="1" t="s">
        <v>414</v>
      </c>
      <c r="H1767" s="1"/>
      <c r="J1767" s="11" t="s">
        <v>40</v>
      </c>
      <c r="K1767" s="11">
        <v>4171</v>
      </c>
      <c r="V1767" s="17">
        <v>45467</v>
      </c>
      <c r="AA1767" s="11" t="str">
        <f t="shared" si="15"/>
        <v>13754557R15</v>
      </c>
      <c r="AB1767" s="11" t="s">
        <v>3335</v>
      </c>
      <c r="AC1767" s="11" t="s">
        <v>3336</v>
      </c>
      <c r="AD1767" s="11">
        <v>15129</v>
      </c>
    </row>
    <row r="1768" spans="1:30" s="11" customFormat="1" hidden="1" x14ac:dyDescent="0.25">
      <c r="A1768" s="1">
        <v>20241091</v>
      </c>
      <c r="B1768" s="1" t="s">
        <v>3337</v>
      </c>
      <c r="C1768" s="48" t="s">
        <v>1582</v>
      </c>
      <c r="D1768" s="1" t="s">
        <v>1973</v>
      </c>
      <c r="E1768" s="1" t="s">
        <v>1974</v>
      </c>
      <c r="F1768" s="3">
        <v>45453</v>
      </c>
      <c r="G1768" s="1" t="s">
        <v>414</v>
      </c>
      <c r="H1768" s="1"/>
      <c r="J1768" s="11" t="s">
        <v>40</v>
      </c>
      <c r="K1768" s="11">
        <v>4171</v>
      </c>
      <c r="V1768" s="17">
        <v>45453</v>
      </c>
      <c r="AA1768" s="11" t="str">
        <f t="shared" si="15"/>
        <v>13791953R4</v>
      </c>
      <c r="AB1768" s="11" t="s">
        <v>3338</v>
      </c>
      <c r="AC1768" s="11" t="s">
        <v>3339</v>
      </c>
      <c r="AD1768" s="11">
        <v>15131</v>
      </c>
    </row>
    <row r="1769" spans="1:30" s="11" customFormat="1" hidden="1" x14ac:dyDescent="0.25">
      <c r="A1769" s="1">
        <v>20241092</v>
      </c>
      <c r="B1769" s="1" t="s">
        <v>3340</v>
      </c>
      <c r="C1769" s="48" t="s">
        <v>33</v>
      </c>
      <c r="D1769" s="1" t="s">
        <v>663</v>
      </c>
      <c r="E1769" s="1">
        <v>1174282</v>
      </c>
      <c r="F1769" s="3">
        <v>45456</v>
      </c>
      <c r="G1769" s="1" t="s">
        <v>414</v>
      </c>
      <c r="H1769" s="1"/>
      <c r="J1769" s="11" t="s">
        <v>506</v>
      </c>
      <c r="K1769" s="11">
        <v>500</v>
      </c>
      <c r="V1769" s="17">
        <v>45456</v>
      </c>
      <c r="X1769" s="141" t="str">
        <f t="shared" ref="X1769:X1800" si="16">A1769&amp;"-"&amp;B1769</f>
        <v>20241092-13593127R11</v>
      </c>
      <c r="AA1769" s="11" t="str">
        <f t="shared" si="15"/>
        <v>13593127R11</v>
      </c>
      <c r="AB1769" s="11" t="s">
        <v>3341</v>
      </c>
      <c r="AC1769" s="11" t="s">
        <v>3342</v>
      </c>
    </row>
    <row r="1770" spans="1:30" s="11" customFormat="1" hidden="1" x14ac:dyDescent="0.25">
      <c r="A1770" s="1">
        <v>20241093</v>
      </c>
      <c r="B1770" s="1" t="s">
        <v>3343</v>
      </c>
      <c r="C1770" s="48" t="s">
        <v>33</v>
      </c>
      <c r="D1770" s="1" t="s">
        <v>2498</v>
      </c>
      <c r="E1770" s="1" t="s">
        <v>2786</v>
      </c>
      <c r="F1770" s="3">
        <v>45458</v>
      </c>
      <c r="G1770" s="1" t="s">
        <v>414</v>
      </c>
      <c r="H1770" s="1"/>
      <c r="J1770" s="11" t="s">
        <v>40</v>
      </c>
      <c r="K1770" s="11">
        <v>4971</v>
      </c>
      <c r="V1770" s="17">
        <v>45459</v>
      </c>
      <c r="X1770" s="141" t="str">
        <f t="shared" si="16"/>
        <v>20241093-13261218R13</v>
      </c>
      <c r="AA1770" s="11" t="str">
        <f t="shared" si="15"/>
        <v>13261218R13</v>
      </c>
      <c r="AB1770" s="11" t="s">
        <v>3344</v>
      </c>
      <c r="AC1770" s="11" t="s">
        <v>3345</v>
      </c>
      <c r="AD1770" s="11">
        <v>15125</v>
      </c>
    </row>
    <row r="1771" spans="1:30" s="11" customFormat="1" hidden="1" x14ac:dyDescent="0.25">
      <c r="A1771" s="1">
        <v>20241094</v>
      </c>
      <c r="B1771" s="1" t="s">
        <v>3346</v>
      </c>
      <c r="C1771" s="48" t="s">
        <v>33</v>
      </c>
      <c r="D1771" s="1" t="s">
        <v>2978</v>
      </c>
      <c r="E1771" s="1">
        <v>1226841</v>
      </c>
      <c r="F1771" s="3">
        <v>45458</v>
      </c>
      <c r="G1771" s="1" t="s">
        <v>414</v>
      </c>
      <c r="H1771" s="1"/>
      <c r="J1771" s="11" t="s">
        <v>40</v>
      </c>
      <c r="K1771" s="11">
        <v>4321</v>
      </c>
      <c r="V1771" s="17">
        <v>45459</v>
      </c>
      <c r="X1771" s="141" t="str">
        <f t="shared" si="16"/>
        <v>20241094-13807907R1</v>
      </c>
      <c r="AA1771" s="11" t="str">
        <f t="shared" si="15"/>
        <v>13807907R1</v>
      </c>
      <c r="AB1771" s="11" t="s">
        <v>3347</v>
      </c>
      <c r="AC1771" s="11" t="s">
        <v>3348</v>
      </c>
      <c r="AD1771" s="11">
        <v>15126</v>
      </c>
    </row>
    <row r="1772" spans="1:30" s="11" customFormat="1" hidden="1" x14ac:dyDescent="0.25">
      <c r="A1772" s="1">
        <v>20241095</v>
      </c>
      <c r="B1772" s="1" t="s">
        <v>3349</v>
      </c>
      <c r="C1772" s="1" t="s">
        <v>78</v>
      </c>
      <c r="D1772" s="1" t="s">
        <v>79</v>
      </c>
      <c r="E1772" s="1">
        <v>1252149</v>
      </c>
      <c r="F1772" s="3">
        <v>45458</v>
      </c>
      <c r="G1772" s="1" t="s">
        <v>414</v>
      </c>
      <c r="H1772" s="1"/>
      <c r="J1772" s="11" t="s">
        <v>268</v>
      </c>
      <c r="K1772" s="11">
        <v>550</v>
      </c>
      <c r="V1772" s="17">
        <v>44362</v>
      </c>
      <c r="X1772" s="141" t="str">
        <f t="shared" si="16"/>
        <v>20241095-14012922R5</v>
      </c>
      <c r="Z1772" s="11">
        <f ca="1">IF(AND(ISBLANK(F1772), ISBLANK(V1772)), "", NETWORKDAYS.INTL(F1772, IF(V1772="", TODAY(), V1772), "0000110", DATA!$B$2:$B$200))</f>
        <v>-778</v>
      </c>
      <c r="AA1772" s="11" t="str">
        <f t="shared" si="15"/>
        <v>14012922R5</v>
      </c>
      <c r="AB1772" s="11" t="s">
        <v>3350</v>
      </c>
      <c r="AC1772" s="11" t="s">
        <v>3351</v>
      </c>
      <c r="AD1772" s="11">
        <v>15145</v>
      </c>
    </row>
    <row r="1773" spans="1:30" s="11" customFormat="1" hidden="1" x14ac:dyDescent="0.25">
      <c r="A1773" s="1">
        <v>20241096</v>
      </c>
      <c r="B1773" s="1" t="s">
        <v>3352</v>
      </c>
      <c r="C1773" s="48" t="s">
        <v>33</v>
      </c>
      <c r="D1773" s="1" t="s">
        <v>1807</v>
      </c>
      <c r="E1773" s="1">
        <v>1258557</v>
      </c>
      <c r="F1773" s="3">
        <v>45463</v>
      </c>
      <c r="G1773" s="1" t="s">
        <v>414</v>
      </c>
      <c r="H1773" s="1"/>
      <c r="J1773" s="11" t="s">
        <v>3315</v>
      </c>
      <c r="V1773" s="17"/>
      <c r="W1773" s="11" t="s">
        <v>3330</v>
      </c>
      <c r="X1773" s="141" t="str">
        <f t="shared" si="16"/>
        <v>20241096-13844443R5</v>
      </c>
      <c r="Z1773" s="11">
        <f ca="1">IF(AND(ISBLANK(F1773), ISBLANK(V1773)), "", NETWORKDAYS.INTL(F1773, IF(V1773="", TODAY(), V1773), "0000110", DATA!$B$2:$B$200))</f>
        <v>411</v>
      </c>
      <c r="AA1773" s="11" t="str">
        <f t="shared" si="15"/>
        <v>13844443R5</v>
      </c>
    </row>
    <row r="1774" spans="1:30" s="11" customFormat="1" hidden="1" x14ac:dyDescent="0.25">
      <c r="A1774" s="1">
        <v>20241097</v>
      </c>
      <c r="B1774" s="1" t="s">
        <v>3353</v>
      </c>
      <c r="C1774" s="48" t="s">
        <v>78</v>
      </c>
      <c r="D1774" s="1" t="s">
        <v>79</v>
      </c>
      <c r="E1774" s="1">
        <v>1252149</v>
      </c>
      <c r="F1774" s="3">
        <v>45463</v>
      </c>
      <c r="G1774" s="1" t="s">
        <v>414</v>
      </c>
      <c r="H1774" s="1"/>
      <c r="J1774" s="11" t="s">
        <v>40</v>
      </c>
      <c r="K1774" s="11">
        <v>4221</v>
      </c>
      <c r="V1774" s="17">
        <v>45463</v>
      </c>
      <c r="X1774" s="141" t="str">
        <f t="shared" si="16"/>
        <v>20241097-13955537R10</v>
      </c>
      <c r="Z1774" s="11">
        <f ca="1">IF(AND(ISBLANK(F1774), ISBLANK(V1774)), "", NETWORKDAYS.INTL(F1774, IF(V1774="", TODAY(), V1774), "0000110", DATA!$B$2:$B$200))</f>
        <v>1</v>
      </c>
      <c r="AA1774" s="11" t="str">
        <f t="shared" si="15"/>
        <v>13955537R10</v>
      </c>
      <c r="AB1774" s="11" t="s">
        <v>3354</v>
      </c>
      <c r="AC1774" s="11" t="s">
        <v>3348</v>
      </c>
      <c r="AD1774" s="11">
        <v>15132</v>
      </c>
    </row>
    <row r="1775" spans="1:30" s="11" customFormat="1" ht="10.5" hidden="1" customHeight="1" x14ac:dyDescent="0.25">
      <c r="A1775" s="1">
        <v>20241098</v>
      </c>
      <c r="B1775" s="1" t="s">
        <v>3355</v>
      </c>
      <c r="C1775" s="48" t="s">
        <v>33</v>
      </c>
      <c r="D1775" s="1" t="s">
        <v>3067</v>
      </c>
      <c r="E1775" s="1" t="s">
        <v>2965</v>
      </c>
      <c r="F1775" s="3">
        <v>45463</v>
      </c>
      <c r="G1775" s="1" t="s">
        <v>414</v>
      </c>
      <c r="H1775" s="1"/>
      <c r="J1775" s="11" t="s">
        <v>506</v>
      </c>
      <c r="K1775" s="11">
        <v>500</v>
      </c>
      <c r="V1775" s="17">
        <v>45463</v>
      </c>
      <c r="X1775" s="141" t="str">
        <f t="shared" si="16"/>
        <v>20241098-14023086R4</v>
      </c>
      <c r="Z1775" s="11">
        <f ca="1">IF(AND(ISBLANK(F1775), ISBLANK(V1775)), "", NETWORKDAYS.INTL(F1775, IF(V1775="", TODAY(), V1775), "0000110", DATA!$B$2:$B$200))</f>
        <v>1</v>
      </c>
      <c r="AA1775" s="11" t="str">
        <f t="shared" si="15"/>
        <v>14023086R4</v>
      </c>
      <c r="AB1775" s="11" t="s">
        <v>3356</v>
      </c>
      <c r="AC1775" s="11" t="s">
        <v>3357</v>
      </c>
    </row>
    <row r="1776" spans="1:30" s="11" customFormat="1" ht="13.5" hidden="1" customHeight="1" x14ac:dyDescent="0.25">
      <c r="A1776" s="1">
        <v>20241099</v>
      </c>
      <c r="B1776" s="1" t="s">
        <v>3358</v>
      </c>
      <c r="C1776" s="48">
        <v>6.125</v>
      </c>
      <c r="D1776" s="1" t="s">
        <v>1834</v>
      </c>
      <c r="E1776" s="1" t="s">
        <v>2965</v>
      </c>
      <c r="F1776" s="3">
        <v>45466</v>
      </c>
      <c r="G1776" s="1" t="s">
        <v>414</v>
      </c>
      <c r="H1776" s="1"/>
      <c r="J1776" s="11" t="s">
        <v>40</v>
      </c>
      <c r="K1776" s="11">
        <v>4856</v>
      </c>
      <c r="L1776" s="11" t="s">
        <v>1551</v>
      </c>
      <c r="V1776" s="17">
        <v>45480</v>
      </c>
      <c r="X1776" s="141" t="str">
        <f t="shared" si="16"/>
        <v>20241099-14012911R3</v>
      </c>
      <c r="Z1776" s="11">
        <f ca="1">IF(AND(ISBLANK(F1776), ISBLANK(V1776)), "", NETWORKDAYS.INTL(F1776, IF(V1776="", TODAY(), V1776), "0000110", DATA!$B$2:$B$200))</f>
        <v>11</v>
      </c>
      <c r="AA1776" s="11" t="str">
        <f t="shared" si="15"/>
        <v>14012911R3</v>
      </c>
      <c r="AB1776" s="11" t="s">
        <v>3359</v>
      </c>
      <c r="AC1776" s="313" t="s">
        <v>3360</v>
      </c>
      <c r="AD1776" s="11">
        <v>15190</v>
      </c>
    </row>
    <row r="1777" spans="1:32" s="11" customFormat="1" ht="12.75" hidden="1" customHeight="1" x14ac:dyDescent="0.25">
      <c r="A1777" s="1">
        <v>20241100</v>
      </c>
      <c r="B1777" s="1" t="s">
        <v>3361</v>
      </c>
      <c r="C1777" s="48" t="s">
        <v>33</v>
      </c>
      <c r="D1777" s="1" t="s">
        <v>1731</v>
      </c>
      <c r="E1777" s="1">
        <v>1219697</v>
      </c>
      <c r="F1777" s="3">
        <v>45469</v>
      </c>
      <c r="G1777" s="1" t="s">
        <v>414</v>
      </c>
      <c r="H1777" s="1"/>
      <c r="J1777" s="11" t="s">
        <v>40</v>
      </c>
      <c r="K1777" s="11">
        <v>4196</v>
      </c>
      <c r="V1777" s="17">
        <v>45481</v>
      </c>
      <c r="X1777" s="141" t="str">
        <f t="shared" si="16"/>
        <v>20241100-13719620R4</v>
      </c>
      <c r="Z1777" s="11">
        <f ca="1">IF(AND(ISBLANK(F1777), ISBLANK(V1777)), "", NETWORKDAYS.INTL(F1777, IF(V1777="", TODAY(), V1777), "0000110", DATA!$B$2:$B$200))</f>
        <v>9</v>
      </c>
      <c r="AA1777" s="11" t="str">
        <f t="shared" si="15"/>
        <v>13719620R4</v>
      </c>
      <c r="AB1777" s="11" t="s">
        <v>3362</v>
      </c>
      <c r="AC1777" s="313" t="s">
        <v>3363</v>
      </c>
      <c r="AD1777" s="11">
        <v>15191</v>
      </c>
      <c r="AF1777" s="17"/>
    </row>
    <row r="1778" spans="1:32" s="11" customFormat="1" hidden="1" x14ac:dyDescent="0.25">
      <c r="A1778" s="1">
        <v>20241101</v>
      </c>
      <c r="B1778" s="1" t="s">
        <v>3364</v>
      </c>
      <c r="C1778" s="48" t="s">
        <v>33</v>
      </c>
      <c r="D1778" s="1" t="s">
        <v>2978</v>
      </c>
      <c r="E1778" s="1">
        <v>1226841</v>
      </c>
      <c r="F1778" s="3">
        <v>45470</v>
      </c>
      <c r="G1778" s="1" t="s">
        <v>414</v>
      </c>
      <c r="H1778" s="1"/>
      <c r="J1778" s="11" t="s">
        <v>40</v>
      </c>
      <c r="K1778" s="11">
        <v>4171</v>
      </c>
      <c r="V1778" s="17">
        <v>45474</v>
      </c>
      <c r="X1778" s="141" t="str">
        <f t="shared" si="16"/>
        <v>20241101-13807907R2</v>
      </c>
      <c r="Z1778" s="11">
        <f ca="1">IF(AND(ISBLANK(F1778), ISBLANK(V1778)), "", NETWORKDAYS.INTL(F1778, IF(V1778="", TODAY(), V1778), "0000110", DATA!$B$2:$B$200))</f>
        <v>3</v>
      </c>
      <c r="AA1778" s="11" t="str">
        <f t="shared" si="15"/>
        <v>13807907R2</v>
      </c>
      <c r="AB1778" s="11" t="s">
        <v>3365</v>
      </c>
      <c r="AC1778" s="314" t="s">
        <v>3366</v>
      </c>
      <c r="AD1778" s="11">
        <v>15186</v>
      </c>
      <c r="AF1778" s="17"/>
    </row>
    <row r="1779" spans="1:32" s="11" customFormat="1" hidden="1" x14ac:dyDescent="0.25">
      <c r="A1779" s="1">
        <v>20241102</v>
      </c>
      <c r="B1779" s="1" t="s">
        <v>3367</v>
      </c>
      <c r="C1779" s="48" t="s">
        <v>33</v>
      </c>
      <c r="D1779" s="1" t="s">
        <v>511</v>
      </c>
      <c r="E1779" s="1" t="s">
        <v>160</v>
      </c>
      <c r="F1779" s="3">
        <v>45470</v>
      </c>
      <c r="G1779" s="1" t="s">
        <v>414</v>
      </c>
      <c r="H1779" s="1"/>
      <c r="J1779" s="11" t="s">
        <v>40</v>
      </c>
      <c r="K1779" s="11">
        <v>4121</v>
      </c>
      <c r="V1779" s="17">
        <v>45476</v>
      </c>
      <c r="X1779" s="141" t="str">
        <f t="shared" si="16"/>
        <v>20241102-13186635R14</v>
      </c>
      <c r="Z1779" s="11">
        <f ca="1">IF(AND(ISBLANK(F1779), ISBLANK(V1779)), "", NETWORKDAYS.INTL(F1779, IF(V1779="", TODAY(), V1779), "0000110", DATA!$B$2:$B$200))</f>
        <v>5</v>
      </c>
      <c r="AA1779" s="11" t="str">
        <f t="shared" si="15"/>
        <v>13186635R14</v>
      </c>
      <c r="AB1779" s="11" t="s">
        <v>3368</v>
      </c>
      <c r="AC1779" s="313" t="s">
        <v>3369</v>
      </c>
      <c r="AD1779" s="11">
        <v>15187</v>
      </c>
      <c r="AF1779" s="17"/>
    </row>
    <row r="1780" spans="1:32" s="11" customFormat="1" hidden="1" x14ac:dyDescent="0.25">
      <c r="A1780" s="1">
        <v>20241103</v>
      </c>
      <c r="B1780" s="1">
        <v>14198197</v>
      </c>
      <c r="C1780" s="48">
        <v>6.125</v>
      </c>
      <c r="D1780" s="1" t="s">
        <v>1834</v>
      </c>
      <c r="E1780" s="1">
        <v>1251085</v>
      </c>
      <c r="F1780" s="3">
        <v>45473</v>
      </c>
      <c r="G1780" s="1" t="s">
        <v>414</v>
      </c>
      <c r="H1780" s="1"/>
      <c r="J1780" s="11" t="s">
        <v>40</v>
      </c>
      <c r="K1780" s="11">
        <v>4171</v>
      </c>
      <c r="V1780" s="17">
        <v>45476</v>
      </c>
      <c r="X1780" s="141" t="str">
        <f t="shared" si="16"/>
        <v>20241103-14198197</v>
      </c>
      <c r="Z1780" s="11">
        <f ca="1">IF(AND(ISBLANK(F1780), ISBLANK(V1780)), "", NETWORKDAYS.INTL(F1780, IF(V1780="", TODAY(), V1780), "0000110", DATA!$B$2:$B$200))</f>
        <v>4</v>
      </c>
      <c r="AA1780" s="11">
        <f t="shared" si="15"/>
        <v>14198197</v>
      </c>
      <c r="AB1780" s="11" t="s">
        <v>3370</v>
      </c>
      <c r="AC1780" s="313" t="s">
        <v>3371</v>
      </c>
      <c r="AD1780" s="11">
        <v>15188</v>
      </c>
      <c r="AF1780" s="17"/>
    </row>
    <row r="1781" spans="1:32" s="11" customFormat="1" hidden="1" x14ac:dyDescent="0.25">
      <c r="A1781" s="1">
        <v>20241104</v>
      </c>
      <c r="B1781" s="1">
        <v>14178454</v>
      </c>
      <c r="C1781" s="48">
        <v>6.125</v>
      </c>
      <c r="D1781" s="1" t="s">
        <v>3067</v>
      </c>
      <c r="E1781" s="1" t="s">
        <v>3372</v>
      </c>
      <c r="F1781" s="3">
        <v>45473</v>
      </c>
      <c r="G1781" s="1" t="s">
        <v>414</v>
      </c>
      <c r="H1781" s="1"/>
      <c r="J1781" s="11" t="s">
        <v>40</v>
      </c>
      <c r="K1781" s="11">
        <v>4756</v>
      </c>
      <c r="L1781" s="11" t="s">
        <v>1551</v>
      </c>
      <c r="V1781" s="17">
        <v>45480</v>
      </c>
      <c r="X1781" s="141" t="str">
        <f t="shared" si="16"/>
        <v>20241104-14178454</v>
      </c>
      <c r="Z1781" s="11">
        <f ca="1">IF(AND(ISBLANK(F1781), ISBLANK(V1781)), "", NETWORKDAYS.INTL(F1781, IF(V1781="", TODAY(), V1781), "0000110", DATA!$B$2:$B$200))</f>
        <v>6</v>
      </c>
      <c r="AA1781" s="11">
        <f t="shared" si="15"/>
        <v>14178454</v>
      </c>
      <c r="AB1781" s="11" t="s">
        <v>3373</v>
      </c>
      <c r="AC1781" s="313" t="s">
        <v>3374</v>
      </c>
      <c r="AD1781" s="11">
        <v>15189</v>
      </c>
      <c r="AF1781" s="17"/>
    </row>
    <row r="1782" spans="1:32" s="11" customFormat="1" hidden="1" x14ac:dyDescent="0.25">
      <c r="A1782" s="1">
        <v>20241105</v>
      </c>
      <c r="B1782" s="1" t="s">
        <v>3375</v>
      </c>
      <c r="C1782" s="48" t="s">
        <v>33</v>
      </c>
      <c r="D1782" s="1" t="s">
        <v>1483</v>
      </c>
      <c r="E1782" s="1">
        <v>1218197</v>
      </c>
      <c r="F1782" s="3">
        <v>45476</v>
      </c>
      <c r="G1782" s="1" t="s">
        <v>414</v>
      </c>
      <c r="H1782" s="1"/>
      <c r="J1782" s="11" t="s">
        <v>40</v>
      </c>
      <c r="K1782" s="11">
        <v>4246</v>
      </c>
      <c r="V1782" s="17">
        <v>45481</v>
      </c>
      <c r="X1782" s="141" t="str">
        <f t="shared" si="16"/>
        <v>20241105-13670100R8</v>
      </c>
      <c r="Z1782" s="11">
        <f ca="1">IF(AND(ISBLANK(F1782), ISBLANK(V1782)), "", NETWORKDAYS.INTL(F1782, IF(V1782="", TODAY(), V1782), "0000110", DATA!$B$2:$B$200))</f>
        <v>4</v>
      </c>
      <c r="AA1782" s="11" t="str">
        <f t="shared" si="15"/>
        <v>13670100R8</v>
      </c>
      <c r="AB1782" s="11" t="s">
        <v>3376</v>
      </c>
      <c r="AC1782" s="313" t="s">
        <v>3377</v>
      </c>
      <c r="AD1782" s="11">
        <v>15201</v>
      </c>
      <c r="AF1782" s="17"/>
    </row>
    <row r="1783" spans="1:32" s="11" customFormat="1" x14ac:dyDescent="0.25">
      <c r="A1783" s="1">
        <v>20241106</v>
      </c>
      <c r="B1783" s="1" t="s">
        <v>3378</v>
      </c>
      <c r="C1783" s="48" t="s">
        <v>1582</v>
      </c>
      <c r="D1783" s="1" t="s">
        <v>1973</v>
      </c>
      <c r="E1783" s="1" t="s">
        <v>1974</v>
      </c>
      <c r="F1783" s="3">
        <v>45476</v>
      </c>
      <c r="G1783" s="1" t="s">
        <v>414</v>
      </c>
      <c r="H1783" s="1"/>
      <c r="J1783" s="11" t="s">
        <v>40</v>
      </c>
      <c r="K1783" s="11">
        <v>4471</v>
      </c>
      <c r="V1783" s="17">
        <v>45489</v>
      </c>
      <c r="X1783" s="141" t="str">
        <f t="shared" si="16"/>
        <v>20241106-13791954R8</v>
      </c>
      <c r="Z1783" s="11">
        <f ca="1">IF(AND(ISBLANK(F1783), ISBLANK(V1783)), "", NETWORKDAYS.INTL(F1783, IF(V1783="", TODAY(), V1783), "0000110", DATA!$B$2:$B$200))</f>
        <v>10</v>
      </c>
      <c r="AA1783" s="11" t="str">
        <f t="shared" si="15"/>
        <v>13791954R8</v>
      </c>
      <c r="AB1783" s="11" t="s">
        <v>3379</v>
      </c>
      <c r="AC1783" s="11" t="s">
        <v>3380</v>
      </c>
      <c r="AD1783" s="11">
        <v>15207</v>
      </c>
      <c r="AF1783" s="17"/>
    </row>
    <row r="1784" spans="1:32" s="11" customFormat="1" hidden="1" x14ac:dyDescent="0.25">
      <c r="A1784" s="1">
        <v>20241107</v>
      </c>
      <c r="B1784" s="1" t="s">
        <v>3381</v>
      </c>
      <c r="C1784" s="48" t="s">
        <v>3382</v>
      </c>
      <c r="D1784" s="1" t="s">
        <v>56</v>
      </c>
      <c r="E1784" s="1">
        <v>952636</v>
      </c>
      <c r="F1784" s="3">
        <v>45476</v>
      </c>
      <c r="G1784" s="1" t="s">
        <v>414</v>
      </c>
      <c r="H1784" s="1"/>
      <c r="J1784" s="11" t="s">
        <v>40</v>
      </c>
      <c r="K1784" s="11">
        <v>4696</v>
      </c>
      <c r="V1784" s="17">
        <v>45484</v>
      </c>
      <c r="X1784" s="141" t="str">
        <f t="shared" si="16"/>
        <v>20241107-12756174R14</v>
      </c>
      <c r="Z1784" s="11">
        <f ca="1">IF(AND(ISBLANK(F1784), ISBLANK(V1784)), "", NETWORKDAYS.INTL(F1784, IF(V1784="", TODAY(), V1784), "0000110", DATA!$B$2:$B$200))</f>
        <v>7</v>
      </c>
      <c r="AA1784" s="11" t="str">
        <f t="shared" si="15"/>
        <v>12756174R14</v>
      </c>
      <c r="AB1784" s="11" t="s">
        <v>3383</v>
      </c>
      <c r="AC1784" s="11" t="s">
        <v>3384</v>
      </c>
      <c r="AD1784" s="11">
        <v>15202</v>
      </c>
      <c r="AF1784" s="17"/>
    </row>
    <row r="1785" spans="1:32" s="11" customFormat="1" hidden="1" x14ac:dyDescent="0.25">
      <c r="A1785" s="1">
        <v>20241108</v>
      </c>
      <c r="B1785" s="1" t="s">
        <v>3385</v>
      </c>
      <c r="C1785" s="48" t="s">
        <v>78</v>
      </c>
      <c r="D1785" s="1" t="s">
        <v>79</v>
      </c>
      <c r="E1785" s="1">
        <v>1252149</v>
      </c>
      <c r="F1785" s="3">
        <v>45480</v>
      </c>
      <c r="G1785" s="1" t="s">
        <v>414</v>
      </c>
      <c r="H1785" s="1"/>
      <c r="J1785" s="11" t="s">
        <v>40</v>
      </c>
      <c r="K1785" s="11">
        <v>4121</v>
      </c>
      <c r="V1785" s="17">
        <v>45484</v>
      </c>
      <c r="X1785" s="141" t="str">
        <f t="shared" si="16"/>
        <v>20241108-14012922R6</v>
      </c>
      <c r="Z1785" s="11">
        <f ca="1">IF(AND(ISBLANK(F1785), ISBLANK(V1785)), "", NETWORKDAYS.INTL(F1785, IF(V1785="", TODAY(), V1785), "0000110", DATA!$B$2:$B$200))</f>
        <v>5</v>
      </c>
      <c r="AA1785" s="11" t="str">
        <f t="shared" si="15"/>
        <v>14012922R6</v>
      </c>
      <c r="AB1785" s="11" t="s">
        <v>3386</v>
      </c>
      <c r="AC1785" s="11" t="s">
        <v>3387</v>
      </c>
      <c r="AD1785" s="11">
        <v>15228</v>
      </c>
      <c r="AF1785" s="17"/>
    </row>
    <row r="1786" spans="1:32" s="11" customFormat="1" hidden="1" x14ac:dyDescent="0.25">
      <c r="A1786" s="1">
        <v>20241109</v>
      </c>
      <c r="B1786" s="1" t="s">
        <v>3388</v>
      </c>
      <c r="C1786" s="48" t="s">
        <v>78</v>
      </c>
      <c r="D1786" s="1" t="s">
        <v>79</v>
      </c>
      <c r="E1786" s="1">
        <v>1059290</v>
      </c>
      <c r="F1786" s="3">
        <v>45481</v>
      </c>
      <c r="G1786" s="1" t="s">
        <v>414</v>
      </c>
      <c r="H1786" s="1"/>
      <c r="J1786" s="11" t="s">
        <v>40</v>
      </c>
      <c r="K1786" s="11">
        <v>4246</v>
      </c>
      <c r="V1786" s="17">
        <v>45487</v>
      </c>
      <c r="X1786" s="141" t="str">
        <f t="shared" si="16"/>
        <v>20241109-13754557R16</v>
      </c>
      <c r="Z1786" s="11">
        <f ca="1">IF(AND(ISBLANK(F1786), ISBLANK(V1786)), "", NETWORKDAYS.INTL(F1786, IF(V1786="", TODAY(), V1786), "0000110", DATA!$B$2:$B$200))</f>
        <v>5</v>
      </c>
      <c r="AA1786" s="11" t="str">
        <f t="shared" si="15"/>
        <v>13754557R16</v>
      </c>
      <c r="AB1786" s="11" t="s">
        <v>3389</v>
      </c>
      <c r="AC1786" s="11" t="s">
        <v>3390</v>
      </c>
      <c r="AD1786" s="11">
        <v>15229</v>
      </c>
      <c r="AF1786" s="17"/>
    </row>
    <row r="1787" spans="1:32" s="11" customFormat="1" hidden="1" x14ac:dyDescent="0.25">
      <c r="A1787" s="1">
        <v>20241110</v>
      </c>
      <c r="B1787" s="1" t="s">
        <v>3391</v>
      </c>
      <c r="C1787" s="48" t="s">
        <v>1582</v>
      </c>
      <c r="D1787" s="1" t="s">
        <v>1973</v>
      </c>
      <c r="E1787" s="1" t="s">
        <v>1974</v>
      </c>
      <c r="F1787" s="3">
        <v>45481</v>
      </c>
      <c r="G1787" s="1" t="s">
        <v>414</v>
      </c>
      <c r="H1787" s="1"/>
      <c r="J1787" s="11" t="s">
        <v>40</v>
      </c>
      <c r="K1787" s="11">
        <v>4171</v>
      </c>
      <c r="V1787" s="17">
        <v>45484</v>
      </c>
      <c r="X1787" s="141" t="str">
        <f t="shared" si="16"/>
        <v>20241110-13824397R3</v>
      </c>
      <c r="Z1787" s="11">
        <f ca="1">IF(AND(ISBLANK(F1787), ISBLANK(V1787)), "", NETWORKDAYS.INTL(F1787, IF(V1787="", TODAY(), V1787), "0000110", DATA!$B$2:$B$200))</f>
        <v>4</v>
      </c>
      <c r="AA1787" s="11" t="str">
        <f t="shared" si="15"/>
        <v>13824397R3</v>
      </c>
      <c r="AB1787" s="11" t="s">
        <v>3392</v>
      </c>
      <c r="AC1787" s="11" t="s">
        <v>3393</v>
      </c>
      <c r="AD1787" s="11">
        <v>15230</v>
      </c>
      <c r="AF1787" s="17"/>
    </row>
    <row r="1788" spans="1:32" s="11" customFormat="1" hidden="1" x14ac:dyDescent="0.25">
      <c r="A1788" s="1">
        <v>20241111</v>
      </c>
      <c r="B1788" s="1" t="s">
        <v>3394</v>
      </c>
      <c r="C1788" s="48" t="s">
        <v>33</v>
      </c>
      <c r="D1788" s="1" t="s">
        <v>2498</v>
      </c>
      <c r="E1788" s="1" t="s">
        <v>2786</v>
      </c>
      <c r="F1788" s="3">
        <v>45487</v>
      </c>
      <c r="G1788" s="1" t="s">
        <v>414</v>
      </c>
      <c r="H1788" s="1"/>
      <c r="J1788" s="11" t="s">
        <v>40</v>
      </c>
      <c r="K1788" s="11">
        <v>4121</v>
      </c>
      <c r="V1788" s="17">
        <v>45487</v>
      </c>
      <c r="X1788" s="141" t="str">
        <f t="shared" si="16"/>
        <v>20241111-13261218R14</v>
      </c>
      <c r="Z1788" s="11">
        <f ca="1">IF(AND(ISBLANK(F1788), ISBLANK(V1788)), "", NETWORKDAYS.INTL(F1788, IF(V1788="", TODAY(), V1788), "0000110", DATA!$B$2:$B$200))</f>
        <v>1</v>
      </c>
      <c r="AA1788" s="11" t="str">
        <f t="shared" si="15"/>
        <v>13261218R14</v>
      </c>
      <c r="AB1788" s="11" t="s">
        <v>3395</v>
      </c>
      <c r="AC1788" s="11" t="s">
        <v>3396</v>
      </c>
      <c r="AD1788" s="11">
        <v>15248</v>
      </c>
      <c r="AF1788" s="17"/>
    </row>
    <row r="1789" spans="1:32" s="11" customFormat="1" hidden="1" x14ac:dyDescent="0.25">
      <c r="A1789" s="1">
        <v>20241112</v>
      </c>
      <c r="B1789" s="1" t="s">
        <v>3397</v>
      </c>
      <c r="C1789" s="48" t="s">
        <v>33</v>
      </c>
      <c r="D1789" s="1" t="s">
        <v>2978</v>
      </c>
      <c r="E1789" s="1">
        <v>1226841</v>
      </c>
      <c r="F1789" s="3">
        <v>45487</v>
      </c>
      <c r="G1789" s="1" t="s">
        <v>414</v>
      </c>
      <c r="H1789" s="1"/>
      <c r="J1789" s="11" t="s">
        <v>40</v>
      </c>
      <c r="K1789" s="11">
        <v>4121</v>
      </c>
      <c r="V1789" s="17">
        <v>45487</v>
      </c>
      <c r="X1789" s="141" t="str">
        <f t="shared" si="16"/>
        <v>20241112-13807907R3</v>
      </c>
      <c r="Z1789" s="11">
        <f ca="1">IF(AND(ISBLANK(F1789), ISBLANK(V1789)), "", NETWORKDAYS.INTL(F1789, IF(V1789="", TODAY(), V1789), "0000110", DATA!$B$2:$B$200))</f>
        <v>1</v>
      </c>
      <c r="AA1789" s="11" t="str">
        <f t="shared" si="15"/>
        <v>13807907R3</v>
      </c>
      <c r="AB1789" s="11" t="s">
        <v>3398</v>
      </c>
      <c r="AC1789" s="11" t="s">
        <v>3399</v>
      </c>
      <c r="AD1789" s="11">
        <v>15250</v>
      </c>
      <c r="AF1789" s="17"/>
    </row>
    <row r="1790" spans="1:32" s="11" customFormat="1" hidden="1" x14ac:dyDescent="0.25">
      <c r="A1790" s="1">
        <v>20241113</v>
      </c>
      <c r="B1790" s="1" t="s">
        <v>3400</v>
      </c>
      <c r="C1790" s="48" t="s">
        <v>78</v>
      </c>
      <c r="D1790" s="1" t="s">
        <v>79</v>
      </c>
      <c r="E1790" s="1">
        <v>1059290</v>
      </c>
      <c r="F1790" s="3">
        <v>45487</v>
      </c>
      <c r="G1790" s="1" t="s">
        <v>414</v>
      </c>
      <c r="H1790" s="1"/>
      <c r="J1790" s="11" t="s">
        <v>268</v>
      </c>
      <c r="K1790" s="11">
        <v>550</v>
      </c>
      <c r="V1790" s="17">
        <v>45488</v>
      </c>
      <c r="X1790" s="141" t="str">
        <f t="shared" si="16"/>
        <v>20241113-13719642R12</v>
      </c>
      <c r="Z1790" s="11">
        <f ca="1">IF(AND(ISBLANK(F1790), ISBLANK(V1790)), "", NETWORKDAYS.INTL(F1790, IF(V1790="", TODAY(), V1790), "0000110", DATA!$B$2:$B$200))</f>
        <v>2</v>
      </c>
      <c r="AA1790" s="11" t="str">
        <f t="shared" si="15"/>
        <v>13719642R12</v>
      </c>
      <c r="AB1790" s="11" t="s">
        <v>3401</v>
      </c>
      <c r="AC1790" s="314" t="s">
        <v>3402</v>
      </c>
      <c r="AD1790" s="243">
        <v>15258</v>
      </c>
      <c r="AE1790" s="243"/>
    </row>
    <row r="1791" spans="1:32" s="11" customFormat="1" hidden="1" x14ac:dyDescent="0.25">
      <c r="A1791" s="1">
        <v>20241114</v>
      </c>
      <c r="B1791" s="1" t="s">
        <v>3403</v>
      </c>
      <c r="C1791" s="48" t="s">
        <v>1582</v>
      </c>
      <c r="D1791" s="1" t="s">
        <v>1973</v>
      </c>
      <c r="E1791" s="1" t="s">
        <v>1974</v>
      </c>
      <c r="F1791" s="3">
        <v>45487</v>
      </c>
      <c r="G1791" s="1" t="s">
        <v>414</v>
      </c>
      <c r="H1791" s="1"/>
      <c r="J1791" s="11" t="s">
        <v>40</v>
      </c>
      <c r="K1791" s="11">
        <v>4171</v>
      </c>
      <c r="V1791" s="17">
        <v>45489</v>
      </c>
      <c r="X1791" s="141" t="str">
        <f t="shared" si="16"/>
        <v>20241114-13791953R5</v>
      </c>
      <c r="Z1791" s="11">
        <f ca="1">IF(AND(ISBLANK(F1791), ISBLANK(V1791)), "", NETWORKDAYS.INTL(F1791, IF(V1791="", TODAY(), V1791), "0000110", DATA!$B$2:$B$200))</f>
        <v>3</v>
      </c>
      <c r="AA1791" s="11" t="str">
        <f t="shared" si="15"/>
        <v>13791953R5</v>
      </c>
      <c r="AB1791" s="11" t="s">
        <v>3404</v>
      </c>
      <c r="AC1791" s="314" t="s">
        <v>3405</v>
      </c>
      <c r="AD1791" s="243">
        <v>15259</v>
      </c>
      <c r="AE1791" s="243"/>
    </row>
    <row r="1792" spans="1:32" s="11" customFormat="1" hidden="1" x14ac:dyDescent="0.25">
      <c r="A1792" s="1">
        <v>20241115</v>
      </c>
      <c r="B1792" s="1" t="s">
        <v>3406</v>
      </c>
      <c r="C1792" s="48" t="s">
        <v>1582</v>
      </c>
      <c r="D1792" s="1" t="s">
        <v>1973</v>
      </c>
      <c r="E1792" s="1" t="s">
        <v>1974</v>
      </c>
      <c r="F1792" s="3">
        <v>45487</v>
      </c>
      <c r="G1792" s="1" t="s">
        <v>414</v>
      </c>
      <c r="H1792" s="1"/>
      <c r="J1792" s="11" t="s">
        <v>40</v>
      </c>
      <c r="K1792" s="11">
        <v>4171</v>
      </c>
      <c r="V1792" s="17">
        <v>45489</v>
      </c>
      <c r="X1792" s="141" t="str">
        <f t="shared" si="16"/>
        <v>20241115-13791955R6</v>
      </c>
      <c r="Z1792" s="11">
        <f ca="1">IF(AND(ISBLANK(F1792), ISBLANK(V1792)), "", NETWORKDAYS.INTL(F1792, IF(V1792="", TODAY(), V1792), "0000110", DATA!$B$2:$B$200))</f>
        <v>3</v>
      </c>
      <c r="AA1792" s="11" t="str">
        <f t="shared" si="15"/>
        <v>13791955R6</v>
      </c>
      <c r="AB1792" s="11" t="s">
        <v>3407</v>
      </c>
      <c r="AC1792" s="314" t="s">
        <v>3408</v>
      </c>
      <c r="AD1792" s="243">
        <v>15260</v>
      </c>
      <c r="AE1792" s="243"/>
    </row>
    <row r="1793" spans="1:32" s="11" customFormat="1" hidden="1" x14ac:dyDescent="0.25">
      <c r="A1793" s="1">
        <v>20241116</v>
      </c>
      <c r="B1793" s="1" t="s">
        <v>3409</v>
      </c>
      <c r="C1793" s="48" t="s">
        <v>33</v>
      </c>
      <c r="D1793" s="1" t="s">
        <v>1483</v>
      </c>
      <c r="E1793" s="1">
        <v>1218197</v>
      </c>
      <c r="F1793" s="3">
        <v>45487</v>
      </c>
      <c r="G1793" s="1" t="s">
        <v>414</v>
      </c>
      <c r="H1793" s="1"/>
      <c r="J1793" s="11" t="s">
        <v>40</v>
      </c>
      <c r="K1793" s="11">
        <v>5251</v>
      </c>
      <c r="V1793" s="17">
        <v>45490</v>
      </c>
      <c r="X1793" s="141" t="str">
        <f t="shared" si="16"/>
        <v>20241116-13838421R4</v>
      </c>
      <c r="Z1793" s="11">
        <f ca="1">IF(AND(ISBLANK(F1793), ISBLANK(V1793)), "", NETWORKDAYS.INTL(F1793, IF(V1793="", TODAY(), V1793), "0000110", DATA!$B$2:$B$200))</f>
        <v>4</v>
      </c>
      <c r="AA1793" s="11" t="str">
        <f t="shared" si="15"/>
        <v>13838421R4</v>
      </c>
      <c r="AB1793" s="11" t="s">
        <v>3410</v>
      </c>
      <c r="AC1793" s="11" t="s">
        <v>3411</v>
      </c>
      <c r="AD1793" s="243">
        <v>15261</v>
      </c>
      <c r="AE1793" s="243"/>
    </row>
    <row r="1794" spans="1:32" s="11" customFormat="1" hidden="1" x14ac:dyDescent="0.25">
      <c r="A1794" s="1">
        <v>20241117</v>
      </c>
      <c r="B1794" s="1" t="s">
        <v>3412</v>
      </c>
      <c r="C1794" s="48">
        <v>6.125</v>
      </c>
      <c r="D1794" s="1" t="s">
        <v>1834</v>
      </c>
      <c r="E1794" s="1">
        <v>1251085</v>
      </c>
      <c r="F1794" s="3">
        <v>45489</v>
      </c>
      <c r="G1794" s="1" t="s">
        <v>414</v>
      </c>
      <c r="H1794" s="1"/>
      <c r="J1794" s="11" t="s">
        <v>40</v>
      </c>
      <c r="K1794" s="11">
        <v>5251</v>
      </c>
      <c r="V1794" s="17">
        <v>45490</v>
      </c>
      <c r="X1794" s="141" t="str">
        <f t="shared" si="16"/>
        <v>20241117-14198197R1</v>
      </c>
      <c r="Z1794" s="11">
        <f ca="1">IF(AND(ISBLANK(F1794), ISBLANK(V1794)), "", NETWORKDAYS.INTL(F1794, IF(V1794="", TODAY(), V1794), "0000110", DATA!$B$2:$B$200))</f>
        <v>2</v>
      </c>
      <c r="AA1794" s="11" t="str">
        <f t="shared" si="15"/>
        <v>14198197R1</v>
      </c>
      <c r="AB1794" s="11" t="s">
        <v>3413</v>
      </c>
      <c r="AC1794" s="315" t="s">
        <v>3414</v>
      </c>
      <c r="AD1794" s="11">
        <v>15267</v>
      </c>
    </row>
    <row r="1795" spans="1:32" s="11" customFormat="1" hidden="1" x14ac:dyDescent="0.25">
      <c r="A1795" s="1">
        <v>20241118</v>
      </c>
      <c r="B1795" s="1" t="s">
        <v>3415</v>
      </c>
      <c r="C1795" s="48" t="s">
        <v>78</v>
      </c>
      <c r="D1795" s="1" t="s">
        <v>79</v>
      </c>
      <c r="E1795" s="1">
        <v>1252149</v>
      </c>
      <c r="F1795" s="3">
        <v>45496</v>
      </c>
      <c r="G1795" s="1" t="s">
        <v>414</v>
      </c>
      <c r="H1795" s="1"/>
      <c r="J1795" s="11" t="s">
        <v>268</v>
      </c>
      <c r="K1795" s="11">
        <v>550</v>
      </c>
      <c r="V1795" s="17">
        <v>45497</v>
      </c>
      <c r="X1795" s="141" t="str">
        <f t="shared" si="16"/>
        <v>20241118-13955537R11</v>
      </c>
      <c r="Z1795" s="11">
        <f ca="1">IF(AND(ISBLANK(F1795), ISBLANK(V1795)), "", NETWORKDAYS.INTL(F1795, IF(V1795="", TODAY(), V1795), "0000110", DATA!$B$2:$B$200))</f>
        <v>2</v>
      </c>
      <c r="AA1795" s="11" t="str">
        <f t="shared" si="15"/>
        <v>13955537R11</v>
      </c>
      <c r="AB1795" s="11" t="s">
        <v>3416</v>
      </c>
      <c r="AF1795" s="17"/>
    </row>
    <row r="1796" spans="1:32" s="11" customFormat="1" hidden="1" x14ac:dyDescent="0.25">
      <c r="A1796" s="1">
        <v>20241119</v>
      </c>
      <c r="B1796" s="1" t="s">
        <v>3417</v>
      </c>
      <c r="C1796" s="48" t="s">
        <v>3382</v>
      </c>
      <c r="D1796" s="1" t="s">
        <v>56</v>
      </c>
      <c r="E1796" s="1">
        <v>952636</v>
      </c>
      <c r="F1796" s="3">
        <v>45497</v>
      </c>
      <c r="G1796" s="1" t="s">
        <v>414</v>
      </c>
      <c r="H1796" s="1"/>
      <c r="J1796" s="11" t="s">
        <v>506</v>
      </c>
      <c r="K1796" s="11">
        <v>500</v>
      </c>
      <c r="V1796" s="17">
        <v>45543</v>
      </c>
      <c r="X1796" s="141" t="str">
        <f t="shared" si="16"/>
        <v>20241119-12756174R15</v>
      </c>
      <c r="Z1796" s="11">
        <f ca="1">IF(AND(ISBLANK(F1796), ISBLANK(V1796)), "", NETWORKDAYS.INTL(F1796, IF(V1796="", TODAY(), V1796), "0000110", DATA!$B$2:$B$200))</f>
        <v>33</v>
      </c>
      <c r="AA1796" s="11" t="str">
        <f t="shared" si="15"/>
        <v>12756174R15</v>
      </c>
      <c r="AB1796" s="11" t="s">
        <v>3418</v>
      </c>
      <c r="AF1796" s="17"/>
    </row>
    <row r="1797" spans="1:32" s="11" customFormat="1" hidden="1" x14ac:dyDescent="0.25">
      <c r="A1797" s="1">
        <v>20241120</v>
      </c>
      <c r="B1797" s="1" t="s">
        <v>3419</v>
      </c>
      <c r="C1797" s="48" t="s">
        <v>1582</v>
      </c>
      <c r="D1797" s="1" t="s">
        <v>1973</v>
      </c>
      <c r="E1797" s="1" t="s">
        <v>1974</v>
      </c>
      <c r="F1797" s="3">
        <v>45497</v>
      </c>
      <c r="G1797" s="1" t="s">
        <v>414</v>
      </c>
      <c r="H1797" s="1"/>
      <c r="J1797" s="11" t="s">
        <v>40</v>
      </c>
      <c r="K1797" s="11">
        <v>4196</v>
      </c>
      <c r="V1797" s="17">
        <v>45504</v>
      </c>
      <c r="X1797" s="141" t="str">
        <f t="shared" si="16"/>
        <v>20241120-13824397R4</v>
      </c>
      <c r="Z1797" s="11">
        <f ca="1">IF(AND(ISBLANK(F1797), ISBLANK(V1797)), "", NETWORKDAYS.INTL(F1797, IF(V1797="", TODAY(), V1797), "0000110", DATA!$B$2:$B$200))</f>
        <v>6</v>
      </c>
      <c r="AA1797" s="11" t="str">
        <f t="shared" si="15"/>
        <v>13824397R4</v>
      </c>
      <c r="AB1797" s="11" t="s">
        <v>3420</v>
      </c>
      <c r="AC1797" s="11" t="s">
        <v>3421</v>
      </c>
      <c r="AD1797" s="11">
        <v>15296</v>
      </c>
      <c r="AF1797" s="17"/>
    </row>
    <row r="1798" spans="1:32" s="11" customFormat="1" hidden="1" x14ac:dyDescent="0.25">
      <c r="A1798" s="1">
        <v>20241121</v>
      </c>
      <c r="B1798" s="1" t="s">
        <v>3422</v>
      </c>
      <c r="C1798" s="48">
        <v>6.125</v>
      </c>
      <c r="D1798" s="1" t="s">
        <v>1834</v>
      </c>
      <c r="E1798" s="1" t="s">
        <v>2965</v>
      </c>
      <c r="F1798" s="3">
        <v>45498</v>
      </c>
      <c r="G1798" s="1" t="s">
        <v>414</v>
      </c>
      <c r="H1798" s="1"/>
      <c r="J1798" s="11" t="s">
        <v>40</v>
      </c>
      <c r="K1798" s="11">
        <v>4146</v>
      </c>
      <c r="V1798" s="17">
        <v>45503</v>
      </c>
      <c r="X1798" s="141" t="str">
        <f t="shared" si="16"/>
        <v>20241121-14012911R4</v>
      </c>
      <c r="Z1798" s="11">
        <f ca="1">IF(AND(ISBLANK(F1798), ISBLANK(V1798)), "", NETWORKDAYS.INTL(F1798, IF(V1798="", TODAY(), V1798), "0000110", DATA!$B$2:$B$200))</f>
        <v>4</v>
      </c>
      <c r="AA1798" s="11" t="str">
        <f t="shared" si="15"/>
        <v>14012911R4</v>
      </c>
      <c r="AB1798" s="11" t="s">
        <v>3423</v>
      </c>
      <c r="AC1798" s="313" t="s">
        <v>3424</v>
      </c>
      <c r="AF1798" s="17"/>
    </row>
    <row r="1799" spans="1:32" s="11" customFormat="1" hidden="1" x14ac:dyDescent="0.25">
      <c r="A1799" s="1">
        <v>20241122</v>
      </c>
      <c r="B1799" s="1" t="s">
        <v>3425</v>
      </c>
      <c r="C1799" s="48">
        <v>6.125</v>
      </c>
      <c r="D1799" s="1" t="s">
        <v>3067</v>
      </c>
      <c r="E1799" s="1" t="s">
        <v>3372</v>
      </c>
      <c r="F1799" s="3">
        <v>45501</v>
      </c>
      <c r="G1799" s="1" t="s">
        <v>414</v>
      </c>
      <c r="H1799" s="1"/>
      <c r="J1799" s="11" t="s">
        <v>40</v>
      </c>
      <c r="K1799" s="11">
        <v>4121</v>
      </c>
      <c r="V1799" s="17">
        <v>45508</v>
      </c>
      <c r="X1799" s="141" t="str">
        <f t="shared" si="16"/>
        <v>20241122-14178454R1</v>
      </c>
      <c r="Z1799" s="11">
        <f ca="1">IF(AND(ISBLANK(F1799), ISBLANK(V1799)), "", NETWORKDAYS.INTL(F1799, IF(V1799="", TODAY(), V1799), "0000110", DATA!$B$2:$B$200))</f>
        <v>6</v>
      </c>
      <c r="AA1799" s="11" t="str">
        <f t="shared" si="15"/>
        <v>14178454R1</v>
      </c>
      <c r="AB1799" s="11" t="s">
        <v>3426</v>
      </c>
      <c r="AC1799" s="11" t="s">
        <v>3427</v>
      </c>
      <c r="AD1799" s="11">
        <v>15297</v>
      </c>
      <c r="AF1799" s="17"/>
    </row>
    <row r="1800" spans="1:32" s="11" customFormat="1" hidden="1" x14ac:dyDescent="0.25">
      <c r="A1800" s="244">
        <v>20241123</v>
      </c>
      <c r="B1800" s="1">
        <v>14190156</v>
      </c>
      <c r="C1800" s="48">
        <v>6.125</v>
      </c>
      <c r="D1800" s="1" t="s">
        <v>1834</v>
      </c>
      <c r="E1800" s="1">
        <v>1251085</v>
      </c>
      <c r="F1800" s="3">
        <v>45502</v>
      </c>
      <c r="G1800" s="1" t="s">
        <v>414</v>
      </c>
      <c r="H1800" s="1"/>
      <c r="J1800" s="11" t="s">
        <v>40</v>
      </c>
      <c r="K1800" s="11">
        <v>4246</v>
      </c>
      <c r="V1800" s="17">
        <v>45508</v>
      </c>
      <c r="X1800" s="141" t="str">
        <f t="shared" si="16"/>
        <v>20241123-14190156</v>
      </c>
      <c r="Z1800" s="11">
        <f ca="1">IF(AND(ISBLANK(F1800), ISBLANK(V1800)), "", NETWORKDAYS.INTL(F1800, IF(V1800="", TODAY(), V1800), "0000110", DATA!$B$2:$B$200))</f>
        <v>5</v>
      </c>
      <c r="AA1800" s="11">
        <f t="shared" si="15"/>
        <v>14190156</v>
      </c>
      <c r="AB1800" s="11" t="s">
        <v>3428</v>
      </c>
      <c r="AC1800" s="315" t="s">
        <v>3429</v>
      </c>
      <c r="AF1800" s="17"/>
    </row>
    <row r="1801" spans="1:32" s="11" customFormat="1" hidden="1" x14ac:dyDescent="0.25">
      <c r="A1801" s="1">
        <v>20241124</v>
      </c>
      <c r="B1801" s="1" t="s">
        <v>3430</v>
      </c>
      <c r="C1801" s="48" t="s">
        <v>33</v>
      </c>
      <c r="D1801" s="1" t="s">
        <v>2978</v>
      </c>
      <c r="E1801" s="1">
        <v>1226841</v>
      </c>
      <c r="F1801" s="3">
        <v>45503</v>
      </c>
      <c r="G1801" s="1" t="s">
        <v>414</v>
      </c>
      <c r="H1801" s="1"/>
      <c r="J1801" s="11" t="s">
        <v>3431</v>
      </c>
      <c r="V1801" s="17">
        <v>45508</v>
      </c>
      <c r="X1801" s="141" t="str">
        <f t="shared" ref="X1801:X1832" si="17">A1801&amp;"-"&amp;B1801</f>
        <v>20241124-13807907R4</v>
      </c>
      <c r="Z1801" s="11">
        <f ca="1">IF(AND(ISBLANK(F1801), ISBLANK(V1801)), "", NETWORKDAYS.INTL(F1801, IF(V1801="", TODAY(), V1801), "0000110", DATA!$B$2:$B$200))</f>
        <v>4</v>
      </c>
      <c r="AA1801" s="11" t="str">
        <f t="shared" si="15"/>
        <v>13807907R4</v>
      </c>
      <c r="AB1801" s="11" t="s">
        <v>3432</v>
      </c>
      <c r="AC1801" s="11" t="s">
        <v>3433</v>
      </c>
      <c r="AF1801" s="17"/>
    </row>
    <row r="1802" spans="1:32" s="11" customFormat="1" hidden="1" x14ac:dyDescent="0.25">
      <c r="A1802" s="1">
        <v>20241125</v>
      </c>
      <c r="B1802" s="1" t="s">
        <v>3434</v>
      </c>
      <c r="C1802" s="48" t="s">
        <v>33</v>
      </c>
      <c r="D1802" s="1" t="s">
        <v>2498</v>
      </c>
      <c r="E1802" s="1" t="s">
        <v>2786</v>
      </c>
      <c r="F1802" s="3">
        <v>45503</v>
      </c>
      <c r="G1802" s="1" t="s">
        <v>414</v>
      </c>
      <c r="H1802" s="1"/>
      <c r="J1802" s="11" t="s">
        <v>40</v>
      </c>
      <c r="K1802" s="11">
        <v>4706</v>
      </c>
      <c r="V1802" s="17">
        <v>45505</v>
      </c>
      <c r="X1802" s="141" t="str">
        <f t="shared" si="17"/>
        <v>20241125-13261218R15</v>
      </c>
      <c r="Z1802" s="11">
        <f ca="1">IF(AND(ISBLANK(F1802), ISBLANK(V1802)), "", NETWORKDAYS.INTL(F1802, IF(V1802="", TODAY(), V1802), "0000110", DATA!$B$2:$B$200))</f>
        <v>3</v>
      </c>
      <c r="AA1802" s="11" t="str">
        <f t="shared" si="15"/>
        <v>13261218R15</v>
      </c>
      <c r="AB1802" s="11" t="s">
        <v>3435</v>
      </c>
      <c r="AC1802" s="11" t="s">
        <v>3436</v>
      </c>
      <c r="AD1802" s="11">
        <v>15443</v>
      </c>
      <c r="AF1802" s="17"/>
    </row>
    <row r="1803" spans="1:32" s="11" customFormat="1" hidden="1" x14ac:dyDescent="0.25">
      <c r="A1803" s="244">
        <v>20241126</v>
      </c>
      <c r="B1803" s="1" t="s">
        <v>3437</v>
      </c>
      <c r="C1803" s="48" t="s">
        <v>33</v>
      </c>
      <c r="D1803" s="1" t="s">
        <v>511</v>
      </c>
      <c r="E1803" s="1">
        <v>1108037</v>
      </c>
      <c r="F1803" s="3">
        <v>45511</v>
      </c>
      <c r="G1803" s="1" t="s">
        <v>414</v>
      </c>
      <c r="H1803" s="1"/>
      <c r="J1803" s="11" t="s">
        <v>40</v>
      </c>
      <c r="K1803" s="11">
        <v>4506</v>
      </c>
      <c r="V1803" s="17"/>
      <c r="X1803" s="141" t="str">
        <f t="shared" si="17"/>
        <v>20241126-13273681R11</v>
      </c>
      <c r="Z1803" s="11">
        <f ca="1">IF(AND(ISBLANK(F1803), ISBLANK(V1803)), "", NETWORKDAYS.INTL(F1803, IF(V1803="", TODAY(), V1803), "0000110", DATA!$B$2:$B$200))</f>
        <v>377</v>
      </c>
      <c r="AA1803" s="11" t="str">
        <f t="shared" si="15"/>
        <v>13273681R11</v>
      </c>
      <c r="AB1803" s="11" t="s">
        <v>3438</v>
      </c>
      <c r="AF1803" s="17"/>
    </row>
    <row r="1804" spans="1:32" s="11" customFormat="1" hidden="1" x14ac:dyDescent="0.25">
      <c r="A1804" s="1">
        <v>20241127</v>
      </c>
      <c r="B1804" s="1" t="s">
        <v>3439</v>
      </c>
      <c r="C1804" s="48" t="s">
        <v>33</v>
      </c>
      <c r="D1804" s="1" t="s">
        <v>511</v>
      </c>
      <c r="E1804" s="1" t="s">
        <v>160</v>
      </c>
      <c r="F1804" s="3">
        <v>45511</v>
      </c>
      <c r="G1804" s="1" t="s">
        <v>414</v>
      </c>
      <c r="H1804" s="1"/>
      <c r="J1804" s="11" t="s">
        <v>506</v>
      </c>
      <c r="V1804" s="17">
        <v>45543</v>
      </c>
      <c r="X1804" s="141" t="str">
        <f t="shared" si="17"/>
        <v>20241127-13186635R15</v>
      </c>
      <c r="Z1804" s="11">
        <f ca="1">IF(AND(ISBLANK(F1804), ISBLANK(V1804)), "", NETWORKDAYS.INTL(F1804, IF(V1804="", TODAY(), V1804), "0000110", DATA!$B$2:$B$200))</f>
        <v>23</v>
      </c>
      <c r="AA1804" s="11" t="str">
        <f t="shared" si="15"/>
        <v>13186635R15</v>
      </c>
      <c r="AB1804" s="11" t="s">
        <v>3440</v>
      </c>
      <c r="AF1804" s="17"/>
    </row>
    <row r="1805" spans="1:32" s="11" customFormat="1" hidden="1" x14ac:dyDescent="0.25">
      <c r="A1805" s="244">
        <v>20241128</v>
      </c>
      <c r="B1805" s="5" t="s">
        <v>3441</v>
      </c>
      <c r="C1805" s="48">
        <v>6.125</v>
      </c>
      <c r="D1805" s="1" t="s">
        <v>1834</v>
      </c>
      <c r="E1805" s="1">
        <v>1251085</v>
      </c>
      <c r="F1805" s="3">
        <v>45511</v>
      </c>
      <c r="G1805" s="1" t="s">
        <v>414</v>
      </c>
      <c r="H1805" s="1"/>
      <c r="J1805" s="11" t="s">
        <v>40</v>
      </c>
      <c r="K1805" s="11">
        <v>4246</v>
      </c>
      <c r="V1805" s="17">
        <v>45519</v>
      </c>
      <c r="X1805" s="141" t="str">
        <f t="shared" si="17"/>
        <v>20241128-14198197R2</v>
      </c>
      <c r="Z1805" s="11">
        <f ca="1">IF(AND(ISBLANK(F1805), ISBLANK(V1805)), "", NETWORKDAYS.INTL(F1805, IF(V1805="", TODAY(), V1805), "0000110", DATA!$B$2:$B$200))</f>
        <v>7</v>
      </c>
      <c r="AA1805" s="11" t="str">
        <f t="shared" si="15"/>
        <v>14198197R2</v>
      </c>
      <c r="AB1805" s="11" t="s">
        <v>3442</v>
      </c>
      <c r="AF1805" s="17"/>
    </row>
    <row r="1806" spans="1:32" s="11" customFormat="1" hidden="1" x14ac:dyDescent="0.25">
      <c r="A1806" s="244">
        <v>20241129</v>
      </c>
      <c r="B1806" s="1" t="s">
        <v>3443</v>
      </c>
      <c r="C1806" s="48" t="s">
        <v>78</v>
      </c>
      <c r="D1806" s="1" t="s">
        <v>79</v>
      </c>
      <c r="E1806" s="1">
        <v>1252149</v>
      </c>
      <c r="F1806" s="3">
        <v>45516</v>
      </c>
      <c r="G1806" s="1" t="s">
        <v>414</v>
      </c>
      <c r="H1806" s="1"/>
      <c r="J1806" s="11" t="s">
        <v>268</v>
      </c>
      <c r="K1806" s="11">
        <v>550</v>
      </c>
      <c r="V1806" s="17">
        <v>45518</v>
      </c>
      <c r="X1806" s="141" t="str">
        <f t="shared" si="17"/>
        <v>20241129-13955537R12</v>
      </c>
      <c r="Z1806" s="11">
        <f ca="1">IF(AND(ISBLANK(F1806), ISBLANK(V1806)), "", NETWORKDAYS.INTL(F1806, IF(V1806="", TODAY(), V1806), "0000110", DATA!$B$2:$B$200))</f>
        <v>3</v>
      </c>
      <c r="AA1806" s="11" t="str">
        <f t="shared" si="15"/>
        <v>13955537R12</v>
      </c>
      <c r="AB1806" s="11" t="s">
        <v>3444</v>
      </c>
      <c r="AC1806" s="11" t="s">
        <v>3445</v>
      </c>
      <c r="AF1806" s="17"/>
    </row>
    <row r="1807" spans="1:32" s="11" customFormat="1" hidden="1" x14ac:dyDescent="0.25">
      <c r="A1807" s="1">
        <v>20241130</v>
      </c>
      <c r="B1807" s="5" t="s">
        <v>3446</v>
      </c>
      <c r="C1807" s="48" t="s">
        <v>33</v>
      </c>
      <c r="D1807" s="1" t="s">
        <v>1717</v>
      </c>
      <c r="E1807" s="1">
        <v>1208059</v>
      </c>
      <c r="F1807" s="3">
        <v>45522</v>
      </c>
      <c r="G1807" s="1" t="s">
        <v>414</v>
      </c>
      <c r="H1807" s="1"/>
      <c r="J1807" s="11" t="s">
        <v>1484</v>
      </c>
      <c r="V1807" s="17"/>
      <c r="W1807" s="11" t="s">
        <v>3447</v>
      </c>
      <c r="X1807" s="141" t="str">
        <f t="shared" si="17"/>
        <v>20241130-13730506R2</v>
      </c>
      <c r="Z1807" s="11">
        <f ca="1">IF(AND(ISBLANK(F1807), ISBLANK(V1807)), "", NETWORKDAYS.INTL(F1807, IF(V1807="", TODAY(), V1807), "0000110", DATA!$B$2:$B$200))</f>
        <v>370</v>
      </c>
      <c r="AA1807" s="11" t="str">
        <f t="shared" si="15"/>
        <v>13730506R2</v>
      </c>
      <c r="AB1807" s="11" t="s">
        <v>3448</v>
      </c>
      <c r="AC1807" s="11" t="s">
        <v>3449</v>
      </c>
      <c r="AF1807" s="17"/>
    </row>
    <row r="1808" spans="1:32" s="11" customFormat="1" hidden="1" x14ac:dyDescent="0.25">
      <c r="A1808" s="1">
        <v>20241131</v>
      </c>
      <c r="B1808" s="1" t="s">
        <v>3450</v>
      </c>
      <c r="C1808" s="48" t="s">
        <v>33</v>
      </c>
      <c r="D1808" s="1" t="s">
        <v>1483</v>
      </c>
      <c r="E1808" s="1">
        <v>1218197</v>
      </c>
      <c r="F1808" s="3">
        <v>45522</v>
      </c>
      <c r="G1808" s="1" t="s">
        <v>414</v>
      </c>
      <c r="H1808" s="1"/>
      <c r="J1808" s="11" t="s">
        <v>40</v>
      </c>
      <c r="K1808" s="11">
        <v>4906</v>
      </c>
      <c r="V1808" s="17">
        <v>45538</v>
      </c>
      <c r="X1808" s="141" t="str">
        <f t="shared" si="17"/>
        <v>20241131-13508790R10</v>
      </c>
      <c r="Z1808" s="11">
        <f ca="1">IF(AND(ISBLANK(F1808), ISBLANK(V1808)), "", NETWORKDAYS.INTL(F1808, IF(V1808="", TODAY(), V1808), "0000110", DATA!$B$2:$B$200))</f>
        <v>13</v>
      </c>
      <c r="AA1808" s="11" t="str">
        <f t="shared" si="15"/>
        <v>13508790R10</v>
      </c>
      <c r="AB1808" s="11" t="s">
        <v>3451</v>
      </c>
      <c r="AC1808" s="11" t="s">
        <v>3452</v>
      </c>
      <c r="AF1808" s="17"/>
    </row>
    <row r="1809" spans="1:32" s="11" customFormat="1" hidden="1" x14ac:dyDescent="0.25">
      <c r="A1809" s="1">
        <v>20241132</v>
      </c>
      <c r="B1809" s="5" t="s">
        <v>3453</v>
      </c>
      <c r="C1809" s="48" t="s">
        <v>78</v>
      </c>
      <c r="D1809" s="1" t="s">
        <v>79</v>
      </c>
      <c r="E1809" s="1">
        <v>1252149</v>
      </c>
      <c r="F1809" s="3">
        <v>45522</v>
      </c>
      <c r="G1809" s="1" t="s">
        <v>414</v>
      </c>
      <c r="H1809" s="1"/>
      <c r="J1809" s="11" t="s">
        <v>40</v>
      </c>
      <c r="K1809" s="11">
        <v>4196</v>
      </c>
      <c r="V1809" s="17">
        <v>45529</v>
      </c>
      <c r="X1809" s="141" t="str">
        <f t="shared" si="17"/>
        <v>20241132-13955538R9</v>
      </c>
      <c r="Z1809" s="11">
        <f ca="1">IF(AND(ISBLANK(F1809), ISBLANK(V1809)), "", NETWORKDAYS.INTL(F1809, IF(V1809="", TODAY(), V1809), "0000110", DATA!$B$2:$B$200))</f>
        <v>6</v>
      </c>
      <c r="AA1809" s="11" t="str">
        <f t="shared" si="15"/>
        <v>13955538R9</v>
      </c>
      <c r="AB1809" s="11" t="s">
        <v>3454</v>
      </c>
      <c r="AC1809" s="11" t="s">
        <v>3455</v>
      </c>
      <c r="AF1809" s="17"/>
    </row>
    <row r="1810" spans="1:32" s="11" customFormat="1" hidden="1" x14ac:dyDescent="0.25">
      <c r="A1810" s="1">
        <v>20241133</v>
      </c>
      <c r="B1810" s="5" t="s">
        <v>3456</v>
      </c>
      <c r="C1810" s="48" t="s">
        <v>33</v>
      </c>
      <c r="D1810" s="1" t="s">
        <v>2498</v>
      </c>
      <c r="E1810" s="1" t="s">
        <v>2786</v>
      </c>
      <c r="F1810" s="3">
        <v>45522</v>
      </c>
      <c r="G1810" s="1" t="s">
        <v>414</v>
      </c>
      <c r="H1810" s="1"/>
      <c r="J1810" s="11" t="s">
        <v>506</v>
      </c>
      <c r="K1810" s="11">
        <v>550</v>
      </c>
      <c r="V1810" s="17"/>
      <c r="X1810" s="141" t="str">
        <f t="shared" si="17"/>
        <v>20241133-13261218R16</v>
      </c>
      <c r="Z1810" s="11">
        <f ca="1">IF(AND(ISBLANK(F1810), ISBLANK(V1810)), "", NETWORKDAYS.INTL(F1810, IF(V1810="", TODAY(), V1810), "0000110", DATA!$B$2:$B$200))</f>
        <v>370</v>
      </c>
      <c r="AA1810" s="11" t="str">
        <f t="shared" si="15"/>
        <v>13261218R16</v>
      </c>
      <c r="AB1810" s="11" t="s">
        <v>3457</v>
      </c>
      <c r="AC1810" s="11" t="s">
        <v>3458</v>
      </c>
      <c r="AF1810" s="17"/>
    </row>
    <row r="1811" spans="1:32" s="11" customFormat="1" hidden="1" x14ac:dyDescent="0.25">
      <c r="A1811" s="1">
        <v>20241134</v>
      </c>
      <c r="B1811" s="5" t="s">
        <v>3459</v>
      </c>
      <c r="C1811" s="48" t="s">
        <v>33</v>
      </c>
      <c r="D1811" s="1" t="s">
        <v>1275</v>
      </c>
      <c r="E1811" s="1">
        <v>1219697</v>
      </c>
      <c r="F1811" s="3">
        <v>45523</v>
      </c>
      <c r="G1811" s="1" t="s">
        <v>414</v>
      </c>
      <c r="H1811" s="1"/>
      <c r="J1811" s="11" t="s">
        <v>40</v>
      </c>
      <c r="K1811" s="11">
        <v>4221</v>
      </c>
      <c r="V1811" s="17">
        <v>45543</v>
      </c>
      <c r="X1811" s="141" t="str">
        <f t="shared" si="17"/>
        <v>20241134-13482810R4</v>
      </c>
      <c r="Z1811" s="11">
        <f ca="1">IF(AND(ISBLANK(F1811), ISBLANK(V1811)), "", NETWORKDAYS.INTL(F1811, IF(V1811="", TODAY(), V1811), "0000110", DATA!$B$2:$B$200))</f>
        <v>15</v>
      </c>
      <c r="AA1811" s="11" t="str">
        <f t="shared" si="15"/>
        <v>13482810R4</v>
      </c>
      <c r="AB1811" s="18" t="s">
        <v>3460</v>
      </c>
      <c r="AF1811" s="17"/>
    </row>
    <row r="1812" spans="1:32" s="11" customFormat="1" hidden="1" x14ac:dyDescent="0.25">
      <c r="A1812" s="1">
        <v>20241135</v>
      </c>
      <c r="B1812" s="5" t="s">
        <v>3461</v>
      </c>
      <c r="C1812" s="48" t="s">
        <v>33</v>
      </c>
      <c r="D1812" s="1" t="s">
        <v>511</v>
      </c>
      <c r="E1812" s="1">
        <v>1108037</v>
      </c>
      <c r="F1812" s="3">
        <v>45523</v>
      </c>
      <c r="G1812" s="1" t="s">
        <v>414</v>
      </c>
      <c r="H1812" s="1"/>
      <c r="J1812" s="11" t="s">
        <v>40</v>
      </c>
      <c r="K1812" s="11">
        <v>4196</v>
      </c>
      <c r="V1812" s="17">
        <v>45540</v>
      </c>
      <c r="X1812" s="141" t="str">
        <f t="shared" si="17"/>
        <v>20241135-13261222R6</v>
      </c>
      <c r="Z1812" s="11">
        <f ca="1">IF(AND(ISBLANK(F1812), ISBLANK(V1812)), "", NETWORKDAYS.INTL(F1812, IF(V1812="", TODAY(), V1812), "0000110", DATA!$B$2:$B$200))</f>
        <v>14</v>
      </c>
      <c r="AA1812" s="11" t="str">
        <f t="shared" si="15"/>
        <v>13261222R6</v>
      </c>
      <c r="AB1812" s="18" t="s">
        <v>3462</v>
      </c>
      <c r="AF1812" s="17"/>
    </row>
    <row r="1813" spans="1:32" s="11" customFormat="1" hidden="1" x14ac:dyDescent="0.25">
      <c r="A1813" s="1">
        <v>20241136</v>
      </c>
      <c r="B1813" s="1" t="s">
        <v>3463</v>
      </c>
      <c r="C1813" s="48" t="s">
        <v>1582</v>
      </c>
      <c r="D1813" s="1" t="s">
        <v>1973</v>
      </c>
      <c r="E1813" s="1" t="s">
        <v>1974</v>
      </c>
      <c r="F1813" s="3">
        <v>45525</v>
      </c>
      <c r="G1813" s="1" t="s">
        <v>414</v>
      </c>
      <c r="H1813" s="1"/>
      <c r="J1813" s="11" t="s">
        <v>40</v>
      </c>
      <c r="K1813" s="11">
        <v>4446</v>
      </c>
      <c r="V1813" s="17">
        <v>45551</v>
      </c>
      <c r="X1813" s="141" t="str">
        <f t="shared" si="17"/>
        <v>20241136-13791955R7</v>
      </c>
      <c r="Z1813" s="11">
        <f ca="1">IF(AND(ISBLANK(F1813), ISBLANK(V1813)), "", NETWORKDAYS.INTL(F1813, IF(V1813="", TODAY(), V1813), "0000110", DATA!$B$2:$B$200))</f>
        <v>19</v>
      </c>
      <c r="AA1813" s="11" t="str">
        <f t="shared" si="15"/>
        <v>13791955R7</v>
      </c>
      <c r="AB1813" s="18" t="s">
        <v>3464</v>
      </c>
      <c r="AC1813" s="313"/>
      <c r="AF1813" s="17"/>
    </row>
    <row r="1814" spans="1:32" s="11" customFormat="1" hidden="1" x14ac:dyDescent="0.25">
      <c r="A1814" s="1">
        <v>20241137</v>
      </c>
      <c r="B1814" s="1" t="s">
        <v>3465</v>
      </c>
      <c r="C1814" s="48" t="s">
        <v>78</v>
      </c>
      <c r="D1814" s="1" t="s">
        <v>79</v>
      </c>
      <c r="E1814" s="1">
        <v>1252149</v>
      </c>
      <c r="F1814" s="3">
        <v>45526</v>
      </c>
      <c r="G1814" s="1" t="s">
        <v>414</v>
      </c>
      <c r="H1814" s="1"/>
      <c r="J1814" s="11" t="s">
        <v>40</v>
      </c>
      <c r="K1814" s="11">
        <v>4121</v>
      </c>
      <c r="V1814" s="17">
        <v>45536</v>
      </c>
      <c r="X1814" s="141" t="str">
        <f t="shared" si="17"/>
        <v>20241137-13955537R13</v>
      </c>
      <c r="Z1814" s="11">
        <f ca="1">IF(AND(ISBLANK(F1814), ISBLANK(V1814)), "", NETWORKDAYS.INTL(F1814, IF(V1814="", TODAY(), V1814), "0000110", DATA!$B$2:$B$200))</f>
        <v>7</v>
      </c>
      <c r="AA1814" s="11" t="str">
        <f t="shared" si="15"/>
        <v>13955537R13</v>
      </c>
      <c r="AB1814" s="11" t="s">
        <v>3466</v>
      </c>
      <c r="AC1814" s="313" t="s">
        <v>3467</v>
      </c>
      <c r="AF1814" s="17"/>
    </row>
    <row r="1815" spans="1:32" s="11" customFormat="1" hidden="1" x14ac:dyDescent="0.25">
      <c r="A1815" s="1">
        <v>20241138</v>
      </c>
      <c r="B1815" s="1" t="s">
        <v>3468</v>
      </c>
      <c r="C1815" s="48" t="s">
        <v>78</v>
      </c>
      <c r="D1815" s="1" t="s">
        <v>79</v>
      </c>
      <c r="E1815" s="1">
        <v>1059290</v>
      </c>
      <c r="F1815" s="3">
        <v>45526</v>
      </c>
      <c r="G1815" s="1" t="s">
        <v>414</v>
      </c>
      <c r="H1815" s="1"/>
      <c r="J1815" s="11" t="s">
        <v>40</v>
      </c>
      <c r="K1815" s="11">
        <v>4121</v>
      </c>
      <c r="V1815" s="17"/>
      <c r="X1815" s="141" t="str">
        <f t="shared" si="17"/>
        <v>20241138-13719642R13</v>
      </c>
      <c r="Z1815" s="11">
        <f ca="1">IF(AND(ISBLANK(F1815), ISBLANK(V1815)), "", NETWORKDAYS.INTL(F1815, IF(V1815="", TODAY(), V1815), "0000110", DATA!$B$2:$B$200))</f>
        <v>366</v>
      </c>
      <c r="AA1815" s="11" t="str">
        <f t="shared" si="15"/>
        <v>13719642R13</v>
      </c>
      <c r="AB1815" s="11" t="s">
        <v>3469</v>
      </c>
      <c r="AC1815" s="313" t="s">
        <v>3470</v>
      </c>
      <c r="AF1815" s="17"/>
    </row>
    <row r="1816" spans="1:32" s="11" customFormat="1" hidden="1" x14ac:dyDescent="0.25">
      <c r="A1816" s="1">
        <v>20241139</v>
      </c>
      <c r="B1816" s="1">
        <v>14198195</v>
      </c>
      <c r="C1816" s="48">
        <v>6.125</v>
      </c>
      <c r="D1816" s="1" t="s">
        <v>3471</v>
      </c>
      <c r="E1816" s="1" t="s">
        <v>2965</v>
      </c>
      <c r="F1816" s="3">
        <v>45526</v>
      </c>
      <c r="G1816" s="1" t="s">
        <v>414</v>
      </c>
      <c r="H1816" s="1"/>
      <c r="J1816" s="11" t="s">
        <v>40</v>
      </c>
      <c r="K1816" s="11">
        <v>6941</v>
      </c>
      <c r="V1816" s="17">
        <v>45530</v>
      </c>
      <c r="X1816" s="141" t="str">
        <f t="shared" si="17"/>
        <v>20241139-14198195</v>
      </c>
      <c r="Z1816" s="11">
        <f ca="1">IF(AND(ISBLANK(F1816), ISBLANK(V1816)), "", NETWORKDAYS.INTL(F1816, IF(V1816="", TODAY(), V1816), "0000110", DATA!$B$2:$B$200))</f>
        <v>3</v>
      </c>
      <c r="AA1816" s="11">
        <f t="shared" si="15"/>
        <v>14198195</v>
      </c>
      <c r="AB1816" s="11" t="s">
        <v>3472</v>
      </c>
      <c r="AC1816" s="313" t="s">
        <v>3473</v>
      </c>
      <c r="AF1816" s="17"/>
    </row>
    <row r="1817" spans="1:32" s="11" customFormat="1" hidden="1" x14ac:dyDescent="0.25">
      <c r="A1817" s="1">
        <v>20241140</v>
      </c>
      <c r="B1817" s="1" t="s">
        <v>3474</v>
      </c>
      <c r="C1817" s="48" t="s">
        <v>78</v>
      </c>
      <c r="D1817" s="1" t="s">
        <v>79</v>
      </c>
      <c r="E1817" s="1">
        <v>1059290</v>
      </c>
      <c r="F1817" s="3">
        <v>45532</v>
      </c>
      <c r="G1817" s="1" t="s">
        <v>414</v>
      </c>
      <c r="H1817" s="1"/>
      <c r="J1817" s="11" t="s">
        <v>40</v>
      </c>
      <c r="K1817" s="11">
        <v>4171</v>
      </c>
      <c r="V1817" s="17">
        <v>45540</v>
      </c>
      <c r="X1817" s="141" t="str">
        <f t="shared" si="17"/>
        <v>20241140-13754557R17</v>
      </c>
      <c r="Z1817" s="11">
        <f ca="1">IF(AND(ISBLANK(F1817), ISBLANK(V1817)), "", NETWORKDAYS.INTL(F1817, IF(V1817="", TODAY(), V1817), "0000110", DATA!$B$2:$B$200))</f>
        <v>7</v>
      </c>
      <c r="AA1817" s="11" t="str">
        <f t="shared" si="15"/>
        <v>13754557R17</v>
      </c>
      <c r="AB1817" s="11" t="s">
        <v>3475</v>
      </c>
      <c r="AC1817" s="313" t="s">
        <v>3476</v>
      </c>
      <c r="AF1817" s="17"/>
    </row>
    <row r="1818" spans="1:32" s="11" customFormat="1" hidden="1" x14ac:dyDescent="0.25">
      <c r="A1818" s="1">
        <v>20241141</v>
      </c>
      <c r="B1818" s="1" t="s">
        <v>3477</v>
      </c>
      <c r="C1818" s="48">
        <v>6.125</v>
      </c>
      <c r="D1818" s="1" t="s">
        <v>1834</v>
      </c>
      <c r="E1818" s="1" t="s">
        <v>2965</v>
      </c>
      <c r="F1818" s="3">
        <v>45536</v>
      </c>
      <c r="G1818" s="1" t="s">
        <v>414</v>
      </c>
      <c r="H1818" s="1"/>
      <c r="J1818" s="11" t="s">
        <v>40</v>
      </c>
      <c r="K1818" s="11">
        <v>4746</v>
      </c>
      <c r="V1818" s="17">
        <v>45540</v>
      </c>
      <c r="X1818" s="141" t="str">
        <f t="shared" si="17"/>
        <v>20241141-14012911R5</v>
      </c>
      <c r="Z1818" s="11">
        <f ca="1">IF(AND(ISBLANK(F1818), ISBLANK(V1818)), "", NETWORKDAYS.INTL(F1818, IF(V1818="", TODAY(), V1818), "0000110", DATA!$B$2:$B$200))</f>
        <v>5</v>
      </c>
      <c r="AA1818" s="11" t="str">
        <f t="shared" si="15"/>
        <v>14012911R5</v>
      </c>
      <c r="AC1818" s="313"/>
      <c r="AF1818" s="17"/>
    </row>
    <row r="1819" spans="1:32" s="11" customFormat="1" hidden="1" x14ac:dyDescent="0.25">
      <c r="A1819" s="1">
        <v>20241142</v>
      </c>
      <c r="B1819" s="1">
        <v>14136229</v>
      </c>
      <c r="C1819" s="48">
        <v>6</v>
      </c>
      <c r="D1819" s="1" t="s">
        <v>3478</v>
      </c>
      <c r="E1819" s="1">
        <v>1281596</v>
      </c>
      <c r="F1819" s="3">
        <v>45536</v>
      </c>
      <c r="G1819" s="1" t="s">
        <v>414</v>
      </c>
      <c r="H1819" s="1"/>
      <c r="J1819" s="11" t="s">
        <v>40</v>
      </c>
      <c r="K1819" s="11">
        <v>4121</v>
      </c>
      <c r="V1819" s="17">
        <v>45536</v>
      </c>
      <c r="X1819" s="141" t="str">
        <f t="shared" si="17"/>
        <v>20241142-14136229</v>
      </c>
      <c r="Z1819" s="11">
        <f ca="1">IF(AND(ISBLANK(F1819), ISBLANK(V1819)), "", NETWORKDAYS.INTL(F1819, IF(V1819="", TODAY(), V1819), "0000110", DATA!$B$2:$B$200))</f>
        <v>1</v>
      </c>
      <c r="AA1819" s="11">
        <f t="shared" si="15"/>
        <v>14136229</v>
      </c>
      <c r="AB1819" s="11" t="s">
        <v>3479</v>
      </c>
      <c r="AC1819" s="313"/>
      <c r="AF1819" s="17"/>
    </row>
    <row r="1820" spans="1:32" s="11" customFormat="1" hidden="1" x14ac:dyDescent="0.25">
      <c r="A1820" s="1">
        <v>20241143</v>
      </c>
      <c r="B1820" s="1" t="s">
        <v>3480</v>
      </c>
      <c r="C1820" s="48" t="s">
        <v>1582</v>
      </c>
      <c r="D1820" s="1" t="s">
        <v>1973</v>
      </c>
      <c r="E1820" s="1" t="s">
        <v>1974</v>
      </c>
      <c r="F1820" s="3">
        <v>45538</v>
      </c>
      <c r="G1820" s="1" t="s">
        <v>414</v>
      </c>
      <c r="H1820" s="1"/>
      <c r="J1820" s="11" t="s">
        <v>3481</v>
      </c>
      <c r="K1820" s="11">
        <v>4221</v>
      </c>
      <c r="X1820" s="141" t="str">
        <f t="shared" si="17"/>
        <v>20241143-13791953R6</v>
      </c>
      <c r="Z1820" s="11">
        <f ca="1">IF(AND(ISBLANK(F1820), ISBLANK(V1820)), "", NETWORKDAYS.INTL(F1820, IF(V1820="", TODAY(), V1820), "0000110", DATA!$B$2:$B$200))</f>
        <v>358</v>
      </c>
      <c r="AA1820" s="11" t="str">
        <f t="shared" si="15"/>
        <v>13791953R6</v>
      </c>
      <c r="AB1820" s="11" t="s">
        <v>3482</v>
      </c>
      <c r="AC1820" s="11" t="s">
        <v>3483</v>
      </c>
    </row>
    <row r="1821" spans="1:32" s="11" customFormat="1" hidden="1" x14ac:dyDescent="0.25">
      <c r="A1821" s="1">
        <v>20241144</v>
      </c>
      <c r="B1821" s="1" t="s">
        <v>3484</v>
      </c>
      <c r="C1821" s="48" t="s">
        <v>33</v>
      </c>
      <c r="D1821" s="1" t="s">
        <v>1731</v>
      </c>
      <c r="E1821" s="1">
        <v>1219697</v>
      </c>
      <c r="F1821" s="3">
        <v>45538</v>
      </c>
      <c r="G1821" s="1" t="s">
        <v>414</v>
      </c>
      <c r="H1821" s="1"/>
      <c r="J1821" s="11" t="s">
        <v>3481</v>
      </c>
      <c r="K1821" s="11">
        <v>4371</v>
      </c>
      <c r="X1821" s="141" t="str">
        <f t="shared" si="17"/>
        <v>20241144-13719620R5</v>
      </c>
      <c r="Z1821" s="11">
        <f ca="1">IF(AND(ISBLANK(F1821), ISBLANK(V1821)), "", NETWORKDAYS.INTL(F1821, IF(V1821="", TODAY(), V1821), "0000110", DATA!$B$2:$B$200))</f>
        <v>358</v>
      </c>
      <c r="AA1821" s="11" t="str">
        <f t="shared" si="15"/>
        <v>13719620R5</v>
      </c>
      <c r="AB1821" s="11" t="s">
        <v>3485</v>
      </c>
      <c r="AC1821" s="11" t="s">
        <v>3486</v>
      </c>
    </row>
    <row r="1822" spans="1:32" s="11" customFormat="1" hidden="1" x14ac:dyDescent="0.25">
      <c r="A1822" s="1">
        <v>20241145</v>
      </c>
      <c r="B1822" s="1" t="s">
        <v>3487</v>
      </c>
      <c r="C1822" s="48" t="s">
        <v>78</v>
      </c>
      <c r="D1822" s="1" t="s">
        <v>79</v>
      </c>
      <c r="E1822" s="1">
        <v>1252149</v>
      </c>
      <c r="F1822" s="3">
        <v>45543</v>
      </c>
      <c r="G1822" s="1" t="s">
        <v>414</v>
      </c>
      <c r="H1822" s="1"/>
      <c r="J1822" s="10" t="s">
        <v>40</v>
      </c>
      <c r="K1822" s="11">
        <v>4221</v>
      </c>
      <c r="V1822" s="17">
        <v>45552</v>
      </c>
      <c r="X1822" s="141" t="str">
        <f t="shared" si="17"/>
        <v>20241145-13955538R10</v>
      </c>
      <c r="Z1822" s="11">
        <f ca="1">IF(AND(ISBLANK(F1822), ISBLANK(V1822)), "", NETWORKDAYS.INTL(F1822, IF(V1822="", TODAY(), V1822), "0000110", DATA!$B$2:$B$200))</f>
        <v>8</v>
      </c>
      <c r="AA1822" s="11" t="str">
        <f t="shared" si="15"/>
        <v>13955538R10</v>
      </c>
      <c r="AB1822" s="11" t="s">
        <v>3488</v>
      </c>
    </row>
    <row r="1823" spans="1:32" s="11" customFormat="1" hidden="1" x14ac:dyDescent="0.25">
      <c r="A1823" s="1">
        <v>20241146</v>
      </c>
      <c r="B1823" s="1" t="s">
        <v>3489</v>
      </c>
      <c r="C1823" s="48" t="s">
        <v>33</v>
      </c>
      <c r="D1823" s="1" t="s">
        <v>1731</v>
      </c>
      <c r="E1823" s="1">
        <v>1219697</v>
      </c>
      <c r="F1823" s="3">
        <v>45543</v>
      </c>
      <c r="G1823" s="1" t="s">
        <v>414</v>
      </c>
      <c r="H1823" s="1"/>
      <c r="J1823" s="10" t="s">
        <v>40</v>
      </c>
      <c r="K1823" s="11">
        <v>4471</v>
      </c>
      <c r="V1823" s="17"/>
      <c r="X1823" s="141" t="str">
        <f t="shared" si="17"/>
        <v>20241146-13655227R8</v>
      </c>
      <c r="Z1823" s="11">
        <f ca="1">IF(AND(ISBLANK(F1823), ISBLANK(V1823)), "", NETWORKDAYS.INTL(F1823, IF(V1823="", TODAY(), V1823), "0000110", DATA!$B$2:$B$200))</f>
        <v>355</v>
      </c>
      <c r="AA1823" s="11" t="str">
        <f t="shared" si="15"/>
        <v>13655227R8</v>
      </c>
      <c r="AB1823" s="11" t="s">
        <v>3490</v>
      </c>
      <c r="AC1823" s="11" t="s">
        <v>3491</v>
      </c>
    </row>
    <row r="1824" spans="1:32" s="10" customFormat="1" hidden="1" x14ac:dyDescent="0.25">
      <c r="A1824" s="60">
        <v>20241147</v>
      </c>
      <c r="B1824" s="60" t="s">
        <v>3492</v>
      </c>
      <c r="C1824" s="374">
        <v>6.125</v>
      </c>
      <c r="D1824" s="60" t="s">
        <v>1834</v>
      </c>
      <c r="E1824" s="60">
        <v>1251085</v>
      </c>
      <c r="F1824" s="375">
        <v>45545</v>
      </c>
      <c r="G1824" s="60" t="s">
        <v>414</v>
      </c>
      <c r="H1824" s="60"/>
      <c r="J1824" s="10" t="s">
        <v>40</v>
      </c>
      <c r="K1824" s="10">
        <v>4121</v>
      </c>
      <c r="M1824" s="11"/>
      <c r="N1824" s="11"/>
      <c r="O1824" s="11"/>
      <c r="V1824" s="17">
        <v>45546</v>
      </c>
      <c r="X1824" s="141" t="str">
        <f t="shared" si="17"/>
        <v>20241147-14190156R1</v>
      </c>
      <c r="Z1824" s="11">
        <f ca="1">IF(AND(ISBLANK(F1824), ISBLANK(V1824)), "", NETWORKDAYS.INTL(F1824, IF(V1824="", TODAY(), V1824), "0000110", DATA!$B$2:$B$200))</f>
        <v>2</v>
      </c>
      <c r="AA1824" s="11" t="str">
        <f t="shared" si="15"/>
        <v>14190156R1</v>
      </c>
      <c r="AB1824" s="10" t="s">
        <v>3493</v>
      </c>
    </row>
    <row r="1825" spans="1:29" s="10" customFormat="1" hidden="1" x14ac:dyDescent="0.25">
      <c r="A1825" s="60">
        <v>20241148</v>
      </c>
      <c r="B1825" s="60" t="s">
        <v>3494</v>
      </c>
      <c r="C1825" s="374">
        <v>6.125</v>
      </c>
      <c r="D1825" s="60" t="s">
        <v>3471</v>
      </c>
      <c r="E1825" s="60" t="s">
        <v>2965</v>
      </c>
      <c r="F1825" s="375">
        <v>45546</v>
      </c>
      <c r="G1825" s="60" t="s">
        <v>414</v>
      </c>
      <c r="H1825" s="60"/>
      <c r="J1825" s="10" t="s">
        <v>40</v>
      </c>
      <c r="K1825" s="10">
        <v>4271</v>
      </c>
      <c r="M1825" s="11"/>
      <c r="N1825" s="11"/>
      <c r="O1825" s="11"/>
      <c r="V1825" s="17">
        <v>45547</v>
      </c>
      <c r="X1825" s="141" t="str">
        <f t="shared" si="17"/>
        <v>20241148-14198195R1</v>
      </c>
      <c r="Z1825" s="11">
        <f ca="1">IF(AND(ISBLANK(F1825), ISBLANK(V1825)), "", NETWORKDAYS.INTL(F1825, IF(V1825="", TODAY(), V1825), "0000110", DATA!$B$2:$B$200))</f>
        <v>2</v>
      </c>
      <c r="AA1825" s="11" t="str">
        <f t="shared" si="15"/>
        <v>14198195R1</v>
      </c>
      <c r="AB1825" s="10" t="s">
        <v>3495</v>
      </c>
    </row>
    <row r="1826" spans="1:29" s="11" customFormat="1" hidden="1" x14ac:dyDescent="0.25">
      <c r="A1826" s="60">
        <v>20241149</v>
      </c>
      <c r="B1826" s="1" t="s">
        <v>3496</v>
      </c>
      <c r="C1826" s="1" t="s">
        <v>78</v>
      </c>
      <c r="D1826" s="1" t="s">
        <v>79</v>
      </c>
      <c r="E1826" s="1">
        <v>1059290</v>
      </c>
      <c r="F1826" s="3">
        <v>45550</v>
      </c>
      <c r="G1826" s="1" t="s">
        <v>414</v>
      </c>
      <c r="H1826" s="1"/>
      <c r="J1826" s="11" t="s">
        <v>506</v>
      </c>
      <c r="K1826" s="11">
        <v>500</v>
      </c>
      <c r="V1826" s="17">
        <v>45559</v>
      </c>
      <c r="X1826" s="141" t="str">
        <f t="shared" si="17"/>
        <v>20241149-13719642R14</v>
      </c>
      <c r="Z1826" s="11">
        <f ca="1">IF(AND(ISBLANK(F1826), ISBLANK(V1826)), "", NETWORKDAYS.INTL(F1826, IF(V1826="", TODAY(), V1826), "0000110", DATA!$B$2:$B$200))</f>
        <v>8</v>
      </c>
      <c r="AA1826" s="11" t="str">
        <f t="shared" si="15"/>
        <v>13719642R14</v>
      </c>
    </row>
    <row r="1827" spans="1:29" s="11" customFormat="1" hidden="1" x14ac:dyDescent="0.25">
      <c r="A1827" s="60">
        <v>20241150</v>
      </c>
      <c r="B1827" s="1" t="s">
        <v>3497</v>
      </c>
      <c r="C1827" s="1">
        <v>6</v>
      </c>
      <c r="D1827" s="1" t="s">
        <v>3120</v>
      </c>
      <c r="E1827" s="1">
        <v>1166297</v>
      </c>
      <c r="F1827" s="3">
        <v>45550</v>
      </c>
      <c r="G1827" s="1" t="s">
        <v>414</v>
      </c>
      <c r="H1827" s="1"/>
      <c r="J1827" s="11" t="s">
        <v>3481</v>
      </c>
      <c r="K1827" s="11">
        <v>550</v>
      </c>
      <c r="V1827" s="17"/>
      <c r="W1827" s="11" t="s">
        <v>3498</v>
      </c>
      <c r="X1827" s="141" t="str">
        <f t="shared" si="17"/>
        <v>20241150-13497536R1</v>
      </c>
      <c r="Z1827" s="11">
        <f ca="1">IF(AND(ISBLANK(F1827), ISBLANK(V1827)), "", NETWORKDAYS.INTL(F1827, IF(V1827="", TODAY(), V1827), "0000110", DATA!$B$2:$B$200))</f>
        <v>350</v>
      </c>
      <c r="AA1827" s="11" t="str">
        <f t="shared" si="15"/>
        <v>13497536R1</v>
      </c>
      <c r="AB1827" s="11" t="s">
        <v>3499</v>
      </c>
      <c r="AC1827" s="11" t="s">
        <v>3500</v>
      </c>
    </row>
    <row r="1828" spans="1:29" s="11" customFormat="1" hidden="1" x14ac:dyDescent="0.25">
      <c r="A1828" s="60">
        <v>20241151</v>
      </c>
      <c r="B1828" s="1" t="s">
        <v>3501</v>
      </c>
      <c r="C1828" s="1" t="s">
        <v>78</v>
      </c>
      <c r="D1828" s="1" t="s">
        <v>79</v>
      </c>
      <c r="E1828" s="1">
        <v>1252149</v>
      </c>
      <c r="F1828" s="3">
        <v>45553</v>
      </c>
      <c r="G1828" s="1" t="s">
        <v>414</v>
      </c>
      <c r="H1828" s="1"/>
      <c r="J1828" s="11" t="s">
        <v>40</v>
      </c>
      <c r="K1828" s="11">
        <v>4121</v>
      </c>
      <c r="V1828" s="17">
        <v>45557</v>
      </c>
      <c r="X1828" s="141" t="str">
        <f t="shared" si="17"/>
        <v>20241151-14012922R7</v>
      </c>
      <c r="Z1828" s="11">
        <f ca="1">IF(AND(ISBLANK(F1828), ISBLANK(V1828)), "", NETWORKDAYS.INTL(F1828, IF(V1828="", TODAY(), V1828), "0000110", DATA!$B$2:$B$200))</f>
        <v>3</v>
      </c>
      <c r="AA1828" s="11" t="str">
        <f t="shared" ref="AA1828:AA1847" si="18">B1828</f>
        <v>14012922R7</v>
      </c>
      <c r="AB1828" s="11" t="s">
        <v>3502</v>
      </c>
      <c r="AC1828" s="11" t="s">
        <v>3503</v>
      </c>
    </row>
    <row r="1829" spans="1:29" s="11" customFormat="1" hidden="1" x14ac:dyDescent="0.25">
      <c r="A1829" s="60">
        <v>20241152</v>
      </c>
      <c r="B1829" s="1" t="s">
        <v>3504</v>
      </c>
      <c r="C1829" s="1">
        <v>6.125</v>
      </c>
      <c r="D1829" s="1" t="s">
        <v>1834</v>
      </c>
      <c r="E1829" s="1" t="s">
        <v>2965</v>
      </c>
      <c r="F1829" s="3">
        <v>45553</v>
      </c>
      <c r="G1829" s="1" t="s">
        <v>414</v>
      </c>
      <c r="H1829" s="1"/>
      <c r="J1829" s="11" t="s">
        <v>40</v>
      </c>
      <c r="K1829" s="11">
        <v>4271</v>
      </c>
      <c r="V1829" s="17">
        <v>45529</v>
      </c>
      <c r="X1829" s="141" t="str">
        <f t="shared" si="17"/>
        <v>20241152-14012911R6</v>
      </c>
      <c r="Z1829" s="11">
        <f ca="1">IF(AND(ISBLANK(F1829), ISBLANK(V1829)), "", NETWORKDAYS.INTL(F1829, IF(V1829="", TODAY(), V1829), "0000110", DATA!$B$2:$B$200))</f>
        <v>-19</v>
      </c>
      <c r="AA1829" s="11" t="str">
        <f t="shared" si="18"/>
        <v>14012911R6</v>
      </c>
      <c r="AB1829" s="11" t="s">
        <v>3505</v>
      </c>
      <c r="AC1829" s="11" t="s">
        <v>3506</v>
      </c>
    </row>
    <row r="1830" spans="1:29" s="11" customFormat="1" hidden="1" x14ac:dyDescent="0.25">
      <c r="A1830" s="60">
        <v>20241153</v>
      </c>
      <c r="B1830" s="1" t="s">
        <v>3507</v>
      </c>
      <c r="C1830" s="1" t="s">
        <v>33</v>
      </c>
      <c r="D1830" s="1" t="s">
        <v>511</v>
      </c>
      <c r="E1830" s="1">
        <v>1108037</v>
      </c>
      <c r="F1830" s="3">
        <v>45553</v>
      </c>
      <c r="G1830" s="1" t="s">
        <v>414</v>
      </c>
      <c r="H1830" s="1"/>
      <c r="J1830" s="11" t="s">
        <v>506</v>
      </c>
      <c r="K1830" s="11">
        <v>550</v>
      </c>
      <c r="U1830" s="11" t="s">
        <v>8041</v>
      </c>
      <c r="V1830" s="17" t="s">
        <v>506</v>
      </c>
      <c r="X1830" s="141" t="str">
        <f t="shared" si="17"/>
        <v>20241153-13273681R12</v>
      </c>
      <c r="Z1830" s="11" t="e">
        <f ca="1">IF(AND(ISBLANK(F1830), ISBLANK(V1830)), "", NETWORKDAYS.INTL(F1830, IF(V1830="", TODAY(), V1830), "0000110", DATA!$B$2:$B$200))</f>
        <v>#VALUE!</v>
      </c>
      <c r="AA1830" s="11" t="str">
        <f t="shared" si="18"/>
        <v>13273681R12</v>
      </c>
      <c r="AB1830" s="11" t="s">
        <v>3508</v>
      </c>
      <c r="AC1830" s="11" t="s">
        <v>3509</v>
      </c>
    </row>
    <row r="1831" spans="1:29" s="11" customFormat="1" hidden="1" x14ac:dyDescent="0.25">
      <c r="A1831" s="60">
        <v>20241154</v>
      </c>
      <c r="B1831" s="1" t="s">
        <v>3510</v>
      </c>
      <c r="C1831" s="1" t="s">
        <v>33</v>
      </c>
      <c r="D1831" s="1" t="s">
        <v>1483</v>
      </c>
      <c r="E1831" s="1">
        <v>1218197</v>
      </c>
      <c r="F1831" s="3">
        <v>45553</v>
      </c>
      <c r="G1831" s="1" t="s">
        <v>414</v>
      </c>
      <c r="H1831" s="1"/>
      <c r="J1831" s="11" t="s">
        <v>40</v>
      </c>
      <c r="K1831" s="11">
        <v>4781</v>
      </c>
      <c r="V1831" s="17">
        <v>45582</v>
      </c>
      <c r="X1831" s="141" t="str">
        <f t="shared" si="17"/>
        <v>20241154-13838421R5</v>
      </c>
      <c r="Z1831" s="11">
        <f ca="1">IF(AND(ISBLANK(F1831), ISBLANK(V1831)), "", NETWORKDAYS.INTL(F1831, IF(V1831="", TODAY(), V1831), "0000110", DATA!$B$2:$B$200))</f>
        <v>22</v>
      </c>
      <c r="AA1831" s="11" t="str">
        <f t="shared" si="18"/>
        <v>13838421R5</v>
      </c>
      <c r="AB1831" s="11" t="s">
        <v>3511</v>
      </c>
      <c r="AC1831" s="11" t="s">
        <v>3512</v>
      </c>
    </row>
    <row r="1832" spans="1:29" s="11" customFormat="1" hidden="1" x14ac:dyDescent="0.25">
      <c r="A1832" s="60">
        <v>20241155</v>
      </c>
      <c r="B1832" s="1" t="s">
        <v>3513</v>
      </c>
      <c r="C1832" s="1">
        <v>6.125</v>
      </c>
      <c r="D1832" s="1" t="s">
        <v>1834</v>
      </c>
      <c r="E1832" s="1">
        <v>1251085</v>
      </c>
      <c r="F1832" s="3">
        <v>45559</v>
      </c>
      <c r="G1832" s="1" t="s">
        <v>414</v>
      </c>
      <c r="H1832" s="1"/>
      <c r="J1832" s="11" t="s">
        <v>40</v>
      </c>
      <c r="K1832" s="11">
        <v>4906</v>
      </c>
      <c r="V1832" s="17">
        <v>45564</v>
      </c>
      <c r="X1832" s="141" t="str">
        <f t="shared" si="17"/>
        <v>20241155-14198197R3</v>
      </c>
      <c r="Z1832" s="11">
        <f ca="1">IF(AND(ISBLANK(F1832), ISBLANK(V1832)), "", NETWORKDAYS.INTL(F1832, IF(V1832="", TODAY(), V1832), "0000110", DATA!$B$2:$B$200))</f>
        <v>4</v>
      </c>
      <c r="AA1832" s="11" t="str">
        <f t="shared" si="18"/>
        <v>14198197R3</v>
      </c>
      <c r="AB1832" s="11" t="s">
        <v>3514</v>
      </c>
    </row>
    <row r="1833" spans="1:29" s="11" customFormat="1" hidden="1" x14ac:dyDescent="0.25">
      <c r="A1833" s="60">
        <v>20241156</v>
      </c>
      <c r="B1833" s="1" t="s">
        <v>3515</v>
      </c>
      <c r="C1833" s="1">
        <v>6.125</v>
      </c>
      <c r="D1833" s="1" t="s">
        <v>1834</v>
      </c>
      <c r="E1833" s="1">
        <v>1251085</v>
      </c>
      <c r="F1833" s="3">
        <v>45559</v>
      </c>
      <c r="G1833" s="1" t="s">
        <v>414</v>
      </c>
      <c r="H1833" s="1"/>
      <c r="J1833" s="11" t="s">
        <v>40</v>
      </c>
      <c r="K1833" s="11">
        <v>4146</v>
      </c>
      <c r="V1833" s="17">
        <v>45565</v>
      </c>
      <c r="X1833" s="141" t="str">
        <f t="shared" ref="X1833:X1864" si="19">A1833&amp;"-"&amp;B1833</f>
        <v>20241156-14190156R2</v>
      </c>
      <c r="Z1833" s="11">
        <f ca="1">IF(AND(ISBLANK(F1833), ISBLANK(V1833)), "", NETWORKDAYS.INTL(F1833, IF(V1833="", TODAY(), V1833), "0000110", DATA!$B$2:$B$200))</f>
        <v>5</v>
      </c>
      <c r="AA1833" s="11" t="str">
        <f t="shared" si="18"/>
        <v>14190156R2</v>
      </c>
      <c r="AB1833" s="11" t="s">
        <v>3516</v>
      </c>
    </row>
    <row r="1834" spans="1:29" s="11" customFormat="1" hidden="1" x14ac:dyDescent="0.25">
      <c r="A1834" s="60">
        <v>20241157</v>
      </c>
      <c r="B1834" s="1" t="s">
        <v>3517</v>
      </c>
      <c r="C1834" s="1" t="s">
        <v>78</v>
      </c>
      <c r="D1834" s="1" t="s">
        <v>79</v>
      </c>
      <c r="E1834" s="1">
        <v>1059290</v>
      </c>
      <c r="F1834" s="3">
        <v>45559</v>
      </c>
      <c r="G1834" s="1" t="s">
        <v>414</v>
      </c>
      <c r="H1834" s="1"/>
      <c r="J1834" s="11" t="s">
        <v>40</v>
      </c>
      <c r="K1834" s="11">
        <v>4171</v>
      </c>
      <c r="V1834" s="17">
        <v>45564</v>
      </c>
      <c r="X1834" s="141" t="str">
        <f t="shared" si="19"/>
        <v>20241157-13754557R18</v>
      </c>
      <c r="Z1834" s="11">
        <f ca="1">IF(AND(ISBLANK(F1834), ISBLANK(V1834)), "", NETWORKDAYS.INTL(F1834, IF(V1834="", TODAY(), V1834), "0000110", DATA!$B$2:$B$200))</f>
        <v>4</v>
      </c>
      <c r="AA1834" s="11" t="str">
        <f t="shared" si="18"/>
        <v>13754557R18</v>
      </c>
      <c r="AB1834" s="11" t="s">
        <v>3518</v>
      </c>
    </row>
    <row r="1835" spans="1:29" s="11" customFormat="1" hidden="1" x14ac:dyDescent="0.25">
      <c r="A1835" s="60">
        <v>20241158</v>
      </c>
      <c r="B1835" s="1" t="s">
        <v>3519</v>
      </c>
      <c r="C1835" s="1" t="s">
        <v>78</v>
      </c>
      <c r="D1835" s="1" t="s">
        <v>79</v>
      </c>
      <c r="E1835" s="1">
        <v>1252149</v>
      </c>
      <c r="F1835" s="3">
        <v>45559</v>
      </c>
      <c r="G1835" s="1" t="s">
        <v>414</v>
      </c>
      <c r="H1835" s="1"/>
      <c r="J1835" s="11" t="s">
        <v>40</v>
      </c>
      <c r="K1835" s="11">
        <v>4121</v>
      </c>
      <c r="V1835" s="17">
        <v>45566</v>
      </c>
      <c r="X1835" s="141" t="str">
        <f t="shared" si="19"/>
        <v>20241158-13955538R11</v>
      </c>
      <c r="Z1835" s="11">
        <f ca="1">IF(AND(ISBLANK(F1835), ISBLANK(V1835)), "", NETWORKDAYS.INTL(F1835, IF(V1835="", TODAY(), V1835), "0000110", DATA!$B$2:$B$200))</f>
        <v>6</v>
      </c>
      <c r="AA1835" s="11" t="str">
        <f t="shared" si="18"/>
        <v>13955538R11</v>
      </c>
    </row>
    <row r="1836" spans="1:29" s="11" customFormat="1" hidden="1" x14ac:dyDescent="0.25">
      <c r="A1836" s="60">
        <v>20241159</v>
      </c>
      <c r="B1836" s="1">
        <v>14198196</v>
      </c>
      <c r="C1836" s="1">
        <v>6.125</v>
      </c>
      <c r="D1836" s="1" t="s">
        <v>1834</v>
      </c>
      <c r="E1836" s="1" t="s">
        <v>2965</v>
      </c>
      <c r="F1836" s="3">
        <v>45559</v>
      </c>
      <c r="G1836" s="1" t="s">
        <v>414</v>
      </c>
      <c r="H1836" s="1"/>
      <c r="J1836" s="11" t="s">
        <v>40</v>
      </c>
      <c r="K1836" s="11">
        <v>4271</v>
      </c>
      <c r="V1836" s="17">
        <v>45564</v>
      </c>
      <c r="X1836" s="141" t="str">
        <f t="shared" si="19"/>
        <v>20241159-14198196</v>
      </c>
      <c r="Z1836" s="11">
        <f ca="1">IF(AND(ISBLANK(F1836), ISBLANK(V1836)), "", NETWORKDAYS.INTL(F1836, IF(V1836="", TODAY(), V1836), "0000110", DATA!$B$2:$B$200))</f>
        <v>4</v>
      </c>
      <c r="AA1836" s="11">
        <f t="shared" si="18"/>
        <v>14198196</v>
      </c>
      <c r="AB1836" s="11" t="s">
        <v>3520</v>
      </c>
    </row>
    <row r="1837" spans="1:29" s="11" customFormat="1" hidden="1" x14ac:dyDescent="0.25">
      <c r="A1837" s="60">
        <v>20241160</v>
      </c>
      <c r="B1837" s="1" t="s">
        <v>3521</v>
      </c>
      <c r="C1837" s="1" t="s">
        <v>78</v>
      </c>
      <c r="D1837" s="1" t="s">
        <v>79</v>
      </c>
      <c r="E1837" s="1">
        <v>1252149</v>
      </c>
      <c r="F1837" s="3">
        <v>45564</v>
      </c>
      <c r="G1837" s="1" t="s">
        <v>414</v>
      </c>
      <c r="H1837" s="1"/>
      <c r="J1837" s="11" t="s">
        <v>268</v>
      </c>
      <c r="K1837" s="11">
        <v>550</v>
      </c>
      <c r="V1837" s="17">
        <v>45568</v>
      </c>
      <c r="X1837" s="141" t="str">
        <f t="shared" si="19"/>
        <v>20241160-13955537R14</v>
      </c>
      <c r="Z1837" s="11">
        <f ca="1">IF(AND(ISBLANK(F1837), ISBLANK(V1837)), "", NETWORKDAYS.INTL(F1837, IF(V1837="", TODAY(), V1837), "0000110", DATA!$B$2:$B$200))</f>
        <v>5</v>
      </c>
      <c r="AA1837" s="11" t="str">
        <f t="shared" si="18"/>
        <v>13955537R14</v>
      </c>
    </row>
    <row r="1838" spans="1:29" s="11" customFormat="1" hidden="1" x14ac:dyDescent="0.25">
      <c r="A1838" s="60">
        <v>20241161</v>
      </c>
      <c r="B1838" s="1" t="s">
        <v>3522</v>
      </c>
      <c r="C1838" s="1">
        <v>6.125</v>
      </c>
      <c r="D1838" s="1" t="s">
        <v>3067</v>
      </c>
      <c r="E1838" s="1" t="s">
        <v>3372</v>
      </c>
      <c r="F1838" s="3">
        <v>45564</v>
      </c>
      <c r="G1838" s="1" t="s">
        <v>414</v>
      </c>
      <c r="H1838" s="1"/>
      <c r="J1838" s="11" t="s">
        <v>40</v>
      </c>
      <c r="K1838" s="11">
        <v>5586</v>
      </c>
      <c r="V1838" s="17">
        <v>45575</v>
      </c>
      <c r="X1838" s="141" t="str">
        <f t="shared" si="19"/>
        <v>20241161-14178454R2</v>
      </c>
      <c r="Z1838" s="11">
        <f ca="1">IF(AND(ISBLANK(F1838), ISBLANK(V1838)), "", NETWORKDAYS.INTL(F1838, IF(V1838="", TODAY(), V1838), "0000110", DATA!$B$2:$B$200))</f>
        <v>10</v>
      </c>
      <c r="AA1838" s="11" t="str">
        <f t="shared" si="18"/>
        <v>14178454R2</v>
      </c>
    </row>
    <row r="1839" spans="1:29" s="11" customFormat="1" hidden="1" x14ac:dyDescent="0.25">
      <c r="A1839" s="60">
        <v>20241162</v>
      </c>
      <c r="B1839" s="1" t="s">
        <v>3523</v>
      </c>
      <c r="C1839" s="1" t="s">
        <v>33</v>
      </c>
      <c r="D1839" s="1" t="s">
        <v>1731</v>
      </c>
      <c r="E1839" s="1">
        <v>1219697</v>
      </c>
      <c r="F1839" s="3">
        <v>45564</v>
      </c>
      <c r="G1839" s="1" t="s">
        <v>414</v>
      </c>
      <c r="H1839" s="1"/>
      <c r="J1839" s="11" t="s">
        <v>40</v>
      </c>
      <c r="K1839" s="11">
        <v>4321</v>
      </c>
      <c r="V1839" s="17">
        <v>45573</v>
      </c>
      <c r="X1839" s="141" t="str">
        <f t="shared" si="19"/>
        <v>20241162-13685059R9</v>
      </c>
      <c r="Z1839" s="11">
        <f ca="1">IF(AND(ISBLANK(F1839), ISBLANK(V1839)), "", NETWORKDAYS.INTL(F1839, IF(V1839="", TODAY(), V1839), "0000110", DATA!$B$2:$B$200))</f>
        <v>8</v>
      </c>
      <c r="AA1839" s="11" t="str">
        <f t="shared" si="18"/>
        <v>13685059R9</v>
      </c>
    </row>
    <row r="1840" spans="1:29" s="11" customFormat="1" hidden="1" x14ac:dyDescent="0.25">
      <c r="A1840" s="60">
        <v>20241163</v>
      </c>
      <c r="B1840" s="1" t="s">
        <v>3524</v>
      </c>
      <c r="C1840" s="1" t="s">
        <v>78</v>
      </c>
      <c r="D1840" s="1" t="s">
        <v>79</v>
      </c>
      <c r="E1840" s="1">
        <v>1252149</v>
      </c>
      <c r="F1840" s="3">
        <v>45571</v>
      </c>
      <c r="G1840" s="1" t="s">
        <v>414</v>
      </c>
      <c r="H1840" s="1"/>
      <c r="J1840" s="11" t="s">
        <v>40</v>
      </c>
      <c r="K1840" s="11">
        <v>4121</v>
      </c>
      <c r="V1840" s="17">
        <v>45579</v>
      </c>
      <c r="X1840" s="141" t="str">
        <f t="shared" si="19"/>
        <v>20241163-14012922R8</v>
      </c>
      <c r="Z1840" s="11">
        <f ca="1">IF(AND(ISBLANK(F1840), ISBLANK(V1840)), "", NETWORKDAYS.INTL(F1840, IF(V1840="", TODAY(), V1840), "0000110", DATA!$B$2:$B$200))</f>
        <v>7</v>
      </c>
      <c r="AA1840" s="11" t="str">
        <f t="shared" si="18"/>
        <v>14012922R8</v>
      </c>
    </row>
    <row r="1841" spans="1:29" s="11" customFormat="1" hidden="1" x14ac:dyDescent="0.25">
      <c r="A1841" s="60">
        <v>20241164</v>
      </c>
      <c r="B1841" s="1" t="s">
        <v>3525</v>
      </c>
      <c r="C1841" s="48">
        <v>6.125</v>
      </c>
      <c r="D1841" s="1" t="s">
        <v>3471</v>
      </c>
      <c r="E1841" s="1" t="s">
        <v>2965</v>
      </c>
      <c r="F1841" s="3">
        <v>45571</v>
      </c>
      <c r="G1841" s="1" t="s">
        <v>414</v>
      </c>
      <c r="H1841" s="1"/>
      <c r="J1841" s="11" t="s">
        <v>40</v>
      </c>
      <c r="K1841" s="11">
        <v>5056</v>
      </c>
      <c r="V1841" s="17">
        <v>45575</v>
      </c>
      <c r="X1841" s="141" t="str">
        <f t="shared" si="19"/>
        <v>20241164-14198195R2</v>
      </c>
      <c r="Z1841" s="11">
        <f ca="1">IF(AND(ISBLANK(F1841), ISBLANK(V1841)), "", NETWORKDAYS.INTL(F1841, IF(V1841="", TODAY(), V1841), "0000110", DATA!$B$2:$B$200))</f>
        <v>5</v>
      </c>
      <c r="AA1841" s="11" t="str">
        <f t="shared" si="18"/>
        <v>14198195R2</v>
      </c>
    </row>
    <row r="1842" spans="1:29" s="11" customFormat="1" hidden="1" x14ac:dyDescent="0.25">
      <c r="A1842" s="1">
        <v>20241165</v>
      </c>
      <c r="B1842" s="1" t="s">
        <v>3526</v>
      </c>
      <c r="C1842" s="48" t="s">
        <v>33</v>
      </c>
      <c r="D1842" s="1" t="s">
        <v>1807</v>
      </c>
      <c r="E1842" s="1">
        <v>1258557</v>
      </c>
      <c r="F1842" s="3">
        <v>45572</v>
      </c>
      <c r="G1842" s="1" t="s">
        <v>414</v>
      </c>
      <c r="H1842" s="1"/>
      <c r="J1842" s="11" t="s">
        <v>40</v>
      </c>
      <c r="K1842" s="11">
        <v>4841</v>
      </c>
      <c r="V1842" s="17">
        <v>45573</v>
      </c>
      <c r="X1842" s="141" t="str">
        <f t="shared" si="19"/>
        <v>20241165-13844443R6</v>
      </c>
      <c r="Z1842" s="11">
        <f ca="1">IF(AND(ISBLANK(F1842), ISBLANK(V1842)), "", NETWORKDAYS.INTL(F1842, IF(V1842="", TODAY(), V1842), "0000110", DATA!$B$2:$B$200))</f>
        <v>2</v>
      </c>
      <c r="AA1842" s="11" t="str">
        <f t="shared" si="18"/>
        <v>13844443R6</v>
      </c>
    </row>
    <row r="1843" spans="1:29" s="11" customFormat="1" hidden="1" x14ac:dyDescent="0.25">
      <c r="A1843" s="1">
        <v>20241166</v>
      </c>
      <c r="B1843" s="1" t="s">
        <v>3527</v>
      </c>
      <c r="C1843" s="48">
        <v>6.125</v>
      </c>
      <c r="D1843" s="1" t="s">
        <v>1807</v>
      </c>
      <c r="E1843" s="1">
        <v>1258557</v>
      </c>
      <c r="F1843" s="3">
        <v>45578</v>
      </c>
      <c r="G1843" s="1" t="s">
        <v>414</v>
      </c>
      <c r="H1843" s="1"/>
      <c r="J1843" s="11" t="s">
        <v>40</v>
      </c>
      <c r="K1843" s="11">
        <v>6171</v>
      </c>
      <c r="V1843" s="17">
        <v>45580</v>
      </c>
      <c r="X1843" s="141" t="str">
        <f t="shared" si="19"/>
        <v>20241166-13844444R3</v>
      </c>
      <c r="Z1843" s="11">
        <f ca="1">IF(AND(ISBLANK(F1843), ISBLANK(V1843)), "", NETWORKDAYS.INTL(F1843, IF(V1843="", TODAY(), V1843), "0000110", DATA!$B$2:$B$200))</f>
        <v>3</v>
      </c>
      <c r="AA1843" s="11" t="str">
        <f t="shared" si="18"/>
        <v>13844444R3</v>
      </c>
      <c r="AB1843" s="11" t="s">
        <v>3528</v>
      </c>
    </row>
    <row r="1844" spans="1:29" s="10" customFormat="1" hidden="1" x14ac:dyDescent="0.25">
      <c r="A1844" s="60">
        <v>20241167</v>
      </c>
      <c r="B1844" s="60" t="s">
        <v>3529</v>
      </c>
      <c r="C1844" s="374">
        <v>6.125</v>
      </c>
      <c r="D1844" s="60" t="s">
        <v>1834</v>
      </c>
      <c r="E1844" s="60" t="s">
        <v>2965</v>
      </c>
      <c r="F1844" s="375">
        <v>45580</v>
      </c>
      <c r="G1844" s="60" t="s">
        <v>414</v>
      </c>
      <c r="H1844" s="60"/>
      <c r="J1844" s="10" t="s">
        <v>40</v>
      </c>
      <c r="K1844" s="10">
        <v>5651</v>
      </c>
      <c r="M1844" s="11"/>
      <c r="N1844" s="11"/>
      <c r="O1844" s="11"/>
      <c r="V1844" s="17">
        <v>45585</v>
      </c>
      <c r="X1844" s="141" t="str">
        <f t="shared" si="19"/>
        <v>20241167-14012911R7</v>
      </c>
      <c r="Z1844" s="11">
        <f ca="1">IF(AND(ISBLANK(F1844), ISBLANK(V1844)), "", NETWORKDAYS.INTL(F1844, IF(V1844="", TODAY(), V1844), "0000110", DATA!$B$2:$B$200))</f>
        <v>4</v>
      </c>
      <c r="AA1844" s="11" t="str">
        <f t="shared" si="18"/>
        <v>14012911R7</v>
      </c>
    </row>
    <row r="1845" spans="1:29" s="10" customFormat="1" hidden="1" x14ac:dyDescent="0.25">
      <c r="A1845" s="60">
        <v>20241168</v>
      </c>
      <c r="B1845" s="60" t="s">
        <v>3530</v>
      </c>
      <c r="C1845" s="374">
        <v>6.125</v>
      </c>
      <c r="D1845" s="60" t="s">
        <v>1834</v>
      </c>
      <c r="E1845" s="60">
        <v>1251085</v>
      </c>
      <c r="F1845" s="375">
        <v>45582</v>
      </c>
      <c r="G1845" s="60" t="s">
        <v>414</v>
      </c>
      <c r="H1845" s="60"/>
      <c r="J1845" s="10" t="s">
        <v>40</v>
      </c>
      <c r="K1845" s="10">
        <v>4221</v>
      </c>
      <c r="M1845" s="11"/>
      <c r="N1845" s="11"/>
      <c r="O1845" s="11"/>
      <c r="V1845" s="17">
        <v>45586</v>
      </c>
      <c r="X1845" s="141" t="str">
        <f t="shared" si="19"/>
        <v>20241168-14190156R3</v>
      </c>
      <c r="Z1845" s="11">
        <f ca="1">IF(AND(ISBLANK(F1845), ISBLANK(V1845)), "", NETWORKDAYS.INTL(F1845, IF(V1845="", TODAY(), V1845), "0000110", DATA!$B$2:$B$200))</f>
        <v>3</v>
      </c>
      <c r="AA1845" s="11" t="str">
        <f t="shared" si="18"/>
        <v>14190156R3</v>
      </c>
      <c r="AB1845" s="10" t="s">
        <v>3531</v>
      </c>
      <c r="AC1845" s="10" t="s">
        <v>3532</v>
      </c>
    </row>
    <row r="1846" spans="1:29" s="11" customFormat="1" hidden="1" x14ac:dyDescent="0.25">
      <c r="A1846" s="60">
        <v>20241169</v>
      </c>
      <c r="B1846" s="1" t="s">
        <v>3533</v>
      </c>
      <c r="C1846" s="374">
        <v>6.125</v>
      </c>
      <c r="D1846" s="1" t="s">
        <v>1834</v>
      </c>
      <c r="E1846" s="1">
        <v>1251085</v>
      </c>
      <c r="F1846" s="3">
        <v>45585</v>
      </c>
      <c r="G1846" s="1" t="s">
        <v>414</v>
      </c>
      <c r="H1846" s="1"/>
      <c r="J1846" s="10" t="s">
        <v>40</v>
      </c>
      <c r="K1846" s="11">
        <v>5131</v>
      </c>
      <c r="V1846" s="17">
        <v>45589</v>
      </c>
      <c r="X1846" s="141" t="str">
        <f t="shared" si="19"/>
        <v>20241169-14198197R4</v>
      </c>
      <c r="Z1846" s="11">
        <f ca="1">IF(AND(ISBLANK(F1846), ISBLANK(V1846)), "", NETWORKDAYS.INTL(F1846, IF(V1846="", TODAY(), V1846), "0000110", DATA!$B$2:$B$200))</f>
        <v>5</v>
      </c>
      <c r="AA1846" s="11" t="str">
        <f t="shared" si="18"/>
        <v>14198197R4</v>
      </c>
      <c r="AB1846" s="11" t="s">
        <v>3534</v>
      </c>
      <c r="AC1846" s="10" t="s">
        <v>3535</v>
      </c>
    </row>
    <row r="1847" spans="1:29" s="11" customFormat="1" hidden="1" x14ac:dyDescent="0.25">
      <c r="A1847" s="60">
        <v>20241170</v>
      </c>
      <c r="B1847" s="1" t="s">
        <v>3536</v>
      </c>
      <c r="C1847" s="48" t="s">
        <v>1582</v>
      </c>
      <c r="D1847" s="1" t="s">
        <v>1973</v>
      </c>
      <c r="E1847" s="1" t="s">
        <v>1974</v>
      </c>
      <c r="F1847" s="3">
        <v>45588</v>
      </c>
      <c r="G1847" s="1" t="s">
        <v>414</v>
      </c>
      <c r="H1847" s="1"/>
      <c r="J1847" s="11" t="s">
        <v>268</v>
      </c>
      <c r="K1847" s="11">
        <v>550</v>
      </c>
      <c r="V1847" s="17">
        <v>45588</v>
      </c>
      <c r="X1847" s="141" t="str">
        <f t="shared" si="19"/>
        <v>20241170-13824397R5</v>
      </c>
      <c r="Z1847" s="11">
        <f ca="1">IF(AND(ISBLANK(F1847), ISBLANK(V1847)), "", NETWORKDAYS.INTL(F1847, IF(V1847="", TODAY(), V1847), "0000110", DATA!$B$2:$B$200))</f>
        <v>1</v>
      </c>
      <c r="AA1847" s="11" t="str">
        <f t="shared" si="18"/>
        <v>13824397R5</v>
      </c>
    </row>
    <row r="1848" spans="1:29" s="11" customFormat="1" hidden="1" x14ac:dyDescent="0.25">
      <c r="A1848" s="60">
        <v>20241171</v>
      </c>
      <c r="B1848" s="1" t="s">
        <v>3537</v>
      </c>
      <c r="C1848" s="48" t="s">
        <v>1582</v>
      </c>
      <c r="D1848" s="1" t="s">
        <v>1973</v>
      </c>
      <c r="E1848" s="1" t="s">
        <v>1974</v>
      </c>
      <c r="F1848" s="3">
        <v>45588</v>
      </c>
      <c r="G1848" s="1" t="s">
        <v>414</v>
      </c>
      <c r="H1848" s="1"/>
      <c r="J1848" s="11" t="s">
        <v>40</v>
      </c>
      <c r="K1848" s="11">
        <v>6769</v>
      </c>
      <c r="V1848" s="17">
        <v>45608</v>
      </c>
      <c r="W1848" s="11" t="s">
        <v>3538</v>
      </c>
      <c r="X1848" s="141" t="str">
        <f t="shared" si="19"/>
        <v>20241171-13791955R8</v>
      </c>
      <c r="Z1848" s="11">
        <f ca="1">IF(AND(ISBLANK(F1848), ISBLANK(V1848)), "", NETWORKDAYS.INTL(F1848, IF(V1848="", TODAY(), V1848), "0000110", DATA!$B$2:$B$200))</f>
        <v>15</v>
      </c>
      <c r="AB1848" s="11" t="s">
        <v>3539</v>
      </c>
      <c r="AC1848" s="11" t="s">
        <v>3540</v>
      </c>
    </row>
    <row r="1849" spans="1:29" s="11" customFormat="1" hidden="1" x14ac:dyDescent="0.25">
      <c r="A1849" s="60">
        <v>20241172</v>
      </c>
      <c r="B1849" s="1" t="s">
        <v>3541</v>
      </c>
      <c r="C1849" s="1" t="s">
        <v>78</v>
      </c>
      <c r="D1849" s="1" t="s">
        <v>79</v>
      </c>
      <c r="E1849" s="1">
        <v>1252149</v>
      </c>
      <c r="F1849" s="3">
        <v>45589</v>
      </c>
      <c r="G1849" s="1" t="s">
        <v>414</v>
      </c>
      <c r="H1849" s="1"/>
      <c r="J1849" s="11" t="s">
        <v>268</v>
      </c>
      <c r="K1849" s="11">
        <v>550</v>
      </c>
      <c r="V1849" s="17">
        <v>45593</v>
      </c>
      <c r="X1849" s="141" t="str">
        <f t="shared" si="19"/>
        <v>20241172-13955537R15</v>
      </c>
      <c r="Z1849" s="11">
        <f ca="1">IF(AND(ISBLANK(F1849), ISBLANK(V1849)), "", NETWORKDAYS.INTL(F1849, IF(V1849="", TODAY(), V1849), "0000110", DATA!$B$2:$B$200))</f>
        <v>3</v>
      </c>
    </row>
    <row r="1850" spans="1:29" s="11" customFormat="1" hidden="1" x14ac:dyDescent="0.25">
      <c r="A1850" s="60">
        <v>20241173</v>
      </c>
      <c r="B1850" s="1" t="s">
        <v>3542</v>
      </c>
      <c r="C1850" s="48">
        <v>6.125</v>
      </c>
      <c r="D1850" s="1" t="s">
        <v>1807</v>
      </c>
      <c r="E1850" s="1">
        <v>1258557</v>
      </c>
      <c r="F1850" s="3">
        <v>45592</v>
      </c>
      <c r="G1850" s="1" t="s">
        <v>414</v>
      </c>
      <c r="H1850" s="1"/>
      <c r="J1850" s="10" t="s">
        <v>40</v>
      </c>
      <c r="K1850" s="11">
        <v>5201</v>
      </c>
      <c r="V1850" s="17">
        <v>45596</v>
      </c>
      <c r="X1850" s="141" t="str">
        <f t="shared" si="19"/>
        <v>20241173-13844444R4</v>
      </c>
      <c r="Z1850" s="11">
        <f ca="1">IF(AND(ISBLANK(F1850), ISBLANK(V1850)), "", NETWORKDAYS.INTL(F1850, IF(V1850="", TODAY(), V1850), "0000110", DATA!$B$2:$B$200))</f>
        <v>5</v>
      </c>
      <c r="AA1850" s="11" t="s">
        <v>3542</v>
      </c>
      <c r="AB1850" s="11" t="s">
        <v>3543</v>
      </c>
    </row>
    <row r="1851" spans="1:29" s="11" customFormat="1" hidden="1" x14ac:dyDescent="0.25">
      <c r="A1851" s="1">
        <v>20241174</v>
      </c>
      <c r="B1851" s="1" t="s">
        <v>3544</v>
      </c>
      <c r="C1851" s="48" t="s">
        <v>33</v>
      </c>
      <c r="D1851" s="1" t="s">
        <v>1807</v>
      </c>
      <c r="E1851" s="1">
        <v>1258557</v>
      </c>
      <c r="F1851" s="3">
        <v>45595</v>
      </c>
      <c r="G1851" s="1" t="s">
        <v>414</v>
      </c>
      <c r="H1851" s="1"/>
      <c r="J1851" s="10" t="s">
        <v>40</v>
      </c>
      <c r="K1851" s="11">
        <v>6306</v>
      </c>
      <c r="V1851" s="17">
        <v>45600</v>
      </c>
      <c r="X1851" s="141" t="str">
        <f t="shared" si="19"/>
        <v>20241174-13844443R7</v>
      </c>
      <c r="Z1851" s="11">
        <f ca="1">IF(AND(ISBLANK(F1851), ISBLANK(V1851)), "", NETWORKDAYS.INTL(F1851, IF(V1851="", TODAY(), V1851), "0000110", DATA!$B$2:$B$200))</f>
        <v>4</v>
      </c>
    </row>
    <row r="1852" spans="1:29" s="11" customFormat="1" hidden="1" x14ac:dyDescent="0.25">
      <c r="A1852" s="60">
        <v>20241175</v>
      </c>
      <c r="B1852" s="1" t="s">
        <v>3545</v>
      </c>
      <c r="C1852" s="48">
        <v>6.125</v>
      </c>
      <c r="D1852" s="1" t="s">
        <v>3471</v>
      </c>
      <c r="E1852" s="1" t="s">
        <v>2965</v>
      </c>
      <c r="F1852" s="3">
        <v>45595</v>
      </c>
      <c r="G1852" s="1" t="s">
        <v>414</v>
      </c>
      <c r="H1852" s="1"/>
      <c r="J1852" s="10" t="s">
        <v>40</v>
      </c>
      <c r="K1852" s="11">
        <v>4481</v>
      </c>
      <c r="V1852" s="17">
        <v>45600</v>
      </c>
      <c r="X1852" s="141" t="str">
        <f t="shared" si="19"/>
        <v>20241175-14198195R3</v>
      </c>
      <c r="Z1852" s="11">
        <f ca="1">IF(AND(ISBLANK(F1852), ISBLANK(V1852)), "", NETWORKDAYS.INTL(F1852, IF(V1852="", TODAY(), V1852), "0000110", DATA!$B$2:$B$200))</f>
        <v>4</v>
      </c>
    </row>
    <row r="1853" spans="1:29" s="11" customFormat="1" hidden="1" x14ac:dyDescent="0.25">
      <c r="A1853" s="60">
        <v>20241176</v>
      </c>
      <c r="B1853" s="60" t="s">
        <v>3546</v>
      </c>
      <c r="C1853" s="374">
        <v>6.125</v>
      </c>
      <c r="D1853" s="60" t="s">
        <v>1834</v>
      </c>
      <c r="E1853" s="60" t="s">
        <v>2965</v>
      </c>
      <c r="F1853" s="375">
        <v>45596</v>
      </c>
      <c r="G1853" s="60" t="s">
        <v>414</v>
      </c>
      <c r="H1853" s="60"/>
      <c r="I1853" s="10"/>
      <c r="J1853" s="10" t="s">
        <v>40</v>
      </c>
      <c r="K1853" s="11">
        <v>4121</v>
      </c>
      <c r="V1853" s="17">
        <v>45600</v>
      </c>
      <c r="X1853" s="141" t="str">
        <f t="shared" si="19"/>
        <v>20241176-14012911R8</v>
      </c>
      <c r="Z1853" s="11">
        <f ca="1">IF(AND(ISBLANK(F1853), ISBLANK(V1853)), "", NETWORKDAYS.INTL(F1853, IF(V1853="", TODAY(), V1853), "0000110", DATA!$B$2:$B$200))</f>
        <v>3</v>
      </c>
    </row>
    <row r="1854" spans="1:29" s="11" customFormat="1" hidden="1" x14ac:dyDescent="0.25">
      <c r="A1854" s="60">
        <v>20241177</v>
      </c>
      <c r="B1854" s="1" t="s">
        <v>3547</v>
      </c>
      <c r="C1854" s="1">
        <v>6.125</v>
      </c>
      <c r="D1854" s="1" t="s">
        <v>1834</v>
      </c>
      <c r="E1854" s="1" t="s">
        <v>2965</v>
      </c>
      <c r="F1854" s="3">
        <v>45596</v>
      </c>
      <c r="G1854" s="1" t="s">
        <v>414</v>
      </c>
      <c r="H1854" s="1"/>
      <c r="J1854" s="10" t="s">
        <v>40</v>
      </c>
      <c r="K1854" s="11">
        <v>4481</v>
      </c>
      <c r="V1854" s="17">
        <v>45599</v>
      </c>
      <c r="X1854" s="141" t="str">
        <f t="shared" si="19"/>
        <v>20241177-14198196R1</v>
      </c>
      <c r="Z1854" s="11">
        <f ca="1">IF(AND(ISBLANK(F1854), ISBLANK(V1854)), "", NETWORKDAYS.INTL(F1854, IF(V1854="", TODAY(), V1854), "0000110", DATA!$B$2:$B$200))</f>
        <v>2</v>
      </c>
    </row>
    <row r="1855" spans="1:29" s="11" customFormat="1" hidden="1" x14ac:dyDescent="0.25">
      <c r="A1855" s="60">
        <v>20241178</v>
      </c>
      <c r="B1855" s="1" t="s">
        <v>3548</v>
      </c>
      <c r="C1855" s="1" t="s">
        <v>78</v>
      </c>
      <c r="D1855" s="1" t="s">
        <v>79</v>
      </c>
      <c r="E1855" s="1">
        <v>1059290</v>
      </c>
      <c r="F1855" s="3">
        <v>45596</v>
      </c>
      <c r="G1855" s="1" t="s">
        <v>414</v>
      </c>
      <c r="H1855" s="1"/>
      <c r="J1855" s="10" t="s">
        <v>506</v>
      </c>
      <c r="K1855" s="11">
        <v>500</v>
      </c>
      <c r="V1855" s="17">
        <v>45596</v>
      </c>
      <c r="X1855" s="141" t="str">
        <f t="shared" si="19"/>
        <v>20241178-13754557R19</v>
      </c>
      <c r="Z1855" s="11">
        <f ca="1">IF(AND(ISBLANK(F1855), ISBLANK(V1855)), "", NETWORKDAYS.INTL(F1855, IF(V1855="", TODAY(), V1855), "0000110", DATA!$B$2:$B$200))</f>
        <v>1</v>
      </c>
    </row>
    <row r="1856" spans="1:29" s="11" customFormat="1" hidden="1" x14ac:dyDescent="0.25">
      <c r="A1856" s="60">
        <v>20241179</v>
      </c>
      <c r="B1856" s="1" t="s">
        <v>3549</v>
      </c>
      <c r="C1856" s="1">
        <v>6.125</v>
      </c>
      <c r="D1856" s="1" t="s">
        <v>3067</v>
      </c>
      <c r="E1856" s="1" t="s">
        <v>3372</v>
      </c>
      <c r="F1856" s="3">
        <v>45600</v>
      </c>
      <c r="G1856" s="1" t="s">
        <v>414</v>
      </c>
      <c r="H1856" s="1"/>
      <c r="J1856" s="10" t="s">
        <v>40</v>
      </c>
      <c r="K1856" s="11">
        <v>4706</v>
      </c>
      <c r="V1856" s="17">
        <v>45607</v>
      </c>
      <c r="X1856" s="141" t="str">
        <f t="shared" si="19"/>
        <v>20241179-14178454R3</v>
      </c>
      <c r="Z1856" s="11">
        <f ca="1">IF(AND(ISBLANK(F1856), ISBLANK(V1856)), "", NETWORKDAYS.INTL(F1856, IF(V1856="", TODAY(), V1856), "0000110", DATA!$B$2:$B$200))</f>
        <v>6</v>
      </c>
      <c r="AB1856" s="11" t="s">
        <v>3550</v>
      </c>
    </row>
    <row r="1857" spans="1:28" s="11" customFormat="1" hidden="1" x14ac:dyDescent="0.25">
      <c r="A1857" s="60">
        <v>20241180</v>
      </c>
      <c r="B1857" s="1" t="s">
        <v>3551</v>
      </c>
      <c r="C1857" s="374">
        <v>6.125</v>
      </c>
      <c r="D1857" s="1" t="s">
        <v>1834</v>
      </c>
      <c r="E1857" s="1">
        <v>1251085</v>
      </c>
      <c r="F1857" s="3">
        <v>45603</v>
      </c>
      <c r="G1857" s="1" t="s">
        <v>414</v>
      </c>
      <c r="H1857" s="1"/>
      <c r="J1857" s="10" t="s">
        <v>40</v>
      </c>
      <c r="K1857" s="11">
        <v>5416</v>
      </c>
      <c r="V1857" s="17">
        <v>45613</v>
      </c>
      <c r="X1857" s="141" t="str">
        <f t="shared" si="19"/>
        <v>20241180-14198197R5</v>
      </c>
      <c r="Z1857" s="11">
        <f ca="1">IF(AND(ISBLANK(F1857), ISBLANK(V1857)), "", NETWORKDAYS.INTL(F1857, IF(V1857="", TODAY(), V1857), "0000110", DATA!$B$2:$B$200))</f>
        <v>7</v>
      </c>
    </row>
    <row r="1858" spans="1:28" s="11" customFormat="1" hidden="1" x14ac:dyDescent="0.25">
      <c r="A1858" s="60">
        <v>20241181</v>
      </c>
      <c r="B1858" s="1" t="s">
        <v>3552</v>
      </c>
      <c r="C1858" s="1" t="s">
        <v>33</v>
      </c>
      <c r="D1858" s="1" t="s">
        <v>511</v>
      </c>
      <c r="E1858" s="1">
        <v>1219697</v>
      </c>
      <c r="F1858" s="3">
        <v>45603</v>
      </c>
      <c r="G1858" s="1" t="s">
        <v>414</v>
      </c>
      <c r="H1858" s="1"/>
      <c r="J1858" s="11" t="s">
        <v>506</v>
      </c>
      <c r="K1858" s="11">
        <v>500</v>
      </c>
      <c r="V1858" s="17">
        <v>45607</v>
      </c>
      <c r="X1858" s="141" t="str">
        <f t="shared" si="19"/>
        <v>20241181-13482809R11</v>
      </c>
      <c r="Z1858" s="11">
        <f ca="1">IF(AND(ISBLANK(F1858), ISBLANK(V1858)), "", NETWORKDAYS.INTL(F1858, IF(V1858="", TODAY(), V1858), "0000110", DATA!$B$2:$B$200))</f>
        <v>3</v>
      </c>
    </row>
    <row r="1859" spans="1:28" s="11" customFormat="1" hidden="1" x14ac:dyDescent="0.25">
      <c r="A1859" s="60">
        <v>20241182</v>
      </c>
      <c r="B1859" s="1">
        <v>14247176</v>
      </c>
      <c r="C1859" s="1" t="s">
        <v>78</v>
      </c>
      <c r="D1859" s="1" t="s">
        <v>79</v>
      </c>
      <c r="E1859" s="1">
        <v>1252149</v>
      </c>
      <c r="F1859" s="3">
        <v>45613</v>
      </c>
      <c r="G1859" s="1" t="s">
        <v>414</v>
      </c>
      <c r="H1859" s="1"/>
      <c r="J1859" s="11" t="s">
        <v>40</v>
      </c>
      <c r="K1859" s="11">
        <v>4391</v>
      </c>
      <c r="V1859" s="17">
        <v>45617</v>
      </c>
      <c r="X1859" s="141" t="str">
        <f t="shared" si="19"/>
        <v>20241182-14247176</v>
      </c>
      <c r="Z1859" s="11">
        <f ca="1">IF(AND(ISBLANK(F1859), ISBLANK(V1859)), "", NETWORKDAYS.INTL(F1859, IF(V1859="", TODAY(), V1859), "0000110", DATA!$B$2:$B$200))</f>
        <v>5</v>
      </c>
      <c r="AB1859" s="11" t="s">
        <v>3553</v>
      </c>
    </row>
    <row r="1860" spans="1:28" s="11" customFormat="1" hidden="1" x14ac:dyDescent="0.25">
      <c r="A1860" s="60">
        <v>20241183</v>
      </c>
      <c r="B1860" s="1" t="s">
        <v>3554</v>
      </c>
      <c r="C1860" s="374">
        <v>6.125</v>
      </c>
      <c r="D1860" s="1" t="s">
        <v>1834</v>
      </c>
      <c r="E1860" s="1">
        <v>1251085</v>
      </c>
      <c r="F1860" s="3">
        <v>45613</v>
      </c>
      <c r="G1860" s="1" t="s">
        <v>414</v>
      </c>
      <c r="H1860" s="1"/>
      <c r="J1860" s="10" t="s">
        <v>40</v>
      </c>
      <c r="K1860" s="11">
        <v>8321</v>
      </c>
      <c r="L1860" s="10" t="s">
        <v>1551</v>
      </c>
      <c r="P1860" s="10"/>
      <c r="Q1860" s="10"/>
      <c r="R1860" s="10"/>
      <c r="S1860" s="10"/>
      <c r="U1860" s="10"/>
      <c r="V1860" s="17">
        <v>45620</v>
      </c>
      <c r="X1860" s="141" t="str">
        <f t="shared" si="19"/>
        <v>20241183-14190156R4</v>
      </c>
      <c r="Z1860" s="11">
        <f ca="1">IF(AND(ISBLANK(F1860), ISBLANK(V1860)), "", NETWORKDAYS.INTL(F1860, IF(V1860="", TODAY(), V1860), "0000110", DATA!$B$2:$B$200))</f>
        <v>6</v>
      </c>
      <c r="AB1860" s="11" t="s">
        <v>3555</v>
      </c>
    </row>
    <row r="1861" spans="1:28" s="11" customFormat="1" hidden="1" x14ac:dyDescent="0.25">
      <c r="A1861" s="60">
        <v>20241184</v>
      </c>
      <c r="B1861" s="316" t="s">
        <v>3556</v>
      </c>
      <c r="C1861" s="1" t="s">
        <v>33</v>
      </c>
      <c r="D1861" s="1" t="s">
        <v>1731</v>
      </c>
      <c r="E1861" s="1">
        <v>1219697</v>
      </c>
      <c r="F1861" s="3">
        <v>45613</v>
      </c>
      <c r="G1861" s="1" t="s">
        <v>414</v>
      </c>
      <c r="H1861" s="1"/>
      <c r="J1861" s="10" t="s">
        <v>40</v>
      </c>
      <c r="K1861" s="11">
        <v>9001</v>
      </c>
      <c r="V1861" s="17">
        <v>45641</v>
      </c>
      <c r="X1861" s="141" t="str">
        <f t="shared" si="19"/>
        <v>20241184-13655228R6</v>
      </c>
      <c r="Z1861" s="11">
        <f ca="1">IF(AND(ISBLANK(F1861), ISBLANK(V1861)), "", NETWORKDAYS.INTL(F1861, IF(V1861="", TODAY(), V1861), "0000110", DATA!$B$2:$B$200))</f>
        <v>21</v>
      </c>
      <c r="AB1861" s="11" t="s">
        <v>3557</v>
      </c>
    </row>
    <row r="1862" spans="1:28" s="11" customFormat="1" hidden="1" x14ac:dyDescent="0.25">
      <c r="A1862" s="60">
        <v>20241185</v>
      </c>
      <c r="B1862" s="1" t="s">
        <v>3558</v>
      </c>
      <c r="C1862" s="1">
        <v>6.125</v>
      </c>
      <c r="D1862" s="1" t="s">
        <v>3067</v>
      </c>
      <c r="E1862" s="1" t="s">
        <v>2965</v>
      </c>
      <c r="F1862" s="3">
        <v>45618</v>
      </c>
      <c r="G1862" s="1" t="s">
        <v>414</v>
      </c>
      <c r="H1862" s="1"/>
      <c r="J1862" s="10" t="s">
        <v>40</v>
      </c>
      <c r="K1862" s="11">
        <v>5451</v>
      </c>
      <c r="V1862" s="17">
        <v>45629</v>
      </c>
      <c r="W1862" s="11" t="s">
        <v>3559</v>
      </c>
      <c r="X1862" s="141" t="str">
        <f t="shared" si="19"/>
        <v>20241185-14178454R4</v>
      </c>
      <c r="Z1862" s="11">
        <f ca="1">IF(AND(ISBLANK(F1862), ISBLANK(V1862)), "", NETWORKDAYS.INTL(F1862, IF(V1862="", TODAY(), V1862), "0000110", DATA!$B$2:$B$200))</f>
        <v>8</v>
      </c>
    </row>
    <row r="1863" spans="1:28" s="11" customFormat="1" hidden="1" x14ac:dyDescent="0.25">
      <c r="A1863" s="60">
        <v>20241186</v>
      </c>
      <c r="B1863" s="1" t="s">
        <v>3560</v>
      </c>
      <c r="C1863" s="48">
        <v>6.125</v>
      </c>
      <c r="D1863" s="1" t="s">
        <v>1807</v>
      </c>
      <c r="E1863" s="1">
        <v>1258557</v>
      </c>
      <c r="F1863" s="3">
        <v>45618</v>
      </c>
      <c r="G1863" s="1" t="s">
        <v>414</v>
      </c>
      <c r="H1863" s="1"/>
      <c r="J1863" s="10" t="s">
        <v>40</v>
      </c>
      <c r="K1863" s="11">
        <v>4941</v>
      </c>
      <c r="V1863" s="17">
        <v>45629</v>
      </c>
      <c r="X1863" s="141" t="str">
        <f t="shared" si="19"/>
        <v>20241186-13844444R5</v>
      </c>
      <c r="Z1863" s="11">
        <f ca="1">IF(AND(ISBLANK(F1863), ISBLANK(V1863)), "", NETWORKDAYS.INTL(F1863, IF(V1863="", TODAY(), V1863), "0000110", DATA!$B$2:$B$200))</f>
        <v>8</v>
      </c>
    </row>
    <row r="1864" spans="1:28" s="11" customFormat="1" hidden="1" x14ac:dyDescent="0.25">
      <c r="A1864" s="60">
        <v>20241187</v>
      </c>
      <c r="B1864" s="1" t="s">
        <v>3561</v>
      </c>
      <c r="C1864" s="48" t="s">
        <v>33</v>
      </c>
      <c r="D1864" s="1" t="s">
        <v>1807</v>
      </c>
      <c r="E1864" s="1">
        <v>1258557</v>
      </c>
      <c r="F1864" s="3">
        <v>45618</v>
      </c>
      <c r="G1864" s="1" t="s">
        <v>414</v>
      </c>
      <c r="H1864" s="1"/>
      <c r="J1864" s="90" t="s">
        <v>35</v>
      </c>
      <c r="K1864" s="11">
        <v>6161</v>
      </c>
      <c r="V1864" s="17"/>
      <c r="W1864" s="90" t="s">
        <v>3562</v>
      </c>
      <c r="X1864" s="141" t="str">
        <f t="shared" si="19"/>
        <v>20241187-13844443R8</v>
      </c>
      <c r="Z1864" s="11">
        <f ca="1">IF(AND(ISBLANK(F1864), ISBLANK(V1864)), "", NETWORKDAYS.INTL(F1864, IF(V1864="", TODAY(), V1864), "0000110", DATA!$B$2:$B$200))</f>
        <v>300</v>
      </c>
    </row>
    <row r="1865" spans="1:28" s="11" customFormat="1" hidden="1" x14ac:dyDescent="0.25">
      <c r="A1865" s="60">
        <v>20241188</v>
      </c>
      <c r="B1865" s="1" t="s">
        <v>3563</v>
      </c>
      <c r="C1865" s="1">
        <v>6.125</v>
      </c>
      <c r="D1865" s="1" t="s">
        <v>1834</v>
      </c>
      <c r="E1865" s="1" t="s">
        <v>2965</v>
      </c>
      <c r="F1865" s="3">
        <v>45618</v>
      </c>
      <c r="G1865" s="1" t="s">
        <v>414</v>
      </c>
      <c r="H1865" s="1"/>
      <c r="J1865" s="11" t="s">
        <v>40</v>
      </c>
      <c r="K1865" s="11">
        <v>6641</v>
      </c>
      <c r="V1865" s="17">
        <v>45636</v>
      </c>
      <c r="X1865" s="141" t="str">
        <f t="shared" ref="X1865:X1896" si="20">A1865&amp;"-"&amp;B1865</f>
        <v>20241188-14198196R2</v>
      </c>
      <c r="Z1865" s="11">
        <f ca="1">IF(AND(ISBLANK(F1865), ISBLANK(V1865)), "", NETWORKDAYS.INTL(F1865, IF(V1865="", TODAY(), V1865), "0000110", DATA!$B$2:$B$200))</f>
        <v>13</v>
      </c>
    </row>
    <row r="1866" spans="1:28" s="11" customFormat="1" hidden="1" x14ac:dyDescent="0.25">
      <c r="A1866" s="60">
        <v>20241189</v>
      </c>
      <c r="B1866" s="1" t="s">
        <v>3564</v>
      </c>
      <c r="C1866" s="48" t="s">
        <v>33</v>
      </c>
      <c r="D1866" s="1" t="s">
        <v>1807</v>
      </c>
      <c r="E1866" s="1">
        <v>1226841</v>
      </c>
      <c r="F1866" s="3">
        <v>45621</v>
      </c>
      <c r="G1866" s="1" t="s">
        <v>414</v>
      </c>
      <c r="H1866" s="1"/>
      <c r="J1866" s="11" t="s">
        <v>40</v>
      </c>
      <c r="K1866" s="11">
        <v>4841</v>
      </c>
      <c r="V1866" s="17">
        <v>45634</v>
      </c>
      <c r="X1866" s="141" t="str">
        <f t="shared" si="20"/>
        <v>20241189-13807907R5</v>
      </c>
      <c r="Z1866" s="11">
        <f ca="1">IF(AND(ISBLANK(F1866), ISBLANK(V1866)), "", NETWORKDAYS.INTL(F1866, IF(V1866="", TODAY(), V1866), "0000110", DATA!$B$2:$B$200))</f>
        <v>10</v>
      </c>
    </row>
    <row r="1867" spans="1:28" s="11" customFormat="1" hidden="1" x14ac:dyDescent="0.25">
      <c r="A1867" s="60">
        <v>20241190</v>
      </c>
      <c r="B1867" s="60" t="s">
        <v>3565</v>
      </c>
      <c r="C1867" s="374">
        <v>6.125</v>
      </c>
      <c r="D1867" s="60" t="s">
        <v>1834</v>
      </c>
      <c r="E1867" s="60" t="s">
        <v>2965</v>
      </c>
      <c r="F1867" s="375">
        <v>45621</v>
      </c>
      <c r="G1867" s="60" t="s">
        <v>414</v>
      </c>
      <c r="H1867" s="60"/>
      <c r="I1867" s="10"/>
      <c r="J1867" s="11" t="s">
        <v>40</v>
      </c>
      <c r="K1867" s="11">
        <v>6896</v>
      </c>
      <c r="L1867" s="11" t="s">
        <v>1551</v>
      </c>
      <c r="V1867" s="17">
        <v>45641</v>
      </c>
      <c r="W1867" s="90" t="s">
        <v>3566</v>
      </c>
      <c r="X1867" s="141" t="str">
        <f t="shared" si="20"/>
        <v>20241190-14012911R9</v>
      </c>
      <c r="Z1867" s="11">
        <f ca="1">IF(AND(ISBLANK(F1867), ISBLANK(V1867)), "", NETWORKDAYS.INTL(F1867, IF(V1867="", TODAY(), V1867), "0000110", DATA!$B$2:$B$200))</f>
        <v>15</v>
      </c>
    </row>
    <row r="1868" spans="1:28" s="11" customFormat="1" hidden="1" x14ac:dyDescent="0.25">
      <c r="A1868" s="60">
        <v>20241191</v>
      </c>
      <c r="B1868" s="1" t="s">
        <v>3567</v>
      </c>
      <c r="C1868" s="48">
        <v>6.125</v>
      </c>
      <c r="D1868" s="1" t="s">
        <v>3471</v>
      </c>
      <c r="E1868" s="1" t="s">
        <v>2965</v>
      </c>
      <c r="F1868" s="3">
        <v>45621</v>
      </c>
      <c r="G1868" s="1" t="s">
        <v>414</v>
      </c>
      <c r="H1868" s="1"/>
      <c r="J1868" s="11" t="s">
        <v>40</v>
      </c>
      <c r="K1868" s="11">
        <v>6991</v>
      </c>
      <c r="L1868" s="11" t="s">
        <v>1551</v>
      </c>
      <c r="V1868" s="17">
        <v>45637</v>
      </c>
      <c r="W1868" s="90" t="s">
        <v>3566</v>
      </c>
      <c r="X1868" s="141" t="str">
        <f t="shared" si="20"/>
        <v>20241191-14198195R4</v>
      </c>
      <c r="Z1868" s="11">
        <f ca="1">IF(AND(ISBLANK(F1868), ISBLANK(V1868)), "", NETWORKDAYS.INTL(F1868, IF(V1868="", TODAY(), V1868), "0000110", DATA!$B$2:$B$200))</f>
        <v>13</v>
      </c>
    </row>
    <row r="1869" spans="1:28" s="11" customFormat="1" hidden="1" x14ac:dyDescent="0.25">
      <c r="A1869" s="60">
        <v>20241192</v>
      </c>
      <c r="B1869" s="1" t="s">
        <v>3568</v>
      </c>
      <c r="C1869" s="1" t="s">
        <v>78</v>
      </c>
      <c r="D1869" s="1" t="s">
        <v>79</v>
      </c>
      <c r="E1869" s="1">
        <v>1252149</v>
      </c>
      <c r="F1869" s="3">
        <v>45621</v>
      </c>
      <c r="G1869" s="1" t="s">
        <v>414</v>
      </c>
      <c r="H1869" s="1"/>
      <c r="J1869" s="11" t="s">
        <v>40</v>
      </c>
      <c r="K1869" s="11">
        <v>4665</v>
      </c>
      <c r="V1869" s="17">
        <v>45622</v>
      </c>
      <c r="X1869" s="141" t="str">
        <f t="shared" si="20"/>
        <v>20241192-14012922R9</v>
      </c>
      <c r="Z1869" s="11">
        <f ca="1">IF(AND(ISBLANK(F1869), ISBLANK(V1869)), "", NETWORKDAYS.INTL(F1869, IF(V1869="", TODAY(), V1869), "0000110", DATA!$B$2:$B$200))</f>
        <v>2</v>
      </c>
    </row>
    <row r="1870" spans="1:28" s="11" customFormat="1" hidden="1" x14ac:dyDescent="0.25">
      <c r="A1870" s="60">
        <v>20241193</v>
      </c>
      <c r="B1870" s="1" t="s">
        <v>3569</v>
      </c>
      <c r="C1870" s="1" t="s">
        <v>78</v>
      </c>
      <c r="D1870" s="1" t="s">
        <v>79</v>
      </c>
      <c r="E1870" s="1">
        <v>1252149</v>
      </c>
      <c r="F1870" s="3">
        <v>45621</v>
      </c>
      <c r="G1870" s="1" t="s">
        <v>414</v>
      </c>
      <c r="H1870" s="1"/>
      <c r="J1870" s="11" t="s">
        <v>40</v>
      </c>
      <c r="K1870" s="11">
        <v>5344</v>
      </c>
      <c r="V1870" s="17">
        <v>45623</v>
      </c>
      <c r="X1870" s="141" t="str">
        <f t="shared" si="20"/>
        <v>20241193-13955537R16</v>
      </c>
      <c r="Z1870" s="11">
        <f ca="1">IF(AND(ISBLANK(F1870), ISBLANK(V1870)), "", NETWORKDAYS.INTL(F1870, IF(V1870="", TODAY(), V1870), "0000110", DATA!$B$2:$B$200))</f>
        <v>3</v>
      </c>
    </row>
    <row r="1871" spans="1:28" s="11" customFormat="1" hidden="1" x14ac:dyDescent="0.25">
      <c r="A1871" s="60">
        <v>20241194</v>
      </c>
      <c r="B1871" s="1" t="s">
        <v>3570</v>
      </c>
      <c r="C1871" s="48" t="s">
        <v>33</v>
      </c>
      <c r="D1871" s="1" t="s">
        <v>1483</v>
      </c>
      <c r="E1871" s="1">
        <v>1218197</v>
      </c>
      <c r="F1871" s="3">
        <v>45622</v>
      </c>
      <c r="G1871" s="1" t="s">
        <v>414</v>
      </c>
      <c r="H1871" s="1"/>
      <c r="J1871" s="11" t="s">
        <v>506</v>
      </c>
      <c r="K1871" s="11">
        <v>500</v>
      </c>
      <c r="V1871" s="17">
        <v>45623</v>
      </c>
      <c r="X1871" s="141" t="str">
        <f t="shared" si="20"/>
        <v>20241194-13670100R9</v>
      </c>
      <c r="Z1871" s="11">
        <f ca="1">IF(AND(ISBLANK(F1871), ISBLANK(V1871)), "", NETWORKDAYS.INTL(F1871, IF(V1871="", TODAY(), V1871), "0000110", DATA!$B$2:$B$200))</f>
        <v>2</v>
      </c>
    </row>
    <row r="1872" spans="1:28" s="11" customFormat="1" hidden="1" x14ac:dyDescent="0.25">
      <c r="A1872" s="60">
        <v>20241195</v>
      </c>
      <c r="B1872" s="1" t="s">
        <v>3571</v>
      </c>
      <c r="C1872" s="1" t="s">
        <v>78</v>
      </c>
      <c r="D1872" s="1" t="s">
        <v>79</v>
      </c>
      <c r="E1872" s="1">
        <v>1252149</v>
      </c>
      <c r="F1872" s="3">
        <v>45622</v>
      </c>
      <c r="G1872" s="1" t="s">
        <v>414</v>
      </c>
      <c r="H1872" s="1"/>
      <c r="J1872" s="11" t="s">
        <v>40</v>
      </c>
      <c r="K1872" s="11">
        <v>5753</v>
      </c>
      <c r="V1872" s="17">
        <v>45628</v>
      </c>
      <c r="X1872" s="141" t="str">
        <f t="shared" si="20"/>
        <v>20241195-13955538R12</v>
      </c>
      <c r="Z1872" s="11">
        <f ca="1">IF(AND(ISBLANK(F1872), ISBLANK(V1872)), "", NETWORKDAYS.INTL(F1872, IF(V1872="", TODAY(), V1872), "0000110", DATA!$B$2:$B$200))</f>
        <v>5</v>
      </c>
    </row>
    <row r="1873" spans="1:29" s="11" customFormat="1" hidden="1" x14ac:dyDescent="0.25">
      <c r="A1873" s="60">
        <v>20241196</v>
      </c>
      <c r="B1873" s="1" t="s">
        <v>3572</v>
      </c>
      <c r="C1873" s="1" t="s">
        <v>78</v>
      </c>
      <c r="D1873" s="1" t="s">
        <v>79</v>
      </c>
      <c r="E1873" s="1">
        <v>1252149</v>
      </c>
      <c r="F1873" s="3">
        <v>45623</v>
      </c>
      <c r="G1873" s="1" t="s">
        <v>414</v>
      </c>
      <c r="H1873" s="1"/>
      <c r="J1873" s="11" t="s">
        <v>40</v>
      </c>
      <c r="K1873" s="11">
        <v>4246</v>
      </c>
      <c r="V1873" s="17">
        <v>45634</v>
      </c>
      <c r="X1873" s="141" t="str">
        <f t="shared" si="20"/>
        <v>20241196-14247176R1</v>
      </c>
      <c r="Z1873" s="11">
        <f ca="1">IF(AND(ISBLANK(F1873), ISBLANK(V1873)), "", NETWORKDAYS.INTL(F1873, IF(V1873="", TODAY(), V1873), "0000110", DATA!$B$2:$B$200))</f>
        <v>8</v>
      </c>
    </row>
    <row r="1874" spans="1:29" s="11" customFormat="1" hidden="1" x14ac:dyDescent="0.25">
      <c r="A1874" s="60">
        <v>20241197</v>
      </c>
      <c r="B1874" s="1" t="s">
        <v>3573</v>
      </c>
      <c r="C1874" s="374">
        <v>6.125</v>
      </c>
      <c r="D1874" s="1" t="s">
        <v>1834</v>
      </c>
      <c r="E1874" s="1">
        <v>1251085</v>
      </c>
      <c r="F1874" s="3">
        <v>45627</v>
      </c>
      <c r="G1874" s="1" t="s">
        <v>414</v>
      </c>
      <c r="H1874" s="1"/>
      <c r="J1874" s="11" t="s">
        <v>506</v>
      </c>
      <c r="K1874" s="11">
        <v>500</v>
      </c>
      <c r="N1874" s="11" t="s">
        <v>36</v>
      </c>
      <c r="O1874" s="11" t="s">
        <v>36</v>
      </c>
      <c r="V1874" s="17">
        <v>45630</v>
      </c>
      <c r="X1874" s="141" t="str">
        <f t="shared" si="20"/>
        <v>20241197-14198197R6</v>
      </c>
      <c r="Z1874" s="11">
        <f ca="1">IF(AND(ISBLANK(F1874), ISBLANK(V1874)), "", NETWORKDAYS.INTL(F1874, IF(V1874="", TODAY(), V1874), "0000110", DATA!$B$2:$B$200))</f>
        <v>4</v>
      </c>
    </row>
    <row r="1875" spans="1:29" s="11" customFormat="1" hidden="1" x14ac:dyDescent="0.25">
      <c r="A1875" s="60">
        <v>20241198</v>
      </c>
      <c r="B1875" s="1">
        <v>13291158</v>
      </c>
      <c r="C1875" s="48">
        <v>6.125</v>
      </c>
      <c r="D1875" s="1" t="s">
        <v>3574</v>
      </c>
      <c r="E1875" s="1">
        <v>1017022</v>
      </c>
      <c r="F1875" s="3">
        <v>45629</v>
      </c>
      <c r="G1875" s="1" t="s">
        <v>414</v>
      </c>
      <c r="H1875" s="1"/>
      <c r="J1875" s="11" t="s">
        <v>40</v>
      </c>
      <c r="K1875" s="11">
        <v>4221</v>
      </c>
      <c r="N1875" s="11" t="s">
        <v>3575</v>
      </c>
      <c r="O1875" s="11" t="s">
        <v>3576</v>
      </c>
      <c r="V1875" s="17">
        <v>45645</v>
      </c>
      <c r="X1875" s="141" t="str">
        <f t="shared" si="20"/>
        <v>20241198-13291158</v>
      </c>
      <c r="Z1875" s="11">
        <f ca="1">IF(AND(ISBLANK(F1875), ISBLANK(V1875)), "", NETWORKDAYS.INTL(F1875, IF(V1875="", TODAY(), V1875), "0000110", DATA!$B$2:$B$200))</f>
        <v>13</v>
      </c>
    </row>
    <row r="1876" spans="1:29" s="11" customFormat="1" hidden="1" x14ac:dyDescent="0.25">
      <c r="A1876" s="60">
        <v>20241199</v>
      </c>
      <c r="B1876" s="1" t="s">
        <v>3577</v>
      </c>
      <c r="C1876" s="1" t="s">
        <v>78</v>
      </c>
      <c r="D1876" s="1" t="s">
        <v>79</v>
      </c>
      <c r="E1876" s="1">
        <v>1252149</v>
      </c>
      <c r="F1876" s="3">
        <v>45629</v>
      </c>
      <c r="G1876" s="1" t="s">
        <v>414</v>
      </c>
      <c r="H1876" s="1"/>
      <c r="J1876" s="11" t="s">
        <v>40</v>
      </c>
      <c r="K1876" s="11">
        <v>4121</v>
      </c>
      <c r="N1876" s="11" t="s">
        <v>3578</v>
      </c>
      <c r="O1876" s="11" t="s">
        <v>3579</v>
      </c>
      <c r="V1876" s="17">
        <v>45635</v>
      </c>
      <c r="X1876" s="141" t="str">
        <f t="shared" si="20"/>
        <v>20241199-14012922R10</v>
      </c>
      <c r="Z1876" s="11">
        <f ca="1">IF(AND(ISBLANK(F1876), ISBLANK(V1876)), "", NETWORKDAYS.INTL(F1876, IF(V1876="", TODAY(), V1876), "0000110", DATA!$B$2:$B$200))</f>
        <v>5</v>
      </c>
    </row>
    <row r="1877" spans="1:29" s="11" customFormat="1" hidden="1" x14ac:dyDescent="0.25">
      <c r="A1877" s="60">
        <v>20241200</v>
      </c>
      <c r="B1877" s="1">
        <v>14247175</v>
      </c>
      <c r="C1877" s="48">
        <v>3.875</v>
      </c>
      <c r="D1877" s="1" t="s">
        <v>79</v>
      </c>
      <c r="E1877" s="1">
        <v>1252149</v>
      </c>
      <c r="F1877" s="3">
        <v>45629</v>
      </c>
      <c r="G1877" s="1" t="s">
        <v>414</v>
      </c>
      <c r="H1877" s="1"/>
      <c r="J1877" s="11" t="s">
        <v>40</v>
      </c>
      <c r="K1877" s="11">
        <v>4196</v>
      </c>
      <c r="N1877" s="11" t="s">
        <v>3578</v>
      </c>
      <c r="O1877" s="11" t="s">
        <v>3575</v>
      </c>
      <c r="V1877" s="17">
        <v>45635</v>
      </c>
      <c r="X1877" s="141" t="str">
        <f t="shared" si="20"/>
        <v>20241200-14247175</v>
      </c>
      <c r="Z1877" s="11">
        <f ca="1">IF(AND(ISBLANK(F1877), ISBLANK(V1877)), "", NETWORKDAYS.INTL(F1877, IF(V1877="", TODAY(), V1877), "0000110", DATA!$B$2:$B$200))</f>
        <v>5</v>
      </c>
    </row>
    <row r="1878" spans="1:29" s="11" customFormat="1" hidden="1" x14ac:dyDescent="0.25">
      <c r="A1878" s="60">
        <v>20241201</v>
      </c>
      <c r="B1878" s="1">
        <v>14228442</v>
      </c>
      <c r="C1878" s="376" t="s">
        <v>3382</v>
      </c>
      <c r="D1878" s="50" t="s">
        <v>1834</v>
      </c>
      <c r="E1878" s="50">
        <v>1251085</v>
      </c>
      <c r="F1878" s="377">
        <v>45632</v>
      </c>
      <c r="G1878" s="1" t="s">
        <v>414</v>
      </c>
      <c r="H1878" s="1"/>
      <c r="J1878" s="11" t="s">
        <v>40</v>
      </c>
      <c r="K1878" s="11">
        <v>6746</v>
      </c>
      <c r="L1878" s="11" t="s">
        <v>1551</v>
      </c>
      <c r="N1878" s="11" t="s">
        <v>3578</v>
      </c>
      <c r="O1878" s="11" t="s">
        <v>3579</v>
      </c>
      <c r="V1878" s="17">
        <v>45635</v>
      </c>
      <c r="W1878" s="90" t="s">
        <v>3566</v>
      </c>
      <c r="X1878" s="141" t="str">
        <f t="shared" si="20"/>
        <v>20241201-14228442</v>
      </c>
      <c r="Z1878" s="11">
        <f ca="1">IF(AND(ISBLANK(F1878), ISBLANK(V1878)), "", NETWORKDAYS.INTL(F1878, IF(V1878="", TODAY(), V1878), "0000110", DATA!$B$2:$B$200))</f>
        <v>2</v>
      </c>
    </row>
    <row r="1879" spans="1:29" s="11" customFormat="1" hidden="1" x14ac:dyDescent="0.25">
      <c r="A1879" s="60">
        <v>20241202</v>
      </c>
      <c r="B1879" s="1" t="s">
        <v>3580</v>
      </c>
      <c r="C1879" s="374">
        <v>6.125</v>
      </c>
      <c r="D1879" s="1" t="s">
        <v>1834</v>
      </c>
      <c r="E1879" s="1">
        <v>1251085</v>
      </c>
      <c r="F1879" s="3">
        <v>45632</v>
      </c>
      <c r="G1879" s="1" t="s">
        <v>414</v>
      </c>
      <c r="H1879" s="1"/>
      <c r="J1879" s="11" t="s">
        <v>40</v>
      </c>
      <c r="K1879" s="11">
        <v>4941</v>
      </c>
      <c r="N1879" s="11" t="s">
        <v>3578</v>
      </c>
      <c r="O1879" s="11" t="s">
        <v>3575</v>
      </c>
      <c r="V1879" s="17">
        <v>45643</v>
      </c>
      <c r="X1879" s="141" t="str">
        <f t="shared" si="20"/>
        <v>20241202-14190156R5</v>
      </c>
      <c r="Z1879" s="11">
        <f ca="1">IF(AND(ISBLANK(F1879), ISBLANK(V1879)), "", NETWORKDAYS.INTL(F1879, IF(V1879="", TODAY(), V1879), "0000110", DATA!$B$2:$B$200))</f>
        <v>8</v>
      </c>
    </row>
    <row r="1880" spans="1:29" s="11" customFormat="1" hidden="1" x14ac:dyDescent="0.25">
      <c r="A1880" s="60">
        <v>20241203</v>
      </c>
      <c r="B1880" s="1" t="s">
        <v>3581</v>
      </c>
      <c r="C1880" s="1" t="s">
        <v>78</v>
      </c>
      <c r="D1880" s="1" t="s">
        <v>79</v>
      </c>
      <c r="E1880" s="1">
        <v>1252149</v>
      </c>
      <c r="F1880" s="3">
        <v>45642</v>
      </c>
      <c r="G1880" s="1" t="s">
        <v>414</v>
      </c>
      <c r="H1880" s="1"/>
      <c r="J1880" s="11" t="s">
        <v>268</v>
      </c>
      <c r="K1880" s="11">
        <v>550</v>
      </c>
      <c r="N1880" s="11" t="s">
        <v>36</v>
      </c>
      <c r="O1880" s="11" t="s">
        <v>36</v>
      </c>
      <c r="V1880" s="17">
        <v>45643</v>
      </c>
      <c r="X1880" s="141" t="str">
        <f t="shared" si="20"/>
        <v>20241203-14247176R2</v>
      </c>
      <c r="Z1880" s="11">
        <f ca="1">IF(AND(ISBLANK(F1880), ISBLANK(V1880)), "", NETWORKDAYS.INTL(F1880, IF(V1880="", TODAY(), V1880), "0000110", DATA!$B$2:$B$200))</f>
        <v>2</v>
      </c>
    </row>
    <row r="1881" spans="1:29" s="11" customFormat="1" hidden="1" x14ac:dyDescent="0.25">
      <c r="A1881" s="60">
        <v>20241204</v>
      </c>
      <c r="B1881" s="1" t="s">
        <v>3582</v>
      </c>
      <c r="C1881" s="1" t="s">
        <v>78</v>
      </c>
      <c r="D1881" s="1" t="s">
        <v>79</v>
      </c>
      <c r="E1881" s="1">
        <v>1252149</v>
      </c>
      <c r="F1881" s="3">
        <v>45642</v>
      </c>
      <c r="G1881" s="1" t="s">
        <v>414</v>
      </c>
      <c r="H1881" s="1"/>
      <c r="J1881" s="11" t="s">
        <v>40</v>
      </c>
      <c r="K1881" s="11">
        <v>4346</v>
      </c>
      <c r="N1881" s="11" t="s">
        <v>3578</v>
      </c>
      <c r="O1881" s="11" t="s">
        <v>3575</v>
      </c>
      <c r="V1881" s="17">
        <v>45650</v>
      </c>
      <c r="X1881" s="141" t="str">
        <f t="shared" si="20"/>
        <v>20241204-13955537R17</v>
      </c>
      <c r="Z1881" s="11">
        <f ca="1">IF(AND(ISBLANK(F1881), ISBLANK(V1881)), "", NETWORKDAYS.INTL(F1881, IF(V1881="", TODAY(), V1881), "0000110", DATA!$B$2:$B$200))</f>
        <v>7</v>
      </c>
    </row>
    <row r="1882" spans="1:29" s="11" customFormat="1" hidden="1" x14ac:dyDescent="0.25">
      <c r="A1882" s="60">
        <v>20241205</v>
      </c>
      <c r="B1882" s="1" t="s">
        <v>3583</v>
      </c>
      <c r="C1882" s="1" t="s">
        <v>78</v>
      </c>
      <c r="D1882" s="1" t="s">
        <v>79</v>
      </c>
      <c r="E1882" s="1">
        <v>1252149</v>
      </c>
      <c r="F1882" s="3">
        <v>45642</v>
      </c>
      <c r="G1882" s="1" t="s">
        <v>414</v>
      </c>
      <c r="H1882" s="1"/>
      <c r="J1882" s="11" t="s">
        <v>40</v>
      </c>
      <c r="K1882" s="11">
        <v>4468</v>
      </c>
      <c r="N1882" s="11" t="s">
        <v>3578</v>
      </c>
      <c r="O1882" s="11" t="s">
        <v>3575</v>
      </c>
      <c r="V1882" s="17">
        <v>45648</v>
      </c>
      <c r="X1882" s="141" t="str">
        <f t="shared" si="20"/>
        <v>20241205-13955538R13</v>
      </c>
      <c r="Z1882" s="11">
        <f ca="1">IF(AND(ISBLANK(F1882), ISBLANK(V1882)), "", NETWORKDAYS.INTL(F1882, IF(V1882="", TODAY(), V1882), "0000110", DATA!$B$2:$B$200))</f>
        <v>5</v>
      </c>
    </row>
    <row r="1883" spans="1:29" s="11" customFormat="1" hidden="1" x14ac:dyDescent="0.25">
      <c r="A1883" s="60">
        <v>20241206</v>
      </c>
      <c r="B1883" s="1" t="s">
        <v>3584</v>
      </c>
      <c r="C1883" s="1">
        <v>6.125</v>
      </c>
      <c r="D1883" s="1" t="s">
        <v>1834</v>
      </c>
      <c r="E1883" s="1" t="s">
        <v>2965</v>
      </c>
      <c r="F1883" s="3">
        <v>45648</v>
      </c>
      <c r="G1883" s="1" t="s">
        <v>414</v>
      </c>
      <c r="H1883" s="1"/>
      <c r="J1883" s="11" t="s">
        <v>40</v>
      </c>
      <c r="K1883" s="11">
        <v>5476</v>
      </c>
      <c r="L1883" s="11" t="s">
        <v>1161</v>
      </c>
      <c r="N1883" s="11" t="s">
        <v>3579</v>
      </c>
      <c r="O1883" s="11" t="s">
        <v>3578</v>
      </c>
      <c r="V1883" s="17">
        <v>45652</v>
      </c>
      <c r="W1883" s="90" t="s">
        <v>3566</v>
      </c>
      <c r="X1883" s="141" t="str">
        <f t="shared" si="20"/>
        <v>20241206-14198196R3</v>
      </c>
      <c r="Z1883" s="11">
        <f ca="1">IF(AND(ISBLANK(F1883), ISBLANK(V1883)), "", NETWORKDAYS.INTL(F1883, IF(V1883="", TODAY(), V1883), "0000110", DATA!$B$2:$B$200))</f>
        <v>5</v>
      </c>
    </row>
    <row r="1884" spans="1:29" s="11" customFormat="1" hidden="1" x14ac:dyDescent="0.25">
      <c r="A1884" s="60">
        <v>20241207</v>
      </c>
      <c r="B1884" s="1" t="s">
        <v>3585</v>
      </c>
      <c r="C1884" s="48" t="s">
        <v>33</v>
      </c>
      <c r="D1884" s="1" t="s">
        <v>1807</v>
      </c>
      <c r="E1884" s="1">
        <v>1226841</v>
      </c>
      <c r="F1884" s="3">
        <v>45648</v>
      </c>
      <c r="G1884" s="1" t="s">
        <v>414</v>
      </c>
      <c r="H1884" s="1"/>
      <c r="J1884" s="11" t="s">
        <v>40</v>
      </c>
      <c r="K1884" s="11">
        <v>6171</v>
      </c>
      <c r="N1884" s="11" t="s">
        <v>3575</v>
      </c>
      <c r="O1884" s="11" t="s">
        <v>3578</v>
      </c>
      <c r="U1884" s="11" t="s">
        <v>3586</v>
      </c>
      <c r="V1884" s="17">
        <v>45653</v>
      </c>
      <c r="X1884" s="141" t="str">
        <f t="shared" si="20"/>
        <v>20241207-13807907R6</v>
      </c>
      <c r="Z1884" s="11">
        <f ca="1">IF(AND(ISBLANK(F1884), ISBLANK(V1884)), "", NETWORKDAYS.INTL(F1884, IF(V1884="", TODAY(), V1884), "0000110", DATA!$B$2:$B$200))</f>
        <v>5</v>
      </c>
    </row>
    <row r="1885" spans="1:29" s="11" customFormat="1" hidden="1" x14ac:dyDescent="0.25">
      <c r="A1885" s="60">
        <v>20241208</v>
      </c>
      <c r="B1885" s="1" t="s">
        <v>3587</v>
      </c>
      <c r="C1885" s="48">
        <v>6.125</v>
      </c>
      <c r="D1885" s="1" t="s">
        <v>3471</v>
      </c>
      <c r="E1885" s="1" t="s">
        <v>2965</v>
      </c>
      <c r="F1885" s="3">
        <v>45651</v>
      </c>
      <c r="G1885" s="1" t="s">
        <v>414</v>
      </c>
      <c r="H1885" s="1"/>
      <c r="J1885" s="11" t="s">
        <v>40</v>
      </c>
      <c r="K1885" s="11">
        <v>5911</v>
      </c>
      <c r="N1885" s="11" t="s">
        <v>3575</v>
      </c>
      <c r="O1885" s="11" t="s">
        <v>3579</v>
      </c>
      <c r="V1885" s="17">
        <v>45656</v>
      </c>
      <c r="X1885" s="141" t="str">
        <f t="shared" si="20"/>
        <v>20241208-14198195R5</v>
      </c>
      <c r="Z1885" s="11">
        <f ca="1">IF(AND(ISBLANK(F1885), ISBLANK(V1885)), "", NETWORKDAYS.INTL(F1885, IF(V1885="", TODAY(), V1885), "0000110", DATA!$B$2:$B$200))</f>
        <v>4</v>
      </c>
    </row>
    <row r="1886" spans="1:29" s="11" customFormat="1" hidden="1" x14ac:dyDescent="0.25">
      <c r="A1886" s="60">
        <v>20241209</v>
      </c>
      <c r="B1886" s="1">
        <v>14178486</v>
      </c>
      <c r="C1886" s="48">
        <v>6.125</v>
      </c>
      <c r="D1886" s="1" t="s">
        <v>1807</v>
      </c>
      <c r="E1886" s="1">
        <v>1233276</v>
      </c>
      <c r="F1886" s="3">
        <v>45651</v>
      </c>
      <c r="G1886" s="1" t="s">
        <v>414</v>
      </c>
      <c r="H1886" s="1"/>
      <c r="J1886" s="11" t="s">
        <v>40</v>
      </c>
      <c r="K1886" s="11">
        <v>5686</v>
      </c>
      <c r="N1886" s="11" t="s">
        <v>3575</v>
      </c>
      <c r="O1886" s="11" t="s">
        <v>3578</v>
      </c>
      <c r="V1886" s="17">
        <v>45656</v>
      </c>
      <c r="X1886" s="141" t="str">
        <f t="shared" si="20"/>
        <v>20241209-14178486</v>
      </c>
      <c r="Z1886" s="11">
        <f ca="1">IF(AND(ISBLANK(F1886), ISBLANK(V1886)), "", NETWORKDAYS.INTL(F1886, IF(V1886="", TODAY(), V1886), "0000110", DATA!$B$2:$B$200))</f>
        <v>4</v>
      </c>
    </row>
    <row r="1887" spans="1:29" s="11" customFormat="1" hidden="1" x14ac:dyDescent="0.25">
      <c r="A1887" s="60">
        <v>20241210</v>
      </c>
      <c r="B1887" s="1" t="s">
        <v>3588</v>
      </c>
      <c r="C1887" s="1">
        <v>6.125</v>
      </c>
      <c r="D1887" s="1" t="s">
        <v>3067</v>
      </c>
      <c r="E1887" s="1" t="s">
        <v>2965</v>
      </c>
      <c r="F1887" s="3">
        <v>45652</v>
      </c>
      <c r="G1887" s="1" t="s">
        <v>414</v>
      </c>
      <c r="H1887" s="1"/>
      <c r="J1887" s="11" t="s">
        <v>40</v>
      </c>
      <c r="K1887" s="11">
        <v>7501</v>
      </c>
      <c r="M1887" s="11" t="s">
        <v>3589</v>
      </c>
      <c r="N1887" s="11" t="s">
        <v>3578</v>
      </c>
      <c r="O1887" s="11" t="s">
        <v>3575</v>
      </c>
      <c r="V1887" s="17">
        <v>45658</v>
      </c>
      <c r="X1887" s="141" t="str">
        <f t="shared" si="20"/>
        <v>20241210-14178454R5</v>
      </c>
      <c r="Z1887" s="11">
        <f ca="1">IF(AND(ISBLANK(F1887), ISBLANK(V1887)), "", NETWORKDAYS.INTL(F1887, IF(V1887="", TODAY(), V1887), "0000110", DATA!$B$2:$B$200))</f>
        <v>5</v>
      </c>
    </row>
    <row r="1888" spans="1:29" s="11" customFormat="1" ht="15.75" hidden="1" customHeight="1" x14ac:dyDescent="0.45">
      <c r="A1888" s="60">
        <v>20251001</v>
      </c>
      <c r="B1888" s="1" t="s">
        <v>3590</v>
      </c>
      <c r="C1888" s="1" t="s">
        <v>3591</v>
      </c>
      <c r="D1888" s="1" t="s">
        <v>79</v>
      </c>
      <c r="E1888" s="1">
        <v>1252149</v>
      </c>
      <c r="F1888" s="3">
        <v>45658</v>
      </c>
      <c r="G1888" s="1" t="s">
        <v>414</v>
      </c>
      <c r="H1888" s="1"/>
      <c r="J1888" s="11" t="s">
        <v>268</v>
      </c>
      <c r="K1888" s="11">
        <v>550</v>
      </c>
      <c r="L1888" s="317"/>
      <c r="N1888" s="11" t="s">
        <v>36</v>
      </c>
      <c r="O1888" s="11" t="s">
        <v>36</v>
      </c>
      <c r="P1888" s="317"/>
      <c r="Q1888" s="317"/>
      <c r="R1888" s="317"/>
      <c r="S1888" s="317"/>
      <c r="U1888" s="317"/>
      <c r="V1888" s="17">
        <v>45658</v>
      </c>
      <c r="X1888" s="141" t="str">
        <f t="shared" si="20"/>
        <v>20251001-14247175R1</v>
      </c>
      <c r="Z1888" s="11">
        <f ca="1">IF(AND(ISBLANK(F1888), ISBLANK(V1888)), "", NETWORKDAYS.INTL(F1888, IF(V1888="", TODAY(), V1888), "0000110", DATA!$B$2:$B$200))</f>
        <v>1</v>
      </c>
      <c r="AC1888" s="11" t="s">
        <v>3592</v>
      </c>
    </row>
    <row r="1889" spans="1:29" s="11" customFormat="1" hidden="1" x14ac:dyDescent="0.25">
      <c r="A1889" s="60">
        <v>20251002</v>
      </c>
      <c r="B1889" s="1" t="s">
        <v>3593</v>
      </c>
      <c r="C1889" s="1" t="s">
        <v>78</v>
      </c>
      <c r="D1889" s="1" t="s">
        <v>79</v>
      </c>
      <c r="E1889" s="1">
        <v>1252149</v>
      </c>
      <c r="F1889" s="3">
        <v>45658</v>
      </c>
      <c r="G1889" s="1" t="s">
        <v>414</v>
      </c>
      <c r="H1889" s="1"/>
      <c r="J1889" s="11" t="s">
        <v>40</v>
      </c>
      <c r="K1889" s="11">
        <v>4643</v>
      </c>
      <c r="N1889" s="11" t="s">
        <v>3578</v>
      </c>
      <c r="O1889" s="11" t="s">
        <v>3579</v>
      </c>
      <c r="V1889" s="17">
        <v>45659</v>
      </c>
      <c r="X1889" s="141" t="str">
        <f t="shared" si="20"/>
        <v>20251002-14247176R3</v>
      </c>
      <c r="Z1889" s="11">
        <f ca="1">IF(AND(ISBLANK(F1889), ISBLANK(V1889)), "", NETWORKDAYS.INTL(F1889, IF(V1889="", TODAY(), V1889), "0000110", DATA!$B$2:$B$200))</f>
        <v>2</v>
      </c>
      <c r="AC1889" s="11" t="s">
        <v>3594</v>
      </c>
    </row>
    <row r="1890" spans="1:29" s="11" customFormat="1" hidden="1" x14ac:dyDescent="0.25">
      <c r="A1890" s="60">
        <v>20251003</v>
      </c>
      <c r="B1890" s="1" t="s">
        <v>3595</v>
      </c>
      <c r="C1890" s="374">
        <v>6.125</v>
      </c>
      <c r="D1890" s="1" t="s">
        <v>1834</v>
      </c>
      <c r="E1890" s="1">
        <v>1251085</v>
      </c>
      <c r="F1890" s="3">
        <v>45666</v>
      </c>
      <c r="G1890" s="1" t="s">
        <v>414</v>
      </c>
      <c r="H1890" s="1"/>
      <c r="J1890" s="11" t="s">
        <v>40</v>
      </c>
      <c r="K1890" s="11">
        <v>7151</v>
      </c>
      <c r="N1890" s="11" t="s">
        <v>3578</v>
      </c>
      <c r="O1890" s="11" t="s">
        <v>3579</v>
      </c>
      <c r="V1890" s="17">
        <v>45665</v>
      </c>
      <c r="X1890" s="141" t="str">
        <f t="shared" si="20"/>
        <v>20251003-14190156R6</v>
      </c>
      <c r="Z1890" s="11">
        <f ca="1">IF(AND(ISBLANK(F1890), ISBLANK(V1890)), "", NETWORKDAYS.INTL(F1890, IF(V1890="", TODAY(), V1890), "0000110", DATA!$B$2:$B$200))</f>
        <v>-2</v>
      </c>
    </row>
    <row r="1891" spans="1:29" s="11" customFormat="1" hidden="1" x14ac:dyDescent="0.25">
      <c r="A1891" s="60">
        <v>20251004</v>
      </c>
      <c r="B1891" s="1" t="s">
        <v>3596</v>
      </c>
      <c r="C1891" s="1" t="s">
        <v>78</v>
      </c>
      <c r="D1891" s="1" t="s">
        <v>79</v>
      </c>
      <c r="E1891" s="1">
        <v>1252149</v>
      </c>
      <c r="F1891" s="3">
        <v>45666</v>
      </c>
      <c r="G1891" s="1" t="s">
        <v>414</v>
      </c>
      <c r="H1891" s="1"/>
      <c r="J1891" s="11" t="s">
        <v>40</v>
      </c>
      <c r="K1891" s="11">
        <v>7113</v>
      </c>
      <c r="N1891" s="11" t="s">
        <v>3597</v>
      </c>
      <c r="O1891" s="11" t="s">
        <v>3579</v>
      </c>
      <c r="U1891" s="11" t="s">
        <v>3598</v>
      </c>
      <c r="V1891" s="17">
        <v>45672</v>
      </c>
      <c r="X1891" s="141" t="str">
        <f t="shared" si="20"/>
        <v>20251004-14012922R11</v>
      </c>
      <c r="Z1891" s="11">
        <f ca="1">IF(AND(ISBLANK(F1891), ISBLANK(V1891)), "", NETWORKDAYS.INTL(F1891, IF(V1891="", TODAY(), V1891), "0000110", DATA!$B$2:$B$200))</f>
        <v>5</v>
      </c>
      <c r="AB1891" s="11" t="s">
        <v>3599</v>
      </c>
    </row>
    <row r="1892" spans="1:29" s="11" customFormat="1" hidden="1" x14ac:dyDescent="0.25">
      <c r="A1892" s="60">
        <v>20251005</v>
      </c>
      <c r="B1892" s="1" t="s">
        <v>3600</v>
      </c>
      <c r="C1892" s="48">
        <v>6.125</v>
      </c>
      <c r="D1892" s="1" t="s">
        <v>1807</v>
      </c>
      <c r="E1892" s="1">
        <v>1258557</v>
      </c>
      <c r="F1892" s="3">
        <v>45669</v>
      </c>
      <c r="G1892" s="1" t="s">
        <v>414</v>
      </c>
      <c r="H1892" s="1"/>
      <c r="J1892" s="11" t="s">
        <v>40</v>
      </c>
      <c r="K1892" s="11">
        <v>7921</v>
      </c>
      <c r="N1892" s="11" t="s">
        <v>3579</v>
      </c>
      <c r="O1892" s="11" t="s">
        <v>3597</v>
      </c>
      <c r="U1892" s="11" t="s">
        <v>3601</v>
      </c>
      <c r="V1892" s="17">
        <v>45672</v>
      </c>
      <c r="X1892" s="141" t="str">
        <f t="shared" si="20"/>
        <v>20251005-13844444R6</v>
      </c>
      <c r="Z1892" s="11">
        <f ca="1">IF(AND(ISBLANK(F1892), ISBLANK(V1892)), "", NETWORKDAYS.INTL(F1892, IF(V1892="", TODAY(), V1892), "0000110", DATA!$B$2:$B$200))</f>
        <v>4</v>
      </c>
    </row>
    <row r="1893" spans="1:29" s="11" customFormat="1" hidden="1" x14ac:dyDescent="0.25">
      <c r="A1893" s="60">
        <v>20251006</v>
      </c>
      <c r="B1893" s="1" t="s">
        <v>3602</v>
      </c>
      <c r="C1893" s="376" t="s">
        <v>3382</v>
      </c>
      <c r="D1893" s="50" t="s">
        <v>1834</v>
      </c>
      <c r="E1893" s="50">
        <v>1251085</v>
      </c>
      <c r="F1893" s="377">
        <v>45669</v>
      </c>
      <c r="G1893" s="1" t="s">
        <v>414</v>
      </c>
      <c r="H1893" s="1"/>
      <c r="J1893" s="11" t="s">
        <v>40</v>
      </c>
      <c r="K1893" s="11">
        <v>6281</v>
      </c>
      <c r="L1893" s="11" t="s">
        <v>1551</v>
      </c>
      <c r="N1893" s="11" t="s">
        <v>3575</v>
      </c>
      <c r="O1893" s="11" t="s">
        <v>3579</v>
      </c>
      <c r="V1893" s="17">
        <v>45669</v>
      </c>
      <c r="W1893" s="11" t="s">
        <v>3566</v>
      </c>
      <c r="X1893" s="141" t="str">
        <f t="shared" si="20"/>
        <v>20251006-14228442R1</v>
      </c>
      <c r="Z1893" s="11">
        <f ca="1">IF(AND(ISBLANK(F1893), ISBLANK(V1893)), "", NETWORKDAYS.INTL(F1893, IF(V1893="", TODAY(), V1893), "0000110", DATA!$B$2:$B$200))</f>
        <v>1</v>
      </c>
    </row>
    <row r="1894" spans="1:29" s="11" customFormat="1" hidden="1" x14ac:dyDescent="0.25">
      <c r="A1894" s="60">
        <v>20251007</v>
      </c>
      <c r="B1894" s="1" t="s">
        <v>3603</v>
      </c>
      <c r="C1894" s="1">
        <v>6.125</v>
      </c>
      <c r="D1894" s="1" t="s">
        <v>1834</v>
      </c>
      <c r="E1894" s="1" t="s">
        <v>2965</v>
      </c>
      <c r="F1894" s="3">
        <v>45670</v>
      </c>
      <c r="G1894" s="1" t="s">
        <v>414</v>
      </c>
      <c r="H1894" s="1"/>
      <c r="J1894" s="11" t="s">
        <v>40</v>
      </c>
      <c r="K1894" s="11">
        <v>6981</v>
      </c>
      <c r="N1894" s="11" t="s">
        <v>3579</v>
      </c>
      <c r="O1894" s="11" t="s">
        <v>3578</v>
      </c>
      <c r="U1894" s="11" t="s">
        <v>3604</v>
      </c>
      <c r="V1894" s="17">
        <v>45672</v>
      </c>
      <c r="X1894" s="141" t="str">
        <f t="shared" si="20"/>
        <v>20251007-14012911R10</v>
      </c>
      <c r="Z1894" s="11">
        <f ca="1">IF(AND(ISBLANK(F1894), ISBLANK(V1894)), "", NETWORKDAYS.INTL(F1894, IF(V1894="", TODAY(), V1894), "0000110", DATA!$B$2:$B$200))</f>
        <v>3</v>
      </c>
    </row>
    <row r="1895" spans="1:29" s="11" customFormat="1" hidden="1" x14ac:dyDescent="0.25">
      <c r="A1895" s="60">
        <v>20251008</v>
      </c>
      <c r="B1895" s="1" t="s">
        <v>3605</v>
      </c>
      <c r="C1895" s="1">
        <v>6.125</v>
      </c>
      <c r="D1895" s="1" t="s">
        <v>3067</v>
      </c>
      <c r="E1895" s="1" t="s">
        <v>2965</v>
      </c>
      <c r="F1895" s="3">
        <v>45676</v>
      </c>
      <c r="G1895" s="1" t="s">
        <v>414</v>
      </c>
      <c r="H1895" s="1"/>
      <c r="J1895" s="11" t="s">
        <v>40</v>
      </c>
      <c r="K1895" s="11">
        <v>4881</v>
      </c>
      <c r="N1895" s="11" t="s">
        <v>3579</v>
      </c>
      <c r="O1895" s="11" t="s">
        <v>3578</v>
      </c>
      <c r="V1895" s="17">
        <v>45684</v>
      </c>
      <c r="X1895" s="141" t="str">
        <f t="shared" si="20"/>
        <v>20251008-14178454R6</v>
      </c>
      <c r="Z1895" s="11">
        <f ca="1">IF(AND(ISBLANK(F1895), ISBLANK(V1895)), "", NETWORKDAYS.INTL(F1895, IF(V1895="", TODAY(), V1895), "0000110", DATA!$B$2:$B$200))</f>
        <v>7</v>
      </c>
    </row>
    <row r="1896" spans="1:29" s="11" customFormat="1" hidden="1" x14ac:dyDescent="0.25">
      <c r="A1896" s="60">
        <v>20251009</v>
      </c>
      <c r="B1896" s="1" t="s">
        <v>3606</v>
      </c>
      <c r="C1896" s="374">
        <v>6.125</v>
      </c>
      <c r="D1896" s="1" t="s">
        <v>1834</v>
      </c>
      <c r="E1896" s="1">
        <v>1251085</v>
      </c>
      <c r="F1896" s="3">
        <v>45679</v>
      </c>
      <c r="G1896" s="1" t="s">
        <v>414</v>
      </c>
      <c r="H1896" s="1"/>
      <c r="J1896" s="11" t="s">
        <v>506</v>
      </c>
      <c r="K1896" s="11">
        <v>500</v>
      </c>
      <c r="N1896" s="11" t="s">
        <v>36</v>
      </c>
      <c r="O1896" s="11" t="s">
        <v>36</v>
      </c>
      <c r="V1896" s="17">
        <v>45683</v>
      </c>
      <c r="X1896" s="141" t="str">
        <f t="shared" si="20"/>
        <v>20251009-14190156R7</v>
      </c>
      <c r="Z1896" s="11">
        <f ca="1">IF(AND(ISBLANK(F1896), ISBLANK(V1896)), "", NETWORKDAYS.INTL(F1896, IF(V1896="", TODAY(), V1896), "0000110", DATA!$B$2:$B$200))</f>
        <v>3</v>
      </c>
    </row>
    <row r="1897" spans="1:29" s="11" customFormat="1" hidden="1" x14ac:dyDescent="0.25">
      <c r="A1897" s="60">
        <v>20251010</v>
      </c>
      <c r="B1897" s="1" t="s">
        <v>3607</v>
      </c>
      <c r="C1897" s="48" t="s">
        <v>33</v>
      </c>
      <c r="D1897" s="1" t="s">
        <v>1807</v>
      </c>
      <c r="E1897" s="1">
        <v>1226841</v>
      </c>
      <c r="F1897" s="3">
        <v>45683</v>
      </c>
      <c r="G1897" s="1" t="s">
        <v>414</v>
      </c>
      <c r="H1897" s="1"/>
      <c r="J1897" s="11" t="s">
        <v>40</v>
      </c>
      <c r="K1897" s="11">
        <v>6581</v>
      </c>
      <c r="N1897" s="11" t="s">
        <v>3579</v>
      </c>
      <c r="O1897" s="11" t="s">
        <v>3578</v>
      </c>
      <c r="U1897" s="11" t="s">
        <v>3608</v>
      </c>
      <c r="V1897" s="17">
        <v>45692</v>
      </c>
      <c r="X1897" s="141" t="str">
        <f t="shared" ref="X1897:X1928" si="21">A1897&amp;"-"&amp;B1897</f>
        <v>20251010-13807907R7</v>
      </c>
      <c r="Z1897" s="11">
        <f ca="1">IF(AND(ISBLANK(F1897), ISBLANK(V1897)), "", NETWORKDAYS.INTL(F1897, IF(V1897="", TODAY(), V1897), "0000110", DATA!$B$2:$B$200))</f>
        <v>8</v>
      </c>
    </row>
    <row r="1898" spans="1:29" s="11" customFormat="1" hidden="1" x14ac:dyDescent="0.25">
      <c r="A1898" s="60">
        <v>20251011</v>
      </c>
      <c r="B1898" s="1" t="s">
        <v>3609</v>
      </c>
      <c r="C1898" s="1">
        <v>6.125</v>
      </c>
      <c r="D1898" s="1" t="s">
        <v>1834</v>
      </c>
      <c r="E1898" s="1" t="s">
        <v>2965</v>
      </c>
      <c r="F1898" s="3">
        <v>45683</v>
      </c>
      <c r="G1898" s="1" t="s">
        <v>414</v>
      </c>
      <c r="H1898" s="1"/>
      <c r="J1898" s="11" t="s">
        <v>40</v>
      </c>
      <c r="K1898" s="11">
        <v>6356</v>
      </c>
      <c r="N1898" s="11" t="s">
        <v>3579</v>
      </c>
      <c r="O1898" s="11" t="s">
        <v>3578</v>
      </c>
      <c r="V1898" s="17">
        <v>45687</v>
      </c>
      <c r="X1898" s="141" t="str">
        <f t="shared" si="21"/>
        <v>20251011-14198196R4</v>
      </c>
      <c r="Z1898" s="11">
        <f ca="1">IF(AND(ISBLANK(F1898), ISBLANK(V1898)), "", NETWORKDAYS.INTL(F1898, IF(V1898="", TODAY(), V1898), "0000110", DATA!$B$2:$B$200))</f>
        <v>5</v>
      </c>
    </row>
    <row r="1899" spans="1:29" s="11" customFormat="1" hidden="1" x14ac:dyDescent="0.25">
      <c r="A1899" s="60">
        <v>20251012</v>
      </c>
      <c r="B1899" s="1" t="s">
        <v>3610</v>
      </c>
      <c r="C1899" s="1" t="s">
        <v>78</v>
      </c>
      <c r="D1899" s="1" t="s">
        <v>79</v>
      </c>
      <c r="E1899" s="1">
        <v>1252149</v>
      </c>
      <c r="F1899" s="3">
        <v>45683</v>
      </c>
      <c r="G1899" s="1" t="s">
        <v>414</v>
      </c>
      <c r="H1899" s="1"/>
      <c r="J1899" s="11" t="s">
        <v>40</v>
      </c>
      <c r="K1899" s="11">
        <v>4962</v>
      </c>
      <c r="N1899" s="11" t="s">
        <v>3579</v>
      </c>
      <c r="O1899" s="11" t="s">
        <v>3578</v>
      </c>
      <c r="V1899" s="17">
        <v>45685</v>
      </c>
      <c r="X1899" s="141" t="str">
        <f t="shared" si="21"/>
        <v>20251012-13955538R14</v>
      </c>
      <c r="Z1899" s="11">
        <f ca="1">IF(AND(ISBLANK(F1899), ISBLANK(V1899)), "", NETWORKDAYS.INTL(F1899, IF(V1899="", TODAY(), V1899), "0000110", DATA!$B$2:$B$200))</f>
        <v>3</v>
      </c>
    </row>
    <row r="1900" spans="1:29" s="11" customFormat="1" hidden="1" x14ac:dyDescent="0.25">
      <c r="A1900" s="60">
        <v>20251013</v>
      </c>
      <c r="B1900" s="1" t="s">
        <v>3611</v>
      </c>
      <c r="C1900" s="1" t="s">
        <v>78</v>
      </c>
      <c r="D1900" s="1" t="s">
        <v>79</v>
      </c>
      <c r="E1900" s="1">
        <v>1252149</v>
      </c>
      <c r="F1900" s="3">
        <v>45683</v>
      </c>
      <c r="G1900" s="1" t="s">
        <v>414</v>
      </c>
      <c r="H1900" s="1"/>
      <c r="J1900" s="11" t="s">
        <v>40</v>
      </c>
      <c r="K1900" s="11">
        <v>4221</v>
      </c>
      <c r="M1900" s="11" t="s">
        <v>3589</v>
      </c>
      <c r="N1900" s="11" t="s">
        <v>36</v>
      </c>
      <c r="O1900" s="11" t="s">
        <v>36</v>
      </c>
      <c r="V1900" s="17">
        <v>45684</v>
      </c>
      <c r="X1900" s="141" t="str">
        <f t="shared" si="21"/>
        <v>20251013-13955537R18</v>
      </c>
      <c r="Z1900" s="11">
        <f ca="1">IF(AND(ISBLANK(F1900), ISBLANK(V1900)), "", NETWORKDAYS.INTL(F1900, IF(V1900="", TODAY(), V1900), "0000110", DATA!$B$2:$B$200))</f>
        <v>2</v>
      </c>
    </row>
    <row r="1901" spans="1:29" s="11" customFormat="1" hidden="1" x14ac:dyDescent="0.25">
      <c r="A1901" s="60">
        <v>20251014</v>
      </c>
      <c r="B1901" s="1" t="s">
        <v>3612</v>
      </c>
      <c r="C1901" s="1" t="s">
        <v>3591</v>
      </c>
      <c r="D1901" s="1" t="s">
        <v>79</v>
      </c>
      <c r="E1901" s="1">
        <v>1252149</v>
      </c>
      <c r="F1901" s="3">
        <v>45685</v>
      </c>
      <c r="G1901" s="1" t="s">
        <v>414</v>
      </c>
      <c r="H1901" s="1"/>
      <c r="J1901" s="11" t="s">
        <v>40</v>
      </c>
      <c r="K1901" s="11">
        <v>4443</v>
      </c>
      <c r="N1901" s="11" t="s">
        <v>3578</v>
      </c>
      <c r="O1901" s="11" t="s">
        <v>3597</v>
      </c>
      <c r="V1901" s="17">
        <v>45692</v>
      </c>
      <c r="X1901" s="141" t="str">
        <f t="shared" si="21"/>
        <v>20251014-14247175R2</v>
      </c>
      <c r="Z1901" s="11">
        <f ca="1">IF(AND(ISBLANK(F1901), ISBLANK(V1901)), "", NETWORKDAYS.INTL(F1901, IF(V1901="", TODAY(), V1901), "0000110", DATA!$B$2:$B$200))</f>
        <v>6</v>
      </c>
    </row>
    <row r="1902" spans="1:29" s="11" customFormat="1" hidden="1" x14ac:dyDescent="0.25">
      <c r="A1902" s="60">
        <v>20251015</v>
      </c>
      <c r="B1902" s="1">
        <v>14190155</v>
      </c>
      <c r="C1902" s="1">
        <v>6.125</v>
      </c>
      <c r="D1902" s="1" t="s">
        <v>1834</v>
      </c>
      <c r="E1902" s="1">
        <v>1137349</v>
      </c>
      <c r="F1902" s="3">
        <v>45686</v>
      </c>
      <c r="G1902" s="1" t="s">
        <v>414</v>
      </c>
      <c r="H1902" s="1"/>
      <c r="J1902" s="11" t="s">
        <v>40</v>
      </c>
      <c r="K1902" s="11">
        <v>4581</v>
      </c>
      <c r="N1902" s="11" t="s">
        <v>3579</v>
      </c>
      <c r="O1902" s="11" t="s">
        <v>3578</v>
      </c>
      <c r="V1902" s="17">
        <v>45693</v>
      </c>
      <c r="X1902" s="141" t="str">
        <f t="shared" si="21"/>
        <v>20251015-14190155</v>
      </c>
      <c r="Z1902" s="11">
        <f ca="1">IF(AND(ISBLANK(F1902), ISBLANK(V1902)), "", NETWORKDAYS.INTL(F1902, IF(V1902="", TODAY(), V1902), "0000110", DATA!$B$2:$B$200))</f>
        <v>6</v>
      </c>
    </row>
    <row r="1903" spans="1:29" s="11" customFormat="1" hidden="1" x14ac:dyDescent="0.25">
      <c r="A1903" s="60">
        <v>20251016</v>
      </c>
      <c r="B1903" s="1" t="s">
        <v>3613</v>
      </c>
      <c r="C1903" s="1" t="s">
        <v>3382</v>
      </c>
      <c r="D1903" s="1" t="s">
        <v>1834</v>
      </c>
      <c r="E1903" s="1">
        <v>1251085</v>
      </c>
      <c r="F1903" s="3">
        <v>45686</v>
      </c>
      <c r="G1903" s="1" t="s">
        <v>414</v>
      </c>
      <c r="H1903" s="1"/>
      <c r="J1903" s="11" t="s">
        <v>40</v>
      </c>
      <c r="K1903" s="11">
        <v>5651</v>
      </c>
      <c r="L1903" s="11" t="s">
        <v>1551</v>
      </c>
      <c r="N1903" s="11" t="s">
        <v>3579</v>
      </c>
      <c r="O1903" s="11" t="s">
        <v>3578</v>
      </c>
      <c r="V1903" s="17">
        <v>45693</v>
      </c>
      <c r="W1903" s="11" t="s">
        <v>3566</v>
      </c>
      <c r="X1903" s="141" t="str">
        <f t="shared" si="21"/>
        <v>20251016-14228442R2</v>
      </c>
      <c r="Z1903" s="11">
        <f ca="1">IF(AND(ISBLANK(F1903), ISBLANK(V1903)), "", NETWORKDAYS.INTL(F1903, IF(V1903="", TODAY(), V1903), "0000110", DATA!$B$2:$B$200))</f>
        <v>6</v>
      </c>
    </row>
    <row r="1904" spans="1:29" s="11" customFormat="1" hidden="1" x14ac:dyDescent="0.25">
      <c r="A1904" s="60">
        <v>20251017</v>
      </c>
      <c r="B1904" s="1" t="s">
        <v>3614</v>
      </c>
      <c r="C1904" s="1" t="s">
        <v>78</v>
      </c>
      <c r="D1904" s="1" t="s">
        <v>79</v>
      </c>
      <c r="E1904" s="1">
        <v>1252149</v>
      </c>
      <c r="F1904" s="3">
        <v>45686</v>
      </c>
      <c r="G1904" s="1" t="s">
        <v>414</v>
      </c>
      <c r="H1904" s="1"/>
      <c r="J1904" s="11" t="s">
        <v>40</v>
      </c>
      <c r="K1904" s="11">
        <v>4493</v>
      </c>
      <c r="N1904" s="11" t="s">
        <v>3579</v>
      </c>
      <c r="O1904" s="11" t="s">
        <v>3578</v>
      </c>
      <c r="V1904" s="17">
        <v>45693</v>
      </c>
      <c r="X1904" s="141" t="str">
        <f t="shared" si="21"/>
        <v>20251017-14012922R12</v>
      </c>
      <c r="Z1904" s="11">
        <f ca="1">IF(AND(ISBLANK(F1904), ISBLANK(V1904)), "", NETWORKDAYS.INTL(F1904, IF(V1904="", TODAY(), V1904), "0000110", DATA!$B$2:$B$200))</f>
        <v>6</v>
      </c>
    </row>
    <row r="1905" spans="1:26" s="11" customFormat="1" hidden="1" x14ac:dyDescent="0.25">
      <c r="A1905" s="60">
        <v>20251018</v>
      </c>
      <c r="B1905" s="1" t="s">
        <v>3615</v>
      </c>
      <c r="C1905" s="1">
        <v>6.125</v>
      </c>
      <c r="D1905" s="1" t="s">
        <v>1834</v>
      </c>
      <c r="E1905" s="1" t="s">
        <v>2965</v>
      </c>
      <c r="F1905" s="3">
        <v>45691</v>
      </c>
      <c r="G1905" s="1" t="s">
        <v>414</v>
      </c>
      <c r="H1905" s="1"/>
      <c r="J1905" s="11" t="s">
        <v>506</v>
      </c>
      <c r="K1905" s="11">
        <v>550</v>
      </c>
      <c r="N1905" s="11" t="s">
        <v>36</v>
      </c>
      <c r="O1905" s="11" t="s">
        <v>36</v>
      </c>
      <c r="V1905" s="17">
        <v>45692</v>
      </c>
      <c r="X1905" s="141" t="str">
        <f t="shared" si="21"/>
        <v>20251018-14012911R11</v>
      </c>
      <c r="Z1905" s="11">
        <f ca="1">IF(AND(ISBLANK(F1905), ISBLANK(V1905)), "", NETWORKDAYS.INTL(F1905, IF(V1905="", TODAY(), V1905), "0000110", DATA!$B$2:$B$200))</f>
        <v>2</v>
      </c>
    </row>
    <row r="1906" spans="1:26" s="11" customFormat="1" hidden="1" x14ac:dyDescent="0.25">
      <c r="A1906" s="60">
        <v>20251019</v>
      </c>
      <c r="B1906" s="1" t="s">
        <v>3616</v>
      </c>
      <c r="C1906" s="1" t="s">
        <v>78</v>
      </c>
      <c r="D1906" s="1" t="s">
        <v>79</v>
      </c>
      <c r="E1906" s="1">
        <v>1252149</v>
      </c>
      <c r="F1906" s="3">
        <v>45691</v>
      </c>
      <c r="G1906" s="1" t="s">
        <v>414</v>
      </c>
      <c r="H1906" s="1"/>
      <c r="J1906" s="11" t="s">
        <v>40</v>
      </c>
      <c r="K1906" s="11">
        <v>4937</v>
      </c>
      <c r="N1906" s="11" t="s">
        <v>3579</v>
      </c>
      <c r="O1906" s="11" t="s">
        <v>3578</v>
      </c>
      <c r="V1906" s="17">
        <v>45697</v>
      </c>
      <c r="X1906" s="141" t="str">
        <f t="shared" si="21"/>
        <v>20251019-14247176R4</v>
      </c>
      <c r="Z1906" s="11">
        <f ca="1">IF(AND(ISBLANK(F1906), ISBLANK(V1906)), "", NETWORKDAYS.INTL(F1906, IF(V1906="", TODAY(), V1906), "0000110", DATA!$B$2:$B$200))</f>
        <v>5</v>
      </c>
    </row>
    <row r="1907" spans="1:26" s="11" customFormat="1" hidden="1" x14ac:dyDescent="0.25">
      <c r="A1907" s="60">
        <v>20251020</v>
      </c>
      <c r="B1907" s="1" t="s">
        <v>3617</v>
      </c>
      <c r="C1907" s="48">
        <v>6.125</v>
      </c>
      <c r="D1907" s="1" t="s">
        <v>1807</v>
      </c>
      <c r="E1907" s="1">
        <v>1233276</v>
      </c>
      <c r="F1907" s="3">
        <v>45699</v>
      </c>
      <c r="G1907" s="1" t="s">
        <v>414</v>
      </c>
      <c r="H1907" s="1"/>
      <c r="J1907" s="11" t="s">
        <v>40</v>
      </c>
      <c r="K1907" s="11">
        <v>7141</v>
      </c>
      <c r="N1907" s="11" t="s">
        <v>3597</v>
      </c>
      <c r="O1907" s="11" t="s">
        <v>3579</v>
      </c>
      <c r="V1907" s="17">
        <v>45701</v>
      </c>
      <c r="X1907" s="141" t="str">
        <f t="shared" si="21"/>
        <v>20251020-14178486R1</v>
      </c>
      <c r="Z1907" s="11">
        <f ca="1">IF(AND(ISBLANK(F1907), ISBLANK(V1907)), "", NETWORKDAYS.INTL(F1907, IF(V1907="", TODAY(), V1907), "0000110", DATA!$B$2:$B$200))</f>
        <v>3</v>
      </c>
    </row>
    <row r="1908" spans="1:26" s="11" customFormat="1" hidden="1" x14ac:dyDescent="0.25">
      <c r="A1908" s="60">
        <v>20251021</v>
      </c>
      <c r="B1908" s="1" t="s">
        <v>3618</v>
      </c>
      <c r="C1908" s="48">
        <v>6.125</v>
      </c>
      <c r="D1908" s="1" t="s">
        <v>3471</v>
      </c>
      <c r="E1908" s="1" t="s">
        <v>2965</v>
      </c>
      <c r="F1908" s="3">
        <v>45699</v>
      </c>
      <c r="G1908" s="1" t="s">
        <v>414</v>
      </c>
      <c r="H1908" s="1"/>
      <c r="J1908" s="11" t="s">
        <v>40</v>
      </c>
      <c r="K1908" s="11">
        <v>7631</v>
      </c>
      <c r="M1908" s="11" t="s">
        <v>3619</v>
      </c>
      <c r="N1908" s="11" t="s">
        <v>3578</v>
      </c>
      <c r="O1908" s="11" t="s">
        <v>3597</v>
      </c>
      <c r="V1908" s="17">
        <v>45704</v>
      </c>
      <c r="X1908" s="141" t="str">
        <f t="shared" si="21"/>
        <v>20251021-14198195R6</v>
      </c>
      <c r="Z1908" s="11">
        <f ca="1">IF(AND(ISBLANK(F1908), ISBLANK(V1908)), "", NETWORKDAYS.INTL(F1908, IF(V1908="", TODAY(), V1908), "0000110", DATA!$B$2:$B$200))</f>
        <v>4</v>
      </c>
    </row>
    <row r="1909" spans="1:26" s="11" customFormat="1" hidden="1" x14ac:dyDescent="0.25">
      <c r="A1909" s="60">
        <v>20251022</v>
      </c>
      <c r="B1909" s="1" t="s">
        <v>3620</v>
      </c>
      <c r="C1909" s="48">
        <v>6.125</v>
      </c>
      <c r="D1909" s="1" t="s">
        <v>1807</v>
      </c>
      <c r="E1909" s="1">
        <v>1258557</v>
      </c>
      <c r="F1909" s="3">
        <v>45694</v>
      </c>
      <c r="G1909" s="1" t="s">
        <v>414</v>
      </c>
      <c r="H1909" s="1"/>
      <c r="J1909" s="11" t="s">
        <v>40</v>
      </c>
      <c r="K1909" s="11">
        <v>10106</v>
      </c>
      <c r="N1909" s="11" t="s">
        <v>3579</v>
      </c>
      <c r="O1909" s="11" t="s">
        <v>3578</v>
      </c>
      <c r="V1909" s="17">
        <v>45694</v>
      </c>
      <c r="X1909" s="141" t="str">
        <f t="shared" si="21"/>
        <v>20251022-13844444R7</v>
      </c>
      <c r="Z1909" s="11">
        <f ca="1">IF(AND(ISBLANK(F1909), ISBLANK(V1909)), "", NETWORKDAYS.INTL(F1909, IF(V1909="", TODAY(), V1909), "0000110", DATA!$B$2:$B$200))</f>
        <v>1</v>
      </c>
    </row>
    <row r="1910" spans="1:26" s="11" customFormat="1" hidden="1" x14ac:dyDescent="0.25">
      <c r="A1910" s="60">
        <v>20251023</v>
      </c>
      <c r="B1910" s="1" t="s">
        <v>3621</v>
      </c>
      <c r="C1910" s="1" t="s">
        <v>78</v>
      </c>
      <c r="D1910" s="1" t="s">
        <v>79</v>
      </c>
      <c r="E1910" s="1">
        <v>1252149</v>
      </c>
      <c r="F1910" s="3">
        <v>45694</v>
      </c>
      <c r="G1910" s="1" t="s">
        <v>414</v>
      </c>
      <c r="H1910" s="1"/>
      <c r="J1910" s="11" t="s">
        <v>40</v>
      </c>
      <c r="K1910" s="11">
        <v>4665</v>
      </c>
      <c r="N1910" s="11" t="s">
        <v>3579</v>
      </c>
      <c r="O1910" s="11" t="s">
        <v>3578</v>
      </c>
      <c r="V1910" s="17">
        <v>45697</v>
      </c>
      <c r="X1910" s="141" t="str">
        <f t="shared" si="21"/>
        <v>20251023-13955538R15</v>
      </c>
      <c r="Z1910" s="11">
        <f ca="1">IF(AND(ISBLANK(F1910), ISBLANK(V1910)), "", NETWORKDAYS.INTL(F1910, IF(V1910="", TODAY(), V1910), "0000110", DATA!$B$2:$B$200))</f>
        <v>2</v>
      </c>
    </row>
    <row r="1911" spans="1:26" s="11" customFormat="1" hidden="1" x14ac:dyDescent="0.25">
      <c r="A1911" s="60">
        <v>20251024</v>
      </c>
      <c r="B1911" s="1">
        <v>13111874</v>
      </c>
      <c r="C1911" s="1" t="s">
        <v>58</v>
      </c>
      <c r="D1911" s="1" t="s">
        <v>59</v>
      </c>
      <c r="E1911" s="1">
        <v>952724</v>
      </c>
      <c r="F1911" s="3">
        <v>45699</v>
      </c>
      <c r="G1911" s="1" t="s">
        <v>414</v>
      </c>
      <c r="H1911" s="1"/>
      <c r="J1911" s="11" t="s">
        <v>40</v>
      </c>
      <c r="K1911" s="11">
        <v>8302</v>
      </c>
      <c r="M1911" s="11" t="s">
        <v>3619</v>
      </c>
      <c r="N1911" s="11" t="s">
        <v>3578</v>
      </c>
      <c r="O1911" s="11" t="s">
        <v>3597</v>
      </c>
      <c r="U1911" s="11" t="s">
        <v>3622</v>
      </c>
      <c r="V1911" s="17">
        <v>45705</v>
      </c>
      <c r="X1911" s="141" t="str">
        <f t="shared" si="21"/>
        <v>20251024-13111874</v>
      </c>
      <c r="Z1911" s="11">
        <f ca="1">IF(AND(ISBLANK(F1911), ISBLANK(V1911)), "", NETWORKDAYS.INTL(F1911, IF(V1911="", TODAY(), V1911), "0000110", DATA!$B$2:$B$200))</f>
        <v>5</v>
      </c>
    </row>
    <row r="1912" spans="1:26" s="11" customFormat="1" hidden="1" x14ac:dyDescent="0.25">
      <c r="A1912" s="1">
        <v>20251025</v>
      </c>
      <c r="B1912" s="1" t="s">
        <v>3623</v>
      </c>
      <c r="C1912" s="1">
        <v>6.125</v>
      </c>
      <c r="D1912" s="1" t="s">
        <v>1834</v>
      </c>
      <c r="E1912" s="1" t="s">
        <v>2965</v>
      </c>
      <c r="F1912" s="3">
        <v>45706</v>
      </c>
      <c r="G1912" s="1" t="s">
        <v>414</v>
      </c>
      <c r="H1912" s="1"/>
      <c r="J1912" s="11" t="s">
        <v>40</v>
      </c>
      <c r="K1912" s="11">
        <v>7971</v>
      </c>
      <c r="L1912" s="11" t="s">
        <v>1161</v>
      </c>
      <c r="N1912" s="11" t="s">
        <v>3579</v>
      </c>
      <c r="O1912" s="11" t="s">
        <v>3578</v>
      </c>
      <c r="V1912" s="17">
        <v>45714</v>
      </c>
      <c r="W1912" s="11" t="s">
        <v>3566</v>
      </c>
      <c r="X1912" s="141" t="str">
        <f t="shared" si="21"/>
        <v>20251025-14198196R5</v>
      </c>
      <c r="Z1912" s="11">
        <f ca="1">IF(AND(ISBLANK(F1912), ISBLANK(V1912)), "", NETWORKDAYS.INTL(F1912, IF(V1912="", TODAY(), V1912), "0000110", DATA!$B$2:$B$200))</f>
        <v>7</v>
      </c>
    </row>
    <row r="1913" spans="1:26" s="11" customFormat="1" hidden="1" x14ac:dyDescent="0.25">
      <c r="A1913" s="1">
        <v>20251026</v>
      </c>
      <c r="B1913" s="1" t="s">
        <v>3624</v>
      </c>
      <c r="C1913" s="1">
        <v>6.125</v>
      </c>
      <c r="D1913" s="1" t="s">
        <v>3067</v>
      </c>
      <c r="E1913" s="1" t="s">
        <v>2965</v>
      </c>
      <c r="F1913" s="3">
        <v>45706</v>
      </c>
      <c r="G1913" s="1" t="s">
        <v>414</v>
      </c>
      <c r="H1913" s="1"/>
      <c r="J1913" s="11" t="s">
        <v>40</v>
      </c>
      <c r="K1913" s="11">
        <v>7151</v>
      </c>
      <c r="N1913" s="11" t="s">
        <v>3579</v>
      </c>
      <c r="O1913" s="11" t="s">
        <v>3578</v>
      </c>
      <c r="V1913" s="17">
        <v>45708</v>
      </c>
      <c r="X1913" s="141" t="str">
        <f t="shared" si="21"/>
        <v>20251026-14178454R7</v>
      </c>
      <c r="Z1913" s="11">
        <f ca="1">IF(AND(ISBLANK(F1913), ISBLANK(V1913)), "", NETWORKDAYS.INTL(F1913, IF(V1913="", TODAY(), V1913), "0000110", DATA!$B$2:$B$200))</f>
        <v>3</v>
      </c>
    </row>
    <row r="1914" spans="1:26" s="11" customFormat="1" hidden="1" x14ac:dyDescent="0.25">
      <c r="A1914" s="1">
        <v>20251027</v>
      </c>
      <c r="B1914" s="1">
        <v>14247164</v>
      </c>
      <c r="C1914" s="376">
        <v>6.125</v>
      </c>
      <c r="D1914" s="50" t="s">
        <v>3625</v>
      </c>
      <c r="E1914" s="50" t="s">
        <v>3626</v>
      </c>
      <c r="F1914" s="377">
        <v>45713</v>
      </c>
      <c r="G1914" s="1" t="s">
        <v>414</v>
      </c>
      <c r="H1914" s="1"/>
      <c r="J1914" s="11" t="s">
        <v>40</v>
      </c>
      <c r="K1914" s="11">
        <v>6691</v>
      </c>
      <c r="N1914" s="11" t="s">
        <v>3579</v>
      </c>
      <c r="O1914" s="11" t="s">
        <v>3578</v>
      </c>
      <c r="V1914" s="17">
        <v>45714</v>
      </c>
      <c r="X1914" s="141" t="str">
        <f t="shared" si="21"/>
        <v>20251027-14247164</v>
      </c>
      <c r="Z1914" s="11">
        <f ca="1">IF(AND(ISBLANK(F1914), ISBLANK(V1914)), "", NETWORKDAYS.INTL(F1914, IF(V1914="", TODAY(), V1914), "0000110", DATA!$B$2:$B$200))</f>
        <v>2</v>
      </c>
    </row>
    <row r="1915" spans="1:26" s="11" customFormat="1" hidden="1" x14ac:dyDescent="0.25">
      <c r="A1915" s="1">
        <v>20251028</v>
      </c>
      <c r="B1915" s="1" t="s">
        <v>3627</v>
      </c>
      <c r="C1915" s="48" t="s">
        <v>33</v>
      </c>
      <c r="D1915" s="1" t="s">
        <v>1807</v>
      </c>
      <c r="E1915" s="1">
        <v>1226841</v>
      </c>
      <c r="F1915" s="377">
        <v>45713</v>
      </c>
      <c r="G1915" s="1" t="s">
        <v>414</v>
      </c>
      <c r="H1915" s="1"/>
      <c r="J1915" s="11" t="s">
        <v>40</v>
      </c>
      <c r="K1915" s="11">
        <v>6221</v>
      </c>
      <c r="N1915" s="11" t="s">
        <v>3579</v>
      </c>
      <c r="O1915" s="11" t="s">
        <v>3578</v>
      </c>
      <c r="V1915" s="17">
        <v>45719</v>
      </c>
      <c r="X1915" s="141" t="str">
        <f t="shared" si="21"/>
        <v>20251028-13807907R8</v>
      </c>
      <c r="Z1915" s="11">
        <f ca="1">IF(AND(ISBLANK(F1915), ISBLANK(V1915)), "", NETWORKDAYS.INTL(F1915, IF(V1915="", TODAY(), V1915), "0000110", DATA!$B$2:$B$200))</f>
        <v>5</v>
      </c>
    </row>
    <row r="1916" spans="1:26" s="11" customFormat="1" hidden="1" x14ac:dyDescent="0.25">
      <c r="A1916" s="1">
        <v>20251029</v>
      </c>
      <c r="B1916" s="1" t="s">
        <v>3628</v>
      </c>
      <c r="C1916" s="1" t="s">
        <v>3382</v>
      </c>
      <c r="D1916" s="1" t="s">
        <v>1834</v>
      </c>
      <c r="E1916" s="1">
        <v>1251085</v>
      </c>
      <c r="F1916" s="377">
        <v>45713</v>
      </c>
      <c r="G1916" s="1" t="s">
        <v>414</v>
      </c>
      <c r="H1916" s="1"/>
      <c r="J1916" s="11" t="s">
        <v>40</v>
      </c>
      <c r="K1916" s="11">
        <v>7101</v>
      </c>
      <c r="N1916" s="11" t="s">
        <v>3579</v>
      </c>
      <c r="O1916" s="11" t="s">
        <v>3578</v>
      </c>
      <c r="U1916" s="11" t="s">
        <v>3629</v>
      </c>
      <c r="V1916" s="17">
        <v>45720</v>
      </c>
      <c r="X1916" s="141" t="str">
        <f t="shared" si="21"/>
        <v>20251029-14228442R3</v>
      </c>
      <c r="Z1916" s="11">
        <f ca="1">IF(AND(ISBLANK(F1916), ISBLANK(V1916)), "", NETWORKDAYS.INTL(F1916, IF(V1916="", TODAY(), V1916), "0000110", DATA!$B$2:$B$200))</f>
        <v>6</v>
      </c>
    </row>
    <row r="1917" spans="1:26" s="11" customFormat="1" hidden="1" x14ac:dyDescent="0.25">
      <c r="A1917" s="1">
        <v>20251030</v>
      </c>
      <c r="B1917" s="1" t="s">
        <v>3630</v>
      </c>
      <c r="C1917" s="1" t="s">
        <v>3591</v>
      </c>
      <c r="D1917" s="1" t="s">
        <v>79</v>
      </c>
      <c r="E1917" s="1">
        <v>1252149</v>
      </c>
      <c r="F1917" s="377">
        <v>45713</v>
      </c>
      <c r="G1917" s="1" t="s">
        <v>414</v>
      </c>
      <c r="H1917" s="1"/>
      <c r="J1917" s="11" t="s">
        <v>40</v>
      </c>
      <c r="K1917" s="11">
        <v>4715</v>
      </c>
      <c r="N1917" s="11" t="s">
        <v>3579</v>
      </c>
      <c r="O1917" s="11" t="s">
        <v>3578</v>
      </c>
      <c r="V1917" s="17">
        <v>45716</v>
      </c>
      <c r="X1917" s="141" t="str">
        <f t="shared" si="21"/>
        <v>20251030-14247175R3</v>
      </c>
      <c r="Z1917" s="11">
        <f ca="1">IF(AND(ISBLANK(F1917), ISBLANK(V1917)), "", NETWORKDAYS.INTL(F1917, IF(V1917="", TODAY(), V1917), "0000110", DATA!$B$2:$B$200))</f>
        <v>3</v>
      </c>
    </row>
    <row r="1918" spans="1:26" s="11" customFormat="1" hidden="1" x14ac:dyDescent="0.25">
      <c r="A1918" s="1">
        <v>20251031</v>
      </c>
      <c r="B1918" s="1" t="s">
        <v>3631</v>
      </c>
      <c r="C1918" s="1" t="s">
        <v>78</v>
      </c>
      <c r="D1918" s="1" t="s">
        <v>79</v>
      </c>
      <c r="E1918" s="1">
        <v>1252149</v>
      </c>
      <c r="F1918" s="377">
        <v>45713</v>
      </c>
      <c r="G1918" s="1" t="s">
        <v>414</v>
      </c>
      <c r="H1918" s="1"/>
      <c r="J1918" s="11" t="s">
        <v>40</v>
      </c>
      <c r="K1918" s="11">
        <v>4665</v>
      </c>
      <c r="N1918" s="11" t="s">
        <v>3579</v>
      </c>
      <c r="O1918" s="11" t="s">
        <v>3578</v>
      </c>
      <c r="V1918" s="17">
        <v>45719</v>
      </c>
      <c r="X1918" s="141" t="str">
        <f t="shared" si="21"/>
        <v>20251031-13955538R16</v>
      </c>
      <c r="Z1918" s="11">
        <f ca="1">IF(AND(ISBLANK(F1918), ISBLANK(V1918)), "", NETWORKDAYS.INTL(F1918, IF(V1918="", TODAY(), V1918), "0000110", DATA!$B$2:$B$200))</f>
        <v>5</v>
      </c>
    </row>
    <row r="1919" spans="1:26" s="11" customFormat="1" hidden="1" x14ac:dyDescent="0.25">
      <c r="A1919" s="1">
        <v>20251032</v>
      </c>
      <c r="B1919" s="1" t="s">
        <v>3632</v>
      </c>
      <c r="C1919" s="1">
        <v>6.125</v>
      </c>
      <c r="D1919" s="1" t="s">
        <v>1834</v>
      </c>
      <c r="E1919" s="1">
        <v>1137349</v>
      </c>
      <c r="F1919" s="377">
        <v>45713</v>
      </c>
      <c r="G1919" s="1" t="s">
        <v>414</v>
      </c>
      <c r="H1919" s="1"/>
      <c r="J1919" s="11" t="s">
        <v>40</v>
      </c>
      <c r="K1919" s="11">
        <v>5216</v>
      </c>
      <c r="L1919" s="11" t="s">
        <v>1551</v>
      </c>
      <c r="N1919" s="11" t="s">
        <v>3579</v>
      </c>
      <c r="O1919" s="11" t="s">
        <v>3578</v>
      </c>
      <c r="V1919" s="17">
        <v>45725</v>
      </c>
      <c r="W1919" s="11" t="s">
        <v>3566</v>
      </c>
      <c r="X1919" s="141" t="str">
        <f t="shared" si="21"/>
        <v>20251032-14190155R1</v>
      </c>
      <c r="Z1919" s="11">
        <f ca="1">IF(AND(ISBLANK(F1919), ISBLANK(V1919)), "", NETWORKDAYS.INTL(F1919, IF(V1919="", TODAY(), V1919), "0000110", DATA!$B$2:$B$200))</f>
        <v>9</v>
      </c>
    </row>
    <row r="1920" spans="1:26" s="11" customFormat="1" hidden="1" x14ac:dyDescent="0.25">
      <c r="A1920" s="1">
        <v>20251033</v>
      </c>
      <c r="B1920" s="1" t="s">
        <v>3633</v>
      </c>
      <c r="C1920" s="1" t="s">
        <v>78</v>
      </c>
      <c r="D1920" s="1" t="s">
        <v>79</v>
      </c>
      <c r="E1920" s="1">
        <v>1252149</v>
      </c>
      <c r="F1920" s="377">
        <v>45713</v>
      </c>
      <c r="G1920" s="1" t="s">
        <v>414</v>
      </c>
      <c r="H1920" s="1"/>
      <c r="J1920" s="11" t="s">
        <v>40</v>
      </c>
      <c r="K1920" s="11">
        <v>5087</v>
      </c>
      <c r="N1920" s="11" t="s">
        <v>3579</v>
      </c>
      <c r="O1920" s="11" t="s">
        <v>3578</v>
      </c>
      <c r="V1920" s="17">
        <v>45719</v>
      </c>
      <c r="X1920" s="141" t="str">
        <f t="shared" si="21"/>
        <v>20251033-14247176R5</v>
      </c>
      <c r="Z1920" s="11">
        <f ca="1">IF(AND(ISBLANK(F1920), ISBLANK(V1920)), "", NETWORKDAYS.INTL(F1920, IF(V1920="", TODAY(), V1920), "0000110", DATA!$B$2:$B$200))</f>
        <v>5</v>
      </c>
    </row>
    <row r="1921" spans="1:29" s="11" customFormat="1" hidden="1" x14ac:dyDescent="0.25">
      <c r="A1921" s="1">
        <v>20251034</v>
      </c>
      <c r="B1921" s="1" t="s">
        <v>3634</v>
      </c>
      <c r="C1921" s="48">
        <v>6.125</v>
      </c>
      <c r="D1921" s="1" t="s">
        <v>1807</v>
      </c>
      <c r="E1921" s="1">
        <v>1233276</v>
      </c>
      <c r="F1921" s="3">
        <v>45718</v>
      </c>
      <c r="G1921" s="1" t="s">
        <v>414</v>
      </c>
      <c r="H1921" s="1"/>
      <c r="J1921" s="11" t="s">
        <v>40</v>
      </c>
      <c r="K1921" s="11">
        <v>4916</v>
      </c>
      <c r="N1921" s="11" t="s">
        <v>3579</v>
      </c>
      <c r="O1921" s="11" t="s">
        <v>3578</v>
      </c>
      <c r="V1921" s="17">
        <v>45721</v>
      </c>
      <c r="X1921" s="141" t="str">
        <f t="shared" si="21"/>
        <v>20251034-14178486R2</v>
      </c>
      <c r="Z1921" s="11">
        <f ca="1">IF(AND(ISBLANK(F1921), ISBLANK(V1921)), "", NETWORKDAYS.INTL(F1921, IF(V1921="", TODAY(), V1921), "0000110", DATA!$B$2:$B$200))</f>
        <v>4</v>
      </c>
    </row>
    <row r="1922" spans="1:29" s="11" customFormat="1" hidden="1" x14ac:dyDescent="0.25">
      <c r="A1922" s="1">
        <v>20251035</v>
      </c>
      <c r="B1922" s="1" t="s">
        <v>3635</v>
      </c>
      <c r="C1922" s="48">
        <v>6.125</v>
      </c>
      <c r="D1922" s="1" t="s">
        <v>3471</v>
      </c>
      <c r="E1922" s="1" t="s">
        <v>2965</v>
      </c>
      <c r="F1922" s="3">
        <v>45722</v>
      </c>
      <c r="G1922" s="1" t="s">
        <v>414</v>
      </c>
      <c r="H1922" s="1"/>
      <c r="J1922" s="11" t="s">
        <v>40</v>
      </c>
      <c r="K1922" s="11">
        <v>7231</v>
      </c>
      <c r="L1922" s="11" t="s">
        <v>1551</v>
      </c>
      <c r="M1922" s="11" t="s">
        <v>3589</v>
      </c>
      <c r="N1922" s="11" t="s">
        <v>3579</v>
      </c>
      <c r="O1922" s="11" t="s">
        <v>3578</v>
      </c>
      <c r="V1922" s="17">
        <v>45733</v>
      </c>
      <c r="W1922" s="11" t="s">
        <v>3566</v>
      </c>
      <c r="X1922" s="141" t="str">
        <f t="shared" si="21"/>
        <v>20251035-14198195R7</v>
      </c>
      <c r="Z1922" s="11">
        <f ca="1">IF(AND(ISBLANK(F1922), ISBLANK(V1922)), "", NETWORKDAYS.INTL(F1922, IF(V1922="", TODAY(), V1922), "0000110", DATA!$B$2:$B$200))</f>
        <v>8</v>
      </c>
    </row>
    <row r="1923" spans="1:29" s="11" customFormat="1" hidden="1" x14ac:dyDescent="0.25">
      <c r="A1923" s="1">
        <v>20251036</v>
      </c>
      <c r="B1923" s="1" t="s">
        <v>3636</v>
      </c>
      <c r="C1923" s="1" t="s">
        <v>78</v>
      </c>
      <c r="D1923" s="1" t="s">
        <v>79</v>
      </c>
      <c r="E1923" s="1">
        <v>1252149</v>
      </c>
      <c r="F1923" s="3">
        <v>45722</v>
      </c>
      <c r="G1923" s="1" t="s">
        <v>414</v>
      </c>
      <c r="H1923" s="1"/>
      <c r="J1923" s="18" t="s">
        <v>506</v>
      </c>
      <c r="K1923" s="18">
        <v>500</v>
      </c>
      <c r="N1923" s="11" t="s">
        <v>36</v>
      </c>
      <c r="O1923" s="11" t="s">
        <v>36</v>
      </c>
      <c r="V1923" s="17">
        <v>45725</v>
      </c>
      <c r="X1923" s="141" t="str">
        <f t="shared" si="21"/>
        <v>20251036-13955537R19</v>
      </c>
      <c r="Z1923" s="11">
        <f ca="1">IF(AND(ISBLANK(F1923), ISBLANK(V1923)), "", NETWORKDAYS.INTL(F1923, IF(V1923="", TODAY(), V1923), "0000110", DATA!$B$2:$B$200))</f>
        <v>2</v>
      </c>
      <c r="AB1923" s="17" t="s">
        <v>3637</v>
      </c>
    </row>
    <row r="1924" spans="1:29" s="11" customFormat="1" hidden="1" x14ac:dyDescent="0.25">
      <c r="A1924" s="1">
        <v>20251037</v>
      </c>
      <c r="B1924" s="1" t="s">
        <v>3638</v>
      </c>
      <c r="C1924" s="1" t="s">
        <v>78</v>
      </c>
      <c r="D1924" s="1" t="s">
        <v>79</v>
      </c>
      <c r="E1924" s="1">
        <v>1252149</v>
      </c>
      <c r="F1924" s="3">
        <v>45722</v>
      </c>
      <c r="G1924" s="1" t="s">
        <v>414</v>
      </c>
      <c r="H1924" s="1"/>
      <c r="J1924" s="11" t="s">
        <v>40</v>
      </c>
      <c r="K1924" s="11">
        <v>4962</v>
      </c>
      <c r="N1924" s="11" t="s">
        <v>3579</v>
      </c>
      <c r="O1924" s="11" t="s">
        <v>3578</v>
      </c>
      <c r="V1924" s="17">
        <v>45727</v>
      </c>
      <c r="X1924" s="141" t="str">
        <f t="shared" si="21"/>
        <v>20251037-14012922R13</v>
      </c>
      <c r="Z1924" s="11">
        <f ca="1">IF(AND(ISBLANK(F1924), ISBLANK(V1924)), "", NETWORKDAYS.INTL(F1924, IF(V1924="", TODAY(), V1924), "0000110", DATA!$B$2:$B$200))</f>
        <v>4</v>
      </c>
      <c r="AB1924" s="17" t="s">
        <v>3639</v>
      </c>
    </row>
    <row r="1925" spans="1:29" s="11" customFormat="1" hidden="1" x14ac:dyDescent="0.25">
      <c r="A1925" s="1">
        <v>20251038</v>
      </c>
      <c r="B1925" s="1" t="s">
        <v>3640</v>
      </c>
      <c r="C1925" s="1" t="s">
        <v>3591</v>
      </c>
      <c r="D1925" s="1" t="s">
        <v>79</v>
      </c>
      <c r="E1925" s="1">
        <v>1252149</v>
      </c>
      <c r="F1925" s="3">
        <v>45722</v>
      </c>
      <c r="G1925" s="1" t="s">
        <v>414</v>
      </c>
      <c r="H1925" s="1"/>
      <c r="J1925" s="11" t="s">
        <v>268</v>
      </c>
      <c r="K1925" s="11">
        <v>550</v>
      </c>
      <c r="N1925" s="11" t="s">
        <v>36</v>
      </c>
      <c r="O1925" s="11" t="s">
        <v>36</v>
      </c>
      <c r="V1925" s="17">
        <v>45725</v>
      </c>
      <c r="X1925" s="141" t="str">
        <f t="shared" si="21"/>
        <v>20251038-14247175R4</v>
      </c>
      <c r="Z1925" s="11">
        <f ca="1">IF(AND(ISBLANK(F1925), ISBLANK(V1925)), "", NETWORKDAYS.INTL(F1925, IF(V1925="", TODAY(), V1925), "0000110", DATA!$B$2:$B$200))</f>
        <v>2</v>
      </c>
      <c r="AB1925" s="17" t="s">
        <v>3641</v>
      </c>
    </row>
    <row r="1926" spans="1:29" s="11" customFormat="1" hidden="1" x14ac:dyDescent="0.25">
      <c r="A1926" s="1">
        <v>20251039</v>
      </c>
      <c r="B1926" s="1" t="s">
        <v>3642</v>
      </c>
      <c r="C1926" s="1">
        <v>6.125</v>
      </c>
      <c r="D1926" s="1" t="s">
        <v>3067</v>
      </c>
      <c r="E1926" s="1" t="s">
        <v>2965</v>
      </c>
      <c r="F1926" s="3">
        <v>45732</v>
      </c>
      <c r="G1926" s="1" t="s">
        <v>414</v>
      </c>
      <c r="H1926" s="1"/>
      <c r="J1926" s="18" t="s">
        <v>506</v>
      </c>
      <c r="K1926" s="18">
        <v>500</v>
      </c>
      <c r="N1926" s="11" t="s">
        <v>36</v>
      </c>
      <c r="O1926" s="11" t="s">
        <v>36</v>
      </c>
      <c r="V1926" s="17">
        <v>45732</v>
      </c>
      <c r="X1926" s="141" t="str">
        <f t="shared" si="21"/>
        <v>20251039-14178454R8</v>
      </c>
      <c r="Z1926" s="11">
        <f ca="1">IF(AND(ISBLANK(F1926), ISBLANK(V1926)), "", NETWORKDAYS.INTL(F1926, IF(V1926="", TODAY(), V1926), "0000110", DATA!$B$2:$B$200))</f>
        <v>1</v>
      </c>
    </row>
    <row r="1927" spans="1:29" s="11" customFormat="1" hidden="1" x14ac:dyDescent="0.25">
      <c r="A1927" s="1">
        <v>20251040</v>
      </c>
      <c r="B1927" s="1" t="s">
        <v>3643</v>
      </c>
      <c r="C1927" s="48" t="s">
        <v>33</v>
      </c>
      <c r="D1927" s="1" t="s">
        <v>1807</v>
      </c>
      <c r="E1927" s="1">
        <v>1226841</v>
      </c>
      <c r="F1927" s="377">
        <v>45732</v>
      </c>
      <c r="G1927" s="1" t="s">
        <v>414</v>
      </c>
      <c r="H1927" s="1"/>
      <c r="J1927" s="11" t="s">
        <v>40</v>
      </c>
      <c r="K1927" s="11">
        <v>5426</v>
      </c>
      <c r="N1927" s="11" t="s">
        <v>3579</v>
      </c>
      <c r="O1927" s="11" t="s">
        <v>3578</v>
      </c>
      <c r="V1927" s="17">
        <v>45736</v>
      </c>
      <c r="X1927" s="141" t="str">
        <f t="shared" si="21"/>
        <v>20251040-13807907R9</v>
      </c>
      <c r="Z1927" s="11">
        <f ca="1">IF(AND(ISBLANK(F1927), ISBLANK(V1927)), "", NETWORKDAYS.INTL(F1927, IF(V1927="", TODAY(), V1927), "0000110", DATA!$B$2:$B$200))</f>
        <v>5</v>
      </c>
    </row>
    <row r="1928" spans="1:29" s="11" customFormat="1" hidden="1" x14ac:dyDescent="0.25">
      <c r="A1928" s="1">
        <v>20251041</v>
      </c>
      <c r="B1928" s="1" t="s">
        <v>3644</v>
      </c>
      <c r="C1928" s="1" t="s">
        <v>3382</v>
      </c>
      <c r="D1928" s="1" t="s">
        <v>1834</v>
      </c>
      <c r="E1928" s="1">
        <v>1251085</v>
      </c>
      <c r="F1928" s="377">
        <v>45732</v>
      </c>
      <c r="G1928" s="1" t="s">
        <v>414</v>
      </c>
      <c r="H1928" s="1"/>
      <c r="J1928" s="11" t="s">
        <v>40</v>
      </c>
      <c r="K1928" s="11">
        <v>5476</v>
      </c>
      <c r="N1928" s="11" t="s">
        <v>3579</v>
      </c>
      <c r="O1928" s="11" t="s">
        <v>3578</v>
      </c>
      <c r="V1928" s="17">
        <v>45736</v>
      </c>
      <c r="X1928" s="141" t="str">
        <f t="shared" si="21"/>
        <v>20251041-14228442R4</v>
      </c>
      <c r="Z1928" s="11">
        <f ca="1">IF(AND(ISBLANK(F1928), ISBLANK(V1928)), "", NETWORKDAYS.INTL(F1928, IF(V1928="", TODAY(), V1928), "0000110", DATA!$B$2:$B$200))</f>
        <v>5</v>
      </c>
    </row>
    <row r="1929" spans="1:29" s="11" customFormat="1" hidden="1" x14ac:dyDescent="0.25">
      <c r="A1929" s="1">
        <v>20251042</v>
      </c>
      <c r="B1929" s="1" t="s">
        <v>3645</v>
      </c>
      <c r="C1929" s="1" t="s">
        <v>58</v>
      </c>
      <c r="D1929" s="1" t="s">
        <v>59</v>
      </c>
      <c r="E1929" s="1">
        <v>952724</v>
      </c>
      <c r="F1929" s="3">
        <v>45733</v>
      </c>
      <c r="G1929" s="1" t="s">
        <v>414</v>
      </c>
      <c r="H1929" s="1"/>
      <c r="J1929" s="11" t="s">
        <v>40</v>
      </c>
      <c r="K1929" s="11">
        <v>6605</v>
      </c>
      <c r="N1929" s="11" t="s">
        <v>3597</v>
      </c>
      <c r="O1929" s="11" t="s">
        <v>3579</v>
      </c>
      <c r="V1929" s="17">
        <v>45753</v>
      </c>
      <c r="X1929" s="141" t="str">
        <f t="shared" ref="X1929:X1992" si="22">A1929&amp;"-"&amp;B1929</f>
        <v>20251042-13111874R1</v>
      </c>
      <c r="Z1929" s="11">
        <f ca="1">IF(AND(ISBLANK(F1929), ISBLANK(V1929)), "", NETWORKDAYS.INTL(F1929, IF(V1929="", TODAY(), V1929), "0000110", DATA!$B$2:$B$200))</f>
        <v>11</v>
      </c>
    </row>
    <row r="1930" spans="1:29" s="11" customFormat="1" hidden="1" x14ac:dyDescent="0.25">
      <c r="A1930" s="1">
        <v>20251043</v>
      </c>
      <c r="B1930" s="1" t="s">
        <v>3646</v>
      </c>
      <c r="C1930" s="48">
        <v>6.125</v>
      </c>
      <c r="D1930" s="1" t="s">
        <v>1807</v>
      </c>
      <c r="E1930" s="1">
        <v>1258557</v>
      </c>
      <c r="F1930" s="3">
        <v>45735</v>
      </c>
      <c r="G1930" s="1" t="s">
        <v>414</v>
      </c>
      <c r="H1930" s="1"/>
      <c r="J1930" s="11" t="s">
        <v>40</v>
      </c>
      <c r="K1930" s="11">
        <v>4146</v>
      </c>
      <c r="N1930" s="11" t="s">
        <v>3597</v>
      </c>
      <c r="O1930" s="11" t="s">
        <v>3579</v>
      </c>
      <c r="V1930" s="17">
        <v>45746</v>
      </c>
      <c r="X1930" s="141" t="str">
        <f t="shared" si="22"/>
        <v>20251043-13844444R8</v>
      </c>
      <c r="Z1930" s="11">
        <f ca="1">IF(AND(ISBLANK(F1930), ISBLANK(V1930)), "", NETWORKDAYS.INTL(F1930, IF(V1930="", TODAY(), V1930), "0000110", DATA!$B$2:$B$200))</f>
        <v>7</v>
      </c>
    </row>
    <row r="1931" spans="1:29" s="11" customFormat="1" hidden="1" x14ac:dyDescent="0.25">
      <c r="A1931" s="1">
        <v>20251044</v>
      </c>
      <c r="B1931" s="1" t="s">
        <v>3647</v>
      </c>
      <c r="C1931" s="1" t="s">
        <v>78</v>
      </c>
      <c r="D1931" s="1" t="s">
        <v>79</v>
      </c>
      <c r="E1931" s="1">
        <v>1252149</v>
      </c>
      <c r="F1931" s="377">
        <v>45735</v>
      </c>
      <c r="G1931" s="1" t="s">
        <v>414</v>
      </c>
      <c r="H1931" s="1"/>
      <c r="J1931" s="11" t="s">
        <v>40</v>
      </c>
      <c r="K1931" s="11">
        <v>5112</v>
      </c>
      <c r="M1931" s="11" t="s">
        <v>3619</v>
      </c>
      <c r="N1931" s="11" t="s">
        <v>3597</v>
      </c>
      <c r="O1931" s="11" t="s">
        <v>3579</v>
      </c>
      <c r="V1931" s="17">
        <v>45741</v>
      </c>
      <c r="X1931" s="141" t="str">
        <f t="shared" si="22"/>
        <v>20251044-13955538R17</v>
      </c>
      <c r="Z1931" s="11">
        <f ca="1">IF(AND(ISBLANK(F1931), ISBLANK(V1931)), "", NETWORKDAYS.INTL(F1931, IF(V1931="", TODAY(), V1931), "0000110", DATA!$B$2:$B$200))</f>
        <v>5</v>
      </c>
    </row>
    <row r="1932" spans="1:29" s="11" customFormat="1" hidden="1" x14ac:dyDescent="0.25">
      <c r="A1932" s="1">
        <v>20251045</v>
      </c>
      <c r="B1932" s="1" t="s">
        <v>3648</v>
      </c>
      <c r="C1932" s="1" t="s">
        <v>78</v>
      </c>
      <c r="D1932" s="1" t="s">
        <v>79</v>
      </c>
      <c r="E1932" s="1">
        <v>1252149</v>
      </c>
      <c r="F1932" s="377">
        <v>45735</v>
      </c>
      <c r="G1932" s="1" t="s">
        <v>414</v>
      </c>
      <c r="H1932" s="1"/>
      <c r="J1932" s="11" t="s">
        <v>40</v>
      </c>
      <c r="K1932" s="11">
        <v>6025</v>
      </c>
      <c r="N1932" s="11" t="s">
        <v>3597</v>
      </c>
      <c r="O1932" s="11" t="s">
        <v>3579</v>
      </c>
      <c r="V1932" s="17">
        <v>45739</v>
      </c>
      <c r="X1932" s="141" t="str">
        <f t="shared" si="22"/>
        <v>20251045-14247176R6</v>
      </c>
      <c r="Z1932" s="11">
        <f ca="1">IF(AND(ISBLANK(F1932), ISBLANK(V1932)), "", NETWORKDAYS.INTL(F1932, IF(V1932="", TODAY(), V1932), "0000110", DATA!$B$2:$B$200))</f>
        <v>3</v>
      </c>
    </row>
    <row r="1933" spans="1:29" s="11" customFormat="1" hidden="1" x14ac:dyDescent="0.25">
      <c r="A1933" s="1">
        <v>20251046</v>
      </c>
      <c r="B1933" s="1" t="s">
        <v>3649</v>
      </c>
      <c r="C1933" s="48">
        <v>6.125</v>
      </c>
      <c r="D1933" s="1" t="s">
        <v>1807</v>
      </c>
      <c r="E1933" s="1">
        <v>1233276</v>
      </c>
      <c r="F1933" s="3">
        <v>45742</v>
      </c>
      <c r="G1933" s="1" t="s">
        <v>414</v>
      </c>
      <c r="H1933" s="1"/>
      <c r="J1933" s="11" t="s">
        <v>40</v>
      </c>
      <c r="K1933" s="11">
        <v>4506</v>
      </c>
      <c r="N1933" s="11" t="s">
        <v>3597</v>
      </c>
      <c r="O1933" s="11" t="s">
        <v>3579</v>
      </c>
      <c r="V1933" s="17">
        <v>45745</v>
      </c>
      <c r="X1933" s="141" t="str">
        <f t="shared" si="22"/>
        <v>20251046-14178486R3</v>
      </c>
      <c r="Z1933" s="11">
        <f ca="1">IF(AND(ISBLANK(F1933), ISBLANK(V1933)), "", NETWORKDAYS.INTL(F1933, IF(V1933="", TODAY(), V1933), "0000110", DATA!$B$2:$B$200))</f>
        <v>2</v>
      </c>
      <c r="AB1933" s="11" t="s">
        <v>3650</v>
      </c>
      <c r="AC1933" s="11" t="s">
        <v>3651</v>
      </c>
    </row>
    <row r="1934" spans="1:29" s="11" customFormat="1" hidden="1" x14ac:dyDescent="0.25">
      <c r="A1934" s="1">
        <v>20251047</v>
      </c>
      <c r="B1934" s="1" t="s">
        <v>3652</v>
      </c>
      <c r="C1934" s="1" t="s">
        <v>78</v>
      </c>
      <c r="D1934" s="1" t="s">
        <v>79</v>
      </c>
      <c r="E1934" s="1">
        <v>1252149</v>
      </c>
      <c r="F1934" s="3">
        <v>45742</v>
      </c>
      <c r="G1934" s="1" t="s">
        <v>414</v>
      </c>
      <c r="H1934" s="1"/>
      <c r="J1934" s="11" t="s">
        <v>40</v>
      </c>
      <c r="K1934" s="11">
        <v>6594</v>
      </c>
      <c r="N1934" s="11" t="s">
        <v>3597</v>
      </c>
      <c r="O1934" s="11" t="s">
        <v>3579</v>
      </c>
      <c r="V1934" s="17">
        <v>45745</v>
      </c>
      <c r="X1934" s="141" t="str">
        <f t="shared" si="22"/>
        <v>20251047-14012922R14</v>
      </c>
      <c r="Z1934" s="11">
        <f ca="1">IF(AND(ISBLANK(F1934), ISBLANK(V1934)), "", NETWORKDAYS.INTL(F1934, IF(V1934="", TODAY(), V1934), "0000110", DATA!$B$2:$B$200))</f>
        <v>2</v>
      </c>
      <c r="AB1934" s="11" t="s">
        <v>3653</v>
      </c>
      <c r="AC1934" s="11" t="s">
        <v>3654</v>
      </c>
    </row>
    <row r="1935" spans="1:29" s="11" customFormat="1" hidden="1" x14ac:dyDescent="0.25">
      <c r="A1935" s="1">
        <v>20251048</v>
      </c>
      <c r="B1935" s="1" t="s">
        <v>3655</v>
      </c>
      <c r="C1935" s="376">
        <v>6.125</v>
      </c>
      <c r="D1935" s="50" t="s">
        <v>3625</v>
      </c>
      <c r="E1935" s="50" t="s">
        <v>3626</v>
      </c>
      <c r="F1935" s="377">
        <v>45743</v>
      </c>
      <c r="G1935" s="1" t="s">
        <v>414</v>
      </c>
      <c r="H1935" s="1"/>
      <c r="J1935" s="11" t="s">
        <v>40</v>
      </c>
      <c r="K1935" s="11">
        <v>6306</v>
      </c>
      <c r="N1935" s="11" t="s">
        <v>3597</v>
      </c>
      <c r="O1935" s="11" t="s">
        <v>3579</v>
      </c>
      <c r="V1935" s="17">
        <v>45746</v>
      </c>
      <c r="X1935" s="141" t="str">
        <f t="shared" si="22"/>
        <v>20251048-14247164R1</v>
      </c>
      <c r="Z1935" s="11">
        <f ca="1">IF(AND(ISBLANK(F1935), ISBLANK(V1935)), "", NETWORKDAYS.INTL(F1935, IF(V1935="", TODAY(), V1935), "0000110", DATA!$B$2:$B$200))</f>
        <v>1</v>
      </c>
      <c r="AB1935" s="11" t="s">
        <v>3656</v>
      </c>
      <c r="AC1935" s="11" t="s">
        <v>3657</v>
      </c>
    </row>
    <row r="1936" spans="1:29" s="11" customFormat="1" hidden="1" x14ac:dyDescent="0.25">
      <c r="A1936" s="1">
        <v>20251049</v>
      </c>
      <c r="B1936" s="1" t="s">
        <v>3658</v>
      </c>
      <c r="C1936" s="1" t="s">
        <v>3591</v>
      </c>
      <c r="D1936" s="1" t="s">
        <v>79</v>
      </c>
      <c r="E1936" s="1">
        <v>1252149</v>
      </c>
      <c r="F1936" s="3">
        <v>45722</v>
      </c>
      <c r="G1936" s="1" t="s">
        <v>414</v>
      </c>
      <c r="H1936" s="1"/>
      <c r="J1936" s="11" t="s">
        <v>40</v>
      </c>
      <c r="K1936" s="11">
        <v>5481</v>
      </c>
      <c r="N1936" s="11" t="s">
        <v>3597</v>
      </c>
      <c r="O1936" s="11" t="s">
        <v>3579</v>
      </c>
      <c r="V1936" s="17">
        <v>45746</v>
      </c>
      <c r="X1936" s="141" t="str">
        <f t="shared" si="22"/>
        <v>20251049-14247175R5</v>
      </c>
      <c r="Z1936" s="11">
        <f ca="1">IF(AND(ISBLANK(F1936), ISBLANK(V1936)), "", NETWORKDAYS.INTL(F1936, IF(V1936="", TODAY(), V1936), "0000110", DATA!$B$2:$B$200))</f>
        <v>16</v>
      </c>
      <c r="AB1936" s="11" t="s">
        <v>3659</v>
      </c>
      <c r="AC1936" s="11" t="s">
        <v>3660</v>
      </c>
    </row>
    <row r="1937" spans="1:29" s="11" customFormat="1" hidden="1" x14ac:dyDescent="0.25">
      <c r="A1937" s="1">
        <v>20251050</v>
      </c>
      <c r="B1937" s="1" t="s">
        <v>3661</v>
      </c>
      <c r="C1937" s="1">
        <v>6.125</v>
      </c>
      <c r="D1937" s="1" t="s">
        <v>1834</v>
      </c>
      <c r="E1937" s="1">
        <v>1137349</v>
      </c>
      <c r="F1937" s="377">
        <v>45743</v>
      </c>
      <c r="G1937" s="1" t="s">
        <v>414</v>
      </c>
      <c r="H1937" s="1"/>
      <c r="J1937" s="11" t="s">
        <v>40</v>
      </c>
      <c r="K1937" s="11">
        <v>5441</v>
      </c>
      <c r="N1937" s="11" t="s">
        <v>3597</v>
      </c>
      <c r="O1937" s="11" t="s">
        <v>3579</v>
      </c>
      <c r="V1937" s="17">
        <v>45746</v>
      </c>
      <c r="X1937" s="141" t="str">
        <f t="shared" si="22"/>
        <v>20251050-14190155R2</v>
      </c>
      <c r="Z1937" s="11">
        <f ca="1">IF(AND(ISBLANK(F1937), ISBLANK(V1937)), "", NETWORKDAYS.INTL(F1937, IF(V1937="", TODAY(), V1937), "0000110", DATA!$B$2:$B$200))</f>
        <v>1</v>
      </c>
      <c r="AB1937" s="11" t="s">
        <v>3662</v>
      </c>
      <c r="AC1937" s="11" t="s">
        <v>3663</v>
      </c>
    </row>
    <row r="1938" spans="1:29" s="11" customFormat="1" hidden="1" x14ac:dyDescent="0.25">
      <c r="A1938" s="1">
        <v>20251051</v>
      </c>
      <c r="B1938" s="1" t="s">
        <v>3664</v>
      </c>
      <c r="C1938" s="1" t="s">
        <v>78</v>
      </c>
      <c r="D1938" s="1" t="s">
        <v>79</v>
      </c>
      <c r="E1938" s="1">
        <v>1252149</v>
      </c>
      <c r="F1938" s="377">
        <v>45753</v>
      </c>
      <c r="G1938" s="1" t="s">
        <v>414</v>
      </c>
      <c r="H1938" s="1"/>
      <c r="J1938" s="11" t="s">
        <v>40</v>
      </c>
      <c r="K1938" s="11">
        <v>6447</v>
      </c>
      <c r="M1938" s="11" t="s">
        <v>3619</v>
      </c>
      <c r="N1938" s="11" t="s">
        <v>3597</v>
      </c>
      <c r="O1938" s="11" t="s">
        <v>3579</v>
      </c>
      <c r="P1938" s="11" t="s">
        <v>3665</v>
      </c>
      <c r="Q1938" s="11" t="s">
        <v>3666</v>
      </c>
      <c r="S1938" s="11" t="s">
        <v>3667</v>
      </c>
      <c r="V1938" s="17">
        <v>45760</v>
      </c>
      <c r="X1938" s="141" t="str">
        <f t="shared" si="22"/>
        <v>20251051-13955538R18</v>
      </c>
      <c r="Z1938" s="11">
        <f ca="1">IF(AND(ISBLANK(F1938), ISBLANK(V1938)), "", NETWORKDAYS.INTL(F1938, IF(V1938="", TODAY(), V1938), "0000110", DATA!$B$2:$B$200))</f>
        <v>6</v>
      </c>
      <c r="AB1938" s="10" t="s">
        <v>3668</v>
      </c>
      <c r="AC1938" s="10" t="s">
        <v>3669</v>
      </c>
    </row>
    <row r="1939" spans="1:29" s="11" customFormat="1" hidden="1" x14ac:dyDescent="0.25">
      <c r="A1939" s="1">
        <v>20251052</v>
      </c>
      <c r="B1939" s="1" t="s">
        <v>3670</v>
      </c>
      <c r="C1939" s="48" t="s">
        <v>33</v>
      </c>
      <c r="D1939" s="1" t="s">
        <v>1807</v>
      </c>
      <c r="E1939" s="1">
        <v>1226841</v>
      </c>
      <c r="F1939" s="377">
        <v>45760</v>
      </c>
      <c r="G1939" s="1" t="s">
        <v>414</v>
      </c>
      <c r="H1939" s="1"/>
      <c r="J1939" s="11" t="s">
        <v>40</v>
      </c>
      <c r="K1939" s="11">
        <v>4171</v>
      </c>
      <c r="N1939" s="11" t="s">
        <v>3579</v>
      </c>
      <c r="O1939" s="11" t="s">
        <v>3578</v>
      </c>
      <c r="P1939" s="11" t="s">
        <v>3665</v>
      </c>
      <c r="Q1939" s="11" t="s">
        <v>3666</v>
      </c>
      <c r="S1939" s="11" t="s">
        <v>3667</v>
      </c>
      <c r="T1939" s="11" t="s">
        <v>1161</v>
      </c>
      <c r="V1939" s="17">
        <v>45762</v>
      </c>
      <c r="X1939" s="141" t="str">
        <f t="shared" si="22"/>
        <v>20251052-13807907R10</v>
      </c>
      <c r="Z1939" s="11">
        <f ca="1">IF(AND(ISBLANK(F1939), ISBLANK(V1939)), "", NETWORKDAYS.INTL(F1939, IF(V1939="", TODAY(), V1939), "0000110", DATA!$B$2:$B$200))</f>
        <v>3</v>
      </c>
      <c r="AB1939" s="11" t="s">
        <v>3671</v>
      </c>
      <c r="AC1939" s="11" t="s">
        <v>3672</v>
      </c>
    </row>
    <row r="1940" spans="1:29" s="11" customFormat="1" ht="15.75" hidden="1" customHeight="1" x14ac:dyDescent="0.25">
      <c r="A1940" s="1">
        <v>20251053</v>
      </c>
      <c r="B1940" s="1" t="s">
        <v>3673</v>
      </c>
      <c r="C1940" s="48">
        <v>6.125</v>
      </c>
      <c r="D1940" s="1" t="s">
        <v>1807</v>
      </c>
      <c r="E1940" s="1">
        <v>1233276</v>
      </c>
      <c r="F1940" s="3">
        <v>45760</v>
      </c>
      <c r="G1940" s="1" t="s">
        <v>414</v>
      </c>
      <c r="H1940" s="1"/>
      <c r="J1940" s="11" t="s">
        <v>40</v>
      </c>
      <c r="K1940" s="11">
        <v>4531</v>
      </c>
      <c r="N1940" s="11" t="s">
        <v>3579</v>
      </c>
      <c r="O1940" s="11" t="s">
        <v>3578</v>
      </c>
      <c r="P1940" s="11" t="s">
        <v>3665</v>
      </c>
      <c r="Q1940" s="11" t="s">
        <v>3666</v>
      </c>
      <c r="S1940" s="11" t="s">
        <v>3667</v>
      </c>
      <c r="T1940" s="11" t="s">
        <v>1161</v>
      </c>
      <c r="V1940" s="17">
        <v>45763</v>
      </c>
      <c r="X1940" s="141" t="str">
        <f t="shared" si="22"/>
        <v>20251053-14178486R4</v>
      </c>
      <c r="Z1940" s="11">
        <f ca="1">IF(AND(ISBLANK(F1940), ISBLANK(V1940)), "", NETWORKDAYS.INTL(F1940, IF(V1940="", TODAY(), V1940), "0000110", DATA!$B$2:$B$200))</f>
        <v>4</v>
      </c>
      <c r="AB1940" s="11" t="s">
        <v>3674</v>
      </c>
      <c r="AC1940" s="11" t="s">
        <v>3675</v>
      </c>
    </row>
    <row r="1941" spans="1:29" s="11" customFormat="1" hidden="1" x14ac:dyDescent="0.25">
      <c r="A1941" s="1">
        <v>20251054</v>
      </c>
      <c r="B1941" s="1" t="s">
        <v>3676</v>
      </c>
      <c r="C1941" s="1">
        <v>6.125</v>
      </c>
      <c r="D1941" s="1" t="s">
        <v>1834</v>
      </c>
      <c r="E1941" s="1" t="s">
        <v>2965</v>
      </c>
      <c r="F1941" s="3">
        <v>45763</v>
      </c>
      <c r="G1941" s="1" t="s">
        <v>414</v>
      </c>
      <c r="H1941" s="1"/>
      <c r="J1941" s="11" t="s">
        <v>40</v>
      </c>
      <c r="K1941" s="11">
        <v>4556</v>
      </c>
      <c r="N1941" s="11" t="s">
        <v>3597</v>
      </c>
      <c r="O1941" s="11" t="s">
        <v>3578</v>
      </c>
      <c r="V1941" s="17">
        <v>45770</v>
      </c>
      <c r="X1941" s="141" t="str">
        <f t="shared" si="22"/>
        <v>20251054-14198196R6</v>
      </c>
      <c r="Z1941" s="11">
        <f ca="1">IF(AND(ISBLANK(F1941), ISBLANK(V1941)), "", NETWORKDAYS.INTL(F1941, IF(V1941="", TODAY(), V1941), "0000110", DATA!$B$2:$B$200))</f>
        <v>6</v>
      </c>
      <c r="AB1941" s="10" t="s">
        <v>7920</v>
      </c>
      <c r="AC1941" s="10" t="s">
        <v>7921</v>
      </c>
    </row>
    <row r="1942" spans="1:29" s="11" customFormat="1" hidden="1" x14ac:dyDescent="0.25">
      <c r="A1942" s="1">
        <v>20251055</v>
      </c>
      <c r="B1942" s="1" t="s">
        <v>3677</v>
      </c>
      <c r="C1942" s="1" t="s">
        <v>3382</v>
      </c>
      <c r="D1942" s="1" t="s">
        <v>1834</v>
      </c>
      <c r="E1942" s="1">
        <v>1251085</v>
      </c>
      <c r="F1942" s="377">
        <v>45763</v>
      </c>
      <c r="G1942" s="1" t="s">
        <v>414</v>
      </c>
      <c r="H1942" s="1"/>
      <c r="J1942" s="11" t="s">
        <v>40</v>
      </c>
      <c r="K1942" s="11">
        <v>6306</v>
      </c>
      <c r="N1942" s="11" t="s">
        <v>3578</v>
      </c>
      <c r="O1942" s="11" t="s">
        <v>3597</v>
      </c>
      <c r="U1942" s="11" t="s">
        <v>8390</v>
      </c>
      <c r="V1942" s="17">
        <v>45771</v>
      </c>
      <c r="W1942" s="11" t="s">
        <v>20</v>
      </c>
      <c r="X1942" s="141" t="str">
        <f t="shared" si="22"/>
        <v>20251055-14228442R5</v>
      </c>
      <c r="Z1942" s="11">
        <f ca="1">IF(AND(ISBLANK(F1942), ISBLANK(V1942)), "", NETWORKDAYS.INTL(F1942, IF(V1942="", TODAY(), V1942), "0000110", DATA!$B$2:$B$200))</f>
        <v>7</v>
      </c>
      <c r="AB1942" s="11" t="s">
        <v>7922</v>
      </c>
      <c r="AC1942" s="11" t="s">
        <v>7923</v>
      </c>
    </row>
    <row r="1943" spans="1:29" s="11" customFormat="1" hidden="1" x14ac:dyDescent="0.25">
      <c r="A1943" s="1">
        <v>20251056</v>
      </c>
      <c r="B1943" s="1">
        <v>14228445</v>
      </c>
      <c r="C1943" s="1">
        <v>6.125</v>
      </c>
      <c r="D1943" s="1" t="s">
        <v>1834</v>
      </c>
      <c r="E1943" s="1">
        <v>1137349</v>
      </c>
      <c r="F1943" s="377">
        <v>45763</v>
      </c>
      <c r="G1943" s="1" t="s">
        <v>414</v>
      </c>
      <c r="H1943" s="1"/>
      <c r="J1943" s="11" t="s">
        <v>40</v>
      </c>
      <c r="K1943" s="11">
        <v>4631</v>
      </c>
      <c r="N1943" s="11" t="s">
        <v>3579</v>
      </c>
      <c r="O1943" s="11" t="s">
        <v>3578</v>
      </c>
      <c r="V1943" s="17">
        <v>45769</v>
      </c>
      <c r="X1943" s="141" t="str">
        <f t="shared" si="22"/>
        <v>20251056-14228445</v>
      </c>
      <c r="Z1943" s="11">
        <f ca="1">IF(AND(ISBLANK(F1943), ISBLANK(V1943)), "", NETWORKDAYS.INTL(F1943, IF(V1943="", TODAY(), V1943), "0000110", DATA!$B$2:$B$200))</f>
        <v>5</v>
      </c>
      <c r="AB1943" s="11" t="s">
        <v>7924</v>
      </c>
      <c r="AC1943" s="11" t="s">
        <v>7925</v>
      </c>
    </row>
    <row r="1944" spans="1:29" s="11" customFormat="1" hidden="1" x14ac:dyDescent="0.25">
      <c r="A1944" s="1">
        <v>20251057</v>
      </c>
      <c r="B1944" s="1" t="s">
        <v>3678</v>
      </c>
      <c r="C1944" s="1" t="s">
        <v>78</v>
      </c>
      <c r="D1944" s="1" t="s">
        <v>79</v>
      </c>
      <c r="E1944" s="1">
        <v>1252149</v>
      </c>
      <c r="F1944" s="377">
        <v>45763</v>
      </c>
      <c r="G1944" s="1" t="s">
        <v>414</v>
      </c>
      <c r="H1944" s="1"/>
      <c r="J1944" s="11" t="s">
        <v>40</v>
      </c>
      <c r="K1944" s="11">
        <v>4940</v>
      </c>
      <c r="N1944" s="11" t="s">
        <v>3579</v>
      </c>
      <c r="O1944" s="11" t="s">
        <v>3578</v>
      </c>
      <c r="V1944" s="17">
        <v>45766</v>
      </c>
      <c r="X1944" s="141" t="str">
        <f t="shared" si="22"/>
        <v>20251057-14012922R15</v>
      </c>
      <c r="Z1944" s="11">
        <f ca="1">IF(AND(ISBLANK(F1944), ISBLANK(V1944)), "", NETWORKDAYS.INTL(F1944, IF(V1944="", TODAY(), V1944), "0000110", DATA!$B$2:$B$200))</f>
        <v>2</v>
      </c>
      <c r="AB1944" s="10" t="s">
        <v>3679</v>
      </c>
      <c r="AC1944" s="11" t="s">
        <v>7926</v>
      </c>
    </row>
    <row r="1945" spans="1:29" s="11" customFormat="1" hidden="1" x14ac:dyDescent="0.25">
      <c r="A1945" s="1">
        <v>20251058</v>
      </c>
      <c r="B1945" s="1" t="s">
        <v>7919</v>
      </c>
      <c r="C1945" s="1" t="s">
        <v>78</v>
      </c>
      <c r="D1945" s="1" t="s">
        <v>79</v>
      </c>
      <c r="E1945" s="1">
        <v>1252149</v>
      </c>
      <c r="F1945" s="377">
        <v>45769</v>
      </c>
      <c r="G1945" s="1" t="s">
        <v>414</v>
      </c>
      <c r="H1945" s="1"/>
      <c r="J1945" s="11" t="s">
        <v>40</v>
      </c>
      <c r="K1945" s="11">
        <v>5828</v>
      </c>
      <c r="N1945" s="11" t="s">
        <v>3597</v>
      </c>
      <c r="O1945" s="11" t="s">
        <v>3578</v>
      </c>
      <c r="V1945" s="17">
        <v>45771</v>
      </c>
      <c r="X1945" s="141" t="str">
        <f t="shared" si="22"/>
        <v>20251058-13955538R19</v>
      </c>
      <c r="Z1945" s="11">
        <f ca="1">IF(AND(ISBLANK(F1945), ISBLANK(V1945)), "", NETWORKDAYS.INTL(F1945, IF(V1945="", TODAY(), V1945), "0000110", DATA!$B$2:$B$200))</f>
        <v>3</v>
      </c>
    </row>
    <row r="1946" spans="1:29" s="11" customFormat="1" hidden="1" x14ac:dyDescent="0.25">
      <c r="A1946" s="1">
        <v>20251059</v>
      </c>
      <c r="B1946" s="1">
        <v>14293147</v>
      </c>
      <c r="C1946" s="48">
        <v>3.875</v>
      </c>
      <c r="D1946" s="1" t="s">
        <v>79</v>
      </c>
      <c r="E1946" s="1">
        <v>1252149</v>
      </c>
      <c r="F1946" s="3">
        <v>45769</v>
      </c>
      <c r="G1946" s="8" t="s">
        <v>414</v>
      </c>
      <c r="H1946" s="1"/>
      <c r="J1946" s="11" t="s">
        <v>268</v>
      </c>
      <c r="K1946" s="11">
        <v>550</v>
      </c>
      <c r="V1946" s="17">
        <v>45770</v>
      </c>
      <c r="X1946" s="141" t="str">
        <f t="shared" si="22"/>
        <v>20251059-14293147</v>
      </c>
      <c r="Z1946" s="11">
        <f ca="1">IF(AND(ISBLANK(F1946), ISBLANK(V1946)), "", NETWORKDAYS.INTL(F1946, IF(V1946="", TODAY(), V1946), "0000110", DATA!$B$2:$B$200))</f>
        <v>2</v>
      </c>
    </row>
    <row r="1947" spans="1:29" s="11" customFormat="1" hidden="1" x14ac:dyDescent="0.25">
      <c r="A1947" s="1">
        <v>20251060</v>
      </c>
      <c r="B1947" s="50">
        <v>14247163</v>
      </c>
      <c r="C1947" s="376">
        <v>6.125</v>
      </c>
      <c r="D1947" s="50" t="s">
        <v>1834</v>
      </c>
      <c r="E1947" s="50">
        <v>1137349</v>
      </c>
      <c r="F1947" s="377">
        <v>45771</v>
      </c>
      <c r="G1947" s="50" t="s">
        <v>414</v>
      </c>
      <c r="H1947" s="1"/>
      <c r="J1947" s="11" t="s">
        <v>40</v>
      </c>
      <c r="K1947" s="11">
        <v>5341</v>
      </c>
      <c r="L1947" s="11" t="s">
        <v>1551</v>
      </c>
      <c r="N1947" s="11" t="s">
        <v>3579</v>
      </c>
      <c r="O1947" s="11" t="s">
        <v>3578</v>
      </c>
      <c r="V1947" s="17">
        <v>45778</v>
      </c>
      <c r="W1947" s="11" t="s">
        <v>3566</v>
      </c>
      <c r="X1947" s="141" t="str">
        <f t="shared" si="22"/>
        <v>20251060-14247163</v>
      </c>
      <c r="Z1947" s="11">
        <f ca="1">IF(AND(ISBLANK(F1947), ISBLANK(V1947)), "", NETWORKDAYS.INTL(F1947, IF(V1947="", TODAY(), V1947), "0000110", DATA!$B$2:$B$200))</f>
        <v>6</v>
      </c>
      <c r="AB1947" s="10" t="s">
        <v>7931</v>
      </c>
      <c r="AC1947" s="10" t="s">
        <v>7932</v>
      </c>
    </row>
    <row r="1948" spans="1:29" s="11" customFormat="1" hidden="1" x14ac:dyDescent="0.25">
      <c r="A1948" s="1">
        <v>20251061</v>
      </c>
      <c r="B1948" s="50" t="s">
        <v>7930</v>
      </c>
      <c r="C1948" s="376">
        <v>6.125</v>
      </c>
      <c r="D1948" s="50" t="s">
        <v>3625</v>
      </c>
      <c r="E1948" s="50" t="s">
        <v>3626</v>
      </c>
      <c r="F1948" s="377">
        <v>45771</v>
      </c>
      <c r="G1948" s="1" t="s">
        <v>414</v>
      </c>
      <c r="H1948" s="1"/>
      <c r="J1948" s="11" t="s">
        <v>40</v>
      </c>
      <c r="K1948" s="11">
        <v>5946</v>
      </c>
      <c r="N1948" s="11" t="s">
        <v>3579</v>
      </c>
      <c r="O1948" s="11" t="s">
        <v>3578</v>
      </c>
      <c r="V1948" s="17">
        <v>45776</v>
      </c>
      <c r="X1948" s="141" t="str">
        <f t="shared" si="22"/>
        <v>20251061-14247164R2</v>
      </c>
      <c r="Z1948" s="11">
        <f ca="1">IF(AND(ISBLANK(F1948), ISBLANK(V1948)), "", NETWORKDAYS.INTL(F1948, IF(V1948="", TODAY(), V1948), "0000110", DATA!$B$2:$B$200))</f>
        <v>4</v>
      </c>
      <c r="AB1948" s="11" t="s">
        <v>7933</v>
      </c>
      <c r="AC1948" s="11" t="s">
        <v>7934</v>
      </c>
    </row>
    <row r="1949" spans="1:29" s="11" customFormat="1" hidden="1" x14ac:dyDescent="0.25">
      <c r="A1949" s="1">
        <v>20251062</v>
      </c>
      <c r="B1949" s="1" t="s">
        <v>7944</v>
      </c>
      <c r="C1949" s="1" t="s">
        <v>78</v>
      </c>
      <c r="D1949" s="1" t="s">
        <v>79</v>
      </c>
      <c r="E1949" s="1">
        <v>1252149</v>
      </c>
      <c r="F1949" s="377">
        <v>45776</v>
      </c>
      <c r="G1949" s="1" t="s">
        <v>414</v>
      </c>
      <c r="H1949" s="1"/>
      <c r="J1949" s="11" t="s">
        <v>40</v>
      </c>
      <c r="K1949" s="11">
        <v>4468</v>
      </c>
      <c r="N1949" s="11" t="s">
        <v>3579</v>
      </c>
      <c r="O1949" s="11" t="s">
        <v>3578</v>
      </c>
      <c r="V1949" s="17">
        <v>45782</v>
      </c>
      <c r="X1949" s="141" t="str">
        <f t="shared" si="22"/>
        <v>20251062-14247176R7</v>
      </c>
      <c r="Z1949" s="11">
        <f ca="1">IF(AND(ISBLANK(F1949), ISBLANK(V1949)), "", NETWORKDAYS.INTL(F1949, IF(V1949="", TODAY(), V1949), "0000110", DATA!$B$2:$B$200))</f>
        <v>5</v>
      </c>
      <c r="AB1949" s="11" t="s">
        <v>7956</v>
      </c>
      <c r="AC1949" s="11" t="s">
        <v>7957</v>
      </c>
    </row>
    <row r="1950" spans="1:29" s="11" customFormat="1" hidden="1" x14ac:dyDescent="0.25">
      <c r="A1950" s="1">
        <v>20251063</v>
      </c>
      <c r="B1950" s="1" t="s">
        <v>7955</v>
      </c>
      <c r="C1950" s="48">
        <v>3.875</v>
      </c>
      <c r="D1950" s="1" t="s">
        <v>79</v>
      </c>
      <c r="E1950" s="1">
        <v>1252149</v>
      </c>
      <c r="F1950" s="3">
        <v>45782</v>
      </c>
      <c r="G1950" s="1" t="s">
        <v>414</v>
      </c>
      <c r="H1950" s="1"/>
      <c r="J1950" s="11" t="s">
        <v>40</v>
      </c>
      <c r="K1950" s="11">
        <v>4246</v>
      </c>
      <c r="N1950" s="11" t="s">
        <v>3579</v>
      </c>
      <c r="O1950" s="11" t="s">
        <v>3578</v>
      </c>
      <c r="U1950" s="11" t="s">
        <v>8391</v>
      </c>
      <c r="V1950" s="17">
        <v>45785</v>
      </c>
      <c r="W1950" s="11" t="s">
        <v>20</v>
      </c>
      <c r="X1950" s="141" t="str">
        <f t="shared" si="22"/>
        <v>20251063-14293147R1</v>
      </c>
      <c r="Z1950" s="11">
        <f ca="1">IF(AND(ISBLANK(F1950), ISBLANK(V1950)), "", NETWORKDAYS.INTL(F1950, IF(V1950="", TODAY(), V1950), "0000110", DATA!$B$2:$B$200))</f>
        <v>4</v>
      </c>
      <c r="AB1950" s="11" t="s">
        <v>7958</v>
      </c>
      <c r="AC1950" s="11" t="s">
        <v>7959</v>
      </c>
    </row>
    <row r="1951" spans="1:29" s="11" customFormat="1" hidden="1" x14ac:dyDescent="0.25">
      <c r="A1951" s="1">
        <v>20251064</v>
      </c>
      <c r="B1951" s="1" t="s">
        <v>7970</v>
      </c>
      <c r="C1951" s="48">
        <v>6.125</v>
      </c>
      <c r="D1951" s="1" t="s">
        <v>1807</v>
      </c>
      <c r="E1951" s="1">
        <v>1233276</v>
      </c>
      <c r="F1951" s="3">
        <v>45788</v>
      </c>
      <c r="G1951" s="1" t="s">
        <v>414</v>
      </c>
      <c r="H1951" s="1"/>
      <c r="J1951" s="11" t="s">
        <v>40</v>
      </c>
      <c r="K1951" s="11">
        <v>5661</v>
      </c>
      <c r="N1951" s="11" t="s">
        <v>3579</v>
      </c>
      <c r="O1951" s="11" t="s">
        <v>3578</v>
      </c>
      <c r="V1951" s="17">
        <v>45790</v>
      </c>
      <c r="X1951" s="141" t="str">
        <f t="shared" si="22"/>
        <v>20251064-14178486R5</v>
      </c>
      <c r="Z1951" s="11">
        <f ca="1">IF(AND(ISBLANK(F1951), ISBLANK(V1951)), "", NETWORKDAYS.INTL(F1951, IF(V1951="", TODAY(), V1951), "0000110", DATA!$B$2:$B$200))</f>
        <v>3</v>
      </c>
      <c r="AB1951" s="11" t="s">
        <v>7977</v>
      </c>
      <c r="AC1951" s="11" t="s">
        <v>7976</v>
      </c>
    </row>
    <row r="1952" spans="1:29" s="11" customFormat="1" hidden="1" x14ac:dyDescent="0.25">
      <c r="A1952" s="1">
        <v>20251065</v>
      </c>
      <c r="B1952" s="1" t="s">
        <v>7971</v>
      </c>
      <c r="C1952" s="48">
        <v>6.125</v>
      </c>
      <c r="D1952" s="1" t="s">
        <v>1807</v>
      </c>
      <c r="E1952" s="1">
        <v>1258557</v>
      </c>
      <c r="F1952" s="3">
        <v>45788</v>
      </c>
      <c r="G1952" s="1" t="s">
        <v>414</v>
      </c>
      <c r="H1952" s="1"/>
      <c r="J1952" s="18" t="s">
        <v>506</v>
      </c>
      <c r="K1952" s="18">
        <v>500</v>
      </c>
      <c r="V1952" s="318">
        <v>45788</v>
      </c>
      <c r="X1952" s="141" t="str">
        <f t="shared" si="22"/>
        <v>20251065-13844444R9</v>
      </c>
      <c r="Z1952" s="11">
        <f ca="1">IF(AND(ISBLANK(F1952), ISBLANK(V1952)), "", NETWORKDAYS.INTL(F1952, IF(V1952="", TODAY(), V1952), "0000110", DATA!$B$2:$B$200))</f>
        <v>1</v>
      </c>
      <c r="AB1952" s="11" t="s">
        <v>7978</v>
      </c>
      <c r="AC1952" s="11" t="s">
        <v>7979</v>
      </c>
    </row>
    <row r="1953" spans="1:36" s="11" customFormat="1" x14ac:dyDescent="0.25">
      <c r="A1953" s="1">
        <v>20251066</v>
      </c>
      <c r="B1953" s="1" t="s">
        <v>7993</v>
      </c>
      <c r="C1953" s="1" t="s">
        <v>1582</v>
      </c>
      <c r="D1953" s="1" t="s">
        <v>1973</v>
      </c>
      <c r="E1953" s="1" t="s">
        <v>1974</v>
      </c>
      <c r="F1953" s="377">
        <v>45792</v>
      </c>
      <c r="G1953" s="1" t="s">
        <v>414</v>
      </c>
      <c r="H1953" s="1"/>
      <c r="J1953" s="11" t="s">
        <v>40</v>
      </c>
      <c r="K1953" s="11">
        <v>6050</v>
      </c>
      <c r="N1953" s="11" t="s">
        <v>3579</v>
      </c>
      <c r="O1953" s="11" t="s">
        <v>3578</v>
      </c>
      <c r="U1953" s="11" t="s">
        <v>8392</v>
      </c>
      <c r="V1953" s="17">
        <v>45797</v>
      </c>
      <c r="W1953" s="11" t="s">
        <v>20</v>
      </c>
      <c r="X1953" s="141" t="str">
        <f t="shared" si="22"/>
        <v>20251066-13791954R9</v>
      </c>
      <c r="Z1953" s="11">
        <f ca="1">IF(AND(ISBLANK(F1953), ISBLANK(V1953)), "", NETWORKDAYS.INTL(F1953, IF(V1953="", TODAY(), V1953), "0000110", DATA!$B$2:$B$200))</f>
        <v>4</v>
      </c>
      <c r="AB1953" s="11" t="s">
        <v>8060</v>
      </c>
      <c r="AC1953" s="10"/>
      <c r="AF1953" s="17"/>
      <c r="AH1953" s="10"/>
      <c r="AI1953" s="10"/>
      <c r="AJ1953" s="10"/>
    </row>
    <row r="1954" spans="1:36" s="11" customFormat="1" hidden="1" x14ac:dyDescent="0.25">
      <c r="A1954" s="1">
        <v>20251067</v>
      </c>
      <c r="B1954" s="1" t="s">
        <v>7997</v>
      </c>
      <c r="C1954" s="1">
        <v>6.125</v>
      </c>
      <c r="D1954" s="1" t="s">
        <v>1834</v>
      </c>
      <c r="E1954" s="1">
        <v>1137349</v>
      </c>
      <c r="F1954" s="377">
        <v>45795</v>
      </c>
      <c r="G1954" s="1" t="s">
        <v>414</v>
      </c>
      <c r="H1954" s="1"/>
      <c r="J1954" s="11" t="s">
        <v>40</v>
      </c>
      <c r="K1954" s="11">
        <v>6681</v>
      </c>
      <c r="N1954" s="11" t="s">
        <v>3579</v>
      </c>
      <c r="O1954" s="11" t="s">
        <v>3578</v>
      </c>
      <c r="V1954" s="17">
        <v>45798</v>
      </c>
      <c r="X1954" s="141" t="str">
        <f t="shared" si="22"/>
        <v>20251067-14228445R1</v>
      </c>
      <c r="Z1954" s="11">
        <f ca="1">IF(AND(ISBLANK(F1954), ISBLANK(V1954)), "", NETWORKDAYS.INTL(F1954, IF(V1954="", TODAY(), V1954), "0000110", DATA!$B$2:$B$200))</f>
        <v>4</v>
      </c>
      <c r="AB1954" s="11" t="s">
        <v>8061</v>
      </c>
      <c r="AF1954" s="17"/>
      <c r="AH1954" s="10"/>
      <c r="AI1954" s="10"/>
      <c r="AJ1954" s="10"/>
    </row>
    <row r="1955" spans="1:36" s="11" customFormat="1" hidden="1" x14ac:dyDescent="0.25">
      <c r="A1955" s="1">
        <v>20251068</v>
      </c>
      <c r="B1955" s="1" t="s">
        <v>8007</v>
      </c>
      <c r="C1955" s="376">
        <v>6.125</v>
      </c>
      <c r="D1955" s="50" t="s">
        <v>3625</v>
      </c>
      <c r="E1955" s="50" t="s">
        <v>3626</v>
      </c>
      <c r="F1955" s="377">
        <v>45796</v>
      </c>
      <c r="G1955" s="1" t="s">
        <v>414</v>
      </c>
      <c r="H1955" s="1"/>
      <c r="J1955" s="11" t="s">
        <v>40</v>
      </c>
      <c r="K1955" s="11">
        <v>4856</v>
      </c>
      <c r="L1955" s="11" t="s">
        <v>1551</v>
      </c>
      <c r="N1955" s="11" t="s">
        <v>3597</v>
      </c>
      <c r="O1955" s="11" t="s">
        <v>3578</v>
      </c>
      <c r="V1955" s="17">
        <v>45799</v>
      </c>
      <c r="W1955" s="11" t="s">
        <v>3566</v>
      </c>
      <c r="X1955" s="141" t="str">
        <f t="shared" si="22"/>
        <v>20251068-14247164R3</v>
      </c>
      <c r="Z1955" s="11">
        <f ca="1">IF(AND(ISBLANK(F1955), ISBLANK(V1955)), "", NETWORKDAYS.INTL(F1955, IF(V1955="", TODAY(), V1955), "0000110", DATA!$B$2:$B$200))</f>
        <v>4</v>
      </c>
      <c r="AB1955" s="11" t="s">
        <v>8062</v>
      </c>
      <c r="AF1955" s="17"/>
      <c r="AH1955" s="10"/>
      <c r="AI1955" s="10"/>
      <c r="AJ1955" s="10"/>
    </row>
    <row r="1956" spans="1:36" s="11" customFormat="1" hidden="1" x14ac:dyDescent="0.25">
      <c r="A1956" s="1">
        <v>20251069</v>
      </c>
      <c r="B1956" s="1" t="s">
        <v>8021</v>
      </c>
      <c r="C1956" s="1">
        <v>6.125</v>
      </c>
      <c r="D1956" s="1" t="s">
        <v>1834</v>
      </c>
      <c r="E1956" s="1" t="s">
        <v>2965</v>
      </c>
      <c r="F1956" s="377">
        <v>45799</v>
      </c>
      <c r="G1956" s="1" t="s">
        <v>414</v>
      </c>
      <c r="H1956" s="1"/>
      <c r="J1956" s="11" t="s">
        <v>40</v>
      </c>
      <c r="K1956" s="11">
        <v>4806</v>
      </c>
      <c r="L1956" s="11" t="s">
        <v>1551</v>
      </c>
      <c r="N1956" s="11" t="s">
        <v>3597</v>
      </c>
      <c r="O1956" s="11" t="s">
        <v>3579</v>
      </c>
      <c r="V1956" s="17">
        <v>45821</v>
      </c>
      <c r="W1956" s="11" t="s">
        <v>3566</v>
      </c>
      <c r="X1956" s="141" t="str">
        <f t="shared" si="22"/>
        <v>20251069-14198196R7</v>
      </c>
      <c r="Z1956" s="11">
        <f ca="1">IF(AND(ISBLANK(F1956), ISBLANK(V1956)), "", NETWORKDAYS.INTL(F1956, IF(V1956="", TODAY(), V1956), "0000110", DATA!$B$2:$B$200))</f>
        <v>12</v>
      </c>
      <c r="AB1956" s="11" t="s">
        <v>8063</v>
      </c>
      <c r="AC1956" s="10" t="s">
        <v>8066</v>
      </c>
      <c r="AF1956" s="17"/>
      <c r="AH1956" s="10"/>
      <c r="AI1956" s="10"/>
      <c r="AJ1956" s="10"/>
    </row>
    <row r="1957" spans="1:36" s="11" customFormat="1" hidden="1" x14ac:dyDescent="0.25">
      <c r="A1957" s="1">
        <v>20251070</v>
      </c>
      <c r="B1957" s="1" t="s">
        <v>8020</v>
      </c>
      <c r="C1957" s="1" t="s">
        <v>78</v>
      </c>
      <c r="D1957" s="1" t="s">
        <v>79</v>
      </c>
      <c r="E1957" s="1">
        <v>1252149</v>
      </c>
      <c r="F1957" s="377">
        <v>45799</v>
      </c>
      <c r="G1957" s="1" t="s">
        <v>414</v>
      </c>
      <c r="H1957" s="1"/>
      <c r="J1957" s="11" t="s">
        <v>40</v>
      </c>
      <c r="K1957" s="11">
        <v>4962</v>
      </c>
      <c r="N1957" s="11" t="s">
        <v>3579</v>
      </c>
      <c r="O1957" s="11" t="s">
        <v>3578</v>
      </c>
      <c r="V1957" s="17">
        <v>45812</v>
      </c>
      <c r="W1957" s="11" t="s">
        <v>8037</v>
      </c>
      <c r="X1957" s="141" t="str">
        <f t="shared" si="22"/>
        <v>20251070-13955538R20</v>
      </c>
      <c r="Z1957" s="11">
        <f ca="1">IF(AND(ISBLANK(F1957), ISBLANK(V1957)), "", NETWORKDAYS.INTL(F1957, IF(V1957="", TODAY(), V1957), "0000110", DATA!$B$2:$B$200))</f>
        <v>10</v>
      </c>
      <c r="AB1957" s="11" t="s">
        <v>8064</v>
      </c>
      <c r="AC1957" s="10" t="s">
        <v>8065</v>
      </c>
      <c r="AF1957" s="17"/>
      <c r="AH1957" s="10"/>
      <c r="AI1957" s="10"/>
      <c r="AJ1957" s="10"/>
    </row>
    <row r="1958" spans="1:36" s="11" customFormat="1" hidden="1" x14ac:dyDescent="0.25">
      <c r="A1958" s="1">
        <v>20251071</v>
      </c>
      <c r="B1958" s="1" t="s">
        <v>8068</v>
      </c>
      <c r="C1958" s="48">
        <v>6.125</v>
      </c>
      <c r="D1958" s="1" t="s">
        <v>1807</v>
      </c>
      <c r="E1958" s="1">
        <v>1233276</v>
      </c>
      <c r="F1958" s="3">
        <v>45809</v>
      </c>
      <c r="G1958" s="1" t="s">
        <v>414</v>
      </c>
      <c r="H1958" s="1"/>
      <c r="J1958" s="11" t="s">
        <v>40</v>
      </c>
      <c r="K1958" s="11">
        <v>4296</v>
      </c>
      <c r="N1958" s="11" t="s">
        <v>3579</v>
      </c>
      <c r="O1958" s="11" t="s">
        <v>3578</v>
      </c>
      <c r="V1958" s="17">
        <v>45810</v>
      </c>
      <c r="X1958" s="141" t="str">
        <f t="shared" si="22"/>
        <v>20251071-14178486R6</v>
      </c>
      <c r="Z1958" s="11">
        <f ca="1">IF(AND(ISBLANK(F1958), ISBLANK(V1958)), "", NETWORKDAYS.INTL(F1958, IF(V1958="", TODAY(), V1958), "0000110", DATA!$B$2:$B$200))</f>
        <v>2</v>
      </c>
      <c r="AB1958" s="11" t="s">
        <v>8173</v>
      </c>
      <c r="AF1958" s="17"/>
      <c r="AH1958" s="10"/>
      <c r="AI1958" s="10"/>
      <c r="AJ1958" s="10"/>
    </row>
    <row r="1959" spans="1:36" s="11" customFormat="1" hidden="1" x14ac:dyDescent="0.25">
      <c r="A1959" s="1">
        <v>20251072</v>
      </c>
      <c r="B1959" s="1" t="s">
        <v>8069</v>
      </c>
      <c r="C1959" s="1">
        <v>6.125</v>
      </c>
      <c r="D1959" s="1" t="s">
        <v>1834</v>
      </c>
      <c r="E1959" s="1">
        <v>1137349</v>
      </c>
      <c r="F1959" s="377">
        <v>45809</v>
      </c>
      <c r="G1959" s="1" t="s">
        <v>414</v>
      </c>
      <c r="H1959" s="1"/>
      <c r="J1959" s="11" t="s">
        <v>40</v>
      </c>
      <c r="K1959" s="11">
        <v>5576</v>
      </c>
      <c r="L1959" s="11" t="s">
        <v>1551</v>
      </c>
      <c r="N1959" s="11" t="s">
        <v>3579</v>
      </c>
      <c r="O1959" s="11" t="s">
        <v>3578</v>
      </c>
      <c r="V1959" s="17">
        <v>45816</v>
      </c>
      <c r="W1959" s="11" t="s">
        <v>3566</v>
      </c>
      <c r="X1959" s="141" t="str">
        <f t="shared" si="22"/>
        <v>20251072-14190155R3</v>
      </c>
      <c r="Z1959" s="11">
        <f ca="1">IF(AND(ISBLANK(F1959), ISBLANK(V1959)), "", NETWORKDAYS.INTL(F1959, IF(V1959="", TODAY(), V1959), "0000110", DATA!$B$2:$B$200))</f>
        <v>4</v>
      </c>
      <c r="AB1959" s="11" t="s">
        <v>8174</v>
      </c>
      <c r="AC1959" s="10"/>
      <c r="AF1959" s="17"/>
      <c r="AH1959" s="10"/>
      <c r="AI1959" s="10"/>
      <c r="AJ1959" s="10"/>
    </row>
    <row r="1960" spans="1:36" s="11" customFormat="1" hidden="1" x14ac:dyDescent="0.25">
      <c r="A1960" s="1">
        <v>20251073</v>
      </c>
      <c r="B1960" s="1" t="s">
        <v>8071</v>
      </c>
      <c r="C1960" s="1" t="s">
        <v>33</v>
      </c>
      <c r="D1960" s="1" t="s">
        <v>1731</v>
      </c>
      <c r="E1960" s="1">
        <v>1219697</v>
      </c>
      <c r="F1960" s="3">
        <v>45809</v>
      </c>
      <c r="G1960" s="1" t="s">
        <v>414</v>
      </c>
      <c r="H1960" s="1"/>
      <c r="J1960" s="11" t="s">
        <v>40</v>
      </c>
      <c r="K1960" s="90">
        <v>8081</v>
      </c>
      <c r="N1960" s="11" t="s">
        <v>3578</v>
      </c>
      <c r="O1960" s="11" t="s">
        <v>3597</v>
      </c>
      <c r="V1960" s="17">
        <v>45846</v>
      </c>
      <c r="X1960" s="141" t="str">
        <f t="shared" si="22"/>
        <v>20251073-13655228R7</v>
      </c>
      <c r="Z1960" s="11">
        <f ca="1">IF(AND(ISBLANK(F1960), ISBLANK(V1960)), "", NETWORKDAYS.INTL(F1960, IF(V1960="", TODAY(), V1960), "0000110", DATA!$B$2:$B$200))</f>
        <v>24</v>
      </c>
      <c r="AB1960" s="90" t="s">
        <v>8181</v>
      </c>
      <c r="AC1960" s="90" t="s">
        <v>8195</v>
      </c>
      <c r="AF1960" s="17"/>
      <c r="AH1960" s="10"/>
      <c r="AI1960" s="10"/>
      <c r="AJ1960" s="10"/>
    </row>
    <row r="1961" spans="1:36" s="11" customFormat="1" hidden="1" x14ac:dyDescent="0.25">
      <c r="A1961" s="1">
        <v>20251074</v>
      </c>
      <c r="B1961" s="1" t="s">
        <v>8070</v>
      </c>
      <c r="C1961" s="48">
        <v>3.875</v>
      </c>
      <c r="D1961" s="1" t="s">
        <v>79</v>
      </c>
      <c r="E1961" s="1">
        <v>1252149</v>
      </c>
      <c r="F1961" s="3">
        <v>45809</v>
      </c>
      <c r="G1961" s="1" t="s">
        <v>414</v>
      </c>
      <c r="H1961" s="1"/>
      <c r="J1961" s="11" t="s">
        <v>40</v>
      </c>
      <c r="K1961" s="11">
        <v>5581</v>
      </c>
      <c r="N1961" s="11" t="s">
        <v>3579</v>
      </c>
      <c r="O1961" s="11" t="s">
        <v>3578</v>
      </c>
      <c r="V1961" s="17">
        <v>45815</v>
      </c>
      <c r="X1961" s="141" t="str">
        <f t="shared" si="22"/>
        <v>20251074-14293147R2</v>
      </c>
      <c r="Z1961" s="11">
        <f ca="1">IF(AND(ISBLANK(F1961), ISBLANK(V1961)), "", NETWORKDAYS.INTL(F1961, IF(V1961="", TODAY(), V1961), "0000110", DATA!$B$2:$B$200))</f>
        <v>4</v>
      </c>
      <c r="AB1961" s="11" t="s">
        <v>8177</v>
      </c>
      <c r="AF1961" s="17"/>
      <c r="AH1961" s="10"/>
      <c r="AI1961" s="10"/>
      <c r="AJ1961" s="10"/>
    </row>
    <row r="1962" spans="1:36" s="11" customFormat="1" hidden="1" x14ac:dyDescent="0.25">
      <c r="A1962" s="1">
        <v>20251075</v>
      </c>
      <c r="B1962" s="1" t="s">
        <v>8072</v>
      </c>
      <c r="C1962" s="376">
        <v>6.125</v>
      </c>
      <c r="D1962" s="50" t="s">
        <v>1834</v>
      </c>
      <c r="E1962" s="50">
        <v>1137349</v>
      </c>
      <c r="F1962" s="377">
        <v>45809</v>
      </c>
      <c r="G1962" s="50" t="s">
        <v>414</v>
      </c>
      <c r="H1962" s="1"/>
      <c r="J1962" s="11" t="s">
        <v>40</v>
      </c>
      <c r="K1962" s="11">
        <v>4271</v>
      </c>
      <c r="N1962" s="11" t="s">
        <v>3578</v>
      </c>
      <c r="O1962" s="11" t="s">
        <v>3579</v>
      </c>
      <c r="V1962" s="17">
        <v>45814</v>
      </c>
      <c r="X1962" s="141" t="str">
        <f t="shared" si="22"/>
        <v>20251075-14247163R1</v>
      </c>
      <c r="Z1962" s="11">
        <f ca="1">IF(AND(ISBLANK(F1962), ISBLANK(V1962)), "", NETWORKDAYS.INTL(F1962, IF(V1962="", TODAY(), V1962), "0000110", DATA!$B$2:$B$200))</f>
        <v>4</v>
      </c>
      <c r="AB1962" s="11" t="s">
        <v>8175</v>
      </c>
      <c r="AC1962" s="10"/>
      <c r="AF1962" s="17"/>
      <c r="AH1962" s="10"/>
      <c r="AI1962" s="10"/>
      <c r="AJ1962" s="10"/>
    </row>
    <row r="1963" spans="1:36" s="11" customFormat="1" hidden="1" x14ac:dyDescent="0.25">
      <c r="A1963" s="1">
        <v>20251076</v>
      </c>
      <c r="B1963" s="1" t="s">
        <v>8073</v>
      </c>
      <c r="C1963" s="1" t="s">
        <v>78</v>
      </c>
      <c r="D1963" s="1" t="s">
        <v>79</v>
      </c>
      <c r="E1963" s="1">
        <v>1252149</v>
      </c>
      <c r="F1963" s="377">
        <v>45809</v>
      </c>
      <c r="G1963" s="1" t="s">
        <v>414</v>
      </c>
      <c r="H1963" s="1"/>
      <c r="J1963" s="11" t="s">
        <v>40</v>
      </c>
      <c r="K1963" s="11">
        <v>6025</v>
      </c>
      <c r="N1963" s="11" t="s">
        <v>3579</v>
      </c>
      <c r="O1963" s="11" t="s">
        <v>3578</v>
      </c>
      <c r="V1963" s="17">
        <v>45814</v>
      </c>
      <c r="X1963" s="141" t="str">
        <f t="shared" si="22"/>
        <v>20251076-14012922R16</v>
      </c>
      <c r="Z1963" s="11">
        <f ca="1">IF(AND(ISBLANK(F1963), ISBLANK(V1963)), "", NETWORKDAYS.INTL(F1963, IF(V1963="", TODAY(), V1963), "0000110", DATA!$B$2:$B$200))</f>
        <v>4</v>
      </c>
      <c r="AB1963" s="11" t="s">
        <v>8176</v>
      </c>
      <c r="AF1963" s="17"/>
      <c r="AH1963" s="10"/>
      <c r="AI1963" s="10"/>
      <c r="AJ1963" s="10"/>
    </row>
    <row r="1964" spans="1:36" s="11" customFormat="1" hidden="1" x14ac:dyDescent="0.25">
      <c r="A1964" s="1">
        <v>20251077</v>
      </c>
      <c r="B1964" s="1" t="s">
        <v>8074</v>
      </c>
      <c r="C1964" s="1" t="s">
        <v>3591</v>
      </c>
      <c r="D1964" s="1" t="s">
        <v>79</v>
      </c>
      <c r="E1964" s="1">
        <v>1252149</v>
      </c>
      <c r="F1964" s="3">
        <v>45809</v>
      </c>
      <c r="G1964" s="1" t="s">
        <v>414</v>
      </c>
      <c r="H1964" s="1"/>
      <c r="J1964" s="11" t="s">
        <v>40</v>
      </c>
      <c r="K1964" s="11">
        <v>4740</v>
      </c>
      <c r="N1964" s="11" t="s">
        <v>3579</v>
      </c>
      <c r="O1964" s="11" t="s">
        <v>3578</v>
      </c>
      <c r="V1964" s="17">
        <v>45818</v>
      </c>
      <c r="X1964" s="141" t="str">
        <f t="shared" si="22"/>
        <v>20251077-14247175R6</v>
      </c>
      <c r="Z1964" s="11">
        <f ca="1">IF(AND(ISBLANK(F1964), ISBLANK(V1964)), "", NETWORKDAYS.INTL(F1964, IF(V1964="", TODAY(), V1964), "0000110", DATA!$B$2:$B$200))</f>
        <v>4</v>
      </c>
      <c r="AB1964" s="11" t="s">
        <v>8178</v>
      </c>
      <c r="AC1964" s="10"/>
      <c r="AF1964" s="17"/>
      <c r="AH1964" s="10"/>
      <c r="AI1964" s="10"/>
      <c r="AJ1964" s="10"/>
    </row>
    <row r="1965" spans="1:36" s="11" customFormat="1" hidden="1" x14ac:dyDescent="0.25">
      <c r="A1965" s="1">
        <v>20251078</v>
      </c>
      <c r="B1965" s="1">
        <v>13719621</v>
      </c>
      <c r="C1965" s="48">
        <v>6.125</v>
      </c>
      <c r="D1965" s="1" t="s">
        <v>5360</v>
      </c>
      <c r="E1965" s="1">
        <v>1186699</v>
      </c>
      <c r="F1965" s="377">
        <v>45809</v>
      </c>
      <c r="G1965" s="1" t="s">
        <v>414</v>
      </c>
      <c r="H1965" s="1"/>
      <c r="J1965" s="11" t="s">
        <v>40</v>
      </c>
      <c r="K1965" s="11">
        <v>4296</v>
      </c>
      <c r="N1965" s="11" t="s">
        <v>3578</v>
      </c>
      <c r="O1965" s="11" t="s">
        <v>3597</v>
      </c>
      <c r="V1965" s="318">
        <v>45846</v>
      </c>
      <c r="X1965" s="141" t="str">
        <f t="shared" si="22"/>
        <v>20251078-13719621</v>
      </c>
      <c r="Z1965" s="11">
        <f ca="1">IF(AND(ISBLANK(F1965), ISBLANK(V1965)), "", NETWORKDAYS.INTL(F1965, IF(V1965="", TODAY(), V1965), "0000110", DATA!$B$2:$B$200))</f>
        <v>24</v>
      </c>
      <c r="AB1965" s="11" t="s">
        <v>8183</v>
      </c>
      <c r="AC1965" s="10" t="s">
        <v>8184</v>
      </c>
      <c r="AF1965" s="17"/>
      <c r="AH1965" s="10"/>
      <c r="AI1965" s="10"/>
      <c r="AJ1965" s="10"/>
    </row>
    <row r="1966" spans="1:36" s="11" customFormat="1" hidden="1" x14ac:dyDescent="0.25">
      <c r="A1966" s="1">
        <v>20251079</v>
      </c>
      <c r="B1966" s="1" t="s">
        <v>8098</v>
      </c>
      <c r="C1966" s="48" t="s">
        <v>33</v>
      </c>
      <c r="D1966" s="1" t="s">
        <v>1807</v>
      </c>
      <c r="E1966" s="1">
        <v>1226841</v>
      </c>
      <c r="F1966" s="377">
        <v>45812</v>
      </c>
      <c r="G1966" s="1" t="s">
        <v>414</v>
      </c>
      <c r="H1966" s="1"/>
      <c r="J1966" s="18" t="s">
        <v>506</v>
      </c>
      <c r="K1966" s="18">
        <v>500</v>
      </c>
      <c r="V1966" s="318">
        <v>45812</v>
      </c>
      <c r="X1966" s="141" t="str">
        <f t="shared" si="22"/>
        <v>20251079-13807907R11</v>
      </c>
      <c r="Z1966" s="11">
        <f ca="1">IF(AND(ISBLANK(F1966), ISBLANK(V1966)), "", NETWORKDAYS.INTL(F1966, IF(V1966="", TODAY(), V1966), "0000110", DATA!$B$2:$B$200))</f>
        <v>1</v>
      </c>
      <c r="AB1966" s="11" t="s">
        <v>8179</v>
      </c>
      <c r="AF1966" s="17"/>
      <c r="AH1966" s="10"/>
      <c r="AI1966" s="10"/>
      <c r="AJ1966" s="10" t="s">
        <v>414</v>
      </c>
    </row>
    <row r="1967" spans="1:36" s="11" customFormat="1" hidden="1" x14ac:dyDescent="0.25">
      <c r="A1967" s="1">
        <v>20251080</v>
      </c>
      <c r="B1967" s="1" t="s">
        <v>8114</v>
      </c>
      <c r="C1967" s="48">
        <v>6.125</v>
      </c>
      <c r="D1967" s="1" t="s">
        <v>1807</v>
      </c>
      <c r="E1967" s="1">
        <v>1233276</v>
      </c>
      <c r="F1967" s="3">
        <v>45819</v>
      </c>
      <c r="G1967" s="1" t="s">
        <v>414</v>
      </c>
      <c r="H1967" s="1"/>
      <c r="J1967" s="11" t="s">
        <v>40</v>
      </c>
      <c r="K1967" s="11">
        <v>6071</v>
      </c>
      <c r="V1967" s="17">
        <v>45825</v>
      </c>
      <c r="X1967" s="141" t="str">
        <f t="shared" si="22"/>
        <v>20251080-14178486R7</v>
      </c>
      <c r="Z1967" s="11">
        <f ca="1">IF(AND(ISBLANK(F1967), ISBLANK(V1967)), "", NETWORKDAYS.INTL(F1967, IF(V1967="", TODAY(), V1967), "0000110", DATA!$B$2:$B$200))</f>
        <v>5</v>
      </c>
      <c r="AB1967" s="11" t="s">
        <v>8180</v>
      </c>
      <c r="AF1967" s="17"/>
      <c r="AH1967" s="10"/>
      <c r="AI1967" s="10"/>
      <c r="AJ1967" s="10" t="s">
        <v>414</v>
      </c>
    </row>
    <row r="1968" spans="1:36" s="11" customFormat="1" hidden="1" x14ac:dyDescent="0.25">
      <c r="A1968" s="1">
        <v>20251081</v>
      </c>
      <c r="B1968" s="1" t="s">
        <v>8115</v>
      </c>
      <c r="C1968" s="1" t="s">
        <v>3382</v>
      </c>
      <c r="D1968" s="1" t="s">
        <v>1834</v>
      </c>
      <c r="E1968" s="1">
        <v>1251085</v>
      </c>
      <c r="F1968" s="377">
        <v>45819</v>
      </c>
      <c r="G1968" s="1" t="s">
        <v>414</v>
      </c>
      <c r="H1968" s="1"/>
      <c r="J1968" s="11" t="s">
        <v>40</v>
      </c>
      <c r="K1968" s="11">
        <v>4841</v>
      </c>
      <c r="V1968" s="17">
        <v>45831</v>
      </c>
      <c r="X1968" s="141" t="str">
        <f t="shared" si="22"/>
        <v>20251081-14228442R6</v>
      </c>
      <c r="Z1968" s="11">
        <f ca="1">IF(AND(ISBLANK(F1968), ISBLANK(V1968)), "", NETWORKDAYS.INTL(F1968, IF(V1968="", TODAY(), V1968), "0000110", DATA!$B$2:$B$200))</f>
        <v>9</v>
      </c>
      <c r="AB1968" s="10" t="s">
        <v>8166</v>
      </c>
      <c r="AC1968" s="10" t="s">
        <v>8167</v>
      </c>
      <c r="AF1968" s="17"/>
      <c r="AH1968" s="10"/>
      <c r="AI1968" s="10"/>
      <c r="AJ1968" s="10" t="s">
        <v>414</v>
      </c>
    </row>
    <row r="1969" spans="1:36" s="11" customFormat="1" hidden="1" x14ac:dyDescent="0.25">
      <c r="A1969" s="1">
        <v>20251082</v>
      </c>
      <c r="B1969" s="1" t="s">
        <v>8116</v>
      </c>
      <c r="C1969" s="1" t="s">
        <v>78</v>
      </c>
      <c r="D1969" s="1" t="s">
        <v>79</v>
      </c>
      <c r="E1969" s="1">
        <v>1252149</v>
      </c>
      <c r="F1969" s="3">
        <v>45819</v>
      </c>
      <c r="G1969" s="1" t="s">
        <v>414</v>
      </c>
      <c r="H1969" s="1"/>
      <c r="J1969" s="11" t="s">
        <v>40</v>
      </c>
      <c r="K1969" s="11">
        <v>4962</v>
      </c>
      <c r="N1969" s="11" t="s">
        <v>3578</v>
      </c>
      <c r="O1969" s="11" t="s">
        <v>3597</v>
      </c>
      <c r="U1969" s="11" t="s">
        <v>8393</v>
      </c>
      <c r="V1969" s="17">
        <v>45826</v>
      </c>
      <c r="X1969" s="141" t="str">
        <f t="shared" si="22"/>
        <v>20251082-14247176R8</v>
      </c>
      <c r="Z1969" s="11">
        <f ca="1">IF(AND(ISBLANK(F1969), ISBLANK(V1969)), "", NETWORKDAYS.INTL(F1969, IF(V1969="", TODAY(), V1969), "0000110", DATA!$B$2:$B$200))</f>
        <v>6</v>
      </c>
      <c r="AB1969" s="10" t="s">
        <v>8182</v>
      </c>
      <c r="AF1969" s="17"/>
      <c r="AH1969" s="10"/>
      <c r="AI1969" s="10"/>
      <c r="AJ1969" s="10" t="s">
        <v>414</v>
      </c>
    </row>
    <row r="1970" spans="1:36" s="11" customFormat="1" ht="20.25" hidden="1" customHeight="1" x14ac:dyDescent="0.25">
      <c r="A1970" s="1">
        <v>20251083</v>
      </c>
      <c r="B1970" s="1">
        <v>13753986</v>
      </c>
      <c r="C1970" s="48">
        <v>6.125</v>
      </c>
      <c r="D1970" s="1" t="s">
        <v>5360</v>
      </c>
      <c r="E1970" s="1">
        <v>1186699</v>
      </c>
      <c r="F1970" s="3">
        <v>45823</v>
      </c>
      <c r="G1970" s="1" t="s">
        <v>414</v>
      </c>
      <c r="H1970" s="1"/>
      <c r="J1970" s="11" t="s">
        <v>40</v>
      </c>
      <c r="K1970" s="11">
        <v>4196</v>
      </c>
      <c r="V1970" s="17">
        <v>45846</v>
      </c>
      <c r="W1970" s="279" t="s">
        <v>8145</v>
      </c>
      <c r="X1970" s="141" t="str">
        <f t="shared" si="22"/>
        <v>20251083-13753986</v>
      </c>
      <c r="Z1970" s="11">
        <f ca="1">IF(AND(ISBLANK(F1970), ISBLANK(V1970)), "", NETWORKDAYS.INTL(F1970, IF(V1970="", TODAY(), V1970), "0000110", DATA!$B$2:$B$200))</f>
        <v>18</v>
      </c>
      <c r="AB1970" s="11" t="s">
        <v>8185</v>
      </c>
      <c r="AC1970" s="11" t="s">
        <v>8186</v>
      </c>
      <c r="AF1970" s="17"/>
      <c r="AH1970" s="10"/>
      <c r="AI1970" s="10"/>
      <c r="AJ1970" s="10" t="s">
        <v>414</v>
      </c>
    </row>
    <row r="1971" spans="1:36" s="11" customFormat="1" hidden="1" x14ac:dyDescent="0.25">
      <c r="A1971" s="1">
        <v>20251084</v>
      </c>
      <c r="B1971" s="1" t="s">
        <v>8196</v>
      </c>
      <c r="C1971" s="1">
        <v>6.125</v>
      </c>
      <c r="D1971" s="1" t="s">
        <v>3625</v>
      </c>
      <c r="E1971" s="1" t="s">
        <v>3626</v>
      </c>
      <c r="F1971" s="377">
        <v>45827</v>
      </c>
      <c r="G1971" s="1" t="s">
        <v>414</v>
      </c>
      <c r="H1971" s="1"/>
      <c r="J1971" s="11" t="s">
        <v>40</v>
      </c>
      <c r="K1971" s="11">
        <v>6781</v>
      </c>
      <c r="V1971" s="17">
        <v>45838</v>
      </c>
      <c r="X1971" s="141" t="str">
        <f>A1971&amp;"-"&amp;B1971</f>
        <v>20251084-14247164R4</v>
      </c>
      <c r="Z1971" s="11">
        <f ca="1">IF(AND(ISBLANK(F1971), ISBLANK(V1971)), "", NETWORKDAYS.INTL(F1971, IF(V1971="", TODAY(), V1971), "0000110", DATA!$B$2:$B$200))</f>
        <v>8</v>
      </c>
      <c r="AB1971" s="11" t="s">
        <v>8187</v>
      </c>
      <c r="AC1971" s="10" t="s">
        <v>8191</v>
      </c>
      <c r="AF1971" s="17"/>
      <c r="AH1971" s="10"/>
      <c r="AI1971" s="10"/>
      <c r="AJ1971" s="10" t="s">
        <v>414</v>
      </c>
    </row>
    <row r="1972" spans="1:36" s="11" customFormat="1" hidden="1" x14ac:dyDescent="0.25">
      <c r="A1972" s="1">
        <v>20251085</v>
      </c>
      <c r="B1972" s="1" t="s">
        <v>8162</v>
      </c>
      <c r="C1972" s="1">
        <v>3.875</v>
      </c>
      <c r="D1972" s="1" t="s">
        <v>79</v>
      </c>
      <c r="E1972" s="1">
        <v>1252149</v>
      </c>
      <c r="F1972" s="3">
        <v>45827</v>
      </c>
      <c r="G1972" s="1" t="s">
        <v>414</v>
      </c>
      <c r="H1972" s="1"/>
      <c r="J1972" s="11" t="s">
        <v>268</v>
      </c>
      <c r="K1972" s="11">
        <v>550</v>
      </c>
      <c r="V1972" s="17">
        <v>45827</v>
      </c>
      <c r="X1972" s="141" t="str">
        <f t="shared" si="22"/>
        <v>20251085-14293147R3</v>
      </c>
      <c r="Z1972" s="11">
        <f ca="1">IF(AND(ISBLANK(F1972), ISBLANK(V1972)), "", NETWORKDAYS.INTL(F1972, IF(V1972="", TODAY(), V1972), "0000110", DATA!$B$2:$B$200))</f>
        <v>1</v>
      </c>
      <c r="AB1972" s="11" t="s">
        <v>8188</v>
      </c>
      <c r="AC1972" s="10" t="s">
        <v>8192</v>
      </c>
      <c r="AF1972" s="17"/>
      <c r="AH1972" s="10"/>
      <c r="AI1972" s="10"/>
      <c r="AJ1972" s="10" t="s">
        <v>414</v>
      </c>
    </row>
    <row r="1973" spans="1:36" s="11" customFormat="1" hidden="1" x14ac:dyDescent="0.25">
      <c r="A1973" s="1">
        <v>20251086</v>
      </c>
      <c r="B1973" s="1" t="s">
        <v>8163</v>
      </c>
      <c r="C1973" s="1">
        <v>6.125</v>
      </c>
      <c r="D1973" s="1" t="s">
        <v>1834</v>
      </c>
      <c r="E1973" s="1">
        <v>1137349</v>
      </c>
      <c r="F1973" s="377">
        <v>45827</v>
      </c>
      <c r="G1973" s="1" t="s">
        <v>414</v>
      </c>
      <c r="H1973" s="1"/>
      <c r="J1973" s="11" t="s">
        <v>40</v>
      </c>
      <c r="K1973" s="11">
        <v>5291</v>
      </c>
      <c r="L1973" s="11" t="s">
        <v>1161</v>
      </c>
      <c r="N1973" s="11" t="s">
        <v>3579</v>
      </c>
      <c r="O1973" s="11" t="s">
        <v>3578</v>
      </c>
      <c r="V1973" s="17">
        <v>45834</v>
      </c>
      <c r="X1973" s="141" t="str">
        <f t="shared" si="22"/>
        <v>20251086-14228445R2</v>
      </c>
      <c r="Z1973" s="11">
        <f ca="1">IF(AND(ISBLANK(F1973), ISBLANK(V1973)), "", NETWORKDAYS.INTL(F1973, IF(V1973="", TODAY(), V1973), "0000110", DATA!$B$2:$B$200))</f>
        <v>6</v>
      </c>
      <c r="AB1973" s="11" t="s">
        <v>8189</v>
      </c>
      <c r="AC1973" s="10" t="s">
        <v>8193</v>
      </c>
      <c r="AF1973" s="17"/>
      <c r="AH1973" s="10"/>
      <c r="AI1973" s="10"/>
      <c r="AJ1973" s="10"/>
    </row>
    <row r="1974" spans="1:36" s="11" customFormat="1" hidden="1" x14ac:dyDescent="0.25">
      <c r="A1974" s="1">
        <v>20251087</v>
      </c>
      <c r="B1974" s="1" t="s">
        <v>8164</v>
      </c>
      <c r="C1974" s="1">
        <v>6.125</v>
      </c>
      <c r="D1974" s="1" t="s">
        <v>1834</v>
      </c>
      <c r="E1974" s="1">
        <v>1137349</v>
      </c>
      <c r="F1974" s="377">
        <v>45827</v>
      </c>
      <c r="G1974" s="1" t="s">
        <v>414</v>
      </c>
      <c r="H1974" s="1"/>
      <c r="J1974" s="11" t="s">
        <v>40</v>
      </c>
      <c r="K1974" s="90">
        <v>7116</v>
      </c>
      <c r="N1974" s="11" t="s">
        <v>3578</v>
      </c>
      <c r="O1974" s="11" t="s">
        <v>3579</v>
      </c>
      <c r="U1974" s="11" t="s">
        <v>8394</v>
      </c>
      <c r="V1974" s="17">
        <v>45834</v>
      </c>
      <c r="X1974" s="141" t="str">
        <f t="shared" si="22"/>
        <v>20251087-14190155R4</v>
      </c>
      <c r="Z1974" s="11">
        <f ca="1">IF(AND(ISBLANK(F1974), ISBLANK(V1974)), "", NETWORKDAYS.INTL(F1974, IF(V1974="", TODAY(), V1974), "0000110", DATA!$B$2:$B$200))</f>
        <v>6</v>
      </c>
      <c r="AB1974" s="11" t="s">
        <v>8190</v>
      </c>
      <c r="AC1974" s="10" t="s">
        <v>8194</v>
      </c>
      <c r="AF1974" s="17"/>
      <c r="AH1974" s="10"/>
      <c r="AI1974" s="10"/>
      <c r="AJ1974" s="10"/>
    </row>
    <row r="1975" spans="1:36" s="11" customFormat="1" hidden="1" x14ac:dyDescent="0.25">
      <c r="A1975" s="1">
        <v>20251088</v>
      </c>
      <c r="B1975" s="1" t="s">
        <v>8207</v>
      </c>
      <c r="C1975" s="1" t="s">
        <v>78</v>
      </c>
      <c r="D1975" s="1" t="s">
        <v>79</v>
      </c>
      <c r="E1975" s="1">
        <v>1252149</v>
      </c>
      <c r="F1975" s="3">
        <v>45833</v>
      </c>
      <c r="G1975" s="1" t="s">
        <v>414</v>
      </c>
      <c r="H1975" s="1"/>
      <c r="J1975" s="11" t="s">
        <v>40</v>
      </c>
      <c r="K1975" s="11">
        <v>4740</v>
      </c>
      <c r="N1975" s="11" t="s">
        <v>3579</v>
      </c>
      <c r="O1975" s="11" t="s">
        <v>3578</v>
      </c>
      <c r="V1975" s="17">
        <v>45840</v>
      </c>
      <c r="X1975" s="141" t="str">
        <f t="shared" si="22"/>
        <v>20251088-14247176R9</v>
      </c>
      <c r="Z1975" s="11">
        <f ca="1">IF(AND(ISBLANK(F1975), ISBLANK(V1975)), "", NETWORKDAYS.INTL(F1975, IF(V1975="", TODAY(), V1975), "0000110", DATA!$B$2:$B$200))</f>
        <v>6</v>
      </c>
      <c r="AB1975" s="11" t="s">
        <v>8326</v>
      </c>
      <c r="AF1975" s="17"/>
      <c r="AH1975" s="10"/>
      <c r="AI1975" s="10"/>
      <c r="AJ1975" s="10"/>
    </row>
    <row r="1976" spans="1:36" s="11" customFormat="1" hidden="1" x14ac:dyDescent="0.25">
      <c r="A1976" s="1">
        <v>20251089</v>
      </c>
      <c r="B1976" s="60" t="s">
        <v>8208</v>
      </c>
      <c r="C1976" s="376">
        <v>6.125</v>
      </c>
      <c r="D1976" s="50" t="s">
        <v>1834</v>
      </c>
      <c r="E1976" s="50">
        <v>1137349</v>
      </c>
      <c r="F1976" s="377">
        <v>45833</v>
      </c>
      <c r="G1976" s="50" t="s">
        <v>414</v>
      </c>
      <c r="H1976" s="1"/>
      <c r="J1976" s="11" t="s">
        <v>40</v>
      </c>
      <c r="K1976" s="11">
        <v>5166</v>
      </c>
      <c r="L1976" s="11" t="s">
        <v>1551</v>
      </c>
      <c r="N1976" s="11" t="s">
        <v>3579</v>
      </c>
      <c r="O1976" s="11" t="s">
        <v>3578</v>
      </c>
      <c r="V1976" s="17">
        <v>45845</v>
      </c>
      <c r="X1976" s="141" t="str">
        <f t="shared" si="22"/>
        <v>20251089-14247163R2</v>
      </c>
      <c r="Z1976" s="11">
        <f ca="1">IF(AND(ISBLANK(F1976), ISBLANK(V1976)), "", NETWORKDAYS.INTL(F1976, IF(V1976="", TODAY(), V1976), "0000110", DATA!$B$2:$B$200))</f>
        <v>9</v>
      </c>
      <c r="AB1976" s="11" t="s">
        <v>8327</v>
      </c>
      <c r="AF1976" s="17"/>
      <c r="AH1976" s="10"/>
      <c r="AI1976" s="10"/>
      <c r="AJ1976" s="10"/>
    </row>
    <row r="1977" spans="1:36" s="11" customFormat="1" hidden="1" x14ac:dyDescent="0.25">
      <c r="A1977" s="1">
        <v>20251090</v>
      </c>
      <c r="B1977" s="1" t="s">
        <v>8247</v>
      </c>
      <c r="C1977" s="48">
        <v>6.125</v>
      </c>
      <c r="D1977" s="1" t="s">
        <v>3471</v>
      </c>
      <c r="E1977" s="1" t="s">
        <v>2965</v>
      </c>
      <c r="F1977" s="3">
        <v>45838</v>
      </c>
      <c r="G1977" s="50" t="s">
        <v>414</v>
      </c>
      <c r="H1977" s="1"/>
      <c r="J1977" s="11" t="s">
        <v>40</v>
      </c>
      <c r="K1977" s="11">
        <v>6171</v>
      </c>
      <c r="N1977" s="11" t="s">
        <v>3579</v>
      </c>
      <c r="O1977" s="11" t="s">
        <v>3578</v>
      </c>
      <c r="V1977" s="17">
        <v>45840</v>
      </c>
      <c r="X1977" s="141" t="str">
        <f t="shared" si="22"/>
        <v>20251090-14198195R8</v>
      </c>
      <c r="Z1977" s="11">
        <f ca="1">IF(AND(ISBLANK(F1977), ISBLANK(V1977)), "", NETWORKDAYS.INTL(F1977, IF(V1977="", TODAY(), V1977), "0000110", DATA!$B$2:$B$200))</f>
        <v>3</v>
      </c>
      <c r="AB1977" s="11" t="s">
        <v>8328</v>
      </c>
      <c r="AC1977" s="10"/>
      <c r="AF1977" s="17"/>
      <c r="AH1977" s="10"/>
      <c r="AI1977" s="10"/>
      <c r="AJ1977" s="10"/>
    </row>
    <row r="1978" spans="1:36" s="11" customFormat="1" hidden="1" x14ac:dyDescent="0.25">
      <c r="A1978" s="1">
        <v>20251091</v>
      </c>
      <c r="B1978" s="1" t="s">
        <v>8248</v>
      </c>
      <c r="C1978" s="1">
        <v>6.125</v>
      </c>
      <c r="D1978" s="1" t="s">
        <v>1834</v>
      </c>
      <c r="E1978" s="1" t="s">
        <v>2965</v>
      </c>
      <c r="F1978" s="377">
        <v>45838</v>
      </c>
      <c r="G1978" s="1" t="s">
        <v>414</v>
      </c>
      <c r="H1978" s="1"/>
      <c r="J1978" s="11" t="s">
        <v>40</v>
      </c>
      <c r="K1978" s="11">
        <v>4681</v>
      </c>
      <c r="N1978" s="11" t="s">
        <v>3579</v>
      </c>
      <c r="O1978" s="11" t="s">
        <v>3578</v>
      </c>
      <c r="V1978" s="17">
        <v>45841</v>
      </c>
      <c r="X1978" s="141" t="str">
        <f t="shared" si="22"/>
        <v>20251091-14198196R8</v>
      </c>
      <c r="Z1978" s="11">
        <f ca="1">IF(AND(ISBLANK(F1978), ISBLANK(V1978)), "", NETWORKDAYS.INTL(F1978, IF(V1978="", TODAY(), V1978), "0000110", DATA!$B$2:$B$200))</f>
        <v>4</v>
      </c>
      <c r="AB1978" s="11" t="s">
        <v>8329</v>
      </c>
      <c r="AF1978" s="17"/>
      <c r="AH1978" s="10"/>
      <c r="AI1978" s="10"/>
      <c r="AJ1978" s="10"/>
    </row>
    <row r="1979" spans="1:36" s="11" customFormat="1" hidden="1" x14ac:dyDescent="0.25">
      <c r="A1979" s="1">
        <v>20251092</v>
      </c>
      <c r="B1979" s="1" t="s">
        <v>8249</v>
      </c>
      <c r="C1979" s="1" t="s">
        <v>78</v>
      </c>
      <c r="D1979" s="1" t="s">
        <v>79</v>
      </c>
      <c r="E1979" s="1">
        <v>1252149</v>
      </c>
      <c r="F1979" s="377">
        <v>45838</v>
      </c>
      <c r="G1979" s="1" t="s">
        <v>414</v>
      </c>
      <c r="H1979" s="1"/>
      <c r="J1979" s="11" t="s">
        <v>40</v>
      </c>
      <c r="K1979" s="11">
        <v>5259</v>
      </c>
      <c r="N1979" s="11" t="s">
        <v>3579</v>
      </c>
      <c r="O1979" s="11" t="s">
        <v>3578</v>
      </c>
      <c r="V1979" s="17">
        <v>45841</v>
      </c>
      <c r="X1979" s="141" t="str">
        <f t="shared" si="22"/>
        <v>20251092-13955538R21</v>
      </c>
      <c r="Z1979" s="11">
        <f ca="1">IF(AND(ISBLANK(F1979), ISBLANK(V1979)), "", NETWORKDAYS.INTL(F1979, IF(V1979="", TODAY(), V1979), "0000110", DATA!$B$2:$B$200))</f>
        <v>4</v>
      </c>
      <c r="AB1979" s="11" t="s">
        <v>8330</v>
      </c>
      <c r="AF1979" s="17"/>
      <c r="AH1979" s="10"/>
      <c r="AI1979" s="10"/>
      <c r="AJ1979" s="10"/>
    </row>
    <row r="1980" spans="1:36" s="11" customFormat="1" hidden="1" x14ac:dyDescent="0.25">
      <c r="A1980" s="1">
        <v>20251093</v>
      </c>
      <c r="B1980" s="1" t="s">
        <v>8250</v>
      </c>
      <c r="C1980" s="48">
        <v>6.125</v>
      </c>
      <c r="D1980" s="1" t="s">
        <v>1807</v>
      </c>
      <c r="E1980" s="1">
        <v>1233276</v>
      </c>
      <c r="F1980" s="3">
        <v>45838</v>
      </c>
      <c r="G1980" s="1" t="s">
        <v>414</v>
      </c>
      <c r="H1980" s="1"/>
      <c r="J1980" s="11" t="s">
        <v>40</v>
      </c>
      <c r="K1980" s="11">
        <v>6071</v>
      </c>
      <c r="N1980" s="11" t="s">
        <v>3579</v>
      </c>
      <c r="O1980" s="11" t="s">
        <v>3578</v>
      </c>
      <c r="V1980" s="17">
        <v>45841</v>
      </c>
      <c r="X1980" s="141" t="str">
        <f t="shared" si="22"/>
        <v>20251093-14178486R8</v>
      </c>
      <c r="Z1980" s="11">
        <f ca="1">IF(AND(ISBLANK(F1980), ISBLANK(V1980)), "", NETWORKDAYS.INTL(F1980, IF(V1980="", TODAY(), V1980), "0000110", DATA!$B$2:$B$200))</f>
        <v>4</v>
      </c>
      <c r="AB1980" s="11" t="s">
        <v>8331</v>
      </c>
      <c r="AC1980" s="10"/>
      <c r="AF1980" s="17"/>
      <c r="AH1980" s="10"/>
      <c r="AI1980" s="10"/>
      <c r="AJ1980" s="10"/>
    </row>
    <row r="1981" spans="1:36" s="11" customFormat="1" hidden="1" x14ac:dyDescent="0.25">
      <c r="A1981" s="1">
        <v>20251094</v>
      </c>
      <c r="B1981" s="1" t="s">
        <v>8271</v>
      </c>
      <c r="C1981" s="1" t="s">
        <v>78</v>
      </c>
      <c r="D1981" s="1" t="s">
        <v>79</v>
      </c>
      <c r="E1981" s="1">
        <v>1252149</v>
      </c>
      <c r="F1981" s="377">
        <v>45845</v>
      </c>
      <c r="G1981" s="1" t="s">
        <v>414</v>
      </c>
      <c r="H1981" s="1"/>
      <c r="J1981" s="11" t="s">
        <v>40</v>
      </c>
      <c r="K1981" s="11">
        <v>6252</v>
      </c>
      <c r="V1981" s="17">
        <v>45858</v>
      </c>
      <c r="X1981" s="141" t="str">
        <f t="shared" si="22"/>
        <v>20251094-14012922R17</v>
      </c>
      <c r="Z1981" s="11">
        <f ca="1">IF(AND(ISBLANK(F1981), ISBLANK(V1981)), "", NETWORKDAYS.INTL(F1981, IF(V1981="", TODAY(), V1981), "0000110", DATA!$B$2:$B$200))</f>
        <v>10</v>
      </c>
      <c r="AB1981" s="11" t="s">
        <v>8332</v>
      </c>
      <c r="AC1981" s="11" t="s">
        <v>8333</v>
      </c>
      <c r="AF1981" s="17"/>
      <c r="AH1981" s="10"/>
      <c r="AI1981" s="10"/>
      <c r="AJ1981" s="10"/>
    </row>
    <row r="1982" spans="1:36" s="11" customFormat="1" hidden="1" x14ac:dyDescent="0.25">
      <c r="A1982" s="1">
        <v>20251095</v>
      </c>
      <c r="B1982" s="1">
        <v>14254491</v>
      </c>
      <c r="C1982" s="376">
        <v>6.125</v>
      </c>
      <c r="D1982" s="50" t="s">
        <v>3625</v>
      </c>
      <c r="E1982" s="50" t="s">
        <v>3626</v>
      </c>
      <c r="F1982" s="377">
        <v>45845</v>
      </c>
      <c r="G1982" s="1" t="s">
        <v>414</v>
      </c>
      <c r="H1982" s="1"/>
      <c r="J1982" s="11" t="s">
        <v>40</v>
      </c>
      <c r="K1982" s="11">
        <v>4296</v>
      </c>
      <c r="N1982" s="11" t="s">
        <v>3579</v>
      </c>
      <c r="O1982" s="11" t="s">
        <v>3578</v>
      </c>
      <c r="V1982" s="17">
        <v>45851</v>
      </c>
      <c r="X1982" s="141" t="str">
        <f>A1982&amp;"-"&amp;B1982</f>
        <v>20251095-14254491</v>
      </c>
      <c r="Z1982" s="11">
        <f ca="1">IF(AND(ISBLANK(F1982), ISBLANK(V1982)), "", NETWORKDAYS.INTL(F1982, IF(V1982="", TODAY(), V1982), "0000110", DATA!$B$2:$B$200))</f>
        <v>5</v>
      </c>
      <c r="AB1982" s="11" t="s">
        <v>8334</v>
      </c>
      <c r="AC1982" s="11" t="s">
        <v>8335</v>
      </c>
      <c r="AF1982" s="17"/>
      <c r="AH1982" s="10"/>
      <c r="AI1982" s="10"/>
      <c r="AJ1982" s="10"/>
    </row>
    <row r="1983" spans="1:36" s="11" customFormat="1" hidden="1" x14ac:dyDescent="0.25">
      <c r="A1983" s="1">
        <v>20251097</v>
      </c>
      <c r="B1983" s="1" t="s">
        <v>8270</v>
      </c>
      <c r="C1983" s="1" t="s">
        <v>3591</v>
      </c>
      <c r="D1983" s="1" t="s">
        <v>79</v>
      </c>
      <c r="E1983" s="1">
        <v>1252149</v>
      </c>
      <c r="F1983" s="3">
        <v>45845</v>
      </c>
      <c r="G1983" s="1" t="s">
        <v>414</v>
      </c>
      <c r="H1983" s="1"/>
      <c r="J1983" s="11" t="s">
        <v>40</v>
      </c>
      <c r="K1983" s="11">
        <v>5037</v>
      </c>
      <c r="N1983" s="11" t="s">
        <v>3579</v>
      </c>
      <c r="O1983" s="11" t="s">
        <v>3578</v>
      </c>
      <c r="V1983" s="17">
        <v>45855</v>
      </c>
      <c r="X1983" s="141" t="str">
        <f>A1983&amp;"-"&amp;B1983</f>
        <v>20251097-14247175R7</v>
      </c>
      <c r="Z1983" s="11">
        <f ca="1">IF(AND(ISBLANK(F1983), ISBLANK(V1983)), "", NETWORKDAYS.INTL(F1983, IF(V1983="", TODAY(), V1983), "0000110", DATA!$B$2:$B$200))</f>
        <v>9</v>
      </c>
      <c r="AB1983" s="10" t="s">
        <v>8338</v>
      </c>
      <c r="AC1983" s="11" t="s">
        <v>8339</v>
      </c>
      <c r="AF1983" s="17"/>
      <c r="AH1983" s="10"/>
      <c r="AI1983" s="10"/>
      <c r="AJ1983" s="10"/>
    </row>
    <row r="1984" spans="1:36" s="11" customFormat="1" hidden="1" x14ac:dyDescent="0.25">
      <c r="A1984" s="1">
        <v>20251096</v>
      </c>
      <c r="B1984" s="1" t="s">
        <v>8269</v>
      </c>
      <c r="C1984" s="1">
        <v>3.875</v>
      </c>
      <c r="D1984" s="1" t="s">
        <v>79</v>
      </c>
      <c r="E1984" s="1">
        <v>1252149</v>
      </c>
      <c r="F1984" s="3">
        <v>45845</v>
      </c>
      <c r="G1984" s="1" t="s">
        <v>414</v>
      </c>
      <c r="H1984" s="1"/>
      <c r="J1984" s="11" t="s">
        <v>40</v>
      </c>
      <c r="K1984" s="11">
        <v>4518</v>
      </c>
      <c r="N1984" s="11" t="s">
        <v>3579</v>
      </c>
      <c r="O1984" s="11" t="s">
        <v>3578</v>
      </c>
      <c r="V1984" s="17">
        <v>45854</v>
      </c>
      <c r="X1984" s="141" t="str">
        <f>A1984&amp;"-"&amp;B1984</f>
        <v>20251096-14293147R4</v>
      </c>
      <c r="Z1984" s="11">
        <f ca="1">IF(AND(ISBLANK(F1984), ISBLANK(V1984)), "", NETWORKDAYS.INTL(F1984, IF(V1984="", TODAY(), V1984), "0000110", DATA!$B$2:$B$200))</f>
        <v>8</v>
      </c>
      <c r="AB1984" s="10" t="s">
        <v>8336</v>
      </c>
      <c r="AC1984" s="11" t="s">
        <v>8337</v>
      </c>
      <c r="AF1984" s="17"/>
      <c r="AH1984" s="10"/>
      <c r="AI1984" s="10"/>
      <c r="AJ1984" s="10"/>
    </row>
    <row r="1985" spans="1:29" s="11" customFormat="1" hidden="1" x14ac:dyDescent="0.25">
      <c r="A1985" s="1">
        <v>20251098</v>
      </c>
      <c r="B1985" s="1" t="s">
        <v>8315</v>
      </c>
      <c r="C1985" s="1">
        <v>6.125</v>
      </c>
      <c r="D1985" s="1" t="s">
        <v>1834</v>
      </c>
      <c r="E1985" s="1">
        <v>1137349</v>
      </c>
      <c r="F1985" s="3">
        <v>45851</v>
      </c>
      <c r="G1985" s="1" t="s">
        <v>414</v>
      </c>
      <c r="H1985" s="1"/>
      <c r="J1985" s="18" t="s">
        <v>506</v>
      </c>
      <c r="K1985" s="18">
        <v>500</v>
      </c>
      <c r="N1985" s="11" t="s">
        <v>937</v>
      </c>
      <c r="O1985" s="11" t="s">
        <v>937</v>
      </c>
      <c r="V1985" s="318">
        <v>45880</v>
      </c>
      <c r="X1985" s="141" t="s">
        <v>8316</v>
      </c>
      <c r="Z1985" s="11">
        <f ca="1">IF(AND(ISBLANK(F1985), ISBLANK(V1985)), "", NETWORKDAYS.INTL(F1985, IF(V1985="", TODAY(), V1985), "0000110", DATA!$B$2:$B$200))</f>
        <v>22</v>
      </c>
      <c r="AB1985" s="11" t="s">
        <v>8340</v>
      </c>
      <c r="AC1985" s="11" t="s">
        <v>8341</v>
      </c>
    </row>
    <row r="1986" spans="1:29" s="11" customFormat="1" hidden="1" x14ac:dyDescent="0.25">
      <c r="A1986" s="1">
        <v>20251099</v>
      </c>
      <c r="B1986" s="1" t="s">
        <v>8361</v>
      </c>
      <c r="C1986" s="1" t="s">
        <v>3382</v>
      </c>
      <c r="D1986" s="1" t="s">
        <v>1834</v>
      </c>
      <c r="E1986" s="1">
        <v>1251085</v>
      </c>
      <c r="F1986" s="377">
        <v>45855</v>
      </c>
      <c r="G1986" s="1" t="s">
        <v>414</v>
      </c>
      <c r="H1986" s="1"/>
      <c r="J1986" s="18" t="s">
        <v>506</v>
      </c>
      <c r="K1986" s="18">
        <v>500</v>
      </c>
      <c r="N1986" s="11" t="s">
        <v>3579</v>
      </c>
      <c r="O1986" s="11" t="s">
        <v>3597</v>
      </c>
      <c r="V1986" s="318">
        <v>45873</v>
      </c>
      <c r="X1986" s="141" t="str">
        <f t="shared" si="22"/>
        <v>20251099-14228442R7</v>
      </c>
      <c r="Z1986" s="11">
        <f ca="1">IF(AND(ISBLANK(F1986), ISBLANK(V1986)), "", NETWORKDAYS.INTL(F1986, IF(V1986="", TODAY(), V1986), "0000110", DATA!$B$2:$B$200))</f>
        <v>13</v>
      </c>
      <c r="AB1986" s="11" t="s">
        <v>8436</v>
      </c>
      <c r="AC1986" s="10" t="s">
        <v>8435</v>
      </c>
    </row>
    <row r="1987" spans="1:29" s="11" customFormat="1" hidden="1" x14ac:dyDescent="0.25">
      <c r="A1987" s="1">
        <v>20251100</v>
      </c>
      <c r="B1987" s="1" t="s">
        <v>8362</v>
      </c>
      <c r="C1987" s="1">
        <v>6.125</v>
      </c>
      <c r="D1987" s="1" t="s">
        <v>3625</v>
      </c>
      <c r="E1987" s="1" t="s">
        <v>3626</v>
      </c>
      <c r="F1987" s="3">
        <v>45855</v>
      </c>
      <c r="G1987" s="1" t="s">
        <v>414</v>
      </c>
      <c r="H1987" s="1"/>
      <c r="J1987" s="18" t="s">
        <v>506</v>
      </c>
      <c r="K1987" s="18">
        <v>500</v>
      </c>
      <c r="N1987" s="11" t="s">
        <v>3579</v>
      </c>
      <c r="V1987" s="318">
        <v>45882</v>
      </c>
      <c r="X1987" s="141" t="str">
        <f>A1987&amp;"-"&amp;B1987</f>
        <v>20251100-14247164R5</v>
      </c>
      <c r="Z1987" s="11">
        <f ca="1">IF(AND(ISBLANK(F1987), ISBLANK(V1987)), "", NETWORKDAYS.INTL(F1987, IF(V1987="", TODAY(), V1987), "0000110", DATA!$B$2:$B$200))</f>
        <v>20</v>
      </c>
      <c r="AB1987" s="11" t="s">
        <v>8437</v>
      </c>
      <c r="AC1987" s="11" t="s">
        <v>8454</v>
      </c>
    </row>
    <row r="1988" spans="1:29" s="11" customFormat="1" hidden="1" x14ac:dyDescent="0.25">
      <c r="A1988" s="1">
        <v>20251101</v>
      </c>
      <c r="B1988" s="1" t="s">
        <v>8363</v>
      </c>
      <c r="C1988" s="1">
        <v>6.125</v>
      </c>
      <c r="D1988" s="1" t="s">
        <v>1834</v>
      </c>
      <c r="E1988" s="1">
        <v>1137349</v>
      </c>
      <c r="F1988" s="377">
        <v>45855</v>
      </c>
      <c r="G1988" s="1" t="s">
        <v>414</v>
      </c>
      <c r="H1988" s="1"/>
      <c r="J1988" s="11" t="s">
        <v>40</v>
      </c>
      <c r="K1988" s="11">
        <v>6121</v>
      </c>
      <c r="N1988" s="11" t="s">
        <v>3578</v>
      </c>
      <c r="O1988" s="11" t="s">
        <v>3597</v>
      </c>
      <c r="V1988" s="17">
        <v>45859</v>
      </c>
      <c r="X1988" s="141" t="str">
        <f t="shared" si="22"/>
        <v>20251101-14228445R3</v>
      </c>
      <c r="Z1988" s="11">
        <f ca="1">IF(AND(ISBLANK(F1988), ISBLANK(V1988)), "", NETWORKDAYS.INTL(F1988, IF(V1988="", TODAY(), V1988), "0000110", DATA!$B$2:$B$200))</f>
        <v>3</v>
      </c>
      <c r="AB1988" s="11" t="s">
        <v>8438</v>
      </c>
      <c r="AC1988" s="11" t="s">
        <v>8455</v>
      </c>
    </row>
    <row r="1989" spans="1:29" s="11" customFormat="1" hidden="1" x14ac:dyDescent="0.25">
      <c r="A1989" s="1">
        <v>20251102</v>
      </c>
      <c r="B1989" s="1">
        <v>13753987</v>
      </c>
      <c r="C1989" s="1">
        <v>6.125</v>
      </c>
      <c r="D1989" s="1" t="s">
        <v>5360</v>
      </c>
      <c r="E1989" s="1">
        <v>1186699</v>
      </c>
      <c r="F1989" s="377">
        <v>45855</v>
      </c>
      <c r="G1989" s="1" t="s">
        <v>414</v>
      </c>
      <c r="H1989" s="1"/>
      <c r="J1989" s="11" t="s">
        <v>40</v>
      </c>
      <c r="K1989" s="11">
        <v>5301</v>
      </c>
      <c r="N1989" s="11" t="s">
        <v>3597</v>
      </c>
      <c r="O1989" s="11" t="s">
        <v>8826</v>
      </c>
      <c r="V1989" s="17">
        <v>45873</v>
      </c>
      <c r="X1989" s="141" t="str">
        <f t="shared" si="22"/>
        <v>20251102-13753987</v>
      </c>
      <c r="Z1989" s="11">
        <f ca="1">IF(AND(ISBLANK(F1989), ISBLANK(V1989)), "", NETWORKDAYS.INTL(F1989, IF(V1989="", TODAY(), V1989), "0000110", DATA!$B$2:$B$200))</f>
        <v>13</v>
      </c>
      <c r="AB1989" s="11" t="s">
        <v>8452</v>
      </c>
      <c r="AC1989" s="10" t="s">
        <v>8453</v>
      </c>
    </row>
    <row r="1990" spans="1:29" s="11" customFormat="1" hidden="1" x14ac:dyDescent="0.25">
      <c r="A1990" s="1">
        <v>20251103</v>
      </c>
      <c r="B1990" s="1">
        <v>14320851</v>
      </c>
      <c r="C1990" s="1">
        <v>3.875</v>
      </c>
      <c r="D1990" s="1" t="s">
        <v>79</v>
      </c>
      <c r="E1990" s="1">
        <v>1252149</v>
      </c>
      <c r="F1990" s="3">
        <v>45858</v>
      </c>
      <c r="G1990" s="1" t="s">
        <v>414</v>
      </c>
      <c r="H1990" s="1"/>
      <c r="J1990" s="11" t="s">
        <v>40</v>
      </c>
      <c r="K1990" s="11">
        <v>4221</v>
      </c>
      <c r="N1990" s="11" t="s">
        <v>3579</v>
      </c>
      <c r="O1990" s="11" t="s">
        <v>3578</v>
      </c>
      <c r="V1990" s="17">
        <v>45867</v>
      </c>
      <c r="X1990" s="141" t="str">
        <f t="shared" si="22"/>
        <v>20251103-14320851</v>
      </c>
      <c r="Z1990" s="11">
        <f ca="1">IF(AND(ISBLANK(F1990), ISBLANK(V1990)), "", NETWORKDAYS.INTL(F1990, IF(V1990="", TODAY(), V1990), "0000110", DATA!$B$2:$B$200))</f>
        <v>8</v>
      </c>
      <c r="AB1990" s="11" t="s">
        <v>8440</v>
      </c>
      <c r="AC1990" s="11" t="s">
        <v>8439</v>
      </c>
    </row>
    <row r="1991" spans="1:29" s="11" customFormat="1" hidden="1" x14ac:dyDescent="0.25">
      <c r="A1991" s="1">
        <v>20251104</v>
      </c>
      <c r="B1991" s="1" t="s">
        <v>8383</v>
      </c>
      <c r="C1991" s="1" t="s">
        <v>78</v>
      </c>
      <c r="D1991" s="1" t="s">
        <v>79</v>
      </c>
      <c r="E1991" s="1">
        <v>1252149</v>
      </c>
      <c r="F1991" s="377">
        <v>45860</v>
      </c>
      <c r="G1991" s="1" t="s">
        <v>414</v>
      </c>
      <c r="H1991" s="1"/>
      <c r="J1991" s="11" t="s">
        <v>40</v>
      </c>
      <c r="K1991" s="11">
        <v>5481</v>
      </c>
      <c r="N1991" s="11" t="s">
        <v>8826</v>
      </c>
      <c r="O1991" s="11" t="s">
        <v>3578</v>
      </c>
      <c r="V1991" s="17">
        <v>45873</v>
      </c>
      <c r="X1991" s="141" t="str">
        <f t="shared" si="22"/>
        <v>20251104-14247176R10</v>
      </c>
      <c r="Z1991" s="11">
        <f ca="1">IF(AND(ISBLANK(F1991), ISBLANK(V1991)), "", NETWORKDAYS.INTL(F1991, IF(V1991="", TODAY(), V1991), "0000110", DATA!$B$2:$B$200))</f>
        <v>10</v>
      </c>
      <c r="AB1991" s="11" t="s">
        <v>8441</v>
      </c>
      <c r="AC1991" s="11" t="s">
        <v>8442</v>
      </c>
    </row>
    <row r="1992" spans="1:29" s="11" customFormat="1" hidden="1" x14ac:dyDescent="0.25">
      <c r="A1992" s="1">
        <v>20251105</v>
      </c>
      <c r="B1992" s="1" t="s">
        <v>8384</v>
      </c>
      <c r="C1992" s="1" t="s">
        <v>78</v>
      </c>
      <c r="D1992" s="1" t="s">
        <v>79</v>
      </c>
      <c r="E1992" s="1">
        <v>1252149</v>
      </c>
      <c r="F1992" s="377">
        <v>45860</v>
      </c>
      <c r="G1992" s="1" t="s">
        <v>414</v>
      </c>
      <c r="H1992" s="1"/>
      <c r="J1992" s="11" t="s">
        <v>40</v>
      </c>
      <c r="K1992" s="11">
        <v>4790</v>
      </c>
      <c r="N1992" s="11" t="s">
        <v>3579</v>
      </c>
      <c r="O1992" s="11" t="s">
        <v>3578</v>
      </c>
      <c r="V1992" s="17">
        <v>45866</v>
      </c>
      <c r="X1992" s="141" t="str">
        <f t="shared" si="22"/>
        <v>20251105-13955538R22</v>
      </c>
      <c r="Z1992" s="11">
        <f ca="1">IF(AND(ISBLANK(F1992), ISBLANK(V1992)), "", NETWORKDAYS.INTL(F1992, IF(V1992="", TODAY(), V1992), "0000110", DATA!$B$2:$B$200))</f>
        <v>5</v>
      </c>
      <c r="AB1992" s="11" t="s">
        <v>8443</v>
      </c>
      <c r="AC1992" s="11" t="s">
        <v>8444</v>
      </c>
    </row>
    <row r="1993" spans="1:29" s="11" customFormat="1" hidden="1" x14ac:dyDescent="0.25">
      <c r="A1993" s="1">
        <v>20251106</v>
      </c>
      <c r="B1993" s="1" t="s">
        <v>8428</v>
      </c>
      <c r="C1993" s="1">
        <v>6.125</v>
      </c>
      <c r="D1993" s="1" t="s">
        <v>3625</v>
      </c>
      <c r="E1993" s="1" t="s">
        <v>3626</v>
      </c>
      <c r="F1993" s="3">
        <v>45865</v>
      </c>
      <c r="G1993" s="1" t="s">
        <v>414</v>
      </c>
      <c r="H1993" s="1"/>
      <c r="J1993" s="11" t="s">
        <v>40</v>
      </c>
      <c r="K1993" s="11">
        <v>6641</v>
      </c>
      <c r="N1993" s="11" t="s">
        <v>3579</v>
      </c>
      <c r="O1993" s="11" t="s">
        <v>3578</v>
      </c>
      <c r="V1993" s="17">
        <v>45866</v>
      </c>
      <c r="X1993" s="141" t="str">
        <f t="shared" ref="X1993:X2056" si="23">A1993&amp;"-"&amp;B1993</f>
        <v>20251106-14254491R1</v>
      </c>
      <c r="Z1993" s="11">
        <f ca="1">IF(AND(ISBLANK(F1993), ISBLANK(V1993)), "", NETWORKDAYS.INTL(F1993, IF(V1993="", TODAY(), V1993), "0000110", DATA!$B$2:$B$200))</f>
        <v>2</v>
      </c>
      <c r="AB1993" s="11" t="s">
        <v>8445</v>
      </c>
      <c r="AC1993" s="11" t="s">
        <v>8446</v>
      </c>
    </row>
    <row r="1994" spans="1:29" s="11" customFormat="1" hidden="1" x14ac:dyDescent="0.25">
      <c r="A1994" s="1">
        <v>20251107</v>
      </c>
      <c r="B1994" s="1" t="s">
        <v>8427</v>
      </c>
      <c r="C1994" s="1">
        <v>6.125</v>
      </c>
      <c r="D1994" s="1" t="s">
        <v>3471</v>
      </c>
      <c r="E1994" s="1" t="s">
        <v>2965</v>
      </c>
      <c r="F1994" s="3">
        <v>45865</v>
      </c>
      <c r="G1994" s="1" t="s">
        <v>414</v>
      </c>
      <c r="H1994" s="1"/>
      <c r="J1994" s="11" t="s">
        <v>40</v>
      </c>
      <c r="K1994" s="11">
        <v>7991</v>
      </c>
      <c r="L1994" s="11" t="s">
        <v>1551</v>
      </c>
      <c r="N1994" s="11" t="s">
        <v>3597</v>
      </c>
      <c r="O1994" s="11" t="s">
        <v>3578</v>
      </c>
      <c r="V1994" s="17">
        <v>45870</v>
      </c>
      <c r="W1994" s="11" t="s">
        <v>3566</v>
      </c>
      <c r="X1994" s="141" t="str">
        <f t="shared" si="23"/>
        <v>20251107-14198195R9</v>
      </c>
      <c r="Z1994" s="11">
        <f ca="1">IF(AND(ISBLANK(F1994), ISBLANK(V1994)), "", NETWORKDAYS.INTL(F1994, IF(V1994="", TODAY(), V1994), "0000110", DATA!$B$2:$B$200))</f>
        <v>5</v>
      </c>
      <c r="AB1994" s="11" t="s">
        <v>8601</v>
      </c>
      <c r="AC1994" s="11" t="s">
        <v>8602</v>
      </c>
    </row>
    <row r="1995" spans="1:29" s="11" customFormat="1" hidden="1" x14ac:dyDescent="0.25">
      <c r="A1995" s="1">
        <v>20251108</v>
      </c>
      <c r="B1995" s="1">
        <v>14228444</v>
      </c>
      <c r="C1995" s="376">
        <v>6.125</v>
      </c>
      <c r="D1995" s="50" t="s">
        <v>1834</v>
      </c>
      <c r="E1995" s="50">
        <v>1137349</v>
      </c>
      <c r="F1995" s="3">
        <v>45865</v>
      </c>
      <c r="G1995" s="376" t="s">
        <v>414</v>
      </c>
      <c r="H1995" s="49"/>
      <c r="J1995" s="11" t="s">
        <v>40</v>
      </c>
      <c r="K1995" s="11">
        <v>4706</v>
      </c>
      <c r="N1995" s="11" t="s">
        <v>3579</v>
      </c>
      <c r="O1995" s="11" t="s">
        <v>3597</v>
      </c>
      <c r="V1995" s="17">
        <v>45867</v>
      </c>
      <c r="X1995" s="141" t="str">
        <f t="shared" si="23"/>
        <v>20251108-14228444</v>
      </c>
      <c r="Z1995" s="11">
        <f ca="1">IF(AND(ISBLANK(F1995), ISBLANK(V1995)), "", NETWORKDAYS.INTL(F1995, IF(V1995="", TODAY(), V1995), "0000110", DATA!$B$2:$B$200))</f>
        <v>3</v>
      </c>
      <c r="AB1995" s="11" t="s">
        <v>8447</v>
      </c>
      <c r="AC1995" s="11" t="s">
        <v>8468</v>
      </c>
    </row>
    <row r="1996" spans="1:29" s="11" customFormat="1" hidden="1" x14ac:dyDescent="0.25">
      <c r="A1996" s="1">
        <v>20251109</v>
      </c>
      <c r="B1996" s="1" t="s">
        <v>8429</v>
      </c>
      <c r="C1996" s="1">
        <v>6.125</v>
      </c>
      <c r="D1996" s="1" t="s">
        <v>1834</v>
      </c>
      <c r="E1996" s="1" t="s">
        <v>2965</v>
      </c>
      <c r="F1996" s="3">
        <v>45865</v>
      </c>
      <c r="G1996" s="1" t="s">
        <v>414</v>
      </c>
      <c r="H1996" s="1"/>
      <c r="J1996" s="11" t="s">
        <v>40</v>
      </c>
      <c r="K1996" s="11">
        <v>9181</v>
      </c>
      <c r="L1996" s="11" t="s">
        <v>1551</v>
      </c>
      <c r="N1996" s="11" t="s">
        <v>3597</v>
      </c>
      <c r="O1996" s="11" t="s">
        <v>3578</v>
      </c>
      <c r="V1996" s="17">
        <v>45870</v>
      </c>
      <c r="W1996" s="11" t="s">
        <v>3566</v>
      </c>
      <c r="X1996" s="141" t="str">
        <f t="shared" si="23"/>
        <v>20251109-14198196R9</v>
      </c>
      <c r="Z1996" s="11">
        <f ca="1">IF(AND(ISBLANK(F1996), ISBLANK(V1996)), "", NETWORKDAYS.INTL(F1996, IF(V1996="", TODAY(), V1996), "0000110", DATA!$B$2:$B$200))</f>
        <v>5</v>
      </c>
      <c r="AB1996" s="11" t="s">
        <v>8448</v>
      </c>
      <c r="AC1996" s="11" t="s">
        <v>8449</v>
      </c>
    </row>
    <row r="1997" spans="1:29" s="11" customFormat="1" hidden="1" x14ac:dyDescent="0.25">
      <c r="A1997" s="1">
        <v>20251110</v>
      </c>
      <c r="B1997" s="1" t="s">
        <v>8430</v>
      </c>
      <c r="C1997" s="1" t="s">
        <v>3591</v>
      </c>
      <c r="D1997" s="1" t="s">
        <v>79</v>
      </c>
      <c r="E1997" s="1">
        <v>1252149</v>
      </c>
      <c r="F1997" s="3">
        <v>45865</v>
      </c>
      <c r="G1997" s="1" t="s">
        <v>414</v>
      </c>
      <c r="H1997" s="1"/>
      <c r="J1997" s="11" t="s">
        <v>40</v>
      </c>
      <c r="K1997" s="11">
        <v>5259</v>
      </c>
      <c r="N1997" s="11" t="s">
        <v>3578</v>
      </c>
      <c r="O1997" s="11" t="s">
        <v>8826</v>
      </c>
      <c r="V1997" s="17">
        <v>45873</v>
      </c>
      <c r="X1997" s="141" t="str">
        <f t="shared" si="23"/>
        <v>20251110-14247175R8</v>
      </c>
      <c r="Z1997" s="11">
        <f ca="1">IF(AND(ISBLANK(F1997), ISBLANK(V1997)), "", NETWORKDAYS.INTL(F1997, IF(V1997="", TODAY(), V1997), "0000110", DATA!$B$2:$B$200))</f>
        <v>7</v>
      </c>
      <c r="AB1997" s="11" t="s">
        <v>8450</v>
      </c>
      <c r="AC1997" s="11" t="s">
        <v>8451</v>
      </c>
    </row>
    <row r="1998" spans="1:29" s="11" customFormat="1" hidden="1" x14ac:dyDescent="0.25">
      <c r="A1998" s="1">
        <v>20251111</v>
      </c>
      <c r="B1998" s="1">
        <v>14254492</v>
      </c>
      <c r="C1998" s="376">
        <v>6.125</v>
      </c>
      <c r="D1998" s="50" t="s">
        <v>1834</v>
      </c>
      <c r="E1998" s="50" t="s">
        <v>2965</v>
      </c>
      <c r="F1998" s="377">
        <v>45868</v>
      </c>
      <c r="G1998" s="1" t="s">
        <v>414</v>
      </c>
      <c r="H1998" s="1"/>
      <c r="J1998" s="11" t="s">
        <v>40</v>
      </c>
      <c r="K1998" s="11">
        <v>6096</v>
      </c>
      <c r="N1998" s="11" t="s">
        <v>3578</v>
      </c>
      <c r="O1998" s="11" t="s">
        <v>8826</v>
      </c>
      <c r="V1998" s="17">
        <v>45876</v>
      </c>
      <c r="X1998" s="141" t="str">
        <f t="shared" si="23"/>
        <v>20251111-14254492</v>
      </c>
      <c r="Z1998" s="11">
        <f ca="1">IF(AND(ISBLANK(F1998), ISBLANK(V1998)), "", NETWORKDAYS.INTL(F1998, IF(V1998="", TODAY(), V1998), "0000110", DATA!$B$2:$B$200))</f>
        <v>7</v>
      </c>
      <c r="AB1998" s="10" t="s">
        <v>8452</v>
      </c>
      <c r="AC1998" s="10" t="s">
        <v>8583</v>
      </c>
    </row>
    <row r="1999" spans="1:29" s="11" customFormat="1" hidden="1" x14ac:dyDescent="0.25">
      <c r="A1999" s="1">
        <v>20251112</v>
      </c>
      <c r="B1999" s="50" t="s">
        <v>8481</v>
      </c>
      <c r="C1999" s="48">
        <v>6.125</v>
      </c>
      <c r="D1999" s="1" t="s">
        <v>1807</v>
      </c>
      <c r="E1999" s="1">
        <v>1233276</v>
      </c>
      <c r="F1999" s="3">
        <v>45872</v>
      </c>
      <c r="G1999" s="1" t="s">
        <v>414</v>
      </c>
      <c r="H1999" s="1"/>
      <c r="J1999" s="11" t="s">
        <v>40</v>
      </c>
      <c r="K1999" s="11">
        <v>4246</v>
      </c>
      <c r="N1999" s="11" t="s">
        <v>3597</v>
      </c>
      <c r="O1999" s="11" t="s">
        <v>3579</v>
      </c>
      <c r="V1999" s="17">
        <v>45884</v>
      </c>
      <c r="X1999" s="141" t="str">
        <f t="shared" si="23"/>
        <v>20251112-14178486R9</v>
      </c>
      <c r="Z1999" s="11">
        <f ca="1">IF(AND(ISBLANK(F1999), ISBLANK(V1999)), "", NETWORKDAYS.INTL(F1999, IF(V1999="", TODAY(), V1999), "0000110", DATA!$B$2:$B$200))</f>
        <v>10</v>
      </c>
      <c r="AB1999" s="11" t="s">
        <v>8551</v>
      </c>
    </row>
    <row r="2000" spans="1:29" s="11" customFormat="1" hidden="1" x14ac:dyDescent="0.25">
      <c r="A2000" s="1">
        <v>20251113</v>
      </c>
      <c r="B2000" s="1" t="s">
        <v>8498</v>
      </c>
      <c r="C2000" s="376">
        <v>6.125</v>
      </c>
      <c r="D2000" s="50" t="s">
        <v>1834</v>
      </c>
      <c r="E2000" s="50">
        <v>1137349</v>
      </c>
      <c r="F2000" s="377">
        <v>45881</v>
      </c>
      <c r="G2000" s="50" t="s">
        <v>414</v>
      </c>
      <c r="H2000" s="1"/>
      <c r="J2000" s="11" t="s">
        <v>40</v>
      </c>
      <c r="K2000" s="11">
        <v>4196</v>
      </c>
      <c r="N2000" s="11" t="s">
        <v>3579</v>
      </c>
      <c r="O2000" s="11" t="s">
        <v>3578</v>
      </c>
      <c r="V2000" s="17">
        <v>45890</v>
      </c>
      <c r="W2000" s="11" t="s">
        <v>20</v>
      </c>
      <c r="X2000" s="141" t="str">
        <f t="shared" si="23"/>
        <v>20251113-14247163R3</v>
      </c>
      <c r="Z2000" s="11">
        <f ca="1">IF(AND(ISBLANK(F2000), ISBLANK(V2000)), "", NETWORKDAYS.INTL(F2000, IF(V2000="", TODAY(), V2000), "0000110", DATA!$B$2:$B$200))</f>
        <v>8</v>
      </c>
      <c r="AB2000" s="11" t="s">
        <v>8552</v>
      </c>
    </row>
    <row r="2001" spans="1:29" s="11" customFormat="1" hidden="1" x14ac:dyDescent="0.25">
      <c r="A2001" s="1">
        <v>20251114</v>
      </c>
      <c r="B2001" s="1" t="s">
        <v>8499</v>
      </c>
      <c r="C2001" s="1" t="s">
        <v>78</v>
      </c>
      <c r="D2001" s="1" t="s">
        <v>79</v>
      </c>
      <c r="E2001" s="1">
        <v>1252149</v>
      </c>
      <c r="F2001" s="377">
        <v>45881</v>
      </c>
      <c r="G2001" s="1" t="s">
        <v>414</v>
      </c>
      <c r="H2001" s="1"/>
      <c r="J2001" s="11" t="s">
        <v>40</v>
      </c>
      <c r="K2001" s="11">
        <v>5234</v>
      </c>
      <c r="N2001" s="11" t="s">
        <v>3579</v>
      </c>
      <c r="O2001" s="11" t="s">
        <v>8826</v>
      </c>
      <c r="V2001" s="17">
        <v>45886</v>
      </c>
      <c r="X2001" s="141" t="str">
        <f t="shared" si="23"/>
        <v>20251114-14012922R18</v>
      </c>
      <c r="Z2001" s="11">
        <f ca="1">IF(AND(ISBLANK(F2001), ISBLANK(V2001)), "", NETWORKDAYS.INTL(F2001, IF(V2001="", TODAY(), V2001), "0000110", DATA!$B$2:$B$200))</f>
        <v>4</v>
      </c>
      <c r="AB2001" s="11" t="s">
        <v>8553</v>
      </c>
      <c r="AC2001" s="10"/>
    </row>
    <row r="2002" spans="1:29" s="11" customFormat="1" hidden="1" x14ac:dyDescent="0.25">
      <c r="A2002" s="1">
        <v>20251115</v>
      </c>
      <c r="B2002" s="1" t="s">
        <v>8500</v>
      </c>
      <c r="C2002" s="1">
        <v>6.125</v>
      </c>
      <c r="D2002" s="1" t="s">
        <v>1834</v>
      </c>
      <c r="E2002" s="1">
        <v>1137349</v>
      </c>
      <c r="F2002" s="377">
        <v>45881</v>
      </c>
      <c r="G2002" s="1" t="s">
        <v>414</v>
      </c>
      <c r="H2002" s="1"/>
      <c r="J2002" s="11" t="s">
        <v>40</v>
      </c>
      <c r="K2002" s="11">
        <v>4296</v>
      </c>
      <c r="N2002" s="11" t="s">
        <v>3578</v>
      </c>
      <c r="O2002" s="11" t="s">
        <v>8827</v>
      </c>
      <c r="V2002" s="17">
        <v>45890</v>
      </c>
      <c r="X2002" s="141" t="str">
        <f t="shared" si="23"/>
        <v>20251115-14228445R4</v>
      </c>
      <c r="Z2002" s="11">
        <f ca="1">IF(AND(ISBLANK(F2002), ISBLANK(V2002)), "", NETWORKDAYS.INTL(F2002, IF(V2002="", TODAY(), V2002), "0000110", DATA!$B$2:$B$200))</f>
        <v>8</v>
      </c>
      <c r="AB2002" s="11" t="s">
        <v>8554</v>
      </c>
    </row>
    <row r="2003" spans="1:29" s="11" customFormat="1" hidden="1" x14ac:dyDescent="0.25">
      <c r="A2003" s="1">
        <v>20251116</v>
      </c>
      <c r="B2003" s="1" t="s">
        <v>8497</v>
      </c>
      <c r="C2003" s="1">
        <v>3.875</v>
      </c>
      <c r="D2003" s="1" t="s">
        <v>79</v>
      </c>
      <c r="E2003" s="1">
        <v>1252149</v>
      </c>
      <c r="F2003" s="3">
        <v>45881</v>
      </c>
      <c r="G2003" s="1" t="s">
        <v>414</v>
      </c>
      <c r="H2003" s="1"/>
      <c r="J2003" s="11" t="s">
        <v>268</v>
      </c>
      <c r="K2003" s="11">
        <v>550</v>
      </c>
      <c r="N2003" s="18" t="s">
        <v>937</v>
      </c>
      <c r="O2003" s="18" t="s">
        <v>937</v>
      </c>
      <c r="V2003" s="318">
        <v>45882</v>
      </c>
      <c r="X2003" s="141" t="str">
        <f t="shared" si="23"/>
        <v>20251116-14320851R1</v>
      </c>
      <c r="Z2003" s="11">
        <f ca="1">IF(AND(ISBLANK(F2003), ISBLANK(V2003)), "", NETWORKDAYS.INTL(F2003, IF(V2003="", TODAY(), V2003), "0000110", DATA!$B$2:$B$200))</f>
        <v>2</v>
      </c>
      <c r="AB2003" s="11" t="s">
        <v>8555</v>
      </c>
    </row>
    <row r="2004" spans="1:29" s="11" customFormat="1" hidden="1" x14ac:dyDescent="0.25">
      <c r="A2004" s="1">
        <v>20251117</v>
      </c>
      <c r="B2004" s="1" t="s">
        <v>8501</v>
      </c>
      <c r="C2004" s="1">
        <v>3.875</v>
      </c>
      <c r="D2004" s="1" t="s">
        <v>79</v>
      </c>
      <c r="E2004" s="1">
        <v>1252149</v>
      </c>
      <c r="F2004" s="3">
        <v>45881</v>
      </c>
      <c r="G2004" s="1" t="s">
        <v>414</v>
      </c>
      <c r="H2004" s="1"/>
      <c r="J2004" s="11" t="s">
        <v>268</v>
      </c>
      <c r="K2004" s="11">
        <v>550</v>
      </c>
      <c r="N2004" s="18" t="s">
        <v>937</v>
      </c>
      <c r="O2004" s="18" t="s">
        <v>937</v>
      </c>
      <c r="V2004" s="318">
        <v>45882</v>
      </c>
      <c r="X2004" s="141" t="str">
        <f t="shared" si="23"/>
        <v>20251117-14293147R5</v>
      </c>
      <c r="Z2004" s="11">
        <f ca="1">IF(AND(ISBLANK(F2004), ISBLANK(V2004)), "", NETWORKDAYS.INTL(F2004, IF(V2004="", TODAY(), V2004), "0000110", DATA!$B$2:$B$200))</f>
        <v>2</v>
      </c>
      <c r="AB2004" s="11" t="s">
        <v>8650</v>
      </c>
      <c r="AC2004" s="10" t="s">
        <v>8649</v>
      </c>
    </row>
    <row r="2005" spans="1:29" s="11" customFormat="1" hidden="1" x14ac:dyDescent="0.25">
      <c r="A2005" s="1">
        <v>20251118</v>
      </c>
      <c r="B2005" s="1">
        <v>14228443</v>
      </c>
      <c r="C2005" s="376">
        <v>6.125</v>
      </c>
      <c r="D2005" s="50" t="s">
        <v>449</v>
      </c>
      <c r="E2005" s="50">
        <v>1137349</v>
      </c>
      <c r="F2005" s="3">
        <v>45883</v>
      </c>
      <c r="G2005" s="1" t="s">
        <v>414</v>
      </c>
      <c r="H2005" s="1"/>
      <c r="J2005" s="18" t="s">
        <v>506</v>
      </c>
      <c r="K2005" s="18">
        <v>500</v>
      </c>
      <c r="L2005" s="11" t="s">
        <v>937</v>
      </c>
      <c r="N2005" s="18" t="s">
        <v>9187</v>
      </c>
      <c r="O2005" s="11" t="s">
        <v>9188</v>
      </c>
      <c r="V2005" s="318">
        <v>45999</v>
      </c>
      <c r="X2005" s="141" t="str">
        <f t="shared" si="23"/>
        <v>20251118-14228443</v>
      </c>
      <c r="Z2005" s="11">
        <f ca="1">IF(AND(ISBLANK(F2005), ISBLANK(V2005)), "", NETWORKDAYS.INTL(F2005, IF(V2005="", TODAY(), V2005), "0000110", DATA!$B$2:$B$200))</f>
        <v>81</v>
      </c>
      <c r="AB2005" s="11" t="s">
        <v>8556</v>
      </c>
    </row>
    <row r="2006" spans="1:29" s="11" customFormat="1" hidden="1" x14ac:dyDescent="0.25">
      <c r="A2006" s="1">
        <v>20251119</v>
      </c>
      <c r="B2006" s="1" t="s">
        <v>8523</v>
      </c>
      <c r="C2006" s="1">
        <v>6.125</v>
      </c>
      <c r="D2006" s="1" t="s">
        <v>1834</v>
      </c>
      <c r="E2006" s="1" t="s">
        <v>2965</v>
      </c>
      <c r="F2006" s="377">
        <v>45883</v>
      </c>
      <c r="G2006" s="1" t="s">
        <v>414</v>
      </c>
      <c r="H2006" s="1"/>
      <c r="J2006" s="11" t="s">
        <v>40</v>
      </c>
      <c r="K2006" s="11">
        <v>4121</v>
      </c>
      <c r="N2006" s="11" t="s">
        <v>3578</v>
      </c>
      <c r="O2006" s="11" t="s">
        <v>8827</v>
      </c>
      <c r="V2006" s="318">
        <v>45894</v>
      </c>
      <c r="X2006" s="141" t="str">
        <f t="shared" si="23"/>
        <v>20251119-14198196R10</v>
      </c>
      <c r="Z2006" s="11">
        <f ca="1">IF(AND(ISBLANK(F2006), ISBLANK(V2006)), "", NETWORKDAYS.INTL(F2006, IF(V2006="", TODAY(), V2006), "0000110", DATA!$B$2:$B$200))</f>
        <v>8</v>
      </c>
      <c r="AB2006" s="11" t="s">
        <v>8557</v>
      </c>
    </row>
    <row r="2007" spans="1:29" s="11" customFormat="1" hidden="1" x14ac:dyDescent="0.25">
      <c r="A2007" s="1">
        <v>20251120</v>
      </c>
      <c r="B2007" s="1" t="s">
        <v>8536</v>
      </c>
      <c r="C2007" s="1" t="s">
        <v>3591</v>
      </c>
      <c r="D2007" s="1" t="s">
        <v>79</v>
      </c>
      <c r="E2007" s="1">
        <v>1252149</v>
      </c>
      <c r="F2007" s="3">
        <v>45887</v>
      </c>
      <c r="G2007" s="1" t="s">
        <v>414</v>
      </c>
      <c r="H2007" s="1"/>
      <c r="J2007" s="11" t="s">
        <v>268</v>
      </c>
      <c r="K2007" s="11">
        <v>550</v>
      </c>
      <c r="N2007" s="11" t="s">
        <v>937</v>
      </c>
      <c r="O2007" s="11" t="s">
        <v>937</v>
      </c>
      <c r="V2007" s="318">
        <v>45888</v>
      </c>
      <c r="X2007" s="141" t="str">
        <f t="shared" si="23"/>
        <v>20251120-14247175R9</v>
      </c>
      <c r="Z2007" s="11">
        <f ca="1">IF(AND(ISBLANK(F2007), ISBLANK(V2007)), "", NETWORKDAYS.INTL(F2007, IF(V2007="", TODAY(), V2007), "0000110", DATA!$B$2:$B$200))</f>
        <v>2</v>
      </c>
      <c r="AB2007" s="11" t="s">
        <v>8620</v>
      </c>
      <c r="AC2007" s="10" t="s">
        <v>8619</v>
      </c>
    </row>
    <row r="2008" spans="1:29" s="11" customFormat="1" hidden="1" x14ac:dyDescent="0.25">
      <c r="A2008" s="1">
        <v>20251121</v>
      </c>
      <c r="B2008" s="1" t="s">
        <v>8586</v>
      </c>
      <c r="C2008" s="1">
        <v>3.875</v>
      </c>
      <c r="D2008" s="1" t="s">
        <v>79</v>
      </c>
      <c r="E2008" s="1">
        <v>1252149</v>
      </c>
      <c r="F2008" s="3">
        <v>45893</v>
      </c>
      <c r="G2008" s="1" t="s">
        <v>414</v>
      </c>
      <c r="H2008" s="1"/>
      <c r="J2008" s="11" t="s">
        <v>40</v>
      </c>
      <c r="K2008" s="11">
        <v>5481</v>
      </c>
      <c r="N2008" s="11" t="s">
        <v>3579</v>
      </c>
      <c r="O2008" s="11" t="s">
        <v>3578</v>
      </c>
      <c r="V2008" s="318">
        <v>45900</v>
      </c>
      <c r="X2008" s="141" t="str">
        <f t="shared" si="23"/>
        <v>20251121-14293147R6</v>
      </c>
      <c r="Z2008" s="11">
        <f ca="1">IF(AND(ISBLANK(F2008), ISBLANK(V2008)), "", NETWORKDAYS.INTL(F2008, IF(V2008="", TODAY(), V2008), "0000110", DATA!$B$2:$B$200))</f>
        <v>6</v>
      </c>
      <c r="AB2008" s="11" t="s">
        <v>8617</v>
      </c>
      <c r="AC2008" s="11" t="s">
        <v>8618</v>
      </c>
    </row>
    <row r="2009" spans="1:29" s="11" customFormat="1" hidden="1" x14ac:dyDescent="0.25">
      <c r="A2009" s="1">
        <v>20251122</v>
      </c>
      <c r="B2009" s="1" t="s">
        <v>8585</v>
      </c>
      <c r="C2009" s="376">
        <v>6.125</v>
      </c>
      <c r="D2009" s="50" t="s">
        <v>1834</v>
      </c>
      <c r="E2009" s="50" t="s">
        <v>2965</v>
      </c>
      <c r="F2009" s="377">
        <v>45893</v>
      </c>
      <c r="G2009" s="1" t="s">
        <v>414</v>
      </c>
      <c r="H2009" s="1"/>
      <c r="J2009" s="11" t="s">
        <v>40</v>
      </c>
      <c r="K2009" s="11">
        <v>4121</v>
      </c>
      <c r="N2009" s="11" t="s">
        <v>3579</v>
      </c>
      <c r="O2009" s="11" t="s">
        <v>8827</v>
      </c>
      <c r="V2009" s="318">
        <v>45897</v>
      </c>
      <c r="X2009" s="141" t="str">
        <f t="shared" si="23"/>
        <v>20251122-14254492R1</v>
      </c>
      <c r="Z2009" s="11">
        <f ca="1">IF(AND(ISBLANK(F2009), ISBLANK(V2009)), "", NETWORKDAYS.INTL(F2009, IF(V2009="", TODAY(), V2009), "0000110", DATA!$B$2:$B$200))</f>
        <v>5</v>
      </c>
      <c r="AB2009" s="11" t="s">
        <v>8621</v>
      </c>
      <c r="AC2009" s="11" t="s">
        <v>8622</v>
      </c>
    </row>
    <row r="2010" spans="1:29" s="11" customFormat="1" hidden="1" x14ac:dyDescent="0.25">
      <c r="A2010" s="1">
        <v>20251123</v>
      </c>
      <c r="B2010" s="1" t="s">
        <v>8587</v>
      </c>
      <c r="C2010" s="1">
        <v>6.125</v>
      </c>
      <c r="D2010" s="1" t="s">
        <v>3471</v>
      </c>
      <c r="E2010" s="1" t="s">
        <v>2965</v>
      </c>
      <c r="F2010" s="3">
        <v>45893</v>
      </c>
      <c r="G2010" s="1" t="s">
        <v>414</v>
      </c>
      <c r="H2010" s="1"/>
      <c r="J2010" s="18" t="s">
        <v>506</v>
      </c>
      <c r="K2010" s="18">
        <v>500</v>
      </c>
      <c r="L2010" s="11" t="s">
        <v>937</v>
      </c>
      <c r="N2010" s="11" t="s">
        <v>3578</v>
      </c>
      <c r="O2010" s="11" t="s">
        <v>8828</v>
      </c>
      <c r="V2010" s="318">
        <v>45901</v>
      </c>
      <c r="X2010" s="141" t="str">
        <f t="shared" si="23"/>
        <v>20251123-14198195R10</v>
      </c>
      <c r="Z2010" s="11">
        <f ca="1">IF(AND(ISBLANK(F2010), ISBLANK(V2010)), "", NETWORKDAYS.INTL(F2010, IF(V2010="", TODAY(), V2010), "0000110", DATA!$B$2:$B$200))</f>
        <v>7</v>
      </c>
      <c r="AB2010" s="10" t="s">
        <v>8623</v>
      </c>
      <c r="AC2010" s="10" t="s">
        <v>8624</v>
      </c>
    </row>
    <row r="2011" spans="1:29" s="11" customFormat="1" hidden="1" x14ac:dyDescent="0.25">
      <c r="A2011" s="1">
        <v>20251124</v>
      </c>
      <c r="B2011" s="1" t="s">
        <v>8588</v>
      </c>
      <c r="C2011" s="48">
        <v>6.125</v>
      </c>
      <c r="D2011" s="1" t="s">
        <v>5360</v>
      </c>
      <c r="E2011" s="1">
        <v>1186699</v>
      </c>
      <c r="F2011" s="377">
        <v>45893</v>
      </c>
      <c r="G2011" s="1" t="s">
        <v>414</v>
      </c>
      <c r="H2011" s="1"/>
      <c r="J2011" s="11" t="s">
        <v>40</v>
      </c>
      <c r="K2011" s="11">
        <v>4146</v>
      </c>
      <c r="N2011" s="11" t="s">
        <v>3579</v>
      </c>
      <c r="O2011" s="11" t="s">
        <v>3578</v>
      </c>
      <c r="V2011" s="17">
        <v>45900</v>
      </c>
      <c r="X2011" s="141" t="str">
        <f t="shared" si="23"/>
        <v>20251124-13719621R1</v>
      </c>
      <c r="Z2011" s="11">
        <f ca="1">IF(AND(ISBLANK(F2011), ISBLANK(V2011)), "", NETWORKDAYS.INTL(F2011, IF(V2011="", TODAY(), V2011), "0000110", DATA!$B$2:$B$200))</f>
        <v>6</v>
      </c>
      <c r="AB2011" s="10" t="s">
        <v>8626</v>
      </c>
      <c r="AC2011" s="10" t="s">
        <v>8625</v>
      </c>
    </row>
    <row r="2012" spans="1:29" s="11" customFormat="1" hidden="1" x14ac:dyDescent="0.25">
      <c r="A2012" s="1">
        <v>20251125</v>
      </c>
      <c r="B2012" s="1">
        <v>14273126</v>
      </c>
      <c r="C2012" s="1">
        <v>3.875</v>
      </c>
      <c r="D2012" s="1" t="s">
        <v>79</v>
      </c>
      <c r="E2012" s="1">
        <v>1252149</v>
      </c>
      <c r="F2012" s="377">
        <v>45908</v>
      </c>
      <c r="G2012" s="1" t="s">
        <v>414</v>
      </c>
      <c r="H2012" s="1"/>
      <c r="J2012" s="11" t="s">
        <v>268</v>
      </c>
      <c r="K2012" s="11">
        <v>550</v>
      </c>
      <c r="N2012" s="11" t="s">
        <v>937</v>
      </c>
      <c r="O2012" s="11" t="s">
        <v>937</v>
      </c>
      <c r="V2012" s="17">
        <v>45909</v>
      </c>
      <c r="X2012" s="141" t="str">
        <f t="shared" si="23"/>
        <v>20251125-14273126</v>
      </c>
      <c r="Z2012" s="11">
        <f ca="1">IF(AND(ISBLANK(F2012), ISBLANK(V2012)), "", NETWORKDAYS.INTL(F2012, IF(V2012="", TODAY(), V2012), "0000110", DATA!$B$2:$B$200))</f>
        <v>2</v>
      </c>
      <c r="AB2012" s="10" t="s">
        <v>8685</v>
      </c>
      <c r="AC2012" s="11" t="s">
        <v>8684</v>
      </c>
    </row>
    <row r="2013" spans="1:29" s="11" customFormat="1" hidden="1" x14ac:dyDescent="0.25">
      <c r="A2013" s="1">
        <v>20251126</v>
      </c>
      <c r="B2013" s="1" t="s">
        <v>8672</v>
      </c>
      <c r="C2013" s="1">
        <v>6.125</v>
      </c>
      <c r="D2013" s="1" t="s">
        <v>1834</v>
      </c>
      <c r="E2013" s="1">
        <v>1137349</v>
      </c>
      <c r="F2013" s="377">
        <v>45908</v>
      </c>
      <c r="G2013" s="1" t="s">
        <v>414</v>
      </c>
      <c r="H2013" s="1"/>
      <c r="J2013" s="11" t="s">
        <v>40</v>
      </c>
      <c r="K2013" s="11">
        <v>5066</v>
      </c>
      <c r="L2013" s="11" t="s">
        <v>1551</v>
      </c>
      <c r="N2013" s="11" t="s">
        <v>3597</v>
      </c>
      <c r="O2013" s="11" t="s">
        <v>3579</v>
      </c>
      <c r="V2013" s="17">
        <v>45910</v>
      </c>
      <c r="W2013" s="11" t="s">
        <v>3566</v>
      </c>
      <c r="X2013" s="141" t="s">
        <v>8712</v>
      </c>
      <c r="Z2013" s="11">
        <v>3</v>
      </c>
      <c r="AB2013" s="10" t="s">
        <v>8675</v>
      </c>
      <c r="AC2013" s="10" t="s">
        <v>8676</v>
      </c>
    </row>
    <row r="2014" spans="1:29" s="11" customFormat="1" hidden="1" x14ac:dyDescent="0.25">
      <c r="A2014" s="1">
        <v>20251127</v>
      </c>
      <c r="B2014" s="1">
        <v>14254494</v>
      </c>
      <c r="C2014" s="1">
        <v>6.125</v>
      </c>
      <c r="D2014" s="1" t="s">
        <v>1834</v>
      </c>
      <c r="E2014" s="1" t="s">
        <v>8525</v>
      </c>
      <c r="F2014" s="3">
        <v>45911</v>
      </c>
      <c r="G2014" s="1" t="s">
        <v>414</v>
      </c>
      <c r="H2014" s="1"/>
      <c r="J2014" s="11" t="s">
        <v>40</v>
      </c>
      <c r="K2014" s="11">
        <v>5316</v>
      </c>
      <c r="L2014" s="11" t="s">
        <v>1551</v>
      </c>
      <c r="N2014" s="11" t="s">
        <v>3579</v>
      </c>
      <c r="O2014" s="11" t="s">
        <v>3578</v>
      </c>
      <c r="V2014" s="17">
        <v>45926</v>
      </c>
      <c r="W2014" s="11" t="s">
        <v>3566</v>
      </c>
      <c r="X2014" s="141" t="s">
        <v>8713</v>
      </c>
      <c r="Z2014" s="11">
        <v>5</v>
      </c>
      <c r="AB2014" s="10" t="s">
        <v>8714</v>
      </c>
      <c r="AC2014" s="11" t="s">
        <v>8715</v>
      </c>
    </row>
    <row r="2015" spans="1:29" s="11" customFormat="1" hidden="1" x14ac:dyDescent="0.25">
      <c r="A2015" s="1">
        <v>20251128</v>
      </c>
      <c r="B2015" s="1" t="s">
        <v>8696</v>
      </c>
      <c r="C2015" s="1">
        <v>6.125</v>
      </c>
      <c r="D2015" s="1" t="s">
        <v>1807</v>
      </c>
      <c r="E2015" s="1">
        <v>1233276</v>
      </c>
      <c r="F2015" s="377">
        <v>45914</v>
      </c>
      <c r="G2015" s="1" t="s">
        <v>414</v>
      </c>
      <c r="H2015" s="1"/>
      <c r="J2015" s="18" t="s">
        <v>506</v>
      </c>
      <c r="K2015" s="18">
        <v>500</v>
      </c>
      <c r="L2015" s="11" t="s">
        <v>937</v>
      </c>
      <c r="N2015" s="18" t="s">
        <v>9187</v>
      </c>
      <c r="O2015" s="18" t="s">
        <v>937</v>
      </c>
      <c r="P2015" s="18"/>
      <c r="Q2015" s="18"/>
      <c r="R2015" s="18"/>
      <c r="S2015" s="18"/>
      <c r="T2015" s="18"/>
      <c r="U2015" s="18"/>
      <c r="V2015" s="318">
        <v>45998</v>
      </c>
      <c r="X2015" s="141" t="s">
        <v>8716</v>
      </c>
      <c r="Z2015" s="11">
        <v>4</v>
      </c>
      <c r="AB2015" s="11" t="s">
        <v>8717</v>
      </c>
      <c r="AC2015" s="11" t="s">
        <v>8718</v>
      </c>
    </row>
    <row r="2016" spans="1:29" s="11" customFormat="1" hidden="1" x14ac:dyDescent="0.25">
      <c r="A2016" s="1">
        <v>20251129</v>
      </c>
      <c r="B2016" s="1" t="s">
        <v>8701</v>
      </c>
      <c r="C2016" s="1">
        <v>6.125</v>
      </c>
      <c r="D2016" s="1" t="s">
        <v>3625</v>
      </c>
      <c r="E2016" s="1" t="s">
        <v>3626</v>
      </c>
      <c r="F2016" s="3">
        <v>45915</v>
      </c>
      <c r="G2016" s="1" t="s">
        <v>414</v>
      </c>
      <c r="H2016" s="1"/>
      <c r="J2016" s="11" t="s">
        <v>40</v>
      </c>
      <c r="K2016" s="11">
        <v>4881</v>
      </c>
      <c r="L2016" s="11" t="s">
        <v>1551</v>
      </c>
      <c r="N2016" s="11" t="s">
        <v>3579</v>
      </c>
      <c r="O2016" s="11" t="s">
        <v>3578</v>
      </c>
      <c r="V2016" s="17">
        <v>45926</v>
      </c>
      <c r="W2016" s="11" t="s">
        <v>3566</v>
      </c>
      <c r="X2016" s="141" t="s">
        <v>8719</v>
      </c>
      <c r="Z2016" s="11">
        <v>3</v>
      </c>
      <c r="AB2016" s="10" t="s">
        <v>8720</v>
      </c>
      <c r="AC2016" s="10" t="s">
        <v>8721</v>
      </c>
    </row>
    <row r="2017" spans="1:29" s="11" customFormat="1" hidden="1" x14ac:dyDescent="0.25">
      <c r="A2017" s="1">
        <v>20251130</v>
      </c>
      <c r="B2017" s="1">
        <v>14254493</v>
      </c>
      <c r="C2017" s="376" t="s">
        <v>8462</v>
      </c>
      <c r="D2017" s="50" t="s">
        <v>1834</v>
      </c>
      <c r="E2017" s="50" t="s">
        <v>8525</v>
      </c>
      <c r="F2017" s="3">
        <v>45915</v>
      </c>
      <c r="G2017" s="1" t="s">
        <v>414</v>
      </c>
      <c r="H2017" s="1"/>
      <c r="J2017" s="11" t="s">
        <v>40</v>
      </c>
      <c r="K2017" s="11">
        <v>4346</v>
      </c>
      <c r="N2017" s="11" t="s">
        <v>3579</v>
      </c>
      <c r="O2017" s="11" t="s">
        <v>3578</v>
      </c>
      <c r="V2017" s="17">
        <v>45918</v>
      </c>
      <c r="X2017" s="141" t="s">
        <v>8722</v>
      </c>
      <c r="Z2017" s="11">
        <v>3</v>
      </c>
      <c r="AB2017" s="11" t="s">
        <v>8723</v>
      </c>
      <c r="AC2017" s="11" t="s">
        <v>8724</v>
      </c>
    </row>
    <row r="2018" spans="1:29" s="11" customFormat="1" hidden="1" x14ac:dyDescent="0.25">
      <c r="A2018" s="1">
        <v>20251131</v>
      </c>
      <c r="B2018" s="1" t="s">
        <v>8702</v>
      </c>
      <c r="C2018" s="376">
        <v>6.125</v>
      </c>
      <c r="D2018" s="50" t="s">
        <v>1834</v>
      </c>
      <c r="E2018" s="50">
        <v>1137349</v>
      </c>
      <c r="F2018" s="377">
        <v>45915</v>
      </c>
      <c r="G2018" s="50" t="s">
        <v>414</v>
      </c>
      <c r="H2018" s="1"/>
      <c r="J2018" s="11" t="s">
        <v>40</v>
      </c>
      <c r="K2018" s="11">
        <v>5661</v>
      </c>
      <c r="N2018" s="11" t="s">
        <v>3579</v>
      </c>
      <c r="O2018" s="11" t="s">
        <v>3578</v>
      </c>
      <c r="V2018" s="17">
        <v>45918</v>
      </c>
      <c r="X2018" s="141" t="s">
        <v>8725</v>
      </c>
      <c r="Z2018" s="11">
        <v>3</v>
      </c>
      <c r="AB2018" s="11" t="s">
        <v>8726</v>
      </c>
      <c r="AC2018" s="11" t="s">
        <v>8727</v>
      </c>
    </row>
    <row r="2019" spans="1:29" s="11" customFormat="1" hidden="1" x14ac:dyDescent="0.25">
      <c r="A2019" s="1">
        <v>20251132</v>
      </c>
      <c r="B2019" s="1" t="s">
        <v>8703</v>
      </c>
      <c r="C2019" s="1">
        <v>6.125</v>
      </c>
      <c r="D2019" s="1" t="s">
        <v>1834</v>
      </c>
      <c r="E2019" s="1">
        <v>1137349</v>
      </c>
      <c r="F2019" s="377">
        <v>45915</v>
      </c>
      <c r="G2019" s="1" t="s">
        <v>414</v>
      </c>
      <c r="H2019" s="1"/>
      <c r="J2019" s="11" t="s">
        <v>40</v>
      </c>
      <c r="K2019" s="11">
        <v>4146</v>
      </c>
      <c r="N2019" s="11" t="s">
        <v>3579</v>
      </c>
      <c r="O2019" s="11" t="s">
        <v>3578</v>
      </c>
      <c r="V2019" s="17">
        <v>45918</v>
      </c>
      <c r="X2019" s="141" t="s">
        <v>8728</v>
      </c>
      <c r="Z2019" s="11">
        <v>3</v>
      </c>
      <c r="AB2019" s="10" t="s">
        <v>8729</v>
      </c>
      <c r="AC2019" s="10" t="s">
        <v>8730</v>
      </c>
    </row>
    <row r="2020" spans="1:29" s="11" customFormat="1" hidden="1" x14ac:dyDescent="0.25">
      <c r="A2020" s="1">
        <v>20251133</v>
      </c>
      <c r="B2020" s="1" t="s">
        <v>8704</v>
      </c>
      <c r="C2020" s="1" t="s">
        <v>78</v>
      </c>
      <c r="D2020" s="1" t="s">
        <v>79</v>
      </c>
      <c r="E2020" s="1">
        <v>1252149</v>
      </c>
      <c r="F2020" s="377">
        <v>45915</v>
      </c>
      <c r="G2020" s="1" t="s">
        <v>414</v>
      </c>
      <c r="H2020" s="1"/>
      <c r="J2020" s="11" t="s">
        <v>40</v>
      </c>
      <c r="K2020" s="11">
        <v>4765</v>
      </c>
      <c r="N2020" s="11" t="s">
        <v>3579</v>
      </c>
      <c r="O2020" s="11" t="s">
        <v>3578</v>
      </c>
      <c r="V2020" s="17">
        <v>45918</v>
      </c>
      <c r="X2020" s="141" t="s">
        <v>8731</v>
      </c>
      <c r="Z2020" s="11">
        <v>3</v>
      </c>
      <c r="AB2020" s="11" t="s">
        <v>8732</v>
      </c>
      <c r="AC2020" s="11" t="s">
        <v>8733</v>
      </c>
    </row>
    <row r="2021" spans="1:29" s="11" customFormat="1" hidden="1" x14ac:dyDescent="0.25">
      <c r="A2021" s="1">
        <v>20251134</v>
      </c>
      <c r="B2021" s="1" t="s">
        <v>8705</v>
      </c>
      <c r="C2021" s="1" t="s">
        <v>78</v>
      </c>
      <c r="D2021" s="1" t="s">
        <v>79</v>
      </c>
      <c r="E2021" s="1">
        <v>1252149</v>
      </c>
      <c r="F2021" s="377">
        <v>45915</v>
      </c>
      <c r="G2021" s="1" t="s">
        <v>414</v>
      </c>
      <c r="H2021" s="1"/>
      <c r="J2021" s="11" t="s">
        <v>40</v>
      </c>
      <c r="K2021" s="11">
        <v>4790</v>
      </c>
      <c r="N2021" s="11" t="s">
        <v>3579</v>
      </c>
      <c r="O2021" s="11" t="s">
        <v>3578</v>
      </c>
      <c r="V2021" s="17">
        <v>45918</v>
      </c>
      <c r="X2021" s="141" t="s">
        <v>8734</v>
      </c>
      <c r="Z2021" s="11">
        <v>3</v>
      </c>
      <c r="AB2021" s="11" t="s">
        <v>8735</v>
      </c>
      <c r="AC2021" s="11" t="s">
        <v>8736</v>
      </c>
    </row>
    <row r="2022" spans="1:29" s="11" customFormat="1" hidden="1" x14ac:dyDescent="0.25">
      <c r="A2022" s="1">
        <v>20251135</v>
      </c>
      <c r="B2022" s="1" t="s">
        <v>8706</v>
      </c>
      <c r="C2022" s="1" t="s">
        <v>33</v>
      </c>
      <c r="D2022" s="1" t="s">
        <v>1731</v>
      </c>
      <c r="E2022" s="1">
        <v>1219697</v>
      </c>
      <c r="F2022" s="3">
        <v>45915</v>
      </c>
      <c r="G2022" s="1" t="s">
        <v>414</v>
      </c>
      <c r="H2022" s="1"/>
      <c r="J2022" s="18" t="s">
        <v>506</v>
      </c>
      <c r="K2022" s="18">
        <v>500</v>
      </c>
      <c r="L2022" s="11" t="s">
        <v>937</v>
      </c>
      <c r="N2022" s="18" t="s">
        <v>9187</v>
      </c>
      <c r="O2022" s="18" t="s">
        <v>9188</v>
      </c>
      <c r="P2022" s="18" t="s">
        <v>937</v>
      </c>
      <c r="Q2022" s="18" t="s">
        <v>937</v>
      </c>
      <c r="R2022" s="18" t="s">
        <v>937</v>
      </c>
      <c r="S2022" s="18" t="s">
        <v>937</v>
      </c>
      <c r="T2022" s="18" t="s">
        <v>937</v>
      </c>
      <c r="U2022" s="18" t="s">
        <v>937</v>
      </c>
      <c r="V2022" s="318">
        <v>45998</v>
      </c>
      <c r="W2022" s="11" t="s">
        <v>9189</v>
      </c>
      <c r="X2022" s="141" t="s">
        <v>8737</v>
      </c>
      <c r="Z2022" s="11">
        <v>3</v>
      </c>
      <c r="AB2022" s="10" t="s">
        <v>8738</v>
      </c>
      <c r="AC2022" s="10" t="s">
        <v>8739</v>
      </c>
    </row>
    <row r="2023" spans="1:29" s="11" customFormat="1" hidden="1" x14ac:dyDescent="0.25">
      <c r="A2023" s="1">
        <v>20251136</v>
      </c>
      <c r="B2023" s="1" t="s">
        <v>8707</v>
      </c>
      <c r="C2023" s="1" t="s">
        <v>33</v>
      </c>
      <c r="D2023" s="1" t="s">
        <v>511</v>
      </c>
      <c r="E2023" s="1">
        <v>1108037</v>
      </c>
      <c r="F2023" s="3">
        <v>45915</v>
      </c>
      <c r="G2023" s="1" t="s">
        <v>414</v>
      </c>
      <c r="H2023" s="1"/>
      <c r="J2023" s="18" t="s">
        <v>506</v>
      </c>
      <c r="K2023" s="18">
        <v>500</v>
      </c>
      <c r="L2023" s="11" t="s">
        <v>937</v>
      </c>
      <c r="N2023" s="18" t="s">
        <v>9187</v>
      </c>
      <c r="O2023" s="18" t="s">
        <v>9188</v>
      </c>
      <c r="P2023" s="18" t="s">
        <v>937</v>
      </c>
      <c r="Q2023" s="18" t="s">
        <v>937</v>
      </c>
      <c r="R2023" s="18" t="s">
        <v>937</v>
      </c>
      <c r="S2023" s="18" t="s">
        <v>937</v>
      </c>
      <c r="T2023" s="18" t="s">
        <v>937</v>
      </c>
      <c r="U2023" s="18" t="s">
        <v>937</v>
      </c>
      <c r="V2023" s="318">
        <v>45995</v>
      </c>
      <c r="W2023" s="11" t="s">
        <v>9189</v>
      </c>
      <c r="X2023" s="141" t="s">
        <v>8740</v>
      </c>
      <c r="Z2023" s="11">
        <v>3</v>
      </c>
      <c r="AB2023" s="11" t="s">
        <v>8741</v>
      </c>
      <c r="AC2023" s="11" t="s">
        <v>8742</v>
      </c>
    </row>
    <row r="2024" spans="1:29" s="11" customFormat="1" hidden="1" x14ac:dyDescent="0.25">
      <c r="A2024" s="1">
        <v>20251137</v>
      </c>
      <c r="B2024" s="1">
        <v>14304771</v>
      </c>
      <c r="C2024" s="1">
        <v>6.125</v>
      </c>
      <c r="D2024" s="1" t="s">
        <v>3625</v>
      </c>
      <c r="E2024" s="1">
        <v>1137349</v>
      </c>
      <c r="F2024" s="377">
        <v>45924</v>
      </c>
      <c r="G2024" s="1" t="s">
        <v>414</v>
      </c>
      <c r="H2024" s="1"/>
      <c r="J2024" s="11" t="s">
        <v>40</v>
      </c>
      <c r="K2024" s="11">
        <v>5041</v>
      </c>
      <c r="N2024" s="11" t="s">
        <v>3579</v>
      </c>
      <c r="O2024" s="11" t="s">
        <v>3578</v>
      </c>
      <c r="V2024" s="17">
        <v>45951</v>
      </c>
      <c r="W2024" s="11" t="s">
        <v>20</v>
      </c>
      <c r="X2024" s="141" t="str">
        <f t="shared" si="23"/>
        <v>20251137-14304771</v>
      </c>
      <c r="Z2024" s="11">
        <f ca="1">IF(AND(ISBLANK(F2024), ISBLANK(V2024)), "", NETWORKDAYS.INTL(F2024, IF(V2024="", TODAY(), V2024), "0000110", DATA!$B$2:$B$200))</f>
        <v>20</v>
      </c>
      <c r="AB2024" s="11" t="s">
        <v>8783</v>
      </c>
      <c r="AC2024" s="11" t="s">
        <v>8784</v>
      </c>
    </row>
    <row r="2025" spans="1:29" s="11" customFormat="1" hidden="1" x14ac:dyDescent="0.25">
      <c r="A2025" s="1">
        <v>20251138</v>
      </c>
      <c r="B2025" s="1" t="s">
        <v>8769</v>
      </c>
      <c r="C2025" s="1" t="s">
        <v>3591</v>
      </c>
      <c r="D2025" s="1" t="s">
        <v>79</v>
      </c>
      <c r="E2025" s="1">
        <v>1252149</v>
      </c>
      <c r="F2025" s="377">
        <v>45924</v>
      </c>
      <c r="G2025" s="1" t="s">
        <v>414</v>
      </c>
      <c r="H2025" s="1"/>
      <c r="J2025" s="11" t="s">
        <v>268</v>
      </c>
      <c r="K2025" s="11">
        <v>550</v>
      </c>
      <c r="N2025" s="11" t="s">
        <v>937</v>
      </c>
      <c r="O2025" s="11" t="s">
        <v>937</v>
      </c>
      <c r="V2025" s="17">
        <v>45928</v>
      </c>
      <c r="X2025" s="141" t="str">
        <f t="shared" si="23"/>
        <v>20251138-14247175R10</v>
      </c>
      <c r="Z2025" s="11">
        <f ca="1">IF(AND(ISBLANK(F2025), ISBLANK(V2025)), "", NETWORKDAYS.INTL(F2025, IF(V2025="", TODAY(), V2025), "0000110", DATA!$B$2:$B$200))</f>
        <v>3</v>
      </c>
      <c r="AB2025" s="11" t="s">
        <v>8785</v>
      </c>
      <c r="AC2025" s="11" t="s">
        <v>8786</v>
      </c>
    </row>
    <row r="2026" spans="1:29" s="11" customFormat="1" hidden="1" x14ac:dyDescent="0.25">
      <c r="A2026" s="1">
        <v>20251139</v>
      </c>
      <c r="B2026" s="1" t="s">
        <v>8768</v>
      </c>
      <c r="C2026" s="1">
        <v>3.875</v>
      </c>
      <c r="D2026" s="1" t="s">
        <v>79</v>
      </c>
      <c r="E2026" s="1">
        <v>1252149</v>
      </c>
      <c r="F2026" s="377">
        <v>45924</v>
      </c>
      <c r="G2026" s="1" t="s">
        <v>414</v>
      </c>
      <c r="H2026" s="1"/>
      <c r="J2026" s="11" t="s">
        <v>40</v>
      </c>
      <c r="K2026" s="11">
        <v>4171</v>
      </c>
      <c r="N2026" s="11" t="s">
        <v>3579</v>
      </c>
      <c r="O2026" s="11" t="s">
        <v>3578</v>
      </c>
      <c r="V2026" s="17">
        <v>45928</v>
      </c>
      <c r="X2026" s="141" t="str">
        <f t="shared" si="23"/>
        <v>20251139-14320851R2</v>
      </c>
      <c r="Z2026" s="11">
        <f ca="1">IF(AND(ISBLANK(F2026), ISBLANK(V2026)), "", NETWORKDAYS.INTL(F2026, IF(V2026="", TODAY(), V2026), "0000110", DATA!$B$2:$B$200))</f>
        <v>3</v>
      </c>
      <c r="AB2026" s="11" t="s">
        <v>8788</v>
      </c>
      <c r="AC2026" s="11" t="s">
        <v>8789</v>
      </c>
    </row>
    <row r="2027" spans="1:29" s="11" customFormat="1" hidden="1" x14ac:dyDescent="0.25">
      <c r="A2027" s="1">
        <v>20251140</v>
      </c>
      <c r="B2027" s="1" t="s">
        <v>8795</v>
      </c>
      <c r="C2027" s="1">
        <v>6.125</v>
      </c>
      <c r="D2027" s="1" t="s">
        <v>1834</v>
      </c>
      <c r="E2027" s="1">
        <v>1137349</v>
      </c>
      <c r="F2027" s="377">
        <v>45930</v>
      </c>
      <c r="G2027" s="1" t="s">
        <v>414</v>
      </c>
      <c r="H2027" s="1"/>
      <c r="J2027" s="11" t="s">
        <v>40</v>
      </c>
      <c r="K2027" s="11">
        <v>4831</v>
      </c>
      <c r="L2027" s="11" t="s">
        <v>1551</v>
      </c>
      <c r="N2027" s="11" t="s">
        <v>3579</v>
      </c>
      <c r="O2027" s="11" t="s">
        <v>3578</v>
      </c>
      <c r="V2027" s="17">
        <v>45959</v>
      </c>
      <c r="W2027" s="11" t="s">
        <v>8924</v>
      </c>
      <c r="X2027" s="141" t="str">
        <f t="shared" si="23"/>
        <v>20251140-14228444R2</v>
      </c>
      <c r="Z2027" s="11">
        <f ca="1">IF(AND(ISBLANK(F2027), ISBLANK(V2027)), "", NETWORKDAYS.INTL(F2027, IF(V2027="", TODAY(), V2027), "0000110", DATA!$B$2:$B$200))</f>
        <v>22</v>
      </c>
      <c r="AB2027" s="11" t="s">
        <v>8838</v>
      </c>
      <c r="AC2027" s="11" t="s">
        <v>8839</v>
      </c>
    </row>
    <row r="2028" spans="1:29" s="11" customFormat="1" hidden="1" x14ac:dyDescent="0.25">
      <c r="A2028" s="1">
        <v>20251141</v>
      </c>
      <c r="B2028" s="319" t="s">
        <v>8796</v>
      </c>
      <c r="C2028" s="1">
        <v>6.125</v>
      </c>
      <c r="D2028" s="1" t="s">
        <v>1834</v>
      </c>
      <c r="E2028" s="1" t="s">
        <v>2965</v>
      </c>
      <c r="F2028" s="377">
        <v>45930</v>
      </c>
      <c r="G2028" s="1" t="s">
        <v>414</v>
      </c>
      <c r="H2028" s="1"/>
      <c r="J2028" s="11" t="s">
        <v>40</v>
      </c>
      <c r="K2028" s="11">
        <v>4906</v>
      </c>
      <c r="L2028" s="11" t="s">
        <v>1551</v>
      </c>
      <c r="N2028" s="11" t="s">
        <v>3579</v>
      </c>
      <c r="O2028" s="11" t="s">
        <v>3578</v>
      </c>
      <c r="V2028" s="17">
        <v>45958</v>
      </c>
      <c r="W2028" s="11" t="s">
        <v>8924</v>
      </c>
      <c r="X2028" s="141" t="str">
        <f t="shared" si="23"/>
        <v>20251141-14198196R11</v>
      </c>
      <c r="Z2028" s="11">
        <f ca="1">IF(AND(ISBLANK(F2028), ISBLANK(V2028)), "", NETWORKDAYS.INTL(F2028, IF(V2028="", TODAY(), V2028), "0000110", DATA!$B$2:$B$200))</f>
        <v>21</v>
      </c>
      <c r="AB2028" s="10" t="s">
        <v>8845</v>
      </c>
      <c r="AC2028" s="10" t="s">
        <v>8840</v>
      </c>
    </row>
    <row r="2029" spans="1:29" s="11" customFormat="1" hidden="1" x14ac:dyDescent="0.25">
      <c r="A2029" s="1">
        <v>20251142</v>
      </c>
      <c r="B2029" s="319" t="s">
        <v>8797</v>
      </c>
      <c r="C2029" s="1">
        <v>3.875</v>
      </c>
      <c r="D2029" s="1" t="s">
        <v>79</v>
      </c>
      <c r="E2029" s="1">
        <v>1252149</v>
      </c>
      <c r="F2029" s="3">
        <v>45930</v>
      </c>
      <c r="G2029" s="1" t="s">
        <v>414</v>
      </c>
      <c r="H2029" s="1"/>
      <c r="J2029" s="11" t="s">
        <v>40</v>
      </c>
      <c r="K2029" s="11">
        <v>4246</v>
      </c>
      <c r="N2029" s="11" t="s">
        <v>3578</v>
      </c>
      <c r="O2029" s="11" t="s">
        <v>3579</v>
      </c>
      <c r="V2029" s="17">
        <v>45935</v>
      </c>
      <c r="X2029" s="141" t="str">
        <f t="shared" si="23"/>
        <v>20251142-14293147R7</v>
      </c>
      <c r="Z2029" s="11">
        <f ca="1">IF(AND(ISBLANK(F2029), ISBLANK(V2029)), "", NETWORKDAYS.INTL(F2029, IF(V2029="", TODAY(), V2029), "0000110", DATA!$B$2:$B$200))</f>
        <v>4</v>
      </c>
      <c r="AB2029" s="11" t="s">
        <v>8841</v>
      </c>
      <c r="AC2029" s="11" t="s">
        <v>8842</v>
      </c>
    </row>
    <row r="2030" spans="1:29" s="11" customFormat="1" hidden="1" x14ac:dyDescent="0.25">
      <c r="A2030" s="1">
        <v>20251143</v>
      </c>
      <c r="B2030" s="319" t="s">
        <v>8818</v>
      </c>
      <c r="C2030" s="376">
        <v>6.125</v>
      </c>
      <c r="D2030" s="50" t="s">
        <v>1834</v>
      </c>
      <c r="E2030" s="50" t="s">
        <v>2965</v>
      </c>
      <c r="F2030" s="377">
        <v>45935</v>
      </c>
      <c r="G2030" s="1" t="s">
        <v>414</v>
      </c>
      <c r="H2030" s="1"/>
      <c r="J2030" s="11" t="s">
        <v>40</v>
      </c>
      <c r="K2030" s="11">
        <v>4121</v>
      </c>
      <c r="N2030" s="11" t="s">
        <v>3578</v>
      </c>
      <c r="O2030" s="11" t="s">
        <v>3579</v>
      </c>
      <c r="V2030" s="17">
        <v>45952</v>
      </c>
      <c r="X2030" s="141" t="str">
        <f t="shared" si="23"/>
        <v>20251143-14254492R2</v>
      </c>
      <c r="Z2030" s="11">
        <f ca="1">IF(AND(ISBLANK(F2030), ISBLANK(V2030)), "", NETWORKDAYS.INTL(F2030, IF(V2030="", TODAY(), V2030), "0000110", DATA!$B$2:$B$200))</f>
        <v>14</v>
      </c>
      <c r="AB2030" s="11" t="s">
        <v>8846</v>
      </c>
      <c r="AC2030" s="11" t="s">
        <v>8843</v>
      </c>
    </row>
    <row r="2031" spans="1:29" s="11" customFormat="1" hidden="1" x14ac:dyDescent="0.25">
      <c r="A2031" s="1">
        <v>20251144</v>
      </c>
      <c r="B2031" s="319" t="s">
        <v>8825</v>
      </c>
      <c r="C2031" s="376">
        <v>6.125</v>
      </c>
      <c r="D2031" s="1" t="s">
        <v>3625</v>
      </c>
      <c r="E2031" s="1" t="s">
        <v>3626</v>
      </c>
      <c r="F2031" s="3">
        <v>45937</v>
      </c>
      <c r="G2031" s="1" t="s">
        <v>414</v>
      </c>
      <c r="H2031" s="1"/>
      <c r="J2031" s="11" t="s">
        <v>40</v>
      </c>
      <c r="K2031" s="11">
        <v>4756</v>
      </c>
      <c r="L2031" s="11" t="s">
        <v>1551</v>
      </c>
      <c r="N2031" s="11" t="s">
        <v>3578</v>
      </c>
      <c r="O2031" s="11" t="s">
        <v>3579</v>
      </c>
      <c r="V2031" s="17">
        <v>45943</v>
      </c>
      <c r="W2031" s="11" t="s">
        <v>3566</v>
      </c>
      <c r="X2031" s="141" t="str">
        <f t="shared" si="23"/>
        <v>20251144-14254491R3</v>
      </c>
      <c r="Z2031" s="11">
        <f ca="1">IF(AND(ISBLANK(F2031), ISBLANK(V2031)), "", NETWORKDAYS.INTL(F2031, IF(V2031="", TODAY(), V2031), "0000110", DATA!$B$2:$B$200))</f>
        <v>5</v>
      </c>
      <c r="AB2031" s="11" t="s">
        <v>8847</v>
      </c>
      <c r="AC2031" s="10" t="s">
        <v>8844</v>
      </c>
    </row>
    <row r="2032" spans="1:29" s="11" customFormat="1" hidden="1" x14ac:dyDescent="0.25">
      <c r="A2032" s="1">
        <v>20251145</v>
      </c>
      <c r="B2032" s="319">
        <v>14304770</v>
      </c>
      <c r="C2032" s="376">
        <v>6.125</v>
      </c>
      <c r="D2032" s="50" t="s">
        <v>1834</v>
      </c>
      <c r="E2032" s="50">
        <v>1251085</v>
      </c>
      <c r="F2032" s="3">
        <v>45944</v>
      </c>
      <c r="G2032" s="1" t="s">
        <v>414</v>
      </c>
      <c r="H2032" s="1"/>
      <c r="J2032" s="11" t="s">
        <v>40</v>
      </c>
      <c r="K2032" s="11">
        <v>4856</v>
      </c>
      <c r="L2032" s="11" t="s">
        <v>1551</v>
      </c>
      <c r="N2032" s="11" t="s">
        <v>3578</v>
      </c>
      <c r="O2032" s="11" t="s">
        <v>3579</v>
      </c>
      <c r="V2032" s="17">
        <v>45957</v>
      </c>
      <c r="W2032" s="11" t="s">
        <v>8924</v>
      </c>
      <c r="X2032" s="141" t="str">
        <f t="shared" si="23"/>
        <v>20251145-14304770</v>
      </c>
      <c r="Z2032" s="11">
        <f ca="1">IF(AND(ISBLANK(F2032), ISBLANK(V2032)), "", NETWORKDAYS.INTL(F2032, IF(V2032="", TODAY(), V2032), "0000110", DATA!$B$2:$B$200))</f>
        <v>10</v>
      </c>
      <c r="AB2032" s="11" t="s">
        <v>8911</v>
      </c>
      <c r="AC2032" s="11" t="s">
        <v>8910</v>
      </c>
    </row>
    <row r="2033" spans="1:29" s="11" customFormat="1" hidden="1" x14ac:dyDescent="0.25">
      <c r="A2033" s="1">
        <v>20251146</v>
      </c>
      <c r="B2033" s="320" t="s">
        <v>8855</v>
      </c>
      <c r="C2033" s="1" t="s">
        <v>3591</v>
      </c>
      <c r="D2033" s="1" t="s">
        <v>79</v>
      </c>
      <c r="E2033" s="1">
        <v>1252149</v>
      </c>
      <c r="F2033" s="377">
        <v>45944</v>
      </c>
      <c r="G2033" s="1" t="s">
        <v>414</v>
      </c>
      <c r="H2033" s="1"/>
      <c r="J2033" s="11" t="s">
        <v>40</v>
      </c>
      <c r="K2033" s="11">
        <v>5012</v>
      </c>
      <c r="N2033" s="11" t="s">
        <v>3578</v>
      </c>
      <c r="O2033" s="11" t="s">
        <v>3579</v>
      </c>
      <c r="V2033" s="17">
        <v>45952</v>
      </c>
      <c r="X2033" s="141" t="str">
        <f t="shared" si="23"/>
        <v>20251146-14247175R11</v>
      </c>
      <c r="Z2033" s="11">
        <f ca="1">IF(AND(ISBLANK(F2033), ISBLANK(V2033)), "", NETWORKDAYS.INTL(F2033, IF(V2033="", TODAY(), V2033), "0000110", DATA!$B$2:$B$200))</f>
        <v>7</v>
      </c>
      <c r="AB2033" s="11" t="s">
        <v>8913</v>
      </c>
      <c r="AC2033" s="11" t="s">
        <v>8912</v>
      </c>
    </row>
    <row r="2034" spans="1:29" s="11" customFormat="1" hidden="1" x14ac:dyDescent="0.25">
      <c r="A2034" s="1">
        <v>20251147</v>
      </c>
      <c r="B2034" s="321" t="s">
        <v>8856</v>
      </c>
      <c r="C2034" s="1" t="s">
        <v>78</v>
      </c>
      <c r="D2034" s="1" t="s">
        <v>79</v>
      </c>
      <c r="E2034" s="1">
        <v>1252149</v>
      </c>
      <c r="F2034" s="377">
        <v>45944</v>
      </c>
      <c r="G2034" s="1" t="s">
        <v>414</v>
      </c>
      <c r="H2034" s="1"/>
      <c r="J2034" s="11" t="s">
        <v>40</v>
      </c>
      <c r="K2034" s="11">
        <v>4740</v>
      </c>
      <c r="N2034" s="11" t="s">
        <v>3578</v>
      </c>
      <c r="O2034" s="11" t="s">
        <v>3579</v>
      </c>
      <c r="V2034" s="17">
        <v>45952</v>
      </c>
      <c r="X2034" s="141" t="str">
        <f t="shared" si="23"/>
        <v>20251147-13955538R23</v>
      </c>
      <c r="Z2034" s="11">
        <f ca="1">IF(AND(ISBLANK(F2034), ISBLANK(V2034)), "", NETWORKDAYS.INTL(F2034, IF(V2034="", TODAY(), V2034), "0000110", DATA!$B$2:$B$200))</f>
        <v>7</v>
      </c>
      <c r="AB2034" s="11" t="s">
        <v>8914</v>
      </c>
      <c r="AC2034" s="10" t="s">
        <v>8915</v>
      </c>
    </row>
    <row r="2035" spans="1:29" s="11" customFormat="1" hidden="1" x14ac:dyDescent="0.25">
      <c r="A2035" s="244">
        <v>20251148</v>
      </c>
      <c r="B2035" s="245">
        <v>14136228</v>
      </c>
      <c r="C2035" s="244">
        <v>6</v>
      </c>
      <c r="D2035" s="244" t="s">
        <v>3478</v>
      </c>
      <c r="E2035" s="244">
        <v>1281596</v>
      </c>
      <c r="F2035" s="371">
        <v>45944</v>
      </c>
      <c r="G2035" s="244" t="s">
        <v>414</v>
      </c>
      <c r="H2035" s="244"/>
      <c r="I2035" s="90"/>
      <c r="J2035" s="90" t="s">
        <v>40</v>
      </c>
      <c r="K2035" s="90">
        <v>7251</v>
      </c>
      <c r="L2035" s="90" t="s">
        <v>1551</v>
      </c>
      <c r="M2035" s="90"/>
      <c r="N2035" s="90"/>
      <c r="O2035" s="90"/>
      <c r="P2035" s="90"/>
      <c r="Q2035" s="90"/>
      <c r="R2035" s="90"/>
      <c r="S2035" s="90"/>
      <c r="T2035" s="90"/>
      <c r="U2035" s="90"/>
      <c r="V2035" s="231"/>
      <c r="W2035" s="90" t="s">
        <v>8949</v>
      </c>
      <c r="X2035" s="141" t="str">
        <f t="shared" si="23"/>
        <v>20251148-14136228</v>
      </c>
      <c r="Z2035" s="11">
        <f ca="1">IF(AND(ISBLANK(F2035), ISBLANK(V2035)), "", NETWORKDAYS.INTL(F2035, IF(V2035="", TODAY(), V2035), "0000110", DATA!$B$2:$B$200))</f>
        <v>77</v>
      </c>
      <c r="AB2035" s="11" t="s">
        <v>8916</v>
      </c>
      <c r="AC2035" s="10" t="s">
        <v>8918</v>
      </c>
    </row>
    <row r="2036" spans="1:29" s="11" customFormat="1" hidden="1" x14ac:dyDescent="0.25">
      <c r="A2036" s="1">
        <v>20251149</v>
      </c>
      <c r="B2036" s="1" t="s">
        <v>8858</v>
      </c>
      <c r="C2036" s="1" t="s">
        <v>78</v>
      </c>
      <c r="D2036" s="1" t="s">
        <v>79</v>
      </c>
      <c r="E2036" s="1">
        <v>1252149</v>
      </c>
      <c r="F2036" s="377">
        <v>45944</v>
      </c>
      <c r="G2036" s="1" t="s">
        <v>414</v>
      </c>
      <c r="H2036" s="1"/>
      <c r="J2036" s="11" t="s">
        <v>40</v>
      </c>
      <c r="K2036" s="11">
        <v>4690</v>
      </c>
      <c r="N2036" s="11" t="s">
        <v>3578</v>
      </c>
      <c r="O2036" s="11" t="s">
        <v>3579</v>
      </c>
      <c r="V2036" s="17">
        <v>45987</v>
      </c>
      <c r="W2036" s="11" t="s">
        <v>8993</v>
      </c>
      <c r="X2036" s="141" t="str">
        <f t="shared" si="23"/>
        <v>20251149-14012922R20</v>
      </c>
      <c r="Z2036" s="11">
        <f ca="1">IF(AND(ISBLANK(F2036), ISBLANK(V2036)), "", NETWORKDAYS.INTL(F2036, IF(V2036="", TODAY(), V2036), "0000110", DATA!$B$2:$B$200))</f>
        <v>31</v>
      </c>
      <c r="AB2036" s="11" t="s">
        <v>8917</v>
      </c>
      <c r="AC2036" s="10" t="s">
        <v>8919</v>
      </c>
    </row>
    <row r="2037" spans="1:29" s="11" customFormat="1" hidden="1" x14ac:dyDescent="0.25">
      <c r="A2037" s="1">
        <v>20251150</v>
      </c>
      <c r="B2037" s="1" t="s">
        <v>8871</v>
      </c>
      <c r="C2037" s="48">
        <v>6.125</v>
      </c>
      <c r="D2037" s="1" t="s">
        <v>1834</v>
      </c>
      <c r="E2037" s="1" t="s">
        <v>8525</v>
      </c>
      <c r="F2037" s="3">
        <v>45945</v>
      </c>
      <c r="G2037" s="1" t="s">
        <v>414</v>
      </c>
      <c r="H2037" s="1"/>
      <c r="J2037" s="11" t="s">
        <v>40</v>
      </c>
      <c r="K2037" s="11">
        <v>4531</v>
      </c>
      <c r="N2037" s="11" t="s">
        <v>3578</v>
      </c>
      <c r="O2037" s="11" t="s">
        <v>3579</v>
      </c>
      <c r="V2037" s="17">
        <v>45952</v>
      </c>
      <c r="X2037" s="141" t="str">
        <f t="shared" si="23"/>
        <v>20251150-14254494R1</v>
      </c>
      <c r="Z2037" s="11">
        <f ca="1">IF(AND(ISBLANK(F2037), ISBLANK(V2037)), "", NETWORKDAYS.INTL(F2037, IF(V2037="", TODAY(), V2037), "0000110", DATA!$B$2:$B$200))</f>
        <v>6</v>
      </c>
      <c r="AB2037" s="11" t="s">
        <v>8920</v>
      </c>
      <c r="AC2037" s="10" t="s">
        <v>8921</v>
      </c>
    </row>
    <row r="2038" spans="1:29" s="11" customFormat="1" hidden="1" x14ac:dyDescent="0.25">
      <c r="A2038" s="1">
        <v>20251151</v>
      </c>
      <c r="B2038" s="1">
        <v>14337194</v>
      </c>
      <c r="C2038" s="48">
        <v>6.125</v>
      </c>
      <c r="D2038" s="1" t="s">
        <v>8049</v>
      </c>
      <c r="E2038" s="1">
        <v>2020054</v>
      </c>
      <c r="F2038" s="3">
        <v>45945</v>
      </c>
      <c r="G2038" s="1" t="s">
        <v>414</v>
      </c>
      <c r="H2038" s="1"/>
      <c r="J2038" s="11" t="s">
        <v>40</v>
      </c>
      <c r="K2038" s="11">
        <v>4296</v>
      </c>
      <c r="N2038" s="11" t="s">
        <v>3578</v>
      </c>
      <c r="O2038" s="11" t="s">
        <v>3579</v>
      </c>
      <c r="V2038" s="17">
        <v>45952</v>
      </c>
      <c r="X2038" s="141" t="str">
        <f t="shared" si="23"/>
        <v>20251151-14337194</v>
      </c>
      <c r="Z2038" s="11">
        <f ca="1">IF(AND(ISBLANK(F2038), ISBLANK(V2038)), "", NETWORKDAYS.INTL(F2038, IF(V2038="", TODAY(), V2038), "0000110", DATA!$B$2:$B$200))</f>
        <v>6</v>
      </c>
      <c r="AB2038" s="11" t="s">
        <v>8922</v>
      </c>
      <c r="AC2038" s="11" t="s">
        <v>8923</v>
      </c>
    </row>
    <row r="2039" spans="1:29" s="11" customFormat="1" hidden="1" x14ac:dyDescent="0.25">
      <c r="A2039" s="244">
        <v>20251152</v>
      </c>
      <c r="B2039" s="244" t="s">
        <v>8907</v>
      </c>
      <c r="C2039" s="258">
        <v>6</v>
      </c>
      <c r="D2039" s="244" t="s">
        <v>3478</v>
      </c>
      <c r="E2039" s="244">
        <v>1281596</v>
      </c>
      <c r="F2039" s="371">
        <v>45949</v>
      </c>
      <c r="G2039" s="244" t="s">
        <v>414</v>
      </c>
      <c r="H2039" s="244"/>
      <c r="I2039" s="90"/>
      <c r="J2039" s="90" t="s">
        <v>40</v>
      </c>
      <c r="K2039" s="90">
        <v>6916</v>
      </c>
      <c r="L2039" s="90"/>
      <c r="M2039" s="90"/>
      <c r="N2039" s="90"/>
      <c r="O2039" s="90"/>
      <c r="P2039" s="90"/>
      <c r="Q2039" s="90"/>
      <c r="R2039" s="90"/>
      <c r="S2039" s="90"/>
      <c r="T2039" s="90"/>
      <c r="U2039" s="90"/>
      <c r="V2039" s="231"/>
      <c r="W2039" s="90" t="s">
        <v>8949</v>
      </c>
      <c r="X2039" s="141" t="str">
        <f t="shared" si="23"/>
        <v>20251152-14136229R1</v>
      </c>
      <c r="Z2039" s="11">
        <f ca="1">IF(AND(ISBLANK(F2039), ISBLANK(V2039)), "", NETWORKDAYS.INTL(F2039, IF(V2039="", TODAY(), V2039), "0000110", DATA!$B$2:$B$200))</f>
        <v>74</v>
      </c>
      <c r="AB2039" s="11" t="s">
        <v>8974</v>
      </c>
      <c r="AC2039" s="11" t="s">
        <v>8975</v>
      </c>
    </row>
    <row r="2040" spans="1:29" s="11" customFormat="1" hidden="1" x14ac:dyDescent="0.25">
      <c r="A2040" s="1">
        <v>20251153</v>
      </c>
      <c r="B2040" s="319" t="s">
        <v>8933</v>
      </c>
      <c r="C2040" s="1">
        <v>3.875</v>
      </c>
      <c r="D2040" s="1" t="s">
        <v>79</v>
      </c>
      <c r="E2040" s="1">
        <v>1252149</v>
      </c>
      <c r="F2040" s="377">
        <v>45952</v>
      </c>
      <c r="G2040" s="1" t="s">
        <v>414</v>
      </c>
      <c r="H2040" s="1"/>
      <c r="J2040" s="11" t="s">
        <v>40</v>
      </c>
      <c r="K2040" s="11">
        <v>4196</v>
      </c>
      <c r="N2040" s="11" t="s">
        <v>3579</v>
      </c>
      <c r="O2040" s="11" t="s">
        <v>3578</v>
      </c>
      <c r="V2040" s="17">
        <v>45964</v>
      </c>
      <c r="X2040" s="141" t="str">
        <f t="shared" si="23"/>
        <v>20251153-14293147R8</v>
      </c>
      <c r="Z2040" s="11">
        <f ca="1">IF(AND(ISBLANK(F2040), ISBLANK(V2040)), "", NETWORKDAYS.INTL(F2040, IF(V2040="", TODAY(), V2040), "0000110", DATA!$B$2:$B$200))</f>
        <v>9</v>
      </c>
      <c r="AB2040" s="10" t="s">
        <v>8973</v>
      </c>
      <c r="AC2040" s="10" t="s">
        <v>8972</v>
      </c>
    </row>
    <row r="2041" spans="1:29" s="11" customFormat="1" hidden="1" x14ac:dyDescent="0.25">
      <c r="A2041" s="364">
        <v>20251154</v>
      </c>
      <c r="B2041" s="1" t="s">
        <v>8957</v>
      </c>
      <c r="C2041" s="1" t="s">
        <v>8462</v>
      </c>
      <c r="D2041" s="1" t="s">
        <v>1834</v>
      </c>
      <c r="E2041" s="1" t="s">
        <v>8525</v>
      </c>
      <c r="F2041" s="3">
        <v>45958</v>
      </c>
      <c r="G2041" s="1" t="s">
        <v>414</v>
      </c>
      <c r="H2041" s="1"/>
      <c r="J2041" s="11" t="s">
        <v>40</v>
      </c>
      <c r="K2041" s="11">
        <v>7191</v>
      </c>
      <c r="L2041" s="11" t="s">
        <v>1161</v>
      </c>
      <c r="N2041" s="11" t="s">
        <v>3579</v>
      </c>
      <c r="O2041" s="11" t="s">
        <v>3578</v>
      </c>
      <c r="V2041" s="17">
        <v>45993</v>
      </c>
      <c r="W2041" s="11" t="s">
        <v>3566</v>
      </c>
      <c r="X2041" s="141" t="str">
        <f t="shared" si="23"/>
        <v>20251154-14254493R1</v>
      </c>
      <c r="Z2041" s="11">
        <f ca="1">IF(AND(ISBLANK(F2041), ISBLANK(V2041)), "", NETWORKDAYS.INTL(F2041, IF(V2041="", TODAY(), V2041), "0000110", DATA!$B$2:$B$200))</f>
        <v>25</v>
      </c>
      <c r="AB2041" s="11" t="s">
        <v>8976</v>
      </c>
    </row>
    <row r="2042" spans="1:29" s="11" customFormat="1" hidden="1" x14ac:dyDescent="0.25">
      <c r="A2042" s="364">
        <v>20251155</v>
      </c>
      <c r="B2042" s="1" t="s">
        <v>9053</v>
      </c>
      <c r="C2042" s="48">
        <v>6.125</v>
      </c>
      <c r="D2042" s="1" t="s">
        <v>1834</v>
      </c>
      <c r="E2042" s="1" t="s">
        <v>8525</v>
      </c>
      <c r="F2042" s="377">
        <v>45966</v>
      </c>
      <c r="G2042" s="1" t="s">
        <v>414</v>
      </c>
      <c r="H2042" s="1"/>
      <c r="J2042" s="11" t="s">
        <v>40</v>
      </c>
      <c r="K2042" s="11">
        <v>4146</v>
      </c>
      <c r="N2042" s="11" t="s">
        <v>3579</v>
      </c>
      <c r="O2042" s="11" t="s">
        <v>3578</v>
      </c>
      <c r="V2042" s="17">
        <v>45994</v>
      </c>
      <c r="X2042" s="141" t="str">
        <f t="shared" si="23"/>
        <v>20251155-14254494R2</v>
      </c>
      <c r="Z2042" s="11">
        <f ca="1">IF(AND(ISBLANK(F2042), ISBLANK(V2042)), "", NETWORKDAYS.INTL(F2042, IF(V2042="", TODAY(), V2042), "0000110", DATA!$B$2:$B$200))</f>
        <v>20</v>
      </c>
    </row>
    <row r="2043" spans="1:29" s="11" customFormat="1" hidden="1" x14ac:dyDescent="0.25">
      <c r="A2043" s="1">
        <v>20251156</v>
      </c>
      <c r="B2043" s="1" t="s">
        <v>9078</v>
      </c>
      <c r="C2043" s="376">
        <v>6.125</v>
      </c>
      <c r="D2043" s="50" t="s">
        <v>1834</v>
      </c>
      <c r="E2043" s="50">
        <v>1251085</v>
      </c>
      <c r="F2043" s="3">
        <v>45972</v>
      </c>
      <c r="G2043" s="1" t="s">
        <v>414</v>
      </c>
      <c r="H2043" s="1"/>
      <c r="J2043" s="11" t="s">
        <v>40</v>
      </c>
      <c r="K2043" s="11">
        <v>4121</v>
      </c>
      <c r="N2043" s="11" t="s">
        <v>3579</v>
      </c>
      <c r="O2043" s="11" t="s">
        <v>3578</v>
      </c>
      <c r="V2043" s="17">
        <v>45982</v>
      </c>
      <c r="X2043" s="141" t="str">
        <f t="shared" si="23"/>
        <v>20251156-14304770R1</v>
      </c>
      <c r="Z2043" s="11">
        <f ca="1">IF(AND(ISBLANK(F2043), ISBLANK(V2043)), "", NETWORKDAYS.INTL(F2043, IF(V2043="", TODAY(), V2043), "0000110", DATA!$B$2:$B$200))</f>
        <v>7</v>
      </c>
      <c r="AB2043" s="11" t="s">
        <v>9193</v>
      </c>
      <c r="AC2043" s="10"/>
    </row>
    <row r="2044" spans="1:29" s="11" customFormat="1" hidden="1" x14ac:dyDescent="0.25">
      <c r="A2044" s="1">
        <v>20251157</v>
      </c>
      <c r="B2044" s="1" t="s">
        <v>9077</v>
      </c>
      <c r="C2044" s="1">
        <v>6.125</v>
      </c>
      <c r="D2044" s="1" t="s">
        <v>1834</v>
      </c>
      <c r="E2044" s="1" t="s">
        <v>2965</v>
      </c>
      <c r="F2044" s="3">
        <v>45972</v>
      </c>
      <c r="G2044" s="1" t="s">
        <v>414</v>
      </c>
      <c r="H2044" s="1"/>
      <c r="J2044" s="18" t="s">
        <v>506</v>
      </c>
      <c r="K2044" s="11">
        <v>500</v>
      </c>
      <c r="N2044" s="11" t="s">
        <v>9187</v>
      </c>
      <c r="O2044" s="11" t="s">
        <v>9188</v>
      </c>
      <c r="V2044" s="17">
        <v>45999</v>
      </c>
      <c r="W2044" s="11" t="s">
        <v>9189</v>
      </c>
      <c r="X2044" s="141" t="str">
        <f t="shared" si="23"/>
        <v>20251157-14198196R12</v>
      </c>
      <c r="Z2044" s="11">
        <f ca="1">IF(AND(ISBLANK(F2044), ISBLANK(V2044)), "", NETWORKDAYS.INTL(F2044, IF(V2044="", TODAY(), V2044), "0000110", DATA!$B$2:$B$200))</f>
        <v>19</v>
      </c>
    </row>
    <row r="2045" spans="1:29" s="11" customFormat="1" hidden="1" x14ac:dyDescent="0.25">
      <c r="A2045" s="364">
        <v>20251158</v>
      </c>
      <c r="B2045" s="1">
        <v>14337193</v>
      </c>
      <c r="C2045" s="48">
        <v>6.125</v>
      </c>
      <c r="D2045" s="1" t="s">
        <v>8049</v>
      </c>
      <c r="E2045" s="1">
        <v>2020054</v>
      </c>
      <c r="F2045" s="377">
        <v>45972</v>
      </c>
      <c r="G2045" s="1" t="s">
        <v>414</v>
      </c>
      <c r="H2045" s="1"/>
      <c r="J2045" s="11" t="s">
        <v>40</v>
      </c>
      <c r="K2045" s="11">
        <v>4421</v>
      </c>
      <c r="N2045" s="11" t="s">
        <v>3579</v>
      </c>
      <c r="O2045" s="11" t="s">
        <v>3578</v>
      </c>
      <c r="V2045" s="17">
        <v>45995</v>
      </c>
      <c r="X2045" s="141" t="str">
        <f t="shared" si="23"/>
        <v>20251158-14337193</v>
      </c>
      <c r="Z2045" s="11">
        <f ca="1">IF(AND(ISBLANK(F2045), ISBLANK(V2045)), "", NETWORKDAYS.INTL(F2045, IF(V2045="", TODAY(), V2045), "0000110", DATA!$B$2:$B$200))</f>
        <v>17</v>
      </c>
      <c r="AB2045" s="11" t="s">
        <v>9204</v>
      </c>
    </row>
    <row r="2046" spans="1:29" s="11" customFormat="1" hidden="1" x14ac:dyDescent="0.25">
      <c r="A2046" s="364">
        <v>20251159</v>
      </c>
      <c r="B2046" s="1" t="s">
        <v>9079</v>
      </c>
      <c r="C2046" s="376">
        <v>6.125</v>
      </c>
      <c r="D2046" s="50" t="s">
        <v>1834</v>
      </c>
      <c r="E2046" s="50" t="s">
        <v>2965</v>
      </c>
      <c r="F2046" s="377">
        <v>45972</v>
      </c>
      <c r="G2046" s="1" t="s">
        <v>414</v>
      </c>
      <c r="H2046" s="1"/>
      <c r="J2046" s="11" t="s">
        <v>40</v>
      </c>
      <c r="K2046" s="11">
        <v>4756</v>
      </c>
      <c r="L2046" s="11" t="s">
        <v>1161</v>
      </c>
      <c r="N2046" s="11" t="s">
        <v>3579</v>
      </c>
      <c r="O2046" s="11" t="s">
        <v>3578</v>
      </c>
      <c r="V2046" s="17">
        <v>45994</v>
      </c>
      <c r="X2046" s="141" t="str">
        <f t="shared" si="23"/>
        <v>20251159-14254492R3</v>
      </c>
      <c r="Z2046" s="11">
        <f ca="1">IF(AND(ISBLANK(F2046), ISBLANK(V2046)), "", NETWORKDAYS.INTL(F2046, IF(V2046="", TODAY(), V2046), "0000110", DATA!$B$2:$B$200))</f>
        <v>16</v>
      </c>
      <c r="AB2046" s="11" t="s">
        <v>9146</v>
      </c>
      <c r="AC2046" s="10"/>
    </row>
    <row r="2047" spans="1:29" s="11" customFormat="1" hidden="1" x14ac:dyDescent="0.25">
      <c r="A2047" s="364">
        <v>20251160</v>
      </c>
      <c r="B2047" s="1" t="s">
        <v>9080</v>
      </c>
      <c r="C2047" s="1">
        <v>3.875</v>
      </c>
      <c r="D2047" s="1" t="s">
        <v>79</v>
      </c>
      <c r="E2047" s="1">
        <v>1252149</v>
      </c>
      <c r="F2047" s="377">
        <v>45973</v>
      </c>
      <c r="G2047" s="1" t="s">
        <v>414</v>
      </c>
      <c r="H2047" s="1"/>
      <c r="J2047" s="11" t="s">
        <v>40</v>
      </c>
      <c r="K2047" s="11">
        <v>4246</v>
      </c>
      <c r="N2047" s="11" t="s">
        <v>3579</v>
      </c>
      <c r="O2047" s="11" t="s">
        <v>3578</v>
      </c>
      <c r="V2047" s="17">
        <v>45988</v>
      </c>
      <c r="X2047" s="141" t="str">
        <f t="shared" si="23"/>
        <v>20251160-14273126R1</v>
      </c>
      <c r="Z2047" s="11">
        <f ca="1">IF(AND(ISBLANK(F2047), ISBLANK(V2047)), "", NETWORKDAYS.INTL(F2047, IF(V2047="", TODAY(), V2047), "0000110", DATA!$B$2:$B$200))</f>
        <v>11</v>
      </c>
      <c r="AB2047" s="11" t="s">
        <v>9144</v>
      </c>
    </row>
    <row r="2048" spans="1:29" s="11" customFormat="1" hidden="1" x14ac:dyDescent="0.25">
      <c r="A2048" s="1">
        <v>20251161</v>
      </c>
      <c r="B2048" s="1" t="s">
        <v>9089</v>
      </c>
      <c r="C2048" s="1" t="s">
        <v>78</v>
      </c>
      <c r="D2048" s="1" t="s">
        <v>79</v>
      </c>
      <c r="E2048" s="1">
        <v>1252149</v>
      </c>
      <c r="F2048" s="377">
        <v>45974</v>
      </c>
      <c r="G2048" s="1" t="s">
        <v>414</v>
      </c>
      <c r="H2048" s="1"/>
      <c r="J2048" s="11" t="s">
        <v>268</v>
      </c>
      <c r="K2048" s="11">
        <v>550</v>
      </c>
      <c r="V2048" s="17">
        <v>45990</v>
      </c>
      <c r="X2048" s="141" t="str">
        <f t="shared" si="23"/>
        <v>20251161-14247176R12</v>
      </c>
      <c r="Z2048" s="11">
        <f ca="1">IF(AND(ISBLANK(F2048), ISBLANK(V2048)), "", NETWORKDAYS.INTL(F2048, IF(V2048="", TODAY(), V2048), "0000110", DATA!$B$2:$B$200))</f>
        <v>10</v>
      </c>
      <c r="AB2048" s="11" t="s">
        <v>9145</v>
      </c>
    </row>
    <row r="2049" spans="1:78" hidden="1" x14ac:dyDescent="0.25">
      <c r="A2049" s="1">
        <v>20251162</v>
      </c>
      <c r="B2049" s="1">
        <v>14304769</v>
      </c>
      <c r="C2049" s="1">
        <v>6.125</v>
      </c>
      <c r="D2049" s="1" t="s">
        <v>1834</v>
      </c>
      <c r="E2049" s="1" t="s">
        <v>8525</v>
      </c>
      <c r="F2049" s="377">
        <v>45980</v>
      </c>
      <c r="G2049" s="1" t="s">
        <v>414</v>
      </c>
      <c r="H2049" s="1">
        <v>1145824</v>
      </c>
      <c r="J2049" s="11" t="s">
        <v>40</v>
      </c>
      <c r="K2049" s="11">
        <v>4271</v>
      </c>
      <c r="N2049" s="11" t="s">
        <v>3579</v>
      </c>
      <c r="O2049" s="11" t="s">
        <v>3578</v>
      </c>
      <c r="V2049" s="17">
        <v>45987</v>
      </c>
      <c r="X2049" s="141" t="str">
        <f t="shared" si="23"/>
        <v>20251162-14304769</v>
      </c>
      <c r="Z2049" s="11">
        <f ca="1">IF(AND(ISBLANK(F2049), ISBLANK(V2049)), "", NETWORKDAYS.INTL(F2049, IF(V2049="", TODAY(), V2049), "0000110", DATA!$B$2:$B$200))</f>
        <v>6</v>
      </c>
      <c r="AB2049" s="11" t="s">
        <v>9147</v>
      </c>
      <c r="AC2049" s="10"/>
    </row>
    <row r="2050" spans="1:78" hidden="1" x14ac:dyDescent="0.25">
      <c r="A2050" s="1">
        <v>20251163</v>
      </c>
      <c r="B2050" s="1" t="s">
        <v>9097</v>
      </c>
      <c r="C2050" s="1">
        <v>6.125</v>
      </c>
      <c r="D2050" s="1" t="s">
        <v>1834</v>
      </c>
      <c r="E2050" s="1">
        <v>1137349</v>
      </c>
      <c r="F2050" s="3">
        <v>45980</v>
      </c>
      <c r="G2050" s="1" t="s">
        <v>414</v>
      </c>
      <c r="J2050" s="11" t="s">
        <v>268</v>
      </c>
      <c r="K2050" s="11">
        <v>550</v>
      </c>
      <c r="V2050" s="17">
        <v>45986</v>
      </c>
      <c r="X2050" s="141" t="str">
        <f t="shared" si="23"/>
        <v>20251163-14228444R3</v>
      </c>
      <c r="Z2050" s="11">
        <f ca="1">IF(AND(ISBLANK(F2050), ISBLANK(V2050)), "", NETWORKDAYS.INTL(F2050, IF(V2050="", TODAY(), V2050), "0000110", DATA!$B$2:$B$200))</f>
        <v>5</v>
      </c>
      <c r="AB2050" s="11" t="s">
        <v>9191</v>
      </c>
    </row>
    <row r="2051" spans="1:78" hidden="1" x14ac:dyDescent="0.25">
      <c r="A2051" s="1">
        <v>20251164</v>
      </c>
      <c r="B2051" s="1" t="s">
        <v>9158</v>
      </c>
      <c r="C2051" s="1">
        <v>6.125</v>
      </c>
      <c r="D2051" s="1" t="s">
        <v>1834</v>
      </c>
      <c r="E2051" s="1">
        <v>1137349</v>
      </c>
      <c r="F2051" s="377">
        <v>45986</v>
      </c>
      <c r="G2051" s="1" t="s">
        <v>414</v>
      </c>
      <c r="J2051" s="11" t="s">
        <v>268</v>
      </c>
      <c r="K2051" s="11">
        <v>550</v>
      </c>
      <c r="V2051" s="17">
        <v>45990</v>
      </c>
      <c r="X2051" s="141" t="str">
        <f t="shared" si="23"/>
        <v>20251164-14247163R5</v>
      </c>
      <c r="Z2051" s="11">
        <f ca="1">IF(AND(ISBLANK(F2051), ISBLANK(V2051)), "", NETWORKDAYS.INTL(F2051, IF(V2051="", TODAY(), V2051), "0000110", DATA!$B$2:$B$200))</f>
        <v>3</v>
      </c>
      <c r="AB2051" s="11" t="s">
        <v>9192</v>
      </c>
    </row>
    <row r="2052" spans="1:78" hidden="1" x14ac:dyDescent="0.25">
      <c r="A2052" s="364">
        <v>20251165</v>
      </c>
      <c r="B2052" s="1" t="s">
        <v>9163</v>
      </c>
      <c r="C2052" s="1">
        <v>6.125</v>
      </c>
      <c r="D2052" s="1" t="s">
        <v>3625</v>
      </c>
      <c r="E2052" s="1" t="s">
        <v>3626</v>
      </c>
      <c r="F2052" s="377">
        <v>45987</v>
      </c>
      <c r="G2052" s="1" t="s">
        <v>414</v>
      </c>
      <c r="J2052" s="11" t="s">
        <v>40</v>
      </c>
      <c r="K2052" s="11">
        <v>4321</v>
      </c>
      <c r="N2052" s="11" t="s">
        <v>3579</v>
      </c>
      <c r="O2052" s="11" t="s">
        <v>3578</v>
      </c>
      <c r="V2052" s="17">
        <v>45992</v>
      </c>
      <c r="X2052" s="141" t="str">
        <f t="shared" si="23"/>
        <v>20251165-14254491R4</v>
      </c>
      <c r="Z2052" s="11">
        <f ca="1">IF(AND(ISBLANK(F2052), ISBLANK(V2052)), "", NETWORKDAYS.INTL(F2052, IF(V2052="", TODAY(), V2052), "0000110", DATA!$B$2:$B$200))</f>
        <v>4</v>
      </c>
      <c r="AB2052" s="10"/>
      <c r="AC2052" s="10"/>
    </row>
    <row r="2053" spans="1:78" hidden="1" x14ac:dyDescent="0.25">
      <c r="A2053" s="1">
        <v>20251166</v>
      </c>
      <c r="B2053" s="1" t="s">
        <v>9170</v>
      </c>
      <c r="C2053" s="1" t="s">
        <v>3591</v>
      </c>
      <c r="D2053" s="1" t="s">
        <v>79</v>
      </c>
      <c r="E2053" s="1">
        <v>1252149</v>
      </c>
      <c r="F2053" s="377">
        <v>45991</v>
      </c>
      <c r="G2053" s="1" t="s">
        <v>414</v>
      </c>
      <c r="J2053" s="11" t="s">
        <v>40</v>
      </c>
      <c r="V2053" s="17">
        <v>45999</v>
      </c>
      <c r="X2053" s="141" t="str">
        <f t="shared" si="23"/>
        <v>20251166-14247175R12</v>
      </c>
      <c r="Z2053" s="11">
        <f ca="1">IF(AND(ISBLANK(F2053), ISBLANK(V2053)), "", NETWORKDAYS.INTL(F2053, IF(V2053="", TODAY(), V2053), "0000110", DATA!$B$2:$B$200))</f>
        <v>7</v>
      </c>
      <c r="AB2053" s="11" t="s">
        <v>9177</v>
      </c>
      <c r="AC2053" s="11" t="s">
        <v>9178</v>
      </c>
      <c r="AD2053" s="11" t="s">
        <v>9179</v>
      </c>
    </row>
    <row r="2054" spans="1:78" hidden="1" x14ac:dyDescent="0.25">
      <c r="A2054" s="1">
        <v>20251167</v>
      </c>
      <c r="B2054" s="1">
        <v>14273125</v>
      </c>
      <c r="C2054" s="1" t="s">
        <v>3591</v>
      </c>
      <c r="D2054" s="1" t="s">
        <v>79</v>
      </c>
      <c r="E2054" s="1">
        <v>1252149</v>
      </c>
      <c r="F2054" s="377">
        <v>45991</v>
      </c>
      <c r="G2054" s="1" t="s">
        <v>414</v>
      </c>
      <c r="J2054" s="11" t="s">
        <v>268</v>
      </c>
      <c r="K2054" s="11">
        <v>550</v>
      </c>
      <c r="V2054" s="17">
        <v>45993</v>
      </c>
      <c r="X2054" s="141" t="str">
        <f t="shared" si="23"/>
        <v>20251167-14273125</v>
      </c>
      <c r="Z2054" s="11">
        <f ca="1">IF(AND(ISBLANK(F2054), ISBLANK(V2054)), "", NETWORKDAYS.INTL(F2054, IF(V2054="", TODAY(), V2054), "0000110", DATA!$B$2:$B$200))</f>
        <v>3</v>
      </c>
      <c r="AB2054" s="11" t="s">
        <v>9190</v>
      </c>
    </row>
    <row r="2055" spans="1:78" hidden="1" x14ac:dyDescent="0.25">
      <c r="A2055" s="346">
        <v>20251168</v>
      </c>
      <c r="B2055" s="1" t="s">
        <v>9171</v>
      </c>
      <c r="C2055" s="1">
        <v>3.875</v>
      </c>
      <c r="D2055" s="1" t="s">
        <v>79</v>
      </c>
      <c r="E2055" s="1">
        <v>1252149</v>
      </c>
      <c r="F2055" s="377">
        <v>45991</v>
      </c>
      <c r="G2055" s="1" t="s">
        <v>414</v>
      </c>
      <c r="J2055" s="11" t="s">
        <v>40</v>
      </c>
      <c r="V2055" s="17">
        <v>46014</v>
      </c>
      <c r="X2055" s="141" t="str">
        <f t="shared" si="23"/>
        <v>20251168-14293147R9</v>
      </c>
      <c r="Z2055" s="11">
        <f ca="1">IF(AND(ISBLANK(F2055), ISBLANK(V2055)), "", NETWORKDAYS.INTL(F2055, IF(V2055="", TODAY(), V2055), "0000110", DATA!$B$2:$B$200))</f>
        <v>18</v>
      </c>
      <c r="AB2055" s="10" t="s">
        <v>9203</v>
      </c>
      <c r="AC2055" s="10"/>
    </row>
    <row r="2056" spans="1:78" hidden="1" x14ac:dyDescent="0.25">
      <c r="A2056" s="1">
        <v>20251169</v>
      </c>
      <c r="B2056" s="1">
        <v>14321011</v>
      </c>
      <c r="C2056" s="48">
        <v>6.125</v>
      </c>
      <c r="D2056" s="1" t="s">
        <v>9167</v>
      </c>
      <c r="E2056" s="1" t="s">
        <v>9014</v>
      </c>
      <c r="F2056" s="3">
        <v>45991</v>
      </c>
      <c r="G2056" s="1" t="s">
        <v>414</v>
      </c>
      <c r="H2056" s="1">
        <v>1261236</v>
      </c>
      <c r="J2056" s="11" t="s">
        <v>40</v>
      </c>
      <c r="V2056" s="17">
        <v>46002</v>
      </c>
      <c r="X2056" s="141" t="str">
        <f t="shared" si="23"/>
        <v>20251169-14321011</v>
      </c>
      <c r="Z2056" s="11">
        <f ca="1">IF(AND(ISBLANK(F2056), ISBLANK(V2056)), "", NETWORKDAYS.INTL(F2056, IF(V2056="", TODAY(), V2056), "0000110", DATA!$B$2:$B$200))</f>
        <v>10</v>
      </c>
      <c r="AB2056" s="11" t="s">
        <v>9207</v>
      </c>
    </row>
    <row r="2057" spans="1:78" hidden="1" x14ac:dyDescent="0.25">
      <c r="A2057" s="1">
        <v>20251170</v>
      </c>
      <c r="B2057" s="1" t="s">
        <v>9194</v>
      </c>
      <c r="C2057" s="48">
        <v>6.125</v>
      </c>
      <c r="D2057" s="1" t="s">
        <v>1834</v>
      </c>
      <c r="E2057" s="1">
        <v>1137349</v>
      </c>
      <c r="F2057" s="3">
        <v>45998</v>
      </c>
      <c r="G2057" s="1" t="s">
        <v>414</v>
      </c>
      <c r="J2057" s="11" t="s">
        <v>40</v>
      </c>
      <c r="V2057" s="17">
        <v>46002</v>
      </c>
      <c r="X2057" s="141" t="str">
        <f t="shared" ref="X2057:X2106" si="24">A2057&amp;"-"&amp;B2057</f>
        <v>20251170-14228445R6</v>
      </c>
      <c r="Z2057" s="11">
        <f ca="1">IF(AND(ISBLANK(F2057), ISBLANK(V2057)), "", NETWORKDAYS.INTL(F2057, IF(V2057="", TODAY(), V2057), "0000110", DATA!$B$2:$B$200))</f>
        <v>5</v>
      </c>
    </row>
    <row r="2058" spans="1:78" hidden="1" x14ac:dyDescent="0.25">
      <c r="A2058" s="346">
        <v>20251171</v>
      </c>
      <c r="B2058" s="1" t="s">
        <v>9222</v>
      </c>
      <c r="C2058" s="48">
        <v>6.125</v>
      </c>
      <c r="D2058" s="1" t="s">
        <v>1834</v>
      </c>
      <c r="E2058" s="1">
        <v>1137349</v>
      </c>
      <c r="F2058" s="3">
        <v>46002</v>
      </c>
      <c r="G2058" s="1" t="s">
        <v>414</v>
      </c>
      <c r="J2058" s="11" t="s">
        <v>40</v>
      </c>
      <c r="V2058" s="17">
        <v>46014</v>
      </c>
      <c r="X2058" s="141" t="str">
        <f t="shared" si="24"/>
        <v>20251171-14228444R4</v>
      </c>
      <c r="Z2058" s="11">
        <f ca="1">IF(AND(ISBLANK(F2058), ISBLANK(V2058)), "", NETWORKDAYS.INTL(F2058, IF(V2058="", TODAY(), V2058), "0000110", DATA!$B$2:$B$200))</f>
        <v>9</v>
      </c>
      <c r="AB2058" s="11" t="s">
        <v>9234</v>
      </c>
    </row>
    <row r="2059" spans="1:78" s="18" customFormat="1" hidden="1" x14ac:dyDescent="0.25">
      <c r="A2059" s="302">
        <v>20251172</v>
      </c>
      <c r="B2059" s="302" t="s">
        <v>9223</v>
      </c>
      <c r="C2059" s="373">
        <v>6.125</v>
      </c>
      <c r="D2059" s="302" t="s">
        <v>1834</v>
      </c>
      <c r="E2059" s="302">
        <v>1137349</v>
      </c>
      <c r="F2059" s="378">
        <v>46002</v>
      </c>
      <c r="G2059" s="302" t="s">
        <v>414</v>
      </c>
      <c r="H2059" s="302"/>
      <c r="J2059" s="18" t="s">
        <v>596</v>
      </c>
      <c r="V2059" s="318"/>
      <c r="X2059" s="324" t="str">
        <f t="shared" si="24"/>
        <v>20251172-14247163R6</v>
      </c>
      <c r="Z2059" s="18">
        <f ca="1">IF(AND(ISBLANK(F2059), ISBLANK(V2059)), "", NETWORKDAYS.INTL(F2059, IF(V2059="", TODAY(), V2059), "0000110", DATA!$B$2:$B$200))</f>
        <v>36</v>
      </c>
      <c r="AB2059" s="18" t="s">
        <v>9235</v>
      </c>
      <c r="AF2059" s="318"/>
      <c r="AH2059" s="214"/>
      <c r="AI2059" s="214"/>
      <c r="AJ2059" s="214"/>
      <c r="AK2059" s="214"/>
      <c r="AL2059" s="214"/>
      <c r="AM2059" s="214"/>
      <c r="AN2059" s="214"/>
      <c r="AO2059" s="214"/>
      <c r="AP2059" s="214"/>
      <c r="AQ2059" s="214"/>
      <c r="AR2059" s="214"/>
      <c r="AS2059" s="214"/>
      <c r="AT2059" s="214"/>
      <c r="AU2059" s="214"/>
      <c r="AV2059" s="214"/>
      <c r="AW2059" s="214"/>
      <c r="AX2059" s="214"/>
      <c r="AY2059" s="214"/>
      <c r="AZ2059" s="214"/>
      <c r="BA2059" s="214"/>
      <c r="BB2059" s="214"/>
      <c r="BC2059" s="214"/>
      <c r="BD2059" s="214"/>
      <c r="BE2059" s="214"/>
      <c r="BF2059" s="214"/>
      <c r="BG2059" s="214"/>
      <c r="BH2059" s="214"/>
      <c r="BI2059" s="214"/>
      <c r="BJ2059" s="214"/>
      <c r="BK2059" s="214"/>
      <c r="BL2059" s="214"/>
      <c r="BM2059" s="214"/>
      <c r="BN2059" s="214"/>
      <c r="BO2059" s="214"/>
      <c r="BP2059" s="214"/>
      <c r="BQ2059" s="214"/>
      <c r="BR2059" s="214"/>
      <c r="BS2059" s="214"/>
      <c r="BT2059" s="214"/>
      <c r="BU2059" s="214"/>
      <c r="BV2059" s="214"/>
      <c r="BW2059" s="214"/>
      <c r="BX2059" s="214"/>
      <c r="BY2059" s="214"/>
      <c r="BZ2059" s="214"/>
    </row>
    <row r="2060" spans="1:78" s="18" customFormat="1" hidden="1" x14ac:dyDescent="0.25">
      <c r="A2060" s="302">
        <v>20251173</v>
      </c>
      <c r="B2060" s="302" t="s">
        <v>9224</v>
      </c>
      <c r="C2060" s="373">
        <v>6.125</v>
      </c>
      <c r="D2060" s="302" t="s">
        <v>8049</v>
      </c>
      <c r="E2060" s="302">
        <v>2020054</v>
      </c>
      <c r="F2060" s="378">
        <v>46002</v>
      </c>
      <c r="G2060" s="302" t="s">
        <v>414</v>
      </c>
      <c r="H2060" s="302"/>
      <c r="J2060" s="18" t="s">
        <v>596</v>
      </c>
      <c r="N2060" s="18" t="s">
        <v>9292</v>
      </c>
      <c r="O2060" s="18" t="s">
        <v>9188</v>
      </c>
      <c r="V2060" s="318">
        <v>46012</v>
      </c>
      <c r="X2060" s="324" t="str">
        <f t="shared" si="24"/>
        <v>20251173-14337194R1</v>
      </c>
      <c r="Z2060" s="18">
        <f ca="1">IF(AND(ISBLANK(F2060), ISBLANK(V2060)), "", NETWORKDAYS.INTL(F2060, IF(V2060="", TODAY(), V2060), "0000110", DATA!$B$2:$B$200))</f>
        <v>7</v>
      </c>
      <c r="AB2060" s="18" t="s">
        <v>9237</v>
      </c>
      <c r="AF2060" s="318"/>
      <c r="AH2060" s="214"/>
      <c r="AI2060" s="214"/>
      <c r="AJ2060" s="214"/>
      <c r="AK2060" s="214"/>
      <c r="AL2060" s="214"/>
      <c r="AM2060" s="214"/>
      <c r="AN2060" s="214"/>
      <c r="AO2060" s="214"/>
      <c r="AP2060" s="214"/>
      <c r="AQ2060" s="214"/>
      <c r="AR2060" s="214"/>
      <c r="AS2060" s="214"/>
      <c r="AT2060" s="214"/>
      <c r="AU2060" s="214"/>
      <c r="AV2060" s="214"/>
      <c r="AW2060" s="214"/>
      <c r="AX2060" s="214"/>
      <c r="AY2060" s="214"/>
      <c r="AZ2060" s="214"/>
      <c r="BA2060" s="214"/>
      <c r="BB2060" s="214"/>
      <c r="BC2060" s="214"/>
      <c r="BD2060" s="214"/>
      <c r="BE2060" s="214"/>
      <c r="BF2060" s="214"/>
      <c r="BG2060" s="214"/>
      <c r="BH2060" s="214"/>
      <c r="BI2060" s="214"/>
      <c r="BJ2060" s="214"/>
      <c r="BK2060" s="214"/>
      <c r="BL2060" s="214"/>
      <c r="BM2060" s="214"/>
      <c r="BN2060" s="214"/>
      <c r="BO2060" s="214"/>
      <c r="BP2060" s="214"/>
      <c r="BQ2060" s="214"/>
      <c r="BR2060" s="214"/>
      <c r="BS2060" s="214"/>
      <c r="BT2060" s="214"/>
      <c r="BU2060" s="214"/>
      <c r="BV2060" s="214"/>
      <c r="BW2060" s="214"/>
      <c r="BX2060" s="214"/>
      <c r="BY2060" s="214"/>
      <c r="BZ2060" s="214"/>
    </row>
    <row r="2061" spans="1:78" hidden="1" x14ac:dyDescent="0.25">
      <c r="A2061" s="1">
        <v>20251174</v>
      </c>
      <c r="B2061" s="1" t="s">
        <v>9227</v>
      </c>
      <c r="C2061" s="48">
        <v>6.125</v>
      </c>
      <c r="D2061" s="1" t="s">
        <v>3625</v>
      </c>
      <c r="E2061" s="1">
        <v>1137349</v>
      </c>
      <c r="F2061" s="3">
        <v>46005</v>
      </c>
      <c r="G2061" s="1" t="s">
        <v>414</v>
      </c>
      <c r="J2061" s="11" t="s">
        <v>40</v>
      </c>
      <c r="V2061" s="17">
        <v>46009</v>
      </c>
      <c r="X2061" s="141" t="str">
        <f t="shared" si="24"/>
        <v>20251174-14304771R1</v>
      </c>
      <c r="Z2061" s="11">
        <f ca="1">IF(AND(ISBLANK(F2061), ISBLANK(V2061)), "", NETWORKDAYS.INTL(F2061, IF(V2061="", TODAY(), V2061), "0000110", DATA!$B$2:$B$200))</f>
        <v>5</v>
      </c>
      <c r="AB2061" s="11" t="s">
        <v>9236</v>
      </c>
    </row>
    <row r="2062" spans="1:78" hidden="1" x14ac:dyDescent="0.25">
      <c r="A2062" s="1">
        <v>20251175</v>
      </c>
      <c r="B2062" s="1" t="s">
        <v>9228</v>
      </c>
      <c r="C2062" s="48">
        <v>3.875</v>
      </c>
      <c r="D2062" s="1" t="s">
        <v>79</v>
      </c>
      <c r="E2062" s="1">
        <v>1252149</v>
      </c>
      <c r="F2062" s="3">
        <v>46005</v>
      </c>
      <c r="G2062" s="1" t="s">
        <v>414</v>
      </c>
      <c r="J2062" s="11" t="s">
        <v>268</v>
      </c>
      <c r="V2062" s="17">
        <v>46013</v>
      </c>
      <c r="X2062" s="141" t="str">
        <f t="shared" si="24"/>
        <v>20251175-14320851R3</v>
      </c>
      <c r="Z2062" s="11">
        <f ca="1">IF(AND(ISBLANK(F2062), ISBLANK(V2062)), "", NETWORKDAYS.INTL(F2062, IF(V2062="", TODAY(), V2062), "0000110", DATA!$B$2:$B$200))</f>
        <v>7</v>
      </c>
      <c r="AB2062" s="11" t="s">
        <v>9238</v>
      </c>
    </row>
    <row r="2063" spans="1:78" s="18" customFormat="1" hidden="1" x14ac:dyDescent="0.25">
      <c r="A2063" s="302">
        <v>20251176</v>
      </c>
      <c r="B2063" s="302" t="s">
        <v>9229</v>
      </c>
      <c r="C2063" s="373">
        <v>6.125</v>
      </c>
      <c r="D2063" s="302" t="s">
        <v>1834</v>
      </c>
      <c r="E2063" s="302">
        <v>1251085</v>
      </c>
      <c r="F2063" s="378">
        <v>46005</v>
      </c>
      <c r="G2063" s="302" t="s">
        <v>414</v>
      </c>
      <c r="H2063" s="302"/>
      <c r="J2063" s="18" t="s">
        <v>596</v>
      </c>
      <c r="V2063" s="318"/>
      <c r="X2063" s="324" t="str">
        <f t="shared" si="24"/>
        <v>20251176-14304770R2</v>
      </c>
      <c r="Z2063" s="18">
        <f ca="1">IF(AND(ISBLANK(F2063), ISBLANK(V2063)), "", NETWORKDAYS.INTL(F2063, IF(V2063="", TODAY(), V2063), "0000110", DATA!$B$2:$B$200))</f>
        <v>35</v>
      </c>
      <c r="AB2063" s="18" t="s">
        <v>9241</v>
      </c>
      <c r="AF2063" s="318"/>
      <c r="AH2063" s="214"/>
      <c r="AI2063" s="214"/>
      <c r="AJ2063" s="214"/>
      <c r="AK2063" s="214"/>
      <c r="AL2063" s="214"/>
      <c r="AM2063" s="214"/>
      <c r="AN2063" s="214"/>
      <c r="AO2063" s="214"/>
      <c r="AP2063" s="214"/>
      <c r="AQ2063" s="214"/>
      <c r="AR2063" s="214"/>
      <c r="AS2063" s="214"/>
      <c r="AT2063" s="214"/>
      <c r="AU2063" s="214"/>
      <c r="AV2063" s="214"/>
      <c r="AW2063" s="214"/>
      <c r="AX2063" s="214"/>
      <c r="AY2063" s="214"/>
      <c r="AZ2063" s="214"/>
      <c r="BA2063" s="214"/>
      <c r="BB2063" s="214"/>
      <c r="BC2063" s="214"/>
      <c r="BD2063" s="214"/>
      <c r="BE2063" s="214"/>
      <c r="BF2063" s="214"/>
      <c r="BG2063" s="214"/>
      <c r="BH2063" s="214"/>
      <c r="BI2063" s="214"/>
      <c r="BJ2063" s="214"/>
      <c r="BK2063" s="214"/>
      <c r="BL2063" s="214"/>
      <c r="BM2063" s="214"/>
      <c r="BN2063" s="214"/>
      <c r="BO2063" s="214"/>
      <c r="BP2063" s="214"/>
      <c r="BQ2063" s="214"/>
      <c r="BR2063" s="214"/>
      <c r="BS2063" s="214"/>
      <c r="BT2063" s="214"/>
      <c r="BU2063" s="214"/>
      <c r="BV2063" s="214"/>
      <c r="BW2063" s="214"/>
      <c r="BX2063" s="214"/>
      <c r="BY2063" s="214"/>
      <c r="BZ2063" s="214"/>
    </row>
    <row r="2064" spans="1:78" s="18" customFormat="1" hidden="1" x14ac:dyDescent="0.25">
      <c r="A2064" s="302">
        <v>20251177</v>
      </c>
      <c r="B2064" s="302" t="s">
        <v>9230</v>
      </c>
      <c r="C2064" s="373">
        <v>6.125</v>
      </c>
      <c r="D2064" s="302" t="s">
        <v>8049</v>
      </c>
      <c r="E2064" s="302">
        <v>2020054</v>
      </c>
      <c r="F2064" s="378">
        <v>46005</v>
      </c>
      <c r="G2064" s="302" t="s">
        <v>414</v>
      </c>
      <c r="H2064" s="302"/>
      <c r="J2064" s="18" t="s">
        <v>596</v>
      </c>
      <c r="N2064" s="18" t="s">
        <v>9187</v>
      </c>
      <c r="O2064" s="18" t="s">
        <v>9292</v>
      </c>
      <c r="V2064" s="318">
        <v>46012</v>
      </c>
      <c r="X2064" s="324" t="str">
        <f t="shared" si="24"/>
        <v>20251177-14337193R1</v>
      </c>
      <c r="Z2064" s="18">
        <f ca="1">IF(AND(ISBLANK(F2064), ISBLANK(V2064)), "", NETWORKDAYS.INTL(F2064, IF(V2064="", TODAY(), V2064), "0000110", DATA!$B$2:$B$200))</f>
        <v>6</v>
      </c>
      <c r="AB2064" s="18" t="s">
        <v>9242</v>
      </c>
      <c r="AF2064" s="318"/>
      <c r="AH2064" s="214"/>
      <c r="AI2064" s="214"/>
      <c r="AJ2064" s="214"/>
      <c r="AK2064" s="214"/>
      <c r="AL2064" s="214"/>
      <c r="AM2064" s="214"/>
      <c r="AN2064" s="214"/>
      <c r="AO2064" s="214"/>
      <c r="AP2064" s="214"/>
      <c r="AQ2064" s="214"/>
      <c r="AR2064" s="214"/>
      <c r="AS2064" s="214"/>
      <c r="AT2064" s="214"/>
      <c r="AU2064" s="214"/>
      <c r="AV2064" s="214"/>
      <c r="AW2064" s="214"/>
      <c r="AX2064" s="214"/>
      <c r="AY2064" s="214"/>
      <c r="AZ2064" s="214"/>
      <c r="BA2064" s="214"/>
      <c r="BB2064" s="214"/>
      <c r="BC2064" s="214"/>
      <c r="BD2064" s="214"/>
      <c r="BE2064" s="214"/>
      <c r="BF2064" s="214"/>
      <c r="BG2064" s="214"/>
      <c r="BH2064" s="214"/>
      <c r="BI2064" s="214"/>
      <c r="BJ2064" s="214"/>
      <c r="BK2064" s="214"/>
      <c r="BL2064" s="214"/>
      <c r="BM2064" s="214"/>
      <c r="BN2064" s="214"/>
      <c r="BO2064" s="214"/>
      <c r="BP2064" s="214"/>
      <c r="BQ2064" s="214"/>
      <c r="BR2064" s="214"/>
      <c r="BS2064" s="214"/>
      <c r="BT2064" s="214"/>
      <c r="BU2064" s="214"/>
      <c r="BV2064" s="214"/>
      <c r="BW2064" s="214"/>
      <c r="BX2064" s="214"/>
      <c r="BY2064" s="214"/>
      <c r="BZ2064" s="214"/>
    </row>
    <row r="2065" spans="1:78" hidden="1" x14ac:dyDescent="0.25">
      <c r="A2065" s="346">
        <v>20251178</v>
      </c>
      <c r="B2065" s="1" t="s">
        <v>9231</v>
      </c>
      <c r="C2065" s="48" t="s">
        <v>78</v>
      </c>
      <c r="D2065" s="1" t="s">
        <v>79</v>
      </c>
      <c r="E2065" s="1">
        <v>1252149</v>
      </c>
      <c r="F2065" s="3">
        <v>46005</v>
      </c>
      <c r="G2065" s="1" t="s">
        <v>414</v>
      </c>
      <c r="J2065" s="11" t="s">
        <v>40</v>
      </c>
      <c r="X2065" s="141" t="str">
        <f t="shared" si="24"/>
        <v>20251178-13955538R24</v>
      </c>
      <c r="Z2065" s="11">
        <f ca="1">IF(AND(ISBLANK(F2065), ISBLANK(V2065)), "", NETWORKDAYS.INTL(F2065, IF(V2065="", TODAY(), V2065), "0000110", DATA!$B$2:$B$200))</f>
        <v>35</v>
      </c>
      <c r="AB2065" s="11" t="s">
        <v>9243</v>
      </c>
    </row>
    <row r="2066" spans="1:78" x14ac:dyDescent="0.25">
      <c r="A2066" s="1">
        <v>20251179</v>
      </c>
      <c r="B2066" s="1" t="s">
        <v>9336</v>
      </c>
      <c r="C2066" s="48" t="s">
        <v>1582</v>
      </c>
      <c r="D2066" s="1" t="s">
        <v>1973</v>
      </c>
      <c r="E2066" s="1" t="s">
        <v>1974</v>
      </c>
      <c r="F2066" s="3">
        <v>46019</v>
      </c>
      <c r="G2066" s="1" t="s">
        <v>414</v>
      </c>
      <c r="X2066" s="141" t="str">
        <f t="shared" si="24"/>
        <v>20251179-13791954R10</v>
      </c>
      <c r="Z2066" s="11">
        <f ca="1">IF(AND(ISBLANK(F2066), ISBLANK(V2066)), "", NETWORKDAYS.INTL(F2066, IF(V2066="", TODAY(), V2066), "0000110", DATA!$B$2:$B$200))</f>
        <v>25</v>
      </c>
    </row>
    <row r="2067" spans="1:78" hidden="1" x14ac:dyDescent="0.25">
      <c r="A2067" s="1">
        <v>20251180</v>
      </c>
      <c r="B2067" s="1" t="s">
        <v>9339</v>
      </c>
      <c r="C2067" s="48" t="s">
        <v>1582</v>
      </c>
      <c r="D2067" s="1" t="s">
        <v>1973</v>
      </c>
      <c r="E2067" s="1" t="s">
        <v>1974</v>
      </c>
      <c r="F2067" s="3">
        <v>46019</v>
      </c>
      <c r="G2067" s="1" t="s">
        <v>414</v>
      </c>
      <c r="X2067" s="141" t="str">
        <f t="shared" si="24"/>
        <v>20251180-13791953R7</v>
      </c>
      <c r="Z2067" s="11">
        <f ca="1">IF(AND(ISBLANK(F2067), ISBLANK(V2067)), "", NETWORKDAYS.INTL(F2067, IF(V2067="", TODAY(), V2067), "0000110", DATA!$B$2:$B$200))</f>
        <v>25</v>
      </c>
    </row>
    <row r="2068" spans="1:78" hidden="1" x14ac:dyDescent="0.25">
      <c r="A2068" s="1">
        <v>20261001</v>
      </c>
      <c r="B2068" s="1">
        <v>14320850</v>
      </c>
      <c r="C2068" s="48">
        <v>3.875</v>
      </c>
      <c r="D2068" s="1" t="s">
        <v>79</v>
      </c>
      <c r="E2068" s="1">
        <v>1252149</v>
      </c>
      <c r="F2068" s="3">
        <v>46023</v>
      </c>
      <c r="G2068" s="1" t="s">
        <v>414</v>
      </c>
      <c r="H2068" s="1">
        <v>1224225</v>
      </c>
      <c r="X2068" s="141" t="str">
        <f t="shared" si="24"/>
        <v>20261001-14320850</v>
      </c>
      <c r="Z2068" s="11">
        <f ca="1">IF(AND(ISBLANK(F2068), ISBLANK(V2068)), "", NETWORKDAYS.INTL(F2068, IF(V2068="", TODAY(), V2068), "0000110", DATA!$B$2:$B$200))</f>
        <v>21</v>
      </c>
      <c r="AB2068" s="325" t="s">
        <v>9413</v>
      </c>
    </row>
    <row r="2069" spans="1:78" hidden="1" x14ac:dyDescent="0.25">
      <c r="A2069" s="1">
        <v>20261002</v>
      </c>
      <c r="B2069" s="1" t="s">
        <v>9411</v>
      </c>
      <c r="C2069" s="48">
        <v>3.875</v>
      </c>
      <c r="D2069" s="1" t="s">
        <v>79</v>
      </c>
      <c r="E2069" s="1">
        <v>1252149</v>
      </c>
      <c r="F2069" s="3">
        <v>46023</v>
      </c>
      <c r="G2069" s="1" t="s">
        <v>414</v>
      </c>
      <c r="X2069" s="141" t="str">
        <f t="shared" si="24"/>
        <v>20261002-14273126R2</v>
      </c>
      <c r="Z2069" s="11">
        <f ca="1">IF(AND(ISBLANK(F2069), ISBLANK(V2069)), "", NETWORKDAYS.INTL(F2069, IF(V2069="", TODAY(), V2069), "0000110", DATA!$B$2:$B$200))</f>
        <v>21</v>
      </c>
    </row>
    <row r="2070" spans="1:78" hidden="1" x14ac:dyDescent="0.25">
      <c r="A2070" s="1">
        <v>20261003</v>
      </c>
      <c r="B2070" s="1" t="s">
        <v>9450</v>
      </c>
      <c r="C2070" s="1">
        <v>6.125</v>
      </c>
      <c r="D2070" s="1" t="s">
        <v>1834</v>
      </c>
      <c r="E2070" s="1" t="s">
        <v>8525</v>
      </c>
      <c r="F2070" s="377">
        <v>46035</v>
      </c>
      <c r="G2070" s="1" t="s">
        <v>414</v>
      </c>
      <c r="X2070" s="141" t="str">
        <f t="shared" si="24"/>
        <v>20261003-14254494R3</v>
      </c>
      <c r="Z2070" s="11">
        <f ca="1">IF(AND(ISBLANK(F2070), ISBLANK(V2070)), "", NETWORKDAYS.INTL(F2070, IF(V2070="", TODAY(), V2070), "0000110", DATA!$B$2:$B$200))</f>
        <v>13</v>
      </c>
      <c r="AB2070" s="10"/>
      <c r="AC2070" s="10"/>
      <c r="AF2070" s="11"/>
      <c r="AH2070" s="11"/>
      <c r="AI2070" s="11"/>
      <c r="AJ2070" s="11"/>
      <c r="AK2070" s="11"/>
      <c r="AL2070" s="11"/>
      <c r="AM2070" s="11"/>
      <c r="AN2070" s="11"/>
      <c r="AO2070" s="11"/>
      <c r="AP2070" s="11"/>
      <c r="AQ2070" s="11"/>
      <c r="AR2070" s="11"/>
      <c r="AS2070" s="11"/>
      <c r="AT2070" s="11"/>
      <c r="AU2070" s="11"/>
      <c r="AV2070" s="11"/>
      <c r="AW2070" s="11"/>
      <c r="AX2070" s="11"/>
      <c r="AY2070" s="11"/>
      <c r="AZ2070" s="11"/>
      <c r="BA2070" s="11"/>
      <c r="BB2070" s="11"/>
      <c r="BC2070" s="11"/>
      <c r="BD2070" s="11"/>
      <c r="BE2070" s="11"/>
      <c r="BF2070" s="11"/>
      <c r="BG2070" s="11"/>
      <c r="BH2070" s="11"/>
      <c r="BI2070" s="11"/>
      <c r="BJ2070" s="11"/>
      <c r="BK2070" s="11"/>
      <c r="BL2070" s="11"/>
      <c r="BM2070" s="11"/>
      <c r="BN2070" s="11"/>
      <c r="BO2070" s="11"/>
      <c r="BP2070" s="11"/>
      <c r="BQ2070" s="11"/>
      <c r="BR2070" s="11"/>
      <c r="BS2070" s="11"/>
      <c r="BT2070" s="11"/>
      <c r="BU2070" s="11"/>
      <c r="BV2070" s="11"/>
      <c r="BW2070" s="11"/>
      <c r="BX2070" s="11"/>
      <c r="BY2070" s="11"/>
      <c r="BZ2070" s="11"/>
    </row>
    <row r="2071" spans="1:78" hidden="1" x14ac:dyDescent="0.25">
      <c r="A2071" s="1">
        <v>20261004</v>
      </c>
      <c r="B2071" s="1" t="s">
        <v>9449</v>
      </c>
      <c r="C2071" s="1">
        <v>6.125</v>
      </c>
      <c r="D2071" s="1" t="s">
        <v>1834</v>
      </c>
      <c r="E2071" s="1" t="s">
        <v>8525</v>
      </c>
      <c r="F2071" s="3">
        <v>46035</v>
      </c>
      <c r="G2071" s="1" t="s">
        <v>414</v>
      </c>
      <c r="X2071" s="141" t="str">
        <f t="shared" si="24"/>
        <v>20261004-14304769R1</v>
      </c>
      <c r="Z2071" s="11">
        <f ca="1">IF(AND(ISBLANK(F2071), ISBLANK(V2071)), "", NETWORKDAYS.INTL(F2071, IF(V2071="", TODAY(), V2071), "0000110", DATA!$B$2:$B$200))</f>
        <v>13</v>
      </c>
      <c r="AF2071" s="11"/>
      <c r="AH2071" s="11"/>
      <c r="AI2071" s="11"/>
      <c r="AJ2071" s="11"/>
      <c r="AK2071" s="11"/>
      <c r="AL2071" s="11"/>
      <c r="AM2071" s="11"/>
      <c r="AN2071" s="11"/>
      <c r="AO2071" s="11"/>
      <c r="AP2071" s="11"/>
      <c r="AQ2071" s="11"/>
      <c r="AR2071" s="11"/>
      <c r="AS2071" s="11"/>
      <c r="AT2071" s="11"/>
      <c r="AU2071" s="11"/>
      <c r="AV2071" s="11"/>
      <c r="AW2071" s="11"/>
      <c r="AX2071" s="11"/>
      <c r="AY2071" s="11"/>
      <c r="AZ2071" s="11"/>
      <c r="BA2071" s="11"/>
      <c r="BB2071" s="11"/>
      <c r="BC2071" s="11"/>
      <c r="BD2071" s="11"/>
      <c r="BE2071" s="11"/>
      <c r="BF2071" s="11"/>
      <c r="BG2071" s="11"/>
      <c r="BH2071" s="11"/>
      <c r="BI2071" s="11"/>
      <c r="BJ2071" s="11"/>
      <c r="BK2071" s="11"/>
      <c r="BL2071" s="11"/>
      <c r="BM2071" s="11"/>
      <c r="BN2071" s="11"/>
      <c r="BO2071" s="11"/>
      <c r="BP2071" s="11"/>
      <c r="BQ2071" s="11"/>
      <c r="BR2071" s="11"/>
      <c r="BS2071" s="11"/>
      <c r="BT2071" s="11"/>
      <c r="BU2071" s="11"/>
      <c r="BV2071" s="11"/>
      <c r="BW2071" s="11"/>
      <c r="BX2071" s="11"/>
      <c r="BY2071" s="11"/>
      <c r="BZ2071" s="11"/>
    </row>
    <row r="2072" spans="1:78" hidden="1" x14ac:dyDescent="0.25">
      <c r="A2072" s="1">
        <v>20261005</v>
      </c>
      <c r="B2072" s="1" t="s">
        <v>9451</v>
      </c>
      <c r="C2072" s="1">
        <v>3.875</v>
      </c>
      <c r="D2072" s="1" t="s">
        <v>79</v>
      </c>
      <c r="E2072" s="1">
        <v>1252149</v>
      </c>
      <c r="F2072" s="377">
        <v>46035</v>
      </c>
      <c r="G2072" s="1" t="s">
        <v>414</v>
      </c>
      <c r="X2072" s="141" t="str">
        <f t="shared" si="24"/>
        <v>20261005-14320851R4</v>
      </c>
      <c r="Z2072" s="11">
        <f ca="1">IF(AND(ISBLANK(F2072), ISBLANK(V2072)), "", NETWORKDAYS.INTL(F2072, IF(V2072="", TODAY(), V2072), "0000110", DATA!$B$2:$B$200))</f>
        <v>13</v>
      </c>
      <c r="AF2072" s="11"/>
      <c r="AH2072" s="11"/>
      <c r="AI2072" s="11"/>
      <c r="AJ2072" s="11"/>
      <c r="AK2072" s="11"/>
      <c r="AL2072" s="11"/>
      <c r="AM2072" s="11"/>
      <c r="AN2072" s="11"/>
      <c r="AO2072" s="11"/>
      <c r="AP2072" s="11"/>
      <c r="AQ2072" s="11"/>
      <c r="AR2072" s="11"/>
      <c r="AS2072" s="11"/>
      <c r="AT2072" s="11"/>
      <c r="AU2072" s="11"/>
      <c r="AV2072" s="11"/>
      <c r="AW2072" s="11"/>
      <c r="AX2072" s="11"/>
      <c r="AY2072" s="11"/>
      <c r="AZ2072" s="11"/>
      <c r="BA2072" s="11"/>
      <c r="BB2072" s="11"/>
      <c r="BC2072" s="11"/>
      <c r="BD2072" s="11"/>
      <c r="BE2072" s="11"/>
      <c r="BF2072" s="11"/>
      <c r="BG2072" s="11"/>
      <c r="BH2072" s="11"/>
      <c r="BI2072" s="11"/>
      <c r="BJ2072" s="11"/>
      <c r="BK2072" s="11"/>
      <c r="BL2072" s="11"/>
      <c r="BM2072" s="11"/>
      <c r="BN2072" s="11"/>
      <c r="BO2072" s="11"/>
      <c r="BP2072" s="11"/>
      <c r="BQ2072" s="11"/>
      <c r="BR2072" s="11"/>
      <c r="BS2072" s="11"/>
      <c r="BT2072" s="11"/>
      <c r="BU2072" s="11"/>
      <c r="BV2072" s="11"/>
      <c r="BW2072" s="11"/>
      <c r="BX2072" s="11"/>
      <c r="BY2072" s="11"/>
      <c r="BZ2072" s="11"/>
    </row>
    <row r="2073" spans="1:78" hidden="1" x14ac:dyDescent="0.25">
      <c r="A2073" s="1">
        <v>20261006</v>
      </c>
      <c r="B2073" s="1" t="s">
        <v>9454</v>
      </c>
      <c r="C2073" s="1">
        <v>6.125</v>
      </c>
      <c r="D2073" s="1" t="s">
        <v>3625</v>
      </c>
      <c r="E2073" s="1">
        <v>1137349</v>
      </c>
      <c r="F2073" s="377">
        <v>46035</v>
      </c>
      <c r="G2073" s="1" t="s">
        <v>414</v>
      </c>
      <c r="X2073" s="141" t="str">
        <f t="shared" si="24"/>
        <v>20261006-14304771R2</v>
      </c>
      <c r="Z2073" s="11">
        <f ca="1">IF(AND(ISBLANK(F2073), ISBLANK(V2073)), "", NETWORKDAYS.INTL(F2073, IF(V2073="", TODAY(), V2073), "0000110", DATA!$B$2:$B$200))</f>
        <v>13</v>
      </c>
      <c r="AB2073" s="10"/>
      <c r="AC2073" s="10"/>
      <c r="AF2073" s="11"/>
      <c r="AH2073" s="11"/>
      <c r="AI2073" s="11"/>
      <c r="AJ2073" s="11"/>
      <c r="AK2073" s="11"/>
      <c r="AL2073" s="11"/>
      <c r="AM2073" s="11"/>
      <c r="AN2073" s="11"/>
      <c r="AO2073" s="11"/>
      <c r="AP2073" s="11"/>
      <c r="AQ2073" s="11"/>
      <c r="AR2073" s="11"/>
      <c r="AS2073" s="11"/>
      <c r="AT2073" s="11"/>
      <c r="AU2073" s="11"/>
      <c r="AV2073" s="11"/>
      <c r="AW2073" s="11"/>
      <c r="AX2073" s="11"/>
      <c r="AY2073" s="11"/>
      <c r="AZ2073" s="11"/>
      <c r="BA2073" s="11"/>
      <c r="BB2073" s="11"/>
      <c r="BC2073" s="11"/>
      <c r="BD2073" s="11"/>
      <c r="BE2073" s="11"/>
      <c r="BF2073" s="11"/>
      <c r="BG2073" s="11"/>
      <c r="BH2073" s="11"/>
      <c r="BI2073" s="11"/>
      <c r="BJ2073" s="11"/>
      <c r="BK2073" s="11"/>
      <c r="BL2073" s="11"/>
      <c r="BM2073" s="11"/>
      <c r="BN2073" s="11"/>
      <c r="BO2073" s="11"/>
      <c r="BP2073" s="11"/>
      <c r="BQ2073" s="11"/>
      <c r="BR2073" s="11"/>
      <c r="BS2073" s="11"/>
      <c r="BT2073" s="11"/>
      <c r="BU2073" s="11"/>
      <c r="BV2073" s="11"/>
      <c r="BW2073" s="11"/>
      <c r="BX2073" s="11"/>
      <c r="BY2073" s="11"/>
      <c r="BZ2073" s="11"/>
    </row>
    <row r="2074" spans="1:78" hidden="1" x14ac:dyDescent="0.25">
      <c r="A2074" s="1">
        <v>20261007</v>
      </c>
      <c r="B2074" s="1">
        <v>14462463</v>
      </c>
      <c r="C2074" s="1" t="s">
        <v>3070</v>
      </c>
      <c r="D2074" s="1" t="s">
        <v>9149</v>
      </c>
      <c r="E2074" s="1" t="s">
        <v>9201</v>
      </c>
      <c r="F2074" s="3">
        <v>46035</v>
      </c>
      <c r="G2074" s="1" t="s">
        <v>414</v>
      </c>
      <c r="X2074" s="141" t="str">
        <f t="shared" si="24"/>
        <v>20261007-14462463</v>
      </c>
      <c r="Z2074" s="11">
        <f ca="1">IF(AND(ISBLANK(F2074), ISBLANK(V2074)), "", NETWORKDAYS.INTL(F2074, IF(V2074="", TODAY(), V2074), "0000110", DATA!$B$2:$B$200))</f>
        <v>13</v>
      </c>
      <c r="AF2074" s="11"/>
      <c r="AH2074" s="11"/>
      <c r="AI2074" s="11"/>
      <c r="AJ2074" s="11"/>
      <c r="AK2074" s="11"/>
      <c r="AL2074" s="11"/>
      <c r="AM2074" s="11"/>
      <c r="AN2074" s="11"/>
      <c r="AO2074" s="11"/>
      <c r="AP2074" s="11"/>
      <c r="AQ2074" s="11"/>
      <c r="AR2074" s="11"/>
      <c r="AS2074" s="11"/>
      <c r="AT2074" s="11"/>
      <c r="AU2074" s="11"/>
      <c r="AV2074" s="11"/>
      <c r="AW2074" s="11"/>
      <c r="AX2074" s="11"/>
      <c r="AY2074" s="11"/>
      <c r="AZ2074" s="11"/>
      <c r="BA2074" s="11"/>
      <c r="BB2074" s="11"/>
      <c r="BC2074" s="11"/>
      <c r="BD2074" s="11"/>
      <c r="BE2074" s="11"/>
      <c r="BF2074" s="11"/>
      <c r="BG2074" s="11"/>
      <c r="BH2074" s="11"/>
      <c r="BI2074" s="11"/>
      <c r="BJ2074" s="11"/>
      <c r="BK2074" s="11"/>
      <c r="BL2074" s="11"/>
      <c r="BM2074" s="11"/>
      <c r="BN2074" s="11"/>
      <c r="BO2074" s="11"/>
      <c r="BP2074" s="11"/>
      <c r="BQ2074" s="11"/>
      <c r="BR2074" s="11"/>
      <c r="BS2074" s="11"/>
      <c r="BT2074" s="11"/>
      <c r="BU2074" s="11"/>
      <c r="BV2074" s="11"/>
      <c r="BW2074" s="11"/>
      <c r="BX2074" s="11"/>
      <c r="BY2074" s="11"/>
      <c r="BZ2074" s="11"/>
    </row>
    <row r="2075" spans="1:78" hidden="1" x14ac:dyDescent="0.25">
      <c r="A2075" s="1">
        <v>20261008</v>
      </c>
      <c r="B2075" s="1">
        <v>14462462</v>
      </c>
      <c r="C2075" s="1" t="s">
        <v>3070</v>
      </c>
      <c r="D2075" s="1" t="s">
        <v>9149</v>
      </c>
      <c r="E2075" s="1" t="s">
        <v>9150</v>
      </c>
      <c r="F2075" s="377">
        <v>46035</v>
      </c>
      <c r="G2075" s="1" t="s">
        <v>414</v>
      </c>
      <c r="X2075" s="141" t="str">
        <f t="shared" si="24"/>
        <v>20261008-14462462</v>
      </c>
      <c r="Z2075" s="11">
        <f ca="1">IF(AND(ISBLANK(F2075), ISBLANK(V2075)), "", NETWORKDAYS.INTL(F2075, IF(V2075="", TODAY(), V2075), "0000110", DATA!$B$2:$B$200))</f>
        <v>13</v>
      </c>
      <c r="AF2075" s="11"/>
      <c r="AH2075" s="11"/>
      <c r="AI2075" s="11"/>
      <c r="AJ2075" s="11"/>
      <c r="AK2075" s="11"/>
      <c r="AL2075" s="11"/>
      <c r="AM2075" s="11"/>
      <c r="AN2075" s="11"/>
      <c r="AO2075" s="11"/>
      <c r="AP2075" s="11"/>
      <c r="AQ2075" s="11"/>
      <c r="AR2075" s="11"/>
      <c r="AS2075" s="11"/>
      <c r="AT2075" s="11"/>
      <c r="AU2075" s="11"/>
      <c r="AV2075" s="11"/>
      <c r="AW2075" s="11"/>
      <c r="AX2075" s="11"/>
      <c r="AY2075" s="11"/>
      <c r="AZ2075" s="11"/>
      <c r="BA2075" s="11"/>
      <c r="BB2075" s="11"/>
      <c r="BC2075" s="11"/>
      <c r="BD2075" s="11"/>
      <c r="BE2075" s="11"/>
      <c r="BF2075" s="11"/>
      <c r="BG2075" s="11"/>
      <c r="BH2075" s="11"/>
      <c r="BI2075" s="11"/>
      <c r="BJ2075" s="11"/>
      <c r="BK2075" s="11"/>
      <c r="BL2075" s="11"/>
      <c r="BM2075" s="11"/>
      <c r="BN2075" s="11"/>
      <c r="BO2075" s="11"/>
      <c r="BP2075" s="11"/>
      <c r="BQ2075" s="11"/>
      <c r="BR2075" s="11"/>
      <c r="BS2075" s="11"/>
      <c r="BT2075" s="11"/>
      <c r="BU2075" s="11"/>
      <c r="BV2075" s="11"/>
      <c r="BW2075" s="11"/>
      <c r="BX2075" s="11"/>
      <c r="BY2075" s="11"/>
      <c r="BZ2075" s="11"/>
    </row>
    <row r="2076" spans="1:78" hidden="1" x14ac:dyDescent="0.25">
      <c r="A2076" s="1">
        <v>20261009</v>
      </c>
      <c r="B2076" s="1">
        <v>14431433</v>
      </c>
      <c r="C2076" s="1">
        <v>6.125</v>
      </c>
      <c r="D2076" s="1" t="s">
        <v>449</v>
      </c>
      <c r="E2076" s="1" t="s">
        <v>8525</v>
      </c>
      <c r="F2076" s="377">
        <v>46035</v>
      </c>
      <c r="G2076" s="1" t="s">
        <v>414</v>
      </c>
      <c r="X2076" s="141" t="str">
        <f t="shared" si="24"/>
        <v>20261009-14431433</v>
      </c>
      <c r="Z2076" s="11">
        <f ca="1">IF(AND(ISBLANK(F2076), ISBLANK(V2076)), "", NETWORKDAYS.INTL(F2076, IF(V2076="", TODAY(), V2076), "0000110", DATA!$B$2:$B$200))</f>
        <v>13</v>
      </c>
      <c r="AB2076" s="10"/>
      <c r="AC2076" s="10"/>
      <c r="AF2076" s="11"/>
      <c r="AH2076" s="11"/>
      <c r="AI2076" s="11"/>
      <c r="AJ2076" s="11"/>
      <c r="AK2076" s="11"/>
      <c r="AL2076" s="11"/>
      <c r="AM2076" s="11"/>
      <c r="AN2076" s="11"/>
      <c r="AO2076" s="11"/>
      <c r="AP2076" s="11"/>
      <c r="AQ2076" s="11"/>
      <c r="AR2076" s="11"/>
      <c r="AS2076" s="11"/>
      <c r="AT2076" s="11"/>
      <c r="AU2076" s="11"/>
      <c r="AV2076" s="11"/>
      <c r="AW2076" s="11"/>
      <c r="AX2076" s="11"/>
      <c r="AY2076" s="11"/>
      <c r="AZ2076" s="11"/>
      <c r="BA2076" s="11"/>
      <c r="BB2076" s="11"/>
      <c r="BC2076" s="11"/>
      <c r="BD2076" s="11"/>
      <c r="BE2076" s="11"/>
      <c r="BF2076" s="11"/>
      <c r="BG2076" s="11"/>
      <c r="BH2076" s="11"/>
      <c r="BI2076" s="11"/>
      <c r="BJ2076" s="11"/>
      <c r="BK2076" s="11"/>
      <c r="BL2076" s="11"/>
      <c r="BM2076" s="11"/>
      <c r="BN2076" s="11"/>
      <c r="BO2076" s="11"/>
      <c r="BP2076" s="11"/>
      <c r="BQ2076" s="11"/>
      <c r="BR2076" s="11"/>
      <c r="BS2076" s="11"/>
      <c r="BT2076" s="11"/>
      <c r="BU2076" s="11"/>
      <c r="BV2076" s="11"/>
      <c r="BW2076" s="11"/>
      <c r="BX2076" s="11"/>
      <c r="BY2076" s="11"/>
      <c r="BZ2076" s="11"/>
    </row>
    <row r="2077" spans="1:78" hidden="1" x14ac:dyDescent="0.25">
      <c r="A2077" s="1">
        <v>20261010</v>
      </c>
      <c r="B2077" s="1" t="s">
        <v>9481</v>
      </c>
      <c r="C2077" s="1">
        <v>3.875</v>
      </c>
      <c r="D2077" s="1" t="s">
        <v>79</v>
      </c>
      <c r="E2077" s="1">
        <v>1252149</v>
      </c>
      <c r="F2077" s="3">
        <v>46040</v>
      </c>
      <c r="G2077" s="1" t="s">
        <v>414</v>
      </c>
      <c r="X2077" s="141" t="str">
        <f t="shared" si="24"/>
        <v>20261010-14293147R10</v>
      </c>
      <c r="Z2077" s="11">
        <f ca="1">IF(AND(ISBLANK(F2077), ISBLANK(V2077)), "", NETWORKDAYS.INTL(F2077, IF(V2077="", TODAY(), V2077), "0000110", DATA!$B$2:$B$200))</f>
        <v>10</v>
      </c>
      <c r="AF2077" s="11"/>
      <c r="AH2077" s="11"/>
      <c r="AI2077" s="11"/>
      <c r="AJ2077" s="11"/>
      <c r="AK2077" s="11"/>
      <c r="AL2077" s="11"/>
      <c r="AM2077" s="11"/>
      <c r="AN2077" s="11"/>
      <c r="AO2077" s="11"/>
      <c r="AP2077" s="11"/>
      <c r="AQ2077" s="11"/>
      <c r="AR2077" s="11"/>
      <c r="AS2077" s="11"/>
      <c r="AT2077" s="11"/>
      <c r="AU2077" s="11"/>
      <c r="AV2077" s="11"/>
      <c r="AW2077" s="11"/>
      <c r="AX2077" s="11"/>
      <c r="AY2077" s="11"/>
      <c r="AZ2077" s="11"/>
      <c r="BA2077" s="11"/>
      <c r="BB2077" s="11"/>
      <c r="BC2077" s="11"/>
      <c r="BD2077" s="11"/>
      <c r="BE2077" s="11"/>
      <c r="BF2077" s="11"/>
      <c r="BG2077" s="11"/>
      <c r="BH2077" s="11"/>
      <c r="BI2077" s="11"/>
      <c r="BJ2077" s="11"/>
      <c r="BK2077" s="11"/>
      <c r="BL2077" s="11"/>
      <c r="BM2077" s="11"/>
      <c r="BN2077" s="11"/>
      <c r="BO2077" s="11"/>
      <c r="BP2077" s="11"/>
      <c r="BQ2077" s="11"/>
      <c r="BR2077" s="11"/>
      <c r="BS2077" s="11"/>
      <c r="BT2077" s="11"/>
      <c r="BU2077" s="11"/>
      <c r="BV2077" s="11"/>
      <c r="BW2077" s="11"/>
      <c r="BX2077" s="11"/>
      <c r="BY2077" s="11"/>
      <c r="BZ2077" s="11"/>
    </row>
    <row r="2078" spans="1:78" hidden="1" x14ac:dyDescent="0.25">
      <c r="A2078" s="1">
        <v>20261011</v>
      </c>
      <c r="B2078" s="1" t="s">
        <v>9482</v>
      </c>
      <c r="C2078" s="1" t="s">
        <v>78</v>
      </c>
      <c r="D2078" s="1" t="s">
        <v>79</v>
      </c>
      <c r="E2078" s="1">
        <v>1252149</v>
      </c>
      <c r="F2078" s="377">
        <v>46040</v>
      </c>
      <c r="G2078" s="1" t="s">
        <v>414</v>
      </c>
      <c r="X2078" s="141" t="str">
        <f t="shared" si="24"/>
        <v>20261011-14012922R21</v>
      </c>
      <c r="Z2078" s="11">
        <f ca="1">IF(AND(ISBLANK(F2078), ISBLANK(V2078)), "", NETWORKDAYS.INTL(F2078, IF(V2078="", TODAY(), V2078), "0000110", DATA!$B$2:$B$200))</f>
        <v>10</v>
      </c>
      <c r="AF2078" s="11"/>
      <c r="AH2078" s="11"/>
      <c r="AI2078" s="11"/>
      <c r="AJ2078" s="11"/>
      <c r="AK2078" s="11"/>
      <c r="AL2078" s="11"/>
      <c r="AM2078" s="11"/>
      <c r="AN2078" s="11"/>
      <c r="AO2078" s="11"/>
      <c r="AP2078" s="11"/>
      <c r="AQ2078" s="11"/>
      <c r="AR2078" s="11"/>
      <c r="AS2078" s="11"/>
      <c r="AT2078" s="11"/>
      <c r="AU2078" s="11"/>
      <c r="AV2078" s="11"/>
      <c r="AW2078" s="11"/>
      <c r="AX2078" s="11"/>
      <c r="AY2078" s="11"/>
      <c r="AZ2078" s="11"/>
      <c r="BA2078" s="11"/>
      <c r="BB2078" s="11"/>
      <c r="BC2078" s="11"/>
      <c r="BD2078" s="11"/>
      <c r="BE2078" s="11"/>
      <c r="BF2078" s="11"/>
      <c r="BG2078" s="11"/>
      <c r="BH2078" s="11"/>
      <c r="BI2078" s="11"/>
      <c r="BJ2078" s="11"/>
      <c r="BK2078" s="11"/>
      <c r="BL2078" s="11"/>
      <c r="BM2078" s="11"/>
      <c r="BN2078" s="11"/>
      <c r="BO2078" s="11"/>
      <c r="BP2078" s="11"/>
      <c r="BQ2078" s="11"/>
      <c r="BR2078" s="11"/>
      <c r="BS2078" s="11"/>
      <c r="BT2078" s="11"/>
      <c r="BU2078" s="11"/>
      <c r="BV2078" s="11"/>
      <c r="BW2078" s="11"/>
      <c r="BX2078" s="11"/>
      <c r="BY2078" s="11"/>
      <c r="BZ2078" s="11"/>
    </row>
    <row r="2079" spans="1:78" hidden="1" x14ac:dyDescent="0.25">
      <c r="A2079" s="1">
        <v>20261012</v>
      </c>
      <c r="B2079" s="1" t="s">
        <v>9483</v>
      </c>
      <c r="C2079" s="1" t="s">
        <v>3591</v>
      </c>
      <c r="D2079" s="1" t="s">
        <v>79</v>
      </c>
      <c r="E2079" s="1">
        <v>1252149</v>
      </c>
      <c r="F2079" s="377">
        <v>46040</v>
      </c>
      <c r="G2079" s="1" t="s">
        <v>414</v>
      </c>
      <c r="X2079" s="141" t="str">
        <f t="shared" si="24"/>
        <v>20261012-14273125R1</v>
      </c>
      <c r="Z2079" s="11">
        <f ca="1">IF(AND(ISBLANK(F2079), ISBLANK(V2079)), "", NETWORKDAYS.INTL(F2079, IF(V2079="", TODAY(), V2079), "0000110", DATA!$B$2:$B$200))</f>
        <v>10</v>
      </c>
      <c r="AB2079" s="10"/>
      <c r="AC2079" s="10"/>
      <c r="AF2079" s="11"/>
      <c r="AH2079" s="11"/>
      <c r="AI2079" s="11"/>
      <c r="AJ2079" s="11"/>
      <c r="AK2079" s="11"/>
      <c r="AL2079" s="11"/>
      <c r="AM2079" s="11"/>
      <c r="AN2079" s="11"/>
      <c r="AO2079" s="11"/>
      <c r="AP2079" s="11"/>
      <c r="AQ2079" s="11"/>
      <c r="AR2079" s="11"/>
      <c r="AS2079" s="11"/>
      <c r="AT2079" s="11"/>
      <c r="AU2079" s="11"/>
      <c r="AV2079" s="11"/>
      <c r="AW2079" s="11"/>
      <c r="AX2079" s="11"/>
      <c r="AY2079" s="11"/>
      <c r="AZ2079" s="11"/>
      <c r="BA2079" s="11"/>
      <c r="BB2079" s="11"/>
      <c r="BC2079" s="11"/>
      <c r="BD2079" s="11"/>
      <c r="BE2079" s="11"/>
      <c r="BF2079" s="11"/>
      <c r="BG2079" s="11"/>
      <c r="BH2079" s="11"/>
      <c r="BI2079" s="11"/>
      <c r="BJ2079" s="11"/>
      <c r="BK2079" s="11"/>
      <c r="BL2079" s="11"/>
      <c r="BM2079" s="11"/>
      <c r="BN2079" s="11"/>
      <c r="BO2079" s="11"/>
      <c r="BP2079" s="11"/>
      <c r="BQ2079" s="11"/>
      <c r="BR2079" s="11"/>
      <c r="BS2079" s="11"/>
      <c r="BT2079" s="11"/>
      <c r="BU2079" s="11"/>
      <c r="BV2079" s="11"/>
      <c r="BW2079" s="11"/>
      <c r="BX2079" s="11"/>
      <c r="BY2079" s="11"/>
      <c r="BZ2079" s="11"/>
    </row>
    <row r="2080" spans="1:78" hidden="1" x14ac:dyDescent="0.25">
      <c r="A2080" s="1">
        <v>20261013</v>
      </c>
      <c r="B2080" s="1" t="s">
        <v>9484</v>
      </c>
      <c r="C2080" s="1">
        <v>6.125</v>
      </c>
      <c r="D2080" s="1" t="s">
        <v>1834</v>
      </c>
      <c r="E2080" s="1" t="s">
        <v>2965</v>
      </c>
      <c r="F2080" s="3">
        <v>46040</v>
      </c>
      <c r="G2080" s="1" t="s">
        <v>414</v>
      </c>
      <c r="J2080" s="11" t="s">
        <v>596</v>
      </c>
      <c r="X2080" s="141" t="str">
        <f t="shared" si="24"/>
        <v>20261013-14254492R4</v>
      </c>
      <c r="Z2080" s="11">
        <f ca="1">IF(AND(ISBLANK(F2080), ISBLANK(V2080)), "", NETWORKDAYS.INTL(F2080, IF(V2080="", TODAY(), V2080), "0000110", DATA!$B$2:$B$200))</f>
        <v>10</v>
      </c>
      <c r="AF2080" s="11"/>
      <c r="AH2080" s="11"/>
      <c r="AI2080" s="11"/>
      <c r="AJ2080" s="11"/>
      <c r="AK2080" s="11"/>
      <c r="AL2080" s="11"/>
      <c r="AM2080" s="11"/>
      <c r="AN2080" s="11"/>
      <c r="AO2080" s="11"/>
      <c r="AP2080" s="11"/>
      <c r="AQ2080" s="11"/>
      <c r="AR2080" s="11"/>
      <c r="AS2080" s="11"/>
      <c r="AT2080" s="11"/>
      <c r="AU2080" s="11"/>
      <c r="AV2080" s="11"/>
      <c r="AW2080" s="11"/>
      <c r="AX2080" s="11"/>
      <c r="AY2080" s="11"/>
      <c r="AZ2080" s="11"/>
      <c r="BA2080" s="11"/>
      <c r="BB2080" s="11"/>
      <c r="BC2080" s="11"/>
      <c r="BD2080" s="11"/>
      <c r="BE2080" s="11"/>
      <c r="BF2080" s="11"/>
      <c r="BG2080" s="11"/>
      <c r="BH2080" s="11"/>
      <c r="BI2080" s="11"/>
      <c r="BJ2080" s="11"/>
      <c r="BK2080" s="11"/>
      <c r="BL2080" s="11"/>
      <c r="BM2080" s="11"/>
      <c r="BN2080" s="11"/>
      <c r="BO2080" s="11"/>
      <c r="BP2080" s="11"/>
      <c r="BQ2080" s="11"/>
      <c r="BR2080" s="11"/>
      <c r="BS2080" s="11"/>
      <c r="BT2080" s="11"/>
      <c r="BU2080" s="11"/>
      <c r="BV2080" s="11"/>
      <c r="BW2080" s="11"/>
      <c r="BX2080" s="11"/>
      <c r="BY2080" s="11"/>
      <c r="BZ2080" s="11"/>
    </row>
    <row r="2081" spans="1:78" hidden="1" x14ac:dyDescent="0.25">
      <c r="A2081" s="1">
        <v>20261014</v>
      </c>
      <c r="B2081" s="1" t="s">
        <v>9485</v>
      </c>
      <c r="C2081" s="1" t="s">
        <v>33</v>
      </c>
      <c r="D2081" s="1" t="s">
        <v>1731</v>
      </c>
      <c r="E2081" s="1">
        <v>1219697</v>
      </c>
      <c r="F2081" s="377">
        <v>46040</v>
      </c>
      <c r="G2081" s="1" t="s">
        <v>414</v>
      </c>
      <c r="X2081" s="141" t="str">
        <f t="shared" si="24"/>
        <v>20261014-13593349R10</v>
      </c>
      <c r="Z2081" s="11">
        <f ca="1">IF(AND(ISBLANK(F2081), ISBLANK(V2081)), "", NETWORKDAYS.INTL(F2081, IF(V2081="", TODAY(), V2081), "0000110", DATA!$B$2:$B$200))</f>
        <v>10</v>
      </c>
      <c r="AF2081" s="11"/>
      <c r="AH2081" s="11"/>
      <c r="AI2081" s="11"/>
      <c r="AJ2081" s="11"/>
      <c r="AK2081" s="11"/>
      <c r="AL2081" s="11"/>
      <c r="AM2081" s="11"/>
      <c r="AN2081" s="11"/>
      <c r="AO2081" s="11"/>
      <c r="AP2081" s="11"/>
      <c r="AQ2081" s="11"/>
      <c r="AR2081" s="11"/>
      <c r="AS2081" s="11"/>
      <c r="AT2081" s="11"/>
      <c r="AU2081" s="11"/>
      <c r="AV2081" s="11"/>
      <c r="AW2081" s="11"/>
      <c r="AX2081" s="11"/>
      <c r="AY2081" s="11"/>
      <c r="AZ2081" s="11"/>
      <c r="BA2081" s="11"/>
      <c r="BB2081" s="11"/>
      <c r="BC2081" s="11"/>
      <c r="BD2081" s="11"/>
      <c r="BE2081" s="11"/>
      <c r="BF2081" s="11"/>
      <c r="BG2081" s="11"/>
      <c r="BH2081" s="11"/>
      <c r="BI2081" s="11"/>
      <c r="BJ2081" s="11"/>
      <c r="BK2081" s="11"/>
      <c r="BL2081" s="11"/>
      <c r="BM2081" s="11"/>
      <c r="BN2081" s="11"/>
      <c r="BO2081" s="11"/>
      <c r="BP2081" s="11"/>
      <c r="BQ2081" s="11"/>
      <c r="BR2081" s="11"/>
      <c r="BS2081" s="11"/>
      <c r="BT2081" s="11"/>
      <c r="BU2081" s="11"/>
      <c r="BV2081" s="11"/>
      <c r="BW2081" s="11"/>
      <c r="BX2081" s="11"/>
      <c r="BY2081" s="11"/>
      <c r="BZ2081" s="11"/>
    </row>
    <row r="2082" spans="1:78" hidden="1" x14ac:dyDescent="0.25">
      <c r="A2082" s="346">
        <v>20261015</v>
      </c>
      <c r="B2082" s="1" t="s">
        <v>9486</v>
      </c>
      <c r="C2082" s="1">
        <v>6.125</v>
      </c>
      <c r="D2082" s="1" t="s">
        <v>9167</v>
      </c>
      <c r="E2082" s="1" t="s">
        <v>9014</v>
      </c>
      <c r="F2082" s="377">
        <v>46040</v>
      </c>
      <c r="G2082" s="1" t="s">
        <v>414</v>
      </c>
      <c r="H2082" s="1">
        <v>1261236</v>
      </c>
      <c r="X2082" s="141" t="str">
        <f t="shared" si="24"/>
        <v>20261015-14321011R1</v>
      </c>
      <c r="Z2082" s="11">
        <f ca="1">IF(AND(ISBLANK(F2082), ISBLANK(V2082)), "", NETWORKDAYS.INTL(F2082, IF(V2082="", TODAY(), V2082), "0000110", DATA!$B$2:$B$200))</f>
        <v>10</v>
      </c>
      <c r="AB2082" s="10"/>
      <c r="AC2082" s="10"/>
      <c r="AF2082" s="11"/>
      <c r="AH2082" s="11"/>
      <c r="AI2082" s="11"/>
      <c r="AJ2082" s="11"/>
      <c r="AK2082" s="11"/>
      <c r="AL2082" s="11"/>
      <c r="AM2082" s="11"/>
      <c r="AN2082" s="11"/>
      <c r="AO2082" s="11"/>
      <c r="AP2082" s="11"/>
      <c r="AQ2082" s="11"/>
      <c r="AR2082" s="11"/>
      <c r="AS2082" s="11"/>
      <c r="AT2082" s="11"/>
      <c r="AU2082" s="11"/>
      <c r="AV2082" s="11"/>
      <c r="AW2082" s="11"/>
      <c r="AX2082" s="11"/>
      <c r="AY2082" s="11"/>
      <c r="AZ2082" s="11"/>
      <c r="BA2082" s="11"/>
      <c r="BB2082" s="11"/>
      <c r="BC2082" s="11"/>
      <c r="BD2082" s="11"/>
      <c r="BE2082" s="11"/>
      <c r="BF2082" s="11"/>
      <c r="BG2082" s="11"/>
      <c r="BH2082" s="11"/>
      <c r="BI2082" s="11"/>
      <c r="BJ2082" s="11"/>
      <c r="BK2082" s="11"/>
      <c r="BL2082" s="11"/>
      <c r="BM2082" s="11"/>
      <c r="BN2082" s="11"/>
      <c r="BO2082" s="11"/>
      <c r="BP2082" s="11"/>
      <c r="BQ2082" s="11"/>
      <c r="BR2082" s="11"/>
      <c r="BS2082" s="11"/>
      <c r="BT2082" s="11"/>
      <c r="BU2082" s="11"/>
      <c r="BV2082" s="11"/>
      <c r="BW2082" s="11"/>
      <c r="BX2082" s="11"/>
      <c r="BY2082" s="11"/>
      <c r="BZ2082" s="11"/>
    </row>
    <row r="2083" spans="1:78" hidden="1" x14ac:dyDescent="0.25">
      <c r="A2083" s="1">
        <v>20261016</v>
      </c>
      <c r="B2083" s="1">
        <v>13421508</v>
      </c>
      <c r="C2083" s="1" t="s">
        <v>78</v>
      </c>
      <c r="D2083" s="1" t="s">
        <v>79</v>
      </c>
      <c r="E2083" s="1">
        <v>1059290</v>
      </c>
      <c r="F2083" s="3">
        <v>46040</v>
      </c>
      <c r="G2083" s="1" t="s">
        <v>414</v>
      </c>
      <c r="X2083" s="141" t="str">
        <f t="shared" si="24"/>
        <v>20261016-13421508</v>
      </c>
      <c r="Z2083" s="11">
        <f ca="1">IF(AND(ISBLANK(F2083), ISBLANK(V2083)), "", NETWORKDAYS.INTL(F2083, IF(V2083="", TODAY(), V2083), "0000110", DATA!$B$2:$B$200))</f>
        <v>10</v>
      </c>
      <c r="AF2083" s="11"/>
      <c r="AH2083" s="11"/>
      <c r="AI2083" s="11"/>
      <c r="AJ2083" s="11"/>
      <c r="AK2083" s="11"/>
      <c r="AL2083" s="11"/>
      <c r="AM2083" s="11"/>
      <c r="AN2083" s="11"/>
      <c r="AO2083" s="11"/>
      <c r="AP2083" s="11"/>
      <c r="AQ2083" s="11"/>
      <c r="AR2083" s="11"/>
      <c r="AS2083" s="11"/>
      <c r="AT2083" s="11"/>
      <c r="AU2083" s="11"/>
      <c r="AV2083" s="11"/>
      <c r="AW2083" s="11"/>
      <c r="AX2083" s="11"/>
      <c r="AY2083" s="11"/>
      <c r="AZ2083" s="11"/>
      <c r="BA2083" s="11"/>
      <c r="BB2083" s="11"/>
      <c r="BC2083" s="11"/>
      <c r="BD2083" s="11"/>
      <c r="BE2083" s="11"/>
      <c r="BF2083" s="11"/>
      <c r="BG2083" s="11"/>
      <c r="BH2083" s="11"/>
      <c r="BI2083" s="11"/>
      <c r="BJ2083" s="11"/>
      <c r="BK2083" s="11"/>
      <c r="BL2083" s="11"/>
      <c r="BM2083" s="11"/>
      <c r="BN2083" s="11"/>
      <c r="BO2083" s="11"/>
      <c r="BP2083" s="11"/>
      <c r="BQ2083" s="11"/>
      <c r="BR2083" s="11"/>
      <c r="BS2083" s="11"/>
      <c r="BT2083" s="11"/>
      <c r="BU2083" s="11"/>
      <c r="BV2083" s="11"/>
      <c r="BW2083" s="11"/>
      <c r="BX2083" s="11"/>
      <c r="BY2083" s="11"/>
      <c r="BZ2083" s="11"/>
    </row>
    <row r="2084" spans="1:78" hidden="1" x14ac:dyDescent="0.25">
      <c r="A2084" s="1">
        <v>20261017</v>
      </c>
      <c r="B2084" s="1" t="s">
        <v>9500</v>
      </c>
      <c r="C2084" s="1" t="s">
        <v>78</v>
      </c>
      <c r="D2084" s="1" t="s">
        <v>79</v>
      </c>
      <c r="E2084" s="1">
        <v>1252149</v>
      </c>
      <c r="F2084" s="3">
        <v>46041</v>
      </c>
      <c r="G2084" s="1" t="s">
        <v>414</v>
      </c>
      <c r="X2084" s="141" t="str">
        <f t="shared" si="24"/>
        <v>20261017-14247176R13</v>
      </c>
      <c r="Z2084" s="11">
        <f ca="1">IF(AND(ISBLANK(F2084), ISBLANK(V2084)), "", NETWORKDAYS.INTL(F2084, IF(V2084="", TODAY(), V2084), "0000110", DATA!$B$2:$B$200))</f>
        <v>9</v>
      </c>
      <c r="AF2084" s="11"/>
      <c r="AH2084" s="11"/>
      <c r="AI2084" s="11"/>
      <c r="AJ2084" s="11"/>
      <c r="AK2084" s="11"/>
      <c r="AL2084" s="11"/>
      <c r="AM2084" s="11"/>
      <c r="AN2084" s="11"/>
      <c r="AO2084" s="11"/>
      <c r="AP2084" s="11"/>
      <c r="AQ2084" s="11"/>
      <c r="AR2084" s="11"/>
      <c r="AS2084" s="11"/>
      <c r="AT2084" s="11"/>
      <c r="AU2084" s="11"/>
      <c r="AV2084" s="11"/>
      <c r="AW2084" s="11"/>
      <c r="AX2084" s="11"/>
      <c r="AY2084" s="11"/>
      <c r="AZ2084" s="11"/>
      <c r="BA2084" s="11"/>
      <c r="BB2084" s="11"/>
      <c r="BC2084" s="11"/>
      <c r="BD2084" s="11"/>
      <c r="BE2084" s="11"/>
      <c r="BF2084" s="11"/>
      <c r="BG2084" s="11"/>
      <c r="BH2084" s="11"/>
      <c r="BI2084" s="11"/>
      <c r="BJ2084" s="11"/>
      <c r="BK2084" s="11"/>
      <c r="BL2084" s="11"/>
      <c r="BM2084" s="11"/>
      <c r="BN2084" s="11"/>
      <c r="BO2084" s="11"/>
      <c r="BP2084" s="11"/>
      <c r="BQ2084" s="11"/>
      <c r="BR2084" s="11"/>
      <c r="BS2084" s="11"/>
      <c r="BT2084" s="11"/>
      <c r="BU2084" s="11"/>
      <c r="BV2084" s="11"/>
      <c r="BW2084" s="11"/>
      <c r="BX2084" s="11"/>
      <c r="BY2084" s="11"/>
      <c r="BZ2084" s="11"/>
    </row>
    <row r="2085" spans="1:78" hidden="1" x14ac:dyDescent="0.25">
      <c r="A2085" s="1">
        <v>20261018</v>
      </c>
      <c r="B2085" s="1">
        <v>14431431</v>
      </c>
      <c r="C2085" s="1">
        <v>6.125</v>
      </c>
      <c r="D2085" s="1" t="s">
        <v>449</v>
      </c>
      <c r="E2085" s="1" t="s">
        <v>8525</v>
      </c>
      <c r="F2085" s="377">
        <v>46041</v>
      </c>
      <c r="G2085" s="1" t="s">
        <v>414</v>
      </c>
      <c r="H2085" s="1">
        <v>1145824</v>
      </c>
      <c r="X2085" s="141" t="str">
        <f t="shared" si="24"/>
        <v>20261018-14431431</v>
      </c>
      <c r="Z2085" s="11">
        <f ca="1">IF(AND(ISBLANK(F2085), ISBLANK(V2085)), "", NETWORKDAYS.INTL(F2085, IF(V2085="", TODAY(), V2085), "0000110", DATA!$B$2:$B$200))</f>
        <v>9</v>
      </c>
      <c r="AB2085" s="10"/>
      <c r="AC2085" s="10"/>
      <c r="AF2085" s="11"/>
      <c r="AH2085" s="11"/>
      <c r="AI2085" s="11"/>
      <c r="AJ2085" s="11"/>
      <c r="AK2085" s="11"/>
      <c r="AL2085" s="11"/>
      <c r="AM2085" s="11"/>
      <c r="AN2085" s="11"/>
      <c r="AO2085" s="11"/>
      <c r="AP2085" s="11"/>
      <c r="AQ2085" s="11"/>
      <c r="AR2085" s="11"/>
      <c r="AS2085" s="11"/>
      <c r="AT2085" s="11"/>
      <c r="AU2085" s="11"/>
      <c r="AV2085" s="11"/>
      <c r="AW2085" s="11"/>
      <c r="AX2085" s="11"/>
      <c r="AY2085" s="11"/>
      <c r="AZ2085" s="11"/>
      <c r="BA2085" s="11"/>
      <c r="BB2085" s="11"/>
      <c r="BC2085" s="11"/>
      <c r="BD2085" s="11"/>
      <c r="BE2085" s="11"/>
      <c r="BF2085" s="11"/>
      <c r="BG2085" s="11"/>
      <c r="BH2085" s="11"/>
      <c r="BI2085" s="11"/>
      <c r="BJ2085" s="11"/>
      <c r="BK2085" s="11"/>
      <c r="BL2085" s="11"/>
      <c r="BM2085" s="11"/>
      <c r="BN2085" s="11"/>
      <c r="BO2085" s="11"/>
      <c r="BP2085" s="11"/>
      <c r="BQ2085" s="11"/>
      <c r="BR2085" s="11"/>
      <c r="BS2085" s="11"/>
      <c r="BT2085" s="11"/>
      <c r="BU2085" s="11"/>
      <c r="BV2085" s="11"/>
      <c r="BW2085" s="11"/>
      <c r="BX2085" s="11"/>
      <c r="BY2085" s="11"/>
      <c r="BZ2085" s="11"/>
    </row>
    <row r="2086" spans="1:78" hidden="1" x14ac:dyDescent="0.25">
      <c r="A2086" s="1">
        <v>20261019</v>
      </c>
      <c r="B2086" s="1" t="s">
        <v>9534</v>
      </c>
      <c r="C2086" s="1">
        <v>3.875</v>
      </c>
      <c r="D2086" s="1" t="s">
        <v>79</v>
      </c>
      <c r="E2086" s="1">
        <v>1252149</v>
      </c>
      <c r="F2086" s="3">
        <v>46041</v>
      </c>
      <c r="G2086" s="1" t="s">
        <v>414</v>
      </c>
      <c r="H2086" s="1">
        <v>1224225</v>
      </c>
      <c r="X2086" s="141" t="str">
        <f t="shared" si="24"/>
        <v>20261019-14320850R1</v>
      </c>
      <c r="Z2086" s="11">
        <f ca="1">IF(AND(ISBLANK(F2086), ISBLANK(V2086)), "", NETWORKDAYS.INTL(F2086, IF(V2086="", TODAY(), V2086), "0000110", DATA!$B$2:$B$200))</f>
        <v>9</v>
      </c>
      <c r="AF2086" s="11"/>
      <c r="AH2086" s="11"/>
      <c r="AI2086" s="11"/>
      <c r="AJ2086" s="11"/>
      <c r="AK2086" s="11"/>
      <c r="AL2086" s="11"/>
      <c r="AM2086" s="11"/>
      <c r="AN2086" s="11"/>
      <c r="AO2086" s="11"/>
      <c r="AP2086" s="11"/>
      <c r="AQ2086" s="11"/>
      <c r="AR2086" s="11"/>
      <c r="AS2086" s="11"/>
      <c r="AT2086" s="11"/>
      <c r="AU2086" s="11"/>
      <c r="AV2086" s="11"/>
      <c r="AW2086" s="11"/>
      <c r="AX2086" s="11"/>
      <c r="AY2086" s="11"/>
      <c r="AZ2086" s="11"/>
      <c r="BA2086" s="11"/>
      <c r="BB2086" s="11"/>
      <c r="BC2086" s="11"/>
      <c r="BD2086" s="11"/>
      <c r="BE2086" s="11"/>
      <c r="BF2086" s="11"/>
      <c r="BG2086" s="11"/>
      <c r="BH2086" s="11"/>
      <c r="BI2086" s="11"/>
      <c r="BJ2086" s="11"/>
      <c r="BK2086" s="11"/>
      <c r="BL2086" s="11"/>
      <c r="BM2086" s="11"/>
      <c r="BN2086" s="11"/>
      <c r="BO2086" s="11"/>
      <c r="BP2086" s="11"/>
      <c r="BQ2086" s="11"/>
      <c r="BR2086" s="11"/>
      <c r="BS2086" s="11"/>
      <c r="BT2086" s="11"/>
      <c r="BU2086" s="11"/>
      <c r="BV2086" s="11"/>
      <c r="BW2086" s="11"/>
      <c r="BX2086" s="11"/>
      <c r="BY2086" s="11"/>
      <c r="BZ2086" s="11"/>
    </row>
    <row r="2087" spans="1:78" hidden="1" x14ac:dyDescent="0.25">
      <c r="F2087" s="377"/>
      <c r="X2087" s="141" t="str">
        <f t="shared" si="24"/>
        <v>-</v>
      </c>
      <c r="Z2087" s="11" t="str">
        <f ca="1">IF(AND(ISBLANK(F2087), ISBLANK(V2087)), "", NETWORKDAYS.INTL(F2087, IF(V2087="", TODAY(), V2087), "0000110", DATA!$B$2:$B$200))</f>
        <v/>
      </c>
      <c r="AF2087" s="11"/>
      <c r="AH2087" s="11"/>
      <c r="AI2087" s="11"/>
      <c r="AJ2087" s="11"/>
      <c r="AK2087" s="11"/>
      <c r="AL2087" s="11"/>
      <c r="AM2087" s="11"/>
      <c r="AN2087" s="11"/>
      <c r="AO2087" s="11"/>
      <c r="AP2087" s="11"/>
      <c r="AQ2087" s="11"/>
      <c r="AR2087" s="11"/>
      <c r="AS2087" s="11"/>
      <c r="AT2087" s="11"/>
      <c r="AU2087" s="11"/>
      <c r="AV2087" s="11"/>
      <c r="AW2087" s="11"/>
      <c r="AX2087" s="11"/>
      <c r="AY2087" s="11"/>
      <c r="AZ2087" s="11"/>
      <c r="BA2087" s="11"/>
      <c r="BB2087" s="11"/>
      <c r="BC2087" s="11"/>
      <c r="BD2087" s="11"/>
      <c r="BE2087" s="11"/>
      <c r="BF2087" s="11"/>
      <c r="BG2087" s="11"/>
      <c r="BH2087" s="11"/>
      <c r="BI2087" s="11"/>
      <c r="BJ2087" s="11"/>
      <c r="BK2087" s="11"/>
      <c r="BL2087" s="11"/>
      <c r="BM2087" s="11"/>
      <c r="BN2087" s="11"/>
      <c r="BO2087" s="11"/>
      <c r="BP2087" s="11"/>
      <c r="BQ2087" s="11"/>
      <c r="BR2087" s="11"/>
      <c r="BS2087" s="11"/>
      <c r="BT2087" s="11"/>
      <c r="BU2087" s="11"/>
      <c r="BV2087" s="11"/>
      <c r="BW2087" s="11"/>
      <c r="BX2087" s="11"/>
      <c r="BY2087" s="11"/>
      <c r="BZ2087" s="11"/>
    </row>
    <row r="2088" spans="1:78" hidden="1" x14ac:dyDescent="0.25">
      <c r="F2088" s="377"/>
      <c r="X2088" s="141" t="str">
        <f t="shared" si="24"/>
        <v>-</v>
      </c>
      <c r="Z2088" s="11" t="str">
        <f ca="1">IF(AND(ISBLANK(F2088), ISBLANK(V2088)), "", NETWORKDAYS.INTL(F2088, IF(V2088="", TODAY(), V2088), "0000110", DATA!$B$2:$B$200))</f>
        <v/>
      </c>
      <c r="AB2088" s="10"/>
      <c r="AC2088" s="10"/>
      <c r="AF2088" s="11"/>
      <c r="AH2088" s="11"/>
      <c r="AI2088" s="11"/>
      <c r="AJ2088" s="11"/>
      <c r="AK2088" s="11"/>
      <c r="AL2088" s="11"/>
      <c r="AM2088" s="11"/>
      <c r="AN2088" s="11"/>
      <c r="AO2088" s="11"/>
      <c r="AP2088" s="11"/>
      <c r="AQ2088" s="11"/>
      <c r="AR2088" s="11"/>
      <c r="AS2088" s="11"/>
      <c r="AT2088" s="11"/>
      <c r="AU2088" s="11"/>
      <c r="AV2088" s="11"/>
      <c r="AW2088" s="11"/>
      <c r="AX2088" s="11"/>
      <c r="AY2088" s="11"/>
      <c r="AZ2088" s="11"/>
      <c r="BA2088" s="11"/>
      <c r="BB2088" s="11"/>
      <c r="BC2088" s="11"/>
      <c r="BD2088" s="11"/>
      <c r="BE2088" s="11"/>
      <c r="BF2088" s="11"/>
      <c r="BG2088" s="11"/>
      <c r="BH2088" s="11"/>
      <c r="BI2088" s="11"/>
      <c r="BJ2088" s="11"/>
      <c r="BK2088" s="11"/>
      <c r="BL2088" s="11"/>
      <c r="BM2088" s="11"/>
      <c r="BN2088" s="11"/>
      <c r="BO2088" s="11"/>
      <c r="BP2088" s="11"/>
      <c r="BQ2088" s="11"/>
      <c r="BR2088" s="11"/>
      <c r="BS2088" s="11"/>
      <c r="BT2088" s="11"/>
      <c r="BU2088" s="11"/>
      <c r="BV2088" s="11"/>
      <c r="BW2088" s="11"/>
      <c r="BX2088" s="11"/>
      <c r="BY2088" s="11"/>
      <c r="BZ2088" s="11"/>
    </row>
    <row r="2089" spans="1:78" hidden="1" x14ac:dyDescent="0.25">
      <c r="K2089" s="11">
        <v>14462156</v>
      </c>
      <c r="X2089" s="141" t="str">
        <f t="shared" si="24"/>
        <v>-</v>
      </c>
      <c r="Z2089" s="11" t="str">
        <f ca="1">IF(AND(ISBLANK(F2089), ISBLANK(V2089)), "", NETWORKDAYS.INTL(F2089, IF(V2089="", TODAY(), V2089), "0000110", DATA!$B$2:$B$200))</f>
        <v/>
      </c>
      <c r="AF2089" s="11"/>
      <c r="AH2089" s="11"/>
      <c r="AI2089" s="11"/>
      <c r="AJ2089" s="11"/>
      <c r="AK2089" s="11"/>
      <c r="AL2089" s="11"/>
      <c r="AM2089" s="11"/>
      <c r="AN2089" s="11"/>
      <c r="AO2089" s="11"/>
      <c r="AP2089" s="11"/>
      <c r="AQ2089" s="11"/>
      <c r="AR2089" s="11"/>
      <c r="AS2089" s="11"/>
      <c r="AT2089" s="11"/>
      <c r="AU2089" s="11"/>
      <c r="AV2089" s="11"/>
      <c r="AW2089" s="11"/>
      <c r="AX2089" s="11"/>
      <c r="AY2089" s="11"/>
      <c r="AZ2089" s="11"/>
      <c r="BA2089" s="11"/>
      <c r="BB2089" s="11"/>
      <c r="BC2089" s="11"/>
      <c r="BD2089" s="11"/>
      <c r="BE2089" s="11"/>
      <c r="BF2089" s="11"/>
      <c r="BG2089" s="11"/>
      <c r="BH2089" s="11"/>
      <c r="BI2089" s="11"/>
      <c r="BJ2089" s="11"/>
      <c r="BK2089" s="11"/>
      <c r="BL2089" s="11"/>
      <c r="BM2089" s="11"/>
      <c r="BN2089" s="11"/>
      <c r="BO2089" s="11"/>
      <c r="BP2089" s="11"/>
      <c r="BQ2089" s="11"/>
      <c r="BR2089" s="11"/>
      <c r="BS2089" s="11"/>
      <c r="BT2089" s="11"/>
      <c r="BU2089" s="11"/>
      <c r="BV2089" s="11"/>
      <c r="BW2089" s="11"/>
      <c r="BX2089" s="11"/>
      <c r="BY2089" s="11"/>
      <c r="BZ2089" s="11"/>
    </row>
    <row r="2090" spans="1:78" hidden="1" x14ac:dyDescent="0.25">
      <c r="F2090" s="377"/>
      <c r="X2090" s="141" t="str">
        <f t="shared" si="24"/>
        <v>-</v>
      </c>
      <c r="Z2090" s="11" t="str">
        <f ca="1">IF(AND(ISBLANK(F2090), ISBLANK(V2090)), "", NETWORKDAYS.INTL(F2090, IF(V2090="", TODAY(), V2090), "0000110", DATA!$B$2:$B$200))</f>
        <v/>
      </c>
      <c r="AF2090" s="11"/>
      <c r="AH2090" s="11"/>
      <c r="AI2090" s="11"/>
      <c r="AJ2090" s="11"/>
      <c r="AK2090" s="11"/>
      <c r="AL2090" s="11"/>
      <c r="AM2090" s="11"/>
      <c r="AN2090" s="11"/>
      <c r="AO2090" s="11"/>
      <c r="AP2090" s="11"/>
      <c r="AQ2090" s="11"/>
      <c r="AR2090" s="11"/>
      <c r="AS2090" s="11"/>
      <c r="AT2090" s="11"/>
      <c r="AU2090" s="11"/>
      <c r="AV2090" s="11"/>
      <c r="AW2090" s="11"/>
      <c r="AX2090" s="11"/>
      <c r="AY2090" s="11"/>
      <c r="AZ2090" s="11"/>
      <c r="BA2090" s="11"/>
      <c r="BB2090" s="11"/>
      <c r="BC2090" s="11"/>
      <c r="BD2090" s="11"/>
      <c r="BE2090" s="11"/>
      <c r="BF2090" s="11"/>
      <c r="BG2090" s="11"/>
      <c r="BH2090" s="11"/>
      <c r="BI2090" s="11"/>
      <c r="BJ2090" s="11"/>
      <c r="BK2090" s="11"/>
      <c r="BL2090" s="11"/>
      <c r="BM2090" s="11"/>
      <c r="BN2090" s="11"/>
      <c r="BO2090" s="11"/>
      <c r="BP2090" s="11"/>
      <c r="BQ2090" s="11"/>
      <c r="BR2090" s="11"/>
      <c r="BS2090" s="11"/>
      <c r="BT2090" s="11"/>
      <c r="BU2090" s="11"/>
      <c r="BV2090" s="11"/>
      <c r="BW2090" s="11"/>
      <c r="BX2090" s="11"/>
      <c r="BY2090" s="11"/>
      <c r="BZ2090" s="11"/>
    </row>
    <row r="2091" spans="1:78" hidden="1" x14ac:dyDescent="0.25">
      <c r="F2091" s="377"/>
      <c r="X2091" s="141" t="str">
        <f t="shared" si="24"/>
        <v>-</v>
      </c>
      <c r="Z2091" s="11" t="str">
        <f ca="1">IF(AND(ISBLANK(F2091), ISBLANK(V2091)), "", NETWORKDAYS.INTL(F2091, IF(V2091="", TODAY(), V2091), "0000110", DATA!$B$2:$B$200))</f>
        <v/>
      </c>
      <c r="AB2091" s="10"/>
      <c r="AC2091" s="10"/>
      <c r="AF2091" s="11"/>
      <c r="AH2091" s="11"/>
      <c r="AI2091" s="11"/>
      <c r="AJ2091" s="11"/>
      <c r="AK2091" s="11"/>
      <c r="AL2091" s="11"/>
      <c r="AM2091" s="11"/>
      <c r="AN2091" s="11"/>
      <c r="AO2091" s="11"/>
      <c r="AP2091" s="11"/>
      <c r="AQ2091" s="11"/>
      <c r="AR2091" s="11"/>
      <c r="AS2091" s="11"/>
      <c r="AT2091" s="11"/>
      <c r="AU2091" s="11"/>
      <c r="AV2091" s="11"/>
      <c r="AW2091" s="11"/>
      <c r="AX2091" s="11"/>
      <c r="AY2091" s="11"/>
      <c r="AZ2091" s="11"/>
      <c r="BA2091" s="11"/>
      <c r="BB2091" s="11"/>
      <c r="BC2091" s="11"/>
      <c r="BD2091" s="11"/>
      <c r="BE2091" s="11"/>
      <c r="BF2091" s="11"/>
      <c r="BG2091" s="11"/>
      <c r="BH2091" s="11"/>
      <c r="BI2091" s="11"/>
      <c r="BJ2091" s="11"/>
      <c r="BK2091" s="11"/>
      <c r="BL2091" s="11"/>
      <c r="BM2091" s="11"/>
      <c r="BN2091" s="11"/>
      <c r="BO2091" s="11"/>
      <c r="BP2091" s="11"/>
      <c r="BQ2091" s="11"/>
      <c r="BR2091" s="11"/>
      <c r="BS2091" s="11"/>
      <c r="BT2091" s="11"/>
      <c r="BU2091" s="11"/>
      <c r="BV2091" s="11"/>
      <c r="BW2091" s="11"/>
      <c r="BX2091" s="11"/>
      <c r="BY2091" s="11"/>
      <c r="BZ2091" s="11"/>
    </row>
    <row r="2092" spans="1:78" hidden="1" x14ac:dyDescent="0.25">
      <c r="X2092" s="141" t="str">
        <f t="shared" si="24"/>
        <v>-</v>
      </c>
      <c r="Z2092" s="11" t="str">
        <f ca="1">IF(AND(ISBLANK(F2092), ISBLANK(V2092)), "", NETWORKDAYS.INTL(F2092, IF(V2092="", TODAY(), V2092), "0000110", DATA!$B$2:$B$200))</f>
        <v/>
      </c>
      <c r="AF2092" s="11"/>
      <c r="AH2092" s="11"/>
      <c r="AI2092" s="11"/>
      <c r="AJ2092" s="11"/>
      <c r="AK2092" s="11"/>
      <c r="AL2092" s="11"/>
      <c r="AM2092" s="11"/>
      <c r="AN2092" s="11"/>
      <c r="AO2092" s="11"/>
      <c r="AP2092" s="11"/>
      <c r="AQ2092" s="11"/>
      <c r="AR2092" s="11"/>
      <c r="AS2092" s="11"/>
      <c r="AT2092" s="11"/>
      <c r="AU2092" s="11"/>
      <c r="AV2092" s="11"/>
      <c r="AW2092" s="11"/>
      <c r="AX2092" s="11"/>
      <c r="AY2092" s="11"/>
      <c r="AZ2092" s="11"/>
      <c r="BA2092" s="11"/>
      <c r="BB2092" s="11"/>
      <c r="BC2092" s="11"/>
      <c r="BD2092" s="11"/>
      <c r="BE2092" s="11"/>
      <c r="BF2092" s="11"/>
      <c r="BG2092" s="11"/>
      <c r="BH2092" s="11"/>
      <c r="BI2092" s="11"/>
      <c r="BJ2092" s="11"/>
      <c r="BK2092" s="11"/>
      <c r="BL2092" s="11"/>
      <c r="BM2092" s="11"/>
      <c r="BN2092" s="11"/>
      <c r="BO2092" s="11"/>
      <c r="BP2092" s="11"/>
      <c r="BQ2092" s="11"/>
      <c r="BR2092" s="11"/>
      <c r="BS2092" s="11"/>
      <c r="BT2092" s="11"/>
      <c r="BU2092" s="11"/>
      <c r="BV2092" s="11"/>
      <c r="BW2092" s="11"/>
      <c r="BX2092" s="11"/>
      <c r="BY2092" s="11"/>
      <c r="BZ2092" s="11"/>
    </row>
    <row r="2093" spans="1:78" hidden="1" x14ac:dyDescent="0.25">
      <c r="F2093" s="377"/>
      <c r="X2093" s="141" t="str">
        <f t="shared" si="24"/>
        <v>-</v>
      </c>
      <c r="Z2093" s="11" t="str">
        <f ca="1">IF(AND(ISBLANK(F2093), ISBLANK(V2093)), "", NETWORKDAYS.INTL(F2093, IF(V2093="", TODAY(), V2093), "0000110", DATA!$B$2:$B$200))</f>
        <v/>
      </c>
      <c r="AF2093" s="11"/>
      <c r="AH2093" s="11"/>
      <c r="AI2093" s="11"/>
      <c r="AJ2093" s="11"/>
      <c r="AK2093" s="11"/>
      <c r="AL2093" s="11"/>
      <c r="AM2093" s="11"/>
      <c r="AN2093" s="11"/>
      <c r="AO2093" s="11"/>
      <c r="AP2093" s="11"/>
      <c r="AQ2093" s="11"/>
      <c r="AR2093" s="11"/>
      <c r="AS2093" s="11"/>
      <c r="AT2093" s="11"/>
      <c r="AU2093" s="11"/>
      <c r="AV2093" s="11"/>
      <c r="AW2093" s="11"/>
      <c r="AX2093" s="11"/>
      <c r="AY2093" s="11"/>
      <c r="AZ2093" s="11"/>
      <c r="BA2093" s="11"/>
      <c r="BB2093" s="11"/>
      <c r="BC2093" s="11"/>
      <c r="BD2093" s="11"/>
      <c r="BE2093" s="11"/>
      <c r="BF2093" s="11"/>
      <c r="BG2093" s="11"/>
      <c r="BH2093" s="11"/>
      <c r="BI2093" s="11"/>
      <c r="BJ2093" s="11"/>
      <c r="BK2093" s="11"/>
      <c r="BL2093" s="11"/>
      <c r="BM2093" s="11"/>
      <c r="BN2093" s="11"/>
      <c r="BO2093" s="11"/>
      <c r="BP2093" s="11"/>
      <c r="BQ2093" s="11"/>
      <c r="BR2093" s="11"/>
      <c r="BS2093" s="11"/>
      <c r="BT2093" s="11"/>
      <c r="BU2093" s="11"/>
      <c r="BV2093" s="11"/>
      <c r="BW2093" s="11"/>
      <c r="BX2093" s="11"/>
      <c r="BY2093" s="11"/>
      <c r="BZ2093" s="11"/>
    </row>
    <row r="2094" spans="1:78" hidden="1" x14ac:dyDescent="0.25">
      <c r="D2094" s="1">
        <v>20261010</v>
      </c>
      <c r="E2094" s="1">
        <v>20251168</v>
      </c>
      <c r="F2094" s="377" t="s">
        <v>9171</v>
      </c>
      <c r="X2094" s="141" t="str">
        <f t="shared" si="24"/>
        <v>-</v>
      </c>
      <c r="Z2094" s="11" t="e">
        <f ca="1">IF(AND(ISBLANK(F2094), ISBLANK(V2094)), "", NETWORKDAYS.INTL(F2094, IF(V2094="", TODAY(), V2094), "0000110", DATA!$B$2:$B$200))</f>
        <v>#VALUE!</v>
      </c>
      <c r="AB2094" s="10"/>
      <c r="AC2094" s="10"/>
      <c r="AF2094" s="11"/>
      <c r="AH2094" s="11"/>
      <c r="AI2094" s="11"/>
      <c r="AJ2094" s="11"/>
      <c r="AK2094" s="11"/>
      <c r="AL2094" s="11"/>
      <c r="AM2094" s="11"/>
      <c r="AN2094" s="11"/>
      <c r="AO2094" s="11"/>
      <c r="AP2094" s="11"/>
      <c r="AQ2094" s="11"/>
      <c r="AR2094" s="11"/>
      <c r="AS2094" s="11"/>
      <c r="AT2094" s="11"/>
      <c r="AU2094" s="11"/>
      <c r="AV2094" s="11"/>
      <c r="AW2094" s="11"/>
      <c r="AX2094" s="11"/>
      <c r="AY2094" s="11"/>
      <c r="AZ2094" s="11"/>
      <c r="BA2094" s="11"/>
      <c r="BB2094" s="11"/>
      <c r="BC2094" s="11"/>
      <c r="BD2094" s="11"/>
      <c r="BE2094" s="11"/>
      <c r="BF2094" s="11"/>
      <c r="BG2094" s="11"/>
      <c r="BH2094" s="11"/>
      <c r="BI2094" s="11"/>
      <c r="BJ2094" s="11"/>
      <c r="BK2094" s="11"/>
      <c r="BL2094" s="11"/>
      <c r="BM2094" s="11"/>
      <c r="BN2094" s="11"/>
      <c r="BO2094" s="11"/>
      <c r="BP2094" s="11"/>
      <c r="BQ2094" s="11"/>
      <c r="BR2094" s="11"/>
      <c r="BS2094" s="11"/>
      <c r="BT2094" s="11"/>
      <c r="BU2094" s="11"/>
      <c r="BV2094" s="11"/>
      <c r="BW2094" s="11"/>
      <c r="BX2094" s="11"/>
      <c r="BY2094" s="11"/>
      <c r="BZ2094" s="11"/>
    </row>
    <row r="2095" spans="1:78" hidden="1" x14ac:dyDescent="0.25">
      <c r="D2095" s="1">
        <v>20261011</v>
      </c>
      <c r="E2095" s="1">
        <v>20251149</v>
      </c>
      <c r="F2095" s="3" t="s">
        <v>8858</v>
      </c>
      <c r="X2095" s="141" t="str">
        <f t="shared" si="24"/>
        <v>-</v>
      </c>
      <c r="Z2095" s="11" t="e">
        <f ca="1">IF(AND(ISBLANK(F2095), ISBLANK(V2095)), "", NETWORKDAYS.INTL(F2095, IF(V2095="", TODAY(), V2095), "0000110", DATA!$B$2:$B$200))</f>
        <v>#VALUE!</v>
      </c>
      <c r="AF2095" s="11"/>
      <c r="AH2095" s="11"/>
      <c r="AI2095" s="11"/>
      <c r="AJ2095" s="11"/>
      <c r="AK2095" s="11"/>
      <c r="AL2095" s="11"/>
      <c r="AM2095" s="11"/>
      <c r="AN2095" s="11"/>
      <c r="AO2095" s="11"/>
      <c r="AP2095" s="11"/>
      <c r="AQ2095" s="11"/>
      <c r="AR2095" s="11"/>
      <c r="AS2095" s="11"/>
      <c r="AT2095" s="11"/>
      <c r="AU2095" s="11"/>
      <c r="AV2095" s="11"/>
      <c r="AW2095" s="11"/>
      <c r="AX2095" s="11"/>
      <c r="AY2095" s="11"/>
      <c r="AZ2095" s="11"/>
      <c r="BA2095" s="11"/>
      <c r="BB2095" s="11"/>
      <c r="BC2095" s="11"/>
      <c r="BD2095" s="11"/>
      <c r="BE2095" s="11"/>
      <c r="BF2095" s="11"/>
      <c r="BG2095" s="11"/>
      <c r="BH2095" s="11"/>
      <c r="BI2095" s="11"/>
      <c r="BJ2095" s="11"/>
      <c r="BK2095" s="11"/>
      <c r="BL2095" s="11"/>
      <c r="BM2095" s="11"/>
      <c r="BN2095" s="11"/>
      <c r="BO2095" s="11"/>
      <c r="BP2095" s="11"/>
      <c r="BQ2095" s="11"/>
      <c r="BR2095" s="11"/>
      <c r="BS2095" s="11"/>
      <c r="BT2095" s="11"/>
      <c r="BU2095" s="11"/>
      <c r="BV2095" s="11"/>
      <c r="BW2095" s="11"/>
      <c r="BX2095" s="11"/>
      <c r="BY2095" s="11"/>
      <c r="BZ2095" s="11"/>
    </row>
    <row r="2096" spans="1:78" hidden="1" x14ac:dyDescent="0.25">
      <c r="D2096" s="1">
        <v>20261012</v>
      </c>
      <c r="E2096" s="1">
        <v>20251167</v>
      </c>
      <c r="F2096" s="377">
        <v>14273125</v>
      </c>
      <c r="X2096" s="141" t="str">
        <f t="shared" si="24"/>
        <v>-</v>
      </c>
      <c r="Z2096" s="11" t="e">
        <f ca="1">IF(AND(ISBLANK(F2096), ISBLANK(V2096)), "", NETWORKDAYS.INTL(F2096, IF(V2096="", TODAY(), V2096), "0000110", DATA!$B$2:$B$200))</f>
        <v>#NUM!</v>
      </c>
      <c r="AF2096" s="11"/>
      <c r="AH2096" s="11"/>
      <c r="AI2096" s="11"/>
      <c r="AJ2096" s="11"/>
      <c r="AK2096" s="11"/>
      <c r="AL2096" s="11"/>
      <c r="AM2096" s="11"/>
      <c r="AN2096" s="11"/>
      <c r="AO2096" s="11"/>
      <c r="AP2096" s="11"/>
      <c r="AQ2096" s="11"/>
      <c r="AR2096" s="11"/>
      <c r="AS2096" s="11"/>
      <c r="AT2096" s="11"/>
      <c r="AU2096" s="11"/>
      <c r="AV2096" s="11"/>
      <c r="AW2096" s="11"/>
      <c r="AX2096" s="11"/>
      <c r="AY2096" s="11"/>
      <c r="AZ2096" s="11"/>
      <c r="BA2096" s="11"/>
      <c r="BB2096" s="11"/>
      <c r="BC2096" s="11"/>
      <c r="BD2096" s="11"/>
      <c r="BE2096" s="11"/>
      <c r="BF2096" s="11"/>
      <c r="BG2096" s="11"/>
      <c r="BH2096" s="11"/>
      <c r="BI2096" s="11"/>
      <c r="BJ2096" s="11"/>
      <c r="BK2096" s="11"/>
      <c r="BL2096" s="11"/>
      <c r="BM2096" s="11"/>
      <c r="BN2096" s="11"/>
      <c r="BO2096" s="11"/>
      <c r="BP2096" s="11"/>
      <c r="BQ2096" s="11"/>
      <c r="BR2096" s="11"/>
      <c r="BS2096" s="11"/>
      <c r="BT2096" s="11"/>
      <c r="BU2096" s="11"/>
      <c r="BV2096" s="11"/>
      <c r="BW2096" s="11"/>
      <c r="BX2096" s="11"/>
      <c r="BY2096" s="11"/>
      <c r="BZ2096" s="11"/>
    </row>
    <row r="2097" spans="1:29" s="11" customFormat="1" hidden="1" x14ac:dyDescent="0.25">
      <c r="A2097" s="1"/>
      <c r="B2097" s="1"/>
      <c r="C2097" s="1"/>
      <c r="D2097" s="1">
        <v>20261013</v>
      </c>
      <c r="E2097" s="1">
        <v>20251159</v>
      </c>
      <c r="F2097" s="377" t="s">
        <v>9079</v>
      </c>
      <c r="G2097" s="1"/>
      <c r="H2097" s="1"/>
      <c r="V2097" s="17"/>
      <c r="X2097" s="141" t="str">
        <f t="shared" si="24"/>
        <v>-</v>
      </c>
      <c r="Z2097" s="11" t="e">
        <f ca="1">IF(AND(ISBLANK(F2097), ISBLANK(V2097)), "", NETWORKDAYS.INTL(F2097, IF(V2097="", TODAY(), V2097), "0000110", DATA!$B$2:$B$200))</f>
        <v>#VALUE!</v>
      </c>
      <c r="AB2097" s="10"/>
      <c r="AC2097" s="10"/>
    </row>
    <row r="2098" spans="1:29" s="11" customFormat="1" hidden="1" x14ac:dyDescent="0.25">
      <c r="A2098" s="1"/>
      <c r="B2098" s="1"/>
      <c r="C2098" s="1"/>
      <c r="D2098" s="1">
        <v>20261014</v>
      </c>
      <c r="E2098" s="1">
        <v>20241072</v>
      </c>
      <c r="F2098" s="3" t="s">
        <v>3282</v>
      </c>
      <c r="G2098" s="1"/>
      <c r="H2098" s="1"/>
      <c r="V2098" s="17"/>
      <c r="X2098" s="141" t="str">
        <f t="shared" si="24"/>
        <v>-</v>
      </c>
      <c r="Z2098" s="11" t="e">
        <f ca="1">IF(AND(ISBLANK(F2098), ISBLANK(V2098)), "", NETWORKDAYS.INTL(F2098, IF(V2098="", TODAY(), V2098), "0000110", DATA!$B$2:$B$200))</f>
        <v>#VALUE!</v>
      </c>
    </row>
    <row r="2099" spans="1:29" s="11" customFormat="1" hidden="1" x14ac:dyDescent="0.25">
      <c r="A2099" s="1"/>
      <c r="B2099" s="1"/>
      <c r="C2099" s="1"/>
      <c r="D2099" s="1">
        <v>20261015</v>
      </c>
      <c r="E2099" s="1">
        <v>20251169</v>
      </c>
      <c r="F2099" s="377" t="s">
        <v>9486</v>
      </c>
      <c r="G2099" s="1"/>
      <c r="H2099" s="1"/>
      <c r="V2099" s="17"/>
      <c r="X2099" s="141" t="str">
        <f t="shared" si="24"/>
        <v>-</v>
      </c>
      <c r="Z2099" s="11" t="e">
        <f ca="1">IF(AND(ISBLANK(F2099), ISBLANK(V2099)), "", NETWORKDAYS.INTL(F2099, IF(V2099="", TODAY(), V2099), "0000110", DATA!$B$2:$B$200))</f>
        <v>#VALUE!</v>
      </c>
    </row>
    <row r="2100" spans="1:29" s="11" customFormat="1" hidden="1" x14ac:dyDescent="0.25">
      <c r="A2100" s="1"/>
      <c r="B2100" s="1"/>
      <c r="C2100" s="1"/>
      <c r="D2100" s="1">
        <v>20261016</v>
      </c>
      <c r="E2100" s="1"/>
      <c r="F2100" s="377">
        <v>13421508</v>
      </c>
      <c r="G2100" s="1"/>
      <c r="H2100" s="1"/>
      <c r="V2100" s="17"/>
      <c r="X2100" s="141" t="str">
        <f t="shared" si="24"/>
        <v>-</v>
      </c>
      <c r="Z2100" s="11" t="e">
        <f ca="1">IF(AND(ISBLANK(F2100), ISBLANK(V2100)), "", NETWORKDAYS.INTL(F2100, IF(V2100="", TODAY(), V2100), "0000110", DATA!$B$2:$B$200))</f>
        <v>#NUM!</v>
      </c>
      <c r="AB2100" s="10"/>
      <c r="AC2100" s="10"/>
    </row>
    <row r="2101" spans="1:29" s="11" customFormat="1" hidden="1" x14ac:dyDescent="0.25">
      <c r="A2101" s="1"/>
      <c r="B2101" s="1"/>
      <c r="C2101" s="1"/>
      <c r="D2101" s="1">
        <v>20261017</v>
      </c>
      <c r="E2101" s="1"/>
      <c r="F2101" s="3" t="s">
        <v>9500</v>
      </c>
      <c r="G2101" s="1"/>
      <c r="H2101" s="1"/>
      <c r="V2101" s="17"/>
      <c r="X2101" s="141" t="str">
        <f t="shared" si="24"/>
        <v>-</v>
      </c>
      <c r="Z2101" s="11" t="e">
        <f ca="1">IF(AND(ISBLANK(F2101), ISBLANK(V2101)), "", NETWORKDAYS.INTL(F2101, IF(V2101="", TODAY(), V2101), "0000110", DATA!$B$2:$B$200))</f>
        <v>#VALUE!</v>
      </c>
    </row>
    <row r="2102" spans="1:29" s="11" customFormat="1" hidden="1" x14ac:dyDescent="0.25">
      <c r="A2102" s="1"/>
      <c r="B2102" s="1"/>
      <c r="C2102" s="1"/>
      <c r="D2102" s="1">
        <v>20261018</v>
      </c>
      <c r="E2102" s="1"/>
      <c r="F2102" s="377">
        <v>14431431</v>
      </c>
      <c r="G2102" s="1"/>
      <c r="H2102" s="1"/>
      <c r="V2102" s="17"/>
      <c r="X2102" s="141" t="str">
        <f t="shared" si="24"/>
        <v>-</v>
      </c>
      <c r="Z2102" s="11" t="e">
        <f ca="1">IF(AND(ISBLANK(F2102), ISBLANK(V2102)), "", NETWORKDAYS.INTL(F2102, IF(V2102="", TODAY(), V2102), "0000110", DATA!$B$2:$B$200))</f>
        <v>#NUM!</v>
      </c>
    </row>
    <row r="2103" spans="1:29" s="11" customFormat="1" hidden="1" x14ac:dyDescent="0.25">
      <c r="A2103" s="1"/>
      <c r="B2103" s="1"/>
      <c r="C2103" s="1"/>
      <c r="D2103" s="1"/>
      <c r="E2103" s="1"/>
      <c r="F2103" s="377"/>
      <c r="G2103" s="1"/>
      <c r="H2103" s="1"/>
      <c r="V2103" s="17"/>
      <c r="X2103" s="141" t="str">
        <f t="shared" si="24"/>
        <v>-</v>
      </c>
      <c r="Z2103" s="11" t="str">
        <f ca="1">IF(AND(ISBLANK(F2103), ISBLANK(V2103)), "", NETWORKDAYS.INTL(F2103, IF(V2103="", TODAY(), V2103), "0000110", DATA!$B$2:$B$200))</f>
        <v/>
      </c>
      <c r="AB2103" s="10"/>
      <c r="AC2103" s="10"/>
    </row>
    <row r="2104" spans="1:29" s="11" customFormat="1" hidden="1" x14ac:dyDescent="0.25">
      <c r="A2104" s="1"/>
      <c r="B2104" s="1"/>
      <c r="C2104" s="1"/>
      <c r="D2104" s="1"/>
      <c r="E2104" s="1"/>
      <c r="F2104" s="3"/>
      <c r="G2104" s="1"/>
      <c r="H2104" s="1"/>
      <c r="V2104" s="17"/>
      <c r="X2104" s="141" t="str">
        <f t="shared" si="24"/>
        <v>-</v>
      </c>
      <c r="Z2104" s="11" t="str">
        <f ca="1">IF(AND(ISBLANK(F2104), ISBLANK(V2104)), "", NETWORKDAYS.INTL(F2104, IF(V2104="", TODAY(), V2104), "0000110", DATA!$B$2:$B$200))</f>
        <v/>
      </c>
    </row>
    <row r="2105" spans="1:29" s="11" customFormat="1" hidden="1" x14ac:dyDescent="0.25">
      <c r="A2105" s="1"/>
      <c r="B2105" s="1"/>
      <c r="C2105" s="1"/>
      <c r="D2105" s="1"/>
      <c r="E2105" s="1"/>
      <c r="F2105" s="377"/>
      <c r="G2105" s="1"/>
      <c r="H2105" s="1"/>
      <c r="V2105" s="17"/>
      <c r="X2105" s="141" t="str">
        <f t="shared" si="24"/>
        <v>-</v>
      </c>
      <c r="Z2105" s="11" t="str">
        <f ca="1">IF(AND(ISBLANK(F2105), ISBLANK(V2105)), "", NETWORKDAYS.INTL(F2105, IF(V2105="", TODAY(), V2105), "0000110", DATA!$B$2:$B$200))</f>
        <v/>
      </c>
    </row>
    <row r="2106" spans="1:29" s="11" customFormat="1" hidden="1" x14ac:dyDescent="0.25">
      <c r="A2106" s="1"/>
      <c r="B2106" s="1"/>
      <c r="C2106" s="1"/>
      <c r="D2106" s="1"/>
      <c r="E2106" s="1"/>
      <c r="F2106" s="377"/>
      <c r="G2106" s="1"/>
      <c r="H2106" s="1"/>
      <c r="V2106" s="17"/>
      <c r="X2106" s="141" t="str">
        <f t="shared" si="24"/>
        <v>-</v>
      </c>
      <c r="Z2106" s="11" t="str">
        <f ca="1">IF(AND(ISBLANK(F2106), ISBLANK(V2106)), "", NETWORKDAYS.INTL(F2106, IF(V2106="", TODAY(), V2106), "0000110", DATA!$B$2:$B$200))</f>
        <v/>
      </c>
      <c r="AB2106" s="10"/>
      <c r="AC2106" s="10"/>
    </row>
    <row r="1046684" spans="1:15" s="11" customFormat="1" x14ac:dyDescent="0.25">
      <c r="A1046684" s="1"/>
      <c r="B1046684" s="1"/>
      <c r="C1046684" s="1"/>
      <c r="D1046684" s="1"/>
      <c r="E1046684" s="1"/>
      <c r="F1046684" s="1"/>
      <c r="G1046684" s="1"/>
      <c r="H1046684" s="1"/>
      <c r="M1046684" s="137"/>
      <c r="O1046684" s="137"/>
    </row>
    <row r="1046720" spans="1:13" s="11" customFormat="1" x14ac:dyDescent="0.25">
      <c r="A1046720" s="1"/>
      <c r="B1046720" s="1"/>
      <c r="C1046720" s="1"/>
      <c r="D1046720" s="1"/>
      <c r="E1046720" s="1"/>
      <c r="F1046720" s="1"/>
      <c r="G1046720" s="1"/>
      <c r="H1046720" s="1"/>
      <c r="M1046720" s="142"/>
    </row>
    <row r="1046723" spans="1:13" s="11" customFormat="1" x14ac:dyDescent="0.25">
      <c r="A1046723" s="1"/>
      <c r="B1046723" s="1"/>
      <c r="C1046723" s="1"/>
      <c r="D1046723" s="1"/>
      <c r="E1046723" s="1"/>
      <c r="F1046723" s="1"/>
      <c r="G1046723" s="1"/>
      <c r="H1046723" s="1"/>
      <c r="M1046723" s="289"/>
    </row>
  </sheetData>
  <autoFilter ref="A1:BZ2106" xr:uid="{00000000-0001-0000-0000-000000000000}">
    <filterColumn colId="1">
      <filters>
        <filter val="13791954"/>
        <filter val="13791954R1"/>
        <filter val="13791954R10"/>
        <filter val="13791954R2"/>
        <filter val="13791954R3"/>
        <filter val="13791954R4"/>
        <filter val="13791954R5"/>
        <filter val="13791954R6"/>
        <filter val="13791954R7"/>
        <filter val="13791954R8"/>
        <filter val="13791954R9"/>
      </filters>
    </filterColumn>
  </autoFilter>
  <phoneticPr fontId="35" type="noConversion"/>
  <conditionalFormatting sqref="A1:A1109 A1115:A1120 A1122:A1194 A1196:A1242 A1246:A1386 A1391:A1742 A1751:A1852 A1912:A1920 A2107:A1048576">
    <cfRule type="duplicateValues" dxfId="1632" priority="323"/>
  </conditionalFormatting>
  <conditionalFormatting sqref="A1:A1742 A1751:A1852 A1912:A1920 A2107:A1048576">
    <cfRule type="duplicateValues" dxfId="1631" priority="284"/>
  </conditionalFormatting>
  <conditionalFormatting sqref="A1:A1048576">
    <cfRule type="duplicateValues" dxfId="1630" priority="1"/>
  </conditionalFormatting>
  <conditionalFormatting sqref="A1110:A1113">
    <cfRule type="duplicateValues" dxfId="1629" priority="321"/>
  </conditionalFormatting>
  <conditionalFormatting sqref="A1121">
    <cfRule type="duplicateValues" dxfId="1628" priority="318"/>
  </conditionalFormatting>
  <conditionalFormatting sqref="A1243:A1245">
    <cfRule type="duplicateValues" dxfId="1627" priority="316"/>
  </conditionalFormatting>
  <conditionalFormatting sqref="A1387:A1432">
    <cfRule type="duplicateValues" dxfId="1626" priority="311"/>
  </conditionalFormatting>
  <conditionalFormatting sqref="A1417:A1432">
    <cfRule type="duplicateValues" dxfId="1625" priority="306"/>
  </conditionalFormatting>
  <conditionalFormatting sqref="A1743">
    <cfRule type="duplicateValues" dxfId="1624" priority="248"/>
    <cfRule type="duplicateValues" dxfId="1623" priority="252"/>
  </conditionalFormatting>
  <conditionalFormatting sqref="A1744:A1745">
    <cfRule type="duplicateValues" dxfId="1622" priority="234"/>
    <cfRule type="duplicateValues" dxfId="1621" priority="238"/>
  </conditionalFormatting>
  <conditionalFormatting sqref="A1746:A1750">
    <cfRule type="duplicateValues" dxfId="1620" priority="202"/>
    <cfRule type="duplicateValues" dxfId="1619" priority="206"/>
  </conditionalFormatting>
  <conditionalFormatting sqref="A1853:A1911">
    <cfRule type="duplicateValues" dxfId="1618" priority="147"/>
    <cfRule type="duplicateValues" dxfId="1617" priority="151"/>
  </conditionalFormatting>
  <conditionalFormatting sqref="A1921:A1984 A1987:A2106">
    <cfRule type="duplicateValues" dxfId="1616" priority="101"/>
    <cfRule type="duplicateValues" dxfId="1615" priority="105"/>
  </conditionalFormatting>
  <conditionalFormatting sqref="A1985:H1985 A1986">
    <cfRule type="duplicateValues" dxfId="1614" priority="31"/>
    <cfRule type="duplicateValues" dxfId="1613" priority="32"/>
    <cfRule type="duplicateValues" dxfId="1612" priority="33"/>
    <cfRule type="duplicateValues" dxfId="1611" priority="34"/>
    <cfRule type="duplicateValues" dxfId="1610" priority="35"/>
    <cfRule type="duplicateValues" dxfId="1609" priority="36"/>
    <cfRule type="duplicateValues" dxfId="1608" priority="37"/>
    <cfRule type="duplicateValues" dxfId="1607" priority="38"/>
    <cfRule type="duplicateValues" dxfId="1606" priority="39"/>
    <cfRule type="duplicateValues" dxfId="1605" priority="40"/>
    <cfRule type="duplicateValues" dxfId="1604" priority="41"/>
    <cfRule type="duplicateValues" dxfId="1603" priority="42"/>
    <cfRule type="duplicateValues" dxfId="1602" priority="43"/>
    <cfRule type="duplicateValues" dxfId="1601" priority="44"/>
    <cfRule type="duplicateValues" dxfId="1600" priority="45"/>
    <cfRule type="duplicateValues" dxfId="1599" priority="46"/>
  </conditionalFormatting>
  <conditionalFormatting sqref="A1:AC1">
    <cfRule type="duplicateValues" dxfId="1598" priority="297"/>
    <cfRule type="duplicateValues" dxfId="1597" priority="307"/>
  </conditionalFormatting>
  <conditionalFormatting sqref="B1:B1944 B1946 B1949:B1975 B1986:B1998 B1977:B1984 B2000:B2027 B2036:B1048576">
    <cfRule type="duplicateValues" dxfId="1596" priority="49"/>
  </conditionalFormatting>
  <conditionalFormatting sqref="B1:B1998 B2000:B2027 B2036:B1048576">
    <cfRule type="duplicateValues" dxfId="1595" priority="30"/>
  </conditionalFormatting>
  <conditionalFormatting sqref="B1:B2030 B2036:B1048576">
    <cfRule type="duplicateValues" dxfId="1594" priority="6"/>
  </conditionalFormatting>
  <conditionalFormatting sqref="B1:B1048576">
    <cfRule type="duplicateValues" dxfId="1593" priority="2"/>
    <cfRule type="duplicateValues" dxfId="1592" priority="3"/>
    <cfRule type="duplicateValues" dxfId="1591" priority="4"/>
    <cfRule type="duplicateValues" dxfId="1590" priority="5"/>
  </conditionalFormatting>
  <conditionalFormatting sqref="B1387:B1412">
    <cfRule type="duplicateValues" dxfId="1589" priority="308"/>
    <cfRule type="duplicateValues" dxfId="1588" priority="309"/>
    <cfRule type="duplicateValues" dxfId="1587" priority="310"/>
  </conditionalFormatting>
  <conditionalFormatting sqref="B1414:B1428">
    <cfRule type="duplicateValues" dxfId="1586" priority="298"/>
    <cfRule type="duplicateValues" dxfId="1585" priority="299"/>
    <cfRule type="duplicateValues" dxfId="1584" priority="300"/>
  </conditionalFormatting>
  <conditionalFormatting sqref="B1417:B1432">
    <cfRule type="duplicateValues" dxfId="1583" priority="303"/>
    <cfRule type="duplicateValues" dxfId="1582" priority="304"/>
    <cfRule type="duplicateValues" dxfId="1581" priority="305"/>
  </conditionalFormatting>
  <conditionalFormatting sqref="B1743">
    <cfRule type="duplicateValues" dxfId="1580" priority="239"/>
    <cfRule type="duplicateValues" dxfId="1579" priority="240"/>
    <cfRule type="duplicateValues" dxfId="1578" priority="241"/>
    <cfRule type="duplicateValues" dxfId="1577" priority="242"/>
    <cfRule type="duplicateValues" dxfId="1576" priority="243"/>
    <cfRule type="duplicateValues" dxfId="1575" priority="244"/>
    <cfRule type="duplicateValues" dxfId="1574" priority="245"/>
    <cfRule type="duplicateValues" dxfId="1573" priority="246"/>
    <cfRule type="duplicateValues" dxfId="1572" priority="247"/>
    <cfRule type="duplicateValues" dxfId="1571" priority="249"/>
    <cfRule type="duplicateValues" dxfId="1570" priority="250"/>
    <cfRule type="duplicateValues" dxfId="1569" priority="251"/>
  </conditionalFormatting>
  <conditionalFormatting sqref="B1744">
    <cfRule type="duplicateValues" dxfId="1568" priority="225"/>
    <cfRule type="duplicateValues" dxfId="1567" priority="226"/>
    <cfRule type="duplicateValues" dxfId="1566" priority="227"/>
    <cfRule type="duplicateValues" dxfId="1565" priority="228"/>
    <cfRule type="duplicateValues" dxfId="1564" priority="229"/>
    <cfRule type="duplicateValues" dxfId="1563" priority="230"/>
    <cfRule type="duplicateValues" dxfId="1562" priority="231"/>
    <cfRule type="duplicateValues" dxfId="1561" priority="232"/>
    <cfRule type="duplicateValues" dxfId="1560" priority="233"/>
    <cfRule type="duplicateValues" dxfId="1559" priority="235"/>
    <cfRule type="duplicateValues" dxfId="1558" priority="236"/>
    <cfRule type="duplicateValues" dxfId="1557" priority="237"/>
  </conditionalFormatting>
  <conditionalFormatting sqref="B1745">
    <cfRule type="duplicateValues" dxfId="1556" priority="207"/>
    <cfRule type="duplicateValues" dxfId="1555" priority="208"/>
    <cfRule type="duplicateValues" dxfId="1554" priority="209"/>
    <cfRule type="duplicateValues" dxfId="1553" priority="210"/>
    <cfRule type="duplicateValues" dxfId="1552" priority="211"/>
    <cfRule type="duplicateValues" dxfId="1551" priority="212"/>
    <cfRule type="duplicateValues" dxfId="1550" priority="213"/>
    <cfRule type="duplicateValues" dxfId="1549" priority="214"/>
    <cfRule type="duplicateValues" dxfId="1548" priority="215"/>
    <cfRule type="duplicateValues" dxfId="1547" priority="217"/>
    <cfRule type="duplicateValues" dxfId="1546" priority="218"/>
    <cfRule type="duplicateValues" dxfId="1545" priority="219"/>
    <cfRule type="duplicateValues" dxfId="1544" priority="221"/>
    <cfRule type="duplicateValues" dxfId="1543" priority="222"/>
    <cfRule type="duplicateValues" dxfId="1542" priority="223"/>
  </conditionalFormatting>
  <conditionalFormatting sqref="B1746:B1750">
    <cfRule type="duplicateValues" dxfId="1541" priority="193"/>
    <cfRule type="duplicateValues" dxfId="1540" priority="194"/>
    <cfRule type="duplicateValues" dxfId="1539" priority="195"/>
    <cfRule type="duplicateValues" dxfId="1538" priority="196"/>
    <cfRule type="duplicateValues" dxfId="1537" priority="197"/>
    <cfRule type="duplicateValues" dxfId="1536" priority="198"/>
    <cfRule type="duplicateValues" dxfId="1535" priority="199"/>
    <cfRule type="duplicateValues" dxfId="1534" priority="200"/>
    <cfRule type="duplicateValues" dxfId="1533" priority="201"/>
    <cfRule type="duplicateValues" dxfId="1532" priority="203"/>
    <cfRule type="duplicateValues" dxfId="1531" priority="204"/>
    <cfRule type="duplicateValues" dxfId="1530" priority="205"/>
  </conditionalFormatting>
  <conditionalFormatting sqref="B1766">
    <cfRule type="duplicateValues" dxfId="1529" priority="179"/>
    <cfRule type="duplicateValues" dxfId="1528" priority="180"/>
    <cfRule type="duplicateValues" dxfId="1527" priority="181"/>
    <cfRule type="duplicateValues" dxfId="1526" priority="182"/>
    <cfRule type="duplicateValues" dxfId="1525" priority="183"/>
    <cfRule type="duplicateValues" dxfId="1524" priority="184"/>
    <cfRule type="duplicateValues" dxfId="1523" priority="185"/>
    <cfRule type="duplicateValues" dxfId="1522" priority="186"/>
    <cfRule type="duplicateValues" dxfId="1521" priority="187"/>
    <cfRule type="duplicateValues" dxfId="1520" priority="188"/>
    <cfRule type="duplicateValues" dxfId="1519" priority="189"/>
    <cfRule type="duplicateValues" dxfId="1518" priority="190"/>
  </conditionalFormatting>
  <conditionalFormatting sqref="B1772">
    <cfRule type="duplicateValues" dxfId="1517" priority="153"/>
    <cfRule type="duplicateValues" dxfId="1516" priority="154"/>
    <cfRule type="duplicateValues" dxfId="1515" priority="155"/>
    <cfRule type="duplicateValues" dxfId="1514" priority="156"/>
    <cfRule type="duplicateValues" dxfId="1513" priority="157"/>
    <cfRule type="duplicateValues" dxfId="1512" priority="158"/>
    <cfRule type="duplicateValues" dxfId="1511" priority="159"/>
    <cfRule type="duplicateValues" dxfId="1510" priority="160"/>
    <cfRule type="duplicateValues" dxfId="1509" priority="161"/>
    <cfRule type="duplicateValues" dxfId="1508" priority="162"/>
    <cfRule type="duplicateValues" dxfId="1507" priority="163"/>
    <cfRule type="duplicateValues" dxfId="1506" priority="164"/>
  </conditionalFormatting>
  <conditionalFormatting sqref="B1854:B1855">
    <cfRule type="duplicateValues" dxfId="1505" priority="136"/>
    <cfRule type="duplicateValues" dxfId="1504" priority="137"/>
    <cfRule type="duplicateValues" dxfId="1503" priority="138"/>
    <cfRule type="duplicateValues" dxfId="1502" priority="139"/>
    <cfRule type="duplicateValues" dxfId="1501" priority="140"/>
    <cfRule type="duplicateValues" dxfId="1500" priority="141"/>
    <cfRule type="duplicateValues" dxfId="1499" priority="142"/>
    <cfRule type="duplicateValues" dxfId="1498" priority="143"/>
    <cfRule type="duplicateValues" dxfId="1497" priority="144"/>
    <cfRule type="duplicateValues" dxfId="1496" priority="145"/>
    <cfRule type="duplicateValues" dxfId="1495" priority="146"/>
    <cfRule type="duplicateValues" dxfId="1494" priority="148"/>
    <cfRule type="duplicateValues" dxfId="1493" priority="149"/>
    <cfRule type="duplicateValues" dxfId="1492" priority="150"/>
  </conditionalFormatting>
  <conditionalFormatting sqref="B1875">
    <cfRule type="duplicateValues" dxfId="1491" priority="134"/>
    <cfRule type="duplicateValues" dxfId="1490" priority="135"/>
  </conditionalFormatting>
  <conditionalFormatting sqref="B1877">
    <cfRule type="duplicateValues" dxfId="1489" priority="120"/>
    <cfRule type="duplicateValues" dxfId="1488" priority="121"/>
    <cfRule type="duplicateValues" dxfId="1487" priority="122"/>
    <cfRule type="duplicateValues" dxfId="1486" priority="123"/>
    <cfRule type="duplicateValues" dxfId="1485" priority="124"/>
    <cfRule type="duplicateValues" dxfId="1484" priority="125"/>
    <cfRule type="duplicateValues" dxfId="1483" priority="126"/>
    <cfRule type="duplicateValues" dxfId="1482" priority="127"/>
    <cfRule type="duplicateValues" dxfId="1481" priority="128"/>
    <cfRule type="duplicateValues" dxfId="1480" priority="129"/>
    <cfRule type="duplicateValues" dxfId="1479" priority="130"/>
    <cfRule type="duplicateValues" dxfId="1478" priority="131"/>
    <cfRule type="duplicateValues" dxfId="1477" priority="132"/>
    <cfRule type="duplicateValues" dxfId="1476" priority="133"/>
  </conditionalFormatting>
  <conditionalFormatting sqref="B1886">
    <cfRule type="duplicateValues" dxfId="1475" priority="106"/>
    <cfRule type="duplicateValues" dxfId="1474" priority="107"/>
    <cfRule type="duplicateValues" dxfId="1473" priority="108"/>
    <cfRule type="duplicateValues" dxfId="1472" priority="109"/>
    <cfRule type="duplicateValues" dxfId="1471" priority="110"/>
    <cfRule type="duplicateValues" dxfId="1470" priority="111"/>
    <cfRule type="duplicateValues" dxfId="1469" priority="112"/>
    <cfRule type="duplicateValues" dxfId="1468" priority="113"/>
    <cfRule type="duplicateValues" dxfId="1467" priority="114"/>
    <cfRule type="duplicateValues" dxfId="1466" priority="115"/>
    <cfRule type="duplicateValues" dxfId="1465" priority="116"/>
    <cfRule type="duplicateValues" dxfId="1464" priority="117"/>
    <cfRule type="duplicateValues" dxfId="1463" priority="118"/>
    <cfRule type="duplicateValues" dxfId="1462" priority="119"/>
  </conditionalFormatting>
  <conditionalFormatting sqref="B1921">
    <cfRule type="duplicateValues" dxfId="1461" priority="90"/>
    <cfRule type="duplicateValues" dxfId="1460" priority="91"/>
    <cfRule type="duplicateValues" dxfId="1459" priority="92"/>
    <cfRule type="duplicateValues" dxfId="1458" priority="93"/>
    <cfRule type="duplicateValues" dxfId="1457" priority="94"/>
    <cfRule type="duplicateValues" dxfId="1456" priority="95"/>
    <cfRule type="duplicateValues" dxfId="1455" priority="96"/>
    <cfRule type="duplicateValues" dxfId="1454" priority="97"/>
    <cfRule type="duplicateValues" dxfId="1453" priority="98"/>
    <cfRule type="duplicateValues" dxfId="1452" priority="99"/>
    <cfRule type="duplicateValues" dxfId="1451" priority="100"/>
    <cfRule type="duplicateValues" dxfId="1450" priority="102"/>
    <cfRule type="duplicateValues" dxfId="1449" priority="103"/>
    <cfRule type="duplicateValues" dxfId="1448" priority="104"/>
  </conditionalFormatting>
  <conditionalFormatting sqref="B1931:B1932 B1938">
    <cfRule type="duplicateValues" dxfId="1447" priority="72"/>
    <cfRule type="duplicateValues" dxfId="1446" priority="73"/>
    <cfRule type="duplicateValues" dxfId="1445" priority="74"/>
    <cfRule type="duplicateValues" dxfId="1444" priority="75"/>
    <cfRule type="duplicateValues" dxfId="1443" priority="76"/>
    <cfRule type="duplicateValues" dxfId="1442" priority="77"/>
    <cfRule type="duplicateValues" dxfId="1441" priority="78"/>
    <cfRule type="duplicateValues" dxfId="1440" priority="79"/>
    <cfRule type="duplicateValues" dxfId="1439" priority="80"/>
    <cfRule type="duplicateValues" dxfId="1438" priority="81"/>
    <cfRule type="duplicateValues" dxfId="1437" priority="82"/>
    <cfRule type="duplicateValues" dxfId="1436" priority="83"/>
    <cfRule type="duplicateValues" dxfId="1435" priority="84"/>
    <cfRule type="duplicateValues" dxfId="1434" priority="85"/>
    <cfRule type="duplicateValues" dxfId="1433" priority="86"/>
    <cfRule type="duplicateValues" dxfId="1432" priority="87"/>
    <cfRule type="duplicateValues" dxfId="1431" priority="88"/>
    <cfRule type="duplicateValues" dxfId="1430" priority="89"/>
  </conditionalFormatting>
  <conditionalFormatting sqref="B1947:B1948">
    <cfRule type="duplicateValues" dxfId="1429" priority="48"/>
  </conditionalFormatting>
  <conditionalFormatting sqref="B1982 B1941 B1944 B1953 B1956 B1959 B1962 B1965 B1968 B1971 B1974 B1977 B1986 B1989 B1992 B1995 B1998 B2007 B2010 B2013 B2016 B2040 B2049 B2052 B2055 B2070 B2073 B2076 B2079 B2082 B2085 B2088 B2091 B2094 B2097 B2100 B2103 B2106 B2001:B2002 B2004">
    <cfRule type="duplicateValues" dxfId="1428" priority="54"/>
    <cfRule type="duplicateValues" dxfId="1427" priority="55"/>
    <cfRule type="duplicateValues" dxfId="1426" priority="56"/>
    <cfRule type="duplicateValues" dxfId="1425" priority="57"/>
    <cfRule type="duplicateValues" dxfId="1424" priority="58"/>
    <cfRule type="duplicateValues" dxfId="1423" priority="59"/>
    <cfRule type="duplicateValues" dxfId="1422" priority="60"/>
    <cfRule type="duplicateValues" dxfId="1421" priority="61"/>
    <cfRule type="duplicateValues" dxfId="1420" priority="62"/>
    <cfRule type="duplicateValues" dxfId="1419" priority="63"/>
    <cfRule type="duplicateValues" dxfId="1418" priority="64"/>
    <cfRule type="duplicateValues" dxfId="1417" priority="65"/>
    <cfRule type="duplicateValues" dxfId="1416" priority="66"/>
    <cfRule type="duplicateValues" dxfId="1415" priority="67"/>
    <cfRule type="duplicateValues" dxfId="1414" priority="68"/>
    <cfRule type="duplicateValues" dxfId="1413" priority="69"/>
    <cfRule type="duplicateValues" dxfId="1412" priority="70"/>
    <cfRule type="duplicateValues" dxfId="1411" priority="71"/>
  </conditionalFormatting>
  <conditionalFormatting sqref="B1983:B1984 B1:B1386 B1391:B1670 B1696:B1742 B1751:B1765 B1767:B1771 B1773:B1853 B1856:B1874 B1876 B1878:B1885 B1887:B1920 B1922:B1929 B1933:B1937 B1939:B1940 B1942:B1943 B1946 B1954:B1955 B1957:B1958 B1960:B1961 B1963:B1964 B1966:B1967 B1969:B1970 B1987:B1988 B1990:B1991 B1993:B1994 B1996:B1997 B2000 B2005:B2006 B2008:B2009 B2011:B2012 B2014:B2015 B2050:B2051 B2053:B2054 B2071:B2072 B2074:B2075 B2077:B2078 B2080:B2081 B2083:B2084 B2086:B2087 B2089:B2090 B2092:B2093 B2095:B2096 B2098:B2099 B2101:B2102 B2104:B2105 B2107:B1048576 B1949:B1952 B1972:B1975 B1978:B1981 B2002:B2003 B2017:B2027 B2036:B2039 B2041:B2048 B2056:B2069">
    <cfRule type="duplicateValues" dxfId="1410" priority="36806"/>
    <cfRule type="duplicateValues" dxfId="1409" priority="36807"/>
    <cfRule type="duplicateValues" dxfId="1408" priority="36808"/>
  </conditionalFormatting>
  <conditionalFormatting sqref="B1983:B1984 B1:B1670 B1696:B1742 B1751:B1765 B1767:B1771 B1773:B1853 B1856:B1874 B1876 B1878:B1885 B1887:B1920 B1922:B1929 B1933:B1937 B1939:B1940 B1942:B1943 B1946 B1954:B1955 B1957:B1958 B1960:B1961 B1963:B1964 B1966:B1967 B1969:B1970 B1987:B1988 B1990:B1991 B1993:B1994 B1996:B1997 B2000 B2005:B2006 B2008:B2009 B2011:B2012 B2014:B2015 B2050:B2051 B2053:B2054 B2071:B2072 B2074:B2075 B2077:B2078 B2080:B2081 B2083:B2084 B2086:B2087 B2089:B2090 B2092:B2093 B2095:B2096 B2098:B2099 B2101:B2102 B2104:B2105 B2107:B1048576 B1949:B1952 B1972:B1975 B1978:B1981 B2002:B2003 B2017:B2027 B2036:B2039 B2041:B2048 B2056:B2069">
    <cfRule type="duplicateValues" dxfId="1407" priority="37007"/>
    <cfRule type="duplicateValues" dxfId="1406" priority="37008"/>
  </conditionalFormatting>
  <conditionalFormatting sqref="B1983:B1984 B1:B1742 B1751:B1765 B1767:B1771 B1773:B1853 B1856:B1874 B1876 B1878:B1885 B1887:B1920 B1922:B1929 B1933:B1937 B1939:B1940 B1942:B1943 B1946 B1954:B1955 B1957:B1958 B1960:B1961 B1963:B1964 B1966:B1967 B1969:B1970 B1987:B1988 B1990:B1991 B1993:B1994 B1996:B1997 B2000 B2005:B2006 B2008:B2009 B2011:B2012 B2014:B2015 B2050:B2051 B2053:B2054 B2071:B2072 B2074:B2075 B2077:B2078 B2080:B2081 B2083:B2084 B2086:B2087 B2089:B2090 B2092:B2093 B2095:B2096 B2098:B2099 B2101:B2102 B2104:B2105 B2107:B1048576 B1949:B1952 B1972:B1975 B1978:B1981 B2002:B2003 B2017:B2027 B2036:B2039 B2041:B2048 B2056:B2069">
    <cfRule type="duplicateValues" dxfId="1405" priority="37139"/>
    <cfRule type="duplicateValues" dxfId="1404" priority="37140"/>
    <cfRule type="duplicateValues" dxfId="1403" priority="37141"/>
    <cfRule type="duplicateValues" dxfId="1402" priority="37142"/>
    <cfRule type="duplicateValues" dxfId="1401" priority="37143"/>
    <cfRule type="duplicateValues" dxfId="1400" priority="37144"/>
    <cfRule type="duplicateValues" dxfId="1399" priority="37145"/>
  </conditionalFormatting>
  <conditionalFormatting sqref="B1983:B1984 B1:B1853 B1856:B1874 B1876 B1878:B1885 B1887:B1920 B1922:B1929 B1933:B1937 B1939:B1940 B1942:B1943 B1946 B1954:B1955 B1957:B1958 B1960:B1961 B1963:B1964 B1966:B1967 B1969:B1970 B1987:B1988 B1990:B1991 B1993:B1994 B1996:B1997 B2000 B2005:B2006 B2008:B2009 B2011:B2012 B2014:B2015 B2050:B2051 B2053:B2054 B2071:B2072 B2074:B2075 B2077:B2078 B2080:B2081 B2083:B2084 B2086:B2087 B2089:B2090 B2092:B2093 B2095:B2096 B2098:B2099 B2101:B2102 B2104:B2105 B2107:B1048576 B1949:B1952 B1972:B1975 B1978:B1981 B2002:B2003 B2017:B2027 B2036:B2039 B2041:B2048 B2056:B2069">
    <cfRule type="duplicateValues" dxfId="1398" priority="37594"/>
    <cfRule type="duplicateValues" dxfId="1397" priority="37595"/>
  </conditionalFormatting>
  <conditionalFormatting sqref="B1986:B1998 B1:B1984 B2000:B2027 B2036:B1048576">
    <cfRule type="duplicateValues" dxfId="1396" priority="47"/>
  </conditionalFormatting>
  <conditionalFormatting sqref="B1999">
    <cfRule type="duplicateValues" dxfId="1395" priority="28"/>
    <cfRule type="duplicateValues" dxfId="1394" priority="29"/>
  </conditionalFormatting>
  <conditionalFormatting sqref="F1042">
    <cfRule type="duplicateValues" dxfId="1393" priority="846"/>
  </conditionalFormatting>
  <conditionalFormatting sqref="F1053">
    <cfRule type="duplicateValues" dxfId="1392" priority="827"/>
  </conditionalFormatting>
  <conditionalFormatting sqref="F1068">
    <cfRule type="duplicateValues" dxfId="1391" priority="790"/>
  </conditionalFormatting>
  <conditionalFormatting sqref="F1086">
    <cfRule type="duplicateValues" dxfId="1390" priority="740"/>
  </conditionalFormatting>
  <conditionalFormatting sqref="F1101">
    <cfRule type="duplicateValues" dxfId="1389" priority="707"/>
  </conditionalFormatting>
  <conditionalFormatting sqref="F1116">
    <cfRule type="duplicateValues" dxfId="1388" priority="662"/>
  </conditionalFormatting>
  <conditionalFormatting sqref="F1135">
    <cfRule type="duplicateValues" dxfId="1387" priority="613"/>
  </conditionalFormatting>
  <conditionalFormatting sqref="F1153">
    <cfRule type="duplicateValues" dxfId="1386" priority="568"/>
  </conditionalFormatting>
  <conditionalFormatting sqref="F1173">
    <cfRule type="duplicateValues" dxfId="1385" priority="511"/>
  </conditionalFormatting>
  <conditionalFormatting sqref="F1188">
    <cfRule type="duplicateValues" dxfId="1384" priority="478"/>
  </conditionalFormatting>
  <conditionalFormatting sqref="F1202">
    <cfRule type="duplicateValues" dxfId="1383" priority="433"/>
  </conditionalFormatting>
  <conditionalFormatting sqref="F1221">
    <cfRule type="duplicateValues" dxfId="1382" priority="384"/>
  </conditionalFormatting>
  <conditionalFormatting sqref="K725 V725">
    <cfRule type="duplicateValues" dxfId="1381" priority="18586"/>
  </conditionalFormatting>
  <conditionalFormatting sqref="M1046684">
    <cfRule type="duplicateValues" dxfId="1380" priority="52"/>
    <cfRule type="duplicateValues" dxfId="1379" priority="53"/>
  </conditionalFormatting>
  <conditionalFormatting sqref="O1046684">
    <cfRule type="duplicateValues" dxfId="1378" priority="50"/>
    <cfRule type="duplicateValues" dxfId="1377" priority="51"/>
  </conditionalFormatting>
  <conditionalFormatting sqref="P2005">
    <cfRule type="duplicateValues" dxfId="1376" priority="7"/>
    <cfRule type="duplicateValues" dxfId="1375" priority="8"/>
    <cfRule type="duplicateValues" dxfId="1374" priority="9"/>
    <cfRule type="duplicateValues" dxfId="1373" priority="10"/>
    <cfRule type="duplicateValues" dxfId="1372" priority="11"/>
    <cfRule type="duplicateValues" dxfId="1371" priority="12"/>
    <cfRule type="duplicateValues" dxfId="1370" priority="13"/>
    <cfRule type="duplicateValues" dxfId="1369" priority="14"/>
    <cfRule type="duplicateValues" dxfId="1368" priority="15"/>
    <cfRule type="duplicateValues" dxfId="1367" priority="16"/>
    <cfRule type="duplicateValues" dxfId="1366" priority="17"/>
    <cfRule type="duplicateValues" dxfId="1365" priority="18"/>
    <cfRule type="duplicateValues" dxfId="1364" priority="19"/>
    <cfRule type="duplicateValues" dxfId="1363" priority="20"/>
    <cfRule type="duplicateValues" dxfId="1362" priority="21"/>
    <cfRule type="duplicateValues" dxfId="1361" priority="22"/>
    <cfRule type="duplicateValues" dxfId="1360" priority="23"/>
    <cfRule type="duplicateValues" dxfId="1359" priority="24"/>
    <cfRule type="duplicateValues" dxfId="1358" priority="25"/>
    <cfRule type="duplicateValues" dxfId="1357" priority="26"/>
    <cfRule type="duplicateValues" dxfId="1356" priority="27"/>
  </conditionalFormatting>
  <dataValidations disablePrompts="1" count="3">
    <dataValidation type="list" showInputMessage="1" showErrorMessage="1" sqref="G605:I606" xr:uid="{00000000-0002-0000-0000-000000000000}">
      <formula1>$F$45:$F$49</formula1>
    </dataValidation>
    <dataValidation type="list" showInputMessage="1" showErrorMessage="1" sqref="E605:E606" xr:uid="{00000000-0002-0000-0000-000001000000}">
      <formula1>#REF!</formula1>
    </dataValidation>
    <dataValidation type="list" showInputMessage="1" showErrorMessage="1" sqref="G1114:I1114" xr:uid="{00000000-0002-0000-0000-000002000000}">
      <formula1>$F$52:$F$57</formula1>
    </dataValidation>
  </dataValidations>
  <pageMargins left="0.25" right="0.25" top="0.75" bottom="0.75" header="0.3" footer="0.3"/>
  <pageSetup paperSize="9" scale="1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rgb="FF92D050"/>
    <pageSetUpPr fitToPage="1"/>
  </sheetPr>
  <dimension ref="A1:AT1832"/>
  <sheetViews>
    <sheetView zoomScale="90" zoomScaleNormal="90" zoomScaleSheetLayoutView="90" workbookViewId="0">
      <pane xSplit="6" ySplit="1" topLeftCell="G157" activePane="bottomRight" state="frozen"/>
      <selection activeCell="V2061" sqref="V2061"/>
      <selection pane="topRight" activeCell="V2061" sqref="V2061"/>
      <selection pane="bottomLeft" activeCell="V2061" sqref="V2061"/>
      <selection pane="bottomRight" activeCellId="3" sqref="A179:XFD179 A176:XFD176 A174:XFD174 A1:XFD1"/>
    </sheetView>
  </sheetViews>
  <sheetFormatPr defaultColWidth="9.140625" defaultRowHeight="15" x14ac:dyDescent="0.25"/>
  <cols>
    <col min="1" max="1" width="13.85546875" style="11" bestFit="1" customWidth="1"/>
    <col min="2" max="2" width="13.28515625" style="11" bestFit="1" customWidth="1"/>
    <col min="3" max="3" width="8.7109375" style="11" bestFit="1" customWidth="1"/>
    <col min="4" max="4" width="10.42578125" style="11" bestFit="1" customWidth="1"/>
    <col min="5" max="5" width="12" style="11" bestFit="1" customWidth="1"/>
    <col min="6" max="6" width="12.140625" style="17" bestFit="1" customWidth="1"/>
    <col min="7" max="7" width="10" style="11" bestFit="1" customWidth="1"/>
    <col min="8" max="8" width="13.28515625" style="11" customWidth="1"/>
    <col min="9" max="9" width="13" style="11" customWidth="1"/>
    <col min="10" max="10" width="22.85546875" style="11" bestFit="1" customWidth="1"/>
    <col min="11" max="11" width="12.140625" style="11" bestFit="1" customWidth="1"/>
    <col min="12" max="12" width="17" style="11" bestFit="1" customWidth="1"/>
    <col min="13" max="13" width="12.140625" style="11" bestFit="1" customWidth="1"/>
    <col min="14" max="14" width="13.7109375" style="11" bestFit="1" customWidth="1"/>
    <col min="15" max="15" width="11.85546875" style="11" bestFit="1" customWidth="1"/>
    <col min="16" max="16" width="17.28515625" style="11" bestFit="1" customWidth="1"/>
    <col min="17" max="17" width="10.42578125" style="11" bestFit="1" customWidth="1"/>
    <col min="18" max="18" width="20" style="11" bestFit="1" customWidth="1"/>
    <col min="19" max="19" width="18.28515625" style="11" customWidth="1"/>
    <col min="20" max="20" width="17" style="11" bestFit="1" customWidth="1"/>
    <col min="21" max="21" width="36.28515625" style="11" bestFit="1" customWidth="1"/>
    <col min="22" max="22" width="21.42578125" style="17" bestFit="1" customWidth="1"/>
    <col min="23" max="23" width="51.7109375" style="11" bestFit="1" customWidth="1"/>
    <col min="24" max="24" width="27.28515625" style="11" bestFit="1" customWidth="1"/>
    <col min="25" max="27" width="24.5703125" style="11" customWidth="1"/>
    <col min="28" max="28" width="16.85546875" style="11" customWidth="1"/>
    <col min="29" max="29" width="12.85546875" style="11" bestFit="1" customWidth="1"/>
    <col min="30" max="30" width="22.42578125" style="11" customWidth="1"/>
    <col min="31" max="31" width="11.5703125" style="17" customWidth="1"/>
    <col min="32" max="32" width="10.7109375" style="11" customWidth="1"/>
    <col min="33" max="36" width="9.140625" style="11" customWidth="1"/>
    <col min="37" max="44" width="13" style="11" hidden="1" customWidth="1"/>
    <col min="45" max="45" width="11.140625" style="11" bestFit="1" customWidth="1"/>
    <col min="46" max="46" width="9.85546875" style="11" bestFit="1" customWidth="1"/>
    <col min="47" max="49" width="11.140625" style="11" bestFit="1" customWidth="1"/>
    <col min="50" max="50" width="11.7109375" style="11" bestFit="1" customWidth="1"/>
    <col min="51" max="52" width="11.140625" style="11" bestFit="1" customWidth="1"/>
    <col min="53" max="82" width="9.140625" style="11" customWidth="1"/>
    <col min="83" max="16384" width="9.140625" style="11"/>
  </cols>
  <sheetData>
    <row r="1" spans="1:32" ht="24" customHeight="1" x14ac:dyDescent="0.25">
      <c r="A1" s="137" t="s">
        <v>0</v>
      </c>
      <c r="B1" s="137" t="s">
        <v>1</v>
      </c>
      <c r="C1" s="137" t="s">
        <v>2</v>
      </c>
      <c r="D1" s="137" t="s">
        <v>3</v>
      </c>
      <c r="E1" s="137" t="s">
        <v>4</v>
      </c>
      <c r="F1" s="137" t="s">
        <v>5</v>
      </c>
      <c r="G1" s="137" t="s">
        <v>6</v>
      </c>
      <c r="H1" s="137" t="s">
        <v>7</v>
      </c>
      <c r="I1" s="137" t="s">
        <v>8</v>
      </c>
      <c r="J1" s="137" t="s">
        <v>9</v>
      </c>
      <c r="K1" s="137" t="s">
        <v>10</v>
      </c>
      <c r="L1" s="137" t="s">
        <v>11</v>
      </c>
      <c r="M1" s="137" t="s">
        <v>12</v>
      </c>
      <c r="N1" s="137" t="s">
        <v>13</v>
      </c>
      <c r="O1" s="137" t="s">
        <v>14</v>
      </c>
      <c r="P1" s="137" t="s">
        <v>15</v>
      </c>
      <c r="Q1" s="137" t="s">
        <v>16</v>
      </c>
      <c r="R1" s="137" t="s">
        <v>17</v>
      </c>
      <c r="S1" s="137" t="s">
        <v>18</v>
      </c>
      <c r="T1" s="137" t="s">
        <v>19</v>
      </c>
      <c r="U1" s="137" t="s">
        <v>20</v>
      </c>
      <c r="V1" s="137" t="s">
        <v>21</v>
      </c>
      <c r="W1" s="137" t="s">
        <v>22</v>
      </c>
      <c r="X1" s="137" t="s">
        <v>23</v>
      </c>
      <c r="Y1" s="137" t="s">
        <v>24</v>
      </c>
      <c r="Z1" s="137" t="s">
        <v>25</v>
      </c>
      <c r="AA1" s="137" t="s">
        <v>26</v>
      </c>
      <c r="AB1" s="137" t="s">
        <v>27</v>
      </c>
      <c r="AC1" s="137" t="s">
        <v>28</v>
      </c>
      <c r="AD1" s="137" t="s">
        <v>29</v>
      </c>
      <c r="AE1" s="137" t="s">
        <v>31</v>
      </c>
      <c r="AF1" s="137" t="s">
        <v>32</v>
      </c>
    </row>
    <row r="2" spans="1:32" x14ac:dyDescent="0.25">
      <c r="A2" s="11" t="s">
        <v>3680</v>
      </c>
      <c r="B2" s="11">
        <v>14144633</v>
      </c>
      <c r="C2" s="11" t="s">
        <v>58</v>
      </c>
      <c r="D2" s="11" t="s">
        <v>3681</v>
      </c>
      <c r="E2" s="11">
        <v>1267829</v>
      </c>
      <c r="F2" s="17">
        <v>45551</v>
      </c>
      <c r="G2" s="11" t="s">
        <v>3682</v>
      </c>
      <c r="J2" s="11" t="s">
        <v>40</v>
      </c>
      <c r="K2" s="268">
        <v>610</v>
      </c>
      <c r="X2" s="11" t="str">
        <f t="shared" ref="X2:X33" si="0">A2&amp;"-"&amp;B2</f>
        <v>2024-UR-1001-14144633</v>
      </c>
      <c r="Z2" s="11">
        <f ca="1">IF(AND(ISBLANK(F2), ISBLANK(V2)), "", NETWORKDAYS.INTL(F2, IF(V2="", TODAY(), V2), "0000110", DATA!$B$2:$B$200))</f>
        <v>349</v>
      </c>
      <c r="AE2" s="11"/>
    </row>
    <row r="3" spans="1:32" x14ac:dyDescent="0.25">
      <c r="A3" s="11" t="s">
        <v>3683</v>
      </c>
      <c r="B3" s="11">
        <v>14211929</v>
      </c>
      <c r="C3" s="11" t="s">
        <v>58</v>
      </c>
      <c r="D3" s="11" t="s">
        <v>3684</v>
      </c>
      <c r="E3" s="11">
        <v>1276939</v>
      </c>
      <c r="F3" s="17">
        <v>45566</v>
      </c>
      <c r="G3" s="11" t="s">
        <v>3682</v>
      </c>
      <c r="J3" s="11" t="s">
        <v>40</v>
      </c>
      <c r="K3" s="268">
        <v>868.47</v>
      </c>
      <c r="L3" s="268"/>
      <c r="M3" s="268"/>
      <c r="N3" s="268"/>
      <c r="O3" s="268"/>
      <c r="P3" s="268"/>
      <c r="Q3" s="268"/>
      <c r="R3" s="268"/>
      <c r="S3" s="268"/>
      <c r="T3" s="268"/>
      <c r="U3" s="268"/>
      <c r="V3" s="17">
        <v>45568</v>
      </c>
      <c r="X3" s="11" t="str">
        <f t="shared" si="0"/>
        <v>2024-UR-1002-14211929</v>
      </c>
      <c r="Z3" s="11">
        <f ca="1">IF(AND(ISBLANK(F3), ISBLANK(V3)), "", NETWORKDAYS.INTL(F3, IF(V3="", TODAY(), V3), "0000110", DATA!$B$2:$B$200))</f>
        <v>3</v>
      </c>
      <c r="AE3" s="11"/>
    </row>
    <row r="4" spans="1:32" x14ac:dyDescent="0.25">
      <c r="A4" s="11" t="s">
        <v>3685</v>
      </c>
      <c r="B4" s="11">
        <v>14228470</v>
      </c>
      <c r="C4" s="11" t="s">
        <v>58</v>
      </c>
      <c r="D4" s="11" t="s">
        <v>3684</v>
      </c>
      <c r="E4" s="11">
        <v>1276939</v>
      </c>
      <c r="F4" s="17">
        <v>45566</v>
      </c>
      <c r="G4" s="11" t="s">
        <v>3682</v>
      </c>
      <c r="J4" s="11" t="s">
        <v>40</v>
      </c>
      <c r="K4" s="268">
        <v>703.45</v>
      </c>
      <c r="L4" s="268"/>
      <c r="M4" s="268"/>
      <c r="N4" s="268"/>
      <c r="O4" s="268"/>
      <c r="P4" s="268"/>
      <c r="Q4" s="268"/>
      <c r="R4" s="268"/>
      <c r="S4" s="268"/>
      <c r="T4" s="268"/>
      <c r="U4" s="268"/>
      <c r="V4" s="17">
        <v>45568</v>
      </c>
      <c r="X4" s="11" t="str">
        <f t="shared" si="0"/>
        <v>2024-UR-1003-14228470</v>
      </c>
      <c r="Z4" s="11">
        <f ca="1">IF(AND(ISBLANK(F4), ISBLANK(V4)), "", NETWORKDAYS.INTL(F4, IF(V4="", TODAY(), V4), "0000110", DATA!$B$2:$B$200))</f>
        <v>3</v>
      </c>
      <c r="AE4" s="11"/>
    </row>
    <row r="5" spans="1:32" x14ac:dyDescent="0.25">
      <c r="A5" s="11" t="s">
        <v>3686</v>
      </c>
      <c r="B5" s="11">
        <v>14199937</v>
      </c>
      <c r="C5" s="11" t="s">
        <v>58</v>
      </c>
      <c r="D5" s="11" t="s">
        <v>3684</v>
      </c>
      <c r="E5" s="11">
        <v>1276939</v>
      </c>
      <c r="F5" s="17">
        <v>45566</v>
      </c>
      <c r="G5" s="11" t="s">
        <v>3682</v>
      </c>
      <c r="J5" s="11" t="s">
        <v>40</v>
      </c>
      <c r="K5" s="268">
        <v>1273</v>
      </c>
      <c r="L5" s="268"/>
      <c r="M5" s="268"/>
      <c r="N5" s="268"/>
      <c r="O5" s="268"/>
      <c r="P5" s="268"/>
      <c r="Q5" s="268"/>
      <c r="R5" s="268"/>
      <c r="S5" s="268"/>
      <c r="T5" s="268"/>
      <c r="U5" s="268"/>
      <c r="V5" s="17">
        <v>45574</v>
      </c>
      <c r="X5" s="11" t="str">
        <f t="shared" si="0"/>
        <v>2024-UR-1004-14199937</v>
      </c>
      <c r="Z5" s="11">
        <f ca="1">IF(AND(ISBLANK(F5), ISBLANK(V5)), "", NETWORKDAYS.INTL(F5, IF(V5="", TODAY(), V5), "0000110", DATA!$B$2:$B$200))</f>
        <v>7</v>
      </c>
      <c r="AE5" s="11"/>
    </row>
    <row r="6" spans="1:32" x14ac:dyDescent="0.25">
      <c r="A6" s="11" t="s">
        <v>3687</v>
      </c>
      <c r="B6" s="11">
        <v>14199925</v>
      </c>
      <c r="C6" s="11" t="s">
        <v>3688</v>
      </c>
      <c r="D6" s="11" t="s">
        <v>3689</v>
      </c>
      <c r="E6" s="11">
        <v>1254762</v>
      </c>
      <c r="F6" s="17">
        <v>45572</v>
      </c>
      <c r="G6" s="11" t="s">
        <v>3682</v>
      </c>
      <c r="J6" s="11" t="s">
        <v>40</v>
      </c>
      <c r="K6" s="268">
        <v>1713</v>
      </c>
      <c r="L6" s="268"/>
      <c r="M6" s="268"/>
      <c r="N6" s="268"/>
      <c r="O6" s="268"/>
      <c r="P6" s="268"/>
      <c r="Q6" s="268"/>
      <c r="R6" s="268"/>
      <c r="S6" s="268"/>
      <c r="T6" s="268"/>
      <c r="U6" s="268"/>
      <c r="V6" s="17">
        <v>45575</v>
      </c>
      <c r="X6" s="11" t="str">
        <f t="shared" si="0"/>
        <v>2024-UR-1005-14199925</v>
      </c>
      <c r="Z6" s="11">
        <f ca="1">IF(AND(ISBLANK(F6), ISBLANK(V6)), "", NETWORKDAYS.INTL(F6, IF(V6="", TODAY(), V6), "0000110", DATA!$B$2:$B$200))</f>
        <v>4</v>
      </c>
      <c r="AE6" s="11"/>
    </row>
    <row r="7" spans="1:32" x14ac:dyDescent="0.25">
      <c r="A7" s="90" t="s">
        <v>3690</v>
      </c>
      <c r="B7" s="90" t="s">
        <v>3691</v>
      </c>
      <c r="C7" s="90" t="s">
        <v>58</v>
      </c>
      <c r="D7" s="90" t="s">
        <v>3681</v>
      </c>
      <c r="E7" s="90">
        <v>1267829</v>
      </c>
      <c r="F7" s="231">
        <v>45574</v>
      </c>
      <c r="G7" s="90" t="s">
        <v>3682</v>
      </c>
      <c r="H7" s="90"/>
      <c r="I7" s="90"/>
      <c r="J7" s="269" t="s">
        <v>506</v>
      </c>
      <c r="K7" s="270"/>
      <c r="L7" s="270"/>
      <c r="M7" s="270"/>
      <c r="N7" s="270"/>
      <c r="O7" s="270"/>
      <c r="P7" s="270"/>
      <c r="Q7" s="270"/>
      <c r="R7" s="270"/>
      <c r="S7" s="270"/>
      <c r="T7" s="270"/>
      <c r="U7" s="270"/>
      <c r="V7" s="231">
        <f>F7</f>
        <v>45574</v>
      </c>
      <c r="W7" s="271" t="s">
        <v>3692</v>
      </c>
      <c r="X7" s="11" t="str">
        <f t="shared" si="0"/>
        <v>2024-UR-1006-14144633R1</v>
      </c>
      <c r="Z7" s="11">
        <f ca="1">IF(AND(ISBLANK(F7), ISBLANK(V7)), "", NETWORKDAYS.INTL(F7, IF(V7="", TODAY(), V7), "0000110", DATA!$B$2:$B$200))</f>
        <v>1</v>
      </c>
      <c r="AE7" s="11"/>
    </row>
    <row r="8" spans="1:32" x14ac:dyDescent="0.25">
      <c r="A8" s="11" t="s">
        <v>3693</v>
      </c>
      <c r="B8" s="11">
        <v>13896633</v>
      </c>
      <c r="C8" s="11" t="s">
        <v>58</v>
      </c>
      <c r="D8" s="11" t="s">
        <v>3694</v>
      </c>
      <c r="E8" s="11" t="s">
        <v>3695</v>
      </c>
      <c r="F8" s="17">
        <v>45575</v>
      </c>
      <c r="G8" s="11" t="s">
        <v>3682</v>
      </c>
      <c r="J8" s="11" t="s">
        <v>40</v>
      </c>
      <c r="K8" s="268">
        <v>2527</v>
      </c>
      <c r="L8" s="268"/>
      <c r="M8" s="268"/>
      <c r="N8" s="268"/>
      <c r="O8" s="268"/>
      <c r="P8" s="268"/>
      <c r="Q8" s="268"/>
      <c r="R8" s="268"/>
      <c r="S8" s="268"/>
      <c r="T8" s="268"/>
      <c r="U8" s="268"/>
      <c r="W8" s="11" t="s">
        <v>3696</v>
      </c>
      <c r="X8" s="11" t="str">
        <f t="shared" si="0"/>
        <v>2024-UR-1007-13896633</v>
      </c>
      <c r="Z8" s="11">
        <f ca="1">IF(AND(ISBLANK(F8), ISBLANK(V8)), "", NETWORKDAYS.INTL(F8, IF(V8="", TODAY(), V8), "0000110", DATA!$B$2:$B$200))</f>
        <v>331</v>
      </c>
      <c r="AE8" s="11"/>
    </row>
    <row r="9" spans="1:32" x14ac:dyDescent="0.25">
      <c r="A9" s="11" t="s">
        <v>3697</v>
      </c>
      <c r="B9" s="11">
        <v>14228471</v>
      </c>
      <c r="C9" s="11" t="s">
        <v>3688</v>
      </c>
      <c r="D9" s="11" t="s">
        <v>3684</v>
      </c>
      <c r="E9" s="11">
        <v>1276939</v>
      </c>
      <c r="F9" s="17">
        <v>45585</v>
      </c>
      <c r="G9" s="11" t="s">
        <v>3682</v>
      </c>
      <c r="J9" s="11" t="s">
        <v>40</v>
      </c>
      <c r="K9" s="268">
        <v>1362</v>
      </c>
      <c r="L9" s="268"/>
      <c r="M9" s="268"/>
      <c r="N9" s="268"/>
      <c r="O9" s="268"/>
      <c r="P9" s="268"/>
      <c r="Q9" s="268"/>
      <c r="R9" s="268"/>
      <c r="S9" s="268"/>
      <c r="T9" s="268"/>
      <c r="U9" s="268"/>
      <c r="V9" s="17">
        <v>45592</v>
      </c>
      <c r="X9" s="11" t="str">
        <f t="shared" si="0"/>
        <v>2024-UR-1008-14228471</v>
      </c>
      <c r="Z9" s="11">
        <f ca="1">IF(AND(ISBLANK(F9), ISBLANK(V9)), "", NETWORKDAYS.INTL(F9, IF(V9="", TODAY(), V9), "0000110", DATA!$B$2:$B$200))</f>
        <v>6</v>
      </c>
      <c r="AE9" s="11"/>
    </row>
    <row r="10" spans="1:32" x14ac:dyDescent="0.25">
      <c r="A10" s="11" t="s">
        <v>3698</v>
      </c>
      <c r="B10" s="11" t="s">
        <v>3699</v>
      </c>
      <c r="C10" s="11" t="s">
        <v>3688</v>
      </c>
      <c r="D10" s="11" t="s">
        <v>3689</v>
      </c>
      <c r="E10" s="11">
        <v>1254762</v>
      </c>
      <c r="F10" s="17">
        <v>45588</v>
      </c>
      <c r="G10" s="11" t="s">
        <v>3682</v>
      </c>
      <c r="J10" s="11" t="s">
        <v>40</v>
      </c>
      <c r="K10" s="268">
        <v>842</v>
      </c>
      <c r="L10" s="268"/>
      <c r="M10" s="268"/>
      <c r="N10" s="268"/>
      <c r="O10" s="268"/>
      <c r="P10" s="268"/>
      <c r="Q10" s="268"/>
      <c r="R10" s="268"/>
      <c r="S10" s="268"/>
      <c r="T10" s="268"/>
      <c r="U10" s="268"/>
      <c r="V10" s="17">
        <v>45594</v>
      </c>
      <c r="X10" s="11" t="str">
        <f t="shared" si="0"/>
        <v>2024-UR-1009-14199925R1</v>
      </c>
      <c r="Z10" s="11">
        <f ca="1">IF(AND(ISBLANK(F10), ISBLANK(V10)), "", NETWORKDAYS.INTL(F10, IF(V10="", TODAY(), V10), "0000110", DATA!$B$2:$B$200))</f>
        <v>5</v>
      </c>
      <c r="AE10" s="11"/>
    </row>
    <row r="11" spans="1:32" x14ac:dyDescent="0.25">
      <c r="A11" s="11" t="s">
        <v>3700</v>
      </c>
      <c r="B11" s="11">
        <v>14247230</v>
      </c>
      <c r="C11" s="11" t="s">
        <v>3688</v>
      </c>
      <c r="D11" s="11" t="s">
        <v>3681</v>
      </c>
      <c r="E11" s="11">
        <v>1276939</v>
      </c>
      <c r="F11" s="17">
        <v>45592</v>
      </c>
      <c r="G11" s="11" t="s">
        <v>3682</v>
      </c>
      <c r="J11" s="11" t="s">
        <v>40</v>
      </c>
      <c r="K11" s="268">
        <v>727</v>
      </c>
      <c r="L11" s="268"/>
      <c r="M11" s="268"/>
      <c r="N11" s="268"/>
      <c r="O11" s="268"/>
      <c r="P11" s="268"/>
      <c r="Q11" s="268"/>
      <c r="R11" s="268"/>
      <c r="S11" s="268"/>
      <c r="T11" s="268"/>
      <c r="U11" s="268"/>
      <c r="V11" s="17">
        <v>45596</v>
      </c>
      <c r="X11" s="11" t="str">
        <f t="shared" si="0"/>
        <v>2024-UR-1010-14247230</v>
      </c>
      <c r="Z11" s="11">
        <f ca="1">IF(AND(ISBLANK(F11), ISBLANK(V11)), "", NETWORKDAYS.INTL(F11, IF(V11="", TODAY(), V11), "0000110", DATA!$B$2:$B$200))</f>
        <v>5</v>
      </c>
      <c r="AE11" s="11"/>
    </row>
    <row r="12" spans="1:32" x14ac:dyDescent="0.25">
      <c r="A12" s="11" t="s">
        <v>3701</v>
      </c>
      <c r="B12" s="11">
        <v>13994928</v>
      </c>
      <c r="C12" s="16">
        <v>8.5</v>
      </c>
      <c r="D12" s="11" t="s">
        <v>3694</v>
      </c>
      <c r="E12" s="11" t="s">
        <v>3702</v>
      </c>
      <c r="F12" s="17">
        <v>45595</v>
      </c>
      <c r="G12" s="11" t="s">
        <v>3682</v>
      </c>
      <c r="J12" s="11" t="s">
        <v>40</v>
      </c>
      <c r="K12" s="268">
        <v>4965</v>
      </c>
      <c r="L12" s="268"/>
      <c r="M12" s="268"/>
      <c r="N12" s="268"/>
      <c r="O12" s="268"/>
      <c r="P12" s="268"/>
      <c r="Q12" s="268"/>
      <c r="R12" s="268"/>
      <c r="S12" s="268"/>
      <c r="T12" s="268"/>
      <c r="U12" s="268"/>
      <c r="V12" s="17">
        <v>45635</v>
      </c>
      <c r="W12" s="18"/>
      <c r="X12" s="11" t="str">
        <f t="shared" si="0"/>
        <v>2024-UR-1011-13994928</v>
      </c>
      <c r="Z12" s="11">
        <f ca="1">IF(AND(ISBLANK(F12), ISBLANK(V12)), "", NETWORKDAYS.INTL(F12, IF(V12="", TODAY(), V12), "0000110", DATA!$B$2:$B$200))</f>
        <v>29</v>
      </c>
      <c r="AE12" s="11"/>
    </row>
    <row r="13" spans="1:32" x14ac:dyDescent="0.25">
      <c r="A13" s="90" t="s">
        <v>3703</v>
      </c>
      <c r="B13" s="90">
        <v>14228472</v>
      </c>
      <c r="C13" s="230">
        <v>8.5</v>
      </c>
      <c r="D13" s="90" t="s">
        <v>3684</v>
      </c>
      <c r="E13" s="90">
        <v>1276939</v>
      </c>
      <c r="F13" s="231">
        <v>45599</v>
      </c>
      <c r="G13" s="90" t="s">
        <v>3682</v>
      </c>
      <c r="H13" s="90"/>
      <c r="I13" s="90"/>
      <c r="J13" s="269" t="s">
        <v>506</v>
      </c>
      <c r="K13" s="270"/>
      <c r="L13" s="270"/>
      <c r="M13" s="270"/>
      <c r="N13" s="270"/>
      <c r="O13" s="270"/>
      <c r="P13" s="270"/>
      <c r="Q13" s="270"/>
      <c r="R13" s="270"/>
      <c r="S13" s="270"/>
      <c r="T13" s="270"/>
      <c r="U13" s="270"/>
      <c r="V13" s="231">
        <f>F13</f>
        <v>45599</v>
      </c>
      <c r="W13" s="271" t="s">
        <v>3704</v>
      </c>
      <c r="X13" s="11" t="str">
        <f t="shared" si="0"/>
        <v>2024-UR-1012-14228472</v>
      </c>
      <c r="Z13" s="11">
        <f ca="1">IF(AND(ISBLANK(F13), ISBLANK(V13)), "", NETWORKDAYS.INTL(F13, IF(V13="", TODAY(), V13), "0000110", DATA!$B$2:$B$200))</f>
        <v>1</v>
      </c>
      <c r="AE13" s="11"/>
    </row>
    <row r="14" spans="1:32" x14ac:dyDescent="0.25">
      <c r="A14" s="11" t="s">
        <v>3705</v>
      </c>
      <c r="B14" s="11">
        <v>14247229</v>
      </c>
      <c r="C14" s="16">
        <v>8.5</v>
      </c>
      <c r="D14" s="11" t="s">
        <v>3684</v>
      </c>
      <c r="E14" s="11">
        <v>1276939</v>
      </c>
      <c r="F14" s="17">
        <v>45600</v>
      </c>
      <c r="G14" s="11" t="s">
        <v>3682</v>
      </c>
      <c r="J14" s="11" t="s">
        <v>40</v>
      </c>
      <c r="K14" s="268">
        <v>523</v>
      </c>
      <c r="L14" s="268"/>
      <c r="M14" s="268"/>
      <c r="N14" s="268"/>
      <c r="O14" s="268"/>
      <c r="P14" s="268"/>
      <c r="Q14" s="268"/>
      <c r="R14" s="268"/>
      <c r="S14" s="268"/>
      <c r="T14" s="268"/>
      <c r="U14" s="268"/>
      <c r="V14" s="17">
        <v>45607</v>
      </c>
      <c r="X14" s="11" t="str">
        <f t="shared" si="0"/>
        <v>2024-UR-1013-14247229</v>
      </c>
      <c r="Z14" s="11">
        <f ca="1">IF(AND(ISBLANK(F14), ISBLANK(V14)), "", NETWORKDAYS.INTL(F14, IF(V14="", TODAY(), V14), "0000110", DATA!$B$2:$B$200))</f>
        <v>6</v>
      </c>
      <c r="AE14" s="11"/>
    </row>
    <row r="15" spans="1:32" x14ac:dyDescent="0.25">
      <c r="A15" s="11" t="s">
        <v>3706</v>
      </c>
      <c r="B15" s="11">
        <v>14137157</v>
      </c>
      <c r="C15" s="16">
        <v>8.5</v>
      </c>
      <c r="D15" s="11" t="s">
        <v>3681</v>
      </c>
      <c r="E15" s="11">
        <v>1267829</v>
      </c>
      <c r="F15" s="17">
        <v>45600</v>
      </c>
      <c r="G15" s="11" t="s">
        <v>3682</v>
      </c>
      <c r="J15" s="11" t="s">
        <v>40</v>
      </c>
      <c r="K15" s="268">
        <v>950</v>
      </c>
      <c r="L15" s="268"/>
      <c r="M15" s="268"/>
      <c r="N15" s="268"/>
      <c r="O15" s="268"/>
      <c r="P15" s="268"/>
      <c r="Q15" s="268"/>
      <c r="R15" s="268"/>
      <c r="S15" s="268"/>
      <c r="T15" s="268"/>
      <c r="U15" s="268"/>
      <c r="V15" s="17">
        <v>45607</v>
      </c>
      <c r="X15" s="11" t="str">
        <f t="shared" si="0"/>
        <v>2024-UR-1014-14137157</v>
      </c>
      <c r="Z15" s="11">
        <f ca="1">IF(AND(ISBLANK(F15), ISBLANK(V15)), "", NETWORKDAYS.INTL(F15, IF(V15="", TODAY(), V15), "0000110", DATA!$B$2:$B$200))</f>
        <v>6</v>
      </c>
      <c r="AE15" s="11"/>
    </row>
    <row r="16" spans="1:32" x14ac:dyDescent="0.25">
      <c r="A16" s="11" t="s">
        <v>3707</v>
      </c>
      <c r="B16" s="11" t="s">
        <v>3708</v>
      </c>
      <c r="C16" s="11" t="s">
        <v>58</v>
      </c>
      <c r="D16" s="11" t="s">
        <v>3684</v>
      </c>
      <c r="E16" s="11">
        <v>1276939</v>
      </c>
      <c r="F16" s="17">
        <v>45607</v>
      </c>
      <c r="G16" s="11" t="s">
        <v>3682</v>
      </c>
      <c r="J16" s="11" t="s">
        <v>40</v>
      </c>
      <c r="K16" s="268">
        <v>2258</v>
      </c>
      <c r="L16" s="268"/>
      <c r="M16" s="268"/>
      <c r="N16" s="268"/>
      <c r="O16" s="268"/>
      <c r="P16" s="268"/>
      <c r="Q16" s="268"/>
      <c r="R16" s="268"/>
      <c r="S16" s="268"/>
      <c r="T16" s="268"/>
      <c r="U16" s="268"/>
      <c r="V16" s="17">
        <v>45614</v>
      </c>
      <c r="X16" s="11" t="str">
        <f t="shared" si="0"/>
        <v>2024-UR-1015-14211929R1</v>
      </c>
      <c r="Z16" s="11">
        <f ca="1">IF(AND(ISBLANK(F16), ISBLANK(V16)), "", NETWORKDAYS.INTL(F16, IF(V16="", TODAY(), V16), "0000110", DATA!$B$2:$B$200))</f>
        <v>6</v>
      </c>
      <c r="AE16" s="11"/>
    </row>
    <row r="17" spans="1:32" x14ac:dyDescent="0.25">
      <c r="A17" s="11" t="s">
        <v>3709</v>
      </c>
      <c r="B17" s="11" t="s">
        <v>3710</v>
      </c>
      <c r="C17" s="11" t="s">
        <v>3688</v>
      </c>
      <c r="D17" s="11" t="s">
        <v>3684</v>
      </c>
      <c r="E17" s="11">
        <v>1276939</v>
      </c>
      <c r="F17" s="17">
        <v>45615</v>
      </c>
      <c r="G17" s="11" t="s">
        <v>3682</v>
      </c>
      <c r="J17" s="11" t="s">
        <v>40</v>
      </c>
      <c r="K17" s="268">
        <v>749</v>
      </c>
      <c r="L17" s="268"/>
      <c r="M17" s="268"/>
      <c r="N17" s="268"/>
      <c r="O17" s="268"/>
      <c r="P17" s="268"/>
      <c r="Q17" s="268"/>
      <c r="R17" s="268"/>
      <c r="S17" s="268"/>
      <c r="T17" s="268"/>
      <c r="U17" s="268"/>
      <c r="V17" s="17">
        <v>45623</v>
      </c>
      <c r="X17" s="11" t="str">
        <f t="shared" si="0"/>
        <v>2024-UR-1016-14247230R1</v>
      </c>
      <c r="Z17" s="11">
        <f ca="1">IF(AND(ISBLANK(F17), ISBLANK(V17)), "", NETWORKDAYS.INTL(F17, IF(V17="", TODAY(), V17), "0000110", DATA!$B$2:$B$200))</f>
        <v>7</v>
      </c>
      <c r="AE17" s="11"/>
    </row>
    <row r="18" spans="1:32" x14ac:dyDescent="0.25">
      <c r="A18" s="11" t="s">
        <v>3711</v>
      </c>
      <c r="B18" s="11" t="s">
        <v>3712</v>
      </c>
      <c r="C18" s="16">
        <v>8.5</v>
      </c>
      <c r="D18" s="11" t="s">
        <v>3684</v>
      </c>
      <c r="E18" s="11">
        <v>1276939</v>
      </c>
      <c r="F18" s="17">
        <v>45618</v>
      </c>
      <c r="G18" s="11" t="s">
        <v>3682</v>
      </c>
      <c r="J18" s="11" t="s">
        <v>40</v>
      </c>
      <c r="K18" s="268">
        <v>2239</v>
      </c>
      <c r="L18" s="268"/>
      <c r="M18" s="268"/>
      <c r="N18" s="268"/>
      <c r="O18" s="268"/>
      <c r="P18" s="268"/>
      <c r="Q18" s="268"/>
      <c r="R18" s="268"/>
      <c r="S18" s="268"/>
      <c r="T18" s="268"/>
      <c r="U18" s="268"/>
      <c r="V18" s="17">
        <v>45629</v>
      </c>
      <c r="X18" s="11" t="str">
        <f t="shared" si="0"/>
        <v>2024-UR-1017-14247229R1</v>
      </c>
      <c r="Z18" s="11">
        <f ca="1">IF(AND(ISBLANK(F18), ISBLANK(V18)), "", NETWORKDAYS.INTL(F18, IF(V18="", TODAY(), V18), "0000110", DATA!$B$2:$B$200))</f>
        <v>8</v>
      </c>
      <c r="AE18" s="11"/>
    </row>
    <row r="19" spans="1:32" x14ac:dyDescent="0.25">
      <c r="A19" s="11" t="s">
        <v>3713</v>
      </c>
      <c r="B19" s="11" t="s">
        <v>3714</v>
      </c>
      <c r="C19" s="11" t="s">
        <v>3688</v>
      </c>
      <c r="D19" s="11" t="s">
        <v>3684</v>
      </c>
      <c r="E19" s="11">
        <v>1276939</v>
      </c>
      <c r="F19" s="17">
        <v>45618</v>
      </c>
      <c r="G19" s="11" t="s">
        <v>3682</v>
      </c>
      <c r="J19" s="11" t="s">
        <v>40</v>
      </c>
      <c r="K19" s="268">
        <v>1852</v>
      </c>
      <c r="L19" s="268"/>
      <c r="M19" s="268"/>
      <c r="N19" s="268"/>
      <c r="O19" s="268"/>
      <c r="P19" s="268"/>
      <c r="Q19" s="268"/>
      <c r="R19" s="268"/>
      <c r="S19" s="268"/>
      <c r="T19" s="268"/>
      <c r="U19" s="268"/>
      <c r="V19" s="17">
        <v>45631</v>
      </c>
      <c r="X19" s="11" t="str">
        <f t="shared" si="0"/>
        <v>2024-UR-1018-14228471R1</v>
      </c>
      <c r="Z19" s="11">
        <f ca="1">IF(AND(ISBLANK(F19), ISBLANK(V19)), "", NETWORKDAYS.INTL(F19, IF(V19="", TODAY(), V19), "0000110", DATA!$B$2:$B$200))</f>
        <v>10</v>
      </c>
      <c r="AE19" s="11"/>
    </row>
    <row r="20" spans="1:32" x14ac:dyDescent="0.25">
      <c r="A20" s="11" t="s">
        <v>3715</v>
      </c>
      <c r="B20" s="11" t="s">
        <v>3716</v>
      </c>
      <c r="C20" s="11" t="s">
        <v>58</v>
      </c>
      <c r="D20" s="11" t="s">
        <v>3684</v>
      </c>
      <c r="E20" s="11">
        <v>1276939</v>
      </c>
      <c r="F20" s="17">
        <v>45623</v>
      </c>
      <c r="G20" s="11" t="s">
        <v>3682</v>
      </c>
      <c r="J20" s="11" t="s">
        <v>40</v>
      </c>
      <c r="K20" s="268">
        <v>2159</v>
      </c>
      <c r="L20" s="268"/>
      <c r="M20" s="268"/>
      <c r="N20" s="268"/>
      <c r="O20" s="268"/>
      <c r="P20" s="268"/>
      <c r="Q20" s="268"/>
      <c r="R20" s="268"/>
      <c r="S20" s="268"/>
      <c r="T20" s="268"/>
      <c r="U20" s="268"/>
      <c r="V20" s="17">
        <v>45631</v>
      </c>
      <c r="X20" s="11" t="str">
        <f t="shared" si="0"/>
        <v>2024-UR-1019-14228470R1</v>
      </c>
      <c r="Z20" s="11">
        <f ca="1">IF(AND(ISBLANK(F20), ISBLANK(V20)), "", NETWORKDAYS.INTL(F20, IF(V20="", TODAY(), V20), "0000110", DATA!$B$2:$B$200))</f>
        <v>7</v>
      </c>
      <c r="AE20" s="11"/>
    </row>
    <row r="21" spans="1:32" x14ac:dyDescent="0.25">
      <c r="A21" s="11" t="s">
        <v>3717</v>
      </c>
      <c r="B21" s="11" t="s">
        <v>3718</v>
      </c>
      <c r="C21" s="16">
        <v>8.5</v>
      </c>
      <c r="D21" s="11" t="s">
        <v>3681</v>
      </c>
      <c r="E21" s="11">
        <v>1267829</v>
      </c>
      <c r="F21" s="17">
        <v>45627</v>
      </c>
      <c r="G21" s="11" t="s">
        <v>3682</v>
      </c>
      <c r="J21" s="11" t="s">
        <v>40</v>
      </c>
      <c r="K21" s="268">
        <v>2495</v>
      </c>
      <c r="L21" s="268"/>
      <c r="M21" s="268"/>
      <c r="N21" s="268"/>
      <c r="O21" s="268"/>
      <c r="P21" s="268"/>
      <c r="Q21" s="268"/>
      <c r="R21" s="268"/>
      <c r="S21" s="268"/>
      <c r="T21" s="268"/>
      <c r="U21" s="268"/>
      <c r="V21" s="17">
        <v>45637</v>
      </c>
      <c r="X21" s="11" t="str">
        <f t="shared" si="0"/>
        <v>2024-UR-1020-14137157R1</v>
      </c>
      <c r="Z21" s="11">
        <f ca="1">IF(AND(ISBLANK(F21), ISBLANK(V21)), "", NETWORKDAYS.INTL(F21, IF(V21="", TODAY(), V21), "0000110", DATA!$B$2:$B$200))</f>
        <v>9</v>
      </c>
      <c r="AE21" s="11"/>
    </row>
    <row r="22" spans="1:32" x14ac:dyDescent="0.25">
      <c r="A22" s="11" t="s">
        <v>3719</v>
      </c>
      <c r="B22" s="11">
        <v>14144629</v>
      </c>
      <c r="C22" s="16">
        <v>8.5</v>
      </c>
      <c r="D22" s="11" t="s">
        <v>3681</v>
      </c>
      <c r="E22" s="11">
        <v>1267829</v>
      </c>
      <c r="F22" s="17">
        <v>45632</v>
      </c>
      <c r="G22" s="11" t="s">
        <v>3682</v>
      </c>
      <c r="J22" s="11" t="s">
        <v>40</v>
      </c>
      <c r="K22" s="268">
        <v>663</v>
      </c>
      <c r="L22" s="268"/>
      <c r="M22" s="268"/>
      <c r="N22" s="268"/>
      <c r="O22" s="268"/>
      <c r="P22" s="268"/>
      <c r="Q22" s="268"/>
      <c r="R22" s="268"/>
      <c r="S22" s="268"/>
      <c r="T22" s="268"/>
      <c r="U22" s="268"/>
      <c r="V22" s="17">
        <v>45637</v>
      </c>
      <c r="X22" s="11" t="str">
        <f t="shared" si="0"/>
        <v>2024-UR-1021-14144629</v>
      </c>
      <c r="Z22" s="11">
        <f ca="1">IF(AND(ISBLANK(F22), ISBLANK(V22)), "", NETWORKDAYS.INTL(F22, IF(V22="", TODAY(), V22), "0000110", DATA!$B$2:$B$200))</f>
        <v>4</v>
      </c>
      <c r="AE22" s="11"/>
    </row>
    <row r="23" spans="1:32" x14ac:dyDescent="0.25">
      <c r="A23" s="90" t="s">
        <v>3720</v>
      </c>
      <c r="B23" s="90" t="s">
        <v>3721</v>
      </c>
      <c r="C23" s="90" t="s">
        <v>58</v>
      </c>
      <c r="D23" s="90" t="s">
        <v>3684</v>
      </c>
      <c r="E23" s="90">
        <v>1276939</v>
      </c>
      <c r="F23" s="231">
        <v>45632</v>
      </c>
      <c r="G23" s="90" t="s">
        <v>3682</v>
      </c>
      <c r="H23" s="90"/>
      <c r="I23" s="90"/>
      <c r="J23" s="269" t="s">
        <v>506</v>
      </c>
      <c r="K23" s="270"/>
      <c r="L23" s="270"/>
      <c r="M23" s="270"/>
      <c r="N23" s="270"/>
      <c r="O23" s="270"/>
      <c r="P23" s="270"/>
      <c r="Q23" s="270"/>
      <c r="R23" s="270"/>
      <c r="S23" s="270"/>
      <c r="T23" s="270"/>
      <c r="U23" s="270"/>
      <c r="V23" s="231">
        <f>F23</f>
        <v>45632</v>
      </c>
      <c r="W23" s="271" t="s">
        <v>3722</v>
      </c>
      <c r="X23" s="90" t="str">
        <f t="shared" si="0"/>
        <v>2024-UR-1022-14211929R2</v>
      </c>
      <c r="Y23" s="90"/>
      <c r="Z23" s="11">
        <f ca="1">IF(AND(ISBLANK(F23), ISBLANK(V23)), "", NETWORKDAYS.INTL(F23, IF(V23="", TODAY(), V23), "0000110", DATA!$B$2:$B$200))</f>
        <v>0</v>
      </c>
      <c r="AE23" s="11"/>
    </row>
    <row r="24" spans="1:32" x14ac:dyDescent="0.25">
      <c r="A24" s="11" t="s">
        <v>3723</v>
      </c>
      <c r="B24" s="11" t="s">
        <v>3724</v>
      </c>
      <c r="C24" s="11" t="s">
        <v>3688</v>
      </c>
      <c r="D24" s="11" t="s">
        <v>3684</v>
      </c>
      <c r="E24" s="11">
        <v>1276939</v>
      </c>
      <c r="F24" s="17">
        <v>45642</v>
      </c>
      <c r="G24" s="11" t="s">
        <v>3682</v>
      </c>
      <c r="J24" s="11" t="s">
        <v>40</v>
      </c>
      <c r="K24" s="268">
        <v>1314</v>
      </c>
      <c r="L24" s="268"/>
      <c r="M24" s="268"/>
      <c r="N24" s="268"/>
      <c r="O24" s="268"/>
      <c r="P24" s="268"/>
      <c r="Q24" s="268"/>
      <c r="R24" s="268"/>
      <c r="S24" s="268"/>
      <c r="T24" s="268"/>
      <c r="U24" s="268"/>
      <c r="V24" s="17">
        <v>45646</v>
      </c>
      <c r="X24" s="11" t="str">
        <f t="shared" si="0"/>
        <v>2024-UR-1023-14247230R2</v>
      </c>
      <c r="Z24" s="11">
        <f ca="1">IF(AND(ISBLANK(F24), ISBLANK(V24)), "", NETWORKDAYS.INTL(F24, IF(V24="", TODAY(), V24), "0000110", DATA!$B$2:$B$200))</f>
        <v>4</v>
      </c>
      <c r="AE24" s="11"/>
    </row>
    <row r="25" spans="1:32" x14ac:dyDescent="0.25">
      <c r="A25" s="11" t="s">
        <v>3725</v>
      </c>
      <c r="B25" s="11" t="s">
        <v>3726</v>
      </c>
      <c r="C25" s="11" t="s">
        <v>58</v>
      </c>
      <c r="D25" s="11" t="s">
        <v>3684</v>
      </c>
      <c r="E25" s="11">
        <v>1276939</v>
      </c>
      <c r="F25" s="17">
        <v>45642</v>
      </c>
      <c r="G25" s="11" t="s">
        <v>3682</v>
      </c>
      <c r="J25" s="11" t="s">
        <v>40</v>
      </c>
      <c r="K25" s="268">
        <v>3160</v>
      </c>
      <c r="L25" s="268"/>
      <c r="M25" s="268"/>
      <c r="N25" s="268"/>
      <c r="O25" s="268"/>
      <c r="P25" s="268"/>
      <c r="Q25" s="268"/>
      <c r="R25" s="268"/>
      <c r="S25" s="268"/>
      <c r="T25" s="268"/>
      <c r="U25" s="268"/>
      <c r="V25" s="17">
        <v>45646</v>
      </c>
      <c r="X25" s="11" t="str">
        <f t="shared" si="0"/>
        <v>2024-UR-1024-14228470R2</v>
      </c>
      <c r="Z25" s="11">
        <f ca="1">IF(AND(ISBLANK(F25), ISBLANK(V25)), "", NETWORKDAYS.INTL(F25, IF(V25="", TODAY(), V25), "0000110", DATA!$B$2:$B$200))</f>
        <v>4</v>
      </c>
      <c r="AE25" s="11"/>
    </row>
    <row r="26" spans="1:32" x14ac:dyDescent="0.25">
      <c r="A26" s="11" t="s">
        <v>3727</v>
      </c>
      <c r="B26" s="11" t="s">
        <v>3728</v>
      </c>
      <c r="C26" s="11" t="s">
        <v>3688</v>
      </c>
      <c r="D26" s="11" t="s">
        <v>3684</v>
      </c>
      <c r="E26" s="11">
        <v>1276939</v>
      </c>
      <c r="F26" s="17">
        <v>45652</v>
      </c>
      <c r="G26" s="11" t="s">
        <v>3682</v>
      </c>
      <c r="J26" s="11" t="s">
        <v>40</v>
      </c>
      <c r="K26" s="268">
        <v>1037</v>
      </c>
      <c r="L26" s="268"/>
      <c r="M26" s="268"/>
      <c r="N26" s="268"/>
      <c r="O26" s="268"/>
      <c r="P26" s="268"/>
      <c r="Q26" s="268"/>
      <c r="R26" s="268"/>
      <c r="S26" s="268"/>
      <c r="T26" s="268"/>
      <c r="U26" s="268"/>
      <c r="V26" s="17">
        <v>45656</v>
      </c>
      <c r="X26" s="11" t="str">
        <f t="shared" si="0"/>
        <v>2024-UR-1025-14228471R2</v>
      </c>
      <c r="Z26" s="11">
        <f ca="1">IF(AND(ISBLANK(F26), ISBLANK(V26)), "", NETWORKDAYS.INTL(F26, IF(V26="", TODAY(), V26), "0000110", DATA!$B$2:$B$200))</f>
        <v>3</v>
      </c>
      <c r="AE26" s="11"/>
    </row>
    <row r="27" spans="1:32" x14ac:dyDescent="0.25">
      <c r="A27" s="11" t="s">
        <v>3729</v>
      </c>
      <c r="B27" s="11" t="s">
        <v>3730</v>
      </c>
      <c r="C27" s="16" t="s">
        <v>3688</v>
      </c>
      <c r="D27" s="11" t="s">
        <v>3684</v>
      </c>
      <c r="E27" s="11">
        <v>1276939</v>
      </c>
      <c r="F27" s="17">
        <v>45652</v>
      </c>
      <c r="G27" s="11" t="s">
        <v>3682</v>
      </c>
      <c r="J27" s="11" t="s">
        <v>40</v>
      </c>
      <c r="K27" s="268">
        <v>1311</v>
      </c>
      <c r="L27" s="268"/>
      <c r="M27" s="268"/>
      <c r="N27" s="268"/>
      <c r="O27" s="268"/>
      <c r="P27" s="268"/>
      <c r="Q27" s="268"/>
      <c r="R27" s="268"/>
      <c r="S27" s="268"/>
      <c r="T27" s="268"/>
      <c r="U27" s="268"/>
      <c r="V27" s="17">
        <v>45657</v>
      </c>
      <c r="X27" s="11" t="str">
        <f t="shared" si="0"/>
        <v>2024-UR-1026-14247229R2</v>
      </c>
      <c r="Z27" s="11">
        <f ca="1">IF(AND(ISBLANK(F27), ISBLANK(V27)), "", NETWORKDAYS.INTL(F27, IF(V27="", TODAY(), V27), "0000110", DATA!$B$2:$B$200))</f>
        <v>4</v>
      </c>
      <c r="AE27" s="11"/>
    </row>
    <row r="28" spans="1:32" x14ac:dyDescent="0.25">
      <c r="A28" s="11" t="s">
        <v>3731</v>
      </c>
      <c r="B28" s="11" t="s">
        <v>3732</v>
      </c>
      <c r="C28" s="11" t="s">
        <v>58</v>
      </c>
      <c r="D28" s="11" t="s">
        <v>3684</v>
      </c>
      <c r="E28" s="11">
        <v>1276939</v>
      </c>
      <c r="F28" s="17">
        <v>45655</v>
      </c>
      <c r="G28" s="11" t="s">
        <v>3682</v>
      </c>
      <c r="J28" s="11" t="s">
        <v>40</v>
      </c>
      <c r="K28" s="268">
        <v>1749</v>
      </c>
      <c r="L28" s="268"/>
      <c r="M28" s="268"/>
      <c r="N28" s="268" t="s">
        <v>3578</v>
      </c>
      <c r="O28" s="268" t="s">
        <v>3575</v>
      </c>
      <c r="P28" s="268"/>
      <c r="Q28" s="268"/>
      <c r="R28" s="268"/>
      <c r="S28" s="268"/>
      <c r="T28" s="268"/>
      <c r="U28" s="268"/>
      <c r="V28" s="272">
        <v>45659</v>
      </c>
      <c r="X28" s="11" t="str">
        <f t="shared" si="0"/>
        <v>2024-UR-1027-14199937R1</v>
      </c>
      <c r="Z28" s="11">
        <f ca="1">IF(AND(ISBLANK(F28), ISBLANK(V28)), "", NETWORKDAYS.INTL(F28, IF(V28="", TODAY(), V28), "0000110", DATA!$B$2:$B$200))</f>
        <v>5</v>
      </c>
      <c r="AE28" s="11"/>
    </row>
    <row r="29" spans="1:32" x14ac:dyDescent="0.25">
      <c r="A29" s="11" t="s">
        <v>3733</v>
      </c>
      <c r="B29" s="11">
        <v>14160196</v>
      </c>
      <c r="C29" s="11" t="s">
        <v>58</v>
      </c>
      <c r="D29" s="11" t="s">
        <v>3694</v>
      </c>
      <c r="E29" s="11" t="s">
        <v>3702</v>
      </c>
      <c r="F29" s="17">
        <v>45663</v>
      </c>
      <c r="G29" s="11" t="s">
        <v>3682</v>
      </c>
      <c r="J29" s="11" t="s">
        <v>40</v>
      </c>
      <c r="K29" s="268">
        <v>604</v>
      </c>
      <c r="L29" s="268"/>
      <c r="M29" s="268"/>
      <c r="N29" s="268" t="s">
        <v>3578</v>
      </c>
      <c r="O29" s="268" t="s">
        <v>3597</v>
      </c>
      <c r="P29" s="268"/>
      <c r="Q29" s="268"/>
      <c r="R29" s="268"/>
      <c r="S29" s="268"/>
      <c r="T29" s="268"/>
      <c r="U29" s="268"/>
      <c r="V29" s="272">
        <v>45665</v>
      </c>
      <c r="X29" s="11" t="str">
        <f t="shared" si="0"/>
        <v>2025-UR-1001-14160196</v>
      </c>
      <c r="Z29" s="11">
        <f ca="1">IF(AND(ISBLANK(F29), ISBLANK(V29)), "", NETWORKDAYS.INTL(F29, IF(V29="", TODAY(), V29), "0000110", DATA!$B$2:$B$200))</f>
        <v>3</v>
      </c>
      <c r="AE29" s="11"/>
      <c r="AF29" s="17"/>
    </row>
    <row r="30" spans="1:32" x14ac:dyDescent="0.25">
      <c r="A30" s="11" t="s">
        <v>3734</v>
      </c>
      <c r="B30" s="11" t="s">
        <v>3735</v>
      </c>
      <c r="C30" s="11" t="s">
        <v>58</v>
      </c>
      <c r="D30" s="11" t="s">
        <v>3684</v>
      </c>
      <c r="E30" s="11">
        <v>1276939</v>
      </c>
      <c r="F30" s="17">
        <v>45663</v>
      </c>
      <c r="G30" s="11" t="s">
        <v>3682</v>
      </c>
      <c r="J30" s="11" t="s">
        <v>40</v>
      </c>
      <c r="K30" s="268">
        <v>2698</v>
      </c>
      <c r="L30" s="268"/>
      <c r="M30" s="268"/>
      <c r="N30" s="268" t="s">
        <v>3578</v>
      </c>
      <c r="O30" s="268" t="s">
        <v>3597</v>
      </c>
      <c r="P30" s="268"/>
      <c r="Q30" s="268"/>
      <c r="R30" s="268"/>
      <c r="S30" s="268"/>
      <c r="T30" s="268"/>
      <c r="U30" s="268" t="s">
        <v>8210</v>
      </c>
      <c r="V30" s="272">
        <v>45676</v>
      </c>
      <c r="W30" s="273" t="s">
        <v>3736</v>
      </c>
      <c r="X30" s="11" t="str">
        <f t="shared" si="0"/>
        <v>2025-UR-1002-14247230R3</v>
      </c>
      <c r="Z30" s="11">
        <f ca="1">IF(AND(ISBLANK(F30), ISBLANK(V30)), "", NETWORKDAYS.INTL(F30, IF(V30="", TODAY(), V30), "0000110", DATA!$B$2:$B$200))</f>
        <v>10</v>
      </c>
      <c r="AE30" s="11"/>
      <c r="AF30" s="17"/>
    </row>
    <row r="31" spans="1:32" x14ac:dyDescent="0.25">
      <c r="A31" s="11" t="s">
        <v>3737</v>
      </c>
      <c r="B31" s="11" t="s">
        <v>3738</v>
      </c>
      <c r="C31" s="11" t="s">
        <v>58</v>
      </c>
      <c r="D31" s="11" t="s">
        <v>3684</v>
      </c>
      <c r="E31" s="11">
        <v>1276939</v>
      </c>
      <c r="F31" s="17">
        <v>45676</v>
      </c>
      <c r="G31" s="11" t="s">
        <v>3682</v>
      </c>
      <c r="J31" s="11" t="s">
        <v>40</v>
      </c>
      <c r="K31" s="268">
        <v>1558</v>
      </c>
      <c r="L31" s="268"/>
      <c r="M31" s="268"/>
      <c r="N31" s="268" t="s">
        <v>3578</v>
      </c>
      <c r="O31" s="268" t="s">
        <v>3579</v>
      </c>
      <c r="P31" s="268"/>
      <c r="Q31" s="268"/>
      <c r="R31" s="268"/>
      <c r="S31" s="268"/>
      <c r="T31" s="268"/>
      <c r="U31" s="268"/>
      <c r="V31" s="272">
        <v>45679</v>
      </c>
      <c r="X31" s="11" t="str">
        <f t="shared" si="0"/>
        <v>2025-UR-1003-14199937R2</v>
      </c>
      <c r="Z31" s="11">
        <f ca="1">IF(AND(ISBLANK(F31), ISBLANK(V31)), "", NETWORKDAYS.INTL(F31, IF(V31="", TODAY(), V31), "0000110", DATA!$B$2:$B$200))</f>
        <v>4</v>
      </c>
      <c r="AE31" s="11"/>
      <c r="AF31" s="17"/>
    </row>
    <row r="32" spans="1:32" x14ac:dyDescent="0.25">
      <c r="A32" s="11" t="s">
        <v>3739</v>
      </c>
      <c r="B32" s="11" t="s">
        <v>3740</v>
      </c>
      <c r="C32" s="11" t="s">
        <v>58</v>
      </c>
      <c r="D32" s="11" t="s">
        <v>3684</v>
      </c>
      <c r="E32" s="11">
        <v>1276939</v>
      </c>
      <c r="F32" s="17">
        <v>45678</v>
      </c>
      <c r="G32" s="11" t="s">
        <v>3682</v>
      </c>
      <c r="J32" s="11" t="s">
        <v>40</v>
      </c>
      <c r="K32" s="268">
        <v>1805</v>
      </c>
      <c r="L32" s="268"/>
      <c r="M32" s="268"/>
      <c r="N32" s="268" t="s">
        <v>3578</v>
      </c>
      <c r="O32" s="268" t="s">
        <v>3579</v>
      </c>
      <c r="P32" s="268"/>
      <c r="Q32" s="268"/>
      <c r="R32" s="268"/>
      <c r="S32" s="268"/>
      <c r="T32" s="268"/>
      <c r="U32" s="268" t="s">
        <v>8211</v>
      </c>
      <c r="V32" s="272">
        <v>45685</v>
      </c>
      <c r="W32" s="273" t="s">
        <v>3736</v>
      </c>
      <c r="X32" s="11" t="str">
        <f t="shared" si="0"/>
        <v>2025-UR-1004-14247229R3</v>
      </c>
      <c r="Z32" s="11">
        <f ca="1">IF(AND(ISBLANK(F32), ISBLANK(V32)), "", NETWORKDAYS.INTL(F32, IF(V32="", TODAY(), V32), "0000110", DATA!$B$2:$B$200))</f>
        <v>6</v>
      </c>
      <c r="AE32" s="11"/>
    </row>
    <row r="33" spans="1:26" s="11" customFormat="1" x14ac:dyDescent="0.25">
      <c r="A33" s="11" t="s">
        <v>3741</v>
      </c>
      <c r="B33" s="11" t="s">
        <v>3742</v>
      </c>
      <c r="C33" s="11" t="s">
        <v>58</v>
      </c>
      <c r="D33" s="11" t="s">
        <v>3681</v>
      </c>
      <c r="E33" s="11">
        <v>1267829</v>
      </c>
      <c r="F33" s="17">
        <v>45678</v>
      </c>
      <c r="G33" s="11" t="s">
        <v>3682</v>
      </c>
      <c r="J33" s="11" t="s">
        <v>40</v>
      </c>
      <c r="K33" s="268">
        <v>1621</v>
      </c>
      <c r="L33" s="268"/>
      <c r="M33" s="268"/>
      <c r="N33" s="268" t="s">
        <v>3578</v>
      </c>
      <c r="O33" s="268" t="s">
        <v>3579</v>
      </c>
      <c r="P33" s="268"/>
      <c r="Q33" s="268"/>
      <c r="R33" s="268"/>
      <c r="S33" s="268"/>
      <c r="T33" s="268"/>
      <c r="U33" s="268"/>
      <c r="V33" s="272">
        <v>45684</v>
      </c>
      <c r="X33" s="11" t="str">
        <f t="shared" si="0"/>
        <v>2025-UR-1005-14144629R1</v>
      </c>
      <c r="Z33" s="11">
        <f ca="1">IF(AND(ISBLANK(F33), ISBLANK(V33)), "", NETWORKDAYS.INTL(F33, IF(V33="", TODAY(), V33), "0000110", DATA!$B$2:$B$200))</f>
        <v>5</v>
      </c>
    </row>
    <row r="34" spans="1:26" s="11" customFormat="1" x14ac:dyDescent="0.25">
      <c r="A34" s="11" t="s">
        <v>3743</v>
      </c>
      <c r="B34" s="11">
        <v>14254502</v>
      </c>
      <c r="C34" s="11" t="s">
        <v>58</v>
      </c>
      <c r="D34" s="11" t="s">
        <v>3744</v>
      </c>
      <c r="E34" s="11" t="s">
        <v>3745</v>
      </c>
      <c r="F34" s="17">
        <v>45679</v>
      </c>
      <c r="G34" s="11" t="s">
        <v>3682</v>
      </c>
      <c r="J34" s="11" t="s">
        <v>40</v>
      </c>
      <c r="K34" s="268">
        <v>1642</v>
      </c>
      <c r="L34" s="268"/>
      <c r="M34" s="268"/>
      <c r="N34" s="268" t="s">
        <v>3578</v>
      </c>
      <c r="O34" s="268" t="s">
        <v>3579</v>
      </c>
      <c r="P34" s="268"/>
      <c r="Q34" s="268"/>
      <c r="R34" s="268"/>
      <c r="S34" s="268"/>
      <c r="T34" s="268"/>
      <c r="U34" s="268"/>
      <c r="V34" s="272">
        <v>45686</v>
      </c>
      <c r="W34" s="273" t="s">
        <v>3746</v>
      </c>
      <c r="X34" s="11" t="str">
        <f t="shared" ref="X34:X65" si="1">A34&amp;"-"&amp;B34</f>
        <v>2025-UR-1006-14254502</v>
      </c>
      <c r="Z34" s="11">
        <f ca="1">IF(AND(ISBLANK(F34), ISBLANK(V34)), "", NETWORKDAYS.INTL(F34, IF(V34="", TODAY(), V34), "0000110", DATA!$B$2:$B$200))</f>
        <v>6</v>
      </c>
    </row>
    <row r="35" spans="1:26" s="11" customFormat="1" x14ac:dyDescent="0.25">
      <c r="A35" s="11" t="s">
        <v>3747</v>
      </c>
      <c r="B35" s="11" t="s">
        <v>3748</v>
      </c>
      <c r="C35" s="11" t="s">
        <v>58</v>
      </c>
      <c r="D35" s="11" t="s">
        <v>3684</v>
      </c>
      <c r="E35" s="11">
        <v>1276939</v>
      </c>
      <c r="F35" s="17">
        <v>45679</v>
      </c>
      <c r="G35" s="11" t="s">
        <v>3682</v>
      </c>
      <c r="J35" s="11" t="s">
        <v>40</v>
      </c>
      <c r="K35" s="268">
        <v>2536</v>
      </c>
      <c r="L35" s="268"/>
      <c r="M35" s="268"/>
      <c r="N35" s="268" t="s">
        <v>3578</v>
      </c>
      <c r="O35" s="268" t="s">
        <v>3579</v>
      </c>
      <c r="P35" s="268"/>
      <c r="Q35" s="268"/>
      <c r="R35" s="268"/>
      <c r="S35" s="268"/>
      <c r="T35" s="268"/>
      <c r="U35" s="268" t="s">
        <v>8212</v>
      </c>
      <c r="V35" s="272">
        <v>45697</v>
      </c>
      <c r="W35" s="273" t="s">
        <v>3736</v>
      </c>
      <c r="X35" s="11" t="str">
        <f t="shared" si="1"/>
        <v>2025-UR-1007-14228470R3</v>
      </c>
      <c r="Z35" s="11">
        <f ca="1">IF(AND(ISBLANK(F35), ISBLANK(V35)), "", NETWORKDAYS.INTL(F35, IF(V35="", TODAY(), V35), "0000110", DATA!$B$2:$B$200))</f>
        <v>13</v>
      </c>
    </row>
    <row r="36" spans="1:26" s="11" customFormat="1" x14ac:dyDescent="0.25">
      <c r="A36" s="11" t="s">
        <v>3749</v>
      </c>
      <c r="B36" s="11">
        <v>14254498</v>
      </c>
      <c r="C36" s="11" t="s">
        <v>58</v>
      </c>
      <c r="D36" s="11" t="s">
        <v>3744</v>
      </c>
      <c r="E36" s="11" t="s">
        <v>3745</v>
      </c>
      <c r="F36" s="17">
        <v>45683</v>
      </c>
      <c r="G36" s="11" t="s">
        <v>3682</v>
      </c>
      <c r="J36" s="11" t="s">
        <v>40</v>
      </c>
      <c r="K36" s="268">
        <v>3599</v>
      </c>
      <c r="L36" s="268"/>
      <c r="M36" s="268"/>
      <c r="N36" s="268" t="s">
        <v>3578</v>
      </c>
      <c r="O36" s="268" t="s">
        <v>3579</v>
      </c>
      <c r="P36" s="268"/>
      <c r="Q36" s="268"/>
      <c r="R36" s="268"/>
      <c r="S36" s="268"/>
      <c r="T36" s="268"/>
      <c r="U36" s="268" t="s">
        <v>3750</v>
      </c>
      <c r="V36" s="272">
        <v>45690</v>
      </c>
      <c r="W36" s="273" t="s">
        <v>3746</v>
      </c>
      <c r="X36" s="11" t="str">
        <f t="shared" si="1"/>
        <v>2025-UR-1008-14254498</v>
      </c>
      <c r="Z36" s="11">
        <f ca="1">IF(AND(ISBLANK(F36), ISBLANK(V36)), "", NETWORKDAYS.INTL(F36, IF(V36="", TODAY(), V36), "0000110", DATA!$B$2:$B$200))</f>
        <v>6</v>
      </c>
    </row>
    <row r="37" spans="1:26" s="11" customFormat="1" x14ac:dyDescent="0.25">
      <c r="A37" s="11" t="s">
        <v>3751</v>
      </c>
      <c r="B37" s="11">
        <v>14204332</v>
      </c>
      <c r="C37" s="11" t="s">
        <v>58</v>
      </c>
      <c r="D37" s="11" t="s">
        <v>3681</v>
      </c>
      <c r="E37" s="274">
        <v>1267829</v>
      </c>
      <c r="F37" s="17">
        <v>45683</v>
      </c>
      <c r="G37" s="11" t="s">
        <v>3682</v>
      </c>
      <c r="J37" s="11" t="s">
        <v>40</v>
      </c>
      <c r="K37" s="268">
        <v>2536</v>
      </c>
      <c r="L37" s="268"/>
      <c r="M37" s="268"/>
      <c r="N37" s="268" t="s">
        <v>3578</v>
      </c>
      <c r="O37" s="268" t="s">
        <v>3579</v>
      </c>
      <c r="P37" s="268"/>
      <c r="Q37" s="268"/>
      <c r="R37" s="268"/>
      <c r="S37" s="268"/>
      <c r="T37" s="268"/>
      <c r="U37" s="268" t="s">
        <v>20</v>
      </c>
      <c r="V37" s="272">
        <v>45690</v>
      </c>
      <c r="W37" s="273" t="s">
        <v>3736</v>
      </c>
      <c r="X37" s="11" t="str">
        <f t="shared" si="1"/>
        <v>2025-UR-1009-14204332</v>
      </c>
      <c r="Z37" s="11">
        <f ca="1">IF(AND(ISBLANK(F37), ISBLANK(V37)), "", NETWORKDAYS.INTL(F37, IF(V37="", TODAY(), V37), "0000110", DATA!$B$2:$B$200))</f>
        <v>6</v>
      </c>
    </row>
    <row r="38" spans="1:26" s="11" customFormat="1" x14ac:dyDescent="0.25">
      <c r="A38" s="11" t="s">
        <v>3752</v>
      </c>
      <c r="B38" s="11" t="s">
        <v>3753</v>
      </c>
      <c r="C38" s="11" t="s">
        <v>3688</v>
      </c>
      <c r="D38" s="11" t="s">
        <v>3684</v>
      </c>
      <c r="E38" s="11">
        <v>1276939</v>
      </c>
      <c r="F38" s="17">
        <v>45686</v>
      </c>
      <c r="G38" s="11" t="s">
        <v>3682</v>
      </c>
      <c r="J38" s="11" t="s">
        <v>40</v>
      </c>
      <c r="K38" s="268">
        <v>2372</v>
      </c>
      <c r="L38" s="268"/>
      <c r="M38" s="268"/>
      <c r="N38" s="268" t="s">
        <v>3578</v>
      </c>
      <c r="O38" s="268" t="s">
        <v>3579</v>
      </c>
      <c r="P38" s="268"/>
      <c r="Q38" s="268"/>
      <c r="R38" s="268"/>
      <c r="S38" s="268"/>
      <c r="T38" s="268"/>
      <c r="U38" s="268" t="s">
        <v>3754</v>
      </c>
      <c r="V38" s="272">
        <v>45700</v>
      </c>
      <c r="W38" s="273" t="s">
        <v>3746</v>
      </c>
      <c r="X38" s="11" t="str">
        <f t="shared" si="1"/>
        <v>2025-UR-1010-14228471R3</v>
      </c>
      <c r="Z38" s="11">
        <f ca="1">IF(AND(ISBLANK(F38), ISBLANK(V38)), "", NETWORKDAYS.INTL(F38, IF(V38="", TODAY(), V38), "0000110", DATA!$B$2:$B$200))</f>
        <v>11</v>
      </c>
    </row>
    <row r="39" spans="1:26" s="11" customFormat="1" x14ac:dyDescent="0.25">
      <c r="A39" s="11" t="s">
        <v>3755</v>
      </c>
      <c r="B39" s="11">
        <v>14190171</v>
      </c>
      <c r="C39" s="16">
        <v>8.5</v>
      </c>
      <c r="D39" s="11" t="s">
        <v>3744</v>
      </c>
      <c r="E39" s="11">
        <v>1276939</v>
      </c>
      <c r="F39" s="17">
        <v>45690</v>
      </c>
      <c r="G39" s="11" t="s">
        <v>3682</v>
      </c>
      <c r="J39" s="11" t="s">
        <v>40</v>
      </c>
      <c r="K39" s="268">
        <v>1684</v>
      </c>
      <c r="L39" s="268"/>
      <c r="M39" s="268"/>
      <c r="N39" s="268" t="s">
        <v>3597</v>
      </c>
      <c r="O39" s="268" t="s">
        <v>3579</v>
      </c>
      <c r="P39" s="268"/>
      <c r="Q39" s="268"/>
      <c r="R39" s="268"/>
      <c r="S39" s="268"/>
      <c r="T39" s="268"/>
      <c r="U39" s="268" t="s">
        <v>3756</v>
      </c>
      <c r="V39" s="272">
        <v>45694</v>
      </c>
      <c r="W39" s="273" t="s">
        <v>3746</v>
      </c>
      <c r="X39" s="11" t="str">
        <f t="shared" si="1"/>
        <v>2025-UR-1011-14190171</v>
      </c>
      <c r="Z39" s="11">
        <f ca="1">IF(AND(ISBLANK(F39), ISBLANK(V39)), "", NETWORKDAYS.INTL(F39, IF(V39="", TODAY(), V39), "0000110", DATA!$B$2:$B$200))</f>
        <v>5</v>
      </c>
    </row>
    <row r="40" spans="1:26" s="11" customFormat="1" x14ac:dyDescent="0.25">
      <c r="A40" s="11" t="s">
        <v>3757</v>
      </c>
      <c r="B40" s="11" t="s">
        <v>3758</v>
      </c>
      <c r="C40" s="11" t="s">
        <v>58</v>
      </c>
      <c r="D40" s="11" t="s">
        <v>3684</v>
      </c>
      <c r="E40" s="11">
        <v>1276939</v>
      </c>
      <c r="F40" s="17">
        <v>45690</v>
      </c>
      <c r="G40" s="11" t="s">
        <v>3682</v>
      </c>
      <c r="J40" s="11" t="s">
        <v>40</v>
      </c>
      <c r="K40" s="268">
        <v>2240</v>
      </c>
      <c r="L40" s="268"/>
      <c r="M40" s="268"/>
      <c r="N40" s="268" t="s">
        <v>3597</v>
      </c>
      <c r="O40" s="268" t="s">
        <v>3579</v>
      </c>
      <c r="P40" s="268"/>
      <c r="Q40" s="268"/>
      <c r="R40" s="268"/>
      <c r="S40" s="268"/>
      <c r="T40" s="268"/>
      <c r="U40" s="268" t="s">
        <v>8213</v>
      </c>
      <c r="V40" s="272">
        <v>45700</v>
      </c>
      <c r="W40" s="273" t="s">
        <v>3736</v>
      </c>
      <c r="X40" s="11" t="str">
        <f t="shared" si="1"/>
        <v>2025-UR-1012-14247230R4</v>
      </c>
      <c r="Z40" s="11">
        <f ca="1">IF(AND(ISBLANK(F40), ISBLANK(V40)), "", NETWORKDAYS.INTL(F40, IF(V40="", TODAY(), V40), "0000110", DATA!$B$2:$B$200))</f>
        <v>9</v>
      </c>
    </row>
    <row r="41" spans="1:26" s="11" customFormat="1" x14ac:dyDescent="0.25">
      <c r="A41" s="11" t="s">
        <v>3759</v>
      </c>
      <c r="B41" s="11" t="s">
        <v>3760</v>
      </c>
      <c r="C41" s="11" t="s">
        <v>58</v>
      </c>
      <c r="D41" s="11" t="s">
        <v>3684</v>
      </c>
      <c r="E41" s="11">
        <v>1276939</v>
      </c>
      <c r="F41" s="17">
        <v>45700</v>
      </c>
      <c r="G41" s="11" t="s">
        <v>3682</v>
      </c>
      <c r="J41" s="11" t="s">
        <v>40</v>
      </c>
      <c r="K41" s="268">
        <v>1061</v>
      </c>
      <c r="L41" s="268"/>
      <c r="M41" s="268"/>
      <c r="N41" s="268" t="s">
        <v>3597</v>
      </c>
      <c r="O41" s="268" t="s">
        <v>3579</v>
      </c>
      <c r="P41" s="268"/>
      <c r="Q41" s="268"/>
      <c r="R41" s="268"/>
      <c r="S41" s="268"/>
      <c r="T41" s="268"/>
      <c r="U41" s="268" t="s">
        <v>8214</v>
      </c>
      <c r="V41" s="272">
        <v>45719</v>
      </c>
      <c r="W41" s="273" t="s">
        <v>3761</v>
      </c>
      <c r="X41" s="11" t="str">
        <f t="shared" si="1"/>
        <v>2025-UR-1013-14199937R3</v>
      </c>
      <c r="Z41" s="11">
        <f ca="1">IF(AND(ISBLANK(F41), ISBLANK(V41)), "", NETWORKDAYS.INTL(F41, IF(V41="", TODAY(), V41), "0000110", DATA!$B$2:$B$200))</f>
        <v>14</v>
      </c>
    </row>
    <row r="42" spans="1:26" s="11" customFormat="1" x14ac:dyDescent="0.25">
      <c r="A42" s="11" t="s">
        <v>3762</v>
      </c>
      <c r="B42" s="11">
        <v>14293153</v>
      </c>
      <c r="C42" s="16">
        <v>8.5</v>
      </c>
      <c r="D42" s="11" t="s">
        <v>3694</v>
      </c>
      <c r="E42" s="11" t="s">
        <v>3702</v>
      </c>
      <c r="F42" s="17">
        <v>45705</v>
      </c>
      <c r="G42" s="151" t="s">
        <v>3682</v>
      </c>
      <c r="H42" s="151"/>
      <c r="I42" s="151"/>
      <c r="J42" s="11" t="s">
        <v>40</v>
      </c>
      <c r="K42" s="268">
        <v>1284</v>
      </c>
      <c r="L42" s="268"/>
      <c r="M42" s="268"/>
      <c r="N42" s="268" t="s">
        <v>3597</v>
      </c>
      <c r="O42" s="268" t="s">
        <v>3579</v>
      </c>
      <c r="P42" s="268"/>
      <c r="Q42" s="268"/>
      <c r="R42" s="268"/>
      <c r="S42" s="268"/>
      <c r="T42" s="268"/>
      <c r="U42" s="268" t="s">
        <v>8215</v>
      </c>
      <c r="V42" s="272">
        <v>45708</v>
      </c>
      <c r="W42" s="273" t="s">
        <v>20</v>
      </c>
      <c r="X42" s="11" t="str">
        <f t="shared" si="1"/>
        <v>2025-UR-1014-14293153</v>
      </c>
      <c r="Z42" s="11">
        <f ca="1">IF(AND(ISBLANK(F42), ISBLANK(V42)), "", NETWORKDAYS.INTL(F42, IF(V42="", TODAY(), V42), "0000110", DATA!$B$2:$B$200))</f>
        <v>4</v>
      </c>
    </row>
    <row r="43" spans="1:26" s="11" customFormat="1" x14ac:dyDescent="0.25">
      <c r="A43" s="90" t="s">
        <v>3763</v>
      </c>
      <c r="B43" s="90" t="s">
        <v>3764</v>
      </c>
      <c r="C43" s="90" t="s">
        <v>58</v>
      </c>
      <c r="D43" s="90" t="s">
        <v>3744</v>
      </c>
      <c r="E43" s="90" t="s">
        <v>3745</v>
      </c>
      <c r="F43" s="231">
        <v>45707</v>
      </c>
      <c r="G43" s="90" t="s">
        <v>3682</v>
      </c>
      <c r="H43" s="90"/>
      <c r="I43" s="90"/>
      <c r="J43" s="269" t="s">
        <v>506</v>
      </c>
      <c r="K43" s="270"/>
      <c r="L43" s="270"/>
      <c r="M43" s="270"/>
      <c r="N43" s="270" t="s">
        <v>3597</v>
      </c>
      <c r="O43" s="270" t="s">
        <v>3579</v>
      </c>
      <c r="P43" s="270"/>
      <c r="Q43" s="270"/>
      <c r="R43" s="270"/>
      <c r="S43" s="270"/>
      <c r="T43" s="270"/>
      <c r="U43" s="275" t="s">
        <v>8631</v>
      </c>
      <c r="V43" s="276">
        <v>45728</v>
      </c>
      <c r="W43" s="271" t="s">
        <v>8001</v>
      </c>
      <c r="X43" s="90" t="str">
        <f t="shared" si="1"/>
        <v>2025-UR-1015-14254502R1</v>
      </c>
      <c r="Y43" s="90"/>
      <c r="Z43" s="11">
        <f ca="1">IF(AND(ISBLANK(F43), ISBLANK(V43)), "", NETWORKDAYS.INTL(F43, IF(V43="", TODAY(), V43), "0000110", DATA!$B$2:$B$200))</f>
        <v>16</v>
      </c>
    </row>
    <row r="44" spans="1:26" s="11" customFormat="1" x14ac:dyDescent="0.25">
      <c r="A44" s="90" t="s">
        <v>3765</v>
      </c>
      <c r="B44" s="90" t="s">
        <v>3766</v>
      </c>
      <c r="C44" s="90" t="s">
        <v>58</v>
      </c>
      <c r="D44" s="90" t="s">
        <v>3684</v>
      </c>
      <c r="E44" s="90">
        <v>1276939</v>
      </c>
      <c r="F44" s="231">
        <v>45712</v>
      </c>
      <c r="G44" s="90" t="s">
        <v>3682</v>
      </c>
      <c r="H44" s="90"/>
      <c r="I44" s="90"/>
      <c r="J44" s="269" t="s">
        <v>506</v>
      </c>
      <c r="K44" s="270"/>
      <c r="L44" s="270"/>
      <c r="M44" s="270"/>
      <c r="N44" s="270" t="s">
        <v>3579</v>
      </c>
      <c r="O44" s="270" t="s">
        <v>3597</v>
      </c>
      <c r="P44" s="270"/>
      <c r="Q44" s="270"/>
      <c r="R44" s="270"/>
      <c r="S44" s="270"/>
      <c r="T44" s="270"/>
      <c r="U44" s="275" t="s">
        <v>8631</v>
      </c>
      <c r="V44" s="276">
        <v>45728</v>
      </c>
      <c r="W44" s="271" t="s">
        <v>8002</v>
      </c>
      <c r="X44" s="90" t="str">
        <f t="shared" si="1"/>
        <v>2025-UR-1016-14247229R4</v>
      </c>
      <c r="Y44" s="90"/>
      <c r="Z44" s="11">
        <f ca="1">IF(AND(ISBLANK(F44), ISBLANK(V44)), "", NETWORKDAYS.INTL(F44, IF(V44="", TODAY(), V44), "0000110", DATA!$B$2:$B$200))</f>
        <v>13</v>
      </c>
    </row>
    <row r="45" spans="1:26" s="11" customFormat="1" x14ac:dyDescent="0.25">
      <c r="A45" s="11" t="s">
        <v>3767</v>
      </c>
      <c r="B45" s="11" t="s">
        <v>3768</v>
      </c>
      <c r="C45" s="11" t="s">
        <v>58</v>
      </c>
      <c r="D45" s="11" t="s">
        <v>3681</v>
      </c>
      <c r="E45" s="274">
        <v>1267829</v>
      </c>
      <c r="F45" s="17">
        <v>45712</v>
      </c>
      <c r="G45" s="11" t="s">
        <v>3682</v>
      </c>
      <c r="J45" s="11" t="s">
        <v>40</v>
      </c>
      <c r="K45" s="268">
        <v>614</v>
      </c>
      <c r="L45" s="268"/>
      <c r="M45" s="268"/>
      <c r="N45" s="268" t="s">
        <v>3578</v>
      </c>
      <c r="O45" s="268" t="s">
        <v>3579</v>
      </c>
      <c r="P45" s="268"/>
      <c r="Q45" s="268"/>
      <c r="R45" s="268"/>
      <c r="S45" s="268"/>
      <c r="T45" s="268"/>
      <c r="U45" s="268"/>
      <c r="V45" s="272">
        <v>45715</v>
      </c>
      <c r="W45" s="273" t="s">
        <v>3769</v>
      </c>
      <c r="X45" s="11" t="str">
        <f t="shared" si="1"/>
        <v>2025-UR-1017-14204332R1</v>
      </c>
      <c r="Z45" s="11">
        <f ca="1">IF(AND(ISBLANK(F45), ISBLANK(V45)), "", NETWORKDAYS.INTL(F45, IF(V45="", TODAY(), V45), "0000110", DATA!$B$2:$B$200))</f>
        <v>4</v>
      </c>
    </row>
    <row r="46" spans="1:26" s="11" customFormat="1" x14ac:dyDescent="0.25">
      <c r="A46" s="11" t="s">
        <v>3770</v>
      </c>
      <c r="B46" s="11">
        <v>14204330</v>
      </c>
      <c r="C46" s="16">
        <v>8.5</v>
      </c>
      <c r="D46" s="11" t="s">
        <v>3681</v>
      </c>
      <c r="E46" s="11">
        <v>1267829</v>
      </c>
      <c r="F46" s="17">
        <v>45712</v>
      </c>
      <c r="G46" s="11" t="s">
        <v>3682</v>
      </c>
      <c r="J46" s="11" t="s">
        <v>40</v>
      </c>
      <c r="K46" s="268">
        <v>1492</v>
      </c>
      <c r="L46" s="268"/>
      <c r="M46" s="268"/>
      <c r="N46" s="268" t="s">
        <v>3597</v>
      </c>
      <c r="O46" s="268" t="s">
        <v>3579</v>
      </c>
      <c r="P46" s="268"/>
      <c r="Q46" s="268"/>
      <c r="R46" s="268"/>
      <c r="S46" s="268"/>
      <c r="T46" s="268"/>
      <c r="U46" s="268" t="s">
        <v>20</v>
      </c>
      <c r="V46" s="272">
        <v>45715</v>
      </c>
      <c r="W46" s="273" t="s">
        <v>3736</v>
      </c>
      <c r="X46" s="11" t="str">
        <f t="shared" si="1"/>
        <v>2025-UR-1018-14204330</v>
      </c>
      <c r="Z46" s="11">
        <f ca="1">IF(AND(ISBLANK(F46), ISBLANK(V46)), "", NETWORKDAYS.INTL(F46, IF(V46="", TODAY(), V46), "0000110", DATA!$B$2:$B$200))</f>
        <v>4</v>
      </c>
    </row>
    <row r="47" spans="1:26" s="11" customFormat="1" x14ac:dyDescent="0.25">
      <c r="A47" s="90" t="s">
        <v>3771</v>
      </c>
      <c r="B47" s="90" t="s">
        <v>3772</v>
      </c>
      <c r="C47" s="90" t="s">
        <v>58</v>
      </c>
      <c r="D47" s="90" t="s">
        <v>3744</v>
      </c>
      <c r="E47" s="90" t="s">
        <v>3745</v>
      </c>
      <c r="F47" s="231">
        <v>45715</v>
      </c>
      <c r="G47" s="90" t="s">
        <v>3682</v>
      </c>
      <c r="H47" s="90"/>
      <c r="I47" s="90"/>
      <c r="J47" s="269" t="s">
        <v>506</v>
      </c>
      <c r="K47" s="270"/>
      <c r="L47" s="270"/>
      <c r="M47" s="270"/>
      <c r="N47" s="270" t="s">
        <v>3597</v>
      </c>
      <c r="O47" s="270" t="s">
        <v>3579</v>
      </c>
      <c r="P47" s="270"/>
      <c r="Q47" s="270"/>
      <c r="R47" s="270"/>
      <c r="S47" s="270"/>
      <c r="T47" s="270"/>
      <c r="U47" s="275" t="s">
        <v>8631</v>
      </c>
      <c r="V47" s="276">
        <v>45728</v>
      </c>
      <c r="W47" s="271" t="s">
        <v>8002</v>
      </c>
      <c r="X47" s="90" t="str">
        <f t="shared" si="1"/>
        <v>2025-UR-1019-14254498R1</v>
      </c>
      <c r="Y47" s="90"/>
      <c r="Z47" s="11">
        <f ca="1">IF(AND(ISBLANK(F47), ISBLANK(V47)), "", NETWORKDAYS.INTL(F47, IF(V47="", TODAY(), V47), "0000110", DATA!$B$2:$B$200))</f>
        <v>10</v>
      </c>
    </row>
    <row r="48" spans="1:26" s="11" customFormat="1" x14ac:dyDescent="0.25">
      <c r="A48" s="90" t="s">
        <v>3773</v>
      </c>
      <c r="B48" s="90" t="s">
        <v>3774</v>
      </c>
      <c r="C48" s="90" t="s">
        <v>3688</v>
      </c>
      <c r="D48" s="90" t="s">
        <v>3689</v>
      </c>
      <c r="E48" s="90">
        <v>1254762</v>
      </c>
      <c r="F48" s="231">
        <v>45715</v>
      </c>
      <c r="G48" s="90" t="s">
        <v>3682</v>
      </c>
      <c r="H48" s="90"/>
      <c r="I48" s="90"/>
      <c r="J48" s="269" t="s">
        <v>506</v>
      </c>
      <c r="K48" s="270"/>
      <c r="L48" s="270"/>
      <c r="M48" s="270"/>
      <c r="N48" s="270" t="s">
        <v>3597</v>
      </c>
      <c r="O48" s="270" t="s">
        <v>3579</v>
      </c>
      <c r="P48" s="270"/>
      <c r="Q48" s="270"/>
      <c r="R48" s="270"/>
      <c r="S48" s="270"/>
      <c r="T48" s="270"/>
      <c r="U48" s="275" t="s">
        <v>8631</v>
      </c>
      <c r="V48" s="276">
        <v>45783</v>
      </c>
      <c r="W48" s="271" t="s">
        <v>8003</v>
      </c>
      <c r="X48" s="90" t="str">
        <f t="shared" si="1"/>
        <v>2025-UR-1020-14199925R2</v>
      </c>
      <c r="Y48" s="90"/>
      <c r="Z48" s="11">
        <f ca="1">IF(AND(ISBLANK(F48), ISBLANK(V48)), "", NETWORKDAYS.INTL(F48, IF(V48="", TODAY(), V48), "0000110", DATA!$B$2:$B$200))</f>
        <v>45</v>
      </c>
    </row>
    <row r="49" spans="1:26" s="11" customFormat="1" x14ac:dyDescent="0.25">
      <c r="A49" s="11" t="s">
        <v>3775</v>
      </c>
      <c r="B49" s="11">
        <v>14204329</v>
      </c>
      <c r="C49" s="16">
        <v>8.5</v>
      </c>
      <c r="D49" s="11" t="s">
        <v>3776</v>
      </c>
      <c r="E49" s="11">
        <v>1267829</v>
      </c>
      <c r="F49" s="17">
        <v>45718</v>
      </c>
      <c r="G49" s="11" t="s">
        <v>3682</v>
      </c>
      <c r="J49" s="11" t="s">
        <v>40</v>
      </c>
      <c r="K49" s="268">
        <v>656</v>
      </c>
      <c r="L49" s="268"/>
      <c r="M49" s="268"/>
      <c r="N49" s="268" t="s">
        <v>3597</v>
      </c>
      <c r="O49" s="268" t="s">
        <v>3579</v>
      </c>
      <c r="P49" s="268"/>
      <c r="Q49" s="268"/>
      <c r="R49" s="268"/>
      <c r="S49" s="268"/>
      <c r="T49" s="268"/>
      <c r="U49" s="268"/>
      <c r="V49" s="272">
        <v>45725</v>
      </c>
      <c r="W49" s="273" t="s">
        <v>3769</v>
      </c>
      <c r="X49" s="11" t="str">
        <f t="shared" si="1"/>
        <v>2025-UR-1021-14204329</v>
      </c>
      <c r="Z49" s="11">
        <f ca="1">IF(AND(ISBLANK(F49), ISBLANK(V49)), "", NETWORKDAYS.INTL(F49, IF(V49="", TODAY(), V49), "0000110", DATA!$B$2:$B$200))</f>
        <v>6</v>
      </c>
    </row>
    <row r="50" spans="1:26" s="11" customFormat="1" x14ac:dyDescent="0.25">
      <c r="A50" s="90" t="s">
        <v>3777</v>
      </c>
      <c r="B50" s="90" t="s">
        <v>3778</v>
      </c>
      <c r="C50" s="90">
        <v>8.5</v>
      </c>
      <c r="D50" s="90" t="s">
        <v>3744</v>
      </c>
      <c r="E50" s="90">
        <v>1276939</v>
      </c>
      <c r="F50" s="231">
        <v>45720</v>
      </c>
      <c r="G50" s="90" t="s">
        <v>3682</v>
      </c>
      <c r="H50" s="90"/>
      <c r="I50" s="90"/>
      <c r="J50" s="269" t="s">
        <v>506</v>
      </c>
      <c r="K50" s="270"/>
      <c r="L50" s="270"/>
      <c r="M50" s="270"/>
      <c r="N50" s="270" t="s">
        <v>3597</v>
      </c>
      <c r="O50" s="270" t="s">
        <v>3579</v>
      </c>
      <c r="P50" s="270"/>
      <c r="Q50" s="270"/>
      <c r="R50" s="270"/>
      <c r="S50" s="270"/>
      <c r="T50" s="270"/>
      <c r="U50" s="275" t="s">
        <v>8631</v>
      </c>
      <c r="V50" s="276">
        <v>45718</v>
      </c>
      <c r="W50" s="271" t="s">
        <v>8002</v>
      </c>
      <c r="X50" s="90" t="str">
        <f t="shared" si="1"/>
        <v>2025-UR-1022-14190171R1</v>
      </c>
      <c r="Y50" s="90"/>
      <c r="Z50" s="11">
        <f ca="1">IF(AND(ISBLANK(F50), ISBLANK(V50)), "", NETWORKDAYS.INTL(F50, IF(V50="", TODAY(), V50), "0000110", DATA!$B$2:$B$200))</f>
        <v>-3</v>
      </c>
    </row>
    <row r="51" spans="1:26" s="11" customFormat="1" x14ac:dyDescent="0.25">
      <c r="A51" s="90" t="s">
        <v>3779</v>
      </c>
      <c r="B51" s="90" t="s">
        <v>3780</v>
      </c>
      <c r="C51" s="90" t="s">
        <v>3688</v>
      </c>
      <c r="D51" s="90" t="s">
        <v>3684</v>
      </c>
      <c r="E51" s="90">
        <v>1276939</v>
      </c>
      <c r="F51" s="231">
        <v>45725</v>
      </c>
      <c r="G51" s="90" t="s">
        <v>3682</v>
      </c>
      <c r="H51" s="90"/>
      <c r="I51" s="90"/>
      <c r="J51" s="269" t="s">
        <v>506</v>
      </c>
      <c r="K51" s="90"/>
      <c r="L51" s="90"/>
      <c r="M51" s="90"/>
      <c r="N51" s="90" t="s">
        <v>36</v>
      </c>
      <c r="O51" s="90" t="s">
        <v>36</v>
      </c>
      <c r="P51" s="90"/>
      <c r="Q51" s="90"/>
      <c r="R51" s="90"/>
      <c r="S51" s="90"/>
      <c r="T51" s="90"/>
      <c r="U51" s="275" t="s">
        <v>8631</v>
      </c>
      <c r="V51" s="276">
        <v>45783</v>
      </c>
      <c r="W51" s="271" t="s">
        <v>8002</v>
      </c>
      <c r="X51" s="90" t="str">
        <f t="shared" si="1"/>
        <v>2025-UR-1023-14228471R4</v>
      </c>
      <c r="Y51" s="90"/>
      <c r="Z51" s="11">
        <f ca="1">IF(AND(ISBLANK(F51), ISBLANK(V51)), "", NETWORKDAYS.INTL(F51, IF(V51="", TODAY(), V51), "0000110", DATA!$B$2:$B$200))</f>
        <v>39</v>
      </c>
    </row>
    <row r="52" spans="1:26" s="11" customFormat="1" x14ac:dyDescent="0.25">
      <c r="A52" s="11" t="s">
        <v>3781</v>
      </c>
      <c r="B52" s="11" t="s">
        <v>3782</v>
      </c>
      <c r="C52" s="11" t="s">
        <v>58</v>
      </c>
      <c r="D52" s="11" t="s">
        <v>3684</v>
      </c>
      <c r="E52" s="11">
        <v>1276939</v>
      </c>
      <c r="F52" s="17">
        <v>45726</v>
      </c>
      <c r="G52" s="11" t="s">
        <v>3682</v>
      </c>
      <c r="J52" s="11" t="s">
        <v>40</v>
      </c>
      <c r="K52" s="268">
        <v>2495</v>
      </c>
      <c r="L52" s="268"/>
      <c r="M52" s="268"/>
      <c r="N52" s="268" t="s">
        <v>3597</v>
      </c>
      <c r="O52" s="268" t="s">
        <v>3579</v>
      </c>
      <c r="P52" s="268"/>
      <c r="Q52" s="268"/>
      <c r="R52" s="268"/>
      <c r="S52" s="268"/>
      <c r="T52" s="268"/>
      <c r="U52" s="268" t="s">
        <v>8216</v>
      </c>
      <c r="V52" s="272">
        <v>45742</v>
      </c>
      <c r="W52" s="273" t="s">
        <v>3783</v>
      </c>
      <c r="X52" s="11" t="str">
        <f t="shared" si="1"/>
        <v>2025-UR-1024-14228470R4</v>
      </c>
      <c r="Z52" s="11">
        <f ca="1">IF(AND(ISBLANK(F52), ISBLANK(V52)), "", NETWORKDAYS.INTL(F52, IF(V52="", TODAY(), V52), "0000110", DATA!$B$2:$B$200))</f>
        <v>13</v>
      </c>
    </row>
    <row r="53" spans="1:26" s="11" customFormat="1" x14ac:dyDescent="0.25">
      <c r="A53" s="11" t="s">
        <v>3784</v>
      </c>
      <c r="B53" s="11">
        <v>14144630</v>
      </c>
      <c r="C53" s="16">
        <v>8.5</v>
      </c>
      <c r="D53" s="11" t="s">
        <v>3681</v>
      </c>
      <c r="E53" s="11">
        <v>1267829</v>
      </c>
      <c r="F53" s="17">
        <v>45728</v>
      </c>
      <c r="G53" s="11" t="s">
        <v>3682</v>
      </c>
      <c r="J53" s="11" t="s">
        <v>40</v>
      </c>
      <c r="K53" s="268">
        <v>1558</v>
      </c>
      <c r="L53" s="268"/>
      <c r="M53" s="268"/>
      <c r="N53" s="268" t="s">
        <v>3578</v>
      </c>
      <c r="O53" s="268" t="s">
        <v>3579</v>
      </c>
      <c r="P53" s="268"/>
      <c r="Q53" s="268"/>
      <c r="R53" s="268"/>
      <c r="S53" s="268"/>
      <c r="T53" s="268"/>
      <c r="U53" s="268"/>
      <c r="V53" s="272">
        <v>45736</v>
      </c>
      <c r="W53" s="273" t="s">
        <v>3769</v>
      </c>
      <c r="X53" s="11" t="str">
        <f t="shared" si="1"/>
        <v>2025-UR-1025-14144630</v>
      </c>
      <c r="Z53" s="11">
        <f ca="1">IF(AND(ISBLANK(F53), ISBLANK(V53)), "", NETWORKDAYS.INTL(F53, IF(V53="", TODAY(), V53), "0000110", DATA!$B$2:$B$200))</f>
        <v>7</v>
      </c>
    </row>
    <row r="54" spans="1:26" s="11" customFormat="1" x14ac:dyDescent="0.25">
      <c r="A54" s="11" t="s">
        <v>3785</v>
      </c>
      <c r="B54" s="11">
        <v>14247231</v>
      </c>
      <c r="C54" s="11" t="s">
        <v>3786</v>
      </c>
      <c r="D54" s="11" t="s">
        <v>3744</v>
      </c>
      <c r="E54" s="11">
        <v>1276939</v>
      </c>
      <c r="F54" s="17">
        <v>45734</v>
      </c>
      <c r="G54" s="11" t="s">
        <v>3682</v>
      </c>
      <c r="J54" s="11" t="s">
        <v>40</v>
      </c>
      <c r="K54" s="268">
        <v>1742</v>
      </c>
      <c r="L54" s="268"/>
      <c r="M54" s="268"/>
      <c r="N54" s="268" t="s">
        <v>3597</v>
      </c>
      <c r="O54" s="268" t="s">
        <v>3579</v>
      </c>
      <c r="P54" s="268"/>
      <c r="Q54" s="268"/>
      <c r="R54" s="268"/>
      <c r="S54" s="268"/>
      <c r="T54" s="268"/>
      <c r="U54" s="268"/>
      <c r="V54" s="272">
        <v>45743</v>
      </c>
      <c r="W54" s="273" t="s">
        <v>3769</v>
      </c>
      <c r="X54" s="11" t="str">
        <f t="shared" si="1"/>
        <v>2025-UR-1026-14247231</v>
      </c>
      <c r="Z54" s="11">
        <f ca="1">IF(AND(ISBLANK(F54), ISBLANK(V54)), "", NETWORKDAYS.INTL(F54, IF(V54="", TODAY(), V54), "0000110", DATA!$B$2:$B$200))</f>
        <v>8</v>
      </c>
    </row>
    <row r="55" spans="1:26" s="11" customFormat="1" x14ac:dyDescent="0.25">
      <c r="A55" s="11" t="s">
        <v>3787</v>
      </c>
      <c r="B55" s="11">
        <v>14211931</v>
      </c>
      <c r="C55" s="16">
        <v>8.5</v>
      </c>
      <c r="D55" s="11" t="s">
        <v>3684</v>
      </c>
      <c r="E55" s="11">
        <v>1276939</v>
      </c>
      <c r="F55" s="17">
        <v>45734</v>
      </c>
      <c r="G55" s="11" t="s">
        <v>3682</v>
      </c>
      <c r="J55" s="11" t="s">
        <v>40</v>
      </c>
      <c r="K55" s="268">
        <v>2450</v>
      </c>
      <c r="L55" s="268"/>
      <c r="M55" s="268"/>
      <c r="N55" s="268" t="s">
        <v>3597</v>
      </c>
      <c r="O55" s="268" t="s">
        <v>3579</v>
      </c>
      <c r="P55" s="268"/>
      <c r="Q55" s="268"/>
      <c r="R55" s="268"/>
      <c r="S55" s="268"/>
      <c r="T55" s="268"/>
      <c r="U55" s="268"/>
      <c r="V55" s="272">
        <v>45745</v>
      </c>
      <c r="W55" s="273" t="s">
        <v>3769</v>
      </c>
      <c r="X55" s="11" t="str">
        <f t="shared" si="1"/>
        <v>2025-UR-1027-14211931</v>
      </c>
      <c r="Z55" s="11">
        <f ca="1">IF(AND(ISBLANK(F55), ISBLANK(V55)), "", NETWORKDAYS.INTL(F55, IF(V55="", TODAY(), V55), "0000110", DATA!$B$2:$B$200))</f>
        <v>8</v>
      </c>
    </row>
    <row r="56" spans="1:26" s="11" customFormat="1" x14ac:dyDescent="0.25">
      <c r="A56" s="11" t="s">
        <v>3788</v>
      </c>
      <c r="B56" s="11">
        <v>14254497</v>
      </c>
      <c r="C56" s="16">
        <v>8.5</v>
      </c>
      <c r="D56" s="11" t="s">
        <v>3684</v>
      </c>
      <c r="E56" s="11" t="s">
        <v>3789</v>
      </c>
      <c r="F56" s="17">
        <v>45739</v>
      </c>
      <c r="G56" s="11" t="s">
        <v>3682</v>
      </c>
      <c r="J56" s="11" t="s">
        <v>40</v>
      </c>
      <c r="K56" s="268">
        <v>1790</v>
      </c>
      <c r="L56" s="268"/>
      <c r="M56" s="268"/>
      <c r="N56" s="268" t="s">
        <v>3597</v>
      </c>
      <c r="O56" s="268" t="s">
        <v>3579</v>
      </c>
      <c r="P56" s="268"/>
      <c r="Q56" s="268"/>
      <c r="R56" s="268"/>
      <c r="S56" s="268"/>
      <c r="T56" s="268"/>
      <c r="U56" s="268"/>
      <c r="V56" s="272">
        <v>45745</v>
      </c>
      <c r="W56" s="273" t="s">
        <v>3769</v>
      </c>
      <c r="X56" s="11" t="str">
        <f t="shared" si="1"/>
        <v>2025-UR-1028-14254497</v>
      </c>
      <c r="Z56" s="11">
        <f ca="1">IF(AND(ISBLANK(F56), ISBLANK(V56)), "", NETWORKDAYS.INTL(F56, IF(V56="", TODAY(), V56), "0000110", DATA!$B$2:$B$200))</f>
        <v>5</v>
      </c>
    </row>
    <row r="57" spans="1:26" s="11" customFormat="1" x14ac:dyDescent="0.25">
      <c r="A57" s="11" t="s">
        <v>3790</v>
      </c>
      <c r="B57" s="11">
        <v>14254500</v>
      </c>
      <c r="C57" s="16">
        <v>8.5</v>
      </c>
      <c r="D57" s="11" t="s">
        <v>3684</v>
      </c>
      <c r="E57" s="11">
        <v>1276939</v>
      </c>
      <c r="F57" s="17">
        <v>45741</v>
      </c>
      <c r="G57" s="11" t="s">
        <v>3682</v>
      </c>
      <c r="J57" s="11" t="s">
        <v>40</v>
      </c>
      <c r="K57" s="268">
        <v>1684</v>
      </c>
      <c r="L57" s="268"/>
      <c r="M57" s="268"/>
      <c r="N57" s="268" t="s">
        <v>3597</v>
      </c>
      <c r="O57" s="268" t="s">
        <v>3579</v>
      </c>
      <c r="P57" s="268"/>
      <c r="Q57" s="268"/>
      <c r="R57" s="268"/>
      <c r="S57" s="268"/>
      <c r="T57" s="268"/>
      <c r="U57" s="268"/>
      <c r="V57" s="272">
        <v>45745</v>
      </c>
      <c r="W57" s="273" t="s">
        <v>3769</v>
      </c>
      <c r="X57" s="11" t="str">
        <f t="shared" si="1"/>
        <v>2025-UR-1029-14254500</v>
      </c>
      <c r="Z57" s="11">
        <f ca="1">IF(AND(ISBLANK(F57), ISBLANK(V57)), "", NETWORKDAYS.INTL(F57, IF(V57="", TODAY(), V57), "0000110", DATA!$B$2:$B$200))</f>
        <v>3</v>
      </c>
    </row>
    <row r="58" spans="1:26" s="11" customFormat="1" x14ac:dyDescent="0.25">
      <c r="A58" s="11" t="s">
        <v>3791</v>
      </c>
      <c r="B58" s="11">
        <v>14254501</v>
      </c>
      <c r="C58" s="16">
        <v>8.5</v>
      </c>
      <c r="D58" s="11" t="s">
        <v>3684</v>
      </c>
      <c r="E58" s="11" t="s">
        <v>3789</v>
      </c>
      <c r="F58" s="17">
        <v>45745</v>
      </c>
      <c r="G58" s="151" t="s">
        <v>3682</v>
      </c>
      <c r="H58" s="151"/>
      <c r="I58" s="151"/>
      <c r="J58" s="91" t="s">
        <v>40</v>
      </c>
      <c r="K58" s="268">
        <v>3430</v>
      </c>
      <c r="L58" s="268"/>
      <c r="M58" s="268"/>
      <c r="N58" s="268" t="s">
        <v>3597</v>
      </c>
      <c r="O58" s="268" t="s">
        <v>3579</v>
      </c>
      <c r="P58" s="268"/>
      <c r="Q58" s="268"/>
      <c r="R58" s="268"/>
      <c r="S58" s="268"/>
      <c r="T58" s="268"/>
      <c r="U58" s="268" t="s">
        <v>8395</v>
      </c>
      <c r="V58" s="17">
        <v>45754</v>
      </c>
      <c r="W58" s="273" t="s">
        <v>3736</v>
      </c>
      <c r="X58" s="11" t="str">
        <f t="shared" si="1"/>
        <v>2025-UR-1030-14254501</v>
      </c>
      <c r="Z58" s="11">
        <f ca="1">IF(AND(ISBLANK(F58), ISBLANK(V58)), "", NETWORKDAYS.INTL(F58, IF(V58="", TODAY(), V58), "0000110", DATA!$B$2:$B$200))</f>
        <v>3</v>
      </c>
    </row>
    <row r="59" spans="1:26" s="11" customFormat="1" x14ac:dyDescent="0.25">
      <c r="A59" s="11" t="s">
        <v>3792</v>
      </c>
      <c r="B59" s="11">
        <v>14336287</v>
      </c>
      <c r="C59" s="16">
        <v>8.5</v>
      </c>
      <c r="D59" s="11" t="s">
        <v>3684</v>
      </c>
      <c r="E59" s="11">
        <v>1276939</v>
      </c>
      <c r="F59" s="17">
        <v>45750</v>
      </c>
      <c r="G59" s="11" t="s">
        <v>3682</v>
      </c>
      <c r="J59" s="91" t="s">
        <v>40</v>
      </c>
      <c r="K59" s="268">
        <v>1642</v>
      </c>
      <c r="L59" s="268"/>
      <c r="M59" s="268"/>
      <c r="N59" s="268" t="s">
        <v>3578</v>
      </c>
      <c r="O59" s="268" t="s">
        <v>3579</v>
      </c>
      <c r="P59" s="268"/>
      <c r="Q59" s="268"/>
      <c r="R59" s="268"/>
      <c r="S59" s="268"/>
      <c r="T59" s="268"/>
      <c r="U59" s="268"/>
      <c r="V59" s="17">
        <v>45755</v>
      </c>
      <c r="W59" s="273" t="s">
        <v>3769</v>
      </c>
      <c r="X59" s="11" t="str">
        <f t="shared" si="1"/>
        <v>2025-UR-1031-14336287</v>
      </c>
      <c r="Z59" s="11">
        <f ca="1">IF(AND(ISBLANK(F59), ISBLANK(V59)), "", NETWORKDAYS.INTL(F59, IF(V59="", TODAY(), V59), "0000110", DATA!$B$2:$B$200))</f>
        <v>4</v>
      </c>
    </row>
    <row r="60" spans="1:26" s="11" customFormat="1" x14ac:dyDescent="0.25">
      <c r="A60" s="90" t="s">
        <v>3793</v>
      </c>
      <c r="B60" s="90" t="s">
        <v>3794</v>
      </c>
      <c r="C60" s="90" t="s">
        <v>58</v>
      </c>
      <c r="D60" s="90" t="s">
        <v>3684</v>
      </c>
      <c r="E60" s="90">
        <v>1276939</v>
      </c>
      <c r="F60" s="231">
        <v>45753</v>
      </c>
      <c r="G60" s="90" t="s">
        <v>3682</v>
      </c>
      <c r="H60" s="90"/>
      <c r="I60" s="90"/>
      <c r="J60" s="269" t="s">
        <v>506</v>
      </c>
      <c r="K60" s="90"/>
      <c r="L60" s="90"/>
      <c r="M60" s="90"/>
      <c r="N60" s="90" t="s">
        <v>36</v>
      </c>
      <c r="O60" s="90" t="s">
        <v>36</v>
      </c>
      <c r="P60" s="90"/>
      <c r="Q60" s="90"/>
      <c r="R60" s="90"/>
      <c r="S60" s="90"/>
      <c r="T60" s="90"/>
      <c r="U60" s="275" t="s">
        <v>8631</v>
      </c>
      <c r="V60" s="276">
        <v>45750</v>
      </c>
      <c r="W60" s="271" t="s">
        <v>8004</v>
      </c>
      <c r="X60" s="90" t="str">
        <f t="shared" si="1"/>
        <v>2025-UR-1032-14199937R4</v>
      </c>
      <c r="Y60" s="90"/>
      <c r="Z60" s="11">
        <f ca="1">IF(AND(ISBLANK(F60), ISBLANK(V60)), "", NETWORKDAYS.INTL(F60, IF(V60="", TODAY(), V60), "0000110", DATA!$B$2:$B$200))</f>
        <v>-2</v>
      </c>
    </row>
    <row r="61" spans="1:26" s="11" customFormat="1" x14ac:dyDescent="0.25">
      <c r="A61" s="11" t="s">
        <v>3795</v>
      </c>
      <c r="B61" s="11">
        <v>14340874</v>
      </c>
      <c r="C61" s="16" t="s">
        <v>58</v>
      </c>
      <c r="D61" s="11" t="s">
        <v>3681</v>
      </c>
      <c r="E61" s="11">
        <v>1267829</v>
      </c>
      <c r="F61" s="17">
        <v>45753</v>
      </c>
      <c r="G61" s="11" t="s">
        <v>3682</v>
      </c>
      <c r="J61" s="11" t="s">
        <v>40</v>
      </c>
      <c r="K61" s="268">
        <v>1684</v>
      </c>
      <c r="L61" s="268"/>
      <c r="M61" s="268"/>
      <c r="N61" s="268" t="s">
        <v>3597</v>
      </c>
      <c r="O61" s="268" t="s">
        <v>3579</v>
      </c>
      <c r="P61" s="268"/>
      <c r="Q61" s="268"/>
      <c r="R61" s="268"/>
      <c r="S61" s="268"/>
      <c r="T61" s="268"/>
      <c r="U61" s="268"/>
      <c r="V61" s="17">
        <v>45761</v>
      </c>
      <c r="W61" s="273" t="s">
        <v>3769</v>
      </c>
      <c r="X61" s="11" t="str">
        <f t="shared" si="1"/>
        <v>2025-UR-1033-14340874</v>
      </c>
      <c r="Z61" s="11">
        <f ca="1">IF(AND(ISBLANK(F61), ISBLANK(V61)), "", NETWORKDAYS.INTL(F61, IF(V61="", TODAY(), V61), "0000110", DATA!$B$2:$B$200))</f>
        <v>7</v>
      </c>
    </row>
    <row r="62" spans="1:26" s="11" customFormat="1" x14ac:dyDescent="0.25">
      <c r="A62" s="11" t="s">
        <v>3796</v>
      </c>
      <c r="B62" s="11">
        <v>14336286</v>
      </c>
      <c r="C62" s="16">
        <v>8.5</v>
      </c>
      <c r="D62" s="11" t="s">
        <v>3684</v>
      </c>
      <c r="E62" s="11">
        <v>1276939</v>
      </c>
      <c r="F62" s="17">
        <v>45754</v>
      </c>
      <c r="G62" s="91" t="s">
        <v>3682</v>
      </c>
      <c r="H62" s="91"/>
      <c r="I62" s="91"/>
      <c r="J62" s="11" t="s">
        <v>40</v>
      </c>
      <c r="K62" s="268">
        <v>1684</v>
      </c>
      <c r="L62" s="268"/>
      <c r="M62" s="268"/>
      <c r="N62" s="268" t="s">
        <v>3578</v>
      </c>
      <c r="O62" s="268" t="s">
        <v>3597</v>
      </c>
      <c r="P62" s="268"/>
      <c r="Q62" s="268"/>
      <c r="R62" s="268"/>
      <c r="S62" s="268"/>
      <c r="T62" s="268"/>
      <c r="U62" s="268"/>
      <c r="V62" s="17">
        <v>45764</v>
      </c>
      <c r="W62" s="273" t="s">
        <v>3769</v>
      </c>
      <c r="X62" s="11" t="str">
        <f t="shared" si="1"/>
        <v>2025-UR-1034-14336286</v>
      </c>
      <c r="Z62" s="11">
        <f ca="1">IF(AND(ISBLANK(F62), ISBLANK(V62)), "", NETWORKDAYS.INTL(F62, IF(V62="", TODAY(), V62), "0000110", DATA!$B$2:$B$200))</f>
        <v>9</v>
      </c>
    </row>
    <row r="63" spans="1:26" s="11" customFormat="1" x14ac:dyDescent="0.25">
      <c r="A63" s="11" t="s">
        <v>3797</v>
      </c>
      <c r="B63" s="11" t="s">
        <v>3798</v>
      </c>
      <c r="C63" s="11" t="s">
        <v>3786</v>
      </c>
      <c r="D63" s="11" t="s">
        <v>3744</v>
      </c>
      <c r="E63" s="11">
        <v>1276939</v>
      </c>
      <c r="F63" s="17">
        <v>45754</v>
      </c>
      <c r="G63" s="11" t="s">
        <v>3682</v>
      </c>
      <c r="J63" s="11" t="s">
        <v>40</v>
      </c>
      <c r="K63" s="268">
        <v>1600</v>
      </c>
      <c r="L63" s="268"/>
      <c r="M63" s="268"/>
      <c r="N63" s="268" t="s">
        <v>3578</v>
      </c>
      <c r="O63" s="268" t="s">
        <v>3579</v>
      </c>
      <c r="P63" s="268"/>
      <c r="Q63" s="268"/>
      <c r="R63" s="268"/>
      <c r="S63" s="268"/>
      <c r="T63" s="268"/>
      <c r="U63" s="268"/>
      <c r="V63" s="17">
        <v>45764</v>
      </c>
      <c r="W63" s="273" t="s">
        <v>3799</v>
      </c>
      <c r="X63" s="11" t="str">
        <f t="shared" si="1"/>
        <v>2025-UR-1035-14247231R1</v>
      </c>
      <c r="Z63" s="11">
        <f ca="1">IF(AND(ISBLANK(F63), ISBLANK(V63)), "", NETWORKDAYS.INTL(F63, IF(V63="", TODAY(), V63), "0000110", DATA!$B$2:$B$200))</f>
        <v>9</v>
      </c>
    </row>
    <row r="64" spans="1:26" s="11" customFormat="1" x14ac:dyDescent="0.25">
      <c r="A64" s="11" t="s">
        <v>3800</v>
      </c>
      <c r="B64" s="11">
        <v>14340872</v>
      </c>
      <c r="C64" s="11">
        <v>8.5</v>
      </c>
      <c r="D64" s="11" t="s">
        <v>3681</v>
      </c>
      <c r="E64" s="11">
        <v>1267829</v>
      </c>
      <c r="F64" s="17">
        <v>45757</v>
      </c>
      <c r="G64" s="11" t="s">
        <v>3682</v>
      </c>
      <c r="J64" s="11" t="s">
        <v>40</v>
      </c>
      <c r="K64" s="268">
        <v>1621</v>
      </c>
      <c r="L64" s="268"/>
      <c r="M64" s="268"/>
      <c r="N64" s="268" t="s">
        <v>3578</v>
      </c>
      <c r="O64" s="268" t="s">
        <v>3597</v>
      </c>
      <c r="P64" s="268"/>
      <c r="Q64" s="268"/>
      <c r="R64" s="268"/>
      <c r="S64" s="268"/>
      <c r="T64" s="268"/>
      <c r="U64" s="268"/>
      <c r="V64" s="17">
        <v>45767</v>
      </c>
      <c r="W64" s="273" t="s">
        <v>3769</v>
      </c>
      <c r="X64" s="11" t="str">
        <f t="shared" si="1"/>
        <v>2025-UR-1036-14340872</v>
      </c>
      <c r="Z64" s="11">
        <f ca="1">IF(AND(ISBLANK(F64), ISBLANK(V64)), "", NETWORKDAYS.INTL(F64, IF(V64="", TODAY(), V64), "0000110", DATA!$B$2:$B$200))</f>
        <v>7</v>
      </c>
    </row>
    <row r="65" spans="1:26" s="11" customFormat="1" x14ac:dyDescent="0.25">
      <c r="A65" s="11" t="s">
        <v>3801</v>
      </c>
      <c r="B65" s="11" t="s">
        <v>3802</v>
      </c>
      <c r="C65" s="16">
        <v>8.5</v>
      </c>
      <c r="D65" s="11" t="s">
        <v>3776</v>
      </c>
      <c r="E65" s="11">
        <v>1267829</v>
      </c>
      <c r="F65" s="17">
        <v>45760</v>
      </c>
      <c r="G65" s="11" t="s">
        <v>3682</v>
      </c>
      <c r="H65" s="91"/>
      <c r="I65" s="91"/>
      <c r="J65" s="11" t="s">
        <v>40</v>
      </c>
      <c r="K65" s="268">
        <v>2081</v>
      </c>
      <c r="L65" s="268"/>
      <c r="M65" s="268"/>
      <c r="N65" s="268" t="s">
        <v>3578</v>
      </c>
      <c r="O65" s="268" t="s">
        <v>3579</v>
      </c>
      <c r="P65" s="268"/>
      <c r="Q65" s="268"/>
      <c r="R65" s="268"/>
      <c r="S65" s="268"/>
      <c r="T65" s="268"/>
      <c r="U65" s="268"/>
      <c r="V65" s="17">
        <v>45768</v>
      </c>
      <c r="W65" s="273" t="s">
        <v>3769</v>
      </c>
      <c r="X65" s="11" t="str">
        <f t="shared" si="1"/>
        <v>2025-UR-1037-14204329R1</v>
      </c>
      <c r="Z65" s="11">
        <f ca="1">IF(AND(ISBLANK(F65), ISBLANK(V65)), "", NETWORKDAYS.INTL(F65, IF(V65="", TODAY(), V65), "0000110", DATA!$B$2:$B$200))</f>
        <v>7</v>
      </c>
    </row>
    <row r="66" spans="1:26" s="11" customFormat="1" x14ac:dyDescent="0.25">
      <c r="A66" s="11" t="s">
        <v>3803</v>
      </c>
      <c r="B66" s="11" t="s">
        <v>3804</v>
      </c>
      <c r="C66" s="11" t="s">
        <v>58</v>
      </c>
      <c r="D66" s="11" t="s">
        <v>3681</v>
      </c>
      <c r="E66" s="274">
        <v>1267829</v>
      </c>
      <c r="F66" s="17">
        <v>45760</v>
      </c>
      <c r="G66" s="11" t="s">
        <v>3682</v>
      </c>
      <c r="J66" s="11" t="s">
        <v>40</v>
      </c>
      <c r="K66" s="268">
        <v>2080</v>
      </c>
      <c r="L66" s="268"/>
      <c r="M66" s="268"/>
      <c r="N66" s="268" t="s">
        <v>3578</v>
      </c>
      <c r="O66" s="268" t="s">
        <v>3579</v>
      </c>
      <c r="P66" s="268"/>
      <c r="Q66" s="268"/>
      <c r="R66" s="268"/>
      <c r="S66" s="268"/>
      <c r="T66" s="268"/>
      <c r="U66" s="268"/>
      <c r="V66" s="17">
        <v>45768</v>
      </c>
      <c r="W66" s="273" t="s">
        <v>3769</v>
      </c>
      <c r="X66" s="11" t="str">
        <f t="shared" ref="X66:X111" si="2">A66&amp;"-"&amp;B66</f>
        <v>2025-UR-1038-14204332R2</v>
      </c>
      <c r="Z66" s="11">
        <f ca="1">IF(AND(ISBLANK(F66), ISBLANK(V66)), "", NETWORKDAYS.INTL(F66, IF(V66="", TODAY(), V66), "0000110", DATA!$B$2:$B$200))</f>
        <v>7</v>
      </c>
    </row>
    <row r="67" spans="1:26" s="11" customFormat="1" x14ac:dyDescent="0.25">
      <c r="A67" s="11" t="s">
        <v>7912</v>
      </c>
      <c r="B67" s="11" t="s">
        <v>7913</v>
      </c>
      <c r="C67" s="16" t="s">
        <v>58</v>
      </c>
      <c r="D67" s="11" t="s">
        <v>3681</v>
      </c>
      <c r="E67" s="11">
        <v>1267829</v>
      </c>
      <c r="F67" s="17">
        <v>45768</v>
      </c>
      <c r="G67" s="91" t="s">
        <v>3682</v>
      </c>
      <c r="H67" s="91"/>
      <c r="I67" s="91"/>
      <c r="J67" s="11" t="s">
        <v>40</v>
      </c>
      <c r="K67" s="268">
        <v>1684</v>
      </c>
      <c r="L67" s="268"/>
      <c r="M67" s="268" t="s">
        <v>1551</v>
      </c>
      <c r="N67" s="268" t="s">
        <v>3578</v>
      </c>
      <c r="O67" s="268" t="s">
        <v>3579</v>
      </c>
      <c r="P67" s="268"/>
      <c r="Q67" s="268"/>
      <c r="R67" s="268"/>
      <c r="S67" s="268"/>
      <c r="T67" s="268"/>
      <c r="U67" s="277" t="s">
        <v>7949</v>
      </c>
      <c r="V67" s="17">
        <v>45833</v>
      </c>
      <c r="W67" s="273" t="s">
        <v>9044</v>
      </c>
      <c r="X67" s="11" t="str">
        <f t="shared" si="2"/>
        <v>2025-UR-1039-14144629R2</v>
      </c>
      <c r="Z67" s="11">
        <f ca="1">IF(AND(ISBLANK(F67), ISBLANK(V67)), "", NETWORKDAYS.INTL(F67, IF(V67="", TODAY(), V67), "0000110", DATA!$B$2:$B$200))</f>
        <v>44</v>
      </c>
    </row>
    <row r="68" spans="1:26" s="11" customFormat="1" x14ac:dyDescent="0.25">
      <c r="A68" s="11" t="s">
        <v>7911</v>
      </c>
      <c r="B68" s="11">
        <v>14340873</v>
      </c>
      <c r="C68" s="11" t="s">
        <v>58</v>
      </c>
      <c r="D68" s="11" t="s">
        <v>3681</v>
      </c>
      <c r="E68" s="11">
        <v>1267829</v>
      </c>
      <c r="F68" s="17">
        <v>45768</v>
      </c>
      <c r="G68" s="11" t="s">
        <v>3682</v>
      </c>
      <c r="J68" s="11" t="s">
        <v>40</v>
      </c>
      <c r="K68" s="268">
        <v>1642</v>
      </c>
      <c r="L68" s="268"/>
      <c r="M68" s="268"/>
      <c r="N68" s="268" t="s">
        <v>3578</v>
      </c>
      <c r="O68" s="268" t="s">
        <v>3597</v>
      </c>
      <c r="P68" s="268"/>
      <c r="Q68" s="268"/>
      <c r="R68" s="268"/>
      <c r="S68" s="268"/>
      <c r="T68" s="268"/>
      <c r="U68" s="268"/>
      <c r="V68" s="17">
        <v>45771</v>
      </c>
      <c r="W68" s="273" t="s">
        <v>3769</v>
      </c>
      <c r="X68" s="11" t="str">
        <f t="shared" si="2"/>
        <v>2025-UR-1040-14340873</v>
      </c>
      <c r="Z68" s="11">
        <f ca="1">IF(AND(ISBLANK(F68), ISBLANK(V68)), "", NETWORKDAYS.INTL(F68, IF(V68="", TODAY(), V68), "0000110", DATA!$B$2:$B$200))</f>
        <v>4</v>
      </c>
    </row>
    <row r="69" spans="1:26" s="11" customFormat="1" x14ac:dyDescent="0.25">
      <c r="A69" s="11" t="s">
        <v>7917</v>
      </c>
      <c r="B69" s="11">
        <v>14336417</v>
      </c>
      <c r="C69" s="16">
        <v>8.5</v>
      </c>
      <c r="D69" s="11" t="s">
        <v>5355</v>
      </c>
      <c r="E69" s="11">
        <v>2015535</v>
      </c>
      <c r="F69" s="17">
        <v>45769</v>
      </c>
      <c r="G69" s="11" t="s">
        <v>3682</v>
      </c>
      <c r="H69" s="91"/>
      <c r="I69" s="91"/>
      <c r="J69" s="11" t="s">
        <v>40</v>
      </c>
      <c r="K69" s="268">
        <v>1239</v>
      </c>
      <c r="L69" s="268"/>
      <c r="M69" s="268"/>
      <c r="N69" s="268" t="s">
        <v>3578</v>
      </c>
      <c r="O69" s="268" t="s">
        <v>3597</v>
      </c>
      <c r="P69" s="268"/>
      <c r="Q69" s="268"/>
      <c r="R69" s="268"/>
      <c r="S69" s="268"/>
      <c r="T69" s="268"/>
      <c r="U69" s="268"/>
      <c r="V69" s="17">
        <v>45774</v>
      </c>
      <c r="X69" s="11" t="str">
        <f t="shared" si="2"/>
        <v>2025-UR-1041-14336417</v>
      </c>
      <c r="Z69" s="11">
        <f ca="1">IF(AND(ISBLANK(F69), ISBLANK(V69)), "", NETWORKDAYS.INTL(F69, IF(V69="", TODAY(), V69), "0000110", DATA!$B$2:$B$200))</f>
        <v>4</v>
      </c>
    </row>
    <row r="70" spans="1:26" s="11" customFormat="1" x14ac:dyDescent="0.25">
      <c r="A70" s="11" t="s">
        <v>7918</v>
      </c>
      <c r="B70" s="11">
        <v>14346619</v>
      </c>
      <c r="C70" s="16">
        <v>8.5</v>
      </c>
      <c r="D70" s="11" t="s">
        <v>5357</v>
      </c>
      <c r="E70" s="11">
        <v>2016764</v>
      </c>
      <c r="F70" s="17">
        <v>45769</v>
      </c>
      <c r="G70" s="11" t="s">
        <v>3682</v>
      </c>
      <c r="H70" s="11" t="s">
        <v>9499</v>
      </c>
      <c r="J70" s="11" t="s">
        <v>40</v>
      </c>
      <c r="K70" s="268">
        <v>1568</v>
      </c>
      <c r="L70" s="268"/>
      <c r="M70" s="268"/>
      <c r="N70" s="268" t="s">
        <v>3578</v>
      </c>
      <c r="O70" s="268" t="s">
        <v>3597</v>
      </c>
      <c r="P70" s="268"/>
      <c r="Q70" s="268"/>
      <c r="R70" s="268"/>
      <c r="S70" s="268"/>
      <c r="T70" s="268"/>
      <c r="U70" s="268" t="s">
        <v>8396</v>
      </c>
      <c r="V70" s="17">
        <v>45777</v>
      </c>
      <c r="W70" s="273" t="s">
        <v>3736</v>
      </c>
      <c r="X70" s="11" t="str">
        <f t="shared" si="2"/>
        <v>2025-UR-1042-14346619</v>
      </c>
      <c r="Z70" s="11">
        <f ca="1">IF(AND(ISBLANK(F70), ISBLANK(V70)), "", NETWORKDAYS.INTL(F70, IF(V70="", TODAY(), V70), "0000110", DATA!$B$2:$B$200))</f>
        <v>7</v>
      </c>
    </row>
    <row r="71" spans="1:26" s="11" customFormat="1" x14ac:dyDescent="0.25">
      <c r="A71" s="11" t="s">
        <v>7937</v>
      </c>
      <c r="B71" s="11" t="s">
        <v>7935</v>
      </c>
      <c r="C71" s="16">
        <v>8.5</v>
      </c>
      <c r="D71" s="11" t="s">
        <v>3681</v>
      </c>
      <c r="E71" s="11">
        <v>1267829</v>
      </c>
      <c r="F71" s="17">
        <v>45774</v>
      </c>
      <c r="G71" s="11" t="s">
        <v>3682</v>
      </c>
      <c r="H71" s="91"/>
      <c r="I71" s="91"/>
      <c r="J71" s="11" t="s">
        <v>40</v>
      </c>
      <c r="K71" s="268">
        <v>2156</v>
      </c>
      <c r="L71" s="268"/>
      <c r="M71" s="268"/>
      <c r="N71" s="268" t="s">
        <v>3597</v>
      </c>
      <c r="O71" s="268" t="s">
        <v>3579</v>
      </c>
      <c r="P71" s="268"/>
      <c r="Q71" s="268"/>
      <c r="R71" s="268"/>
      <c r="S71" s="268"/>
      <c r="T71" s="268"/>
      <c r="U71" s="268"/>
      <c r="V71" s="17">
        <v>45777</v>
      </c>
      <c r="W71" s="273" t="s">
        <v>3769</v>
      </c>
      <c r="X71" s="11" t="str">
        <f t="shared" si="2"/>
        <v>2025-UR-1043-14204330R1</v>
      </c>
      <c r="Z71" s="11">
        <f ca="1">IF(AND(ISBLANK(F71), ISBLANK(V71)), "", NETWORKDAYS.INTL(F71, IF(V71="", TODAY(), V71), "0000110", DATA!$B$2:$B$200))</f>
        <v>4</v>
      </c>
    </row>
    <row r="72" spans="1:26" s="11" customFormat="1" x14ac:dyDescent="0.25">
      <c r="A72" s="11" t="s">
        <v>7938</v>
      </c>
      <c r="B72" s="11" t="s">
        <v>7936</v>
      </c>
      <c r="C72" s="11">
        <v>8.5</v>
      </c>
      <c r="D72" s="11" t="s">
        <v>3684</v>
      </c>
      <c r="E72" s="11">
        <v>1276939</v>
      </c>
      <c r="F72" s="17">
        <v>45774</v>
      </c>
      <c r="G72" s="11" t="s">
        <v>3682</v>
      </c>
      <c r="J72" s="11" t="s">
        <v>40</v>
      </c>
      <c r="K72" s="268">
        <v>3139</v>
      </c>
      <c r="L72" s="268"/>
      <c r="M72" s="268"/>
      <c r="N72" s="268" t="s">
        <v>3597</v>
      </c>
      <c r="O72" s="268" t="s">
        <v>3579</v>
      </c>
      <c r="P72" s="268"/>
      <c r="Q72" s="268"/>
      <c r="R72" s="268"/>
      <c r="S72" s="268"/>
      <c r="T72" s="268"/>
      <c r="U72" s="268"/>
      <c r="V72" s="17">
        <v>45781</v>
      </c>
      <c r="W72" s="273" t="s">
        <v>3769</v>
      </c>
      <c r="X72" s="11" t="str">
        <f t="shared" si="2"/>
        <v>2025-UR-1044-14254500R1</v>
      </c>
      <c r="Z72" s="11">
        <f ca="1">IF(AND(ISBLANK(F72), ISBLANK(V72)), "", NETWORKDAYS.INTL(F72, IF(V72="", TODAY(), V72), "0000110", DATA!$B$2:$B$200))</f>
        <v>6</v>
      </c>
    </row>
    <row r="73" spans="1:26" s="11" customFormat="1" x14ac:dyDescent="0.25">
      <c r="A73" s="11" t="s">
        <v>7939</v>
      </c>
      <c r="B73" s="11">
        <v>14340869</v>
      </c>
      <c r="C73" s="16">
        <v>8.5</v>
      </c>
      <c r="D73" s="11" t="s">
        <v>3684</v>
      </c>
      <c r="E73" s="11">
        <v>1276939</v>
      </c>
      <c r="F73" s="17">
        <v>45774</v>
      </c>
      <c r="G73" s="11" t="s">
        <v>3682</v>
      </c>
      <c r="H73" s="91"/>
      <c r="I73" s="91"/>
      <c r="J73" s="11" t="s">
        <v>40</v>
      </c>
      <c r="K73" s="268">
        <v>1684</v>
      </c>
      <c r="L73" s="268"/>
      <c r="M73" s="268"/>
      <c r="N73" s="268" t="s">
        <v>3578</v>
      </c>
      <c r="O73" s="268" t="s">
        <v>3579</v>
      </c>
      <c r="P73" s="268"/>
      <c r="Q73" s="268"/>
      <c r="R73" s="268"/>
      <c r="S73" s="268"/>
      <c r="T73" s="268"/>
      <c r="U73" s="268"/>
      <c r="V73" s="17">
        <v>45781</v>
      </c>
      <c r="W73" s="273" t="s">
        <v>3769</v>
      </c>
      <c r="X73" s="11" t="str">
        <f t="shared" si="2"/>
        <v>2025-UR-1045-14340869</v>
      </c>
      <c r="Z73" s="11">
        <f ca="1">IF(AND(ISBLANK(F73), ISBLANK(V73)), "", NETWORKDAYS.INTL(F73, IF(V73="", TODAY(), V73), "0000110", DATA!$B$2:$B$200))</f>
        <v>6</v>
      </c>
    </row>
    <row r="74" spans="1:26" s="11" customFormat="1" x14ac:dyDescent="0.25">
      <c r="A74" s="11" t="s">
        <v>7940</v>
      </c>
      <c r="B74" s="11">
        <v>14204333</v>
      </c>
      <c r="C74" s="16">
        <v>8.5</v>
      </c>
      <c r="D74" s="11" t="s">
        <v>3681</v>
      </c>
      <c r="E74" s="11">
        <v>1267829</v>
      </c>
      <c r="F74" s="17">
        <v>45774</v>
      </c>
      <c r="G74" s="11" t="s">
        <v>3682</v>
      </c>
      <c r="J74" s="11" t="s">
        <v>40</v>
      </c>
      <c r="K74" s="268">
        <v>1558</v>
      </c>
      <c r="L74" s="268"/>
      <c r="M74" s="268"/>
      <c r="N74" s="268" t="s">
        <v>3578</v>
      </c>
      <c r="O74" s="268" t="s">
        <v>3579</v>
      </c>
      <c r="P74" s="268"/>
      <c r="Q74" s="268"/>
      <c r="R74" s="268"/>
      <c r="S74" s="268"/>
      <c r="T74" s="268"/>
      <c r="U74" s="268"/>
      <c r="V74" s="17">
        <v>45782</v>
      </c>
      <c r="W74" s="273" t="s">
        <v>3769</v>
      </c>
      <c r="X74" s="11" t="str">
        <f t="shared" si="2"/>
        <v>2025-UR-1046-14204333</v>
      </c>
      <c r="Z74" s="11">
        <f ca="1">IF(AND(ISBLANK(F74), ISBLANK(V74)), "", NETWORKDAYS.INTL(F74, IF(V74="", TODAY(), V74), "0000110", DATA!$B$2:$B$200))</f>
        <v>7</v>
      </c>
    </row>
    <row r="75" spans="1:26" s="11" customFormat="1" x14ac:dyDescent="0.25">
      <c r="A75" s="11" t="s">
        <v>7941</v>
      </c>
      <c r="B75" s="11">
        <v>14340868</v>
      </c>
      <c r="C75" s="16">
        <v>8.5</v>
      </c>
      <c r="D75" s="11" t="s">
        <v>3684</v>
      </c>
      <c r="E75" s="11">
        <v>1276939</v>
      </c>
      <c r="F75" s="17">
        <v>45774</v>
      </c>
      <c r="G75" s="11" t="s">
        <v>3682</v>
      </c>
      <c r="H75" s="91"/>
      <c r="I75" s="91"/>
      <c r="J75" s="11" t="s">
        <v>40</v>
      </c>
      <c r="K75" s="268">
        <v>1737</v>
      </c>
      <c r="L75" s="268"/>
      <c r="M75" s="268"/>
      <c r="N75" s="268" t="s">
        <v>3597</v>
      </c>
      <c r="O75" s="268" t="s">
        <v>3579</v>
      </c>
      <c r="P75" s="268"/>
      <c r="Q75" s="268"/>
      <c r="R75" s="268"/>
      <c r="S75" s="268"/>
      <c r="T75" s="268"/>
      <c r="U75" s="277" t="s">
        <v>7949</v>
      </c>
      <c r="V75" s="17">
        <v>45797</v>
      </c>
      <c r="W75" s="273" t="s">
        <v>3769</v>
      </c>
      <c r="X75" s="11" t="str">
        <f t="shared" si="2"/>
        <v>2025-UR-1047-14340868</v>
      </c>
      <c r="Z75" s="11">
        <f ca="1">IF(AND(ISBLANK(F75), ISBLANK(V75)), "", NETWORKDAYS.INTL(F75, IF(V75="", TODAY(), V75), "0000110", DATA!$B$2:$B$200))</f>
        <v>18</v>
      </c>
    </row>
    <row r="76" spans="1:26" s="11" customFormat="1" x14ac:dyDescent="0.25">
      <c r="A76" s="11" t="s">
        <v>7964</v>
      </c>
      <c r="B76" s="11" t="s">
        <v>7965</v>
      </c>
      <c r="C76" s="11">
        <v>8.5</v>
      </c>
      <c r="D76" s="11" t="s">
        <v>3684</v>
      </c>
      <c r="E76" s="11">
        <v>1276939</v>
      </c>
      <c r="F76" s="17">
        <v>45783</v>
      </c>
      <c r="G76" s="11" t="s">
        <v>3682</v>
      </c>
      <c r="J76" s="11" t="s">
        <v>40</v>
      </c>
      <c r="K76" s="268">
        <v>1822</v>
      </c>
      <c r="L76" s="268"/>
      <c r="M76" s="268"/>
      <c r="N76" s="268" t="s">
        <v>3578</v>
      </c>
      <c r="O76" s="268" t="s">
        <v>3579</v>
      </c>
      <c r="P76" s="268"/>
      <c r="Q76" s="268"/>
      <c r="R76" s="268"/>
      <c r="S76" s="268"/>
      <c r="T76" s="268"/>
      <c r="U76" s="268"/>
      <c r="V76" s="17">
        <v>45789</v>
      </c>
      <c r="W76" s="273" t="s">
        <v>3769</v>
      </c>
      <c r="X76" s="11" t="str">
        <f t="shared" si="2"/>
        <v>2025-UR-1048-14336287R1</v>
      </c>
      <c r="Z76" s="11">
        <f ca="1">IF(AND(ISBLANK(F76), ISBLANK(V76)), "", NETWORKDAYS.INTL(F76, IF(V76="", TODAY(), V76), "0000110", DATA!$B$2:$B$200))</f>
        <v>5</v>
      </c>
    </row>
    <row r="77" spans="1:26" s="11" customFormat="1" x14ac:dyDescent="0.25">
      <c r="A77" s="90" t="s">
        <v>7975</v>
      </c>
      <c r="B77" s="90" t="s">
        <v>7974</v>
      </c>
      <c r="C77" s="230">
        <v>8.5</v>
      </c>
      <c r="D77" s="90" t="s">
        <v>5355</v>
      </c>
      <c r="E77" s="90">
        <v>2015535</v>
      </c>
      <c r="F77" s="231">
        <v>45788</v>
      </c>
      <c r="G77" s="90" t="s">
        <v>3682</v>
      </c>
      <c r="H77" s="232"/>
      <c r="I77" s="232"/>
      <c r="J77" s="269" t="s">
        <v>506</v>
      </c>
      <c r="K77" s="270"/>
      <c r="L77" s="270"/>
      <c r="M77" s="270"/>
      <c r="N77" s="270"/>
      <c r="O77" s="270"/>
      <c r="P77" s="270"/>
      <c r="Q77" s="270"/>
      <c r="R77" s="270"/>
      <c r="S77" s="270"/>
      <c r="T77" s="270"/>
      <c r="U77" s="275" t="s">
        <v>8631</v>
      </c>
      <c r="V77" s="276">
        <v>45901</v>
      </c>
      <c r="W77" s="271" t="s">
        <v>8005</v>
      </c>
      <c r="X77" s="90" t="str">
        <f t="shared" si="2"/>
        <v>2025-UR-1049-14336417R1</v>
      </c>
      <c r="Z77" s="11">
        <f ca="1">IF(AND(ISBLANK(F77), ISBLANK(V77)), "", NETWORKDAYS.INTL(F77, IF(V77="", TODAY(), V77), "0000110", DATA!$B$2:$B$200))</f>
        <v>78</v>
      </c>
    </row>
    <row r="78" spans="1:26" s="11" customFormat="1" x14ac:dyDescent="0.25">
      <c r="A78" s="11" t="s">
        <v>7985</v>
      </c>
      <c r="B78" s="278" t="s">
        <v>7982</v>
      </c>
      <c r="C78" s="11">
        <v>8.5</v>
      </c>
      <c r="D78" s="11" t="s">
        <v>3684</v>
      </c>
      <c r="E78" s="11">
        <v>1276939</v>
      </c>
      <c r="F78" s="17">
        <v>45789</v>
      </c>
      <c r="G78" s="11" t="s">
        <v>3682</v>
      </c>
      <c r="J78" s="11" t="s">
        <v>40</v>
      </c>
      <c r="K78" s="268">
        <v>1737</v>
      </c>
      <c r="L78" s="268"/>
      <c r="M78" s="268" t="s">
        <v>3579</v>
      </c>
      <c r="N78" s="268" t="s">
        <v>3578</v>
      </c>
      <c r="O78" s="268" t="s">
        <v>3579</v>
      </c>
      <c r="P78" s="268"/>
      <c r="Q78" s="268"/>
      <c r="R78" s="268"/>
      <c r="S78" s="268"/>
      <c r="T78" s="268"/>
      <c r="U78" s="268"/>
      <c r="V78" s="17">
        <v>45793</v>
      </c>
      <c r="W78" s="273" t="s">
        <v>3769</v>
      </c>
      <c r="X78" s="11" t="str">
        <f t="shared" si="2"/>
        <v>2025-UR-1050-14336286R1</v>
      </c>
      <c r="Z78" s="11">
        <f ca="1">IF(AND(ISBLANK(F78), ISBLANK(V78)), "", NETWORKDAYS.INTL(F78, IF(V78="", TODAY(), V78), "0000110", DATA!$B$2:$B$200))</f>
        <v>4</v>
      </c>
    </row>
    <row r="79" spans="1:26" s="11" customFormat="1" x14ac:dyDescent="0.25">
      <c r="A79" s="11" t="s">
        <v>7986</v>
      </c>
      <c r="B79" s="11" t="s">
        <v>7983</v>
      </c>
      <c r="C79" s="16" t="s">
        <v>3786</v>
      </c>
      <c r="D79" s="11" t="s">
        <v>3744</v>
      </c>
      <c r="E79" s="11">
        <v>1276939</v>
      </c>
      <c r="F79" s="17">
        <v>45789</v>
      </c>
      <c r="G79" s="11" t="s">
        <v>3682</v>
      </c>
      <c r="H79" s="91"/>
      <c r="I79" s="91"/>
      <c r="J79" s="11" t="s">
        <v>40</v>
      </c>
      <c r="K79" s="268">
        <v>1954</v>
      </c>
      <c r="L79" s="268"/>
      <c r="M79" s="268" t="s">
        <v>3579</v>
      </c>
      <c r="N79" s="268" t="s">
        <v>3578</v>
      </c>
      <c r="O79" s="268" t="s">
        <v>3579</v>
      </c>
      <c r="P79" s="268"/>
      <c r="Q79" s="268"/>
      <c r="R79" s="268"/>
      <c r="S79" s="268"/>
      <c r="T79" s="268"/>
      <c r="U79" s="268"/>
      <c r="V79" s="17">
        <v>45793</v>
      </c>
      <c r="W79" s="273" t="s">
        <v>3769</v>
      </c>
      <c r="X79" s="11" t="str">
        <f t="shared" si="2"/>
        <v>2025-UR-1051-14247231R2</v>
      </c>
      <c r="Z79" s="11">
        <f ca="1">IF(AND(ISBLANK(F79), ISBLANK(V79)), "", NETWORKDAYS.INTL(F79, IF(V79="", TODAY(), V79), "0000110", DATA!$B$2:$B$200))</f>
        <v>4</v>
      </c>
    </row>
    <row r="80" spans="1:26" s="11" customFormat="1" x14ac:dyDescent="0.25">
      <c r="A80" s="11" t="s">
        <v>7987</v>
      </c>
      <c r="B80" s="11" t="s">
        <v>7984</v>
      </c>
      <c r="C80" s="11">
        <v>8.5</v>
      </c>
      <c r="D80" s="11" t="s">
        <v>3681</v>
      </c>
      <c r="E80" s="11">
        <v>1267829</v>
      </c>
      <c r="F80" s="17">
        <v>45789</v>
      </c>
      <c r="G80" s="11" t="s">
        <v>3682</v>
      </c>
      <c r="J80" s="11" t="s">
        <v>40</v>
      </c>
      <c r="K80" s="268">
        <v>1674</v>
      </c>
      <c r="L80" s="268"/>
      <c r="M80" s="268" t="s">
        <v>3579</v>
      </c>
      <c r="N80" s="268" t="s">
        <v>3578</v>
      </c>
      <c r="O80" s="268" t="s">
        <v>3579</v>
      </c>
      <c r="P80" s="268"/>
      <c r="Q80" s="268"/>
      <c r="R80" s="268"/>
      <c r="S80" s="268"/>
      <c r="T80" s="268"/>
      <c r="U80" s="268"/>
      <c r="V80" s="17">
        <v>45792</v>
      </c>
      <c r="W80" s="273" t="s">
        <v>3769</v>
      </c>
      <c r="X80" s="11" t="str">
        <f t="shared" si="2"/>
        <v>2025-UR-1052-14137157R2</v>
      </c>
      <c r="Z80" s="11">
        <f ca="1">IF(AND(ISBLANK(F80), ISBLANK(V80)), "", NETWORKDAYS.INTL(F80, IF(V80="", TODAY(), V80), "0000110", DATA!$B$2:$B$200))</f>
        <v>4</v>
      </c>
    </row>
    <row r="81" spans="1:26" s="11" customFormat="1" x14ac:dyDescent="0.25">
      <c r="A81" s="11" t="s">
        <v>7994</v>
      </c>
      <c r="B81" s="11">
        <v>14353148</v>
      </c>
      <c r="C81" s="16">
        <v>8.5</v>
      </c>
      <c r="D81" s="11" t="s">
        <v>3681</v>
      </c>
      <c r="E81" s="11">
        <v>1276939</v>
      </c>
      <c r="F81" s="17">
        <v>38487</v>
      </c>
      <c r="G81" s="11" t="s">
        <v>3682</v>
      </c>
      <c r="H81" s="91"/>
      <c r="I81" s="91"/>
      <c r="J81" s="11" t="s">
        <v>40</v>
      </c>
      <c r="K81" s="268">
        <v>1790</v>
      </c>
      <c r="L81" s="268"/>
      <c r="M81" s="268" t="s">
        <v>2625</v>
      </c>
      <c r="N81" s="268" t="s">
        <v>3597</v>
      </c>
      <c r="O81" s="268" t="s">
        <v>3579</v>
      </c>
      <c r="P81" s="268"/>
      <c r="Q81" s="268"/>
      <c r="R81" s="268"/>
      <c r="S81" s="268"/>
      <c r="T81" s="268"/>
      <c r="U81" s="268"/>
      <c r="V81" s="17">
        <v>45797</v>
      </c>
      <c r="W81" s="273" t="s">
        <v>3769</v>
      </c>
      <c r="X81" s="11" t="str">
        <f t="shared" si="2"/>
        <v>2025-UR-1053-14353148</v>
      </c>
      <c r="Z81" s="11">
        <f ca="1">IF(AND(ISBLANK(F81), ISBLANK(V81)), "", NETWORKDAYS.INTL(F81, IF(V81="", TODAY(), V81), "0000110", DATA!$B$2:$B$200))</f>
        <v>5210</v>
      </c>
    </row>
    <row r="82" spans="1:26" s="11" customFormat="1" x14ac:dyDescent="0.25">
      <c r="A82" s="90" t="s">
        <v>8000</v>
      </c>
      <c r="B82" s="11" t="s">
        <v>7999</v>
      </c>
      <c r="C82" s="230">
        <v>8.5</v>
      </c>
      <c r="D82" s="90" t="s">
        <v>3684</v>
      </c>
      <c r="E82" s="90" t="s">
        <v>3789</v>
      </c>
      <c r="F82" s="231">
        <v>45796</v>
      </c>
      <c r="G82" s="90" t="s">
        <v>3682</v>
      </c>
      <c r="H82" s="232"/>
      <c r="I82" s="232"/>
      <c r="J82" s="269" t="s">
        <v>506</v>
      </c>
      <c r="K82" s="270"/>
      <c r="L82" s="270"/>
      <c r="M82" s="270"/>
      <c r="N82" s="270"/>
      <c r="O82" s="270"/>
      <c r="P82" s="270"/>
      <c r="Q82" s="270"/>
      <c r="R82" s="270"/>
      <c r="S82" s="270"/>
      <c r="T82" s="270"/>
      <c r="U82" s="275" t="s">
        <v>8631</v>
      </c>
      <c r="V82" s="276">
        <v>45902</v>
      </c>
      <c r="W82" s="271" t="s">
        <v>8006</v>
      </c>
      <c r="X82" s="90" t="str">
        <f t="shared" si="2"/>
        <v>2025-UR-1054-14254497R1</v>
      </c>
      <c r="Z82" s="11">
        <f ca="1">IF(AND(ISBLANK(F82), ISBLANK(V82)), "", NETWORKDAYS.INTL(F82, IF(V82="", TODAY(), V82), "0000110", DATA!$B$2:$B$200))</f>
        <v>73</v>
      </c>
    </row>
    <row r="83" spans="1:26" s="11" customFormat="1" x14ac:dyDescent="0.25">
      <c r="A83" s="11" t="s">
        <v>8011</v>
      </c>
      <c r="B83" s="11" t="s">
        <v>8010</v>
      </c>
      <c r="C83" s="16">
        <v>8.5</v>
      </c>
      <c r="D83" s="11" t="s">
        <v>3684</v>
      </c>
      <c r="E83" s="11">
        <v>1276939</v>
      </c>
      <c r="F83" s="17">
        <v>45797</v>
      </c>
      <c r="G83" s="11" t="s">
        <v>3682</v>
      </c>
      <c r="H83" s="91"/>
      <c r="I83" s="91"/>
      <c r="J83" s="11" t="s">
        <v>40</v>
      </c>
      <c r="K83" s="268">
        <v>1737</v>
      </c>
      <c r="L83" s="268"/>
      <c r="M83" s="268" t="s">
        <v>2625</v>
      </c>
      <c r="N83" s="268" t="s">
        <v>3578</v>
      </c>
      <c r="O83" s="268" t="s">
        <v>3597</v>
      </c>
      <c r="P83" s="268"/>
      <c r="Q83" s="268"/>
      <c r="R83" s="268"/>
      <c r="S83" s="268"/>
      <c r="T83" s="268"/>
      <c r="U83" s="268"/>
      <c r="V83" s="17">
        <v>45802</v>
      </c>
      <c r="W83" s="273" t="s">
        <v>3769</v>
      </c>
      <c r="X83" s="11" t="str">
        <f t="shared" si="2"/>
        <v>2025-UR-1055-14340869R1</v>
      </c>
      <c r="Z83" s="11">
        <f ca="1">IF(AND(ISBLANK(F83), ISBLANK(V83)), "", NETWORKDAYS.INTL(F83, IF(V83="", TODAY(), V83), "0000110", DATA!$B$2:$B$200))</f>
        <v>4</v>
      </c>
    </row>
    <row r="84" spans="1:26" s="11" customFormat="1" x14ac:dyDescent="0.25">
      <c r="A84" s="11" t="s">
        <v>8014</v>
      </c>
      <c r="B84" s="11" t="s">
        <v>8013</v>
      </c>
      <c r="C84" s="16">
        <v>8.5</v>
      </c>
      <c r="D84" s="11" t="s">
        <v>3776</v>
      </c>
      <c r="E84" s="11">
        <v>1267829</v>
      </c>
      <c r="F84" s="17">
        <v>45798</v>
      </c>
      <c r="G84" s="11" t="s">
        <v>3682</v>
      </c>
      <c r="J84" s="11" t="s">
        <v>40</v>
      </c>
      <c r="K84" s="268">
        <v>1674</v>
      </c>
      <c r="L84" s="268"/>
      <c r="M84" s="268" t="s">
        <v>3579</v>
      </c>
      <c r="N84" s="268" t="s">
        <v>3578</v>
      </c>
      <c r="O84" s="268" t="s">
        <v>3579</v>
      </c>
      <c r="P84" s="268"/>
      <c r="Q84" s="268"/>
      <c r="R84" s="268"/>
      <c r="S84" s="268"/>
      <c r="T84" s="268"/>
      <c r="U84" s="268"/>
      <c r="V84" s="17">
        <v>45803</v>
      </c>
      <c r="W84" s="273" t="s">
        <v>3769</v>
      </c>
      <c r="X84" s="11" t="str">
        <f t="shared" si="2"/>
        <v>2025-UR-1056-14204329R2</v>
      </c>
      <c r="Z84" s="11">
        <f ca="1">IF(AND(ISBLANK(F84), ISBLANK(V84)), "", NETWORKDAYS.INTL(F84, IF(V84="", TODAY(), V84), "0000110", DATA!$B$2:$B$200))</f>
        <v>4</v>
      </c>
    </row>
    <row r="85" spans="1:26" s="11" customFormat="1" x14ac:dyDescent="0.25">
      <c r="A85" s="11" t="s">
        <v>8026</v>
      </c>
      <c r="B85" s="11">
        <v>14340871</v>
      </c>
      <c r="C85" s="16">
        <v>8.5</v>
      </c>
      <c r="D85" s="11" t="s">
        <v>3684</v>
      </c>
      <c r="E85" s="11">
        <v>1276939</v>
      </c>
      <c r="F85" s="17">
        <v>45802</v>
      </c>
      <c r="G85" s="11" t="s">
        <v>3682</v>
      </c>
      <c r="H85" s="91"/>
      <c r="I85" s="91"/>
      <c r="J85" s="11" t="s">
        <v>40</v>
      </c>
      <c r="K85" s="268">
        <v>1203</v>
      </c>
      <c r="L85" s="268"/>
      <c r="M85" s="268" t="s">
        <v>3579</v>
      </c>
      <c r="N85" s="268" t="s">
        <v>3578</v>
      </c>
      <c r="O85" s="268" t="s">
        <v>3579</v>
      </c>
      <c r="P85" s="268"/>
      <c r="Q85" s="268"/>
      <c r="R85" s="268"/>
      <c r="S85" s="268"/>
      <c r="T85" s="268"/>
      <c r="U85" s="268"/>
      <c r="V85" s="17">
        <v>45812</v>
      </c>
      <c r="W85" s="273" t="s">
        <v>3769</v>
      </c>
      <c r="X85" s="11" t="str">
        <f t="shared" si="2"/>
        <v>2025-UR-1057-14340871</v>
      </c>
      <c r="Z85" s="11">
        <f ca="1">IF(AND(ISBLANK(F85), ISBLANK(V85)), "", NETWORKDAYS.INTL(F85, IF(V85="", TODAY(), V85), "0000110", DATA!$B$2:$B$200))</f>
        <v>9</v>
      </c>
    </row>
    <row r="86" spans="1:26" s="11" customFormat="1" x14ac:dyDescent="0.25">
      <c r="A86" s="11" t="s">
        <v>8027</v>
      </c>
      <c r="B86" s="11" t="s">
        <v>8024</v>
      </c>
      <c r="C86" s="16">
        <v>8.5</v>
      </c>
      <c r="D86" s="11" t="s">
        <v>3681</v>
      </c>
      <c r="E86" s="11">
        <v>1267829</v>
      </c>
      <c r="F86" s="17">
        <v>45802</v>
      </c>
      <c r="G86" s="11" t="s">
        <v>3682</v>
      </c>
      <c r="J86" s="11" t="s">
        <v>40</v>
      </c>
      <c r="K86" s="268">
        <v>1098</v>
      </c>
      <c r="L86" s="268"/>
      <c r="M86" s="268" t="s">
        <v>2625</v>
      </c>
      <c r="N86" s="268" t="s">
        <v>3597</v>
      </c>
      <c r="O86" s="268" t="s">
        <v>3579</v>
      </c>
      <c r="P86" s="268"/>
      <c r="Q86" s="268"/>
      <c r="R86" s="268"/>
      <c r="S86" s="268"/>
      <c r="T86" s="268"/>
      <c r="U86" s="268"/>
      <c r="V86" s="17">
        <v>45806</v>
      </c>
      <c r="W86" s="273" t="s">
        <v>3769</v>
      </c>
      <c r="X86" s="11" t="str">
        <f t="shared" si="2"/>
        <v>2025-UR-1058-14340872R1</v>
      </c>
      <c r="Z86" s="11">
        <f ca="1">IF(AND(ISBLANK(F86), ISBLANK(V86)), "", NETWORKDAYS.INTL(F86, IF(V86="", TODAY(), V86), "0000110", DATA!$B$2:$B$200))</f>
        <v>5</v>
      </c>
    </row>
    <row r="87" spans="1:26" s="11" customFormat="1" x14ac:dyDescent="0.25">
      <c r="A87" s="11" t="s">
        <v>8028</v>
      </c>
      <c r="B87" s="11" t="s">
        <v>8025</v>
      </c>
      <c r="C87" s="16" t="s">
        <v>58</v>
      </c>
      <c r="D87" s="11" t="s">
        <v>3681</v>
      </c>
      <c r="E87" s="11">
        <v>1267829</v>
      </c>
      <c r="F87" s="17">
        <v>45802</v>
      </c>
      <c r="G87" s="11" t="s">
        <v>3682</v>
      </c>
      <c r="H87" s="91"/>
      <c r="I87" s="91"/>
      <c r="J87" s="11" t="s">
        <v>40</v>
      </c>
      <c r="K87" s="268">
        <v>1410</v>
      </c>
      <c r="L87" s="268"/>
      <c r="M87" s="268" t="s">
        <v>3579</v>
      </c>
      <c r="N87" s="268" t="s">
        <v>3578</v>
      </c>
      <c r="O87" s="268" t="s">
        <v>3579</v>
      </c>
      <c r="P87" s="268"/>
      <c r="Q87" s="268"/>
      <c r="R87" s="268"/>
      <c r="S87" s="268"/>
      <c r="T87" s="268"/>
      <c r="U87" s="268" t="s">
        <v>8397</v>
      </c>
      <c r="V87" s="17">
        <v>45804</v>
      </c>
      <c r="X87" s="11" t="str">
        <f t="shared" si="2"/>
        <v>2025-UR-1059-14340873R1</v>
      </c>
      <c r="Z87" s="11">
        <f ca="1">IF(AND(ISBLANK(F87), ISBLANK(V87)), "", NETWORKDAYS.INTL(F87, IF(V87="", TODAY(), V87), "0000110", DATA!$B$2:$B$200))</f>
        <v>3</v>
      </c>
    </row>
    <row r="88" spans="1:26" s="11" customFormat="1" x14ac:dyDescent="0.25">
      <c r="A88" s="11" t="s">
        <v>8033</v>
      </c>
      <c r="B88" s="11" t="s">
        <v>8031</v>
      </c>
      <c r="C88" s="16">
        <v>8.5</v>
      </c>
      <c r="D88" s="11" t="s">
        <v>3684</v>
      </c>
      <c r="E88" s="11">
        <v>1276939</v>
      </c>
      <c r="F88" s="17">
        <v>45802</v>
      </c>
      <c r="G88" s="11" t="s">
        <v>3682</v>
      </c>
      <c r="J88" s="11" t="s">
        <v>40</v>
      </c>
      <c r="K88" s="268">
        <v>1436</v>
      </c>
      <c r="L88" s="268"/>
      <c r="M88" s="268" t="s">
        <v>3579</v>
      </c>
      <c r="N88" s="268" t="s">
        <v>3578</v>
      </c>
      <c r="O88" s="268" t="s">
        <v>3579</v>
      </c>
      <c r="P88" s="268"/>
      <c r="Q88" s="268"/>
      <c r="R88" s="268"/>
      <c r="S88" s="268"/>
      <c r="T88" s="268"/>
      <c r="U88" s="268"/>
      <c r="V88" s="17">
        <v>45810</v>
      </c>
      <c r="W88" s="273" t="s">
        <v>3769</v>
      </c>
      <c r="X88" s="11" t="str">
        <f t="shared" si="2"/>
        <v>2025-UR-1060-14211931R1</v>
      </c>
      <c r="Z88" s="11">
        <f ca="1">IF(AND(ISBLANK(F88), ISBLANK(V88)), "", NETWORKDAYS.INTL(F88, IF(V88="", TODAY(), V88), "0000110", DATA!$B$2:$B$200))</f>
        <v>7</v>
      </c>
    </row>
    <row r="89" spans="1:26" s="11" customFormat="1" ht="30" x14ac:dyDescent="0.25">
      <c r="A89" s="11" t="s">
        <v>8034</v>
      </c>
      <c r="B89" s="11" t="s">
        <v>8032</v>
      </c>
      <c r="C89" s="16">
        <v>8.5</v>
      </c>
      <c r="D89" s="11" t="s">
        <v>3681</v>
      </c>
      <c r="E89" s="11">
        <v>1267829</v>
      </c>
      <c r="F89" s="17">
        <v>45802</v>
      </c>
      <c r="G89" s="11" t="s">
        <v>3682</v>
      </c>
      <c r="H89" s="91"/>
      <c r="I89" s="91"/>
      <c r="J89" s="11" t="s">
        <v>40</v>
      </c>
      <c r="K89" s="268">
        <v>1409</v>
      </c>
      <c r="L89" s="268"/>
      <c r="M89" s="268" t="s">
        <v>3579</v>
      </c>
      <c r="N89" s="268" t="s">
        <v>3578</v>
      </c>
      <c r="O89" s="268" t="s">
        <v>3579</v>
      </c>
      <c r="P89" s="268"/>
      <c r="Q89" s="268"/>
      <c r="R89" s="268"/>
      <c r="S89" s="268"/>
      <c r="T89" s="268"/>
      <c r="U89" s="268"/>
      <c r="V89" s="17">
        <v>45811</v>
      </c>
      <c r="W89" s="279" t="s">
        <v>8095</v>
      </c>
      <c r="X89" s="11" t="str">
        <f t="shared" si="2"/>
        <v>2025-UR-1061-14204330R2</v>
      </c>
      <c r="Z89" s="11">
        <f ca="1">IF(AND(ISBLANK(F89), ISBLANK(V89)), "", NETWORKDAYS.INTL(F89, IF(V89="", TODAY(), V89), "0000110", DATA!$B$2:$B$200))</f>
        <v>8</v>
      </c>
    </row>
    <row r="90" spans="1:26" s="11" customFormat="1" ht="30" x14ac:dyDescent="0.25">
      <c r="A90" s="11" t="s">
        <v>8045</v>
      </c>
      <c r="B90" s="11" t="s">
        <v>8044</v>
      </c>
      <c r="C90" s="16">
        <v>8.5</v>
      </c>
      <c r="D90" s="11" t="s">
        <v>3681</v>
      </c>
      <c r="E90" s="11">
        <v>1267829</v>
      </c>
      <c r="F90" s="17">
        <v>45804</v>
      </c>
      <c r="G90" s="11" t="s">
        <v>3682</v>
      </c>
      <c r="J90" s="11" t="s">
        <v>40</v>
      </c>
      <c r="K90" s="268">
        <v>2034</v>
      </c>
      <c r="L90" s="268"/>
      <c r="M90" s="268" t="s">
        <v>3579</v>
      </c>
      <c r="N90" s="268" t="s">
        <v>3578</v>
      </c>
      <c r="O90" s="268" t="s">
        <v>3579</v>
      </c>
      <c r="P90" s="268"/>
      <c r="Q90" s="268"/>
      <c r="R90" s="268"/>
      <c r="S90" s="268"/>
      <c r="T90" s="268"/>
      <c r="U90" s="268"/>
      <c r="V90" s="280">
        <v>45812</v>
      </c>
      <c r="W90" s="279" t="s">
        <v>8093</v>
      </c>
      <c r="X90" s="11" t="str">
        <f t="shared" si="2"/>
        <v>2025-UR-1062-14204333R1</v>
      </c>
      <c r="Z90" s="11">
        <f ca="1">IF(AND(ISBLANK(F90), ISBLANK(V90)), "", NETWORKDAYS.INTL(F90, IF(V90="", TODAY(), V90), "0000110", DATA!$B$2:$B$200))</f>
        <v>7</v>
      </c>
    </row>
    <row r="91" spans="1:26" s="11" customFormat="1" ht="30" x14ac:dyDescent="0.25">
      <c r="A91" s="11" t="s">
        <v>8080</v>
      </c>
      <c r="B91" s="11" t="s">
        <v>8079</v>
      </c>
      <c r="C91" s="16">
        <v>8.5</v>
      </c>
      <c r="D91" s="11" t="s">
        <v>3684</v>
      </c>
      <c r="E91" s="11">
        <v>1276939</v>
      </c>
      <c r="F91" s="17">
        <v>45805</v>
      </c>
      <c r="G91" s="11" t="s">
        <v>3682</v>
      </c>
      <c r="H91" s="91"/>
      <c r="I91" s="91"/>
      <c r="J91" s="11" t="s">
        <v>40</v>
      </c>
      <c r="K91" s="268">
        <v>1600</v>
      </c>
      <c r="L91" s="268"/>
      <c r="M91" s="268" t="s">
        <v>3579</v>
      </c>
      <c r="N91" s="268" t="s">
        <v>3578</v>
      </c>
      <c r="O91" s="268" t="s">
        <v>3579</v>
      </c>
      <c r="P91" s="268"/>
      <c r="Q91" s="268"/>
      <c r="R91" s="268"/>
      <c r="S91" s="268"/>
      <c r="T91" s="268"/>
      <c r="U91" s="268"/>
      <c r="V91" s="280">
        <v>45814</v>
      </c>
      <c r="W91" s="279" t="s">
        <v>8094</v>
      </c>
      <c r="X91" s="11" t="str">
        <f t="shared" si="2"/>
        <v>2025-UR-1063-14254500R2</v>
      </c>
      <c r="Z91" s="11">
        <f ca="1">IF(AND(ISBLANK(F91), ISBLANK(V91)), "", NETWORKDAYS.INTL(F91, IF(V91="", TODAY(), V91), "0000110", DATA!$B$2:$B$200))</f>
        <v>6</v>
      </c>
    </row>
    <row r="92" spans="1:26" s="11" customFormat="1" x14ac:dyDescent="0.25">
      <c r="A92" s="11" t="s">
        <v>8091</v>
      </c>
      <c r="B92" s="11" t="s">
        <v>8092</v>
      </c>
      <c r="C92" s="16">
        <v>8.5</v>
      </c>
      <c r="D92" s="11" t="s">
        <v>3681</v>
      </c>
      <c r="E92" s="11">
        <v>1267829</v>
      </c>
      <c r="F92" s="17">
        <v>45810</v>
      </c>
      <c r="G92" s="11" t="s">
        <v>3682</v>
      </c>
      <c r="J92" s="11" t="s">
        <v>40</v>
      </c>
      <c r="K92" s="268">
        <v>1452</v>
      </c>
      <c r="L92" s="268"/>
      <c r="M92" s="268" t="s">
        <v>3579</v>
      </c>
      <c r="N92" s="268" t="s">
        <v>3578</v>
      </c>
      <c r="O92" s="268" t="s">
        <v>3579</v>
      </c>
      <c r="P92" s="268"/>
      <c r="Q92" s="268"/>
      <c r="R92" s="268"/>
      <c r="S92" s="268"/>
      <c r="T92" s="268"/>
      <c r="U92" s="268"/>
      <c r="V92" s="17">
        <v>45812</v>
      </c>
      <c r="W92" s="273" t="s">
        <v>3769</v>
      </c>
      <c r="X92" s="11" t="str">
        <f t="shared" si="2"/>
        <v>2025-UR-1064-14144630R1</v>
      </c>
      <c r="Z92" s="11">
        <f ca="1">IF(AND(ISBLANK(F92), ISBLANK(V92)), "", NETWORKDAYS.INTL(F92, IF(V92="", TODAY(), V92), "0000110", DATA!$B$2:$B$200))</f>
        <v>3</v>
      </c>
    </row>
    <row r="93" spans="1:26" s="11" customFormat="1" x14ac:dyDescent="0.25">
      <c r="A93" s="11" t="s">
        <v>8110</v>
      </c>
      <c r="B93" s="11" t="s">
        <v>8111</v>
      </c>
      <c r="C93" s="16">
        <v>8.5</v>
      </c>
      <c r="D93" s="11" t="s">
        <v>3684</v>
      </c>
      <c r="E93" s="11">
        <v>1276939</v>
      </c>
      <c r="F93" s="17">
        <v>45813</v>
      </c>
      <c r="G93" s="11" t="s">
        <v>3682</v>
      </c>
      <c r="H93" s="91"/>
      <c r="I93" s="91"/>
      <c r="J93" s="11" t="s">
        <v>40</v>
      </c>
      <c r="K93" s="268">
        <v>2653</v>
      </c>
      <c r="L93" s="268"/>
      <c r="M93" s="268" t="s">
        <v>3579</v>
      </c>
      <c r="N93" s="268" t="s">
        <v>3578</v>
      </c>
      <c r="O93" s="268" t="s">
        <v>3579</v>
      </c>
      <c r="P93" s="268"/>
      <c r="Q93" s="268"/>
      <c r="R93" s="268"/>
      <c r="S93" s="268"/>
      <c r="T93" s="268"/>
      <c r="U93" s="268" t="s">
        <v>8398</v>
      </c>
      <c r="V93" s="17">
        <v>45827</v>
      </c>
      <c r="W93" s="273" t="s">
        <v>3769</v>
      </c>
      <c r="X93" s="11" t="str">
        <f t="shared" si="2"/>
        <v>2025-UR-1065-14336287R2</v>
      </c>
      <c r="Z93" s="11">
        <f ca="1">IF(AND(ISBLANK(F93), ISBLANK(V93)), "", NETWORKDAYS.INTL(F93, IF(V93="", TODAY(), V93), "0000110", DATA!$B$2:$B$200))</f>
        <v>7</v>
      </c>
    </row>
    <row r="94" spans="1:26" s="11" customFormat="1" x14ac:dyDescent="0.25">
      <c r="A94" s="11" t="s">
        <v>8113</v>
      </c>
      <c r="B94" s="11" t="s">
        <v>8112</v>
      </c>
      <c r="C94" s="16">
        <v>8.5</v>
      </c>
      <c r="D94" s="11" t="s">
        <v>3684</v>
      </c>
      <c r="E94" s="11">
        <v>1276939</v>
      </c>
      <c r="F94" s="17">
        <v>45819</v>
      </c>
      <c r="G94" s="11" t="s">
        <v>3682</v>
      </c>
      <c r="J94" s="11" t="s">
        <v>40</v>
      </c>
      <c r="K94" s="268">
        <v>1514</v>
      </c>
      <c r="L94" s="268"/>
      <c r="M94" s="268" t="s">
        <v>3579</v>
      </c>
      <c r="N94" s="268" t="s">
        <v>3578</v>
      </c>
      <c r="O94" s="268" t="s">
        <v>3579</v>
      </c>
      <c r="P94" s="268"/>
      <c r="Q94" s="268"/>
      <c r="R94" s="268"/>
      <c r="S94" s="268"/>
      <c r="T94" s="268"/>
      <c r="U94" s="268" t="s">
        <v>8399</v>
      </c>
      <c r="V94" s="17">
        <v>45830</v>
      </c>
      <c r="W94" s="273" t="s">
        <v>3769</v>
      </c>
      <c r="X94" s="11" t="str">
        <f t="shared" si="2"/>
        <v>2025-UR-1066-14340868R1</v>
      </c>
      <c r="Z94" s="11">
        <f ca="1">IF(AND(ISBLANK(F94), ISBLANK(V94)), "", NETWORKDAYS.INTL(F94, IF(V94="", TODAY(), V94), "0000110", DATA!$B$2:$B$200))</f>
        <v>8</v>
      </c>
    </row>
    <row r="95" spans="1:26" s="11" customFormat="1" x14ac:dyDescent="0.25">
      <c r="A95" s="90" t="s">
        <v>8120</v>
      </c>
      <c r="B95" s="90" t="s">
        <v>8119</v>
      </c>
      <c r="C95" s="230">
        <v>8.5</v>
      </c>
      <c r="D95" s="90" t="s">
        <v>3684</v>
      </c>
      <c r="E95" s="90">
        <v>1276939</v>
      </c>
      <c r="F95" s="231">
        <v>45819</v>
      </c>
      <c r="G95" s="90" t="s">
        <v>3682</v>
      </c>
      <c r="H95" s="232"/>
      <c r="I95" s="232"/>
      <c r="J95" s="271" t="s">
        <v>506</v>
      </c>
      <c r="K95" s="270"/>
      <c r="L95" s="270"/>
      <c r="M95" s="270"/>
      <c r="N95" s="270"/>
      <c r="O95" s="270"/>
      <c r="P95" s="270"/>
      <c r="Q95" s="270"/>
      <c r="R95" s="270"/>
      <c r="S95" s="270"/>
      <c r="T95" s="270"/>
      <c r="U95" s="275" t="s">
        <v>8631</v>
      </c>
      <c r="V95" s="276">
        <v>45901</v>
      </c>
      <c r="W95" s="271" t="s">
        <v>8133</v>
      </c>
      <c r="X95" s="90" t="str">
        <f t="shared" si="2"/>
        <v>2025-UR-1067-14336286R2</v>
      </c>
      <c r="Z95" s="11">
        <f ca="1">IF(AND(ISBLANK(F95), ISBLANK(V95)), "", NETWORKDAYS.INTL(F95, IF(V95="", TODAY(), V95), "0000110", DATA!$B$2:$B$200))</f>
        <v>59</v>
      </c>
    </row>
    <row r="96" spans="1:26" s="11" customFormat="1" ht="30" x14ac:dyDescent="0.25">
      <c r="A96" s="90" t="s">
        <v>8144</v>
      </c>
      <c r="B96" s="90" t="s">
        <v>8143</v>
      </c>
      <c r="C96" s="230" t="s">
        <v>58</v>
      </c>
      <c r="D96" s="90" t="s">
        <v>3681</v>
      </c>
      <c r="E96" s="90">
        <v>1267829</v>
      </c>
      <c r="F96" s="231">
        <v>45823</v>
      </c>
      <c r="G96" s="90" t="s">
        <v>3682</v>
      </c>
      <c r="H96" s="232"/>
      <c r="I96" s="232"/>
      <c r="J96" s="271" t="s">
        <v>506</v>
      </c>
      <c r="K96" s="270"/>
      <c r="L96" s="270"/>
      <c r="M96" s="270"/>
      <c r="N96" s="270"/>
      <c r="O96" s="270"/>
      <c r="P96" s="270"/>
      <c r="Q96" s="270"/>
      <c r="R96" s="270"/>
      <c r="S96" s="270"/>
      <c r="T96" s="270"/>
      <c r="U96" s="275" t="s">
        <v>8631</v>
      </c>
      <c r="V96" s="276">
        <v>45902</v>
      </c>
      <c r="W96" s="281" t="s">
        <v>8170</v>
      </c>
      <c r="X96" s="90" t="str">
        <f t="shared" si="2"/>
        <v>2025-UR-1068-14204332R3</v>
      </c>
      <c r="Z96" s="11">
        <f ca="1">IF(AND(ISBLANK(F96), ISBLANK(V96)), "", NETWORKDAYS.INTL(F96, IF(V96="", TODAY(), V96), "0000110", DATA!$B$2:$B$200))</f>
        <v>58</v>
      </c>
    </row>
    <row r="97" spans="1:26" s="11" customFormat="1" x14ac:dyDescent="0.25">
      <c r="A97" s="11" t="s">
        <v>8152</v>
      </c>
      <c r="B97" s="11">
        <v>14340870</v>
      </c>
      <c r="C97" s="16">
        <v>8.5</v>
      </c>
      <c r="D97" s="11" t="s">
        <v>3744</v>
      </c>
      <c r="E97" s="11">
        <v>1276939</v>
      </c>
      <c r="F97" s="17">
        <v>45825</v>
      </c>
      <c r="G97" s="11" t="s">
        <v>3682</v>
      </c>
      <c r="H97" s="91"/>
      <c r="I97" s="91"/>
      <c r="J97" s="11" t="s">
        <v>40</v>
      </c>
      <c r="K97" s="268">
        <v>1663</v>
      </c>
      <c r="L97" s="268"/>
      <c r="M97" s="268" t="s">
        <v>3579</v>
      </c>
      <c r="N97" s="268" t="s">
        <v>3578</v>
      </c>
      <c r="O97" s="268" t="s">
        <v>3579</v>
      </c>
      <c r="P97" s="268"/>
      <c r="Q97" s="268"/>
      <c r="R97" s="268"/>
      <c r="S97" s="268"/>
      <c r="T97" s="268"/>
      <c r="U97" s="268"/>
      <c r="V97" s="17">
        <v>45833</v>
      </c>
      <c r="W97" s="273" t="s">
        <v>3769</v>
      </c>
      <c r="X97" s="11" t="str">
        <f>A97&amp;"-"&amp;B97</f>
        <v>2025-UR-1069-14340870</v>
      </c>
      <c r="Z97" s="11">
        <f ca="1">IF(AND(ISBLANK(F97), ISBLANK(V97)), "", NETWORKDAYS.INTL(F97, IF(V97="", TODAY(), V97), "0000110", DATA!$B$2:$B$200))</f>
        <v>7</v>
      </c>
    </row>
    <row r="98" spans="1:26" s="11" customFormat="1" x14ac:dyDescent="0.25">
      <c r="A98" s="90" t="s">
        <v>8156</v>
      </c>
      <c r="B98" s="90">
        <v>14353149</v>
      </c>
      <c r="C98" s="230">
        <v>8.5</v>
      </c>
      <c r="D98" s="90" t="s">
        <v>3744</v>
      </c>
      <c r="E98" s="90" t="s">
        <v>3789</v>
      </c>
      <c r="F98" s="231">
        <v>45826</v>
      </c>
      <c r="G98" s="90" t="s">
        <v>3682</v>
      </c>
      <c r="H98" s="232"/>
      <c r="I98" s="232"/>
      <c r="J98" s="271" t="s">
        <v>506</v>
      </c>
      <c r="K98" s="270"/>
      <c r="L98" s="270"/>
      <c r="M98" s="282" t="s">
        <v>937</v>
      </c>
      <c r="N98" s="270" t="s">
        <v>937</v>
      </c>
      <c r="O98" s="270" t="s">
        <v>937</v>
      </c>
      <c r="P98" s="270"/>
      <c r="Q98" s="270"/>
      <c r="R98" s="270"/>
      <c r="S98" s="270"/>
      <c r="T98" s="270"/>
      <c r="U98" s="275" t="s">
        <v>8631</v>
      </c>
      <c r="V98" s="276">
        <v>45902</v>
      </c>
      <c r="W98" s="271" t="s">
        <v>8204</v>
      </c>
      <c r="X98" s="90" t="str">
        <f t="shared" si="2"/>
        <v>2025-UR-1070-14353149</v>
      </c>
      <c r="Y98" s="90"/>
      <c r="Z98" s="90">
        <f ca="1">IF(AND(ISBLANK(F98), ISBLANK(V98)), "", NETWORKDAYS.INTL(F98, IF(V98="", TODAY(), V98), "0000110", DATA!$B$2:$B$200))</f>
        <v>55</v>
      </c>
    </row>
    <row r="99" spans="1:26" s="11" customFormat="1" x14ac:dyDescent="0.25">
      <c r="A99" s="11" t="s">
        <v>8202</v>
      </c>
      <c r="B99" s="11">
        <v>14337192</v>
      </c>
      <c r="C99" s="16" t="s">
        <v>58</v>
      </c>
      <c r="D99" s="11" t="s">
        <v>3681</v>
      </c>
      <c r="E99" s="11">
        <v>1267829</v>
      </c>
      <c r="F99" s="17">
        <v>45832</v>
      </c>
      <c r="G99" s="11" t="s">
        <v>3682</v>
      </c>
      <c r="H99" s="91"/>
      <c r="I99" s="91"/>
      <c r="J99" s="11" t="s">
        <v>40</v>
      </c>
      <c r="K99" s="268">
        <v>1558</v>
      </c>
      <c r="L99" s="268"/>
      <c r="M99" s="268" t="s">
        <v>2625</v>
      </c>
      <c r="N99" s="268" t="s">
        <v>3578</v>
      </c>
      <c r="O99" s="268" t="s">
        <v>3579</v>
      </c>
      <c r="P99" s="268"/>
      <c r="Q99" s="268"/>
      <c r="R99" s="268"/>
      <c r="S99" s="268"/>
      <c r="T99" s="268"/>
      <c r="U99" s="268"/>
      <c r="V99" s="17">
        <v>45840</v>
      </c>
      <c r="W99" s="273" t="s">
        <v>3769</v>
      </c>
      <c r="X99" s="11" t="str">
        <f t="shared" si="2"/>
        <v>2025-UR-1071-14337192</v>
      </c>
      <c r="Z99" s="11">
        <f ca="1">IF(AND(ISBLANK(F99), ISBLANK(V99)), "", NETWORKDAYS.INTL(F99, IF(V99="", TODAY(), V99), "0000110", DATA!$B$2:$B$200))</f>
        <v>7</v>
      </c>
    </row>
    <row r="100" spans="1:26" s="11" customFormat="1" x14ac:dyDescent="0.25">
      <c r="A100" s="90" t="s">
        <v>8254</v>
      </c>
      <c r="B100" s="90" t="s">
        <v>8253</v>
      </c>
      <c r="C100" s="230" t="s">
        <v>3786</v>
      </c>
      <c r="D100" s="90" t="s">
        <v>3744</v>
      </c>
      <c r="E100" s="90">
        <v>1276939</v>
      </c>
      <c r="F100" s="231">
        <v>45840</v>
      </c>
      <c r="G100" s="90" t="s">
        <v>3682</v>
      </c>
      <c r="H100" s="90"/>
      <c r="I100" s="90"/>
      <c r="J100" s="271" t="s">
        <v>506</v>
      </c>
      <c r="K100" s="270"/>
      <c r="L100" s="270"/>
      <c r="M100" s="270"/>
      <c r="N100" s="270" t="s">
        <v>8826</v>
      </c>
      <c r="O100" s="270"/>
      <c r="P100" s="270"/>
      <c r="Q100" s="270"/>
      <c r="R100" s="270"/>
      <c r="S100" s="270"/>
      <c r="T100" s="270"/>
      <c r="U100" s="275" t="s">
        <v>8631</v>
      </c>
      <c r="V100" s="276">
        <v>45881</v>
      </c>
      <c r="W100" s="281" t="s">
        <v>8263</v>
      </c>
      <c r="X100" s="90" t="str">
        <f t="shared" si="2"/>
        <v>2025-UR-1072-14247231R3</v>
      </c>
      <c r="Z100" s="11">
        <f ca="1">IF(AND(ISBLANK(F100), ISBLANK(V100)), "", NETWORKDAYS.INTL(F100, IF(V100="", TODAY(), V100), "0000110", DATA!$B$2:$B$200))</f>
        <v>30</v>
      </c>
    </row>
    <row r="101" spans="1:26" s="11" customFormat="1" x14ac:dyDescent="0.25">
      <c r="A101" s="11" t="s">
        <v>8260</v>
      </c>
      <c r="B101" s="11">
        <v>14353147</v>
      </c>
      <c r="C101" s="16">
        <v>8.5</v>
      </c>
      <c r="D101" s="11" t="s">
        <v>3684</v>
      </c>
      <c r="E101" s="11">
        <v>1276939</v>
      </c>
      <c r="F101" s="17">
        <v>45841</v>
      </c>
      <c r="G101" s="11" t="s">
        <v>3682</v>
      </c>
      <c r="H101" s="91"/>
      <c r="I101" s="91"/>
      <c r="J101" s="11" t="s">
        <v>40</v>
      </c>
      <c r="K101" s="268">
        <v>1663</v>
      </c>
      <c r="L101" s="268"/>
      <c r="M101" s="268" t="s">
        <v>3597</v>
      </c>
      <c r="N101" s="268" t="s">
        <v>3578</v>
      </c>
      <c r="O101" s="268" t="s">
        <v>3597</v>
      </c>
      <c r="P101" s="268"/>
      <c r="Q101" s="268"/>
      <c r="R101" s="268"/>
      <c r="S101" s="268"/>
      <c r="T101" s="268"/>
      <c r="U101" s="268"/>
      <c r="V101" s="17">
        <v>45851</v>
      </c>
      <c r="W101" s="273" t="s">
        <v>3769</v>
      </c>
      <c r="X101" s="11" t="str">
        <f>A101&amp;"-"&amp;B101</f>
        <v>2025-UR-1073-14353147</v>
      </c>
      <c r="Z101" s="11">
        <f ca="1">IF(AND(ISBLANK(F101), ISBLANK(V101)), "", NETWORKDAYS.INTL(F101, IF(V101="", TODAY(), V101), "0000110", DATA!$B$2:$B$200))</f>
        <v>7</v>
      </c>
    </row>
    <row r="102" spans="1:26" s="11" customFormat="1" x14ac:dyDescent="0.25">
      <c r="A102" s="90" t="s">
        <v>8261</v>
      </c>
      <c r="B102" s="90" t="s">
        <v>8258</v>
      </c>
      <c r="C102" s="230">
        <v>8.5</v>
      </c>
      <c r="D102" s="90" t="s">
        <v>3684</v>
      </c>
      <c r="E102" s="90">
        <v>1276939</v>
      </c>
      <c r="F102" s="231">
        <v>45841</v>
      </c>
      <c r="G102" s="90" t="s">
        <v>3682</v>
      </c>
      <c r="H102" s="90"/>
      <c r="I102" s="90"/>
      <c r="J102" s="271" t="s">
        <v>506</v>
      </c>
      <c r="K102" s="270"/>
      <c r="L102" s="270"/>
      <c r="M102" s="270"/>
      <c r="N102" s="270" t="s">
        <v>8826</v>
      </c>
      <c r="O102" s="270"/>
      <c r="P102" s="270"/>
      <c r="Q102" s="270"/>
      <c r="R102" s="270"/>
      <c r="S102" s="270"/>
      <c r="T102" s="270"/>
      <c r="U102" s="275" t="s">
        <v>8631</v>
      </c>
      <c r="V102" s="276">
        <v>45881</v>
      </c>
      <c r="W102" s="281" t="s">
        <v>8263</v>
      </c>
      <c r="X102" s="90" t="str">
        <f t="shared" si="2"/>
        <v>2025-UR-1074-14254500R3</v>
      </c>
      <c r="Z102" s="11">
        <f ca="1">IF(AND(ISBLANK(F102), ISBLANK(V102)), "", NETWORKDAYS.INTL(F102, IF(V102="", TODAY(), V102), "0000110", DATA!$B$2:$B$200))</f>
        <v>29</v>
      </c>
    </row>
    <row r="103" spans="1:26" s="11" customFormat="1" x14ac:dyDescent="0.25">
      <c r="A103" s="11" t="s">
        <v>8262</v>
      </c>
      <c r="B103" s="11" t="s">
        <v>8259</v>
      </c>
      <c r="C103" s="16">
        <v>8.5</v>
      </c>
      <c r="D103" s="11" t="s">
        <v>3684</v>
      </c>
      <c r="E103" s="11">
        <v>1276939</v>
      </c>
      <c r="F103" s="17">
        <v>45841</v>
      </c>
      <c r="G103" s="11" t="s">
        <v>3682</v>
      </c>
      <c r="H103" s="91"/>
      <c r="I103" s="91"/>
      <c r="J103" s="11" t="s">
        <v>40</v>
      </c>
      <c r="K103" s="268">
        <v>3428</v>
      </c>
      <c r="L103" s="268"/>
      <c r="M103" s="268" t="s">
        <v>3597</v>
      </c>
      <c r="N103" s="268" t="s">
        <v>3578</v>
      </c>
      <c r="O103" s="268" t="s">
        <v>3597</v>
      </c>
      <c r="P103" s="268"/>
      <c r="Q103" s="268"/>
      <c r="R103" s="268"/>
      <c r="S103" s="268"/>
      <c r="T103" s="268"/>
      <c r="U103" s="268"/>
      <c r="V103" s="17">
        <v>45850</v>
      </c>
      <c r="W103" s="273" t="s">
        <v>3769</v>
      </c>
      <c r="X103" s="11" t="str">
        <f t="shared" si="2"/>
        <v>2025-UR-1075-14211931R2</v>
      </c>
      <c r="Z103" s="11">
        <f ca="1">IF(AND(ISBLANK(F103), ISBLANK(V103)), "", NETWORKDAYS.INTL(F103, IF(V103="", TODAY(), V103), "0000110", DATA!$B$2:$B$200))</f>
        <v>6</v>
      </c>
    </row>
    <row r="104" spans="1:26" s="11" customFormat="1" x14ac:dyDescent="0.25">
      <c r="A104" s="11" t="s">
        <v>8272</v>
      </c>
      <c r="B104" s="11">
        <v>14369046</v>
      </c>
      <c r="C104" s="16" t="s">
        <v>3688</v>
      </c>
      <c r="D104" s="11" t="s">
        <v>3744</v>
      </c>
      <c r="E104" s="11" t="s">
        <v>8118</v>
      </c>
      <c r="F104" s="17">
        <v>45845</v>
      </c>
      <c r="G104" s="11" t="s">
        <v>3682</v>
      </c>
      <c r="J104" s="11" t="s">
        <v>40</v>
      </c>
      <c r="K104" s="268">
        <v>1684</v>
      </c>
      <c r="L104" s="268"/>
      <c r="M104" s="268" t="s">
        <v>3597</v>
      </c>
      <c r="N104" s="268" t="s">
        <v>3578</v>
      </c>
      <c r="O104" s="268" t="s">
        <v>3579</v>
      </c>
      <c r="P104" s="268"/>
      <c r="Q104" s="268"/>
      <c r="R104" s="268"/>
      <c r="S104" s="268"/>
      <c r="T104" s="268"/>
      <c r="U104" s="268" t="s">
        <v>8400</v>
      </c>
      <c r="V104" s="17">
        <v>45853</v>
      </c>
      <c r="W104" s="273" t="s">
        <v>3769</v>
      </c>
      <c r="X104" s="11" t="str">
        <f t="shared" si="2"/>
        <v>2025-UR-1076-14369046</v>
      </c>
      <c r="Z104" s="11">
        <f ca="1">IF(AND(ISBLANK(F104), ISBLANK(V104)), "", NETWORKDAYS.INTL(F104, IF(V104="", TODAY(), V104), "0000110", DATA!$B$2:$B$200))</f>
        <v>7</v>
      </c>
    </row>
    <row r="105" spans="1:26" s="11" customFormat="1" x14ac:dyDescent="0.25">
      <c r="A105" s="11" t="s">
        <v>8273</v>
      </c>
      <c r="B105" s="11">
        <v>14369050</v>
      </c>
      <c r="C105" s="11" t="s">
        <v>3688</v>
      </c>
      <c r="D105" s="11" t="s">
        <v>3684</v>
      </c>
      <c r="E105" s="11" t="s">
        <v>8118</v>
      </c>
      <c r="F105" s="17">
        <v>45845</v>
      </c>
      <c r="G105" s="11" t="s">
        <v>3682</v>
      </c>
      <c r="H105" s="91"/>
      <c r="I105" s="91"/>
      <c r="J105" s="11" t="s">
        <v>40</v>
      </c>
      <c r="K105" s="268">
        <v>1993</v>
      </c>
      <c r="L105" s="268"/>
      <c r="M105" s="268" t="s">
        <v>3597</v>
      </c>
      <c r="N105" s="268" t="s">
        <v>3578</v>
      </c>
      <c r="O105" s="268" t="s">
        <v>3579</v>
      </c>
      <c r="P105" s="268"/>
      <c r="Q105" s="268"/>
      <c r="R105" s="268"/>
      <c r="S105" s="268"/>
      <c r="T105" s="268"/>
      <c r="U105" s="268"/>
      <c r="V105" s="17">
        <v>45852</v>
      </c>
      <c r="W105" s="273" t="s">
        <v>3769</v>
      </c>
      <c r="X105" s="11" t="str">
        <f t="shared" si="2"/>
        <v>2025-UR-1077-14369050</v>
      </c>
      <c r="Z105" s="11">
        <f ca="1">IF(AND(ISBLANK(F105), ISBLANK(V105)), "", NETWORKDAYS.INTL(F105, IF(V105="", TODAY(), V105), "0000110", DATA!$B$2:$B$200))</f>
        <v>6</v>
      </c>
    </row>
    <row r="106" spans="1:26" s="11" customFormat="1" x14ac:dyDescent="0.25">
      <c r="A106" s="11" t="s">
        <v>8312</v>
      </c>
      <c r="B106" s="11" t="s">
        <v>8313</v>
      </c>
      <c r="C106" s="11" t="s">
        <v>58</v>
      </c>
      <c r="D106" s="11" t="s">
        <v>3681</v>
      </c>
      <c r="E106" s="11">
        <v>1267829</v>
      </c>
      <c r="F106" s="17">
        <v>45851</v>
      </c>
      <c r="G106" s="11" t="s">
        <v>3682</v>
      </c>
      <c r="J106" s="11" t="s">
        <v>40</v>
      </c>
      <c r="K106" s="268">
        <v>1684</v>
      </c>
      <c r="L106" s="268"/>
      <c r="M106" s="268" t="s">
        <v>3597</v>
      </c>
      <c r="N106" s="268" t="s">
        <v>3597</v>
      </c>
      <c r="O106" s="268" t="s">
        <v>3579</v>
      </c>
      <c r="P106" s="268"/>
      <c r="Q106" s="268"/>
      <c r="R106" s="268"/>
      <c r="S106" s="268"/>
      <c r="T106" s="268"/>
      <c r="U106" s="268"/>
      <c r="V106" s="17">
        <v>45858</v>
      </c>
      <c r="W106" s="273" t="s">
        <v>3769</v>
      </c>
      <c r="X106" s="11" t="s">
        <v>8314</v>
      </c>
      <c r="Z106" s="11">
        <v>1</v>
      </c>
    </row>
    <row r="107" spans="1:26" s="11" customFormat="1" x14ac:dyDescent="0.25">
      <c r="A107" s="11" t="s">
        <v>8367</v>
      </c>
      <c r="B107" s="11">
        <v>14369053</v>
      </c>
      <c r="C107" s="16">
        <v>8.5</v>
      </c>
      <c r="D107" s="11" t="s">
        <v>3776</v>
      </c>
      <c r="E107" s="11" t="s">
        <v>8118</v>
      </c>
      <c r="F107" s="17">
        <v>45858</v>
      </c>
      <c r="G107" s="11" t="s">
        <v>3682</v>
      </c>
      <c r="H107" s="91"/>
      <c r="I107" s="91"/>
      <c r="J107" s="11" t="s">
        <v>40</v>
      </c>
      <c r="K107" s="268">
        <v>1790</v>
      </c>
      <c r="L107" s="268"/>
      <c r="M107" s="268" t="s">
        <v>3579</v>
      </c>
      <c r="N107" s="268" t="s">
        <v>3578</v>
      </c>
      <c r="O107" s="268" t="s">
        <v>3579</v>
      </c>
      <c r="P107" s="268"/>
      <c r="Q107" s="268"/>
      <c r="R107" s="268"/>
      <c r="S107" s="268"/>
      <c r="T107" s="268"/>
      <c r="U107" s="268"/>
      <c r="V107" s="17">
        <v>45862</v>
      </c>
      <c r="W107" s="273" t="s">
        <v>3769</v>
      </c>
      <c r="X107" s="11" t="str">
        <f t="shared" si="2"/>
        <v>2025-UR-1079-14369053</v>
      </c>
      <c r="Z107" s="11">
        <f ca="1">IF(AND(ISBLANK(F107), ISBLANK(V107)), "", NETWORKDAYS.INTL(F107, IF(V107="", TODAY(), V107), "0000110", DATA!$B$2:$B$200))</f>
        <v>5</v>
      </c>
    </row>
    <row r="108" spans="1:26" s="11" customFormat="1" x14ac:dyDescent="0.25">
      <c r="A108" s="11" t="s">
        <v>8421</v>
      </c>
      <c r="B108" s="11" t="s">
        <v>8422</v>
      </c>
      <c r="C108" s="11">
        <v>8.5</v>
      </c>
      <c r="D108" s="11" t="s">
        <v>3744</v>
      </c>
      <c r="E108" s="11">
        <v>1276939</v>
      </c>
      <c r="F108" s="17">
        <v>45861</v>
      </c>
      <c r="G108" s="11" t="s">
        <v>3682</v>
      </c>
      <c r="J108" s="11" t="s">
        <v>40</v>
      </c>
      <c r="K108" s="268">
        <v>2028</v>
      </c>
      <c r="L108" s="268"/>
      <c r="M108" s="268" t="s">
        <v>3579</v>
      </c>
      <c r="N108" s="268" t="s">
        <v>3597</v>
      </c>
      <c r="O108" s="268" t="s">
        <v>3579</v>
      </c>
      <c r="P108" s="268"/>
      <c r="Q108" s="268"/>
      <c r="R108" s="268"/>
      <c r="S108" s="268"/>
      <c r="T108" s="268"/>
      <c r="U108" s="268"/>
      <c r="V108" s="17">
        <v>45869</v>
      </c>
      <c r="W108" s="273" t="s">
        <v>3769</v>
      </c>
      <c r="X108" s="11" t="str">
        <f t="shared" si="2"/>
        <v>2025-UR-1080-14340870R1</v>
      </c>
      <c r="Z108" s="11">
        <f ca="1">IF(AND(ISBLANK(F108), ISBLANK(V108)), "", NETWORKDAYS.INTL(F108, IF(V108="", TODAY(), V108), "0000110", DATA!$B$2:$B$200))</f>
        <v>7</v>
      </c>
    </row>
    <row r="109" spans="1:26" s="11" customFormat="1" x14ac:dyDescent="0.25">
      <c r="A109" s="11" t="s">
        <v>8434</v>
      </c>
      <c r="B109" s="11" t="s">
        <v>8433</v>
      </c>
      <c r="C109" s="16">
        <v>8.5</v>
      </c>
      <c r="D109" s="11" t="s">
        <v>3684</v>
      </c>
      <c r="E109" s="11">
        <v>1276939</v>
      </c>
      <c r="F109" s="17">
        <v>45865</v>
      </c>
      <c r="G109" s="11" t="s">
        <v>3682</v>
      </c>
      <c r="H109" s="91"/>
      <c r="I109" s="91"/>
      <c r="J109" s="11" t="s">
        <v>40</v>
      </c>
      <c r="K109" s="268">
        <v>1737</v>
      </c>
      <c r="L109" s="268"/>
      <c r="M109" s="268" t="s">
        <v>3579</v>
      </c>
      <c r="N109" s="268" t="s">
        <v>3578</v>
      </c>
      <c r="O109" s="268" t="s">
        <v>3579</v>
      </c>
      <c r="P109" s="268"/>
      <c r="Q109" s="268"/>
      <c r="R109" s="268"/>
      <c r="S109" s="268"/>
      <c r="T109" s="268"/>
      <c r="U109" s="268"/>
      <c r="V109" s="17">
        <v>45870</v>
      </c>
      <c r="W109" s="273" t="s">
        <v>3769</v>
      </c>
      <c r="X109" s="11" t="str">
        <f t="shared" si="2"/>
        <v>2025-UR-1081-14340869R2</v>
      </c>
      <c r="Z109" s="11">
        <f ca="1">IF(AND(ISBLANK(F109), ISBLANK(V109)), "", NETWORKDAYS.INTL(F109, IF(V109="", TODAY(), V109), "0000110", DATA!$B$2:$B$200))</f>
        <v>5</v>
      </c>
    </row>
    <row r="110" spans="1:26" s="11" customFormat="1" x14ac:dyDescent="0.25">
      <c r="A110" s="11" t="s">
        <v>8457</v>
      </c>
      <c r="B110" s="11" t="s">
        <v>8456</v>
      </c>
      <c r="C110" s="16">
        <v>8.5</v>
      </c>
      <c r="D110" s="11" t="s">
        <v>3684</v>
      </c>
      <c r="E110" s="11">
        <v>1276939</v>
      </c>
      <c r="F110" s="17">
        <v>45866</v>
      </c>
      <c r="G110" s="11" t="s">
        <v>3682</v>
      </c>
      <c r="J110" s="11" t="s">
        <v>40</v>
      </c>
      <c r="K110" s="268">
        <v>2159</v>
      </c>
      <c r="L110" s="268"/>
      <c r="M110" s="268" t="s">
        <v>3579</v>
      </c>
      <c r="N110" s="268" t="s">
        <v>3578</v>
      </c>
      <c r="O110" s="268" t="s">
        <v>3579</v>
      </c>
      <c r="P110" s="268"/>
      <c r="Q110" s="268"/>
      <c r="R110" s="268"/>
      <c r="S110" s="268"/>
      <c r="T110" s="268"/>
      <c r="U110" s="268"/>
      <c r="V110" s="17">
        <v>45873</v>
      </c>
      <c r="W110" s="273" t="s">
        <v>3769</v>
      </c>
      <c r="X110" s="11" t="str">
        <f t="shared" si="2"/>
        <v>2025-UR-1082-14340868R2</v>
      </c>
      <c r="Z110" s="11">
        <f ca="1">IF(AND(ISBLANK(F110), ISBLANK(V110)), "", NETWORKDAYS.INTL(F110, IF(V110="", TODAY(), V110), "0000110", DATA!$B$2:$B$200))</f>
        <v>6</v>
      </c>
    </row>
    <row r="111" spans="1:26" s="11" customFormat="1" x14ac:dyDescent="0.25">
      <c r="A111" s="90" t="s">
        <v>8459</v>
      </c>
      <c r="B111" s="90" t="s">
        <v>8458</v>
      </c>
      <c r="C111" s="230">
        <v>8.5</v>
      </c>
      <c r="D111" s="90" t="s">
        <v>3684</v>
      </c>
      <c r="E111" s="90">
        <v>1276939</v>
      </c>
      <c r="F111" s="231">
        <v>45867</v>
      </c>
      <c r="G111" s="90" t="s">
        <v>3682</v>
      </c>
      <c r="H111" s="90"/>
      <c r="I111" s="90"/>
      <c r="J111" s="271" t="s">
        <v>506</v>
      </c>
      <c r="K111" s="270"/>
      <c r="L111" s="270"/>
      <c r="M111" s="270"/>
      <c r="N111" s="270" t="s">
        <v>3578</v>
      </c>
      <c r="O111" s="270" t="s">
        <v>8828</v>
      </c>
      <c r="P111" s="270"/>
      <c r="Q111" s="270"/>
      <c r="R111" s="270"/>
      <c r="S111" s="270"/>
      <c r="T111" s="270"/>
      <c r="U111" s="275" t="s">
        <v>8631</v>
      </c>
      <c r="V111" s="276">
        <v>45903</v>
      </c>
      <c r="W111" s="281" t="s">
        <v>8263</v>
      </c>
      <c r="X111" s="90" t="str">
        <f t="shared" si="2"/>
        <v>2025-UR-1083-14211931R3</v>
      </c>
      <c r="Z111" s="11">
        <f ca="1">IF(AND(ISBLANK(F111), ISBLANK(V111)), "", NETWORKDAYS.INTL(F111, IF(V111="", TODAY(), V111), "0000110", DATA!$B$2:$B$200))</f>
        <v>27</v>
      </c>
    </row>
    <row r="112" spans="1:26" s="11" customFormat="1" x14ac:dyDescent="0.25">
      <c r="A112" s="11" t="s">
        <v>8493</v>
      </c>
      <c r="B112" s="11">
        <v>14370260</v>
      </c>
      <c r="C112" s="16" t="s">
        <v>3688</v>
      </c>
      <c r="D112" s="11" t="s">
        <v>5357</v>
      </c>
      <c r="E112" s="11">
        <v>2019412</v>
      </c>
      <c r="F112" s="17">
        <v>45868</v>
      </c>
      <c r="G112" s="11" t="s">
        <v>3682</v>
      </c>
      <c r="J112" s="11" t="s">
        <v>40</v>
      </c>
      <c r="K112" s="268">
        <v>1015</v>
      </c>
      <c r="L112" s="268"/>
      <c r="M112" s="268" t="s">
        <v>3579</v>
      </c>
      <c r="N112" s="268" t="s">
        <v>3597</v>
      </c>
      <c r="O112" s="268" t="s">
        <v>3579</v>
      </c>
      <c r="P112" s="268"/>
      <c r="Q112" s="268"/>
      <c r="R112" s="268"/>
      <c r="S112" s="268"/>
      <c r="T112" s="268"/>
      <c r="U112" s="277" t="s">
        <v>7949</v>
      </c>
      <c r="V112" s="17">
        <v>45879</v>
      </c>
      <c r="W112" s="273" t="s">
        <v>3769</v>
      </c>
      <c r="X112" s="11" t="str">
        <f t="shared" ref="X112:X136" si="3">A112&amp;"-"&amp;B112</f>
        <v>2025-UR-1084-14370260</v>
      </c>
      <c r="Z112" s="11">
        <f ca="1">IF(AND(ISBLANK(F112), ISBLANK(V112)), "", NETWORKDAYS.INTL(F112, IF(V112="", TODAY(), V112), "0000110", DATA!$B$2:$B$200))</f>
        <v>8</v>
      </c>
    </row>
    <row r="113" spans="1:26" s="11" customFormat="1" x14ac:dyDescent="0.25">
      <c r="A113" s="11" t="s">
        <v>8494</v>
      </c>
      <c r="B113" s="11" t="s">
        <v>8486</v>
      </c>
      <c r="C113" s="11" t="s">
        <v>3688</v>
      </c>
      <c r="D113" s="11" t="s">
        <v>3684</v>
      </c>
      <c r="E113" s="11" t="s">
        <v>8118</v>
      </c>
      <c r="F113" s="17">
        <v>45873</v>
      </c>
      <c r="G113" s="11" t="s">
        <v>3682</v>
      </c>
      <c r="H113" s="91"/>
      <c r="I113" s="91"/>
      <c r="J113" s="11" t="s">
        <v>40</v>
      </c>
      <c r="K113" s="268">
        <v>1790</v>
      </c>
      <c r="L113" s="268"/>
      <c r="M113" s="268" t="s">
        <v>3579</v>
      </c>
      <c r="N113" s="268" t="s">
        <v>3578</v>
      </c>
      <c r="O113" s="268" t="s">
        <v>3579</v>
      </c>
      <c r="P113" s="268"/>
      <c r="Q113" s="268"/>
      <c r="R113" s="268"/>
      <c r="S113" s="268"/>
      <c r="T113" s="268"/>
      <c r="U113" s="268"/>
      <c r="V113" s="17">
        <v>45889</v>
      </c>
      <c r="W113" s="273" t="s">
        <v>3769</v>
      </c>
      <c r="X113" s="11" t="str">
        <f t="shared" si="3"/>
        <v>2025-UR-1085-14369050R1</v>
      </c>
      <c r="Z113" s="11">
        <f ca="1">IF(AND(ISBLANK(F113), ISBLANK(V113)), "", NETWORKDAYS.INTL(F113, IF(V113="", TODAY(), V113), "0000110", DATA!$B$2:$B$200))</f>
        <v>13</v>
      </c>
    </row>
    <row r="114" spans="1:26" s="11" customFormat="1" x14ac:dyDescent="0.25">
      <c r="A114" s="11" t="s">
        <v>8495</v>
      </c>
      <c r="B114" s="11" t="s">
        <v>8485</v>
      </c>
      <c r="C114" s="16">
        <v>8.5</v>
      </c>
      <c r="D114" s="11" t="s">
        <v>3684</v>
      </c>
      <c r="E114" s="11">
        <v>1276939</v>
      </c>
      <c r="F114" s="17">
        <v>45873</v>
      </c>
      <c r="G114" s="11" t="s">
        <v>3682</v>
      </c>
      <c r="J114" s="11" t="s">
        <v>40</v>
      </c>
      <c r="K114" s="268">
        <v>1975</v>
      </c>
      <c r="L114" s="268"/>
      <c r="M114" s="268" t="s">
        <v>3579</v>
      </c>
      <c r="N114" s="268" t="s">
        <v>3578</v>
      </c>
      <c r="O114" s="268" t="s">
        <v>3579</v>
      </c>
      <c r="P114" s="268"/>
      <c r="Q114" s="268"/>
      <c r="R114" s="268"/>
      <c r="S114" s="268"/>
      <c r="T114" s="268"/>
      <c r="U114" s="268"/>
      <c r="V114" s="17">
        <v>45881</v>
      </c>
      <c r="W114" s="273" t="s">
        <v>3769</v>
      </c>
      <c r="X114" s="11" t="str">
        <f t="shared" si="3"/>
        <v>2025-UR-1086-14340871R1</v>
      </c>
      <c r="Z114" s="11">
        <f ca="1">IF(AND(ISBLANK(F114), ISBLANK(V114)), "", NETWORKDAYS.INTL(F114, IF(V114="", TODAY(), V114), "0000110", DATA!$B$2:$B$200))</f>
        <v>7</v>
      </c>
    </row>
    <row r="115" spans="1:26" s="11" customFormat="1" x14ac:dyDescent="0.25">
      <c r="A115" s="11" t="s">
        <v>8496</v>
      </c>
      <c r="B115" s="11" t="s">
        <v>8487</v>
      </c>
      <c r="C115" s="16">
        <v>8.5</v>
      </c>
      <c r="D115" s="11" t="s">
        <v>3684</v>
      </c>
      <c r="E115" s="11" t="s">
        <v>3789</v>
      </c>
      <c r="F115" s="17">
        <v>45873</v>
      </c>
      <c r="G115" s="151" t="s">
        <v>3682</v>
      </c>
      <c r="H115" s="91"/>
      <c r="I115" s="91"/>
      <c r="J115" s="11" t="s">
        <v>40</v>
      </c>
      <c r="K115" s="268">
        <v>1974</v>
      </c>
      <c r="L115" s="268"/>
      <c r="M115" s="268" t="s">
        <v>3579</v>
      </c>
      <c r="N115" s="268" t="s">
        <v>3597</v>
      </c>
      <c r="O115" s="268" t="s">
        <v>3579</v>
      </c>
      <c r="P115" s="268"/>
      <c r="Q115" s="268"/>
      <c r="R115" s="268"/>
      <c r="S115" s="268"/>
      <c r="T115" s="268"/>
      <c r="U115" s="268"/>
      <c r="V115" s="17">
        <v>45889</v>
      </c>
      <c r="W115" s="273" t="s">
        <v>3769</v>
      </c>
      <c r="X115" s="11" t="str">
        <f t="shared" si="3"/>
        <v>2025-UR-1087-14254501R1</v>
      </c>
      <c r="Z115" s="11">
        <f ca="1">IF(AND(ISBLANK(F115), ISBLANK(V115)), "", NETWORKDAYS.INTL(F115, IF(V115="", TODAY(), V115), "0000110", DATA!$B$2:$B$200))</f>
        <v>13</v>
      </c>
    </row>
    <row r="116" spans="1:26" s="11" customFormat="1" x14ac:dyDescent="0.25">
      <c r="A116" s="11" t="s">
        <v>8510</v>
      </c>
      <c r="B116" s="11" t="s">
        <v>8511</v>
      </c>
      <c r="C116" s="11">
        <v>8.5</v>
      </c>
      <c r="D116" s="11" t="s">
        <v>3684</v>
      </c>
      <c r="E116" s="11">
        <v>1276939</v>
      </c>
      <c r="F116" s="17">
        <v>45882</v>
      </c>
      <c r="G116" s="11" t="s">
        <v>3682</v>
      </c>
      <c r="J116" s="11" t="s">
        <v>40</v>
      </c>
      <c r="K116" s="268">
        <v>1790</v>
      </c>
      <c r="L116" s="268"/>
      <c r="M116" s="268" t="s">
        <v>3579</v>
      </c>
      <c r="N116" s="268" t="s">
        <v>3578</v>
      </c>
      <c r="O116" s="268" t="s">
        <v>3579</v>
      </c>
      <c r="P116" s="268"/>
      <c r="Q116" s="268"/>
      <c r="R116" s="268"/>
      <c r="S116" s="268"/>
      <c r="T116" s="268"/>
      <c r="U116" s="268"/>
      <c r="V116" s="17">
        <v>45895</v>
      </c>
      <c r="W116" s="273" t="s">
        <v>3769</v>
      </c>
      <c r="X116" s="11" t="str">
        <f t="shared" si="3"/>
        <v>2025-UR-1088-14353147R1</v>
      </c>
      <c r="Z116" s="11">
        <f ca="1">IF(AND(ISBLANK(F116), ISBLANK(V116)), "", NETWORKDAYS.INTL(F116, IF(V116="", TODAY(), V116), "0000110", DATA!$B$2:$B$200))</f>
        <v>10</v>
      </c>
    </row>
    <row r="117" spans="1:26" s="11" customFormat="1" x14ac:dyDescent="0.25">
      <c r="A117" s="11" t="s">
        <v>8512</v>
      </c>
      <c r="B117" s="11" t="s">
        <v>8513</v>
      </c>
      <c r="C117" s="16">
        <v>8.5</v>
      </c>
      <c r="D117" s="11" t="s">
        <v>3744</v>
      </c>
      <c r="E117" s="11" t="s">
        <v>8118</v>
      </c>
      <c r="F117" s="17">
        <v>45882</v>
      </c>
      <c r="G117" s="11" t="s">
        <v>3682</v>
      </c>
      <c r="H117" s="91"/>
      <c r="I117" s="91"/>
      <c r="J117" s="11" t="s">
        <v>40</v>
      </c>
      <c r="K117" s="268">
        <v>2408</v>
      </c>
      <c r="L117" s="268"/>
      <c r="M117" s="268" t="s">
        <v>3597</v>
      </c>
      <c r="N117" s="268" t="s">
        <v>3578</v>
      </c>
      <c r="O117" s="268" t="s">
        <v>3579</v>
      </c>
      <c r="P117" s="268"/>
      <c r="Q117" s="268"/>
      <c r="R117" s="268"/>
      <c r="S117" s="268"/>
      <c r="T117" s="268"/>
      <c r="U117" s="268"/>
      <c r="V117" s="17">
        <v>45894</v>
      </c>
      <c r="W117" s="273" t="s">
        <v>3769</v>
      </c>
      <c r="X117" s="11" t="str">
        <f t="shared" si="3"/>
        <v>2025-UR-1089-14369053R1</v>
      </c>
      <c r="Z117" s="11">
        <f ca="1">IF(AND(ISBLANK(F117), ISBLANK(V117)), "", NETWORKDAYS.INTL(F117, IF(V117="", TODAY(), V117), "0000110", DATA!$B$2:$B$200))</f>
        <v>9</v>
      </c>
    </row>
    <row r="118" spans="1:26" s="11" customFormat="1" x14ac:dyDescent="0.25">
      <c r="A118" s="90" t="s">
        <v>8540</v>
      </c>
      <c r="B118" s="90" t="s">
        <v>8539</v>
      </c>
      <c r="C118" s="230">
        <v>8.5</v>
      </c>
      <c r="D118" s="90" t="s">
        <v>3684</v>
      </c>
      <c r="E118" s="90">
        <v>1276939</v>
      </c>
      <c r="F118" s="231">
        <v>45888</v>
      </c>
      <c r="G118" s="90" t="s">
        <v>3682</v>
      </c>
      <c r="H118" s="90"/>
      <c r="I118" s="90"/>
      <c r="J118" s="271" t="s">
        <v>506</v>
      </c>
      <c r="K118" s="270"/>
      <c r="L118" s="270"/>
      <c r="M118" s="270"/>
      <c r="N118" s="270" t="s">
        <v>8828</v>
      </c>
      <c r="O118" s="270" t="s">
        <v>3578</v>
      </c>
      <c r="P118" s="270"/>
      <c r="Q118" s="270"/>
      <c r="R118" s="270"/>
      <c r="S118" s="270"/>
      <c r="T118" s="270"/>
      <c r="U118" s="275" t="s">
        <v>8631</v>
      </c>
      <c r="V118" s="276">
        <v>45903</v>
      </c>
      <c r="W118" s="281" t="s">
        <v>8263</v>
      </c>
      <c r="X118" s="11" t="str">
        <f t="shared" si="3"/>
        <v>2025-UR-1090-14336287R3</v>
      </c>
      <c r="Z118" s="11">
        <f ca="1">IF(AND(ISBLANK(F118), ISBLANK(V118)), "", NETWORKDAYS.INTL(F118, IF(V118="", TODAY(), V118), "0000110", DATA!$B$2:$B$200))</f>
        <v>12</v>
      </c>
    </row>
    <row r="119" spans="1:26" s="11" customFormat="1" x14ac:dyDescent="0.25">
      <c r="A119" s="11" t="s">
        <v>8628</v>
      </c>
      <c r="B119" s="11" t="s">
        <v>8627</v>
      </c>
      <c r="C119" s="16" t="s">
        <v>3688</v>
      </c>
      <c r="D119" s="11" t="s">
        <v>3744</v>
      </c>
      <c r="E119" s="11" t="s">
        <v>8118</v>
      </c>
      <c r="F119" s="17">
        <v>45896</v>
      </c>
      <c r="G119" s="11" t="s">
        <v>3682</v>
      </c>
      <c r="H119" s="91"/>
      <c r="I119" s="91"/>
      <c r="J119" s="11" t="s">
        <v>40</v>
      </c>
      <c r="K119" s="268">
        <v>2355</v>
      </c>
      <c r="L119" s="268"/>
      <c r="M119" s="268" t="s">
        <v>3597</v>
      </c>
      <c r="N119" s="268" t="s">
        <v>3578</v>
      </c>
      <c r="O119" s="268" t="s">
        <v>3579</v>
      </c>
      <c r="P119" s="268"/>
      <c r="Q119" s="268"/>
      <c r="R119" s="268"/>
      <c r="S119" s="268"/>
      <c r="T119" s="268"/>
      <c r="U119" s="268"/>
      <c r="V119" s="17">
        <v>45904</v>
      </c>
      <c r="W119" s="273" t="s">
        <v>3769</v>
      </c>
      <c r="X119" s="11" t="str">
        <f t="shared" si="3"/>
        <v>2025-UR-1091-14369046R1</v>
      </c>
      <c r="Z119" s="11">
        <f ca="1">IF(AND(ISBLANK(F119), ISBLANK(V119)), "", NETWORKDAYS.INTL(F119, IF(V119="", TODAY(), V119), "0000110", DATA!$B$2:$B$200))</f>
        <v>7</v>
      </c>
    </row>
    <row r="120" spans="1:26" s="11" customFormat="1" x14ac:dyDescent="0.25">
      <c r="A120" s="90" t="s">
        <v>8661</v>
      </c>
      <c r="B120" s="90" t="s">
        <v>8659</v>
      </c>
      <c r="C120" s="230">
        <v>8.5</v>
      </c>
      <c r="D120" s="90" t="s">
        <v>3684</v>
      </c>
      <c r="E120" s="90">
        <v>1276939</v>
      </c>
      <c r="F120" s="231">
        <v>45903</v>
      </c>
      <c r="G120" s="90" t="s">
        <v>3682</v>
      </c>
      <c r="H120" s="90"/>
      <c r="I120" s="90"/>
      <c r="J120" s="271" t="s">
        <v>506</v>
      </c>
      <c r="K120" s="270"/>
      <c r="L120" s="270"/>
      <c r="M120" s="270"/>
      <c r="N120" s="270"/>
      <c r="O120" s="270"/>
      <c r="P120" s="270"/>
      <c r="Q120" s="270"/>
      <c r="R120" s="270"/>
      <c r="S120" s="270"/>
      <c r="T120" s="270"/>
      <c r="U120" s="270"/>
      <c r="V120" s="276" t="s">
        <v>937</v>
      </c>
      <c r="W120" s="281"/>
      <c r="X120" s="11" t="str">
        <f t="shared" si="3"/>
        <v>2025-UR-1092-14340868R3</v>
      </c>
      <c r="Z120" s="11" t="e">
        <f ca="1">IF(AND(ISBLANK(F120), ISBLANK(V120)), "", NETWORKDAYS.INTL(F120, IF(V120="", TODAY(), V120), "0000110", DATA!$B$2:$B$200))</f>
        <v>#VALUE!</v>
      </c>
    </row>
    <row r="121" spans="1:26" s="11" customFormat="1" x14ac:dyDescent="0.25">
      <c r="A121" s="11" t="s">
        <v>8662</v>
      </c>
      <c r="B121" s="11" t="s">
        <v>8660</v>
      </c>
      <c r="C121" s="16">
        <v>8.5</v>
      </c>
      <c r="D121" s="11" t="s">
        <v>3681</v>
      </c>
      <c r="E121" s="11">
        <v>1267829</v>
      </c>
      <c r="F121" s="17">
        <v>45903</v>
      </c>
      <c r="G121" s="11" t="s">
        <v>3682</v>
      </c>
      <c r="H121" s="91"/>
      <c r="I121" s="91"/>
      <c r="J121" s="11" t="s">
        <v>40</v>
      </c>
      <c r="K121" s="268">
        <v>685</v>
      </c>
      <c r="L121" s="268"/>
      <c r="M121" s="268"/>
      <c r="N121" s="268" t="s">
        <v>3597</v>
      </c>
      <c r="O121" s="268" t="s">
        <v>3579</v>
      </c>
      <c r="P121" s="268"/>
      <c r="Q121" s="268"/>
      <c r="R121" s="268"/>
      <c r="S121" s="268"/>
      <c r="T121" s="268"/>
      <c r="U121" s="268"/>
      <c r="V121" s="17">
        <v>45914</v>
      </c>
      <c r="W121" s="279" t="s">
        <v>3769</v>
      </c>
      <c r="X121" s="11" t="str">
        <f t="shared" si="3"/>
        <v>2025-UR-1093-14204333R2</v>
      </c>
      <c r="Z121" s="11">
        <f ca="1">IF(AND(ISBLANK(F121), ISBLANK(V121)), "", NETWORKDAYS.INTL(F121, IF(V121="", TODAY(), V121), "0000110", DATA!$B$2:$B$200))</f>
        <v>8</v>
      </c>
    </row>
    <row r="122" spans="1:26" s="11" customFormat="1" x14ac:dyDescent="0.25">
      <c r="A122" s="11" t="s">
        <v>8665</v>
      </c>
      <c r="B122" s="11">
        <v>14336288</v>
      </c>
      <c r="C122" s="11">
        <v>8.5</v>
      </c>
      <c r="D122" s="11" t="s">
        <v>3744</v>
      </c>
      <c r="E122" s="11">
        <v>1276939</v>
      </c>
      <c r="F122" s="17">
        <v>45907</v>
      </c>
      <c r="G122" s="11" t="s">
        <v>3682</v>
      </c>
      <c r="J122" s="11" t="s">
        <v>40</v>
      </c>
      <c r="K122" s="268">
        <v>2399</v>
      </c>
      <c r="L122" s="268"/>
      <c r="M122" s="268" t="s">
        <v>3578</v>
      </c>
      <c r="N122" s="268" t="s">
        <v>3578</v>
      </c>
      <c r="O122" s="268" t="s">
        <v>3579</v>
      </c>
      <c r="P122" s="268"/>
      <c r="Q122" s="268"/>
      <c r="R122" s="268"/>
      <c r="S122" s="268"/>
      <c r="T122" s="268"/>
      <c r="U122" s="268"/>
      <c r="V122" s="17">
        <v>45916</v>
      </c>
      <c r="W122" s="279" t="s">
        <v>3769</v>
      </c>
      <c r="X122" s="11" t="str">
        <f t="shared" si="3"/>
        <v>2025-UR-1094-14336288</v>
      </c>
      <c r="Z122" s="11">
        <f ca="1">IF(AND(ISBLANK(F122), ISBLANK(V122)), "", NETWORKDAYS.INTL(F122, IF(V122="", TODAY(), V122), "0000110", DATA!$B$2:$B$200))</f>
        <v>8</v>
      </c>
    </row>
    <row r="123" spans="1:26" s="11" customFormat="1" x14ac:dyDescent="0.25">
      <c r="A123" s="11" t="s">
        <v>8679</v>
      </c>
      <c r="B123" s="11">
        <v>14387332</v>
      </c>
      <c r="C123" s="16" t="s">
        <v>3688</v>
      </c>
      <c r="D123" s="11" t="s">
        <v>5355</v>
      </c>
      <c r="E123" s="11" t="s">
        <v>8147</v>
      </c>
      <c r="F123" s="17">
        <v>45909</v>
      </c>
      <c r="G123" s="11" t="s">
        <v>3682</v>
      </c>
      <c r="H123" s="91"/>
      <c r="I123" s="91"/>
      <c r="J123" s="11" t="s">
        <v>40</v>
      </c>
      <c r="K123" s="268">
        <v>1140</v>
      </c>
      <c r="L123" s="268"/>
      <c r="M123" s="268" t="s">
        <v>3579</v>
      </c>
      <c r="N123" s="268" t="s">
        <v>3578</v>
      </c>
      <c r="O123" s="268" t="s">
        <v>3579</v>
      </c>
      <c r="P123" s="268"/>
      <c r="Q123" s="268"/>
      <c r="R123" s="268"/>
      <c r="S123" s="268"/>
      <c r="T123" s="268"/>
      <c r="U123" s="268"/>
      <c r="V123" s="17">
        <v>45916</v>
      </c>
      <c r="W123" s="279" t="s">
        <v>3769</v>
      </c>
      <c r="X123" s="11" t="str">
        <f t="shared" si="3"/>
        <v>2025-UR-1095-14387332</v>
      </c>
      <c r="Z123" s="11">
        <f ca="1">IF(AND(ISBLANK(F123), ISBLANK(V123)), "", NETWORKDAYS.INTL(F123, IF(V123="", TODAY(), V123), "0000110", DATA!$B$2:$B$200))</f>
        <v>6</v>
      </c>
    </row>
    <row r="124" spans="1:26" s="11" customFormat="1" x14ac:dyDescent="0.25">
      <c r="A124" s="11" t="s">
        <v>8681</v>
      </c>
      <c r="B124" s="11" t="s">
        <v>8680</v>
      </c>
      <c r="C124" s="16">
        <v>8.5</v>
      </c>
      <c r="D124" s="11" t="s">
        <v>3684</v>
      </c>
      <c r="E124" s="11">
        <v>1276939</v>
      </c>
      <c r="F124" s="17">
        <v>45910</v>
      </c>
      <c r="G124" s="11" t="s">
        <v>3682</v>
      </c>
      <c r="J124" s="11" t="s">
        <v>40</v>
      </c>
      <c r="K124" s="268">
        <v>586</v>
      </c>
      <c r="L124" s="268"/>
      <c r="M124" s="268" t="s">
        <v>3579</v>
      </c>
      <c r="N124" s="268" t="s">
        <v>3578</v>
      </c>
      <c r="O124" s="268" t="s">
        <v>3579</v>
      </c>
      <c r="P124" s="268"/>
      <c r="Q124" s="268"/>
      <c r="R124" s="268"/>
      <c r="S124" s="268"/>
      <c r="T124" s="268"/>
      <c r="U124" s="268"/>
      <c r="V124" s="17">
        <v>45918</v>
      </c>
      <c r="W124" s="279" t="s">
        <v>3799</v>
      </c>
      <c r="X124" s="11" t="str">
        <f t="shared" si="3"/>
        <v>2025-UR-1096-14353148R1</v>
      </c>
      <c r="Z124" s="11">
        <f ca="1">IF(AND(ISBLANK(F124), ISBLANK(V124)), "", NETWORKDAYS.INTL(F124, IF(V124="", TODAY(), V124), "0000110", DATA!$B$2:$B$200))</f>
        <v>7</v>
      </c>
    </row>
    <row r="125" spans="1:26" s="11" customFormat="1" x14ac:dyDescent="0.25">
      <c r="A125" s="11" t="s">
        <v>8698</v>
      </c>
      <c r="B125" s="11" t="s">
        <v>8697</v>
      </c>
      <c r="C125" s="16">
        <v>8.5</v>
      </c>
      <c r="D125" s="11" t="s">
        <v>3744</v>
      </c>
      <c r="E125" s="11" t="s">
        <v>8118</v>
      </c>
      <c r="F125" s="17">
        <v>45914</v>
      </c>
      <c r="G125" s="11" t="s">
        <v>3682</v>
      </c>
      <c r="H125" s="91"/>
      <c r="I125" s="91"/>
      <c r="J125" s="11" t="s">
        <v>40</v>
      </c>
      <c r="K125" s="268">
        <v>895</v>
      </c>
      <c r="L125" s="268"/>
      <c r="M125" s="268"/>
      <c r="N125" s="268" t="s">
        <v>3578</v>
      </c>
      <c r="O125" s="268" t="s">
        <v>3579</v>
      </c>
      <c r="P125" s="268"/>
      <c r="Q125" s="268"/>
      <c r="R125" s="268"/>
      <c r="S125" s="268"/>
      <c r="T125" s="268"/>
      <c r="U125" s="268"/>
      <c r="V125" s="17">
        <v>45918</v>
      </c>
      <c r="W125" s="279" t="s">
        <v>3799</v>
      </c>
      <c r="X125" s="11" t="str">
        <f t="shared" si="3"/>
        <v>2025-UR-1097-14369053R2</v>
      </c>
      <c r="Z125" s="11">
        <f ca="1">IF(AND(ISBLANK(F125), ISBLANK(V125)), "", NETWORKDAYS.INTL(F125, IF(V125="", TODAY(), V125), "0000110", DATA!$B$2:$B$200))</f>
        <v>5</v>
      </c>
    </row>
    <row r="126" spans="1:26" s="11" customFormat="1" x14ac:dyDescent="0.25">
      <c r="A126" s="90" t="s">
        <v>8753</v>
      </c>
      <c r="B126" s="90" t="s">
        <v>8754</v>
      </c>
      <c r="C126" s="230">
        <v>8.5</v>
      </c>
      <c r="D126" s="90" t="s">
        <v>3684</v>
      </c>
      <c r="E126" s="90">
        <v>1276939</v>
      </c>
      <c r="F126" s="231">
        <v>45921</v>
      </c>
      <c r="G126" s="90" t="s">
        <v>3682</v>
      </c>
      <c r="H126" s="90"/>
      <c r="I126" s="90"/>
      <c r="J126" s="271" t="s">
        <v>506</v>
      </c>
      <c r="K126" s="270"/>
      <c r="L126" s="270"/>
      <c r="M126" s="270"/>
      <c r="N126" s="270" t="s">
        <v>9187</v>
      </c>
      <c r="O126" s="270"/>
      <c r="P126" s="270"/>
      <c r="Q126" s="270"/>
      <c r="R126" s="270"/>
      <c r="S126" s="270"/>
      <c r="T126" s="270"/>
      <c r="U126" s="270"/>
      <c r="V126" s="276">
        <v>46002</v>
      </c>
      <c r="W126" s="281" t="s">
        <v>8263</v>
      </c>
      <c r="X126" s="11" t="str">
        <f t="shared" si="3"/>
        <v>2025-UR-1098-14340869R3</v>
      </c>
      <c r="Z126" s="11">
        <f ca="1">IF(AND(ISBLANK('L4'!F602), ISBLANK(V126)), "", NETWORKDAYS.INTL('L4'!F602, IF(V126="", TODAY(), V126), "0000110", DATA!$B$2:$B$200))</f>
        <v>59</v>
      </c>
    </row>
    <row r="127" spans="1:26" s="11" customFormat="1" x14ac:dyDescent="0.25">
      <c r="A127" s="90" t="s">
        <v>8758</v>
      </c>
      <c r="B127" s="90">
        <v>14387331</v>
      </c>
      <c r="C127" s="230">
        <v>8.5</v>
      </c>
      <c r="D127" s="90" t="s">
        <v>5355</v>
      </c>
      <c r="E127" s="90">
        <v>2015535</v>
      </c>
      <c r="F127" s="231">
        <v>45921</v>
      </c>
      <c r="G127" s="90" t="s">
        <v>3682</v>
      </c>
      <c r="H127" s="90"/>
      <c r="I127" s="90"/>
      <c r="J127" s="271" t="s">
        <v>506</v>
      </c>
      <c r="K127" s="270"/>
      <c r="L127" s="270"/>
      <c r="M127" s="270"/>
      <c r="N127" s="270" t="s">
        <v>9187</v>
      </c>
      <c r="O127" s="270"/>
      <c r="P127" s="270"/>
      <c r="Q127" s="270"/>
      <c r="R127" s="270"/>
      <c r="S127" s="270"/>
      <c r="T127" s="270"/>
      <c r="U127" s="270"/>
      <c r="V127" s="276">
        <v>46002</v>
      </c>
      <c r="W127" s="281"/>
      <c r="X127" s="11" t="str">
        <f t="shared" si="3"/>
        <v>2025-UR-1099-14387331</v>
      </c>
      <c r="Z127" s="11">
        <f ca="1">IF(AND(ISBLANK(F127), ISBLANK(V127)), "", NETWORKDAYS.INTL(F127, IF(V127="", TODAY(), V127), "0000110", DATA!$B$2:$B$200))</f>
        <v>58</v>
      </c>
    </row>
    <row r="128" spans="1:26" s="11" customFormat="1" x14ac:dyDescent="0.25">
      <c r="A128" s="11" t="s">
        <v>8759</v>
      </c>
      <c r="B128" s="11" t="s">
        <v>8762</v>
      </c>
      <c r="C128" s="16">
        <v>8.5</v>
      </c>
      <c r="D128" s="11" t="s">
        <v>3776</v>
      </c>
      <c r="E128" s="11">
        <v>1267829</v>
      </c>
      <c r="F128" s="17">
        <v>45921</v>
      </c>
      <c r="G128" s="11" t="s">
        <v>3682</v>
      </c>
      <c r="H128" s="91"/>
      <c r="I128" s="91"/>
      <c r="J128" s="11" t="s">
        <v>40</v>
      </c>
      <c r="K128" s="268">
        <v>586</v>
      </c>
      <c r="L128" s="268"/>
      <c r="M128" s="268"/>
      <c r="N128" s="268" t="s">
        <v>3578</v>
      </c>
      <c r="O128" s="268" t="s">
        <v>3579</v>
      </c>
      <c r="P128" s="268"/>
      <c r="Q128" s="268"/>
      <c r="R128" s="268"/>
      <c r="S128" s="268"/>
      <c r="T128" s="268"/>
      <c r="U128" s="268"/>
      <c r="V128" s="17">
        <v>45930</v>
      </c>
      <c r="W128" s="279" t="s">
        <v>8793</v>
      </c>
      <c r="X128" s="11" t="str">
        <f t="shared" si="3"/>
        <v>2025-UR-1100-14204329R3</v>
      </c>
      <c r="Z128" s="11">
        <f ca="1">IF(AND(ISBLANK(F128), ISBLANK(V128)), "", NETWORKDAYS.INTL(F128, IF(V128="", TODAY(), V128), "0000110", DATA!$B$2:$B$200))</f>
        <v>7</v>
      </c>
    </row>
    <row r="129" spans="1:26" s="11" customFormat="1" x14ac:dyDescent="0.25">
      <c r="A129" s="11" t="s">
        <v>8760</v>
      </c>
      <c r="B129" s="11" t="s">
        <v>8763</v>
      </c>
      <c r="C129" s="16">
        <v>8.5</v>
      </c>
      <c r="D129" s="11" t="s">
        <v>3681</v>
      </c>
      <c r="E129" s="11">
        <v>1267829</v>
      </c>
      <c r="F129" s="17">
        <v>45921</v>
      </c>
      <c r="G129" s="11" t="s">
        <v>3682</v>
      </c>
      <c r="H129" s="91"/>
      <c r="I129" s="91"/>
      <c r="J129" s="11" t="s">
        <v>40</v>
      </c>
      <c r="K129" s="268">
        <v>586</v>
      </c>
      <c r="L129" s="268"/>
      <c r="M129" s="268" t="s">
        <v>3579</v>
      </c>
      <c r="N129" s="268" t="s">
        <v>3578</v>
      </c>
      <c r="O129" s="268" t="s">
        <v>3579</v>
      </c>
      <c r="P129" s="268"/>
      <c r="Q129" s="268"/>
      <c r="R129" s="268"/>
      <c r="S129" s="268"/>
      <c r="T129" s="268"/>
      <c r="U129" s="268"/>
      <c r="V129" s="17">
        <v>45930</v>
      </c>
      <c r="W129" s="279" t="s">
        <v>3769</v>
      </c>
      <c r="X129" s="11" t="str">
        <f t="shared" si="3"/>
        <v>2025-UR-1101-14144630R2</v>
      </c>
      <c r="Z129" s="11">
        <f ca="1">IF(AND(ISBLANK(F129), ISBLANK(V129)), "", NETWORKDAYS.INTL(F129, IF(V129="", TODAY(), V129), "0000110", DATA!$B$2:$B$200))</f>
        <v>7</v>
      </c>
    </row>
    <row r="130" spans="1:26" s="11" customFormat="1" x14ac:dyDescent="0.25">
      <c r="A130" s="90" t="s">
        <v>8761</v>
      </c>
      <c r="B130" s="90" t="s">
        <v>8764</v>
      </c>
      <c r="C130" s="230">
        <v>8.5</v>
      </c>
      <c r="D130" s="90" t="s">
        <v>3681</v>
      </c>
      <c r="E130" s="90">
        <v>1267829</v>
      </c>
      <c r="F130" s="231">
        <v>45921</v>
      </c>
      <c r="G130" s="90" t="s">
        <v>3682</v>
      </c>
      <c r="H130" s="90"/>
      <c r="I130" s="90"/>
      <c r="J130" s="271" t="s">
        <v>506</v>
      </c>
      <c r="K130" s="270"/>
      <c r="L130" s="270"/>
      <c r="M130" s="270"/>
      <c r="N130" s="270"/>
      <c r="O130" s="270" t="s">
        <v>9188</v>
      </c>
      <c r="P130" s="270"/>
      <c r="Q130" s="270"/>
      <c r="R130" s="270"/>
      <c r="S130" s="270"/>
      <c r="T130" s="270"/>
      <c r="U130" s="270"/>
      <c r="V130" s="276">
        <v>46007</v>
      </c>
      <c r="W130" s="283" t="s">
        <v>8263</v>
      </c>
      <c r="X130" s="11" t="str">
        <f t="shared" si="3"/>
        <v>2025-UR-1102-14204330R3</v>
      </c>
      <c r="Z130" s="11">
        <f ca="1">IF(AND(ISBLANK(F130), ISBLANK(V130)), "", NETWORKDAYS.INTL(F130, IF(V130="", TODAY(), V130), "0000110", DATA!$B$2:$B$200))</f>
        <v>61</v>
      </c>
    </row>
    <row r="131" spans="1:26" s="11" customFormat="1" x14ac:dyDescent="0.25">
      <c r="A131" s="11" t="s">
        <v>8779</v>
      </c>
      <c r="B131" s="11" t="s">
        <v>8777</v>
      </c>
      <c r="C131" s="16" t="s">
        <v>58</v>
      </c>
      <c r="D131" s="11" t="s">
        <v>3681</v>
      </c>
      <c r="E131" s="11">
        <v>1267829</v>
      </c>
      <c r="F131" s="17">
        <v>45928</v>
      </c>
      <c r="G131" s="11" t="s">
        <v>3682</v>
      </c>
      <c r="H131" s="91"/>
      <c r="I131" s="91"/>
      <c r="J131" s="11" t="s">
        <v>40</v>
      </c>
      <c r="K131" s="268">
        <v>544</v>
      </c>
      <c r="L131" s="268"/>
      <c r="M131" s="268" t="s">
        <v>3579</v>
      </c>
      <c r="N131" s="268" t="s">
        <v>3578</v>
      </c>
      <c r="O131" s="268" t="s">
        <v>3579</v>
      </c>
      <c r="P131" s="268"/>
      <c r="Q131" s="268"/>
      <c r="R131" s="268"/>
      <c r="S131" s="268"/>
      <c r="T131" s="268"/>
      <c r="U131" s="268"/>
      <c r="V131" s="17">
        <v>45936</v>
      </c>
      <c r="W131" s="279" t="s">
        <v>3769</v>
      </c>
      <c r="X131" s="11" t="str">
        <f t="shared" si="3"/>
        <v>2025-UR-1103-14337192R1</v>
      </c>
      <c r="Z131" s="11">
        <f ca="1">IF(AND(ISBLANK(F131), ISBLANK(V131)), "", NETWORKDAYS.INTL(F131, IF(V131="", TODAY(), V131), "0000110", DATA!$B$2:$B$200))</f>
        <v>7</v>
      </c>
    </row>
    <row r="132" spans="1:26" s="11" customFormat="1" x14ac:dyDescent="0.25">
      <c r="A132" s="11" t="s">
        <v>8780</v>
      </c>
      <c r="B132" s="11">
        <v>14204328</v>
      </c>
      <c r="C132" s="16">
        <v>8.5</v>
      </c>
      <c r="D132" s="11" t="s">
        <v>3681</v>
      </c>
      <c r="E132" s="11" t="s">
        <v>5351</v>
      </c>
      <c r="F132" s="17">
        <v>45928</v>
      </c>
      <c r="G132" s="11" t="s">
        <v>3682</v>
      </c>
      <c r="J132" s="11" t="s">
        <v>40</v>
      </c>
      <c r="K132" s="268">
        <v>460</v>
      </c>
      <c r="L132" s="268"/>
      <c r="M132" s="268" t="s">
        <v>3579</v>
      </c>
      <c r="N132" s="268" t="s">
        <v>3578</v>
      </c>
      <c r="O132" s="268" t="s">
        <v>3579</v>
      </c>
      <c r="P132" s="268"/>
      <c r="Q132" s="268"/>
      <c r="R132" s="268"/>
      <c r="S132" s="268"/>
      <c r="T132" s="268"/>
      <c r="U132" s="268" t="s">
        <v>20</v>
      </c>
      <c r="V132" s="17">
        <v>45946</v>
      </c>
      <c r="W132" s="279" t="s">
        <v>3769</v>
      </c>
      <c r="X132" s="11" t="str">
        <f t="shared" si="3"/>
        <v>2025-UR-1104-14204328</v>
      </c>
      <c r="Z132" s="11">
        <f ca="1">IF(AND(ISBLANK(F132), ISBLANK(V132)), "", NETWORKDAYS.INTL(F132, IF(V132="", TODAY(), V132), "0000110", DATA!$B$2:$B$200))</f>
        <v>15</v>
      </c>
    </row>
    <row r="133" spans="1:26" s="11" customFormat="1" x14ac:dyDescent="0.25">
      <c r="A133" s="11" t="s">
        <v>8781</v>
      </c>
      <c r="B133" s="11" t="s">
        <v>8787</v>
      </c>
      <c r="C133" s="11">
        <v>8.5</v>
      </c>
      <c r="D133" s="11" t="s">
        <v>3744</v>
      </c>
      <c r="E133" s="11">
        <v>1276939</v>
      </c>
      <c r="F133" s="17">
        <v>45928</v>
      </c>
      <c r="G133" s="11" t="s">
        <v>3682</v>
      </c>
      <c r="H133" s="91"/>
      <c r="I133" s="91"/>
      <c r="J133" s="11" t="s">
        <v>40</v>
      </c>
      <c r="K133" s="268">
        <v>586</v>
      </c>
      <c r="L133" s="268"/>
      <c r="M133" s="268" t="s">
        <v>3579</v>
      </c>
      <c r="N133" s="268" t="s">
        <v>3578</v>
      </c>
      <c r="O133" s="268" t="s">
        <v>3579</v>
      </c>
      <c r="P133" s="268"/>
      <c r="Q133" s="268"/>
      <c r="R133" s="268"/>
      <c r="S133" s="268"/>
      <c r="T133" s="268"/>
      <c r="U133" s="268"/>
      <c r="V133" s="17">
        <v>45943</v>
      </c>
      <c r="W133" s="279" t="s">
        <v>3769</v>
      </c>
      <c r="X133" s="11" t="str">
        <f t="shared" si="3"/>
        <v>2025-UR-1105-14340870R2</v>
      </c>
      <c r="Z133" s="11">
        <f ca="1">IF(AND(ISBLANK(F133), ISBLANK(V133)), "", NETWORKDAYS.INTL(F133, IF(V133="", TODAY(), V133), "0000110", DATA!$B$2:$B$200))</f>
        <v>12</v>
      </c>
    </row>
    <row r="134" spans="1:26" s="11" customFormat="1" x14ac:dyDescent="0.25">
      <c r="A134" s="11" t="s">
        <v>8782</v>
      </c>
      <c r="B134" s="11" t="s">
        <v>8778</v>
      </c>
      <c r="C134" s="11">
        <v>8.5</v>
      </c>
      <c r="D134" s="11" t="s">
        <v>3684</v>
      </c>
      <c r="E134" s="11">
        <v>1276939</v>
      </c>
      <c r="F134" s="17">
        <v>45928</v>
      </c>
      <c r="G134" s="11" t="s">
        <v>3682</v>
      </c>
      <c r="J134" s="11" t="s">
        <v>40</v>
      </c>
      <c r="K134" s="268">
        <v>586</v>
      </c>
      <c r="L134" s="268"/>
      <c r="M134" s="268" t="s">
        <v>3579</v>
      </c>
      <c r="N134" s="268" t="s">
        <v>3578</v>
      </c>
      <c r="O134" s="268" t="s">
        <v>3579</v>
      </c>
      <c r="P134" s="268"/>
      <c r="Q134" s="268"/>
      <c r="R134" s="268"/>
      <c r="S134" s="268"/>
      <c r="T134" s="268"/>
      <c r="U134" s="268" t="s">
        <v>20</v>
      </c>
      <c r="V134" s="17">
        <v>45938</v>
      </c>
      <c r="W134" s="279" t="s">
        <v>3769</v>
      </c>
      <c r="X134" s="11" t="str">
        <f t="shared" si="3"/>
        <v>2025-UR-1106-14353147R2</v>
      </c>
      <c r="Z134" s="11">
        <f ca="1">IF(AND(ISBLANK(F134), ISBLANK(V134)), "", NETWORKDAYS.INTL(F134, IF(V134="", TODAY(), V134), "0000110", DATA!$B$2:$B$200))</f>
        <v>9</v>
      </c>
    </row>
    <row r="135" spans="1:26" s="11" customFormat="1" x14ac:dyDescent="0.25">
      <c r="A135" s="11" t="s">
        <v>8803</v>
      </c>
      <c r="B135" s="11" t="s">
        <v>8802</v>
      </c>
      <c r="C135" s="11" t="s">
        <v>3688</v>
      </c>
      <c r="D135" s="11" t="s">
        <v>3684</v>
      </c>
      <c r="E135" s="11" t="s">
        <v>8118</v>
      </c>
      <c r="F135" s="17">
        <v>45931</v>
      </c>
      <c r="G135" s="11" t="s">
        <v>3682</v>
      </c>
      <c r="H135" s="91"/>
      <c r="I135" s="91"/>
      <c r="J135" s="11" t="s">
        <v>40</v>
      </c>
      <c r="K135" s="268">
        <v>565</v>
      </c>
      <c r="L135" s="268"/>
      <c r="M135" s="268" t="s">
        <v>3579</v>
      </c>
      <c r="N135" s="268" t="s">
        <v>3578</v>
      </c>
      <c r="O135" s="268" t="s">
        <v>3579</v>
      </c>
      <c r="P135" s="268"/>
      <c r="Q135" s="268"/>
      <c r="R135" s="268"/>
      <c r="S135" s="268"/>
      <c r="T135" s="268"/>
      <c r="U135" s="268"/>
      <c r="V135" s="17">
        <v>45953</v>
      </c>
      <c r="W135" s="279" t="s">
        <v>8824</v>
      </c>
      <c r="X135" s="11" t="str">
        <f t="shared" si="3"/>
        <v>2025-UR-1107-14369050R2</v>
      </c>
      <c r="Z135" s="11">
        <f ca="1">IF(AND(ISBLANK(F135), ISBLANK(V135)), "", NETWORKDAYS.INTL(F135, IF(V135="", TODAY(), V135), "0000110", DATA!$B$2:$B$200))</f>
        <v>17</v>
      </c>
    </row>
    <row r="136" spans="1:26" s="11" customFormat="1" x14ac:dyDescent="0.25">
      <c r="A136" s="11" t="s">
        <v>8808</v>
      </c>
      <c r="B136" s="11" t="s">
        <v>8807</v>
      </c>
      <c r="C136" s="16">
        <v>8.5</v>
      </c>
      <c r="D136" s="11" t="s">
        <v>3684</v>
      </c>
      <c r="E136" s="11" t="s">
        <v>3789</v>
      </c>
      <c r="F136" s="17">
        <v>45932</v>
      </c>
      <c r="G136" s="151" t="s">
        <v>3682</v>
      </c>
      <c r="J136" s="11" t="s">
        <v>40</v>
      </c>
      <c r="K136" s="268">
        <v>586</v>
      </c>
      <c r="L136" s="268"/>
      <c r="M136" s="268" t="s">
        <v>3579</v>
      </c>
      <c r="N136" s="268" t="s">
        <v>3578</v>
      </c>
      <c r="O136" s="268" t="s">
        <v>3579</v>
      </c>
      <c r="P136" s="268"/>
      <c r="Q136" s="268"/>
      <c r="R136" s="268"/>
      <c r="S136" s="268"/>
      <c r="T136" s="268"/>
      <c r="U136" s="268"/>
      <c r="V136" s="17">
        <v>45946</v>
      </c>
      <c r="W136" s="279" t="s">
        <v>3769</v>
      </c>
      <c r="X136" s="11" t="str">
        <f t="shared" si="3"/>
        <v>2025-UR-1108-14254501R2</v>
      </c>
      <c r="Z136" s="11">
        <f ca="1">IF(AND(ISBLANK(F136), ISBLANK(V136)), "", NETWORKDAYS.INTL(F136, IF(V136="", TODAY(), V136), "0000110", DATA!$B$2:$B$200))</f>
        <v>11</v>
      </c>
    </row>
    <row r="137" spans="1:26" s="11" customFormat="1" x14ac:dyDescent="0.25">
      <c r="A137" s="11" t="s">
        <v>8809</v>
      </c>
      <c r="B137" s="11">
        <v>14369052</v>
      </c>
      <c r="C137" s="11">
        <v>8.5</v>
      </c>
      <c r="D137" s="11" t="s">
        <v>3684</v>
      </c>
      <c r="E137" s="11" t="s">
        <v>8118</v>
      </c>
      <c r="F137" s="17" t="s">
        <v>9174</v>
      </c>
      <c r="G137" s="11" t="s">
        <v>3682</v>
      </c>
      <c r="H137" s="91"/>
      <c r="I137" s="91"/>
      <c r="J137" s="11" t="s">
        <v>40</v>
      </c>
      <c r="K137" s="268">
        <v>586</v>
      </c>
      <c r="L137" s="268"/>
      <c r="M137" s="268" t="s">
        <v>3579</v>
      </c>
      <c r="N137" s="268" t="s">
        <v>3578</v>
      </c>
      <c r="O137" s="268" t="s">
        <v>3579</v>
      </c>
      <c r="P137" s="268"/>
      <c r="Q137" s="268"/>
      <c r="R137" s="268"/>
      <c r="S137" s="268"/>
      <c r="T137" s="268"/>
      <c r="U137" s="268"/>
      <c r="V137" s="17">
        <v>45943</v>
      </c>
      <c r="W137" s="279" t="s">
        <v>3769</v>
      </c>
      <c r="X137" s="11" t="s">
        <v>9215</v>
      </c>
      <c r="Z137" s="11" t="e">
        <f ca="1">IF(AND(ISBLANK(F137), ISBLANK(V137)), "", NETWORKDAYS.INTL(F137, IF(V137="", TODAY(), V137), "0000110", DATA!$B$2:$B$200))</f>
        <v>#VALUE!</v>
      </c>
    </row>
    <row r="138" spans="1:26" s="11" customFormat="1" x14ac:dyDescent="0.25">
      <c r="A138" s="90" t="s">
        <v>8823</v>
      </c>
      <c r="B138" s="90" t="s">
        <v>8822</v>
      </c>
      <c r="C138" s="230">
        <v>8.5</v>
      </c>
      <c r="D138" s="90" t="s">
        <v>3681</v>
      </c>
      <c r="E138" s="90">
        <v>1267829</v>
      </c>
      <c r="F138" s="231">
        <v>45935</v>
      </c>
      <c r="G138" s="90" t="s">
        <v>3682</v>
      </c>
      <c r="H138" s="90"/>
      <c r="I138" s="90"/>
      <c r="J138" s="271" t="s">
        <v>506</v>
      </c>
      <c r="K138" s="270"/>
      <c r="L138" s="270"/>
      <c r="M138" s="270"/>
      <c r="N138" s="270"/>
      <c r="O138" s="270" t="s">
        <v>9188</v>
      </c>
      <c r="P138" s="270"/>
      <c r="Q138" s="270"/>
      <c r="R138" s="270"/>
      <c r="S138" s="270"/>
      <c r="T138" s="270"/>
      <c r="U138" s="270"/>
      <c r="V138" s="276">
        <v>46007</v>
      </c>
      <c r="W138" s="283" t="s">
        <v>8263</v>
      </c>
      <c r="X138" s="11" t="str">
        <f t="shared" ref="X138:X184" si="4">A138&amp;"-"&amp;B138</f>
        <v>2025-UR-1110-14137157R3</v>
      </c>
      <c r="Z138" s="11">
        <f ca="1">IF(AND(ISBLANK(F138), ISBLANK(V138)), "", NETWORKDAYS.INTL(F138, IF(V138="", TODAY(), V138), "0000110", DATA!$B$2:$B$200))</f>
        <v>52</v>
      </c>
    </row>
    <row r="139" spans="1:26" s="11" customFormat="1" x14ac:dyDescent="0.25">
      <c r="A139" s="11" t="s">
        <v>8829</v>
      </c>
      <c r="B139" s="284">
        <v>14414023</v>
      </c>
      <c r="C139" s="16">
        <v>8.5</v>
      </c>
      <c r="D139" s="11" t="s">
        <v>3684</v>
      </c>
      <c r="E139" s="11" t="s">
        <v>8118</v>
      </c>
      <c r="F139" s="17">
        <v>45938</v>
      </c>
      <c r="G139" s="11" t="s">
        <v>3682</v>
      </c>
      <c r="H139" s="91"/>
      <c r="I139" s="91"/>
      <c r="J139" s="11" t="s">
        <v>40</v>
      </c>
      <c r="K139" s="268">
        <v>586</v>
      </c>
      <c r="L139" s="268"/>
      <c r="M139" s="268" t="s">
        <v>3579</v>
      </c>
      <c r="N139" s="268" t="s">
        <v>3578</v>
      </c>
      <c r="O139" s="268" t="s">
        <v>3579</v>
      </c>
      <c r="P139" s="268"/>
      <c r="Q139" s="268"/>
      <c r="R139" s="268"/>
      <c r="S139" s="268"/>
      <c r="T139" s="268"/>
      <c r="U139" s="268" t="s">
        <v>20</v>
      </c>
      <c r="V139" s="17">
        <v>45952</v>
      </c>
      <c r="W139" s="279" t="s">
        <v>3769</v>
      </c>
      <c r="X139" s="11" t="str">
        <f t="shared" si="4"/>
        <v>2025-UR-1111-14414023</v>
      </c>
      <c r="Z139" s="11">
        <f ca="1">IF(AND(ISBLANK(F139), ISBLANK(V139)), "", NETWORKDAYS.INTL(F139, IF(V139="", TODAY(), V139), "0000110", DATA!$B$2:$B$200))</f>
        <v>11</v>
      </c>
    </row>
    <row r="140" spans="1:26" s="11" customFormat="1" x14ac:dyDescent="0.25">
      <c r="A140" s="11" t="s">
        <v>8830</v>
      </c>
      <c r="B140" s="284">
        <v>14414031</v>
      </c>
      <c r="C140" s="16" t="s">
        <v>3786</v>
      </c>
      <c r="D140" s="11" t="s">
        <v>3684</v>
      </c>
      <c r="E140" s="11" t="s">
        <v>8118</v>
      </c>
      <c r="F140" s="17">
        <v>45938</v>
      </c>
      <c r="G140" s="11" t="s">
        <v>3682</v>
      </c>
      <c r="J140" s="11" t="s">
        <v>40</v>
      </c>
      <c r="K140" s="268">
        <v>586</v>
      </c>
      <c r="L140" s="268"/>
      <c r="M140" s="268" t="s">
        <v>3579</v>
      </c>
      <c r="N140" s="268" t="s">
        <v>3578</v>
      </c>
      <c r="O140" s="268" t="s">
        <v>3579</v>
      </c>
      <c r="P140" s="268"/>
      <c r="Q140" s="268"/>
      <c r="R140" s="268"/>
      <c r="S140" s="268"/>
      <c r="T140" s="268"/>
      <c r="U140" s="268"/>
      <c r="V140" s="17">
        <v>45951</v>
      </c>
      <c r="W140" s="279" t="s">
        <v>3769</v>
      </c>
      <c r="X140" s="11" t="str">
        <f t="shared" si="4"/>
        <v>2025-UR-1112-14414031</v>
      </c>
      <c r="Z140" s="11">
        <f ca="1">IF(AND(ISBLANK(F140), ISBLANK(V140)), "", NETWORKDAYS.INTL(F140, IF(V140="", TODAY(), V140), "0000110", DATA!$B$2:$B$200))</f>
        <v>10</v>
      </c>
    </row>
    <row r="141" spans="1:26" s="11" customFormat="1" x14ac:dyDescent="0.25">
      <c r="A141" s="90" t="s">
        <v>8852</v>
      </c>
      <c r="B141" s="90" t="s">
        <v>8851</v>
      </c>
      <c r="C141" s="230">
        <v>8.5</v>
      </c>
      <c r="D141" s="90" t="s">
        <v>3744</v>
      </c>
      <c r="E141" s="90" t="s">
        <v>8118</v>
      </c>
      <c r="F141" s="231">
        <v>45943</v>
      </c>
      <c r="G141" s="90" t="s">
        <v>3682</v>
      </c>
      <c r="H141" s="90"/>
      <c r="I141" s="90"/>
      <c r="J141" s="271" t="s">
        <v>506</v>
      </c>
      <c r="K141" s="270"/>
      <c r="L141" s="270"/>
      <c r="M141" s="270"/>
      <c r="N141" s="270"/>
      <c r="O141" s="270" t="s">
        <v>9187</v>
      </c>
      <c r="P141" s="270"/>
      <c r="Q141" s="270"/>
      <c r="R141" s="270"/>
      <c r="S141" s="270"/>
      <c r="T141" s="270"/>
      <c r="U141" s="270"/>
      <c r="V141" s="276">
        <v>46001</v>
      </c>
      <c r="W141" s="283" t="s">
        <v>8263</v>
      </c>
      <c r="X141" s="11" t="str">
        <f t="shared" si="4"/>
        <v>2025-UR-1113-14369053R3</v>
      </c>
      <c r="Z141" s="11">
        <f ca="1">IF(AND(ISBLANK(F141), ISBLANK(V141)), "", NETWORKDAYS.INTL(F141, IF(V141="", TODAY(), V141), "0000110", DATA!$B$2:$B$200))</f>
        <v>42</v>
      </c>
    </row>
    <row r="142" spans="1:26" s="11" customFormat="1" x14ac:dyDescent="0.25">
      <c r="A142" s="90" t="s">
        <v>8873</v>
      </c>
      <c r="B142" s="90" t="s">
        <v>8872</v>
      </c>
      <c r="C142" s="230">
        <v>8.5</v>
      </c>
      <c r="D142" s="90" t="s">
        <v>3681</v>
      </c>
      <c r="E142" s="90">
        <v>1267829</v>
      </c>
      <c r="F142" s="231">
        <v>45944</v>
      </c>
      <c r="G142" s="90" t="s">
        <v>3682</v>
      </c>
      <c r="H142" s="90"/>
      <c r="I142" s="90"/>
      <c r="J142" s="271" t="s">
        <v>506</v>
      </c>
      <c r="K142" s="270"/>
      <c r="L142" s="270"/>
      <c r="M142" s="270"/>
      <c r="N142" s="270" t="s">
        <v>9187</v>
      </c>
      <c r="O142" s="270" t="s">
        <v>9188</v>
      </c>
      <c r="P142" s="270"/>
      <c r="Q142" s="270"/>
      <c r="R142" s="270"/>
      <c r="S142" s="270"/>
      <c r="T142" s="270"/>
      <c r="U142" s="270"/>
      <c r="V142" s="276">
        <v>46001</v>
      </c>
      <c r="W142" s="283" t="s">
        <v>8263</v>
      </c>
      <c r="X142" s="11" t="str">
        <f t="shared" si="4"/>
        <v>2025-UR-1114-14204333R3</v>
      </c>
      <c r="Z142" s="11">
        <f ca="1">IF(AND(ISBLANK(F142), ISBLANK(V142)), "", NETWORKDAYS.INTL(F142, IF(V142="", TODAY(), V142), "0000110", DATA!$B$2:$B$200))</f>
        <v>41</v>
      </c>
    </row>
    <row r="143" spans="1:26" s="11" customFormat="1" x14ac:dyDescent="0.25">
      <c r="A143" s="90" t="s">
        <v>8936</v>
      </c>
      <c r="B143" s="90" t="s">
        <v>8932</v>
      </c>
      <c r="C143" s="230" t="s">
        <v>3688</v>
      </c>
      <c r="D143" s="90" t="s">
        <v>3744</v>
      </c>
      <c r="E143" s="90" t="s">
        <v>8118</v>
      </c>
      <c r="F143" s="231">
        <v>45952</v>
      </c>
      <c r="G143" s="90" t="s">
        <v>3682</v>
      </c>
      <c r="H143" s="90"/>
      <c r="I143" s="90"/>
      <c r="J143" s="271" t="s">
        <v>506</v>
      </c>
      <c r="K143" s="270"/>
      <c r="L143" s="270"/>
      <c r="M143" s="270"/>
      <c r="N143" s="270"/>
      <c r="O143" s="270"/>
      <c r="P143" s="270"/>
      <c r="Q143" s="270"/>
      <c r="R143" s="270"/>
      <c r="S143" s="270"/>
      <c r="T143" s="270"/>
      <c r="U143" s="270" t="s">
        <v>8983</v>
      </c>
      <c r="V143" s="276"/>
      <c r="W143" s="283" t="s">
        <v>8942</v>
      </c>
      <c r="X143" s="11" t="str">
        <f t="shared" si="4"/>
        <v>2025-UR-1116-14369046R2</v>
      </c>
      <c r="Z143" s="11">
        <f ca="1">IF(AND(ISBLANK(F143), ISBLANK(V143)), "", NETWORKDAYS.INTL(F143, IF(V143="", TODAY(), V143), "0000110", DATA!$B$2:$B$200))</f>
        <v>71</v>
      </c>
    </row>
    <row r="144" spans="1:26" s="11" customFormat="1" x14ac:dyDescent="0.25">
      <c r="A144" s="11" t="s">
        <v>8944</v>
      </c>
      <c r="B144" s="11">
        <v>14369051</v>
      </c>
      <c r="C144" s="16">
        <v>8.5</v>
      </c>
      <c r="D144" s="11" t="s">
        <v>3744</v>
      </c>
      <c r="E144" s="11" t="s">
        <v>8118</v>
      </c>
      <c r="F144" s="17">
        <v>45953</v>
      </c>
      <c r="G144" s="11" t="s">
        <v>3682</v>
      </c>
      <c r="J144" s="11" t="s">
        <v>40</v>
      </c>
      <c r="K144" s="268">
        <v>586</v>
      </c>
      <c r="L144" s="268"/>
      <c r="M144" s="268"/>
      <c r="N144" s="268" t="s">
        <v>3578</v>
      </c>
      <c r="O144" s="268" t="s">
        <v>3579</v>
      </c>
      <c r="P144" s="268"/>
      <c r="Q144" s="268"/>
      <c r="R144" s="268"/>
      <c r="S144" s="268"/>
      <c r="T144" s="268"/>
      <c r="U144" s="268"/>
      <c r="V144" s="17">
        <v>45963</v>
      </c>
      <c r="W144" s="279" t="s">
        <v>3769</v>
      </c>
      <c r="X144" s="11" t="str">
        <f t="shared" si="4"/>
        <v>2025-UR-1117-14369051</v>
      </c>
      <c r="Z144" s="11">
        <f ca="1">IF(AND(ISBLANK(F144), ISBLANK(V144)), "", NETWORKDAYS.INTL(F144, IF(V144="", TODAY(), V144), "0000110", DATA!$B$2:$B$200))</f>
        <v>7</v>
      </c>
    </row>
    <row r="145" spans="1:26" s="11" customFormat="1" x14ac:dyDescent="0.25">
      <c r="A145" s="11" t="s">
        <v>8945</v>
      </c>
      <c r="B145" s="11" t="s">
        <v>8946</v>
      </c>
      <c r="C145" s="16">
        <v>8.5</v>
      </c>
      <c r="D145" s="11" t="s">
        <v>8943</v>
      </c>
      <c r="E145" s="11">
        <v>2019412</v>
      </c>
      <c r="F145" s="17">
        <v>45953</v>
      </c>
      <c r="G145" s="11" t="s">
        <v>3682</v>
      </c>
      <c r="H145" s="91"/>
      <c r="I145" s="91"/>
      <c r="J145" s="11" t="s">
        <v>40</v>
      </c>
      <c r="K145" s="268">
        <v>1887</v>
      </c>
      <c r="L145" s="268"/>
      <c r="M145" s="268"/>
      <c r="N145" s="268" t="s">
        <v>3578</v>
      </c>
      <c r="O145" s="268" t="s">
        <v>3579</v>
      </c>
      <c r="P145" s="268"/>
      <c r="Q145" s="268"/>
      <c r="R145" s="268"/>
      <c r="S145" s="268"/>
      <c r="T145" s="268"/>
      <c r="U145" s="268" t="s">
        <v>20</v>
      </c>
      <c r="V145" s="17">
        <v>45967</v>
      </c>
      <c r="W145" s="279" t="s">
        <v>3769</v>
      </c>
      <c r="X145" s="11" t="str">
        <f t="shared" si="4"/>
        <v>2025-UR-1118-14370260R1</v>
      </c>
      <c r="Z145" s="11">
        <f ca="1">IF(AND(ISBLANK(F145), ISBLANK(V145)), "", NETWORKDAYS.INTL(F145, IF(V145="", TODAY(), V145), "0000110", DATA!$B$2:$B$200))</f>
        <v>11</v>
      </c>
    </row>
    <row r="146" spans="1:26" s="11" customFormat="1" x14ac:dyDescent="0.25">
      <c r="A146" s="11" t="s">
        <v>8954</v>
      </c>
      <c r="B146" s="11">
        <v>14414026</v>
      </c>
      <c r="C146" s="16">
        <v>8.5</v>
      </c>
      <c r="D146" s="11" t="s">
        <v>3684</v>
      </c>
      <c r="E146" s="243">
        <v>1276939</v>
      </c>
      <c r="F146" s="17">
        <v>45958</v>
      </c>
      <c r="G146" s="11" t="s">
        <v>3682</v>
      </c>
      <c r="H146" s="11">
        <v>1269498</v>
      </c>
      <c r="J146" s="11" t="s">
        <v>40</v>
      </c>
      <c r="K146" s="268">
        <v>586</v>
      </c>
      <c r="L146" s="268"/>
      <c r="M146" s="268"/>
      <c r="N146" s="268" t="s">
        <v>3578</v>
      </c>
      <c r="O146" s="268" t="s">
        <v>3579</v>
      </c>
      <c r="P146" s="268"/>
      <c r="Q146" s="268"/>
      <c r="R146" s="268"/>
      <c r="S146" s="268"/>
      <c r="T146" s="268"/>
      <c r="U146" s="268"/>
      <c r="V146" s="17">
        <v>45980</v>
      </c>
      <c r="W146" s="279" t="s">
        <v>3769</v>
      </c>
      <c r="X146" s="11" t="str">
        <f t="shared" si="4"/>
        <v>2025-UR-1119-14414026</v>
      </c>
      <c r="Z146" s="11">
        <f ca="1">IF(AND(ISBLANK(F146), ISBLANK(V146)), "", NETWORKDAYS.INTL(F146, IF(V146="", TODAY(), V146), "0000110", DATA!$B$2:$B$200))</f>
        <v>16</v>
      </c>
    </row>
    <row r="147" spans="1:26" s="11" customFormat="1" x14ac:dyDescent="0.25">
      <c r="A147" s="90" t="s">
        <v>8955</v>
      </c>
      <c r="B147" s="11" t="s">
        <v>8956</v>
      </c>
      <c r="C147" s="16">
        <v>8.5</v>
      </c>
      <c r="D147" s="11" t="s">
        <v>3684</v>
      </c>
      <c r="E147" s="11">
        <v>1276939</v>
      </c>
      <c r="F147" s="17">
        <v>45958</v>
      </c>
      <c r="G147" s="11" t="s">
        <v>3682</v>
      </c>
      <c r="H147" s="91"/>
      <c r="I147" s="91"/>
      <c r="J147" s="11" t="s">
        <v>40</v>
      </c>
      <c r="K147" s="268">
        <v>586</v>
      </c>
      <c r="L147" s="268"/>
      <c r="M147" s="268"/>
      <c r="N147" s="268" t="s">
        <v>3578</v>
      </c>
      <c r="O147" s="268" t="s">
        <v>3579</v>
      </c>
      <c r="P147" s="268"/>
      <c r="Q147" s="268"/>
      <c r="R147" s="268"/>
      <c r="S147" s="268"/>
      <c r="T147" s="268"/>
      <c r="U147" s="268"/>
      <c r="V147" s="17">
        <v>45995</v>
      </c>
      <c r="W147" s="279" t="s">
        <v>3769</v>
      </c>
      <c r="X147" s="11" t="str">
        <f t="shared" si="4"/>
        <v>2025-UR-1120-14340871R2</v>
      </c>
      <c r="Z147" s="11">
        <f ca="1">IF(AND(ISBLANK(F147), ISBLANK(V147)), "", NETWORKDAYS.INTL(F147, IF(V147="", TODAY(), V147), "0000110", DATA!$B$2:$B$200))</f>
        <v>27</v>
      </c>
    </row>
    <row r="148" spans="1:26" s="11" customFormat="1" x14ac:dyDescent="0.25">
      <c r="A148" s="11" t="s">
        <v>8992</v>
      </c>
      <c r="B148" s="196">
        <v>14414024</v>
      </c>
      <c r="C148" s="16">
        <v>8.5</v>
      </c>
      <c r="D148" s="11" t="s">
        <v>3684</v>
      </c>
      <c r="E148" s="11" t="s">
        <v>8118</v>
      </c>
      <c r="F148" s="17">
        <v>45963</v>
      </c>
      <c r="G148" s="11" t="s">
        <v>3682</v>
      </c>
      <c r="J148" s="11" t="s">
        <v>40</v>
      </c>
      <c r="K148" s="268">
        <v>586</v>
      </c>
      <c r="L148" s="268"/>
      <c r="M148" s="268"/>
      <c r="N148" s="268" t="s">
        <v>3578</v>
      </c>
      <c r="O148" s="268" t="s">
        <v>3579</v>
      </c>
      <c r="P148" s="268"/>
      <c r="Q148" s="268"/>
      <c r="R148" s="268"/>
      <c r="S148" s="268"/>
      <c r="T148" s="268"/>
      <c r="U148" s="268"/>
      <c r="V148" s="17">
        <v>45973</v>
      </c>
      <c r="W148" s="279" t="s">
        <v>3769</v>
      </c>
      <c r="X148" s="11" t="str">
        <f t="shared" si="4"/>
        <v>2025-UR-1121-14414024</v>
      </c>
      <c r="Z148" s="11">
        <f ca="1">IF(AND(ISBLANK(F148), ISBLANK(V148)), "", NETWORKDAYS.INTL(F148, IF(V148="", TODAY(), V148), "0000110", DATA!$B$2:$B$200))</f>
        <v>9</v>
      </c>
    </row>
    <row r="149" spans="1:26" s="11" customFormat="1" x14ac:dyDescent="0.25">
      <c r="A149" s="11" t="s">
        <v>9012</v>
      </c>
      <c r="B149" s="196">
        <v>14369049</v>
      </c>
      <c r="C149" s="16">
        <v>8.5</v>
      </c>
      <c r="D149" s="11" t="s">
        <v>3744</v>
      </c>
      <c r="E149" s="11" t="s">
        <v>8118</v>
      </c>
      <c r="F149" s="17">
        <v>45964</v>
      </c>
      <c r="G149" s="11" t="s">
        <v>3682</v>
      </c>
      <c r="J149" s="11" t="s">
        <v>40</v>
      </c>
      <c r="K149" s="268">
        <v>586</v>
      </c>
      <c r="N149" s="11" t="s">
        <v>3578</v>
      </c>
      <c r="O149" s="11" t="s">
        <v>3579</v>
      </c>
      <c r="V149" s="17">
        <v>45980</v>
      </c>
      <c r="W149" s="279" t="s">
        <v>3769</v>
      </c>
      <c r="X149" s="11" t="str">
        <f t="shared" si="4"/>
        <v>2025-UR-1122-14369049</v>
      </c>
    </row>
    <row r="150" spans="1:26" s="11" customFormat="1" ht="30" x14ac:dyDescent="0.25">
      <c r="A150" s="90" t="s">
        <v>9013</v>
      </c>
      <c r="B150" s="11">
        <v>14442327</v>
      </c>
      <c r="C150" s="16">
        <v>8.5</v>
      </c>
      <c r="D150" s="11" t="s">
        <v>8990</v>
      </c>
      <c r="E150" s="11">
        <v>2019412</v>
      </c>
      <c r="F150" s="17">
        <v>45964</v>
      </c>
      <c r="G150" s="11" t="s">
        <v>3682</v>
      </c>
      <c r="J150" s="11" t="s">
        <v>40</v>
      </c>
      <c r="K150" s="268">
        <v>1855</v>
      </c>
      <c r="N150" s="11" t="s">
        <v>3578</v>
      </c>
      <c r="O150" s="11" t="s">
        <v>3579</v>
      </c>
      <c r="U150" s="11" t="s">
        <v>9202</v>
      </c>
      <c r="V150" s="17">
        <v>46000</v>
      </c>
      <c r="W150" s="279" t="s">
        <v>9209</v>
      </c>
      <c r="X150" s="11" t="str">
        <f t="shared" si="4"/>
        <v>2025-UR-1123-14442327</v>
      </c>
    </row>
    <row r="151" spans="1:26" s="11" customFormat="1" x14ac:dyDescent="0.25">
      <c r="A151" s="90" t="s">
        <v>9042</v>
      </c>
      <c r="B151" s="90" t="s">
        <v>9043</v>
      </c>
      <c r="C151" s="230">
        <v>8.5</v>
      </c>
      <c r="D151" s="90" t="s">
        <v>3681</v>
      </c>
      <c r="E151" s="90">
        <v>1267829</v>
      </c>
      <c r="F151" s="231">
        <v>45966</v>
      </c>
      <c r="G151" s="90" t="s">
        <v>3682</v>
      </c>
      <c r="H151" s="90"/>
      <c r="I151" s="90"/>
      <c r="J151" s="271" t="s">
        <v>506</v>
      </c>
      <c r="K151" s="270"/>
      <c r="L151" s="270"/>
      <c r="M151" s="270"/>
      <c r="N151" s="270" t="s">
        <v>9187</v>
      </c>
      <c r="O151" s="270" t="s">
        <v>9188</v>
      </c>
      <c r="P151" s="270"/>
      <c r="Q151" s="270"/>
      <c r="R151" s="270"/>
      <c r="S151" s="270"/>
      <c r="T151" s="270"/>
      <c r="U151" s="270"/>
      <c r="V151" s="276">
        <v>46001</v>
      </c>
      <c r="W151" s="283" t="s">
        <v>9045</v>
      </c>
      <c r="X151" s="11" t="str">
        <f t="shared" si="4"/>
        <v>2025-UR-1124-14144629R3</v>
      </c>
    </row>
    <row r="152" spans="1:26" s="11" customFormat="1" x14ac:dyDescent="0.25">
      <c r="A152" s="11" t="s">
        <v>9065</v>
      </c>
      <c r="B152" s="285" t="s">
        <v>9064</v>
      </c>
      <c r="C152" s="16">
        <v>8.5</v>
      </c>
      <c r="D152" s="11" t="s">
        <v>3744</v>
      </c>
      <c r="E152" s="11">
        <v>1276939</v>
      </c>
      <c r="F152" s="17">
        <v>45967</v>
      </c>
      <c r="G152" s="11" t="s">
        <v>3682</v>
      </c>
      <c r="J152" s="11" t="s">
        <v>40</v>
      </c>
      <c r="K152" s="268">
        <v>586</v>
      </c>
      <c r="N152" s="11" t="s">
        <v>3578</v>
      </c>
      <c r="O152" s="11" t="s">
        <v>3579</v>
      </c>
      <c r="V152" s="17">
        <v>45984</v>
      </c>
      <c r="W152" s="279" t="s">
        <v>3769</v>
      </c>
      <c r="X152" s="11" t="str">
        <f t="shared" si="4"/>
        <v>2025-UR-1125-14336288R1</v>
      </c>
    </row>
    <row r="153" spans="1:26" s="11" customFormat="1" x14ac:dyDescent="0.25">
      <c r="A153" s="90" t="s">
        <v>9088</v>
      </c>
      <c r="B153" s="11" t="s">
        <v>9087</v>
      </c>
      <c r="C153" s="16">
        <v>8.5</v>
      </c>
      <c r="D153" s="11" t="s">
        <v>3681</v>
      </c>
      <c r="E153" s="11">
        <v>1267829</v>
      </c>
      <c r="F153" s="17">
        <v>45973</v>
      </c>
      <c r="G153" s="11" t="s">
        <v>3682</v>
      </c>
      <c r="J153" s="11" t="s">
        <v>40</v>
      </c>
      <c r="K153" s="268">
        <v>586</v>
      </c>
      <c r="N153" s="11" t="s">
        <v>3578</v>
      </c>
      <c r="O153" s="11" t="s">
        <v>3579</v>
      </c>
      <c r="V153" s="17">
        <v>45993</v>
      </c>
      <c r="X153" s="11" t="str">
        <f t="shared" si="4"/>
        <v>2025-UR-1126-14340872R2</v>
      </c>
    </row>
    <row r="154" spans="1:26" s="11" customFormat="1" x14ac:dyDescent="0.25">
      <c r="A154" s="90" t="s">
        <v>9093</v>
      </c>
      <c r="B154" s="285" t="s">
        <v>9095</v>
      </c>
      <c r="C154" s="16">
        <v>8.5</v>
      </c>
      <c r="D154" s="11" t="s">
        <v>3684</v>
      </c>
      <c r="E154" s="11" t="s">
        <v>8118</v>
      </c>
      <c r="F154" s="17">
        <v>45980</v>
      </c>
      <c r="G154" s="11" t="s">
        <v>3682</v>
      </c>
      <c r="J154" s="11" t="s">
        <v>40</v>
      </c>
      <c r="K154" s="268">
        <v>586</v>
      </c>
      <c r="N154" s="11" t="s">
        <v>3578</v>
      </c>
      <c r="O154" s="11" t="s">
        <v>3579</v>
      </c>
      <c r="V154" s="17">
        <v>46001</v>
      </c>
      <c r="W154" s="11" t="s">
        <v>9210</v>
      </c>
      <c r="X154" s="11" t="str">
        <f t="shared" si="4"/>
        <v>2025-UR-1127-14414023R1</v>
      </c>
    </row>
    <row r="155" spans="1:26" s="11" customFormat="1" x14ac:dyDescent="0.25">
      <c r="A155" s="11" t="s">
        <v>9094</v>
      </c>
      <c r="B155" s="285" t="s">
        <v>9096</v>
      </c>
      <c r="C155" s="16">
        <v>8.5</v>
      </c>
      <c r="D155" s="11" t="s">
        <v>3684</v>
      </c>
      <c r="E155" s="11" t="s">
        <v>8118</v>
      </c>
      <c r="F155" s="17">
        <v>45980</v>
      </c>
      <c r="G155" s="11" t="s">
        <v>3682</v>
      </c>
      <c r="J155" s="271" t="s">
        <v>506</v>
      </c>
      <c r="K155" s="268"/>
      <c r="W155" s="1" t="s">
        <v>9294</v>
      </c>
      <c r="X155" s="11" t="str">
        <f t="shared" si="4"/>
        <v>2025-UR-1128-14414031R1</v>
      </c>
    </row>
    <row r="156" spans="1:26" s="11" customFormat="1" x14ac:dyDescent="0.25">
      <c r="A156" s="90" t="s">
        <v>9142</v>
      </c>
      <c r="B156" s="285" t="s">
        <v>9143</v>
      </c>
      <c r="C156" s="16">
        <v>8.5</v>
      </c>
      <c r="D156" s="11" t="s">
        <v>3744</v>
      </c>
      <c r="E156" s="11" t="s">
        <v>8118</v>
      </c>
      <c r="F156" s="17">
        <v>45984</v>
      </c>
      <c r="G156" s="11" t="s">
        <v>3682</v>
      </c>
      <c r="J156" s="11" t="s">
        <v>40</v>
      </c>
      <c r="K156" s="268">
        <v>586</v>
      </c>
      <c r="N156" s="11" t="s">
        <v>3578</v>
      </c>
      <c r="O156" s="11" t="s">
        <v>3579</v>
      </c>
      <c r="V156" s="17">
        <v>45998</v>
      </c>
      <c r="X156" s="11" t="str">
        <f t="shared" si="4"/>
        <v>2025-UR-1129-14369051R1</v>
      </c>
    </row>
    <row r="157" spans="1:26" s="11" customFormat="1" x14ac:dyDescent="0.25">
      <c r="A157" s="90" t="s">
        <v>9157</v>
      </c>
      <c r="B157" s="286" t="s">
        <v>9156</v>
      </c>
      <c r="C157" s="230">
        <v>8.5</v>
      </c>
      <c r="D157" s="90" t="s">
        <v>3684</v>
      </c>
      <c r="E157" s="90" t="s">
        <v>3789</v>
      </c>
      <c r="F157" s="231">
        <v>45986</v>
      </c>
      <c r="G157" s="90" t="s">
        <v>3682</v>
      </c>
      <c r="H157" s="90"/>
      <c r="I157" s="90"/>
      <c r="J157" s="271" t="s">
        <v>506</v>
      </c>
      <c r="K157" s="270"/>
      <c r="L157" s="90"/>
      <c r="M157" s="90"/>
      <c r="N157" s="90" t="s">
        <v>9292</v>
      </c>
      <c r="O157" s="90" t="s">
        <v>9188</v>
      </c>
      <c r="P157" s="90"/>
      <c r="Q157" s="90"/>
      <c r="R157" s="90"/>
      <c r="S157" s="90"/>
      <c r="T157" s="90"/>
      <c r="U157" s="90"/>
      <c r="V157" s="276">
        <v>46001</v>
      </c>
      <c r="W157" s="90"/>
      <c r="X157" s="11" t="str">
        <f t="shared" si="4"/>
        <v>2025-UR-1130-14254501R3</v>
      </c>
    </row>
    <row r="158" spans="1:26" s="11" customFormat="1" x14ac:dyDescent="0.25">
      <c r="A158" s="90" t="s">
        <v>9162</v>
      </c>
      <c r="B158" s="11" t="s">
        <v>9161</v>
      </c>
      <c r="C158" s="16">
        <v>8.5</v>
      </c>
      <c r="D158" s="11" t="s">
        <v>3684</v>
      </c>
      <c r="E158" s="11">
        <v>1276939</v>
      </c>
      <c r="F158" s="17">
        <v>45987</v>
      </c>
      <c r="G158" s="11" t="s">
        <v>3682</v>
      </c>
      <c r="J158" s="11" t="s">
        <v>40</v>
      </c>
      <c r="K158" s="268">
        <v>586</v>
      </c>
      <c r="N158" s="11" t="s">
        <v>3578</v>
      </c>
      <c r="O158" s="11" t="s">
        <v>3579</v>
      </c>
      <c r="V158" s="17">
        <v>45998</v>
      </c>
      <c r="X158" s="11" t="str">
        <f t="shared" si="4"/>
        <v>2025-UR-1131-14353148R2</v>
      </c>
    </row>
    <row r="159" spans="1:26" s="11" customFormat="1" x14ac:dyDescent="0.25">
      <c r="A159" s="11" t="s">
        <v>9176</v>
      </c>
      <c r="B159" s="11" t="s">
        <v>9175</v>
      </c>
      <c r="C159" s="16">
        <v>8.5</v>
      </c>
      <c r="D159" s="11" t="s">
        <v>3684</v>
      </c>
      <c r="E159" s="11" t="s">
        <v>8118</v>
      </c>
      <c r="F159" s="17">
        <v>45987</v>
      </c>
      <c r="G159" s="11" t="s">
        <v>3682</v>
      </c>
      <c r="J159" s="11" t="s">
        <v>40</v>
      </c>
      <c r="K159" s="268">
        <v>586</v>
      </c>
      <c r="V159" s="17">
        <v>46001</v>
      </c>
      <c r="X159" s="11" t="str">
        <f t="shared" si="4"/>
        <v>2025-UR-1132-14369052R1</v>
      </c>
    </row>
    <row r="160" spans="1:26" s="11" customFormat="1" x14ac:dyDescent="0.25">
      <c r="A160" s="11" t="s">
        <v>9185</v>
      </c>
      <c r="B160" s="11" t="s">
        <v>9183</v>
      </c>
      <c r="C160" s="16">
        <v>8.5</v>
      </c>
      <c r="D160" s="11" t="s">
        <v>3744</v>
      </c>
      <c r="E160" s="11">
        <v>1276939</v>
      </c>
      <c r="F160" s="17">
        <v>45993</v>
      </c>
      <c r="G160" s="11" t="s">
        <v>3682</v>
      </c>
      <c r="J160" s="271" t="s">
        <v>506</v>
      </c>
      <c r="K160" s="268"/>
      <c r="N160" s="11" t="s">
        <v>9187</v>
      </c>
      <c r="O160" s="11" t="s">
        <v>9188</v>
      </c>
      <c r="V160" s="17">
        <v>46012</v>
      </c>
      <c r="X160" s="11" t="str">
        <f t="shared" si="4"/>
        <v>2025-UR-1133-14340870R3</v>
      </c>
    </row>
    <row r="161" spans="1:31" x14ac:dyDescent="0.25">
      <c r="A161" s="90" t="s">
        <v>9186</v>
      </c>
      <c r="B161" s="11" t="s">
        <v>9184</v>
      </c>
      <c r="C161" s="16">
        <v>8.5</v>
      </c>
      <c r="D161" s="11" t="s">
        <v>8943</v>
      </c>
      <c r="E161" s="11">
        <v>2019412</v>
      </c>
      <c r="F161" s="17">
        <v>45993</v>
      </c>
      <c r="G161" s="11" t="s">
        <v>3682</v>
      </c>
      <c r="J161" s="11" t="s">
        <v>40</v>
      </c>
      <c r="K161" s="268">
        <v>2941</v>
      </c>
      <c r="V161" s="17">
        <v>46003</v>
      </c>
      <c r="X161" s="11" t="str">
        <f t="shared" si="4"/>
        <v>2025-UR-1134-14370260R2</v>
      </c>
      <c r="AE161" s="11"/>
    </row>
    <row r="162" spans="1:31" x14ac:dyDescent="0.25">
      <c r="A162" s="11" t="s">
        <v>9205</v>
      </c>
      <c r="B162" s="11" t="s">
        <v>9206</v>
      </c>
      <c r="C162" s="16">
        <v>8.5</v>
      </c>
      <c r="D162" s="11" t="s">
        <v>3684</v>
      </c>
      <c r="E162" s="11" t="s">
        <v>8118</v>
      </c>
      <c r="F162" s="17">
        <v>45999</v>
      </c>
      <c r="G162" s="11" t="s">
        <v>3682</v>
      </c>
      <c r="J162" s="271" t="s">
        <v>506</v>
      </c>
      <c r="V162" s="11"/>
      <c r="X162" s="11" t="str">
        <f t="shared" si="4"/>
        <v>2025-UR-1135-14369050R3</v>
      </c>
      <c r="AE162" s="11"/>
    </row>
    <row r="163" spans="1:31" x14ac:dyDescent="0.25">
      <c r="A163" s="11" t="s">
        <v>9288</v>
      </c>
      <c r="B163" s="11" t="s">
        <v>9287</v>
      </c>
      <c r="C163" s="16">
        <v>8.5</v>
      </c>
      <c r="D163" s="11" t="s">
        <v>3684</v>
      </c>
      <c r="E163" s="11">
        <v>1276939</v>
      </c>
      <c r="F163" s="17">
        <v>46008</v>
      </c>
      <c r="G163" s="11" t="s">
        <v>3682</v>
      </c>
      <c r="J163" s="271" t="s">
        <v>506</v>
      </c>
      <c r="V163" s="11"/>
      <c r="X163" s="11" t="str">
        <f t="shared" si="4"/>
        <v>2025-UR-1136-14353147R3</v>
      </c>
      <c r="AE163" s="11"/>
    </row>
    <row r="164" spans="1:31" x14ac:dyDescent="0.25">
      <c r="A164" s="11" t="s">
        <v>9295</v>
      </c>
      <c r="B164" s="285" t="s">
        <v>9298</v>
      </c>
      <c r="C164" s="16">
        <v>8.5</v>
      </c>
      <c r="D164" s="11" t="s">
        <v>3744</v>
      </c>
      <c r="E164" s="11">
        <v>1276939</v>
      </c>
      <c r="F164" s="17">
        <v>46007</v>
      </c>
      <c r="G164" s="11" t="s">
        <v>3682</v>
      </c>
      <c r="J164" s="271" t="s">
        <v>506</v>
      </c>
      <c r="K164" s="268"/>
      <c r="X164" s="11" t="str">
        <f t="shared" si="4"/>
        <v>2025-UR-1137-14336288R2</v>
      </c>
      <c r="AE164" s="11"/>
    </row>
    <row r="165" spans="1:31" x14ac:dyDescent="0.25">
      <c r="A165" s="11" t="s">
        <v>9296</v>
      </c>
      <c r="B165" s="11" t="s">
        <v>9291</v>
      </c>
      <c r="C165" s="16">
        <v>8.5</v>
      </c>
      <c r="D165" s="11" t="s">
        <v>3684</v>
      </c>
      <c r="E165" s="11">
        <v>1276939</v>
      </c>
      <c r="F165" s="17">
        <v>46012</v>
      </c>
      <c r="G165" s="11" t="s">
        <v>3682</v>
      </c>
      <c r="H165" s="11">
        <v>1269498</v>
      </c>
      <c r="J165" s="11" t="s">
        <v>40</v>
      </c>
      <c r="K165" s="268">
        <v>586</v>
      </c>
      <c r="V165" s="17">
        <v>46019</v>
      </c>
      <c r="X165" s="11" t="str">
        <f t="shared" si="4"/>
        <v>2025-UR-1138-14414026R1</v>
      </c>
      <c r="AE165" s="11"/>
    </row>
    <row r="166" spans="1:31" x14ac:dyDescent="0.25">
      <c r="A166" s="11" t="s">
        <v>9297</v>
      </c>
      <c r="B166" s="11" t="s">
        <v>9299</v>
      </c>
      <c r="C166" s="16">
        <v>8.5</v>
      </c>
      <c r="D166" s="11" t="s">
        <v>8990</v>
      </c>
      <c r="E166" s="11">
        <v>2019412</v>
      </c>
      <c r="F166" s="17">
        <v>46013</v>
      </c>
      <c r="G166" s="11" t="s">
        <v>3682</v>
      </c>
      <c r="J166" s="11" t="s">
        <v>40</v>
      </c>
      <c r="K166" s="268">
        <v>1808</v>
      </c>
      <c r="V166" s="17">
        <v>46016</v>
      </c>
      <c r="X166" s="11" t="str">
        <f t="shared" si="4"/>
        <v>2025-UR-1139-14442327R1</v>
      </c>
      <c r="AE166" s="11"/>
    </row>
    <row r="167" spans="1:31" x14ac:dyDescent="0.25">
      <c r="A167" s="267" t="s">
        <v>9300</v>
      </c>
      <c r="B167" s="11">
        <v>14414029</v>
      </c>
      <c r="C167" s="16">
        <v>8.5</v>
      </c>
      <c r="D167" s="11" t="s">
        <v>3744</v>
      </c>
      <c r="E167" s="11" t="s">
        <v>8118</v>
      </c>
      <c r="F167" s="17">
        <v>46014</v>
      </c>
      <c r="G167" s="11" t="s">
        <v>3682</v>
      </c>
      <c r="J167" s="11" t="s">
        <v>40</v>
      </c>
      <c r="K167" s="268">
        <v>586</v>
      </c>
      <c r="V167" s="17">
        <v>46028</v>
      </c>
      <c r="X167" s="11" t="str">
        <f t="shared" si="4"/>
        <v>2025-UR-1140-14414029</v>
      </c>
      <c r="AE167" s="11"/>
    </row>
    <row r="168" spans="1:31" x14ac:dyDescent="0.25">
      <c r="A168" s="267" t="s">
        <v>9337</v>
      </c>
      <c r="B168" s="11" t="s">
        <v>9338</v>
      </c>
      <c r="C168" s="11">
        <v>8.5</v>
      </c>
      <c r="D168" s="11" t="s">
        <v>3744</v>
      </c>
      <c r="E168" s="11" t="s">
        <v>8118</v>
      </c>
      <c r="F168" s="17">
        <v>46019</v>
      </c>
      <c r="G168" s="11" t="s">
        <v>3682</v>
      </c>
      <c r="J168" s="11" t="s">
        <v>40</v>
      </c>
      <c r="K168" s="268">
        <v>1370</v>
      </c>
      <c r="V168" s="11"/>
      <c r="X168" s="11" t="str">
        <f t="shared" si="4"/>
        <v>2025-UR-1141-14369051R2</v>
      </c>
      <c r="AE168" s="11"/>
    </row>
    <row r="169" spans="1:31" x14ac:dyDescent="0.25">
      <c r="A169" s="11" t="s">
        <v>9407</v>
      </c>
      <c r="B169" s="11" t="s">
        <v>9404</v>
      </c>
      <c r="C169" s="11">
        <v>8.5</v>
      </c>
      <c r="D169" s="11" t="s">
        <v>3681</v>
      </c>
      <c r="E169" s="11" t="s">
        <v>5351</v>
      </c>
      <c r="F169" s="17">
        <v>46023</v>
      </c>
      <c r="G169" s="11" t="s">
        <v>3682</v>
      </c>
      <c r="J169" s="11" t="s">
        <v>40</v>
      </c>
      <c r="K169" s="268">
        <v>586</v>
      </c>
      <c r="V169" s="11"/>
      <c r="X169" s="11" t="str">
        <f t="shared" si="4"/>
        <v>2026-UR-1001-14204328R1</v>
      </c>
      <c r="AE169" s="11"/>
    </row>
    <row r="170" spans="1:31" x14ac:dyDescent="0.25">
      <c r="A170" s="267" t="s">
        <v>9408</v>
      </c>
      <c r="B170" s="11">
        <v>14414030</v>
      </c>
      <c r="C170" s="11">
        <v>8.5</v>
      </c>
      <c r="D170" s="11" t="s">
        <v>3684</v>
      </c>
      <c r="E170" s="11" t="s">
        <v>9085</v>
      </c>
      <c r="F170" s="17">
        <v>46023</v>
      </c>
      <c r="G170" s="11" t="s">
        <v>3682</v>
      </c>
      <c r="H170" s="11">
        <v>1269498</v>
      </c>
      <c r="J170" s="11" t="s">
        <v>40</v>
      </c>
      <c r="K170" s="268">
        <v>586</v>
      </c>
      <c r="V170" s="11"/>
      <c r="X170" s="11" t="str">
        <f t="shared" si="4"/>
        <v>2026-UR-1002-14414030</v>
      </c>
      <c r="AE170" s="11"/>
    </row>
    <row r="171" spans="1:31" x14ac:dyDescent="0.25">
      <c r="A171" s="11" t="s">
        <v>9409</v>
      </c>
      <c r="B171" s="11" t="s">
        <v>9405</v>
      </c>
      <c r="C171" s="11">
        <v>8.5</v>
      </c>
      <c r="D171" s="11" t="s">
        <v>3684</v>
      </c>
      <c r="E171" s="11" t="s">
        <v>8118</v>
      </c>
      <c r="F171" s="17">
        <v>46023</v>
      </c>
      <c r="G171" s="11" t="s">
        <v>3682</v>
      </c>
      <c r="J171" s="11" t="s">
        <v>40</v>
      </c>
      <c r="K171" s="268">
        <v>895</v>
      </c>
      <c r="V171" s="11" t="s">
        <v>9340</v>
      </c>
      <c r="X171" s="11" t="str">
        <f t="shared" si="4"/>
        <v>2026-UR-1003-14414024R1</v>
      </c>
      <c r="AE171" s="11"/>
    </row>
    <row r="172" spans="1:31" x14ac:dyDescent="0.25">
      <c r="A172" s="267" t="s">
        <v>9410</v>
      </c>
      <c r="B172" s="11" t="s">
        <v>9406</v>
      </c>
      <c r="C172" s="11">
        <v>8.5</v>
      </c>
      <c r="D172" s="11" t="s">
        <v>3744</v>
      </c>
      <c r="E172" s="11" t="s">
        <v>8118</v>
      </c>
      <c r="F172" s="17">
        <v>46023</v>
      </c>
      <c r="G172" s="11" t="s">
        <v>3682</v>
      </c>
      <c r="J172" s="322" t="s">
        <v>9434</v>
      </c>
      <c r="K172" s="268">
        <v>4603</v>
      </c>
      <c r="V172" s="11"/>
      <c r="X172" s="11" t="str">
        <f t="shared" si="4"/>
        <v>2026-UR-1004-14369049R1</v>
      </c>
      <c r="AE172" s="11"/>
    </row>
    <row r="173" spans="1:31" x14ac:dyDescent="0.25">
      <c r="A173" s="322" t="s">
        <v>9415</v>
      </c>
      <c r="B173" s="11" t="s">
        <v>9414</v>
      </c>
      <c r="C173" s="11">
        <v>8.5</v>
      </c>
      <c r="D173" s="11" t="s">
        <v>3684</v>
      </c>
      <c r="E173" s="11" t="s">
        <v>8118</v>
      </c>
      <c r="F173" s="17">
        <v>45661</v>
      </c>
      <c r="G173" s="11" t="s">
        <v>3682</v>
      </c>
      <c r="J173" s="11" t="s">
        <v>40</v>
      </c>
      <c r="K173" s="268">
        <v>1204</v>
      </c>
      <c r="V173" s="11"/>
      <c r="X173" s="11" t="str">
        <f t="shared" si="4"/>
        <v>2026-UR-1005-14369052R2</v>
      </c>
      <c r="AE173" s="11"/>
    </row>
    <row r="174" spans="1:31" x14ac:dyDescent="0.25">
      <c r="A174" s="322" t="s">
        <v>9419</v>
      </c>
      <c r="B174" s="11" t="s">
        <v>9420</v>
      </c>
      <c r="C174" s="11">
        <v>8.5</v>
      </c>
      <c r="D174" s="11" t="s">
        <v>3684</v>
      </c>
      <c r="E174" s="11">
        <v>1276939</v>
      </c>
      <c r="F174" s="17">
        <v>46029</v>
      </c>
      <c r="G174" s="11" t="s">
        <v>3682</v>
      </c>
      <c r="J174" s="271" t="s">
        <v>506</v>
      </c>
      <c r="K174" s="268"/>
      <c r="V174" s="11"/>
      <c r="X174" s="11" t="str">
        <f t="shared" si="4"/>
        <v>2026-UR-1006-14340871R3</v>
      </c>
      <c r="AE174" s="11"/>
    </row>
    <row r="175" spans="1:31" x14ac:dyDescent="0.25">
      <c r="A175" s="11" t="s">
        <v>9435</v>
      </c>
      <c r="B175" s="11">
        <v>14414028</v>
      </c>
      <c r="C175" s="11">
        <v>8.5</v>
      </c>
      <c r="D175" s="11" t="s">
        <v>3684</v>
      </c>
      <c r="E175" s="11">
        <v>1276939</v>
      </c>
      <c r="F175" s="17">
        <v>46030</v>
      </c>
      <c r="G175" s="11" t="s">
        <v>3682</v>
      </c>
      <c r="H175" s="11">
        <v>1269498</v>
      </c>
      <c r="K175" s="268">
        <v>586</v>
      </c>
      <c r="V175" s="11"/>
      <c r="X175" s="11" t="str">
        <f t="shared" si="4"/>
        <v>2026-UR-1007-14414028</v>
      </c>
      <c r="AE175" s="11"/>
    </row>
    <row r="176" spans="1:31" x14ac:dyDescent="0.25">
      <c r="A176" s="11" t="s">
        <v>9480</v>
      </c>
      <c r="B176" s="11" t="s">
        <v>9479</v>
      </c>
      <c r="C176" s="11">
        <v>8.5</v>
      </c>
      <c r="D176" s="11" t="s">
        <v>3684</v>
      </c>
      <c r="E176" s="11" t="s">
        <v>8118</v>
      </c>
      <c r="F176" s="17">
        <v>46040</v>
      </c>
      <c r="G176" s="11" t="s">
        <v>3682</v>
      </c>
      <c r="J176" s="271" t="s">
        <v>506</v>
      </c>
      <c r="K176" s="268"/>
      <c r="V176" s="11"/>
      <c r="X176" s="11" t="str">
        <f t="shared" si="4"/>
        <v>2026-UR-1008-14414023R2</v>
      </c>
      <c r="AE176" s="11"/>
    </row>
    <row r="177" spans="1:24" s="11" customFormat="1" x14ac:dyDescent="0.25">
      <c r="A177" s="11" t="s">
        <v>9497</v>
      </c>
      <c r="B177" s="11" t="s">
        <v>9498</v>
      </c>
      <c r="C177" s="11">
        <v>8.5</v>
      </c>
      <c r="D177" s="11" t="s">
        <v>3684</v>
      </c>
      <c r="E177" s="11" t="s">
        <v>9085</v>
      </c>
      <c r="F177" s="17">
        <v>46041</v>
      </c>
      <c r="G177" s="11" t="s">
        <v>3682</v>
      </c>
      <c r="H177" s="11">
        <v>1269498</v>
      </c>
      <c r="K177" s="268">
        <v>586</v>
      </c>
      <c r="X177" s="11" t="str">
        <f t="shared" si="4"/>
        <v>2026-UR-1009-14414030R1</v>
      </c>
    </row>
    <row r="178" spans="1:24" s="11" customFormat="1" x14ac:dyDescent="0.25">
      <c r="A178" s="11" t="s">
        <v>9516</v>
      </c>
      <c r="B178" s="11">
        <v>14414032</v>
      </c>
      <c r="C178" s="16">
        <v>8.5</v>
      </c>
      <c r="D178" s="11" t="s">
        <v>3684</v>
      </c>
      <c r="E178" s="11" t="s">
        <v>9085</v>
      </c>
      <c r="F178" s="17">
        <v>46042</v>
      </c>
      <c r="G178" s="11" t="s">
        <v>3682</v>
      </c>
      <c r="H178" s="11">
        <v>1269498</v>
      </c>
      <c r="K178" s="268">
        <v>586</v>
      </c>
      <c r="X178" s="11" t="str">
        <f t="shared" si="4"/>
        <v>2026-UR-1010-14414032</v>
      </c>
    </row>
    <row r="179" spans="1:24" s="11" customFormat="1" x14ac:dyDescent="0.25">
      <c r="A179" s="11" t="s">
        <v>9517</v>
      </c>
      <c r="B179" s="11">
        <v>14462152</v>
      </c>
      <c r="C179" s="16">
        <v>8.5</v>
      </c>
      <c r="D179" s="11" t="s">
        <v>3684</v>
      </c>
      <c r="E179" s="11" t="s">
        <v>8118</v>
      </c>
      <c r="F179" s="17">
        <v>46044</v>
      </c>
      <c r="G179" s="91" t="s">
        <v>3682</v>
      </c>
      <c r="H179" s="91">
        <v>2022318</v>
      </c>
      <c r="J179" s="271" t="s">
        <v>506</v>
      </c>
      <c r="K179" s="268"/>
      <c r="X179" s="11" t="str">
        <f t="shared" si="4"/>
        <v>2026-UR-1011-14462152</v>
      </c>
    </row>
    <row r="180" spans="1:24" s="11" customFormat="1" x14ac:dyDescent="0.25">
      <c r="A180" s="11" t="s">
        <v>9518</v>
      </c>
      <c r="B180" s="11" t="s">
        <v>9519</v>
      </c>
      <c r="C180" s="16">
        <v>8.5</v>
      </c>
      <c r="D180" s="11" t="s">
        <v>8990</v>
      </c>
      <c r="E180" s="11">
        <v>2019412</v>
      </c>
      <c r="F180" s="17">
        <v>46044</v>
      </c>
      <c r="G180" s="11" t="s">
        <v>3682</v>
      </c>
      <c r="K180" s="268">
        <v>1515</v>
      </c>
      <c r="X180" s="11" t="str">
        <f t="shared" si="4"/>
        <v>2026-UR-1012-14442327R2</v>
      </c>
    </row>
    <row r="181" spans="1:24" s="11" customFormat="1" x14ac:dyDescent="0.25">
      <c r="A181" s="11" t="s">
        <v>9523</v>
      </c>
      <c r="B181" s="11" t="s">
        <v>9522</v>
      </c>
      <c r="C181" s="11">
        <v>8.5</v>
      </c>
      <c r="D181" s="11" t="s">
        <v>3744</v>
      </c>
      <c r="E181" s="11" t="s">
        <v>8118</v>
      </c>
      <c r="F181" s="17">
        <v>46047</v>
      </c>
      <c r="G181" s="11" t="s">
        <v>3682</v>
      </c>
      <c r="K181" s="268">
        <v>586</v>
      </c>
      <c r="X181" s="11" t="str">
        <f t="shared" si="4"/>
        <v>2026-UR-1013-14414029R1</v>
      </c>
    </row>
    <row r="182" spans="1:24" s="11" customFormat="1" x14ac:dyDescent="0.25">
      <c r="A182" s="11" t="s">
        <v>9524</v>
      </c>
      <c r="B182" s="11" t="s">
        <v>9525</v>
      </c>
      <c r="C182" s="11">
        <v>8.5</v>
      </c>
      <c r="D182" s="11" t="s">
        <v>3684</v>
      </c>
      <c r="E182" s="11">
        <v>1276939</v>
      </c>
      <c r="F182" s="17">
        <v>46047</v>
      </c>
      <c r="G182" s="11" t="s">
        <v>3682</v>
      </c>
      <c r="K182" s="268">
        <v>586</v>
      </c>
      <c r="X182" s="11" t="str">
        <f t="shared" si="4"/>
        <v>2026-UR-1014-14414026R2</v>
      </c>
    </row>
    <row r="183" spans="1:24" s="11" customFormat="1" x14ac:dyDescent="0.25">
      <c r="A183" s="11" t="s">
        <v>9533</v>
      </c>
      <c r="B183" s="11" t="s">
        <v>9532</v>
      </c>
      <c r="C183" s="11">
        <v>8.5</v>
      </c>
      <c r="D183" s="11" t="s">
        <v>3744</v>
      </c>
      <c r="E183" s="11" t="s">
        <v>8118</v>
      </c>
      <c r="F183" s="17">
        <v>46048</v>
      </c>
      <c r="G183" s="11" t="s">
        <v>3682</v>
      </c>
      <c r="K183" s="268"/>
      <c r="X183" s="11" t="str">
        <f t="shared" si="4"/>
        <v>2026-UR-1015-14369049R2</v>
      </c>
    </row>
    <row r="184" spans="1:24" s="11" customFormat="1" x14ac:dyDescent="0.25">
      <c r="A184" s="11" t="s">
        <v>9575</v>
      </c>
      <c r="B184" s="11">
        <v>14204331</v>
      </c>
      <c r="C184" s="11">
        <v>8.5</v>
      </c>
      <c r="D184" s="11" t="s">
        <v>3776</v>
      </c>
      <c r="E184" s="11">
        <v>1267829</v>
      </c>
      <c r="F184" s="17">
        <v>46049</v>
      </c>
      <c r="G184" s="11" t="s">
        <v>3682</v>
      </c>
      <c r="K184" s="268"/>
      <c r="X184" s="11" t="str">
        <f t="shared" si="4"/>
        <v>2026-UR-1016-14204331</v>
      </c>
    </row>
    <row r="185" spans="1:24" s="11" customFormat="1" x14ac:dyDescent="0.25">
      <c r="F185" s="17"/>
      <c r="K185" s="268"/>
    </row>
    <row r="186" spans="1:24" s="11" customFormat="1" x14ac:dyDescent="0.25">
      <c r="F186" s="17"/>
    </row>
    <row r="187" spans="1:24" s="11" customFormat="1" x14ac:dyDescent="0.25">
      <c r="F187" s="17"/>
    </row>
    <row r="188" spans="1:24" s="11" customFormat="1" x14ac:dyDescent="0.25">
      <c r="F188" s="17"/>
    </row>
    <row r="189" spans="1:24" s="11" customFormat="1" x14ac:dyDescent="0.25">
      <c r="F189" s="17"/>
    </row>
    <row r="190" spans="1:24" s="11" customFormat="1" x14ac:dyDescent="0.25">
      <c r="F190" s="17"/>
    </row>
    <row r="191" spans="1:24" s="11" customFormat="1" x14ac:dyDescent="0.25">
      <c r="F191" s="17"/>
    </row>
    <row r="192" spans="1:24" s="11" customFormat="1" x14ac:dyDescent="0.25">
      <c r="F192" s="17"/>
    </row>
    <row r="193" spans="6:18" s="11" customFormat="1" x14ac:dyDescent="0.25">
      <c r="F193" s="17"/>
    </row>
    <row r="194" spans="6:18" s="11" customFormat="1" x14ac:dyDescent="0.25">
      <c r="F194" s="17"/>
    </row>
    <row r="195" spans="6:18" s="11" customFormat="1" x14ac:dyDescent="0.25">
      <c r="F195" s="17"/>
    </row>
    <row r="196" spans="6:18" s="11" customFormat="1" x14ac:dyDescent="0.25">
      <c r="F196" s="17"/>
    </row>
    <row r="197" spans="6:18" s="11" customFormat="1" ht="15.75" thickBot="1" x14ac:dyDescent="0.3">
      <c r="F197" s="17"/>
    </row>
    <row r="198" spans="6:18" s="11" customFormat="1" ht="15.75" thickBot="1" x14ac:dyDescent="0.3">
      <c r="F198" s="17"/>
      <c r="J198" s="398" t="s">
        <v>3805</v>
      </c>
      <c r="K198" s="399" t="s">
        <v>3806</v>
      </c>
      <c r="L198" s="399" t="s">
        <v>2</v>
      </c>
      <c r="M198" s="399" t="s">
        <v>3</v>
      </c>
      <c r="N198" s="399" t="s">
        <v>3807</v>
      </c>
      <c r="O198" s="399" t="s">
        <v>6816</v>
      </c>
      <c r="P198" s="399" t="s">
        <v>9432</v>
      </c>
      <c r="Q198" s="399" t="s">
        <v>7832</v>
      </c>
      <c r="R198" s="399" t="s">
        <v>9515</v>
      </c>
    </row>
    <row r="199" spans="6:18" s="11" customFormat="1" ht="15.75" thickBot="1" x14ac:dyDescent="0.3">
      <c r="F199" s="17"/>
      <c r="J199" s="401" t="s">
        <v>9523</v>
      </c>
      <c r="K199" s="395" t="s">
        <v>9522</v>
      </c>
      <c r="L199" s="395">
        <v>8.5</v>
      </c>
      <c r="M199" s="395" t="s">
        <v>3744</v>
      </c>
      <c r="N199" s="395" t="s">
        <v>8118</v>
      </c>
      <c r="O199" s="396">
        <v>46049</v>
      </c>
      <c r="P199" s="396">
        <v>46049</v>
      </c>
      <c r="Q199" s="396">
        <v>46050</v>
      </c>
      <c r="R199" s="395" t="s">
        <v>9565</v>
      </c>
    </row>
    <row r="200" spans="6:18" s="11" customFormat="1" ht="15.75" thickBot="1" x14ac:dyDescent="0.3">
      <c r="F200" s="17"/>
      <c r="J200" s="401">
        <v>20261003</v>
      </c>
      <c r="K200" s="395" t="s">
        <v>9450</v>
      </c>
      <c r="L200" s="395">
        <v>6.125</v>
      </c>
      <c r="M200" s="395" t="s">
        <v>1834</v>
      </c>
      <c r="N200" s="395" t="s">
        <v>8525</v>
      </c>
      <c r="O200" s="396"/>
      <c r="P200" s="396"/>
      <c r="Q200" s="396">
        <v>46050</v>
      </c>
      <c r="R200" s="395" t="s">
        <v>9340</v>
      </c>
    </row>
    <row r="201" spans="6:18" s="11" customFormat="1" ht="15.75" thickBot="1" x14ac:dyDescent="0.3">
      <c r="F201" s="17"/>
      <c r="J201" s="401" t="s">
        <v>9524</v>
      </c>
      <c r="K201" s="395" t="s">
        <v>9525</v>
      </c>
      <c r="L201" s="395">
        <v>8.5</v>
      </c>
      <c r="M201" s="395" t="s">
        <v>3684</v>
      </c>
      <c r="N201" s="395">
        <v>1276939</v>
      </c>
      <c r="O201" s="396">
        <v>46049</v>
      </c>
      <c r="P201" s="396">
        <v>46050</v>
      </c>
      <c r="Q201" s="396">
        <v>46050</v>
      </c>
      <c r="R201" s="395"/>
    </row>
    <row r="202" spans="6:18" s="11" customFormat="1" ht="15.75" thickBot="1" x14ac:dyDescent="0.3">
      <c r="F202" s="17"/>
      <c r="J202" s="401" t="s">
        <v>9574</v>
      </c>
      <c r="K202" s="395">
        <v>14353144</v>
      </c>
      <c r="L202" s="395">
        <v>8.5</v>
      </c>
      <c r="M202" s="395" t="s">
        <v>3681</v>
      </c>
      <c r="N202" s="395"/>
      <c r="O202" s="396"/>
      <c r="P202" s="396"/>
      <c r="Q202" s="396">
        <v>46050</v>
      </c>
      <c r="R202" s="395"/>
    </row>
    <row r="203" spans="6:18" s="11" customFormat="1" ht="15.75" thickBot="1" x14ac:dyDescent="0.3">
      <c r="F203" s="17"/>
      <c r="J203" s="401" t="s">
        <v>9473</v>
      </c>
      <c r="K203" s="395">
        <v>14492192</v>
      </c>
      <c r="L203" s="400">
        <v>8.375</v>
      </c>
      <c r="M203" s="395" t="s">
        <v>5350</v>
      </c>
      <c r="N203" s="395" t="s">
        <v>8860</v>
      </c>
      <c r="O203" s="395"/>
      <c r="P203" s="395"/>
      <c r="Q203" s="396">
        <v>46050</v>
      </c>
      <c r="R203" s="395" t="s">
        <v>20</v>
      </c>
    </row>
    <row r="204" spans="6:18" s="11" customFormat="1" ht="15.75" thickBot="1" x14ac:dyDescent="0.3">
      <c r="F204" s="17"/>
      <c r="J204" s="401"/>
      <c r="K204" s="395"/>
      <c r="L204" s="395"/>
      <c r="M204" s="395"/>
      <c r="N204" s="395"/>
      <c r="O204" s="395"/>
      <c r="P204" s="395"/>
      <c r="Q204" s="396"/>
      <c r="R204" s="395"/>
    </row>
    <row r="205" spans="6:18" s="11" customFormat="1" x14ac:dyDescent="0.25">
      <c r="F205" s="17"/>
    </row>
    <row r="206" spans="6:18" s="11" customFormat="1" x14ac:dyDescent="0.25">
      <c r="F206" s="17"/>
    </row>
    <row r="207" spans="6:18" s="11" customFormat="1" x14ac:dyDescent="0.25">
      <c r="F207" s="17"/>
    </row>
    <row r="208" spans="6:18" s="11" customFormat="1" x14ac:dyDescent="0.25">
      <c r="F208" s="17"/>
    </row>
    <row r="209" spans="6:6" s="11" customFormat="1" x14ac:dyDescent="0.25">
      <c r="F209" s="17"/>
    </row>
    <row r="210" spans="6:6" s="11" customFormat="1" x14ac:dyDescent="0.25">
      <c r="F210" s="17"/>
    </row>
    <row r="211" spans="6:6" s="11" customFormat="1" x14ac:dyDescent="0.25">
      <c r="F211" s="17"/>
    </row>
    <row r="212" spans="6:6" s="11" customFormat="1" x14ac:dyDescent="0.25">
      <c r="F212" s="17"/>
    </row>
    <row r="213" spans="6:6" s="11" customFormat="1" x14ac:dyDescent="0.25">
      <c r="F213" s="17"/>
    </row>
    <row r="214" spans="6:6" s="11" customFormat="1" x14ac:dyDescent="0.25">
      <c r="F214" s="17"/>
    </row>
    <row r="215" spans="6:6" s="11" customFormat="1" x14ac:dyDescent="0.25">
      <c r="F215" s="17"/>
    </row>
    <row r="216" spans="6:6" s="11" customFormat="1" x14ac:dyDescent="0.25">
      <c r="F216" s="17"/>
    </row>
    <row r="217" spans="6:6" s="11" customFormat="1" x14ac:dyDescent="0.25">
      <c r="F217" s="17"/>
    </row>
    <row r="218" spans="6:6" s="11" customFormat="1" x14ac:dyDescent="0.25">
      <c r="F218" s="17"/>
    </row>
    <row r="219" spans="6:6" s="11" customFormat="1" x14ac:dyDescent="0.25">
      <c r="F219" s="17"/>
    </row>
    <row r="220" spans="6:6" s="11" customFormat="1" x14ac:dyDescent="0.25">
      <c r="F220" s="17"/>
    </row>
    <row r="221" spans="6:6" s="11" customFormat="1" x14ac:dyDescent="0.25">
      <c r="F221" s="17"/>
    </row>
    <row r="222" spans="6:6" s="11" customFormat="1" x14ac:dyDescent="0.25">
      <c r="F222" s="17"/>
    </row>
    <row r="223" spans="6:6" s="11" customFormat="1" x14ac:dyDescent="0.25">
      <c r="F223" s="17"/>
    </row>
    <row r="224" spans="6:6" s="11" customFormat="1" x14ac:dyDescent="0.25">
      <c r="F224" s="17"/>
    </row>
    <row r="225" spans="6:6" s="11" customFormat="1" x14ac:dyDescent="0.25">
      <c r="F225" s="17"/>
    </row>
    <row r="226" spans="6:6" s="11" customFormat="1" x14ac:dyDescent="0.25">
      <c r="F226" s="17"/>
    </row>
    <row r="227" spans="6:6" s="11" customFormat="1" x14ac:dyDescent="0.25">
      <c r="F227" s="17"/>
    </row>
    <row r="228" spans="6:6" s="11" customFormat="1" x14ac:dyDescent="0.25">
      <c r="F228" s="17"/>
    </row>
    <row r="229" spans="6:6" s="11" customFormat="1" x14ac:dyDescent="0.25">
      <c r="F229" s="17"/>
    </row>
    <row r="230" spans="6:6" s="11" customFormat="1" x14ac:dyDescent="0.25">
      <c r="F230" s="17"/>
    </row>
    <row r="231" spans="6:6" s="11" customFormat="1" x14ac:dyDescent="0.25">
      <c r="F231" s="17"/>
    </row>
    <row r="232" spans="6:6" s="11" customFormat="1" x14ac:dyDescent="0.25">
      <c r="F232" s="17"/>
    </row>
    <row r="233" spans="6:6" s="11" customFormat="1" x14ac:dyDescent="0.25">
      <c r="F233" s="17"/>
    </row>
    <row r="234" spans="6:6" s="11" customFormat="1" x14ac:dyDescent="0.25">
      <c r="F234" s="17"/>
    </row>
    <row r="235" spans="6:6" s="11" customFormat="1" x14ac:dyDescent="0.25">
      <c r="F235" s="17"/>
    </row>
    <row r="236" spans="6:6" s="11" customFormat="1" x14ac:dyDescent="0.25">
      <c r="F236" s="17"/>
    </row>
    <row r="237" spans="6:6" s="11" customFormat="1" x14ac:dyDescent="0.25">
      <c r="F237" s="17"/>
    </row>
    <row r="238" spans="6:6" s="11" customFormat="1" x14ac:dyDescent="0.25">
      <c r="F238" s="17"/>
    </row>
    <row r="239" spans="6:6" s="11" customFormat="1" x14ac:dyDescent="0.25">
      <c r="F239" s="17"/>
    </row>
    <row r="240" spans="6:6" s="11" customFormat="1" x14ac:dyDescent="0.25">
      <c r="F240" s="17"/>
    </row>
    <row r="241" spans="6:6" s="11" customFormat="1" x14ac:dyDescent="0.25">
      <c r="F241" s="17"/>
    </row>
    <row r="242" spans="6:6" s="11" customFormat="1" x14ac:dyDescent="0.25">
      <c r="F242" s="17"/>
    </row>
    <row r="243" spans="6:6" s="11" customFormat="1" x14ac:dyDescent="0.25">
      <c r="F243" s="17"/>
    </row>
    <row r="244" spans="6:6" s="11" customFormat="1" x14ac:dyDescent="0.25">
      <c r="F244" s="17"/>
    </row>
    <row r="245" spans="6:6" s="11" customFormat="1" x14ac:dyDescent="0.25">
      <c r="F245" s="17"/>
    </row>
    <row r="246" spans="6:6" s="11" customFormat="1" x14ac:dyDescent="0.25">
      <c r="F246" s="17"/>
    </row>
    <row r="247" spans="6:6" s="11" customFormat="1" x14ac:dyDescent="0.25">
      <c r="F247" s="17"/>
    </row>
    <row r="248" spans="6:6" s="11" customFormat="1" x14ac:dyDescent="0.25">
      <c r="F248" s="17"/>
    </row>
    <row r="249" spans="6:6" s="11" customFormat="1" x14ac:dyDescent="0.25">
      <c r="F249" s="17"/>
    </row>
    <row r="250" spans="6:6" s="11" customFormat="1" x14ac:dyDescent="0.25">
      <c r="F250" s="17"/>
    </row>
    <row r="251" spans="6:6" s="11" customFormat="1" x14ac:dyDescent="0.25">
      <c r="F251" s="17"/>
    </row>
    <row r="252" spans="6:6" s="11" customFormat="1" x14ac:dyDescent="0.25">
      <c r="F252" s="17"/>
    </row>
    <row r="253" spans="6:6" s="11" customFormat="1" x14ac:dyDescent="0.25">
      <c r="F253" s="17"/>
    </row>
    <row r="254" spans="6:6" s="11" customFormat="1" x14ac:dyDescent="0.25">
      <c r="F254" s="17"/>
    </row>
    <row r="255" spans="6:6" s="11" customFormat="1" x14ac:dyDescent="0.25">
      <c r="F255" s="17"/>
    </row>
    <row r="256" spans="6:6" s="11" customFormat="1" x14ac:dyDescent="0.25">
      <c r="F256" s="17"/>
    </row>
    <row r="257" spans="6:6" s="11" customFormat="1" x14ac:dyDescent="0.25">
      <c r="F257" s="17"/>
    </row>
    <row r="258" spans="6:6" s="11" customFormat="1" x14ac:dyDescent="0.25">
      <c r="F258" s="17"/>
    </row>
    <row r="259" spans="6:6" s="11" customFormat="1" x14ac:dyDescent="0.25">
      <c r="F259" s="17"/>
    </row>
    <row r="260" spans="6:6" s="11" customFormat="1" x14ac:dyDescent="0.25">
      <c r="F260" s="17"/>
    </row>
    <row r="261" spans="6:6" s="11" customFormat="1" x14ac:dyDescent="0.25">
      <c r="F261" s="17"/>
    </row>
    <row r="262" spans="6:6" s="11" customFormat="1" x14ac:dyDescent="0.25">
      <c r="F262" s="17"/>
    </row>
    <row r="263" spans="6:6" s="11" customFormat="1" x14ac:dyDescent="0.25">
      <c r="F263" s="17"/>
    </row>
    <row r="264" spans="6:6" s="11" customFormat="1" x14ac:dyDescent="0.25">
      <c r="F264" s="17"/>
    </row>
    <row r="265" spans="6:6" s="11" customFormat="1" x14ac:dyDescent="0.25">
      <c r="F265" s="17"/>
    </row>
    <row r="266" spans="6:6" s="11" customFormat="1" x14ac:dyDescent="0.25">
      <c r="F266" s="17"/>
    </row>
    <row r="267" spans="6:6" s="11" customFormat="1" x14ac:dyDescent="0.25">
      <c r="F267" s="17"/>
    </row>
    <row r="268" spans="6:6" s="11" customFormat="1" x14ac:dyDescent="0.25">
      <c r="F268" s="17"/>
    </row>
    <row r="269" spans="6:6" s="11" customFormat="1" x14ac:dyDescent="0.25">
      <c r="F269" s="17"/>
    </row>
    <row r="270" spans="6:6" s="11" customFormat="1" x14ac:dyDescent="0.25">
      <c r="F270" s="17"/>
    </row>
    <row r="271" spans="6:6" s="11" customFormat="1" x14ac:dyDescent="0.25">
      <c r="F271" s="17"/>
    </row>
    <row r="272" spans="6:6" s="11" customFormat="1" x14ac:dyDescent="0.25">
      <c r="F272" s="17"/>
    </row>
    <row r="273" spans="6:6" s="11" customFormat="1" x14ac:dyDescent="0.25">
      <c r="F273" s="17"/>
    </row>
    <row r="274" spans="6:6" s="11" customFormat="1" x14ac:dyDescent="0.25">
      <c r="F274" s="17"/>
    </row>
    <row r="275" spans="6:6" s="11" customFormat="1" x14ac:dyDescent="0.25">
      <c r="F275" s="17"/>
    </row>
    <row r="276" spans="6:6" s="11" customFormat="1" x14ac:dyDescent="0.25">
      <c r="F276" s="17"/>
    </row>
    <row r="277" spans="6:6" s="11" customFormat="1" x14ac:dyDescent="0.25">
      <c r="F277" s="17"/>
    </row>
    <row r="278" spans="6:6" s="11" customFormat="1" x14ac:dyDescent="0.25">
      <c r="F278" s="17"/>
    </row>
    <row r="279" spans="6:6" s="11" customFormat="1" x14ac:dyDescent="0.25">
      <c r="F279" s="17"/>
    </row>
    <row r="280" spans="6:6" s="11" customFormat="1" x14ac:dyDescent="0.25">
      <c r="F280" s="17"/>
    </row>
    <row r="281" spans="6:6" s="11" customFormat="1" x14ac:dyDescent="0.25">
      <c r="F281" s="17"/>
    </row>
    <row r="282" spans="6:6" s="11" customFormat="1" x14ac:dyDescent="0.25">
      <c r="F282" s="17"/>
    </row>
    <row r="283" spans="6:6" s="11" customFormat="1" x14ac:dyDescent="0.25">
      <c r="F283" s="17"/>
    </row>
    <row r="284" spans="6:6" s="11" customFormat="1" x14ac:dyDescent="0.25">
      <c r="F284" s="17"/>
    </row>
    <row r="285" spans="6:6" s="11" customFormat="1" x14ac:dyDescent="0.25">
      <c r="F285" s="17"/>
    </row>
    <row r="286" spans="6:6" s="11" customFormat="1" x14ac:dyDescent="0.25">
      <c r="F286" s="17"/>
    </row>
    <row r="287" spans="6:6" s="11" customFormat="1" x14ac:dyDescent="0.25">
      <c r="F287" s="17"/>
    </row>
    <row r="288" spans="6:6" s="11" customFormat="1" x14ac:dyDescent="0.25">
      <c r="F288" s="17"/>
    </row>
    <row r="289" spans="6:6" s="11" customFormat="1" x14ac:dyDescent="0.25">
      <c r="F289" s="17"/>
    </row>
    <row r="290" spans="6:6" s="11" customFormat="1" x14ac:dyDescent="0.25">
      <c r="F290" s="17"/>
    </row>
    <row r="291" spans="6:6" s="11" customFormat="1" x14ac:dyDescent="0.25">
      <c r="F291" s="17"/>
    </row>
    <row r="292" spans="6:6" s="11" customFormat="1" x14ac:dyDescent="0.25">
      <c r="F292" s="17"/>
    </row>
    <row r="293" spans="6:6" s="11" customFormat="1" x14ac:dyDescent="0.25">
      <c r="F293" s="17"/>
    </row>
    <row r="294" spans="6:6" s="11" customFormat="1" x14ac:dyDescent="0.25">
      <c r="F294" s="17"/>
    </row>
    <row r="295" spans="6:6" s="11" customFormat="1" x14ac:dyDescent="0.25">
      <c r="F295" s="17"/>
    </row>
    <row r="296" spans="6:6" s="11" customFormat="1" x14ac:dyDescent="0.25">
      <c r="F296" s="17"/>
    </row>
    <row r="297" spans="6:6" s="11" customFormat="1" x14ac:dyDescent="0.25">
      <c r="F297" s="17"/>
    </row>
    <row r="298" spans="6:6" s="11" customFormat="1" x14ac:dyDescent="0.25">
      <c r="F298" s="17"/>
    </row>
    <row r="299" spans="6:6" s="11" customFormat="1" x14ac:dyDescent="0.25">
      <c r="F299" s="17"/>
    </row>
    <row r="300" spans="6:6" s="11" customFormat="1" x14ac:dyDescent="0.25">
      <c r="F300" s="17"/>
    </row>
    <row r="301" spans="6:6" s="11" customFormat="1" x14ac:dyDescent="0.25">
      <c r="F301" s="17"/>
    </row>
    <row r="302" spans="6:6" s="11" customFormat="1" x14ac:dyDescent="0.25">
      <c r="F302" s="17"/>
    </row>
    <row r="303" spans="6:6" s="11" customFormat="1" x14ac:dyDescent="0.25">
      <c r="F303" s="17"/>
    </row>
    <row r="304" spans="6:6" s="11" customFormat="1" x14ac:dyDescent="0.25">
      <c r="F304" s="17"/>
    </row>
    <row r="305" spans="6:6" s="11" customFormat="1" x14ac:dyDescent="0.25">
      <c r="F305" s="17"/>
    </row>
    <row r="306" spans="6:6" s="11" customFormat="1" x14ac:dyDescent="0.25">
      <c r="F306" s="17"/>
    </row>
    <row r="307" spans="6:6" s="11" customFormat="1" x14ac:dyDescent="0.25">
      <c r="F307" s="17"/>
    </row>
    <row r="308" spans="6:6" s="11" customFormat="1" x14ac:dyDescent="0.25">
      <c r="F308" s="17"/>
    </row>
    <row r="309" spans="6:6" s="11" customFormat="1" x14ac:dyDescent="0.25">
      <c r="F309" s="17"/>
    </row>
    <row r="310" spans="6:6" s="11" customFormat="1" x14ac:dyDescent="0.25">
      <c r="F310" s="17"/>
    </row>
    <row r="311" spans="6:6" s="11" customFormat="1" x14ac:dyDescent="0.25">
      <c r="F311" s="17"/>
    </row>
    <row r="312" spans="6:6" s="11" customFormat="1" x14ac:dyDescent="0.25">
      <c r="F312" s="17"/>
    </row>
    <row r="313" spans="6:6" s="11" customFormat="1" x14ac:dyDescent="0.25">
      <c r="F313" s="17"/>
    </row>
    <row r="314" spans="6:6" s="11" customFormat="1" x14ac:dyDescent="0.25">
      <c r="F314" s="17"/>
    </row>
    <row r="315" spans="6:6" s="11" customFormat="1" x14ac:dyDescent="0.25">
      <c r="F315" s="17"/>
    </row>
    <row r="316" spans="6:6" s="11" customFormat="1" x14ac:dyDescent="0.25">
      <c r="F316" s="17"/>
    </row>
    <row r="317" spans="6:6" s="11" customFormat="1" x14ac:dyDescent="0.25">
      <c r="F317" s="17"/>
    </row>
    <row r="318" spans="6:6" s="11" customFormat="1" x14ac:dyDescent="0.25">
      <c r="F318" s="17"/>
    </row>
    <row r="319" spans="6:6" s="11" customFormat="1" x14ac:dyDescent="0.25">
      <c r="F319" s="17"/>
    </row>
    <row r="320" spans="6:6" s="11" customFormat="1" x14ac:dyDescent="0.25">
      <c r="F320" s="17"/>
    </row>
    <row r="321" spans="6:6" s="11" customFormat="1" x14ac:dyDescent="0.25">
      <c r="F321" s="17"/>
    </row>
    <row r="322" spans="6:6" s="11" customFormat="1" x14ac:dyDescent="0.25">
      <c r="F322" s="17"/>
    </row>
    <row r="323" spans="6:6" s="11" customFormat="1" x14ac:dyDescent="0.25">
      <c r="F323" s="17"/>
    </row>
    <row r="324" spans="6:6" s="11" customFormat="1" x14ac:dyDescent="0.25">
      <c r="F324" s="17"/>
    </row>
    <row r="325" spans="6:6" s="11" customFormat="1" x14ac:dyDescent="0.25">
      <c r="F325" s="17"/>
    </row>
    <row r="326" spans="6:6" s="11" customFormat="1" x14ac:dyDescent="0.25">
      <c r="F326" s="17"/>
    </row>
    <row r="327" spans="6:6" s="11" customFormat="1" x14ac:dyDescent="0.25">
      <c r="F327" s="17"/>
    </row>
    <row r="328" spans="6:6" s="11" customFormat="1" x14ac:dyDescent="0.25">
      <c r="F328" s="17"/>
    </row>
    <row r="329" spans="6:6" s="11" customFormat="1" x14ac:dyDescent="0.25">
      <c r="F329" s="17"/>
    </row>
    <row r="330" spans="6:6" s="11" customFormat="1" x14ac:dyDescent="0.25">
      <c r="F330" s="17"/>
    </row>
    <row r="331" spans="6:6" s="11" customFormat="1" x14ac:dyDescent="0.25">
      <c r="F331" s="17"/>
    </row>
    <row r="332" spans="6:6" s="11" customFormat="1" x14ac:dyDescent="0.25">
      <c r="F332" s="17"/>
    </row>
    <row r="333" spans="6:6" s="11" customFormat="1" x14ac:dyDescent="0.25">
      <c r="F333" s="17"/>
    </row>
    <row r="334" spans="6:6" s="11" customFormat="1" x14ac:dyDescent="0.25">
      <c r="F334" s="17"/>
    </row>
    <row r="335" spans="6:6" s="11" customFormat="1" x14ac:dyDescent="0.25">
      <c r="F335" s="17"/>
    </row>
    <row r="336" spans="6:6" s="11" customFormat="1" x14ac:dyDescent="0.25">
      <c r="F336" s="17"/>
    </row>
    <row r="337" spans="6:6" s="11" customFormat="1" x14ac:dyDescent="0.25">
      <c r="F337" s="17"/>
    </row>
    <row r="338" spans="6:6" s="11" customFormat="1" x14ac:dyDescent="0.25">
      <c r="F338" s="17"/>
    </row>
    <row r="339" spans="6:6" s="11" customFormat="1" x14ac:dyDescent="0.25">
      <c r="F339" s="17"/>
    </row>
    <row r="340" spans="6:6" s="11" customFormat="1" x14ac:dyDescent="0.25">
      <c r="F340" s="17"/>
    </row>
    <row r="341" spans="6:6" s="11" customFormat="1" x14ac:dyDescent="0.25">
      <c r="F341" s="17"/>
    </row>
    <row r="342" spans="6:6" s="11" customFormat="1" x14ac:dyDescent="0.25">
      <c r="F342" s="17"/>
    </row>
    <row r="343" spans="6:6" s="11" customFormat="1" x14ac:dyDescent="0.25">
      <c r="F343" s="17"/>
    </row>
    <row r="344" spans="6:6" s="11" customFormat="1" x14ac:dyDescent="0.25">
      <c r="F344" s="17"/>
    </row>
    <row r="345" spans="6:6" s="11" customFormat="1" x14ac:dyDescent="0.25">
      <c r="F345" s="17"/>
    </row>
    <row r="346" spans="6:6" s="11" customFormat="1" x14ac:dyDescent="0.25">
      <c r="F346" s="17"/>
    </row>
    <row r="347" spans="6:6" s="11" customFormat="1" x14ac:dyDescent="0.25">
      <c r="F347" s="17"/>
    </row>
    <row r="348" spans="6:6" s="11" customFormat="1" x14ac:dyDescent="0.25">
      <c r="F348" s="17"/>
    </row>
    <row r="349" spans="6:6" s="11" customFormat="1" x14ac:dyDescent="0.25">
      <c r="F349" s="17"/>
    </row>
    <row r="350" spans="6:6" s="11" customFormat="1" x14ac:dyDescent="0.25">
      <c r="F350" s="17"/>
    </row>
    <row r="351" spans="6:6" s="11" customFormat="1" x14ac:dyDescent="0.25">
      <c r="F351" s="17"/>
    </row>
    <row r="352" spans="6:6" s="11" customFormat="1" x14ac:dyDescent="0.25">
      <c r="F352" s="17"/>
    </row>
    <row r="353" spans="6:6" s="11" customFormat="1" x14ac:dyDescent="0.25">
      <c r="F353" s="17"/>
    </row>
    <row r="354" spans="6:6" s="11" customFormat="1" x14ac:dyDescent="0.25">
      <c r="F354" s="17"/>
    </row>
    <row r="355" spans="6:6" s="11" customFormat="1" x14ac:dyDescent="0.25">
      <c r="F355" s="17"/>
    </row>
    <row r="356" spans="6:6" s="11" customFormat="1" x14ac:dyDescent="0.25">
      <c r="F356" s="17"/>
    </row>
    <row r="357" spans="6:6" s="11" customFormat="1" x14ac:dyDescent="0.25">
      <c r="F357" s="17"/>
    </row>
    <row r="358" spans="6:6" s="11" customFormat="1" x14ac:dyDescent="0.25">
      <c r="F358" s="17"/>
    </row>
    <row r="359" spans="6:6" s="11" customFormat="1" x14ac:dyDescent="0.25">
      <c r="F359" s="17"/>
    </row>
    <row r="360" spans="6:6" s="11" customFormat="1" x14ac:dyDescent="0.25">
      <c r="F360" s="17"/>
    </row>
    <row r="361" spans="6:6" s="11" customFormat="1" x14ac:dyDescent="0.25">
      <c r="F361" s="17"/>
    </row>
    <row r="362" spans="6:6" s="11" customFormat="1" x14ac:dyDescent="0.25">
      <c r="F362" s="17"/>
    </row>
    <row r="363" spans="6:6" s="11" customFormat="1" x14ac:dyDescent="0.25">
      <c r="F363" s="17"/>
    </row>
    <row r="364" spans="6:6" s="11" customFormat="1" x14ac:dyDescent="0.25">
      <c r="F364" s="17"/>
    </row>
    <row r="365" spans="6:6" s="11" customFormat="1" x14ac:dyDescent="0.25">
      <c r="F365" s="17"/>
    </row>
    <row r="366" spans="6:6" s="11" customFormat="1" x14ac:dyDescent="0.25">
      <c r="F366" s="17"/>
    </row>
    <row r="367" spans="6:6" s="11" customFormat="1" x14ac:dyDescent="0.25">
      <c r="F367" s="17"/>
    </row>
    <row r="368" spans="6:6" s="11" customFormat="1" x14ac:dyDescent="0.25">
      <c r="F368" s="17"/>
    </row>
    <row r="369" spans="6:6" s="11" customFormat="1" x14ac:dyDescent="0.25">
      <c r="F369" s="17"/>
    </row>
    <row r="370" spans="6:6" s="11" customFormat="1" x14ac:dyDescent="0.25">
      <c r="F370" s="17"/>
    </row>
    <row r="371" spans="6:6" s="11" customFormat="1" x14ac:dyDescent="0.25">
      <c r="F371" s="17"/>
    </row>
    <row r="372" spans="6:6" s="11" customFormat="1" x14ac:dyDescent="0.25">
      <c r="F372" s="17"/>
    </row>
    <row r="373" spans="6:6" s="11" customFormat="1" x14ac:dyDescent="0.25">
      <c r="F373" s="17"/>
    </row>
    <row r="374" spans="6:6" s="11" customFormat="1" x14ac:dyDescent="0.25">
      <c r="F374" s="17"/>
    </row>
    <row r="375" spans="6:6" s="11" customFormat="1" x14ac:dyDescent="0.25">
      <c r="F375" s="17"/>
    </row>
    <row r="376" spans="6:6" s="11" customFormat="1" x14ac:dyDescent="0.25">
      <c r="F376" s="17"/>
    </row>
    <row r="377" spans="6:6" s="11" customFormat="1" x14ac:dyDescent="0.25">
      <c r="F377" s="17"/>
    </row>
    <row r="378" spans="6:6" s="11" customFormat="1" x14ac:dyDescent="0.25">
      <c r="F378" s="17"/>
    </row>
    <row r="379" spans="6:6" s="11" customFormat="1" x14ac:dyDescent="0.25">
      <c r="F379" s="17"/>
    </row>
    <row r="380" spans="6:6" s="11" customFormat="1" x14ac:dyDescent="0.25">
      <c r="F380" s="17"/>
    </row>
    <row r="381" spans="6:6" s="11" customFormat="1" x14ac:dyDescent="0.25">
      <c r="F381" s="17"/>
    </row>
    <row r="382" spans="6:6" s="11" customFormat="1" x14ac:dyDescent="0.25">
      <c r="F382" s="17"/>
    </row>
    <row r="383" spans="6:6" s="11" customFormat="1" x14ac:dyDescent="0.25">
      <c r="F383" s="17"/>
    </row>
    <row r="384" spans="6:6" s="11" customFormat="1" x14ac:dyDescent="0.25">
      <c r="F384" s="17"/>
    </row>
    <row r="385" spans="6:6" s="11" customFormat="1" x14ac:dyDescent="0.25">
      <c r="F385" s="17"/>
    </row>
    <row r="386" spans="6:6" s="11" customFormat="1" x14ac:dyDescent="0.25">
      <c r="F386" s="17"/>
    </row>
    <row r="387" spans="6:6" s="11" customFormat="1" x14ac:dyDescent="0.25">
      <c r="F387" s="17"/>
    </row>
    <row r="388" spans="6:6" s="11" customFormat="1" x14ac:dyDescent="0.25">
      <c r="F388" s="17"/>
    </row>
    <row r="389" spans="6:6" s="11" customFormat="1" x14ac:dyDescent="0.25">
      <c r="F389" s="17"/>
    </row>
    <row r="390" spans="6:6" s="11" customFormat="1" x14ac:dyDescent="0.25">
      <c r="F390" s="17"/>
    </row>
    <row r="391" spans="6:6" s="11" customFormat="1" x14ac:dyDescent="0.25">
      <c r="F391" s="17"/>
    </row>
    <row r="392" spans="6:6" s="11" customFormat="1" x14ac:dyDescent="0.25">
      <c r="F392" s="17"/>
    </row>
    <row r="393" spans="6:6" s="11" customFormat="1" x14ac:dyDescent="0.25">
      <c r="F393" s="17"/>
    </row>
    <row r="394" spans="6:6" s="11" customFormat="1" x14ac:dyDescent="0.25">
      <c r="F394" s="17"/>
    </row>
    <row r="395" spans="6:6" s="11" customFormat="1" x14ac:dyDescent="0.25">
      <c r="F395" s="17"/>
    </row>
    <row r="396" spans="6:6" s="11" customFormat="1" x14ac:dyDescent="0.25">
      <c r="F396" s="17"/>
    </row>
    <row r="397" spans="6:6" s="11" customFormat="1" x14ac:dyDescent="0.25">
      <c r="F397" s="17"/>
    </row>
    <row r="398" spans="6:6" s="11" customFormat="1" x14ac:dyDescent="0.25">
      <c r="F398" s="17"/>
    </row>
    <row r="399" spans="6:6" s="11" customFormat="1" x14ac:dyDescent="0.25">
      <c r="F399" s="17"/>
    </row>
    <row r="400" spans="6:6" s="11" customFormat="1" x14ac:dyDescent="0.25">
      <c r="F400" s="17"/>
    </row>
    <row r="401" spans="6:6" s="11" customFormat="1" x14ac:dyDescent="0.25">
      <c r="F401" s="17"/>
    </row>
    <row r="402" spans="6:6" s="11" customFormat="1" x14ac:dyDescent="0.25">
      <c r="F402" s="17"/>
    </row>
    <row r="403" spans="6:6" s="11" customFormat="1" x14ac:dyDescent="0.25">
      <c r="F403" s="17"/>
    </row>
    <row r="404" spans="6:6" s="11" customFormat="1" x14ac:dyDescent="0.25">
      <c r="F404" s="17"/>
    </row>
    <row r="405" spans="6:6" s="11" customFormat="1" x14ac:dyDescent="0.25">
      <c r="F405" s="17"/>
    </row>
    <row r="406" spans="6:6" s="11" customFormat="1" x14ac:dyDescent="0.25">
      <c r="F406" s="17"/>
    </row>
    <row r="407" spans="6:6" s="11" customFormat="1" x14ac:dyDescent="0.25">
      <c r="F407" s="17"/>
    </row>
    <row r="408" spans="6:6" s="11" customFormat="1" x14ac:dyDescent="0.25">
      <c r="F408" s="17"/>
    </row>
    <row r="409" spans="6:6" s="11" customFormat="1" x14ac:dyDescent="0.25">
      <c r="F409" s="17"/>
    </row>
    <row r="410" spans="6:6" s="11" customFormat="1" x14ac:dyDescent="0.25">
      <c r="F410" s="17"/>
    </row>
    <row r="411" spans="6:6" s="11" customFormat="1" x14ac:dyDescent="0.25">
      <c r="F411" s="17"/>
    </row>
    <row r="412" spans="6:6" s="11" customFormat="1" x14ac:dyDescent="0.25">
      <c r="F412" s="17"/>
    </row>
    <row r="413" spans="6:6" s="11" customFormat="1" x14ac:dyDescent="0.25">
      <c r="F413" s="17"/>
    </row>
    <row r="414" spans="6:6" s="11" customFormat="1" x14ac:dyDescent="0.25">
      <c r="F414" s="17"/>
    </row>
    <row r="415" spans="6:6" s="11" customFormat="1" x14ac:dyDescent="0.25">
      <c r="F415" s="17"/>
    </row>
    <row r="416" spans="6:6" s="11" customFormat="1" x14ac:dyDescent="0.25">
      <c r="F416" s="17"/>
    </row>
    <row r="417" spans="6:6" s="11" customFormat="1" x14ac:dyDescent="0.25">
      <c r="F417" s="17"/>
    </row>
    <row r="418" spans="6:6" s="11" customFormat="1" x14ac:dyDescent="0.25">
      <c r="F418" s="17"/>
    </row>
    <row r="419" spans="6:6" s="11" customFormat="1" x14ac:dyDescent="0.25">
      <c r="F419" s="17"/>
    </row>
    <row r="420" spans="6:6" s="11" customFormat="1" x14ac:dyDescent="0.25">
      <c r="F420" s="17"/>
    </row>
    <row r="421" spans="6:6" s="11" customFormat="1" x14ac:dyDescent="0.25">
      <c r="F421" s="17"/>
    </row>
    <row r="422" spans="6:6" s="11" customFormat="1" x14ac:dyDescent="0.25">
      <c r="F422" s="17"/>
    </row>
    <row r="423" spans="6:6" s="11" customFormat="1" x14ac:dyDescent="0.25">
      <c r="F423" s="17"/>
    </row>
    <row r="424" spans="6:6" s="11" customFormat="1" x14ac:dyDescent="0.25">
      <c r="F424" s="17"/>
    </row>
    <row r="425" spans="6:6" s="11" customFormat="1" x14ac:dyDescent="0.25">
      <c r="F425" s="17"/>
    </row>
    <row r="426" spans="6:6" s="11" customFormat="1" x14ac:dyDescent="0.25">
      <c r="F426" s="17"/>
    </row>
    <row r="427" spans="6:6" s="11" customFormat="1" x14ac:dyDescent="0.25">
      <c r="F427" s="17"/>
    </row>
    <row r="428" spans="6:6" s="11" customFormat="1" x14ac:dyDescent="0.25">
      <c r="F428" s="17"/>
    </row>
    <row r="429" spans="6:6" s="11" customFormat="1" x14ac:dyDescent="0.25">
      <c r="F429" s="17"/>
    </row>
    <row r="430" spans="6:6" s="11" customFormat="1" x14ac:dyDescent="0.25">
      <c r="F430" s="17"/>
    </row>
    <row r="431" spans="6:6" s="11" customFormat="1" x14ac:dyDescent="0.25">
      <c r="F431" s="17"/>
    </row>
    <row r="432" spans="6:6" s="11" customFormat="1" x14ac:dyDescent="0.25">
      <c r="F432" s="17"/>
    </row>
    <row r="433" spans="6:6" s="11" customFormat="1" x14ac:dyDescent="0.25">
      <c r="F433" s="17"/>
    </row>
    <row r="434" spans="6:6" s="11" customFormat="1" x14ac:dyDescent="0.25">
      <c r="F434" s="17"/>
    </row>
    <row r="435" spans="6:6" s="11" customFormat="1" x14ac:dyDescent="0.25">
      <c r="F435" s="17"/>
    </row>
    <row r="436" spans="6:6" s="11" customFormat="1" x14ac:dyDescent="0.25">
      <c r="F436" s="17"/>
    </row>
    <row r="437" spans="6:6" s="11" customFormat="1" x14ac:dyDescent="0.25">
      <c r="F437" s="17"/>
    </row>
    <row r="438" spans="6:6" s="11" customFormat="1" x14ac:dyDescent="0.25">
      <c r="F438" s="17"/>
    </row>
    <row r="439" spans="6:6" s="11" customFormat="1" x14ac:dyDescent="0.25">
      <c r="F439" s="17"/>
    </row>
    <row r="440" spans="6:6" s="11" customFormat="1" x14ac:dyDescent="0.25">
      <c r="F440" s="17"/>
    </row>
    <row r="441" spans="6:6" s="11" customFormat="1" x14ac:dyDescent="0.25">
      <c r="F441" s="17"/>
    </row>
    <row r="442" spans="6:6" s="11" customFormat="1" x14ac:dyDescent="0.25">
      <c r="F442" s="17"/>
    </row>
    <row r="443" spans="6:6" s="11" customFormat="1" x14ac:dyDescent="0.25">
      <c r="F443" s="17"/>
    </row>
    <row r="444" spans="6:6" s="11" customFormat="1" x14ac:dyDescent="0.25">
      <c r="F444" s="17"/>
    </row>
    <row r="445" spans="6:6" s="11" customFormat="1" x14ac:dyDescent="0.25">
      <c r="F445" s="17"/>
    </row>
    <row r="446" spans="6:6" s="11" customFormat="1" x14ac:dyDescent="0.25">
      <c r="F446" s="17"/>
    </row>
    <row r="447" spans="6:6" s="11" customFormat="1" x14ac:dyDescent="0.25">
      <c r="F447" s="17"/>
    </row>
    <row r="448" spans="6:6" s="11" customFormat="1" x14ac:dyDescent="0.25">
      <c r="F448" s="17"/>
    </row>
    <row r="449" spans="6:6" s="11" customFormat="1" x14ac:dyDescent="0.25">
      <c r="F449" s="17"/>
    </row>
    <row r="450" spans="6:6" s="11" customFormat="1" x14ac:dyDescent="0.25">
      <c r="F450" s="17"/>
    </row>
    <row r="451" spans="6:6" s="11" customFormat="1" x14ac:dyDescent="0.25">
      <c r="F451" s="17"/>
    </row>
    <row r="452" spans="6:6" s="11" customFormat="1" x14ac:dyDescent="0.25">
      <c r="F452" s="17"/>
    </row>
    <row r="453" spans="6:6" s="11" customFormat="1" x14ac:dyDescent="0.25">
      <c r="F453" s="17"/>
    </row>
    <row r="454" spans="6:6" s="11" customFormat="1" x14ac:dyDescent="0.25">
      <c r="F454" s="17"/>
    </row>
    <row r="455" spans="6:6" s="11" customFormat="1" x14ac:dyDescent="0.25">
      <c r="F455" s="17"/>
    </row>
    <row r="456" spans="6:6" s="11" customFormat="1" x14ac:dyDescent="0.25">
      <c r="F456" s="17"/>
    </row>
    <row r="457" spans="6:6" s="11" customFormat="1" x14ac:dyDescent="0.25">
      <c r="F457" s="17"/>
    </row>
    <row r="458" spans="6:6" s="11" customFormat="1" x14ac:dyDescent="0.25">
      <c r="F458" s="17"/>
    </row>
    <row r="459" spans="6:6" s="11" customFormat="1" x14ac:dyDescent="0.25">
      <c r="F459" s="17"/>
    </row>
    <row r="460" spans="6:6" s="11" customFormat="1" x14ac:dyDescent="0.25">
      <c r="F460" s="17"/>
    </row>
    <row r="461" spans="6:6" s="11" customFormat="1" x14ac:dyDescent="0.25">
      <c r="F461" s="17"/>
    </row>
    <row r="462" spans="6:6" s="11" customFormat="1" x14ac:dyDescent="0.25">
      <c r="F462" s="17"/>
    </row>
    <row r="463" spans="6:6" s="11" customFormat="1" x14ac:dyDescent="0.25">
      <c r="F463" s="17"/>
    </row>
    <row r="464" spans="6:6" s="11" customFormat="1" x14ac:dyDescent="0.25">
      <c r="F464" s="17"/>
    </row>
    <row r="465" spans="6:6" s="11" customFormat="1" x14ac:dyDescent="0.25">
      <c r="F465" s="17"/>
    </row>
    <row r="466" spans="6:6" s="11" customFormat="1" x14ac:dyDescent="0.25">
      <c r="F466" s="17"/>
    </row>
    <row r="467" spans="6:6" s="11" customFormat="1" x14ac:dyDescent="0.25">
      <c r="F467" s="17"/>
    </row>
    <row r="468" spans="6:6" s="11" customFormat="1" x14ac:dyDescent="0.25">
      <c r="F468" s="17"/>
    </row>
    <row r="469" spans="6:6" s="11" customFormat="1" x14ac:dyDescent="0.25">
      <c r="F469" s="17"/>
    </row>
    <row r="470" spans="6:6" s="11" customFormat="1" x14ac:dyDescent="0.25">
      <c r="F470" s="17"/>
    </row>
    <row r="471" spans="6:6" s="11" customFormat="1" x14ac:dyDescent="0.25">
      <c r="F471" s="17"/>
    </row>
    <row r="472" spans="6:6" s="11" customFormat="1" x14ac:dyDescent="0.25">
      <c r="F472" s="17"/>
    </row>
    <row r="473" spans="6:6" s="11" customFormat="1" x14ac:dyDescent="0.25">
      <c r="F473" s="17"/>
    </row>
    <row r="474" spans="6:6" s="11" customFormat="1" x14ac:dyDescent="0.25">
      <c r="F474" s="17"/>
    </row>
    <row r="475" spans="6:6" s="11" customFormat="1" x14ac:dyDescent="0.25">
      <c r="F475" s="17"/>
    </row>
    <row r="476" spans="6:6" s="11" customFormat="1" x14ac:dyDescent="0.25">
      <c r="F476" s="17"/>
    </row>
    <row r="477" spans="6:6" s="11" customFormat="1" x14ac:dyDescent="0.25">
      <c r="F477" s="17"/>
    </row>
    <row r="478" spans="6:6" s="11" customFormat="1" x14ac:dyDescent="0.25">
      <c r="F478" s="17"/>
    </row>
    <row r="479" spans="6:6" s="11" customFormat="1" x14ac:dyDescent="0.25">
      <c r="F479" s="17"/>
    </row>
    <row r="480" spans="6:6" s="11" customFormat="1" x14ac:dyDescent="0.25">
      <c r="F480" s="17"/>
    </row>
    <row r="481" spans="6:6" s="11" customFormat="1" x14ac:dyDescent="0.25">
      <c r="F481" s="17"/>
    </row>
    <row r="482" spans="6:6" s="11" customFormat="1" x14ac:dyDescent="0.25">
      <c r="F482" s="17"/>
    </row>
    <row r="483" spans="6:6" s="11" customFormat="1" x14ac:dyDescent="0.25">
      <c r="F483" s="17"/>
    </row>
    <row r="484" spans="6:6" s="11" customFormat="1" x14ac:dyDescent="0.25">
      <c r="F484" s="17"/>
    </row>
    <row r="485" spans="6:6" s="11" customFormat="1" x14ac:dyDescent="0.25">
      <c r="F485" s="17"/>
    </row>
    <row r="486" spans="6:6" s="11" customFormat="1" x14ac:dyDescent="0.25">
      <c r="F486" s="17"/>
    </row>
    <row r="487" spans="6:6" s="11" customFormat="1" x14ac:dyDescent="0.25">
      <c r="F487" s="17"/>
    </row>
    <row r="488" spans="6:6" s="11" customFormat="1" x14ac:dyDescent="0.25">
      <c r="F488" s="17"/>
    </row>
    <row r="489" spans="6:6" s="11" customFormat="1" x14ac:dyDescent="0.25">
      <c r="F489" s="17"/>
    </row>
    <row r="490" spans="6:6" s="11" customFormat="1" x14ac:dyDescent="0.25">
      <c r="F490" s="17"/>
    </row>
    <row r="491" spans="6:6" s="11" customFormat="1" x14ac:dyDescent="0.25">
      <c r="F491" s="17"/>
    </row>
    <row r="492" spans="6:6" s="11" customFormat="1" x14ac:dyDescent="0.25">
      <c r="F492" s="17"/>
    </row>
    <row r="493" spans="6:6" s="11" customFormat="1" x14ac:dyDescent="0.25">
      <c r="F493" s="17"/>
    </row>
    <row r="494" spans="6:6" s="11" customFormat="1" x14ac:dyDescent="0.25">
      <c r="F494" s="17"/>
    </row>
    <row r="495" spans="6:6" s="11" customFormat="1" x14ac:dyDescent="0.25">
      <c r="F495" s="17"/>
    </row>
    <row r="496" spans="6:6" s="11" customFormat="1" x14ac:dyDescent="0.25">
      <c r="F496" s="17"/>
    </row>
    <row r="497" spans="6:6" s="11" customFormat="1" x14ac:dyDescent="0.25">
      <c r="F497" s="17"/>
    </row>
    <row r="498" spans="6:6" s="11" customFormat="1" x14ac:dyDescent="0.25">
      <c r="F498" s="17"/>
    </row>
    <row r="499" spans="6:6" s="11" customFormat="1" x14ac:dyDescent="0.25">
      <c r="F499" s="17"/>
    </row>
    <row r="500" spans="6:6" s="11" customFormat="1" x14ac:dyDescent="0.25">
      <c r="F500" s="17"/>
    </row>
    <row r="501" spans="6:6" s="11" customFormat="1" x14ac:dyDescent="0.25">
      <c r="F501" s="17"/>
    </row>
    <row r="502" spans="6:6" s="11" customFormat="1" x14ac:dyDescent="0.25">
      <c r="F502" s="17"/>
    </row>
    <row r="503" spans="6:6" s="11" customFormat="1" x14ac:dyDescent="0.25">
      <c r="F503" s="17"/>
    </row>
    <row r="504" spans="6:6" s="11" customFormat="1" x14ac:dyDescent="0.25">
      <c r="F504" s="17"/>
    </row>
    <row r="505" spans="6:6" s="11" customFormat="1" x14ac:dyDescent="0.25">
      <c r="F505" s="17"/>
    </row>
    <row r="506" spans="6:6" s="11" customFormat="1" x14ac:dyDescent="0.25">
      <c r="F506" s="17"/>
    </row>
    <row r="507" spans="6:6" s="11" customFormat="1" x14ac:dyDescent="0.25">
      <c r="F507" s="17"/>
    </row>
    <row r="508" spans="6:6" s="11" customFormat="1" x14ac:dyDescent="0.25">
      <c r="F508" s="17"/>
    </row>
    <row r="509" spans="6:6" s="11" customFormat="1" x14ac:dyDescent="0.25">
      <c r="F509" s="17"/>
    </row>
    <row r="510" spans="6:6" s="11" customFormat="1" x14ac:dyDescent="0.25">
      <c r="F510" s="17"/>
    </row>
    <row r="511" spans="6:6" s="11" customFormat="1" x14ac:dyDescent="0.25">
      <c r="F511" s="17"/>
    </row>
    <row r="512" spans="6:6" s="11" customFormat="1" x14ac:dyDescent="0.25">
      <c r="F512" s="17"/>
    </row>
    <row r="513" spans="6:6" s="11" customFormat="1" x14ac:dyDescent="0.25">
      <c r="F513" s="17"/>
    </row>
    <row r="514" spans="6:6" s="11" customFormat="1" x14ac:dyDescent="0.25">
      <c r="F514" s="17"/>
    </row>
    <row r="515" spans="6:6" s="11" customFormat="1" x14ac:dyDescent="0.25">
      <c r="F515" s="17"/>
    </row>
    <row r="516" spans="6:6" s="11" customFormat="1" x14ac:dyDescent="0.25">
      <c r="F516" s="17"/>
    </row>
    <row r="517" spans="6:6" s="11" customFormat="1" x14ac:dyDescent="0.25">
      <c r="F517" s="17"/>
    </row>
    <row r="518" spans="6:6" s="11" customFormat="1" x14ac:dyDescent="0.25">
      <c r="F518" s="17"/>
    </row>
    <row r="519" spans="6:6" s="11" customFormat="1" x14ac:dyDescent="0.25">
      <c r="F519" s="17"/>
    </row>
    <row r="520" spans="6:6" s="11" customFormat="1" x14ac:dyDescent="0.25">
      <c r="F520" s="17"/>
    </row>
    <row r="521" spans="6:6" s="11" customFormat="1" x14ac:dyDescent="0.25">
      <c r="F521" s="17"/>
    </row>
    <row r="522" spans="6:6" s="11" customFormat="1" x14ac:dyDescent="0.25">
      <c r="F522" s="17"/>
    </row>
    <row r="523" spans="6:6" s="11" customFormat="1" x14ac:dyDescent="0.25">
      <c r="F523" s="17"/>
    </row>
    <row r="524" spans="6:6" s="11" customFormat="1" x14ac:dyDescent="0.25">
      <c r="F524" s="17"/>
    </row>
    <row r="525" spans="6:6" s="11" customFormat="1" x14ac:dyDescent="0.25">
      <c r="F525" s="17"/>
    </row>
    <row r="526" spans="6:6" s="11" customFormat="1" x14ac:dyDescent="0.25">
      <c r="F526" s="17"/>
    </row>
    <row r="527" spans="6:6" s="11" customFormat="1" x14ac:dyDescent="0.25">
      <c r="F527" s="17"/>
    </row>
    <row r="528" spans="6:6" s="11" customFormat="1" x14ac:dyDescent="0.25">
      <c r="F528" s="17"/>
    </row>
    <row r="529" spans="6:6" s="11" customFormat="1" x14ac:dyDescent="0.25">
      <c r="F529" s="17"/>
    </row>
    <row r="530" spans="6:6" s="11" customFormat="1" x14ac:dyDescent="0.25">
      <c r="F530" s="17"/>
    </row>
    <row r="531" spans="6:6" s="11" customFormat="1" x14ac:dyDescent="0.25">
      <c r="F531" s="17"/>
    </row>
    <row r="532" spans="6:6" s="11" customFormat="1" x14ac:dyDescent="0.25">
      <c r="F532" s="17"/>
    </row>
    <row r="533" spans="6:6" s="11" customFormat="1" x14ac:dyDescent="0.25">
      <c r="F533" s="17"/>
    </row>
    <row r="534" spans="6:6" s="11" customFormat="1" x14ac:dyDescent="0.25">
      <c r="F534" s="17"/>
    </row>
    <row r="535" spans="6:6" s="11" customFormat="1" x14ac:dyDescent="0.25">
      <c r="F535" s="17"/>
    </row>
    <row r="536" spans="6:6" s="11" customFormat="1" x14ac:dyDescent="0.25">
      <c r="F536" s="17"/>
    </row>
    <row r="537" spans="6:6" s="11" customFormat="1" x14ac:dyDescent="0.25">
      <c r="F537" s="17"/>
    </row>
    <row r="538" spans="6:6" s="11" customFormat="1" x14ac:dyDescent="0.25">
      <c r="F538" s="17"/>
    </row>
    <row r="539" spans="6:6" s="11" customFormat="1" x14ac:dyDescent="0.25">
      <c r="F539" s="17"/>
    </row>
    <row r="540" spans="6:6" s="11" customFormat="1" x14ac:dyDescent="0.25">
      <c r="F540" s="17"/>
    </row>
    <row r="541" spans="6:6" s="11" customFormat="1" x14ac:dyDescent="0.25">
      <c r="F541" s="17"/>
    </row>
    <row r="542" spans="6:6" s="11" customFormat="1" x14ac:dyDescent="0.25">
      <c r="F542" s="17"/>
    </row>
    <row r="543" spans="6:6" s="11" customFormat="1" x14ac:dyDescent="0.25">
      <c r="F543" s="17"/>
    </row>
    <row r="544" spans="6:6" s="11" customFormat="1" x14ac:dyDescent="0.25">
      <c r="F544" s="17"/>
    </row>
    <row r="545" spans="6:6" s="11" customFormat="1" x14ac:dyDescent="0.25">
      <c r="F545" s="17"/>
    </row>
    <row r="546" spans="6:6" s="11" customFormat="1" x14ac:dyDescent="0.25">
      <c r="F546" s="17"/>
    </row>
    <row r="547" spans="6:6" s="11" customFormat="1" x14ac:dyDescent="0.25">
      <c r="F547" s="17"/>
    </row>
    <row r="548" spans="6:6" s="11" customFormat="1" x14ac:dyDescent="0.25">
      <c r="F548" s="17"/>
    </row>
    <row r="549" spans="6:6" s="11" customFormat="1" x14ac:dyDescent="0.25">
      <c r="F549" s="17"/>
    </row>
    <row r="550" spans="6:6" s="11" customFormat="1" x14ac:dyDescent="0.25">
      <c r="F550" s="17"/>
    </row>
    <row r="551" spans="6:6" s="11" customFormat="1" x14ac:dyDescent="0.25">
      <c r="F551" s="17"/>
    </row>
    <row r="552" spans="6:6" s="11" customFormat="1" x14ac:dyDescent="0.25">
      <c r="F552" s="17"/>
    </row>
    <row r="553" spans="6:6" s="11" customFormat="1" x14ac:dyDescent="0.25">
      <c r="F553" s="17"/>
    </row>
    <row r="554" spans="6:6" s="11" customFormat="1" x14ac:dyDescent="0.25">
      <c r="F554" s="17"/>
    </row>
    <row r="555" spans="6:6" s="11" customFormat="1" x14ac:dyDescent="0.25">
      <c r="F555" s="17"/>
    </row>
    <row r="556" spans="6:6" s="11" customFormat="1" x14ac:dyDescent="0.25">
      <c r="F556" s="17"/>
    </row>
    <row r="557" spans="6:6" s="11" customFormat="1" x14ac:dyDescent="0.25">
      <c r="F557" s="17"/>
    </row>
    <row r="558" spans="6:6" s="11" customFormat="1" x14ac:dyDescent="0.25">
      <c r="F558" s="17"/>
    </row>
    <row r="559" spans="6:6" s="11" customFormat="1" x14ac:dyDescent="0.25">
      <c r="F559" s="17"/>
    </row>
    <row r="560" spans="6:6" s="11" customFormat="1" x14ac:dyDescent="0.25">
      <c r="F560" s="17"/>
    </row>
    <row r="561" spans="6:6" s="11" customFormat="1" x14ac:dyDescent="0.25">
      <c r="F561" s="17"/>
    </row>
    <row r="562" spans="6:6" s="11" customFormat="1" x14ac:dyDescent="0.25">
      <c r="F562" s="17"/>
    </row>
    <row r="563" spans="6:6" s="11" customFormat="1" x14ac:dyDescent="0.25">
      <c r="F563" s="17"/>
    </row>
    <row r="564" spans="6:6" s="11" customFormat="1" x14ac:dyDescent="0.25">
      <c r="F564" s="17"/>
    </row>
    <row r="565" spans="6:6" s="11" customFormat="1" x14ac:dyDescent="0.25">
      <c r="F565" s="17"/>
    </row>
    <row r="566" spans="6:6" s="11" customFormat="1" x14ac:dyDescent="0.25">
      <c r="F566" s="17"/>
    </row>
    <row r="567" spans="6:6" s="11" customFormat="1" x14ac:dyDescent="0.25">
      <c r="F567" s="17"/>
    </row>
    <row r="568" spans="6:6" s="11" customFormat="1" x14ac:dyDescent="0.25">
      <c r="F568" s="17"/>
    </row>
    <row r="569" spans="6:6" s="11" customFormat="1" x14ac:dyDescent="0.25">
      <c r="F569" s="17"/>
    </row>
    <row r="570" spans="6:6" s="11" customFormat="1" x14ac:dyDescent="0.25">
      <c r="F570" s="17"/>
    </row>
    <row r="571" spans="6:6" s="11" customFormat="1" x14ac:dyDescent="0.25">
      <c r="F571" s="17"/>
    </row>
    <row r="572" spans="6:6" s="11" customFormat="1" x14ac:dyDescent="0.25">
      <c r="F572" s="17"/>
    </row>
    <row r="573" spans="6:6" s="11" customFormat="1" x14ac:dyDescent="0.25">
      <c r="F573" s="17"/>
    </row>
    <row r="574" spans="6:6" s="11" customFormat="1" x14ac:dyDescent="0.25">
      <c r="F574" s="17"/>
    </row>
    <row r="575" spans="6:6" s="11" customFormat="1" x14ac:dyDescent="0.25">
      <c r="F575" s="17"/>
    </row>
    <row r="576" spans="6:6" s="11" customFormat="1" x14ac:dyDescent="0.25">
      <c r="F576" s="17"/>
    </row>
    <row r="577" spans="6:6" s="11" customFormat="1" x14ac:dyDescent="0.25">
      <c r="F577" s="17"/>
    </row>
    <row r="578" spans="6:6" s="11" customFormat="1" x14ac:dyDescent="0.25">
      <c r="F578" s="17"/>
    </row>
    <row r="579" spans="6:6" s="11" customFormat="1" x14ac:dyDescent="0.25">
      <c r="F579" s="17"/>
    </row>
    <row r="580" spans="6:6" s="11" customFormat="1" x14ac:dyDescent="0.25">
      <c r="F580" s="17"/>
    </row>
    <row r="581" spans="6:6" s="11" customFormat="1" x14ac:dyDescent="0.25">
      <c r="F581" s="17"/>
    </row>
    <row r="582" spans="6:6" s="11" customFormat="1" x14ac:dyDescent="0.25">
      <c r="F582" s="17"/>
    </row>
    <row r="583" spans="6:6" s="11" customFormat="1" x14ac:dyDescent="0.25">
      <c r="F583" s="17"/>
    </row>
    <row r="584" spans="6:6" s="11" customFormat="1" x14ac:dyDescent="0.25">
      <c r="F584" s="17"/>
    </row>
    <row r="585" spans="6:6" s="11" customFormat="1" x14ac:dyDescent="0.25">
      <c r="F585" s="17"/>
    </row>
    <row r="586" spans="6:6" s="11" customFormat="1" x14ac:dyDescent="0.25">
      <c r="F586" s="17"/>
    </row>
    <row r="587" spans="6:6" s="11" customFormat="1" x14ac:dyDescent="0.25">
      <c r="F587" s="17"/>
    </row>
    <row r="588" spans="6:6" s="11" customFormat="1" x14ac:dyDescent="0.25">
      <c r="F588" s="17"/>
    </row>
    <row r="589" spans="6:6" s="11" customFormat="1" x14ac:dyDescent="0.25">
      <c r="F589" s="17"/>
    </row>
    <row r="590" spans="6:6" s="11" customFormat="1" x14ac:dyDescent="0.25">
      <c r="F590" s="17"/>
    </row>
    <row r="591" spans="6:6" s="11" customFormat="1" x14ac:dyDescent="0.25">
      <c r="F591" s="17"/>
    </row>
    <row r="592" spans="6:6" s="11" customFormat="1" x14ac:dyDescent="0.25">
      <c r="F592" s="17"/>
    </row>
    <row r="593" spans="6:6" s="11" customFormat="1" x14ac:dyDescent="0.25">
      <c r="F593" s="17"/>
    </row>
    <row r="594" spans="6:6" s="11" customFormat="1" x14ac:dyDescent="0.25">
      <c r="F594" s="17"/>
    </row>
    <row r="595" spans="6:6" s="11" customFormat="1" x14ac:dyDescent="0.25">
      <c r="F595" s="17"/>
    </row>
    <row r="596" spans="6:6" s="11" customFormat="1" x14ac:dyDescent="0.25">
      <c r="F596" s="17"/>
    </row>
    <row r="597" spans="6:6" s="11" customFormat="1" x14ac:dyDescent="0.25">
      <c r="F597" s="17"/>
    </row>
    <row r="598" spans="6:6" s="11" customFormat="1" x14ac:dyDescent="0.25">
      <c r="F598" s="17"/>
    </row>
    <row r="599" spans="6:6" s="11" customFormat="1" x14ac:dyDescent="0.25">
      <c r="F599" s="17"/>
    </row>
    <row r="600" spans="6:6" s="11" customFormat="1" x14ac:dyDescent="0.25">
      <c r="F600" s="17"/>
    </row>
    <row r="601" spans="6:6" s="11" customFormat="1" x14ac:dyDescent="0.25">
      <c r="F601" s="17"/>
    </row>
    <row r="602" spans="6:6" s="11" customFormat="1" x14ac:dyDescent="0.25">
      <c r="F602" s="17"/>
    </row>
    <row r="603" spans="6:6" s="11" customFormat="1" x14ac:dyDescent="0.25">
      <c r="F603" s="17"/>
    </row>
    <row r="604" spans="6:6" s="11" customFormat="1" x14ac:dyDescent="0.25">
      <c r="F604" s="17"/>
    </row>
    <row r="605" spans="6:6" s="11" customFormat="1" x14ac:dyDescent="0.25">
      <c r="F605" s="17"/>
    </row>
    <row r="606" spans="6:6" s="11" customFormat="1" x14ac:dyDescent="0.25">
      <c r="F606" s="17"/>
    </row>
    <row r="607" spans="6:6" s="11" customFormat="1" x14ac:dyDescent="0.25">
      <c r="F607" s="17"/>
    </row>
    <row r="608" spans="6:6" s="11" customFormat="1" x14ac:dyDescent="0.25">
      <c r="F608" s="17"/>
    </row>
    <row r="609" spans="6:6" s="11" customFormat="1" x14ac:dyDescent="0.25">
      <c r="F609" s="17"/>
    </row>
    <row r="610" spans="6:6" s="11" customFormat="1" x14ac:dyDescent="0.25">
      <c r="F610" s="17"/>
    </row>
    <row r="611" spans="6:6" s="11" customFormat="1" x14ac:dyDescent="0.25">
      <c r="F611" s="17"/>
    </row>
    <row r="612" spans="6:6" s="11" customFormat="1" x14ac:dyDescent="0.25">
      <c r="F612" s="17"/>
    </row>
    <row r="613" spans="6:6" s="11" customFormat="1" x14ac:dyDescent="0.25">
      <c r="F613" s="17"/>
    </row>
    <row r="614" spans="6:6" s="11" customFormat="1" x14ac:dyDescent="0.25">
      <c r="F614" s="17"/>
    </row>
    <row r="615" spans="6:6" s="11" customFormat="1" x14ac:dyDescent="0.25">
      <c r="F615" s="17"/>
    </row>
    <row r="616" spans="6:6" s="11" customFormat="1" x14ac:dyDescent="0.25">
      <c r="F616" s="17"/>
    </row>
    <row r="617" spans="6:6" s="11" customFormat="1" x14ac:dyDescent="0.25">
      <c r="F617" s="17"/>
    </row>
    <row r="618" spans="6:6" s="11" customFormat="1" x14ac:dyDescent="0.25">
      <c r="F618" s="17"/>
    </row>
    <row r="619" spans="6:6" s="11" customFormat="1" x14ac:dyDescent="0.25">
      <c r="F619" s="17"/>
    </row>
    <row r="620" spans="6:6" s="11" customFormat="1" x14ac:dyDescent="0.25">
      <c r="F620" s="17"/>
    </row>
    <row r="621" spans="6:6" s="11" customFormat="1" x14ac:dyDescent="0.25">
      <c r="F621" s="17"/>
    </row>
    <row r="622" spans="6:6" s="11" customFormat="1" x14ac:dyDescent="0.25">
      <c r="F622" s="17"/>
    </row>
    <row r="623" spans="6:6" s="11" customFormat="1" x14ac:dyDescent="0.25">
      <c r="F623" s="17"/>
    </row>
    <row r="624" spans="6:6" s="11" customFormat="1" x14ac:dyDescent="0.25">
      <c r="F624" s="17"/>
    </row>
    <row r="625" spans="6:6" s="11" customFormat="1" x14ac:dyDescent="0.25">
      <c r="F625" s="17"/>
    </row>
    <row r="626" spans="6:6" s="11" customFormat="1" x14ac:dyDescent="0.25">
      <c r="F626" s="17"/>
    </row>
    <row r="627" spans="6:6" s="11" customFormat="1" x14ac:dyDescent="0.25">
      <c r="F627" s="17"/>
    </row>
    <row r="628" spans="6:6" s="11" customFormat="1" x14ac:dyDescent="0.25">
      <c r="F628" s="17"/>
    </row>
    <row r="629" spans="6:6" s="11" customFormat="1" x14ac:dyDescent="0.25">
      <c r="F629" s="17"/>
    </row>
    <row r="630" spans="6:6" s="11" customFormat="1" x14ac:dyDescent="0.25">
      <c r="F630" s="17"/>
    </row>
    <row r="631" spans="6:6" s="11" customFormat="1" x14ac:dyDescent="0.25">
      <c r="F631" s="17"/>
    </row>
    <row r="632" spans="6:6" s="11" customFormat="1" x14ac:dyDescent="0.25">
      <c r="F632" s="17"/>
    </row>
    <row r="633" spans="6:6" s="11" customFormat="1" x14ac:dyDescent="0.25">
      <c r="F633" s="17"/>
    </row>
    <row r="634" spans="6:6" s="11" customFormat="1" x14ac:dyDescent="0.25">
      <c r="F634" s="17"/>
    </row>
    <row r="635" spans="6:6" s="11" customFormat="1" x14ac:dyDescent="0.25">
      <c r="F635" s="17"/>
    </row>
    <row r="636" spans="6:6" s="11" customFormat="1" x14ac:dyDescent="0.25">
      <c r="F636" s="17"/>
    </row>
    <row r="637" spans="6:6" s="11" customFormat="1" x14ac:dyDescent="0.25">
      <c r="F637" s="17"/>
    </row>
    <row r="638" spans="6:6" s="11" customFormat="1" x14ac:dyDescent="0.25">
      <c r="F638" s="17"/>
    </row>
    <row r="639" spans="6:6" s="11" customFormat="1" x14ac:dyDescent="0.25">
      <c r="F639" s="17"/>
    </row>
    <row r="640" spans="6:6" s="11" customFormat="1" x14ac:dyDescent="0.25">
      <c r="F640" s="17"/>
    </row>
    <row r="641" spans="6:6" s="11" customFormat="1" x14ac:dyDescent="0.25">
      <c r="F641" s="17"/>
    </row>
    <row r="642" spans="6:6" s="11" customFormat="1" x14ac:dyDescent="0.25">
      <c r="F642" s="17"/>
    </row>
    <row r="643" spans="6:6" s="11" customFormat="1" x14ac:dyDescent="0.25">
      <c r="F643" s="17"/>
    </row>
    <row r="644" spans="6:6" s="11" customFormat="1" x14ac:dyDescent="0.25">
      <c r="F644" s="17"/>
    </row>
    <row r="645" spans="6:6" s="11" customFormat="1" x14ac:dyDescent="0.25">
      <c r="F645" s="17"/>
    </row>
    <row r="646" spans="6:6" s="11" customFormat="1" x14ac:dyDescent="0.25">
      <c r="F646" s="17"/>
    </row>
    <row r="647" spans="6:6" s="11" customFormat="1" x14ac:dyDescent="0.25">
      <c r="F647" s="17"/>
    </row>
    <row r="648" spans="6:6" s="11" customFormat="1" x14ac:dyDescent="0.25">
      <c r="F648" s="17"/>
    </row>
    <row r="649" spans="6:6" s="11" customFormat="1" x14ac:dyDescent="0.25">
      <c r="F649" s="17"/>
    </row>
    <row r="650" spans="6:6" s="11" customFormat="1" x14ac:dyDescent="0.25">
      <c r="F650" s="17"/>
    </row>
    <row r="651" spans="6:6" s="11" customFormat="1" x14ac:dyDescent="0.25">
      <c r="F651" s="17"/>
    </row>
    <row r="652" spans="6:6" s="11" customFormat="1" x14ac:dyDescent="0.25">
      <c r="F652" s="17"/>
    </row>
    <row r="653" spans="6:6" s="11" customFormat="1" x14ac:dyDescent="0.25">
      <c r="F653" s="17"/>
    </row>
    <row r="654" spans="6:6" s="11" customFormat="1" x14ac:dyDescent="0.25">
      <c r="F654" s="17"/>
    </row>
    <row r="655" spans="6:6" s="11" customFormat="1" x14ac:dyDescent="0.25">
      <c r="F655" s="17"/>
    </row>
    <row r="656" spans="6:6" s="11" customFormat="1" x14ac:dyDescent="0.25">
      <c r="F656" s="17"/>
    </row>
    <row r="657" spans="6:6" s="11" customFormat="1" x14ac:dyDescent="0.25">
      <c r="F657" s="17"/>
    </row>
    <row r="658" spans="6:6" s="11" customFormat="1" x14ac:dyDescent="0.25">
      <c r="F658" s="17"/>
    </row>
    <row r="659" spans="6:6" s="11" customFormat="1" x14ac:dyDescent="0.25">
      <c r="F659" s="17"/>
    </row>
    <row r="660" spans="6:6" s="11" customFormat="1" x14ac:dyDescent="0.25">
      <c r="F660" s="17"/>
    </row>
    <row r="661" spans="6:6" s="11" customFormat="1" x14ac:dyDescent="0.25">
      <c r="F661" s="17"/>
    </row>
    <row r="662" spans="6:6" s="11" customFormat="1" x14ac:dyDescent="0.25">
      <c r="F662" s="17"/>
    </row>
    <row r="663" spans="6:6" s="11" customFormat="1" x14ac:dyDescent="0.25">
      <c r="F663" s="17"/>
    </row>
    <row r="664" spans="6:6" s="11" customFormat="1" x14ac:dyDescent="0.25">
      <c r="F664" s="17"/>
    </row>
    <row r="665" spans="6:6" s="11" customFormat="1" x14ac:dyDescent="0.25">
      <c r="F665" s="17"/>
    </row>
    <row r="666" spans="6:6" s="11" customFormat="1" x14ac:dyDescent="0.25">
      <c r="F666" s="17"/>
    </row>
    <row r="667" spans="6:6" s="11" customFormat="1" x14ac:dyDescent="0.25">
      <c r="F667" s="17"/>
    </row>
    <row r="668" spans="6:6" s="11" customFormat="1" x14ac:dyDescent="0.25">
      <c r="F668" s="17"/>
    </row>
    <row r="669" spans="6:6" s="11" customFormat="1" x14ac:dyDescent="0.25">
      <c r="F669" s="17"/>
    </row>
    <row r="670" spans="6:6" s="11" customFormat="1" x14ac:dyDescent="0.25">
      <c r="F670" s="17"/>
    </row>
    <row r="671" spans="6:6" s="11" customFormat="1" x14ac:dyDescent="0.25">
      <c r="F671" s="17"/>
    </row>
    <row r="672" spans="6:6" s="11" customFormat="1" x14ac:dyDescent="0.25">
      <c r="F672" s="17"/>
    </row>
    <row r="673" spans="6:6" s="11" customFormat="1" x14ac:dyDescent="0.25">
      <c r="F673" s="17"/>
    </row>
    <row r="674" spans="6:6" s="11" customFormat="1" x14ac:dyDescent="0.25">
      <c r="F674" s="17"/>
    </row>
    <row r="675" spans="6:6" s="11" customFormat="1" x14ac:dyDescent="0.25">
      <c r="F675" s="17"/>
    </row>
    <row r="676" spans="6:6" s="11" customFormat="1" x14ac:dyDescent="0.25">
      <c r="F676" s="17"/>
    </row>
    <row r="677" spans="6:6" s="11" customFormat="1" x14ac:dyDescent="0.25">
      <c r="F677" s="17"/>
    </row>
    <row r="678" spans="6:6" s="11" customFormat="1" x14ac:dyDescent="0.25">
      <c r="F678" s="17"/>
    </row>
    <row r="679" spans="6:6" s="11" customFormat="1" x14ac:dyDescent="0.25">
      <c r="F679" s="17"/>
    </row>
    <row r="680" spans="6:6" s="11" customFormat="1" x14ac:dyDescent="0.25">
      <c r="F680" s="17"/>
    </row>
    <row r="681" spans="6:6" s="11" customFormat="1" x14ac:dyDescent="0.25">
      <c r="F681" s="17"/>
    </row>
    <row r="682" spans="6:6" s="11" customFormat="1" x14ac:dyDescent="0.25">
      <c r="F682" s="17"/>
    </row>
    <row r="683" spans="6:6" s="11" customFormat="1" x14ac:dyDescent="0.25">
      <c r="F683" s="17"/>
    </row>
    <row r="684" spans="6:6" s="11" customFormat="1" x14ac:dyDescent="0.25">
      <c r="F684" s="17"/>
    </row>
    <row r="685" spans="6:6" s="11" customFormat="1" x14ac:dyDescent="0.25">
      <c r="F685" s="17"/>
    </row>
    <row r="686" spans="6:6" s="11" customFormat="1" x14ac:dyDescent="0.25">
      <c r="F686" s="17"/>
    </row>
    <row r="687" spans="6:6" s="11" customFormat="1" x14ac:dyDescent="0.25">
      <c r="F687" s="17"/>
    </row>
    <row r="688" spans="6:6" s="11" customFormat="1" x14ac:dyDescent="0.25">
      <c r="F688" s="17"/>
    </row>
    <row r="689" spans="6:6" s="11" customFormat="1" x14ac:dyDescent="0.25">
      <c r="F689" s="17"/>
    </row>
    <row r="690" spans="6:6" s="11" customFormat="1" x14ac:dyDescent="0.25">
      <c r="F690" s="17"/>
    </row>
    <row r="691" spans="6:6" s="11" customFormat="1" x14ac:dyDescent="0.25">
      <c r="F691" s="17"/>
    </row>
    <row r="692" spans="6:6" s="11" customFormat="1" x14ac:dyDescent="0.25">
      <c r="F692" s="17"/>
    </row>
    <row r="693" spans="6:6" s="11" customFormat="1" x14ac:dyDescent="0.25">
      <c r="F693" s="17"/>
    </row>
    <row r="694" spans="6:6" s="11" customFormat="1" x14ac:dyDescent="0.25">
      <c r="F694" s="17"/>
    </row>
    <row r="695" spans="6:6" s="11" customFormat="1" x14ac:dyDescent="0.25">
      <c r="F695" s="17"/>
    </row>
    <row r="696" spans="6:6" s="11" customFormat="1" x14ac:dyDescent="0.25">
      <c r="F696" s="17"/>
    </row>
    <row r="697" spans="6:6" s="11" customFormat="1" x14ac:dyDescent="0.25">
      <c r="F697" s="17"/>
    </row>
    <row r="698" spans="6:6" s="11" customFormat="1" x14ac:dyDescent="0.25">
      <c r="F698" s="17"/>
    </row>
    <row r="699" spans="6:6" s="11" customFormat="1" x14ac:dyDescent="0.25">
      <c r="F699" s="17"/>
    </row>
    <row r="700" spans="6:6" s="11" customFormat="1" x14ac:dyDescent="0.25">
      <c r="F700" s="17"/>
    </row>
    <row r="701" spans="6:6" s="11" customFormat="1" x14ac:dyDescent="0.25">
      <c r="F701" s="17"/>
    </row>
    <row r="702" spans="6:6" s="11" customFormat="1" x14ac:dyDescent="0.25">
      <c r="F702" s="17"/>
    </row>
    <row r="703" spans="6:6" s="11" customFormat="1" x14ac:dyDescent="0.25">
      <c r="F703" s="17"/>
    </row>
    <row r="704" spans="6:6" s="11" customFormat="1" x14ac:dyDescent="0.25">
      <c r="F704" s="17"/>
    </row>
    <row r="705" spans="6:6" s="11" customFormat="1" x14ac:dyDescent="0.25">
      <c r="F705" s="17"/>
    </row>
    <row r="706" spans="6:6" s="11" customFormat="1" x14ac:dyDescent="0.25">
      <c r="F706" s="17"/>
    </row>
    <row r="707" spans="6:6" s="11" customFormat="1" x14ac:dyDescent="0.25">
      <c r="F707" s="17"/>
    </row>
    <row r="708" spans="6:6" s="11" customFormat="1" x14ac:dyDescent="0.25">
      <c r="F708" s="17"/>
    </row>
    <row r="709" spans="6:6" s="11" customFormat="1" x14ac:dyDescent="0.25">
      <c r="F709" s="17"/>
    </row>
    <row r="710" spans="6:6" s="11" customFormat="1" x14ac:dyDescent="0.25">
      <c r="F710" s="17"/>
    </row>
    <row r="711" spans="6:6" s="11" customFormat="1" x14ac:dyDescent="0.25">
      <c r="F711" s="17"/>
    </row>
    <row r="712" spans="6:6" s="11" customFormat="1" x14ac:dyDescent="0.25">
      <c r="F712" s="17"/>
    </row>
    <row r="713" spans="6:6" s="11" customFormat="1" x14ac:dyDescent="0.25">
      <c r="F713" s="17"/>
    </row>
    <row r="714" spans="6:6" s="11" customFormat="1" x14ac:dyDescent="0.25">
      <c r="F714" s="17"/>
    </row>
    <row r="715" spans="6:6" s="11" customFormat="1" x14ac:dyDescent="0.25">
      <c r="F715" s="17"/>
    </row>
    <row r="716" spans="6:6" s="11" customFormat="1" x14ac:dyDescent="0.25">
      <c r="F716" s="17"/>
    </row>
    <row r="717" spans="6:6" s="11" customFormat="1" x14ac:dyDescent="0.25">
      <c r="F717" s="17"/>
    </row>
    <row r="718" spans="6:6" s="11" customFormat="1" x14ac:dyDescent="0.25">
      <c r="F718" s="17"/>
    </row>
    <row r="719" spans="6:6" s="11" customFormat="1" x14ac:dyDescent="0.25">
      <c r="F719" s="17"/>
    </row>
    <row r="720" spans="6:6" s="11" customFormat="1" x14ac:dyDescent="0.25">
      <c r="F720" s="17"/>
    </row>
    <row r="721" spans="6:6" s="11" customFormat="1" x14ac:dyDescent="0.25">
      <c r="F721" s="17"/>
    </row>
    <row r="722" spans="6:6" s="11" customFormat="1" x14ac:dyDescent="0.25">
      <c r="F722" s="17"/>
    </row>
    <row r="723" spans="6:6" s="11" customFormat="1" x14ac:dyDescent="0.25">
      <c r="F723" s="17"/>
    </row>
    <row r="724" spans="6:6" s="11" customFormat="1" x14ac:dyDescent="0.25">
      <c r="F724" s="17"/>
    </row>
    <row r="725" spans="6:6" s="11" customFormat="1" x14ac:dyDescent="0.25">
      <c r="F725" s="17"/>
    </row>
    <row r="726" spans="6:6" s="11" customFormat="1" x14ac:dyDescent="0.25">
      <c r="F726" s="17"/>
    </row>
    <row r="727" spans="6:6" s="11" customFormat="1" x14ac:dyDescent="0.25">
      <c r="F727" s="17"/>
    </row>
    <row r="728" spans="6:6" s="11" customFormat="1" x14ac:dyDescent="0.25">
      <c r="F728" s="17"/>
    </row>
    <row r="729" spans="6:6" s="11" customFormat="1" x14ac:dyDescent="0.25">
      <c r="F729" s="17"/>
    </row>
    <row r="730" spans="6:6" s="11" customFormat="1" x14ac:dyDescent="0.25">
      <c r="F730" s="17"/>
    </row>
    <row r="731" spans="6:6" s="11" customFormat="1" x14ac:dyDescent="0.25">
      <c r="F731" s="17"/>
    </row>
    <row r="732" spans="6:6" s="11" customFormat="1" x14ac:dyDescent="0.25">
      <c r="F732" s="17"/>
    </row>
    <row r="733" spans="6:6" s="11" customFormat="1" x14ac:dyDescent="0.25">
      <c r="F733" s="17"/>
    </row>
    <row r="734" spans="6:6" s="11" customFormat="1" x14ac:dyDescent="0.25">
      <c r="F734" s="17"/>
    </row>
    <row r="735" spans="6:6" s="11" customFormat="1" x14ac:dyDescent="0.25">
      <c r="F735" s="17"/>
    </row>
    <row r="736" spans="6:6" s="11" customFormat="1" x14ac:dyDescent="0.25">
      <c r="F736" s="17"/>
    </row>
    <row r="737" spans="6:6" s="11" customFormat="1" x14ac:dyDescent="0.25">
      <c r="F737" s="17"/>
    </row>
    <row r="738" spans="6:6" s="11" customFormat="1" x14ac:dyDescent="0.25">
      <c r="F738" s="17"/>
    </row>
    <row r="739" spans="6:6" s="11" customFormat="1" x14ac:dyDescent="0.25">
      <c r="F739" s="17"/>
    </row>
    <row r="740" spans="6:6" s="11" customFormat="1" x14ac:dyDescent="0.25">
      <c r="F740" s="17"/>
    </row>
    <row r="741" spans="6:6" s="11" customFormat="1" x14ac:dyDescent="0.25">
      <c r="F741" s="17"/>
    </row>
    <row r="742" spans="6:6" s="11" customFormat="1" x14ac:dyDescent="0.25">
      <c r="F742" s="17"/>
    </row>
    <row r="743" spans="6:6" s="11" customFormat="1" x14ac:dyDescent="0.25">
      <c r="F743" s="17"/>
    </row>
    <row r="744" spans="6:6" s="11" customFormat="1" x14ac:dyDescent="0.25">
      <c r="F744" s="17"/>
    </row>
    <row r="745" spans="6:6" s="11" customFormat="1" x14ac:dyDescent="0.25">
      <c r="F745" s="17"/>
    </row>
    <row r="746" spans="6:6" s="11" customFormat="1" x14ac:dyDescent="0.25">
      <c r="F746" s="17"/>
    </row>
    <row r="747" spans="6:6" s="11" customFormat="1" x14ac:dyDescent="0.25">
      <c r="F747" s="17"/>
    </row>
    <row r="748" spans="6:6" s="11" customFormat="1" x14ac:dyDescent="0.25">
      <c r="F748" s="17"/>
    </row>
    <row r="749" spans="6:6" s="11" customFormat="1" x14ac:dyDescent="0.25">
      <c r="F749" s="17"/>
    </row>
    <row r="750" spans="6:6" s="11" customFormat="1" x14ac:dyDescent="0.25">
      <c r="F750" s="17"/>
    </row>
    <row r="751" spans="6:6" s="11" customFormat="1" x14ac:dyDescent="0.25">
      <c r="F751" s="17"/>
    </row>
    <row r="752" spans="6:6" s="11" customFormat="1" x14ac:dyDescent="0.25">
      <c r="F752" s="17"/>
    </row>
    <row r="753" spans="6:6" s="11" customFormat="1" x14ac:dyDescent="0.25">
      <c r="F753" s="17"/>
    </row>
    <row r="754" spans="6:6" s="11" customFormat="1" x14ac:dyDescent="0.25">
      <c r="F754" s="17"/>
    </row>
    <row r="755" spans="6:6" s="11" customFormat="1" x14ac:dyDescent="0.25">
      <c r="F755" s="17"/>
    </row>
    <row r="756" spans="6:6" s="11" customFormat="1" x14ac:dyDescent="0.25">
      <c r="F756" s="17"/>
    </row>
    <row r="757" spans="6:6" s="11" customFormat="1" x14ac:dyDescent="0.25">
      <c r="F757" s="17"/>
    </row>
    <row r="758" spans="6:6" s="11" customFormat="1" x14ac:dyDescent="0.25">
      <c r="F758" s="17"/>
    </row>
    <row r="759" spans="6:6" s="11" customFormat="1" x14ac:dyDescent="0.25">
      <c r="F759" s="17"/>
    </row>
    <row r="760" spans="6:6" s="11" customFormat="1" x14ac:dyDescent="0.25">
      <c r="F760" s="17"/>
    </row>
    <row r="761" spans="6:6" s="11" customFormat="1" x14ac:dyDescent="0.25">
      <c r="F761" s="17"/>
    </row>
    <row r="762" spans="6:6" s="11" customFormat="1" x14ac:dyDescent="0.25">
      <c r="F762" s="17"/>
    </row>
    <row r="763" spans="6:6" s="11" customFormat="1" x14ac:dyDescent="0.25">
      <c r="F763" s="17"/>
    </row>
    <row r="764" spans="6:6" s="11" customFormat="1" x14ac:dyDescent="0.25">
      <c r="F764" s="17"/>
    </row>
    <row r="765" spans="6:6" s="11" customFormat="1" x14ac:dyDescent="0.25">
      <c r="F765" s="17"/>
    </row>
    <row r="766" spans="6:6" s="11" customFormat="1" x14ac:dyDescent="0.25">
      <c r="F766" s="17"/>
    </row>
    <row r="767" spans="6:6" s="11" customFormat="1" x14ac:dyDescent="0.25">
      <c r="F767" s="17"/>
    </row>
    <row r="768" spans="6:6" s="11" customFormat="1" x14ac:dyDescent="0.25">
      <c r="F768" s="17"/>
    </row>
    <row r="769" spans="6:6" s="11" customFormat="1" x14ac:dyDescent="0.25">
      <c r="F769" s="17"/>
    </row>
    <row r="770" spans="6:6" s="11" customFormat="1" x14ac:dyDescent="0.25">
      <c r="F770" s="17"/>
    </row>
    <row r="771" spans="6:6" s="11" customFormat="1" x14ac:dyDescent="0.25">
      <c r="F771" s="17"/>
    </row>
    <row r="772" spans="6:6" s="11" customFormat="1" x14ac:dyDescent="0.25">
      <c r="F772" s="17"/>
    </row>
    <row r="773" spans="6:6" s="11" customFormat="1" x14ac:dyDescent="0.25">
      <c r="F773" s="17"/>
    </row>
    <row r="774" spans="6:6" s="11" customFormat="1" x14ac:dyDescent="0.25">
      <c r="F774" s="17"/>
    </row>
    <row r="775" spans="6:6" s="11" customFormat="1" x14ac:dyDescent="0.25">
      <c r="F775" s="17"/>
    </row>
    <row r="776" spans="6:6" s="11" customFormat="1" x14ac:dyDescent="0.25">
      <c r="F776" s="17"/>
    </row>
    <row r="777" spans="6:6" s="11" customFormat="1" x14ac:dyDescent="0.25">
      <c r="F777" s="17"/>
    </row>
    <row r="778" spans="6:6" s="11" customFormat="1" x14ac:dyDescent="0.25">
      <c r="F778" s="17"/>
    </row>
    <row r="779" spans="6:6" s="11" customFormat="1" x14ac:dyDescent="0.25">
      <c r="F779" s="17"/>
    </row>
    <row r="780" spans="6:6" s="11" customFormat="1" x14ac:dyDescent="0.25">
      <c r="F780" s="17"/>
    </row>
    <row r="781" spans="6:6" s="11" customFormat="1" x14ac:dyDescent="0.25">
      <c r="F781" s="17"/>
    </row>
    <row r="782" spans="6:6" s="11" customFormat="1" x14ac:dyDescent="0.25">
      <c r="F782" s="17"/>
    </row>
    <row r="783" spans="6:6" s="11" customFormat="1" x14ac:dyDescent="0.25">
      <c r="F783" s="17"/>
    </row>
    <row r="784" spans="6:6" s="11" customFormat="1" x14ac:dyDescent="0.25">
      <c r="F784" s="17"/>
    </row>
    <row r="785" spans="6:6" s="11" customFormat="1" x14ac:dyDescent="0.25">
      <c r="F785" s="17"/>
    </row>
    <row r="786" spans="6:6" s="11" customFormat="1" x14ac:dyDescent="0.25">
      <c r="F786" s="17"/>
    </row>
    <row r="787" spans="6:6" s="11" customFormat="1" x14ac:dyDescent="0.25">
      <c r="F787" s="17"/>
    </row>
    <row r="788" spans="6:6" s="11" customFormat="1" x14ac:dyDescent="0.25">
      <c r="F788" s="17"/>
    </row>
    <row r="789" spans="6:6" s="11" customFormat="1" x14ac:dyDescent="0.25">
      <c r="F789" s="17"/>
    </row>
    <row r="790" spans="6:6" s="11" customFormat="1" x14ac:dyDescent="0.25">
      <c r="F790" s="17"/>
    </row>
    <row r="791" spans="6:6" s="11" customFormat="1" x14ac:dyDescent="0.25">
      <c r="F791" s="17"/>
    </row>
    <row r="792" spans="6:6" s="11" customFormat="1" x14ac:dyDescent="0.25">
      <c r="F792" s="17"/>
    </row>
    <row r="793" spans="6:6" s="11" customFormat="1" x14ac:dyDescent="0.25">
      <c r="F793" s="17"/>
    </row>
    <row r="794" spans="6:6" s="11" customFormat="1" x14ac:dyDescent="0.25">
      <c r="F794" s="17"/>
    </row>
    <row r="795" spans="6:6" s="11" customFormat="1" x14ac:dyDescent="0.25">
      <c r="F795" s="17"/>
    </row>
    <row r="796" spans="6:6" s="11" customFormat="1" x14ac:dyDescent="0.25">
      <c r="F796" s="17"/>
    </row>
    <row r="797" spans="6:6" s="11" customFormat="1" x14ac:dyDescent="0.25">
      <c r="F797" s="17"/>
    </row>
    <row r="798" spans="6:6" s="11" customFormat="1" x14ac:dyDescent="0.25">
      <c r="F798" s="17"/>
    </row>
    <row r="799" spans="6:6" s="11" customFormat="1" x14ac:dyDescent="0.25">
      <c r="F799" s="17"/>
    </row>
    <row r="800" spans="6:6" s="11" customFormat="1" x14ac:dyDescent="0.25">
      <c r="F800" s="17"/>
    </row>
    <row r="801" spans="6:6" s="11" customFormat="1" x14ac:dyDescent="0.25">
      <c r="F801" s="17"/>
    </row>
    <row r="802" spans="6:6" s="11" customFormat="1" x14ac:dyDescent="0.25">
      <c r="F802" s="17"/>
    </row>
    <row r="803" spans="6:6" s="11" customFormat="1" x14ac:dyDescent="0.25">
      <c r="F803" s="17"/>
    </row>
    <row r="804" spans="6:6" s="11" customFormat="1" x14ac:dyDescent="0.25">
      <c r="F804" s="17"/>
    </row>
    <row r="805" spans="6:6" s="11" customFormat="1" x14ac:dyDescent="0.25">
      <c r="F805" s="17"/>
    </row>
    <row r="806" spans="6:6" s="11" customFormat="1" x14ac:dyDescent="0.25">
      <c r="F806" s="17"/>
    </row>
    <row r="807" spans="6:6" s="11" customFormat="1" x14ac:dyDescent="0.25">
      <c r="F807" s="17"/>
    </row>
    <row r="808" spans="6:6" s="11" customFormat="1" x14ac:dyDescent="0.25">
      <c r="F808" s="17"/>
    </row>
    <row r="809" spans="6:6" s="11" customFormat="1" x14ac:dyDescent="0.25">
      <c r="F809" s="17"/>
    </row>
    <row r="810" spans="6:6" s="11" customFormat="1" x14ac:dyDescent="0.25">
      <c r="F810" s="17"/>
    </row>
    <row r="811" spans="6:6" s="11" customFormat="1" x14ac:dyDescent="0.25">
      <c r="F811" s="17"/>
    </row>
    <row r="812" spans="6:6" s="11" customFormat="1" x14ac:dyDescent="0.25">
      <c r="F812" s="17"/>
    </row>
    <row r="813" spans="6:6" s="11" customFormat="1" x14ac:dyDescent="0.25">
      <c r="F813" s="17"/>
    </row>
    <row r="814" spans="6:6" s="11" customFormat="1" x14ac:dyDescent="0.25">
      <c r="F814" s="17"/>
    </row>
    <row r="815" spans="6:6" s="11" customFormat="1" x14ac:dyDescent="0.25">
      <c r="F815" s="17"/>
    </row>
    <row r="816" spans="6:6" s="11" customFormat="1" x14ac:dyDescent="0.25">
      <c r="F816" s="17"/>
    </row>
    <row r="817" spans="6:6" s="11" customFormat="1" x14ac:dyDescent="0.25">
      <c r="F817" s="17"/>
    </row>
    <row r="818" spans="6:6" s="11" customFormat="1" x14ac:dyDescent="0.25">
      <c r="F818" s="17"/>
    </row>
    <row r="819" spans="6:6" s="11" customFormat="1" x14ac:dyDescent="0.25">
      <c r="F819" s="17"/>
    </row>
    <row r="820" spans="6:6" s="11" customFormat="1" x14ac:dyDescent="0.25">
      <c r="F820" s="17"/>
    </row>
    <row r="821" spans="6:6" s="11" customFormat="1" x14ac:dyDescent="0.25">
      <c r="F821" s="17"/>
    </row>
    <row r="822" spans="6:6" s="11" customFormat="1" x14ac:dyDescent="0.25">
      <c r="F822" s="17"/>
    </row>
    <row r="823" spans="6:6" s="11" customFormat="1" x14ac:dyDescent="0.25">
      <c r="F823" s="17"/>
    </row>
    <row r="824" spans="6:6" s="11" customFormat="1" x14ac:dyDescent="0.25">
      <c r="F824" s="17"/>
    </row>
    <row r="825" spans="6:6" s="11" customFormat="1" x14ac:dyDescent="0.25">
      <c r="F825" s="17"/>
    </row>
    <row r="826" spans="6:6" s="11" customFormat="1" x14ac:dyDescent="0.25">
      <c r="F826" s="17"/>
    </row>
    <row r="827" spans="6:6" s="11" customFormat="1" x14ac:dyDescent="0.25">
      <c r="F827" s="17"/>
    </row>
    <row r="828" spans="6:6" s="11" customFormat="1" x14ac:dyDescent="0.25">
      <c r="F828" s="17"/>
    </row>
    <row r="829" spans="6:6" s="11" customFormat="1" x14ac:dyDescent="0.25">
      <c r="F829" s="17"/>
    </row>
    <row r="830" spans="6:6" s="11" customFormat="1" x14ac:dyDescent="0.25">
      <c r="F830" s="17"/>
    </row>
    <row r="831" spans="6:6" s="11" customFormat="1" x14ac:dyDescent="0.25">
      <c r="F831" s="17"/>
    </row>
    <row r="832" spans="6:6" s="11" customFormat="1" x14ac:dyDescent="0.25">
      <c r="F832" s="17"/>
    </row>
    <row r="833" spans="6:6" s="11" customFormat="1" x14ac:dyDescent="0.25">
      <c r="F833" s="17"/>
    </row>
    <row r="834" spans="6:6" s="11" customFormat="1" x14ac:dyDescent="0.25">
      <c r="F834" s="17"/>
    </row>
    <row r="835" spans="6:6" s="11" customFormat="1" x14ac:dyDescent="0.25">
      <c r="F835" s="17"/>
    </row>
    <row r="836" spans="6:6" s="11" customFormat="1" x14ac:dyDescent="0.25">
      <c r="F836" s="17"/>
    </row>
    <row r="837" spans="6:6" s="11" customFormat="1" x14ac:dyDescent="0.25">
      <c r="F837" s="17"/>
    </row>
    <row r="838" spans="6:6" s="11" customFormat="1" x14ac:dyDescent="0.25">
      <c r="F838" s="17"/>
    </row>
    <row r="839" spans="6:6" s="11" customFormat="1" x14ac:dyDescent="0.25">
      <c r="F839" s="17"/>
    </row>
    <row r="840" spans="6:6" s="11" customFormat="1" x14ac:dyDescent="0.25">
      <c r="F840" s="17"/>
    </row>
    <row r="841" spans="6:6" s="11" customFormat="1" x14ac:dyDescent="0.25">
      <c r="F841" s="17"/>
    </row>
    <row r="842" spans="6:6" s="11" customFormat="1" x14ac:dyDescent="0.25">
      <c r="F842" s="17"/>
    </row>
    <row r="843" spans="6:6" s="11" customFormat="1" x14ac:dyDescent="0.25">
      <c r="F843" s="17"/>
    </row>
    <row r="844" spans="6:6" s="11" customFormat="1" x14ac:dyDescent="0.25">
      <c r="F844" s="17"/>
    </row>
    <row r="845" spans="6:6" s="11" customFormat="1" x14ac:dyDescent="0.25">
      <c r="F845" s="17"/>
    </row>
    <row r="846" spans="6:6" s="11" customFormat="1" x14ac:dyDescent="0.25">
      <c r="F846" s="17"/>
    </row>
    <row r="847" spans="6:6" s="11" customFormat="1" x14ac:dyDescent="0.25">
      <c r="F847" s="17"/>
    </row>
    <row r="848" spans="6:6" s="11" customFormat="1" x14ac:dyDescent="0.25">
      <c r="F848" s="17"/>
    </row>
    <row r="849" spans="6:6" s="11" customFormat="1" x14ac:dyDescent="0.25">
      <c r="F849" s="17"/>
    </row>
    <row r="850" spans="6:6" s="11" customFormat="1" x14ac:dyDescent="0.25">
      <c r="F850" s="17"/>
    </row>
    <row r="851" spans="6:6" s="11" customFormat="1" x14ac:dyDescent="0.25">
      <c r="F851" s="17"/>
    </row>
    <row r="852" spans="6:6" s="11" customFormat="1" x14ac:dyDescent="0.25">
      <c r="F852" s="17"/>
    </row>
    <row r="853" spans="6:6" s="11" customFormat="1" x14ac:dyDescent="0.25">
      <c r="F853" s="17"/>
    </row>
    <row r="854" spans="6:6" s="11" customFormat="1" x14ac:dyDescent="0.25">
      <c r="F854" s="17"/>
    </row>
    <row r="855" spans="6:6" s="11" customFormat="1" x14ac:dyDescent="0.25">
      <c r="F855" s="17"/>
    </row>
    <row r="856" spans="6:6" s="11" customFormat="1" x14ac:dyDescent="0.25">
      <c r="F856" s="17"/>
    </row>
    <row r="857" spans="6:6" s="11" customFormat="1" x14ac:dyDescent="0.25">
      <c r="F857" s="17"/>
    </row>
    <row r="858" spans="6:6" s="11" customFormat="1" x14ac:dyDescent="0.25">
      <c r="F858" s="17"/>
    </row>
    <row r="859" spans="6:6" s="11" customFormat="1" x14ac:dyDescent="0.25">
      <c r="F859" s="17"/>
    </row>
    <row r="860" spans="6:6" s="11" customFormat="1" x14ac:dyDescent="0.25">
      <c r="F860" s="17"/>
    </row>
    <row r="861" spans="6:6" s="11" customFormat="1" x14ac:dyDescent="0.25">
      <c r="F861" s="17"/>
    </row>
    <row r="862" spans="6:6" s="11" customFormat="1" x14ac:dyDescent="0.25">
      <c r="F862" s="17"/>
    </row>
    <row r="863" spans="6:6" s="11" customFormat="1" x14ac:dyDescent="0.25">
      <c r="F863" s="17"/>
    </row>
    <row r="864" spans="6:6" s="11" customFormat="1" x14ac:dyDescent="0.25">
      <c r="F864" s="17"/>
    </row>
    <row r="865" spans="6:6" s="11" customFormat="1" x14ac:dyDescent="0.25">
      <c r="F865" s="17"/>
    </row>
    <row r="866" spans="6:6" s="11" customFormat="1" x14ac:dyDescent="0.25">
      <c r="F866" s="17"/>
    </row>
    <row r="867" spans="6:6" s="11" customFormat="1" x14ac:dyDescent="0.25">
      <c r="F867" s="17"/>
    </row>
    <row r="868" spans="6:6" s="11" customFormat="1" x14ac:dyDescent="0.25">
      <c r="F868" s="17"/>
    </row>
    <row r="869" spans="6:6" s="11" customFormat="1" x14ac:dyDescent="0.25">
      <c r="F869" s="17"/>
    </row>
    <row r="870" spans="6:6" s="11" customFormat="1" x14ac:dyDescent="0.25">
      <c r="F870" s="17"/>
    </row>
    <row r="871" spans="6:6" s="11" customFormat="1" x14ac:dyDescent="0.25">
      <c r="F871" s="17"/>
    </row>
    <row r="872" spans="6:6" s="11" customFormat="1" x14ac:dyDescent="0.25">
      <c r="F872" s="17"/>
    </row>
    <row r="873" spans="6:6" s="11" customFormat="1" x14ac:dyDescent="0.25">
      <c r="F873" s="17"/>
    </row>
    <row r="874" spans="6:6" s="11" customFormat="1" x14ac:dyDescent="0.25">
      <c r="F874" s="17"/>
    </row>
    <row r="875" spans="6:6" s="11" customFormat="1" x14ac:dyDescent="0.25">
      <c r="F875" s="17"/>
    </row>
    <row r="876" spans="6:6" s="11" customFormat="1" x14ac:dyDescent="0.25">
      <c r="F876" s="17"/>
    </row>
    <row r="877" spans="6:6" s="11" customFormat="1" x14ac:dyDescent="0.25">
      <c r="F877" s="17"/>
    </row>
    <row r="878" spans="6:6" s="11" customFormat="1" x14ac:dyDescent="0.25">
      <c r="F878" s="17"/>
    </row>
    <row r="879" spans="6:6" s="11" customFormat="1" x14ac:dyDescent="0.25">
      <c r="F879" s="17"/>
    </row>
    <row r="880" spans="6:6" s="11" customFormat="1" x14ac:dyDescent="0.25">
      <c r="F880" s="17"/>
    </row>
    <row r="881" spans="6:6" s="11" customFormat="1" x14ac:dyDescent="0.25">
      <c r="F881" s="17"/>
    </row>
    <row r="882" spans="6:6" s="11" customFormat="1" x14ac:dyDescent="0.25">
      <c r="F882" s="17"/>
    </row>
    <row r="883" spans="6:6" s="11" customFormat="1" x14ac:dyDescent="0.25">
      <c r="F883" s="17"/>
    </row>
    <row r="884" spans="6:6" s="11" customFormat="1" x14ac:dyDescent="0.25">
      <c r="F884" s="17"/>
    </row>
    <row r="885" spans="6:6" s="11" customFormat="1" x14ac:dyDescent="0.25">
      <c r="F885" s="17"/>
    </row>
    <row r="886" spans="6:6" s="11" customFormat="1" x14ac:dyDescent="0.25">
      <c r="F886" s="17"/>
    </row>
    <row r="887" spans="6:6" s="11" customFormat="1" x14ac:dyDescent="0.25">
      <c r="F887" s="17"/>
    </row>
    <row r="888" spans="6:6" s="11" customFormat="1" x14ac:dyDescent="0.25">
      <c r="F888" s="17"/>
    </row>
    <row r="889" spans="6:6" s="11" customFormat="1" x14ac:dyDescent="0.25">
      <c r="F889" s="17"/>
    </row>
    <row r="890" spans="6:6" s="11" customFormat="1" x14ac:dyDescent="0.25">
      <c r="F890" s="17"/>
    </row>
    <row r="891" spans="6:6" s="11" customFormat="1" x14ac:dyDescent="0.25">
      <c r="F891" s="17"/>
    </row>
    <row r="892" spans="6:6" s="11" customFormat="1" x14ac:dyDescent="0.25">
      <c r="F892" s="17"/>
    </row>
    <row r="893" spans="6:6" s="11" customFormat="1" x14ac:dyDescent="0.25">
      <c r="F893" s="17"/>
    </row>
    <row r="894" spans="6:6" s="11" customFormat="1" x14ac:dyDescent="0.25">
      <c r="F894" s="17"/>
    </row>
    <row r="895" spans="6:6" s="11" customFormat="1" x14ac:dyDescent="0.25">
      <c r="F895" s="17"/>
    </row>
    <row r="896" spans="6:6" s="11" customFormat="1" x14ac:dyDescent="0.25">
      <c r="F896" s="17"/>
    </row>
    <row r="897" spans="6:6" s="11" customFormat="1" x14ac:dyDescent="0.25">
      <c r="F897" s="17"/>
    </row>
    <row r="898" spans="6:6" s="11" customFormat="1" x14ac:dyDescent="0.25">
      <c r="F898" s="17"/>
    </row>
    <row r="899" spans="6:6" s="11" customFormat="1" x14ac:dyDescent="0.25">
      <c r="F899" s="17"/>
    </row>
    <row r="900" spans="6:6" s="11" customFormat="1" x14ac:dyDescent="0.25">
      <c r="F900" s="17"/>
    </row>
    <row r="901" spans="6:6" s="11" customFormat="1" x14ac:dyDescent="0.25">
      <c r="F901" s="17"/>
    </row>
    <row r="902" spans="6:6" s="11" customFormat="1" x14ac:dyDescent="0.25">
      <c r="F902" s="17"/>
    </row>
    <row r="903" spans="6:6" s="11" customFormat="1" x14ac:dyDescent="0.25">
      <c r="F903" s="17"/>
    </row>
    <row r="904" spans="6:6" s="11" customFormat="1" x14ac:dyDescent="0.25">
      <c r="F904" s="17"/>
    </row>
    <row r="905" spans="6:6" s="11" customFormat="1" x14ac:dyDescent="0.25">
      <c r="F905" s="17"/>
    </row>
    <row r="906" spans="6:6" s="11" customFormat="1" x14ac:dyDescent="0.25">
      <c r="F906" s="17"/>
    </row>
    <row r="907" spans="6:6" s="11" customFormat="1" x14ac:dyDescent="0.25">
      <c r="F907" s="17"/>
    </row>
    <row r="908" spans="6:6" s="11" customFormat="1" x14ac:dyDescent="0.25">
      <c r="F908" s="17"/>
    </row>
    <row r="909" spans="6:6" s="11" customFormat="1" x14ac:dyDescent="0.25">
      <c r="F909" s="17"/>
    </row>
    <row r="910" spans="6:6" s="11" customFormat="1" x14ac:dyDescent="0.25">
      <c r="F910" s="17"/>
    </row>
    <row r="911" spans="6:6" s="11" customFormat="1" x14ac:dyDescent="0.25">
      <c r="F911" s="17"/>
    </row>
    <row r="912" spans="6:6" s="11" customFormat="1" x14ac:dyDescent="0.25">
      <c r="F912" s="17"/>
    </row>
    <row r="913" spans="6:6" s="11" customFormat="1" x14ac:dyDescent="0.25">
      <c r="F913" s="17"/>
    </row>
    <row r="914" spans="6:6" s="11" customFormat="1" x14ac:dyDescent="0.25">
      <c r="F914" s="17"/>
    </row>
    <row r="915" spans="6:6" s="11" customFormat="1" x14ac:dyDescent="0.25">
      <c r="F915" s="17"/>
    </row>
    <row r="916" spans="6:6" s="11" customFormat="1" x14ac:dyDescent="0.25">
      <c r="F916" s="17"/>
    </row>
    <row r="917" spans="6:6" s="11" customFormat="1" x14ac:dyDescent="0.25">
      <c r="F917" s="17"/>
    </row>
    <row r="918" spans="6:6" s="11" customFormat="1" x14ac:dyDescent="0.25">
      <c r="F918" s="17"/>
    </row>
    <row r="919" spans="6:6" s="11" customFormat="1" x14ac:dyDescent="0.25">
      <c r="F919" s="17"/>
    </row>
    <row r="920" spans="6:6" s="11" customFormat="1" x14ac:dyDescent="0.25">
      <c r="F920" s="17"/>
    </row>
    <row r="921" spans="6:6" s="11" customFormat="1" x14ac:dyDescent="0.25">
      <c r="F921" s="17"/>
    </row>
    <row r="922" spans="6:6" s="11" customFormat="1" x14ac:dyDescent="0.25">
      <c r="F922" s="17"/>
    </row>
    <row r="923" spans="6:6" s="11" customFormat="1" x14ac:dyDescent="0.25">
      <c r="F923" s="17"/>
    </row>
    <row r="924" spans="6:6" s="11" customFormat="1" x14ac:dyDescent="0.25">
      <c r="F924" s="17"/>
    </row>
    <row r="925" spans="6:6" s="11" customFormat="1" x14ac:dyDescent="0.25">
      <c r="F925" s="17"/>
    </row>
    <row r="926" spans="6:6" s="11" customFormat="1" x14ac:dyDescent="0.25">
      <c r="F926" s="17"/>
    </row>
    <row r="927" spans="6:6" s="11" customFormat="1" x14ac:dyDescent="0.25">
      <c r="F927" s="17"/>
    </row>
    <row r="928" spans="6:6" s="11" customFormat="1" x14ac:dyDescent="0.25">
      <c r="F928" s="17"/>
    </row>
    <row r="929" spans="6:6" s="11" customFormat="1" x14ac:dyDescent="0.25">
      <c r="F929" s="17"/>
    </row>
    <row r="930" spans="6:6" s="11" customFormat="1" x14ac:dyDescent="0.25">
      <c r="F930" s="17"/>
    </row>
    <row r="931" spans="6:6" s="11" customFormat="1" x14ac:dyDescent="0.25">
      <c r="F931" s="17"/>
    </row>
    <row r="932" spans="6:6" s="11" customFormat="1" x14ac:dyDescent="0.25">
      <c r="F932" s="17"/>
    </row>
    <row r="933" spans="6:6" s="11" customFormat="1" x14ac:dyDescent="0.25">
      <c r="F933" s="17"/>
    </row>
    <row r="934" spans="6:6" s="11" customFormat="1" x14ac:dyDescent="0.25">
      <c r="F934" s="17"/>
    </row>
    <row r="935" spans="6:6" s="11" customFormat="1" x14ac:dyDescent="0.25">
      <c r="F935" s="17"/>
    </row>
    <row r="936" spans="6:6" s="11" customFormat="1" x14ac:dyDescent="0.25">
      <c r="F936" s="17"/>
    </row>
    <row r="937" spans="6:6" s="11" customFormat="1" x14ac:dyDescent="0.25">
      <c r="F937" s="17"/>
    </row>
    <row r="938" spans="6:6" s="11" customFormat="1" x14ac:dyDescent="0.25">
      <c r="F938" s="17"/>
    </row>
    <row r="939" spans="6:6" s="11" customFormat="1" x14ac:dyDescent="0.25">
      <c r="F939" s="17"/>
    </row>
    <row r="940" spans="6:6" s="11" customFormat="1" x14ac:dyDescent="0.25">
      <c r="F940" s="17"/>
    </row>
    <row r="941" spans="6:6" s="11" customFormat="1" x14ac:dyDescent="0.25">
      <c r="F941" s="17"/>
    </row>
    <row r="942" spans="6:6" s="11" customFormat="1" x14ac:dyDescent="0.25">
      <c r="F942" s="17"/>
    </row>
    <row r="943" spans="6:6" s="11" customFormat="1" x14ac:dyDescent="0.25">
      <c r="F943" s="17"/>
    </row>
    <row r="944" spans="6:6" s="11" customFormat="1" x14ac:dyDescent="0.25">
      <c r="F944" s="17"/>
    </row>
    <row r="945" spans="6:6" s="11" customFormat="1" x14ac:dyDescent="0.25">
      <c r="F945" s="17"/>
    </row>
    <row r="946" spans="6:6" s="11" customFormat="1" x14ac:dyDescent="0.25">
      <c r="F946" s="17"/>
    </row>
    <row r="947" spans="6:6" s="11" customFormat="1" x14ac:dyDescent="0.25">
      <c r="F947" s="17"/>
    </row>
    <row r="948" spans="6:6" s="11" customFormat="1" x14ac:dyDescent="0.25">
      <c r="F948" s="17"/>
    </row>
    <row r="949" spans="6:6" s="11" customFormat="1" x14ac:dyDescent="0.25">
      <c r="F949" s="17"/>
    </row>
    <row r="950" spans="6:6" s="11" customFormat="1" x14ac:dyDescent="0.25">
      <c r="F950" s="17"/>
    </row>
    <row r="951" spans="6:6" s="11" customFormat="1" x14ac:dyDescent="0.25">
      <c r="F951" s="17"/>
    </row>
    <row r="952" spans="6:6" s="11" customFormat="1" x14ac:dyDescent="0.25">
      <c r="F952" s="17"/>
    </row>
    <row r="953" spans="6:6" s="11" customFormat="1" x14ac:dyDescent="0.25">
      <c r="F953" s="17"/>
    </row>
    <row r="954" spans="6:6" s="11" customFormat="1" x14ac:dyDescent="0.25">
      <c r="F954" s="17"/>
    </row>
    <row r="955" spans="6:6" s="11" customFormat="1" x14ac:dyDescent="0.25">
      <c r="F955" s="17"/>
    </row>
    <row r="956" spans="6:6" s="11" customFormat="1" x14ac:dyDescent="0.25">
      <c r="F956" s="17"/>
    </row>
    <row r="957" spans="6:6" s="11" customFormat="1" x14ac:dyDescent="0.25">
      <c r="F957" s="17"/>
    </row>
    <row r="958" spans="6:6" s="11" customFormat="1" x14ac:dyDescent="0.25">
      <c r="F958" s="17"/>
    </row>
    <row r="959" spans="6:6" s="11" customFormat="1" x14ac:dyDescent="0.25">
      <c r="F959" s="17"/>
    </row>
    <row r="960" spans="6:6" s="11" customFormat="1" x14ac:dyDescent="0.25">
      <c r="F960" s="17"/>
    </row>
    <row r="961" spans="6:6" s="11" customFormat="1" x14ac:dyDescent="0.25">
      <c r="F961" s="17"/>
    </row>
    <row r="962" spans="6:6" s="11" customFormat="1" x14ac:dyDescent="0.25">
      <c r="F962" s="17"/>
    </row>
    <row r="963" spans="6:6" s="11" customFormat="1" x14ac:dyDescent="0.25">
      <c r="F963" s="17"/>
    </row>
    <row r="964" spans="6:6" s="11" customFormat="1" x14ac:dyDescent="0.25">
      <c r="F964" s="17"/>
    </row>
    <row r="965" spans="6:6" s="11" customFormat="1" x14ac:dyDescent="0.25">
      <c r="F965" s="17"/>
    </row>
    <row r="966" spans="6:6" s="11" customFormat="1" x14ac:dyDescent="0.25">
      <c r="F966" s="17"/>
    </row>
    <row r="967" spans="6:6" s="11" customFormat="1" x14ac:dyDescent="0.25">
      <c r="F967" s="17"/>
    </row>
    <row r="968" spans="6:6" s="11" customFormat="1" x14ac:dyDescent="0.25">
      <c r="F968" s="17"/>
    </row>
    <row r="969" spans="6:6" s="11" customFormat="1" x14ac:dyDescent="0.25">
      <c r="F969" s="17"/>
    </row>
    <row r="970" spans="6:6" s="11" customFormat="1" x14ac:dyDescent="0.25">
      <c r="F970" s="17"/>
    </row>
    <row r="971" spans="6:6" s="11" customFormat="1" x14ac:dyDescent="0.25">
      <c r="F971" s="17"/>
    </row>
    <row r="972" spans="6:6" s="11" customFormat="1" x14ac:dyDescent="0.25">
      <c r="F972" s="17"/>
    </row>
    <row r="973" spans="6:6" s="11" customFormat="1" x14ac:dyDescent="0.25">
      <c r="F973" s="17"/>
    </row>
    <row r="974" spans="6:6" s="11" customFormat="1" x14ac:dyDescent="0.25">
      <c r="F974" s="17"/>
    </row>
    <row r="975" spans="6:6" s="11" customFormat="1" x14ac:dyDescent="0.25">
      <c r="F975" s="17"/>
    </row>
    <row r="976" spans="6:6" s="11" customFormat="1" x14ac:dyDescent="0.25">
      <c r="F976" s="17"/>
    </row>
    <row r="977" spans="6:6" s="11" customFormat="1" x14ac:dyDescent="0.25">
      <c r="F977" s="17"/>
    </row>
    <row r="978" spans="6:6" s="11" customFormat="1" x14ac:dyDescent="0.25">
      <c r="F978" s="17"/>
    </row>
    <row r="979" spans="6:6" s="11" customFormat="1" x14ac:dyDescent="0.25">
      <c r="F979" s="17"/>
    </row>
    <row r="980" spans="6:6" s="11" customFormat="1" x14ac:dyDescent="0.25">
      <c r="F980" s="17"/>
    </row>
    <row r="981" spans="6:6" s="11" customFormat="1" x14ac:dyDescent="0.25">
      <c r="F981" s="17"/>
    </row>
    <row r="982" spans="6:6" s="11" customFormat="1" x14ac:dyDescent="0.25">
      <c r="F982" s="17"/>
    </row>
    <row r="983" spans="6:6" s="11" customFormat="1" x14ac:dyDescent="0.25">
      <c r="F983" s="17"/>
    </row>
    <row r="984" spans="6:6" s="11" customFormat="1" x14ac:dyDescent="0.25">
      <c r="F984" s="17"/>
    </row>
    <row r="985" spans="6:6" s="11" customFormat="1" x14ac:dyDescent="0.25">
      <c r="F985" s="17"/>
    </row>
    <row r="986" spans="6:6" s="11" customFormat="1" x14ac:dyDescent="0.25">
      <c r="F986" s="17"/>
    </row>
    <row r="987" spans="6:6" s="11" customFormat="1" x14ac:dyDescent="0.25">
      <c r="F987" s="17"/>
    </row>
    <row r="988" spans="6:6" s="11" customFormat="1" x14ac:dyDescent="0.25">
      <c r="F988" s="17"/>
    </row>
    <row r="989" spans="6:6" s="11" customFormat="1" x14ac:dyDescent="0.25">
      <c r="F989" s="17"/>
    </row>
    <row r="990" spans="6:6" s="11" customFormat="1" x14ac:dyDescent="0.25">
      <c r="F990" s="17"/>
    </row>
    <row r="991" spans="6:6" s="11" customFormat="1" x14ac:dyDescent="0.25">
      <c r="F991" s="17"/>
    </row>
    <row r="992" spans="6:6" s="11" customFormat="1" x14ac:dyDescent="0.25">
      <c r="F992" s="17"/>
    </row>
    <row r="993" spans="6:6" s="11" customFormat="1" x14ac:dyDescent="0.25">
      <c r="F993" s="17"/>
    </row>
    <row r="994" spans="6:6" s="11" customFormat="1" x14ac:dyDescent="0.25">
      <c r="F994" s="17"/>
    </row>
    <row r="995" spans="6:6" s="11" customFormat="1" x14ac:dyDescent="0.25">
      <c r="F995" s="17"/>
    </row>
    <row r="996" spans="6:6" s="11" customFormat="1" x14ac:dyDescent="0.25">
      <c r="F996" s="17"/>
    </row>
    <row r="997" spans="6:6" s="11" customFormat="1" x14ac:dyDescent="0.25">
      <c r="F997" s="17"/>
    </row>
    <row r="998" spans="6:6" s="11" customFormat="1" x14ac:dyDescent="0.25">
      <c r="F998" s="17"/>
    </row>
    <row r="999" spans="6:6" s="11" customFormat="1" x14ac:dyDescent="0.25">
      <c r="F999" s="17"/>
    </row>
    <row r="1000" spans="6:6" s="11" customFormat="1" x14ac:dyDescent="0.25">
      <c r="F1000" s="17"/>
    </row>
    <row r="1001" spans="6:6" s="11" customFormat="1" x14ac:dyDescent="0.25">
      <c r="F1001" s="17"/>
    </row>
    <row r="1002" spans="6:6" s="11" customFormat="1" x14ac:dyDescent="0.25">
      <c r="F1002" s="17"/>
    </row>
    <row r="1003" spans="6:6" s="11" customFormat="1" x14ac:dyDescent="0.25">
      <c r="F1003" s="17"/>
    </row>
    <row r="1004" spans="6:6" s="11" customFormat="1" x14ac:dyDescent="0.25">
      <c r="F1004" s="17"/>
    </row>
    <row r="1005" spans="6:6" s="11" customFormat="1" x14ac:dyDescent="0.25">
      <c r="F1005" s="17"/>
    </row>
    <row r="1006" spans="6:6" s="11" customFormat="1" x14ac:dyDescent="0.25">
      <c r="F1006" s="17"/>
    </row>
    <row r="1007" spans="6:6" s="11" customFormat="1" x14ac:dyDescent="0.25">
      <c r="F1007" s="17"/>
    </row>
    <row r="1008" spans="6:6" s="11" customFormat="1" x14ac:dyDescent="0.25">
      <c r="F1008" s="17"/>
    </row>
    <row r="1009" spans="6:6" s="11" customFormat="1" x14ac:dyDescent="0.25">
      <c r="F1009" s="17"/>
    </row>
    <row r="1010" spans="6:6" s="11" customFormat="1" x14ac:dyDescent="0.25">
      <c r="F1010" s="17"/>
    </row>
    <row r="1011" spans="6:6" s="11" customFormat="1" x14ac:dyDescent="0.25">
      <c r="F1011" s="17"/>
    </row>
    <row r="1012" spans="6:6" s="11" customFormat="1" x14ac:dyDescent="0.25">
      <c r="F1012" s="17"/>
    </row>
    <row r="1013" spans="6:6" s="11" customFormat="1" x14ac:dyDescent="0.25">
      <c r="F1013" s="17"/>
    </row>
    <row r="1014" spans="6:6" s="11" customFormat="1" x14ac:dyDescent="0.25">
      <c r="F1014" s="17"/>
    </row>
    <row r="1015" spans="6:6" s="11" customFormat="1" x14ac:dyDescent="0.25">
      <c r="F1015" s="17"/>
    </row>
    <row r="1016" spans="6:6" s="11" customFormat="1" x14ac:dyDescent="0.25">
      <c r="F1016" s="17"/>
    </row>
    <row r="1017" spans="6:6" s="11" customFormat="1" x14ac:dyDescent="0.25">
      <c r="F1017" s="17"/>
    </row>
    <row r="1018" spans="6:6" s="11" customFormat="1" x14ac:dyDescent="0.25">
      <c r="F1018" s="17"/>
    </row>
    <row r="1019" spans="6:6" s="11" customFormat="1" x14ac:dyDescent="0.25">
      <c r="F1019" s="17"/>
    </row>
    <row r="1020" spans="6:6" s="11" customFormat="1" x14ac:dyDescent="0.25">
      <c r="F1020" s="17"/>
    </row>
    <row r="1021" spans="6:6" s="11" customFormat="1" x14ac:dyDescent="0.25">
      <c r="F1021" s="17"/>
    </row>
    <row r="1022" spans="6:6" s="11" customFormat="1" x14ac:dyDescent="0.25">
      <c r="F1022" s="17"/>
    </row>
    <row r="1023" spans="6:6" s="11" customFormat="1" x14ac:dyDescent="0.25">
      <c r="F1023" s="17"/>
    </row>
    <row r="1024" spans="6:6" s="11" customFormat="1" x14ac:dyDescent="0.25">
      <c r="F1024" s="17"/>
    </row>
    <row r="1025" spans="6:6" s="11" customFormat="1" x14ac:dyDescent="0.25">
      <c r="F1025" s="17"/>
    </row>
    <row r="1026" spans="6:6" s="11" customFormat="1" x14ac:dyDescent="0.25">
      <c r="F1026" s="17"/>
    </row>
    <row r="1027" spans="6:6" s="11" customFormat="1" x14ac:dyDescent="0.25">
      <c r="F1027" s="17"/>
    </row>
    <row r="1028" spans="6:6" s="11" customFormat="1" x14ac:dyDescent="0.25">
      <c r="F1028" s="17"/>
    </row>
    <row r="1029" spans="6:6" s="11" customFormat="1" x14ac:dyDescent="0.25">
      <c r="F1029" s="17"/>
    </row>
    <row r="1030" spans="6:6" s="11" customFormat="1" x14ac:dyDescent="0.25">
      <c r="F1030" s="17"/>
    </row>
    <row r="1031" spans="6:6" s="11" customFormat="1" x14ac:dyDescent="0.25">
      <c r="F1031" s="17"/>
    </row>
    <row r="1032" spans="6:6" s="11" customFormat="1" x14ac:dyDescent="0.25">
      <c r="F1032" s="17"/>
    </row>
    <row r="1033" spans="6:6" s="11" customFormat="1" x14ac:dyDescent="0.25">
      <c r="F1033" s="17"/>
    </row>
    <row r="1034" spans="6:6" s="11" customFormat="1" x14ac:dyDescent="0.25">
      <c r="F1034" s="17"/>
    </row>
    <row r="1035" spans="6:6" s="11" customFormat="1" x14ac:dyDescent="0.25">
      <c r="F1035" s="17"/>
    </row>
    <row r="1036" spans="6:6" s="11" customFormat="1" x14ac:dyDescent="0.25">
      <c r="F1036" s="17"/>
    </row>
    <row r="1037" spans="6:6" s="11" customFormat="1" x14ac:dyDescent="0.25">
      <c r="F1037" s="17"/>
    </row>
    <row r="1038" spans="6:6" s="11" customFormat="1" x14ac:dyDescent="0.25">
      <c r="F1038" s="17"/>
    </row>
    <row r="1039" spans="6:6" s="11" customFormat="1" x14ac:dyDescent="0.25">
      <c r="F1039" s="17"/>
    </row>
    <row r="1040" spans="6:6" s="11" customFormat="1" x14ac:dyDescent="0.25">
      <c r="F1040" s="17"/>
    </row>
    <row r="1041" spans="6:6" s="11" customFormat="1" x14ac:dyDescent="0.25">
      <c r="F1041" s="17"/>
    </row>
    <row r="1042" spans="6:6" s="11" customFormat="1" x14ac:dyDescent="0.25">
      <c r="F1042" s="17"/>
    </row>
    <row r="1043" spans="6:6" s="11" customFormat="1" x14ac:dyDescent="0.25">
      <c r="F1043" s="17"/>
    </row>
    <row r="1044" spans="6:6" s="11" customFormat="1" x14ac:dyDescent="0.25">
      <c r="F1044" s="17"/>
    </row>
    <row r="1045" spans="6:6" s="11" customFormat="1" x14ac:dyDescent="0.25">
      <c r="F1045" s="17"/>
    </row>
    <row r="1046" spans="6:6" s="11" customFormat="1" x14ac:dyDescent="0.25">
      <c r="F1046" s="17"/>
    </row>
    <row r="1047" spans="6:6" s="11" customFormat="1" x14ac:dyDescent="0.25">
      <c r="F1047" s="17"/>
    </row>
    <row r="1048" spans="6:6" s="11" customFormat="1" x14ac:dyDescent="0.25">
      <c r="F1048" s="17"/>
    </row>
    <row r="1049" spans="6:6" s="11" customFormat="1" x14ac:dyDescent="0.25">
      <c r="F1049" s="17"/>
    </row>
    <row r="1050" spans="6:6" s="11" customFormat="1" x14ac:dyDescent="0.25">
      <c r="F1050" s="17"/>
    </row>
    <row r="1051" spans="6:6" s="11" customFormat="1" x14ac:dyDescent="0.25">
      <c r="F1051" s="17"/>
    </row>
    <row r="1052" spans="6:6" s="11" customFormat="1" x14ac:dyDescent="0.25">
      <c r="F1052" s="17"/>
    </row>
    <row r="1053" spans="6:6" s="11" customFormat="1" x14ac:dyDescent="0.25">
      <c r="F1053" s="17"/>
    </row>
    <row r="1054" spans="6:6" s="11" customFormat="1" x14ac:dyDescent="0.25">
      <c r="F1054" s="17"/>
    </row>
    <row r="1055" spans="6:6" s="11" customFormat="1" x14ac:dyDescent="0.25">
      <c r="F1055" s="17"/>
    </row>
    <row r="1056" spans="6:6" s="11" customFormat="1" x14ac:dyDescent="0.25">
      <c r="F1056" s="17"/>
    </row>
    <row r="1057" spans="6:6" s="11" customFormat="1" x14ac:dyDescent="0.25">
      <c r="F1057" s="17"/>
    </row>
    <row r="1058" spans="6:6" s="11" customFormat="1" x14ac:dyDescent="0.25">
      <c r="F1058" s="17"/>
    </row>
    <row r="1059" spans="6:6" s="11" customFormat="1" x14ac:dyDescent="0.25">
      <c r="F1059" s="17"/>
    </row>
    <row r="1060" spans="6:6" s="11" customFormat="1" x14ac:dyDescent="0.25">
      <c r="F1060" s="17"/>
    </row>
    <row r="1061" spans="6:6" s="11" customFormat="1" x14ac:dyDescent="0.25">
      <c r="F1061" s="17"/>
    </row>
    <row r="1062" spans="6:6" s="11" customFormat="1" x14ac:dyDescent="0.25">
      <c r="F1062" s="17"/>
    </row>
    <row r="1063" spans="6:6" s="11" customFormat="1" x14ac:dyDescent="0.25">
      <c r="F1063" s="17"/>
    </row>
    <row r="1064" spans="6:6" s="11" customFormat="1" x14ac:dyDescent="0.25">
      <c r="F1064" s="17"/>
    </row>
    <row r="1065" spans="6:6" s="11" customFormat="1" x14ac:dyDescent="0.25">
      <c r="F1065" s="17"/>
    </row>
    <row r="1066" spans="6:6" s="11" customFormat="1" x14ac:dyDescent="0.25">
      <c r="F1066" s="17"/>
    </row>
    <row r="1067" spans="6:6" s="11" customFormat="1" x14ac:dyDescent="0.25">
      <c r="F1067" s="17"/>
    </row>
    <row r="1068" spans="6:6" s="11" customFormat="1" x14ac:dyDescent="0.25">
      <c r="F1068" s="17"/>
    </row>
    <row r="1069" spans="6:6" s="11" customFormat="1" x14ac:dyDescent="0.25">
      <c r="F1069" s="17"/>
    </row>
    <row r="1070" spans="6:6" s="11" customFormat="1" x14ac:dyDescent="0.25">
      <c r="F1070" s="17"/>
    </row>
    <row r="1071" spans="6:6" s="11" customFormat="1" x14ac:dyDescent="0.25">
      <c r="F1071" s="17"/>
    </row>
    <row r="1072" spans="6:6" s="11" customFormat="1" x14ac:dyDescent="0.25">
      <c r="F1072" s="17"/>
    </row>
    <row r="1073" spans="6:6" s="11" customFormat="1" x14ac:dyDescent="0.25">
      <c r="F1073" s="17"/>
    </row>
    <row r="1074" spans="6:6" s="11" customFormat="1" x14ac:dyDescent="0.25">
      <c r="F1074" s="17"/>
    </row>
    <row r="1075" spans="6:6" s="11" customFormat="1" x14ac:dyDescent="0.25">
      <c r="F1075" s="17"/>
    </row>
    <row r="1076" spans="6:6" s="11" customFormat="1" x14ac:dyDescent="0.25">
      <c r="F1076" s="17"/>
    </row>
    <row r="1077" spans="6:6" s="11" customFormat="1" x14ac:dyDescent="0.25">
      <c r="F1077" s="17"/>
    </row>
    <row r="1078" spans="6:6" s="11" customFormat="1" x14ac:dyDescent="0.25">
      <c r="F1078" s="17"/>
    </row>
    <row r="1079" spans="6:6" s="11" customFormat="1" x14ac:dyDescent="0.25">
      <c r="F1079" s="17"/>
    </row>
    <row r="1080" spans="6:6" s="11" customFormat="1" x14ac:dyDescent="0.25">
      <c r="F1080" s="17"/>
    </row>
    <row r="1081" spans="6:6" s="11" customFormat="1" x14ac:dyDescent="0.25">
      <c r="F1081" s="17"/>
    </row>
    <row r="1082" spans="6:6" s="11" customFormat="1" x14ac:dyDescent="0.25">
      <c r="F1082" s="17"/>
    </row>
    <row r="1083" spans="6:6" s="11" customFormat="1" x14ac:dyDescent="0.25">
      <c r="F1083" s="17"/>
    </row>
    <row r="1084" spans="6:6" s="11" customFormat="1" x14ac:dyDescent="0.25">
      <c r="F1084" s="17"/>
    </row>
    <row r="1085" spans="6:6" s="11" customFormat="1" x14ac:dyDescent="0.25">
      <c r="F1085" s="17"/>
    </row>
    <row r="1086" spans="6:6" s="11" customFormat="1" x14ac:dyDescent="0.25">
      <c r="F1086" s="17"/>
    </row>
    <row r="1087" spans="6:6" s="11" customFormat="1" x14ac:dyDescent="0.25">
      <c r="F1087" s="17"/>
    </row>
    <row r="1088" spans="6:6" s="11" customFormat="1" x14ac:dyDescent="0.25">
      <c r="F1088" s="17"/>
    </row>
    <row r="1089" spans="6:6" s="11" customFormat="1" x14ac:dyDescent="0.25">
      <c r="F1089" s="17"/>
    </row>
    <row r="1090" spans="6:6" s="11" customFormat="1" x14ac:dyDescent="0.25">
      <c r="F1090" s="17"/>
    </row>
    <row r="1091" spans="6:6" s="11" customFormat="1" x14ac:dyDescent="0.25">
      <c r="F1091" s="17"/>
    </row>
    <row r="1092" spans="6:6" s="11" customFormat="1" x14ac:dyDescent="0.25">
      <c r="F1092" s="17"/>
    </row>
    <row r="1093" spans="6:6" s="11" customFormat="1" x14ac:dyDescent="0.25">
      <c r="F1093" s="17"/>
    </row>
    <row r="1094" spans="6:6" s="11" customFormat="1" x14ac:dyDescent="0.25">
      <c r="F1094" s="17"/>
    </row>
    <row r="1095" spans="6:6" s="11" customFormat="1" x14ac:dyDescent="0.25">
      <c r="F1095" s="17"/>
    </row>
    <row r="1096" spans="6:6" s="11" customFormat="1" x14ac:dyDescent="0.25">
      <c r="F1096" s="17"/>
    </row>
    <row r="1097" spans="6:6" s="11" customFormat="1" x14ac:dyDescent="0.25">
      <c r="F1097" s="17"/>
    </row>
    <row r="1098" spans="6:6" s="11" customFormat="1" x14ac:dyDescent="0.25">
      <c r="F1098" s="17"/>
    </row>
    <row r="1099" spans="6:6" s="11" customFormat="1" x14ac:dyDescent="0.25">
      <c r="F1099" s="17"/>
    </row>
    <row r="1100" spans="6:6" s="11" customFormat="1" x14ac:dyDescent="0.25">
      <c r="F1100" s="17"/>
    </row>
    <row r="1101" spans="6:6" s="11" customFormat="1" x14ac:dyDescent="0.25">
      <c r="F1101" s="17"/>
    </row>
    <row r="1102" spans="6:6" s="11" customFormat="1" x14ac:dyDescent="0.25">
      <c r="F1102" s="17"/>
    </row>
    <row r="1103" spans="6:6" s="11" customFormat="1" x14ac:dyDescent="0.25">
      <c r="F1103" s="17"/>
    </row>
    <row r="1104" spans="6:6" s="11" customFormat="1" x14ac:dyDescent="0.25">
      <c r="F1104" s="17"/>
    </row>
    <row r="1105" spans="6:6" s="11" customFormat="1" x14ac:dyDescent="0.25">
      <c r="F1105" s="17"/>
    </row>
    <row r="1106" spans="6:6" s="11" customFormat="1" x14ac:dyDescent="0.25">
      <c r="F1106" s="17"/>
    </row>
    <row r="1107" spans="6:6" s="11" customFormat="1" x14ac:dyDescent="0.25">
      <c r="F1107" s="17"/>
    </row>
    <row r="1108" spans="6:6" s="11" customFormat="1" x14ac:dyDescent="0.25">
      <c r="F1108" s="17"/>
    </row>
    <row r="1109" spans="6:6" s="11" customFormat="1" x14ac:dyDescent="0.25">
      <c r="F1109" s="17"/>
    </row>
    <row r="1110" spans="6:6" s="11" customFormat="1" x14ac:dyDescent="0.25">
      <c r="F1110" s="17"/>
    </row>
    <row r="1111" spans="6:6" s="11" customFormat="1" x14ac:dyDescent="0.25">
      <c r="F1111" s="17"/>
    </row>
    <row r="1112" spans="6:6" s="11" customFormat="1" x14ac:dyDescent="0.25">
      <c r="F1112" s="17"/>
    </row>
    <row r="1113" spans="6:6" s="11" customFormat="1" x14ac:dyDescent="0.25">
      <c r="F1113" s="17"/>
    </row>
    <row r="1114" spans="6:6" s="11" customFormat="1" x14ac:dyDescent="0.25">
      <c r="F1114" s="17"/>
    </row>
    <row r="1115" spans="6:6" s="11" customFormat="1" x14ac:dyDescent="0.25">
      <c r="F1115" s="17"/>
    </row>
    <row r="1116" spans="6:6" s="11" customFormat="1" x14ac:dyDescent="0.25">
      <c r="F1116" s="17"/>
    </row>
    <row r="1117" spans="6:6" s="11" customFormat="1" x14ac:dyDescent="0.25">
      <c r="F1117" s="17"/>
    </row>
    <row r="1118" spans="6:6" s="11" customFormat="1" x14ac:dyDescent="0.25">
      <c r="F1118" s="17"/>
    </row>
    <row r="1119" spans="6:6" s="11" customFormat="1" x14ac:dyDescent="0.25">
      <c r="F1119" s="17"/>
    </row>
    <row r="1120" spans="6:6" s="11" customFormat="1" x14ac:dyDescent="0.25">
      <c r="F1120" s="17"/>
    </row>
    <row r="1121" spans="6:6" s="11" customFormat="1" x14ac:dyDescent="0.25">
      <c r="F1121" s="17"/>
    </row>
    <row r="1122" spans="6:6" s="11" customFormat="1" x14ac:dyDescent="0.25">
      <c r="F1122" s="17"/>
    </row>
    <row r="1123" spans="6:6" s="11" customFormat="1" x14ac:dyDescent="0.25">
      <c r="F1123" s="17"/>
    </row>
    <row r="1124" spans="6:6" s="11" customFormat="1" x14ac:dyDescent="0.25">
      <c r="F1124" s="17"/>
    </row>
    <row r="1125" spans="6:6" s="11" customFormat="1" x14ac:dyDescent="0.25">
      <c r="F1125" s="17"/>
    </row>
    <row r="1126" spans="6:6" s="11" customFormat="1" x14ac:dyDescent="0.25">
      <c r="F1126" s="17"/>
    </row>
    <row r="1127" spans="6:6" s="11" customFormat="1" x14ac:dyDescent="0.25">
      <c r="F1127" s="17"/>
    </row>
    <row r="1128" spans="6:6" s="11" customFormat="1" x14ac:dyDescent="0.25">
      <c r="F1128" s="17"/>
    </row>
    <row r="1129" spans="6:6" s="11" customFormat="1" x14ac:dyDescent="0.25">
      <c r="F1129" s="17"/>
    </row>
    <row r="1130" spans="6:6" s="11" customFormat="1" x14ac:dyDescent="0.25">
      <c r="F1130" s="17"/>
    </row>
    <row r="1131" spans="6:6" s="11" customFormat="1" x14ac:dyDescent="0.25">
      <c r="F1131" s="17"/>
    </row>
    <row r="1132" spans="6:6" s="11" customFormat="1" x14ac:dyDescent="0.25">
      <c r="F1132" s="17"/>
    </row>
    <row r="1133" spans="6:6" s="11" customFormat="1" x14ac:dyDescent="0.25">
      <c r="F1133" s="17"/>
    </row>
    <row r="1134" spans="6:6" s="11" customFormat="1" x14ac:dyDescent="0.25">
      <c r="F1134" s="17"/>
    </row>
    <row r="1135" spans="6:6" s="11" customFormat="1" x14ac:dyDescent="0.25">
      <c r="F1135" s="17"/>
    </row>
    <row r="1136" spans="6:6" s="11" customFormat="1" x14ac:dyDescent="0.25">
      <c r="F1136" s="17"/>
    </row>
    <row r="1137" spans="6:6" s="11" customFormat="1" x14ac:dyDescent="0.25">
      <c r="F1137" s="17"/>
    </row>
    <row r="1138" spans="6:6" s="11" customFormat="1" x14ac:dyDescent="0.25">
      <c r="F1138" s="17"/>
    </row>
    <row r="1139" spans="6:6" s="11" customFormat="1" x14ac:dyDescent="0.25">
      <c r="F1139" s="17"/>
    </row>
    <row r="1140" spans="6:6" s="11" customFormat="1" x14ac:dyDescent="0.25">
      <c r="F1140" s="17"/>
    </row>
    <row r="1141" spans="6:6" s="11" customFormat="1" x14ac:dyDescent="0.25">
      <c r="F1141" s="17"/>
    </row>
    <row r="1142" spans="6:6" s="11" customFormat="1" x14ac:dyDescent="0.25">
      <c r="F1142" s="17"/>
    </row>
    <row r="1143" spans="6:6" s="11" customFormat="1" x14ac:dyDescent="0.25">
      <c r="F1143" s="17"/>
    </row>
    <row r="1144" spans="6:6" s="11" customFormat="1" x14ac:dyDescent="0.25">
      <c r="F1144" s="17"/>
    </row>
    <row r="1145" spans="6:6" s="11" customFormat="1" x14ac:dyDescent="0.25">
      <c r="F1145" s="17"/>
    </row>
    <row r="1146" spans="6:6" s="11" customFormat="1" x14ac:dyDescent="0.25">
      <c r="F1146" s="17"/>
    </row>
    <row r="1147" spans="6:6" s="11" customFormat="1" x14ac:dyDescent="0.25">
      <c r="F1147" s="17"/>
    </row>
    <row r="1148" spans="6:6" s="11" customFormat="1" x14ac:dyDescent="0.25">
      <c r="F1148" s="17"/>
    </row>
    <row r="1149" spans="6:6" s="11" customFormat="1" x14ac:dyDescent="0.25">
      <c r="F1149" s="17"/>
    </row>
    <row r="1150" spans="6:6" s="11" customFormat="1" x14ac:dyDescent="0.25">
      <c r="F1150" s="17"/>
    </row>
    <row r="1151" spans="6:6" s="11" customFormat="1" x14ac:dyDescent="0.25">
      <c r="F1151" s="17"/>
    </row>
    <row r="1152" spans="6:6" s="11" customFormat="1" x14ac:dyDescent="0.25">
      <c r="F1152" s="17"/>
    </row>
    <row r="1153" spans="6:6" s="11" customFormat="1" x14ac:dyDescent="0.25">
      <c r="F1153" s="17"/>
    </row>
    <row r="1154" spans="6:6" s="11" customFormat="1" x14ac:dyDescent="0.25">
      <c r="F1154" s="17"/>
    </row>
    <row r="1155" spans="6:6" s="11" customFormat="1" x14ac:dyDescent="0.25">
      <c r="F1155" s="17"/>
    </row>
    <row r="1156" spans="6:6" s="11" customFormat="1" x14ac:dyDescent="0.25">
      <c r="F1156" s="17"/>
    </row>
    <row r="1157" spans="6:6" s="11" customFormat="1" x14ac:dyDescent="0.25">
      <c r="F1157" s="17"/>
    </row>
    <row r="1158" spans="6:6" s="11" customFormat="1" x14ac:dyDescent="0.25">
      <c r="F1158" s="17"/>
    </row>
    <row r="1159" spans="6:6" s="11" customFormat="1" x14ac:dyDescent="0.25">
      <c r="F1159" s="17"/>
    </row>
    <row r="1160" spans="6:6" s="11" customFormat="1" x14ac:dyDescent="0.25">
      <c r="F1160" s="17"/>
    </row>
    <row r="1161" spans="6:6" s="11" customFormat="1" x14ac:dyDescent="0.25">
      <c r="F1161" s="17"/>
    </row>
    <row r="1162" spans="6:6" s="11" customFormat="1" x14ac:dyDescent="0.25">
      <c r="F1162" s="17"/>
    </row>
    <row r="1163" spans="6:6" s="11" customFormat="1" x14ac:dyDescent="0.25">
      <c r="F1163" s="17"/>
    </row>
    <row r="1164" spans="6:6" s="11" customFormat="1" x14ac:dyDescent="0.25">
      <c r="F1164" s="17"/>
    </row>
    <row r="1165" spans="6:6" s="11" customFormat="1" x14ac:dyDescent="0.25">
      <c r="F1165" s="17"/>
    </row>
    <row r="1166" spans="6:6" s="11" customFormat="1" x14ac:dyDescent="0.25">
      <c r="F1166" s="17"/>
    </row>
    <row r="1167" spans="6:6" s="11" customFormat="1" x14ac:dyDescent="0.25">
      <c r="F1167" s="17"/>
    </row>
    <row r="1168" spans="6:6" s="11" customFormat="1" x14ac:dyDescent="0.25">
      <c r="F1168" s="17"/>
    </row>
    <row r="1169" spans="6:6" s="11" customFormat="1" x14ac:dyDescent="0.25">
      <c r="F1169" s="17"/>
    </row>
    <row r="1170" spans="6:6" s="11" customFormat="1" x14ac:dyDescent="0.25">
      <c r="F1170" s="17"/>
    </row>
    <row r="1171" spans="6:6" s="11" customFormat="1" x14ac:dyDescent="0.25">
      <c r="F1171" s="17"/>
    </row>
    <row r="1172" spans="6:6" s="11" customFormat="1" x14ac:dyDescent="0.25">
      <c r="F1172" s="17"/>
    </row>
    <row r="1173" spans="6:6" s="11" customFormat="1" x14ac:dyDescent="0.25">
      <c r="F1173" s="17"/>
    </row>
    <row r="1174" spans="6:6" s="11" customFormat="1" x14ac:dyDescent="0.25">
      <c r="F1174" s="17"/>
    </row>
    <row r="1175" spans="6:6" s="11" customFormat="1" x14ac:dyDescent="0.25">
      <c r="F1175" s="17"/>
    </row>
    <row r="1176" spans="6:6" s="11" customFormat="1" x14ac:dyDescent="0.25">
      <c r="F1176" s="17"/>
    </row>
    <row r="1177" spans="6:6" s="11" customFormat="1" x14ac:dyDescent="0.25">
      <c r="F1177" s="17"/>
    </row>
    <row r="1178" spans="6:6" s="11" customFormat="1" x14ac:dyDescent="0.25">
      <c r="F1178" s="17"/>
    </row>
    <row r="1179" spans="6:6" s="11" customFormat="1" x14ac:dyDescent="0.25">
      <c r="F1179" s="17"/>
    </row>
    <row r="1180" spans="6:6" s="11" customFormat="1" x14ac:dyDescent="0.25">
      <c r="F1180" s="17"/>
    </row>
    <row r="1181" spans="6:6" s="11" customFormat="1" x14ac:dyDescent="0.25">
      <c r="F1181" s="17"/>
    </row>
    <row r="1182" spans="6:6" s="11" customFormat="1" x14ac:dyDescent="0.25">
      <c r="F1182" s="17"/>
    </row>
    <row r="1183" spans="6:6" s="11" customFormat="1" x14ac:dyDescent="0.25">
      <c r="F1183" s="17"/>
    </row>
    <row r="1184" spans="6:6" s="11" customFormat="1" x14ac:dyDescent="0.25">
      <c r="F1184" s="17"/>
    </row>
    <row r="1185" spans="6:6" s="11" customFormat="1" x14ac:dyDescent="0.25">
      <c r="F1185" s="17"/>
    </row>
    <row r="1186" spans="6:6" s="11" customFormat="1" x14ac:dyDescent="0.25">
      <c r="F1186" s="17"/>
    </row>
    <row r="1187" spans="6:6" s="11" customFormat="1" x14ac:dyDescent="0.25">
      <c r="F1187" s="17"/>
    </row>
    <row r="1188" spans="6:6" s="11" customFormat="1" x14ac:dyDescent="0.25">
      <c r="F1188" s="17"/>
    </row>
    <row r="1189" spans="6:6" s="11" customFormat="1" x14ac:dyDescent="0.25">
      <c r="F1189" s="17"/>
    </row>
    <row r="1190" spans="6:6" s="11" customFormat="1" x14ac:dyDescent="0.25">
      <c r="F1190" s="17"/>
    </row>
    <row r="1191" spans="6:6" s="11" customFormat="1" x14ac:dyDescent="0.25">
      <c r="F1191" s="17"/>
    </row>
    <row r="1192" spans="6:6" s="11" customFormat="1" x14ac:dyDescent="0.25">
      <c r="F1192" s="17"/>
    </row>
    <row r="1193" spans="6:6" s="11" customFormat="1" ht="16.5" customHeight="1" x14ac:dyDescent="0.25">
      <c r="F1193" s="17"/>
    </row>
    <row r="1194" spans="6:6" s="11" customFormat="1" ht="16.5" customHeight="1" x14ac:dyDescent="0.25">
      <c r="F1194" s="17"/>
    </row>
    <row r="1195" spans="6:6" s="11" customFormat="1" x14ac:dyDescent="0.25">
      <c r="F1195" s="17"/>
    </row>
    <row r="1196" spans="6:6" s="11" customFormat="1" ht="16.5" customHeight="1" x14ac:dyDescent="0.25">
      <c r="F1196" s="17"/>
    </row>
    <row r="1197" spans="6:6" s="11" customFormat="1" ht="16.5" customHeight="1" x14ac:dyDescent="0.25">
      <c r="F1197" s="17"/>
    </row>
    <row r="1198" spans="6:6" s="11" customFormat="1" ht="16.5" customHeight="1" x14ac:dyDescent="0.25">
      <c r="F1198" s="17"/>
    </row>
    <row r="1199" spans="6:6" s="11" customFormat="1" ht="16.5" customHeight="1" x14ac:dyDescent="0.25">
      <c r="F1199" s="17"/>
    </row>
    <row r="1200" spans="6:6" s="11" customFormat="1" ht="16.5" customHeight="1" x14ac:dyDescent="0.25">
      <c r="F1200" s="17"/>
    </row>
    <row r="1201" spans="6:6" s="11" customFormat="1" ht="16.5" customHeight="1" x14ac:dyDescent="0.25">
      <c r="F1201" s="17"/>
    </row>
    <row r="1202" spans="6:6" s="11" customFormat="1" ht="16.5" customHeight="1" x14ac:dyDescent="0.25">
      <c r="F1202" s="17"/>
    </row>
    <row r="1203" spans="6:6" s="11" customFormat="1" ht="16.5" customHeight="1" x14ac:dyDescent="0.25">
      <c r="F1203" s="17"/>
    </row>
    <row r="1204" spans="6:6" s="11" customFormat="1" ht="16.5" customHeight="1" x14ac:dyDescent="0.25">
      <c r="F1204" s="17"/>
    </row>
    <row r="1205" spans="6:6" s="11" customFormat="1" ht="16.5" customHeight="1" x14ac:dyDescent="0.25">
      <c r="F1205" s="17"/>
    </row>
    <row r="1206" spans="6:6" s="11" customFormat="1" x14ac:dyDescent="0.25">
      <c r="F1206" s="17"/>
    </row>
    <row r="1207" spans="6:6" s="11" customFormat="1" x14ac:dyDescent="0.25">
      <c r="F1207" s="17"/>
    </row>
    <row r="1208" spans="6:6" s="11" customFormat="1" ht="16.5" customHeight="1" x14ac:dyDescent="0.25">
      <c r="F1208" s="17"/>
    </row>
    <row r="1209" spans="6:6" s="11" customFormat="1" ht="16.5" customHeight="1" x14ac:dyDescent="0.25">
      <c r="F1209" s="17"/>
    </row>
    <row r="1210" spans="6:6" s="11" customFormat="1" ht="16.5" customHeight="1" x14ac:dyDescent="0.25">
      <c r="F1210" s="17"/>
    </row>
    <row r="1211" spans="6:6" s="11" customFormat="1" ht="16.5" customHeight="1" x14ac:dyDescent="0.25">
      <c r="F1211" s="17"/>
    </row>
    <row r="1212" spans="6:6" s="11" customFormat="1" x14ac:dyDescent="0.25">
      <c r="F1212" s="17"/>
    </row>
    <row r="1213" spans="6:6" s="11" customFormat="1" x14ac:dyDescent="0.25">
      <c r="F1213" s="17"/>
    </row>
    <row r="1214" spans="6:6" s="11" customFormat="1" x14ac:dyDescent="0.25">
      <c r="F1214" s="17"/>
    </row>
    <row r="1215" spans="6:6" s="11" customFormat="1" x14ac:dyDescent="0.25">
      <c r="F1215" s="17"/>
    </row>
    <row r="1216" spans="6:6" s="11" customFormat="1" ht="16.5" customHeight="1" x14ac:dyDescent="0.25">
      <c r="F1216" s="17"/>
    </row>
    <row r="1217" spans="1:46" ht="16.5" customHeight="1" x14ac:dyDescent="0.25">
      <c r="V1217" s="11"/>
      <c r="AE1217" s="11"/>
    </row>
    <row r="1218" spans="1:46" ht="16.5" customHeight="1" x14ac:dyDescent="0.25">
      <c r="V1218" s="11"/>
      <c r="AE1218" s="11"/>
    </row>
    <row r="1219" spans="1:46" ht="16.5" customHeight="1" x14ac:dyDescent="0.25">
      <c r="V1219" s="11"/>
      <c r="AE1219" s="11"/>
    </row>
    <row r="1220" spans="1:46" ht="16.5" customHeight="1" x14ac:dyDescent="0.25">
      <c r="V1220" s="11"/>
      <c r="AE1220" s="11"/>
    </row>
    <row r="1221" spans="1:46" ht="16.5" customHeight="1" x14ac:dyDescent="0.25">
      <c r="V1221" s="11"/>
      <c r="AE1221" s="11"/>
    </row>
    <row r="1222" spans="1:46" s="90" customFormat="1" x14ac:dyDescent="0.25">
      <c r="A1222" s="11"/>
      <c r="B1222" s="11"/>
      <c r="C1222" s="11"/>
      <c r="D1222" s="11"/>
      <c r="E1222" s="11"/>
      <c r="F1222" s="17"/>
      <c r="G1222" s="11"/>
      <c r="H1222" s="11"/>
      <c r="I1222" s="11"/>
      <c r="J1222" s="11"/>
      <c r="K1222" s="11"/>
      <c r="L1222" s="11"/>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row>
    <row r="1223" spans="1:46" ht="16.5" customHeight="1" x14ac:dyDescent="0.25">
      <c r="V1223" s="11"/>
      <c r="AE1223" s="11"/>
    </row>
    <row r="1224" spans="1:46" ht="16.5" customHeight="1" x14ac:dyDescent="0.25">
      <c r="V1224" s="11"/>
      <c r="AE1224" s="11"/>
    </row>
    <row r="1225" spans="1:46" ht="16.5" customHeight="1" x14ac:dyDescent="0.25">
      <c r="V1225" s="11"/>
      <c r="AE1225" s="11"/>
    </row>
    <row r="1226" spans="1:46" ht="16.5" customHeight="1" x14ac:dyDescent="0.25">
      <c r="V1226" s="11"/>
      <c r="AE1226" s="11"/>
    </row>
    <row r="1227" spans="1:46" ht="16.5" customHeight="1" x14ac:dyDescent="0.25">
      <c r="V1227" s="11"/>
      <c r="AE1227" s="11"/>
    </row>
    <row r="1228" spans="1:46" ht="16.5" customHeight="1" x14ac:dyDescent="0.25">
      <c r="V1228" s="11"/>
      <c r="AE1228" s="11"/>
    </row>
    <row r="1229" spans="1:46" ht="16.5" customHeight="1" x14ac:dyDescent="0.25">
      <c r="V1229" s="11"/>
      <c r="AE1229" s="11"/>
    </row>
    <row r="1230" spans="1:46" ht="16.5" customHeight="1" x14ac:dyDescent="0.25">
      <c r="V1230" s="11"/>
      <c r="AE1230" s="11"/>
    </row>
    <row r="1231" spans="1:46" x14ac:dyDescent="0.25">
      <c r="V1231" s="11"/>
      <c r="AE1231" s="11"/>
    </row>
    <row r="1232" spans="1:46" x14ac:dyDescent="0.25">
      <c r="V1232" s="11"/>
      <c r="AE1232" s="11"/>
    </row>
    <row r="1233" spans="6:6" s="11" customFormat="1" x14ac:dyDescent="0.25">
      <c r="F1233" s="17"/>
    </row>
    <row r="1234" spans="6:6" s="11" customFormat="1" ht="16.5" customHeight="1" x14ac:dyDescent="0.25">
      <c r="F1234" s="17"/>
    </row>
    <row r="1235" spans="6:6" s="11" customFormat="1" ht="16.5" customHeight="1" x14ac:dyDescent="0.25">
      <c r="F1235" s="17"/>
    </row>
    <row r="1236" spans="6:6" s="11" customFormat="1" ht="16.5" customHeight="1" x14ac:dyDescent="0.25">
      <c r="F1236" s="17"/>
    </row>
    <row r="1237" spans="6:6" s="11" customFormat="1" ht="16.5" customHeight="1" x14ac:dyDescent="0.25">
      <c r="F1237" s="17"/>
    </row>
    <row r="1238" spans="6:6" s="11" customFormat="1" ht="16.5" customHeight="1" x14ac:dyDescent="0.25">
      <c r="F1238" s="17"/>
    </row>
    <row r="1239" spans="6:6" s="11" customFormat="1" ht="16.5" customHeight="1" x14ac:dyDescent="0.25">
      <c r="F1239" s="17"/>
    </row>
    <row r="1240" spans="6:6" s="11" customFormat="1" ht="16.5" customHeight="1" x14ac:dyDescent="0.25">
      <c r="F1240" s="17"/>
    </row>
    <row r="1241" spans="6:6" s="11" customFormat="1" x14ac:dyDescent="0.25">
      <c r="F1241" s="17"/>
    </row>
    <row r="1242" spans="6:6" s="11" customFormat="1" x14ac:dyDescent="0.25">
      <c r="F1242" s="17"/>
    </row>
    <row r="1243" spans="6:6" s="11" customFormat="1" x14ac:dyDescent="0.25">
      <c r="F1243" s="17"/>
    </row>
    <row r="1244" spans="6:6" s="11" customFormat="1" x14ac:dyDescent="0.25">
      <c r="F1244" s="17"/>
    </row>
    <row r="1245" spans="6:6" s="11" customFormat="1" x14ac:dyDescent="0.25">
      <c r="F1245" s="17"/>
    </row>
    <row r="1246" spans="6:6" s="11" customFormat="1" x14ac:dyDescent="0.25">
      <c r="F1246" s="17"/>
    </row>
    <row r="1247" spans="6:6" s="11" customFormat="1" x14ac:dyDescent="0.25">
      <c r="F1247" s="17"/>
    </row>
    <row r="1248" spans="6:6" s="11" customFormat="1" x14ac:dyDescent="0.25">
      <c r="F1248" s="17"/>
    </row>
    <row r="1249" spans="6:6" s="11" customFormat="1" x14ac:dyDescent="0.25">
      <c r="F1249" s="17"/>
    </row>
    <row r="1250" spans="6:6" s="11" customFormat="1" x14ac:dyDescent="0.25">
      <c r="F1250" s="17"/>
    </row>
    <row r="1251" spans="6:6" s="11" customFormat="1" x14ac:dyDescent="0.25">
      <c r="F1251" s="17"/>
    </row>
    <row r="1252" spans="6:6" s="11" customFormat="1" x14ac:dyDescent="0.25">
      <c r="F1252" s="17"/>
    </row>
    <row r="1253" spans="6:6" s="11" customFormat="1" x14ac:dyDescent="0.25">
      <c r="F1253" s="17"/>
    </row>
    <row r="1254" spans="6:6" s="11" customFormat="1" x14ac:dyDescent="0.25">
      <c r="F1254" s="17"/>
    </row>
    <row r="1255" spans="6:6" s="11" customFormat="1" x14ac:dyDescent="0.25">
      <c r="F1255" s="17"/>
    </row>
    <row r="1256" spans="6:6" s="11" customFormat="1" x14ac:dyDescent="0.25">
      <c r="F1256" s="17"/>
    </row>
    <row r="1257" spans="6:6" s="11" customFormat="1" x14ac:dyDescent="0.25">
      <c r="F1257" s="17"/>
    </row>
    <row r="1258" spans="6:6" s="11" customFormat="1" x14ac:dyDescent="0.25">
      <c r="F1258" s="17"/>
    </row>
    <row r="1259" spans="6:6" s="11" customFormat="1" x14ac:dyDescent="0.25">
      <c r="F1259" s="17"/>
    </row>
    <row r="1260" spans="6:6" s="11" customFormat="1" x14ac:dyDescent="0.25">
      <c r="F1260" s="17"/>
    </row>
    <row r="1261" spans="6:6" s="11" customFormat="1" x14ac:dyDescent="0.25">
      <c r="F1261" s="17"/>
    </row>
    <row r="1262" spans="6:6" s="11" customFormat="1" x14ac:dyDescent="0.25">
      <c r="F1262" s="17"/>
    </row>
    <row r="1263" spans="6:6" s="11" customFormat="1" x14ac:dyDescent="0.25">
      <c r="F1263" s="17"/>
    </row>
    <row r="1264" spans="6:6" s="11" customFormat="1" x14ac:dyDescent="0.25">
      <c r="F1264" s="17"/>
    </row>
    <row r="1265" spans="1:46" x14ac:dyDescent="0.25">
      <c r="V1265" s="11"/>
      <c r="AE1265" s="11"/>
    </row>
    <row r="1266" spans="1:46" s="287" customFormat="1" x14ac:dyDescent="0.25">
      <c r="A1266" s="11"/>
      <c r="B1266" s="11"/>
      <c r="C1266" s="11"/>
      <c r="D1266" s="11"/>
      <c r="E1266" s="11"/>
      <c r="F1266" s="17"/>
      <c r="G1266" s="11"/>
      <c r="H1266" s="11"/>
      <c r="I1266" s="11"/>
      <c r="J1266" s="11"/>
      <c r="K1266" s="11"/>
      <c r="L1266" s="11"/>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row>
    <row r="1267" spans="1:46" x14ac:dyDescent="0.25">
      <c r="V1267" s="11"/>
      <c r="AE1267" s="11"/>
    </row>
    <row r="1268" spans="1:46" x14ac:dyDescent="0.25">
      <c r="V1268" s="11"/>
      <c r="AE1268" s="11"/>
    </row>
    <row r="1269" spans="1:46" x14ac:dyDescent="0.25">
      <c r="V1269" s="11"/>
      <c r="AE1269" s="11"/>
    </row>
    <row r="1270" spans="1:46" x14ac:dyDescent="0.25">
      <c r="V1270" s="11"/>
      <c r="AE1270" s="11"/>
    </row>
    <row r="1271" spans="1:46" x14ac:dyDescent="0.25">
      <c r="V1271" s="11"/>
      <c r="AE1271" s="11"/>
    </row>
    <row r="1272" spans="1:46" x14ac:dyDescent="0.25">
      <c r="V1272" s="11"/>
      <c r="AE1272" s="11"/>
    </row>
    <row r="1273" spans="1:46" x14ac:dyDescent="0.25">
      <c r="V1273" s="11"/>
      <c r="AE1273" s="11"/>
    </row>
    <row r="1274" spans="1:46" x14ac:dyDescent="0.25">
      <c r="V1274" s="11"/>
      <c r="AE1274" s="11"/>
    </row>
    <row r="1275" spans="1:46" x14ac:dyDescent="0.25">
      <c r="V1275" s="11"/>
      <c r="AE1275" s="11"/>
    </row>
    <row r="1276" spans="1:46" x14ac:dyDescent="0.25">
      <c r="V1276" s="11"/>
      <c r="AE1276" s="11"/>
    </row>
    <row r="1277" spans="1:46" x14ac:dyDescent="0.25">
      <c r="V1277" s="11"/>
      <c r="AE1277" s="11"/>
    </row>
    <row r="1278" spans="1:46" x14ac:dyDescent="0.25">
      <c r="V1278" s="11"/>
      <c r="AE1278" s="11"/>
    </row>
    <row r="1279" spans="1:46" x14ac:dyDescent="0.25">
      <c r="V1279" s="11"/>
      <c r="AE1279" s="11"/>
    </row>
    <row r="1280" spans="1:46" x14ac:dyDescent="0.25">
      <c r="V1280" s="11"/>
      <c r="AE1280" s="11"/>
    </row>
    <row r="1281" spans="6:6" s="11" customFormat="1" x14ac:dyDescent="0.25">
      <c r="F1281" s="17"/>
    </row>
    <row r="1282" spans="6:6" s="11" customFormat="1" x14ac:dyDescent="0.25">
      <c r="F1282" s="17"/>
    </row>
    <row r="1283" spans="6:6" s="11" customFormat="1" x14ac:dyDescent="0.25">
      <c r="F1283" s="17"/>
    </row>
    <row r="1284" spans="6:6" s="11" customFormat="1" x14ac:dyDescent="0.25">
      <c r="F1284" s="17"/>
    </row>
    <row r="1285" spans="6:6" s="11" customFormat="1" x14ac:dyDescent="0.25">
      <c r="F1285" s="17"/>
    </row>
    <row r="1286" spans="6:6" s="11" customFormat="1" x14ac:dyDescent="0.25">
      <c r="F1286" s="17"/>
    </row>
    <row r="1287" spans="6:6" s="11" customFormat="1" x14ac:dyDescent="0.25">
      <c r="F1287" s="17"/>
    </row>
    <row r="1288" spans="6:6" s="11" customFormat="1" x14ac:dyDescent="0.25">
      <c r="F1288" s="17"/>
    </row>
    <row r="1289" spans="6:6" s="11" customFormat="1" x14ac:dyDescent="0.25">
      <c r="F1289" s="17"/>
    </row>
    <row r="1290" spans="6:6" s="11" customFormat="1" x14ac:dyDescent="0.25">
      <c r="F1290" s="17"/>
    </row>
    <row r="1291" spans="6:6" s="11" customFormat="1" x14ac:dyDescent="0.25">
      <c r="F1291" s="17"/>
    </row>
    <row r="1292" spans="6:6" s="11" customFormat="1" x14ac:dyDescent="0.25">
      <c r="F1292" s="17"/>
    </row>
    <row r="1293" spans="6:6" s="11" customFormat="1" x14ac:dyDescent="0.25">
      <c r="F1293" s="17"/>
    </row>
    <row r="1294" spans="6:6" s="11" customFormat="1" x14ac:dyDescent="0.25">
      <c r="F1294" s="17"/>
    </row>
    <row r="1295" spans="6:6" s="11" customFormat="1" x14ac:dyDescent="0.25">
      <c r="F1295" s="17"/>
    </row>
    <row r="1296" spans="6:6" s="11" customFormat="1" x14ac:dyDescent="0.25">
      <c r="F1296" s="17"/>
    </row>
    <row r="1297" spans="1:46" x14ac:dyDescent="0.25">
      <c r="V1297" s="11"/>
      <c r="AE1297" s="11"/>
    </row>
    <row r="1298" spans="1:46" x14ac:dyDescent="0.25">
      <c r="V1298" s="11"/>
      <c r="AE1298" s="11"/>
    </row>
    <row r="1299" spans="1:46" x14ac:dyDescent="0.25">
      <c r="V1299" s="11"/>
      <c r="AE1299" s="11"/>
    </row>
    <row r="1300" spans="1:46" x14ac:dyDescent="0.25">
      <c r="V1300" s="11"/>
      <c r="AE1300" s="11"/>
    </row>
    <row r="1301" spans="1:46" x14ac:dyDescent="0.25">
      <c r="V1301" s="11"/>
      <c r="AE1301" s="11"/>
    </row>
    <row r="1302" spans="1:46" x14ac:dyDescent="0.25">
      <c r="V1302" s="11"/>
      <c r="AE1302" s="11"/>
    </row>
    <row r="1303" spans="1:46" x14ac:dyDescent="0.25">
      <c r="V1303" s="11"/>
      <c r="AE1303" s="11"/>
    </row>
    <row r="1304" spans="1:46" x14ac:dyDescent="0.25">
      <c r="V1304" s="11"/>
      <c r="AE1304" s="11"/>
    </row>
    <row r="1305" spans="1:46" s="287" customFormat="1" x14ac:dyDescent="0.25">
      <c r="A1305" s="11"/>
      <c r="B1305" s="11"/>
      <c r="C1305" s="11"/>
      <c r="D1305" s="11"/>
      <c r="E1305" s="11"/>
      <c r="F1305" s="17"/>
      <c r="G1305" s="11"/>
      <c r="H1305" s="11"/>
      <c r="I1305" s="11"/>
      <c r="J1305" s="11"/>
      <c r="K1305" s="11"/>
      <c r="L1305" s="11"/>
      <c r="M1305" s="11"/>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c r="AT1305" s="11"/>
    </row>
    <row r="1306" spans="1:46" x14ac:dyDescent="0.25">
      <c r="V1306" s="11"/>
      <c r="AE1306" s="11"/>
    </row>
    <row r="1307" spans="1:46" x14ac:dyDescent="0.25">
      <c r="V1307" s="11"/>
      <c r="AE1307" s="11"/>
    </row>
    <row r="1308" spans="1:46" x14ac:dyDescent="0.25">
      <c r="V1308" s="11"/>
      <c r="AE1308" s="11"/>
    </row>
    <row r="1309" spans="1:46" x14ac:dyDescent="0.25">
      <c r="V1309" s="11"/>
      <c r="AE1309" s="11"/>
    </row>
    <row r="1310" spans="1:46" x14ac:dyDescent="0.25">
      <c r="V1310" s="11"/>
      <c r="AE1310" s="11"/>
    </row>
    <row r="1311" spans="1:46" x14ac:dyDescent="0.25">
      <c r="V1311" s="11"/>
      <c r="AE1311" s="11"/>
    </row>
    <row r="1312" spans="1:46" x14ac:dyDescent="0.25">
      <c r="V1312" s="11"/>
      <c r="AE1312" s="11"/>
    </row>
    <row r="1313" spans="6:6" s="11" customFormat="1" x14ac:dyDescent="0.25">
      <c r="F1313" s="17"/>
    </row>
    <row r="1314" spans="6:6" s="11" customFormat="1" x14ac:dyDescent="0.25">
      <c r="F1314" s="17"/>
    </row>
    <row r="1315" spans="6:6" s="11" customFormat="1" x14ac:dyDescent="0.25">
      <c r="F1315" s="17"/>
    </row>
    <row r="1316" spans="6:6" s="11" customFormat="1" x14ac:dyDescent="0.25">
      <c r="F1316" s="17"/>
    </row>
    <row r="1317" spans="6:6" s="11" customFormat="1" x14ac:dyDescent="0.25">
      <c r="F1317" s="17"/>
    </row>
    <row r="1318" spans="6:6" s="11" customFormat="1" x14ac:dyDescent="0.25">
      <c r="F1318" s="17"/>
    </row>
    <row r="1319" spans="6:6" s="11" customFormat="1" x14ac:dyDescent="0.25">
      <c r="F1319" s="17"/>
    </row>
    <row r="1320" spans="6:6" s="11" customFormat="1" x14ac:dyDescent="0.25">
      <c r="F1320" s="17"/>
    </row>
    <row r="1321" spans="6:6" s="11" customFormat="1" x14ac:dyDescent="0.25">
      <c r="F1321" s="17"/>
    </row>
    <row r="1322" spans="6:6" s="11" customFormat="1" x14ac:dyDescent="0.25">
      <c r="F1322" s="17"/>
    </row>
    <row r="1323" spans="6:6" s="11" customFormat="1" x14ac:dyDescent="0.25">
      <c r="F1323" s="17"/>
    </row>
    <row r="1324" spans="6:6" s="11" customFormat="1" x14ac:dyDescent="0.25">
      <c r="F1324" s="17"/>
    </row>
    <row r="1325" spans="6:6" s="11" customFormat="1" x14ac:dyDescent="0.25">
      <c r="F1325" s="17"/>
    </row>
    <row r="1326" spans="6:6" s="11" customFormat="1" x14ac:dyDescent="0.25">
      <c r="F1326" s="17"/>
    </row>
    <row r="1327" spans="6:6" s="11" customFormat="1" x14ac:dyDescent="0.25">
      <c r="F1327" s="17"/>
    </row>
    <row r="1328" spans="6:6" s="11" customFormat="1" x14ac:dyDescent="0.25">
      <c r="F1328" s="17"/>
    </row>
    <row r="1329" spans="6:6" s="11" customFormat="1" x14ac:dyDescent="0.25">
      <c r="F1329" s="17"/>
    </row>
    <row r="1330" spans="6:6" s="11" customFormat="1" x14ac:dyDescent="0.25">
      <c r="F1330" s="17"/>
    </row>
    <row r="1331" spans="6:6" s="11" customFormat="1" x14ac:dyDescent="0.25">
      <c r="F1331" s="17"/>
    </row>
    <row r="1332" spans="6:6" s="11" customFormat="1" x14ac:dyDescent="0.25">
      <c r="F1332" s="17"/>
    </row>
    <row r="1333" spans="6:6" s="11" customFormat="1" x14ac:dyDescent="0.25">
      <c r="F1333" s="17"/>
    </row>
    <row r="1334" spans="6:6" s="11" customFormat="1" x14ac:dyDescent="0.25">
      <c r="F1334" s="17"/>
    </row>
    <row r="1335" spans="6:6" s="11" customFormat="1" x14ac:dyDescent="0.25">
      <c r="F1335" s="17"/>
    </row>
    <row r="1336" spans="6:6" s="11" customFormat="1" x14ac:dyDescent="0.25">
      <c r="F1336" s="17"/>
    </row>
    <row r="1337" spans="6:6" s="11" customFormat="1" x14ac:dyDescent="0.25">
      <c r="F1337" s="17"/>
    </row>
    <row r="1338" spans="6:6" s="11" customFormat="1" x14ac:dyDescent="0.25">
      <c r="F1338" s="17"/>
    </row>
    <row r="1339" spans="6:6" s="11" customFormat="1" x14ac:dyDescent="0.25">
      <c r="F1339" s="17"/>
    </row>
    <row r="1340" spans="6:6" s="11" customFormat="1" x14ac:dyDescent="0.25">
      <c r="F1340" s="17"/>
    </row>
    <row r="1341" spans="6:6" s="11" customFormat="1" x14ac:dyDescent="0.25">
      <c r="F1341" s="17"/>
    </row>
    <row r="1342" spans="6:6" s="11" customFormat="1" x14ac:dyDescent="0.25">
      <c r="F1342" s="17"/>
    </row>
    <row r="1343" spans="6:6" s="11" customFormat="1" x14ac:dyDescent="0.25">
      <c r="F1343" s="17"/>
    </row>
    <row r="1344" spans="6:6" s="11" customFormat="1" ht="15.75" customHeight="1" x14ac:dyDescent="0.25">
      <c r="F1344" s="17"/>
    </row>
    <row r="1345" spans="6:6" s="11" customFormat="1" x14ac:dyDescent="0.25">
      <c r="F1345" s="17"/>
    </row>
    <row r="1346" spans="6:6" s="11" customFormat="1" x14ac:dyDescent="0.25">
      <c r="F1346" s="17"/>
    </row>
    <row r="1347" spans="6:6" s="11" customFormat="1" x14ac:dyDescent="0.25">
      <c r="F1347" s="17"/>
    </row>
    <row r="1348" spans="6:6" s="11" customFormat="1" x14ac:dyDescent="0.25">
      <c r="F1348" s="17"/>
    </row>
    <row r="1349" spans="6:6" s="11" customFormat="1" x14ac:dyDescent="0.25">
      <c r="F1349" s="17"/>
    </row>
    <row r="1350" spans="6:6" s="11" customFormat="1" x14ac:dyDescent="0.25">
      <c r="F1350" s="17"/>
    </row>
    <row r="1351" spans="6:6" s="11" customFormat="1" x14ac:dyDescent="0.25">
      <c r="F1351" s="17"/>
    </row>
    <row r="1352" spans="6:6" s="11" customFormat="1" x14ac:dyDescent="0.25">
      <c r="F1352" s="17"/>
    </row>
    <row r="1353" spans="6:6" s="11" customFormat="1" x14ac:dyDescent="0.25">
      <c r="F1353" s="17"/>
    </row>
    <row r="1354" spans="6:6" s="11" customFormat="1" x14ac:dyDescent="0.25">
      <c r="F1354" s="17"/>
    </row>
    <row r="1355" spans="6:6" s="11" customFormat="1" x14ac:dyDescent="0.25">
      <c r="F1355" s="17"/>
    </row>
    <row r="1356" spans="6:6" s="11" customFormat="1" x14ac:dyDescent="0.25">
      <c r="F1356" s="17"/>
    </row>
    <row r="1357" spans="6:6" s="11" customFormat="1" x14ac:dyDescent="0.25">
      <c r="F1357" s="17"/>
    </row>
    <row r="1358" spans="6:6" s="11" customFormat="1" x14ac:dyDescent="0.25">
      <c r="F1358" s="17"/>
    </row>
    <row r="1359" spans="6:6" s="11" customFormat="1" x14ac:dyDescent="0.25">
      <c r="F1359" s="17"/>
    </row>
    <row r="1360" spans="6:6" s="11" customFormat="1" x14ac:dyDescent="0.25">
      <c r="F1360" s="17"/>
    </row>
    <row r="1361" spans="6:6" s="11" customFormat="1" x14ac:dyDescent="0.25">
      <c r="F1361" s="17"/>
    </row>
    <row r="1362" spans="6:6" s="11" customFormat="1" x14ac:dyDescent="0.25">
      <c r="F1362" s="17"/>
    </row>
    <row r="1363" spans="6:6" s="11" customFormat="1" x14ac:dyDescent="0.25">
      <c r="F1363" s="17"/>
    </row>
    <row r="1364" spans="6:6" s="11" customFormat="1" x14ac:dyDescent="0.25">
      <c r="F1364" s="17"/>
    </row>
    <row r="1365" spans="6:6" s="11" customFormat="1" x14ac:dyDescent="0.25">
      <c r="F1365" s="17"/>
    </row>
    <row r="1366" spans="6:6" s="11" customFormat="1" x14ac:dyDescent="0.25">
      <c r="F1366" s="17"/>
    </row>
    <row r="1367" spans="6:6" s="11" customFormat="1" x14ac:dyDescent="0.25">
      <c r="F1367" s="17"/>
    </row>
    <row r="1368" spans="6:6" s="11" customFormat="1" x14ac:dyDescent="0.25">
      <c r="F1368" s="17"/>
    </row>
    <row r="1369" spans="6:6" s="11" customFormat="1" x14ac:dyDescent="0.25">
      <c r="F1369" s="17"/>
    </row>
    <row r="1370" spans="6:6" s="11" customFormat="1" x14ac:dyDescent="0.25">
      <c r="F1370" s="17"/>
    </row>
    <row r="1371" spans="6:6" s="11" customFormat="1" x14ac:dyDescent="0.25">
      <c r="F1371" s="17"/>
    </row>
    <row r="1372" spans="6:6" s="11" customFormat="1" x14ac:dyDescent="0.25">
      <c r="F1372" s="17"/>
    </row>
    <row r="1373" spans="6:6" s="11" customFormat="1" x14ac:dyDescent="0.25">
      <c r="F1373" s="17"/>
    </row>
    <row r="1374" spans="6:6" s="11" customFormat="1" x14ac:dyDescent="0.25">
      <c r="F1374" s="17"/>
    </row>
    <row r="1375" spans="6:6" s="11" customFormat="1" x14ac:dyDescent="0.25">
      <c r="F1375" s="17"/>
    </row>
    <row r="1376" spans="6:6" s="11" customFormat="1" x14ac:dyDescent="0.25">
      <c r="F1376" s="17"/>
    </row>
    <row r="1377" spans="6:6" s="11" customFormat="1" x14ac:dyDescent="0.25">
      <c r="F1377" s="17"/>
    </row>
    <row r="1378" spans="6:6" s="11" customFormat="1" x14ac:dyDescent="0.25">
      <c r="F1378" s="17"/>
    </row>
    <row r="1379" spans="6:6" s="11" customFormat="1" x14ac:dyDescent="0.25">
      <c r="F1379" s="17"/>
    </row>
    <row r="1380" spans="6:6" s="11" customFormat="1" x14ac:dyDescent="0.25">
      <c r="F1380" s="17"/>
    </row>
    <row r="1381" spans="6:6" s="11" customFormat="1" x14ac:dyDescent="0.25">
      <c r="F1381" s="17"/>
    </row>
    <row r="1382" spans="6:6" s="11" customFormat="1" x14ac:dyDescent="0.25">
      <c r="F1382" s="17"/>
    </row>
    <row r="1383" spans="6:6" s="11" customFormat="1" x14ac:dyDescent="0.25">
      <c r="F1383" s="17"/>
    </row>
    <row r="1384" spans="6:6" s="11" customFormat="1" x14ac:dyDescent="0.25">
      <c r="F1384" s="17"/>
    </row>
    <row r="1385" spans="6:6" s="11" customFormat="1" x14ac:dyDescent="0.25">
      <c r="F1385" s="17"/>
    </row>
    <row r="1386" spans="6:6" s="11" customFormat="1" x14ac:dyDescent="0.25">
      <c r="F1386" s="17"/>
    </row>
    <row r="1387" spans="6:6" s="11" customFormat="1" x14ac:dyDescent="0.25">
      <c r="F1387" s="17"/>
    </row>
    <row r="1388" spans="6:6" s="11" customFormat="1" ht="15.75" customHeight="1" x14ac:dyDescent="0.25">
      <c r="F1388" s="17"/>
    </row>
    <row r="1389" spans="6:6" s="11" customFormat="1" x14ac:dyDescent="0.25">
      <c r="F1389" s="17"/>
    </row>
    <row r="1390" spans="6:6" s="11" customFormat="1" x14ac:dyDescent="0.25">
      <c r="F1390" s="17"/>
    </row>
    <row r="1391" spans="6:6" s="11" customFormat="1" x14ac:dyDescent="0.25">
      <c r="F1391" s="17"/>
    </row>
    <row r="1392" spans="6:6" s="11" customFormat="1" x14ac:dyDescent="0.25">
      <c r="F1392" s="17"/>
    </row>
    <row r="1393" spans="6:6" s="11" customFormat="1" x14ac:dyDescent="0.25">
      <c r="F1393" s="17"/>
    </row>
    <row r="1394" spans="6:6" s="11" customFormat="1" x14ac:dyDescent="0.25">
      <c r="F1394" s="17"/>
    </row>
    <row r="1395" spans="6:6" s="11" customFormat="1" x14ac:dyDescent="0.25">
      <c r="F1395" s="17"/>
    </row>
    <row r="1396" spans="6:6" s="11" customFormat="1" x14ac:dyDescent="0.25">
      <c r="F1396" s="17"/>
    </row>
    <row r="1397" spans="6:6" s="11" customFormat="1" x14ac:dyDescent="0.25">
      <c r="F1397" s="17"/>
    </row>
    <row r="1398" spans="6:6" s="11" customFormat="1" x14ac:dyDescent="0.25">
      <c r="F1398" s="17"/>
    </row>
    <row r="1399" spans="6:6" s="11" customFormat="1" x14ac:dyDescent="0.25">
      <c r="F1399" s="17"/>
    </row>
    <row r="1400" spans="6:6" s="11" customFormat="1" x14ac:dyDescent="0.25">
      <c r="F1400" s="17"/>
    </row>
    <row r="1401" spans="6:6" s="11" customFormat="1" x14ac:dyDescent="0.25">
      <c r="F1401" s="17"/>
    </row>
    <row r="1402" spans="6:6" s="11" customFormat="1" x14ac:dyDescent="0.25">
      <c r="F1402" s="17"/>
    </row>
    <row r="1403" spans="6:6" s="11" customFormat="1" x14ac:dyDescent="0.25">
      <c r="F1403" s="17"/>
    </row>
    <row r="1404" spans="6:6" s="11" customFormat="1" x14ac:dyDescent="0.25">
      <c r="F1404" s="17"/>
    </row>
    <row r="1405" spans="6:6" s="11" customFormat="1" x14ac:dyDescent="0.25">
      <c r="F1405" s="17"/>
    </row>
    <row r="1406" spans="6:6" s="11" customFormat="1" x14ac:dyDescent="0.25">
      <c r="F1406" s="17"/>
    </row>
    <row r="1407" spans="6:6" s="11" customFormat="1" x14ac:dyDescent="0.25">
      <c r="F1407" s="17"/>
    </row>
    <row r="1408" spans="6:6" s="11" customFormat="1" x14ac:dyDescent="0.25">
      <c r="F1408" s="17"/>
    </row>
    <row r="1409" spans="6:6" s="11" customFormat="1" x14ac:dyDescent="0.25">
      <c r="F1409" s="17"/>
    </row>
    <row r="1410" spans="6:6" s="11" customFormat="1" x14ac:dyDescent="0.25">
      <c r="F1410" s="17"/>
    </row>
    <row r="1411" spans="6:6" s="11" customFormat="1" x14ac:dyDescent="0.25">
      <c r="F1411" s="17"/>
    </row>
    <row r="1412" spans="6:6" s="11" customFormat="1" x14ac:dyDescent="0.25">
      <c r="F1412" s="17"/>
    </row>
    <row r="1413" spans="6:6" s="11" customFormat="1" x14ac:dyDescent="0.25">
      <c r="F1413" s="17"/>
    </row>
    <row r="1414" spans="6:6" s="11" customFormat="1" x14ac:dyDescent="0.25">
      <c r="F1414" s="17"/>
    </row>
    <row r="1415" spans="6:6" s="11" customFormat="1" x14ac:dyDescent="0.25">
      <c r="F1415" s="17"/>
    </row>
    <row r="1416" spans="6:6" s="11" customFormat="1" x14ac:dyDescent="0.25">
      <c r="F1416" s="17"/>
    </row>
    <row r="1417" spans="6:6" s="11" customFormat="1" x14ac:dyDescent="0.25">
      <c r="F1417" s="17"/>
    </row>
    <row r="1418" spans="6:6" s="11" customFormat="1" x14ac:dyDescent="0.25">
      <c r="F1418" s="17"/>
    </row>
    <row r="1419" spans="6:6" s="11" customFormat="1" x14ac:dyDescent="0.25">
      <c r="F1419" s="17"/>
    </row>
    <row r="1420" spans="6:6" s="11" customFormat="1" x14ac:dyDescent="0.25">
      <c r="F1420" s="17"/>
    </row>
    <row r="1421" spans="6:6" s="11" customFormat="1" x14ac:dyDescent="0.25">
      <c r="F1421" s="17"/>
    </row>
    <row r="1422" spans="6:6" s="11" customFormat="1" x14ac:dyDescent="0.25">
      <c r="F1422" s="17"/>
    </row>
    <row r="1423" spans="6:6" s="11" customFormat="1" x14ac:dyDescent="0.25">
      <c r="F1423" s="17"/>
    </row>
    <row r="1424" spans="6:6" s="11" customFormat="1" x14ac:dyDescent="0.25">
      <c r="F1424" s="17"/>
    </row>
    <row r="1425" spans="6:6" s="11" customFormat="1" x14ac:dyDescent="0.25">
      <c r="F1425" s="17"/>
    </row>
    <row r="1426" spans="6:6" s="11" customFormat="1" x14ac:dyDescent="0.25">
      <c r="F1426" s="17"/>
    </row>
    <row r="1427" spans="6:6" s="11" customFormat="1" x14ac:dyDescent="0.25">
      <c r="F1427" s="17"/>
    </row>
    <row r="1428" spans="6:6" s="11" customFormat="1" x14ac:dyDescent="0.25">
      <c r="F1428" s="17"/>
    </row>
    <row r="1429" spans="6:6" s="11" customFormat="1" x14ac:dyDescent="0.25">
      <c r="F1429" s="17"/>
    </row>
    <row r="1430" spans="6:6" s="11" customFormat="1" x14ac:dyDescent="0.25">
      <c r="F1430" s="17"/>
    </row>
    <row r="1431" spans="6:6" s="11" customFormat="1" x14ac:dyDescent="0.25">
      <c r="F1431" s="17"/>
    </row>
    <row r="1432" spans="6:6" s="11" customFormat="1" x14ac:dyDescent="0.25">
      <c r="F1432" s="17"/>
    </row>
    <row r="1433" spans="6:6" s="11" customFormat="1" x14ac:dyDescent="0.25">
      <c r="F1433" s="17"/>
    </row>
    <row r="1434" spans="6:6" s="11" customFormat="1" x14ac:dyDescent="0.25">
      <c r="F1434" s="17"/>
    </row>
    <row r="1435" spans="6:6" s="11" customFormat="1" x14ac:dyDescent="0.25">
      <c r="F1435" s="17"/>
    </row>
    <row r="1436" spans="6:6" s="11" customFormat="1" x14ac:dyDescent="0.25">
      <c r="F1436" s="17"/>
    </row>
    <row r="1437" spans="6:6" s="11" customFormat="1" x14ac:dyDescent="0.25">
      <c r="F1437" s="17"/>
    </row>
    <row r="1438" spans="6:6" s="11" customFormat="1" x14ac:dyDescent="0.25">
      <c r="F1438" s="17"/>
    </row>
    <row r="1439" spans="6:6" s="11" customFormat="1" x14ac:dyDescent="0.25">
      <c r="F1439" s="17"/>
    </row>
    <row r="1440" spans="6:6" s="11" customFormat="1" x14ac:dyDescent="0.25">
      <c r="F1440" s="17"/>
    </row>
    <row r="1441" spans="6:6" s="11" customFormat="1" x14ac:dyDescent="0.25">
      <c r="F1441" s="17"/>
    </row>
    <row r="1442" spans="6:6" s="11" customFormat="1" x14ac:dyDescent="0.25">
      <c r="F1442" s="17"/>
    </row>
    <row r="1443" spans="6:6" s="11" customFormat="1" x14ac:dyDescent="0.25">
      <c r="F1443" s="17"/>
    </row>
    <row r="1444" spans="6:6" s="11" customFormat="1" x14ac:dyDescent="0.25">
      <c r="F1444" s="17"/>
    </row>
    <row r="1445" spans="6:6" s="11" customFormat="1" x14ac:dyDescent="0.25">
      <c r="F1445" s="17"/>
    </row>
    <row r="1446" spans="6:6" s="11" customFormat="1" x14ac:dyDescent="0.25">
      <c r="F1446" s="17"/>
    </row>
    <row r="1447" spans="6:6" s="11" customFormat="1" x14ac:dyDescent="0.25">
      <c r="F1447" s="17"/>
    </row>
    <row r="1448" spans="6:6" s="11" customFormat="1" x14ac:dyDescent="0.25">
      <c r="F1448" s="17"/>
    </row>
    <row r="1449" spans="6:6" s="11" customFormat="1" x14ac:dyDescent="0.25">
      <c r="F1449" s="17"/>
    </row>
    <row r="1450" spans="6:6" s="11" customFormat="1" x14ac:dyDescent="0.25">
      <c r="F1450" s="17"/>
    </row>
    <row r="1451" spans="6:6" s="11" customFormat="1" x14ac:dyDescent="0.25">
      <c r="F1451" s="17"/>
    </row>
    <row r="1452" spans="6:6" s="11" customFormat="1" x14ac:dyDescent="0.25">
      <c r="F1452" s="17"/>
    </row>
    <row r="1453" spans="6:6" s="11" customFormat="1" x14ac:dyDescent="0.25">
      <c r="F1453" s="17"/>
    </row>
    <row r="1454" spans="6:6" s="11" customFormat="1" x14ac:dyDescent="0.25">
      <c r="F1454" s="17"/>
    </row>
    <row r="1455" spans="6:6" s="11" customFormat="1" x14ac:dyDescent="0.25">
      <c r="F1455" s="17"/>
    </row>
    <row r="1456" spans="6:6" s="11" customFormat="1" x14ac:dyDescent="0.25">
      <c r="F1456" s="17"/>
    </row>
    <row r="1457" spans="6:6" s="11" customFormat="1" x14ac:dyDescent="0.25">
      <c r="F1457" s="17"/>
    </row>
    <row r="1458" spans="6:6" s="11" customFormat="1" x14ac:dyDescent="0.25">
      <c r="F1458" s="17"/>
    </row>
    <row r="1459" spans="6:6" s="11" customFormat="1" x14ac:dyDescent="0.25">
      <c r="F1459" s="17"/>
    </row>
    <row r="1460" spans="6:6" s="11" customFormat="1" x14ac:dyDescent="0.25">
      <c r="F1460" s="17"/>
    </row>
    <row r="1461" spans="6:6" s="11" customFormat="1" x14ac:dyDescent="0.25">
      <c r="F1461" s="17"/>
    </row>
    <row r="1462" spans="6:6" s="11" customFormat="1" x14ac:dyDescent="0.25">
      <c r="F1462" s="17"/>
    </row>
    <row r="1463" spans="6:6" s="11" customFormat="1" x14ac:dyDescent="0.25">
      <c r="F1463" s="17"/>
    </row>
    <row r="1464" spans="6:6" s="11" customFormat="1" x14ac:dyDescent="0.25">
      <c r="F1464" s="17"/>
    </row>
    <row r="1465" spans="6:6" s="11" customFormat="1" x14ac:dyDescent="0.25">
      <c r="F1465" s="17"/>
    </row>
    <row r="1466" spans="6:6" s="11" customFormat="1" x14ac:dyDescent="0.25">
      <c r="F1466" s="17"/>
    </row>
    <row r="1467" spans="6:6" s="11" customFormat="1" x14ac:dyDescent="0.25">
      <c r="F1467" s="17"/>
    </row>
    <row r="1468" spans="6:6" s="11" customFormat="1" x14ac:dyDescent="0.25">
      <c r="F1468" s="17"/>
    </row>
    <row r="1469" spans="6:6" s="11" customFormat="1" x14ac:dyDescent="0.25">
      <c r="F1469" s="17"/>
    </row>
    <row r="1470" spans="6:6" s="11" customFormat="1" x14ac:dyDescent="0.25">
      <c r="F1470" s="17"/>
    </row>
    <row r="1471" spans="6:6" s="11" customFormat="1" x14ac:dyDescent="0.25">
      <c r="F1471" s="17"/>
    </row>
    <row r="1472" spans="6:6" s="11" customFormat="1" x14ac:dyDescent="0.25">
      <c r="F1472" s="17"/>
    </row>
    <row r="1473" spans="6:6" s="11" customFormat="1" x14ac:dyDescent="0.25">
      <c r="F1473" s="17"/>
    </row>
    <row r="1474" spans="6:6" s="11" customFormat="1" x14ac:dyDescent="0.25">
      <c r="F1474" s="17"/>
    </row>
    <row r="1475" spans="6:6" s="11" customFormat="1" x14ac:dyDescent="0.25">
      <c r="F1475" s="17"/>
    </row>
    <row r="1476" spans="6:6" s="11" customFormat="1" x14ac:dyDescent="0.25">
      <c r="F1476" s="17"/>
    </row>
    <row r="1477" spans="6:6" s="11" customFormat="1" x14ac:dyDescent="0.25">
      <c r="F1477" s="17"/>
    </row>
    <row r="1478" spans="6:6" s="11" customFormat="1" x14ac:dyDescent="0.25">
      <c r="F1478" s="17"/>
    </row>
    <row r="1479" spans="6:6" s="11" customFormat="1" x14ac:dyDescent="0.25">
      <c r="F1479" s="17"/>
    </row>
    <row r="1480" spans="6:6" s="11" customFormat="1" x14ac:dyDescent="0.25">
      <c r="F1480" s="17"/>
    </row>
    <row r="1481" spans="6:6" s="11" customFormat="1" x14ac:dyDescent="0.25">
      <c r="F1481" s="17"/>
    </row>
    <row r="1482" spans="6:6" s="11" customFormat="1" x14ac:dyDescent="0.25">
      <c r="F1482" s="17"/>
    </row>
    <row r="1483" spans="6:6" s="11" customFormat="1" x14ac:dyDescent="0.25">
      <c r="F1483" s="17"/>
    </row>
    <row r="1484" spans="6:6" s="11" customFormat="1" x14ac:dyDescent="0.25">
      <c r="F1484" s="17"/>
    </row>
    <row r="1485" spans="6:6" s="11" customFormat="1" x14ac:dyDescent="0.25">
      <c r="F1485" s="17"/>
    </row>
    <row r="1486" spans="6:6" s="11" customFormat="1" x14ac:dyDescent="0.25">
      <c r="F1486" s="17"/>
    </row>
    <row r="1487" spans="6:6" s="11" customFormat="1" x14ac:dyDescent="0.25">
      <c r="F1487" s="17"/>
    </row>
    <row r="1488" spans="6:6" s="11" customFormat="1" x14ac:dyDescent="0.25">
      <c r="F1488" s="17"/>
    </row>
    <row r="1489" spans="6:6" s="11" customFormat="1" x14ac:dyDescent="0.25">
      <c r="F1489" s="17"/>
    </row>
    <row r="1490" spans="6:6" s="11" customFormat="1" x14ac:dyDescent="0.25">
      <c r="F1490" s="17"/>
    </row>
    <row r="1491" spans="6:6" s="11" customFormat="1" x14ac:dyDescent="0.25">
      <c r="F1491" s="17"/>
    </row>
    <row r="1492" spans="6:6" s="11" customFormat="1" x14ac:dyDescent="0.25">
      <c r="F1492" s="17"/>
    </row>
    <row r="1493" spans="6:6" s="11" customFormat="1" x14ac:dyDescent="0.25">
      <c r="F1493" s="17"/>
    </row>
    <row r="1494" spans="6:6" s="11" customFormat="1" x14ac:dyDescent="0.25">
      <c r="F1494" s="17"/>
    </row>
    <row r="1495" spans="6:6" s="11" customFormat="1" x14ac:dyDescent="0.25">
      <c r="F1495" s="17"/>
    </row>
    <row r="1496" spans="6:6" s="11" customFormat="1" x14ac:dyDescent="0.25">
      <c r="F1496" s="17"/>
    </row>
    <row r="1497" spans="6:6" s="11" customFormat="1" x14ac:dyDescent="0.25">
      <c r="F1497" s="17"/>
    </row>
    <row r="1498" spans="6:6" s="11" customFormat="1" x14ac:dyDescent="0.25">
      <c r="F1498" s="17"/>
    </row>
    <row r="1499" spans="6:6" s="11" customFormat="1" x14ac:dyDescent="0.25">
      <c r="F1499" s="17"/>
    </row>
    <row r="1500" spans="6:6" s="11" customFormat="1" x14ac:dyDescent="0.25">
      <c r="F1500" s="17"/>
    </row>
    <row r="1501" spans="6:6" s="11" customFormat="1" x14ac:dyDescent="0.25">
      <c r="F1501" s="17"/>
    </row>
    <row r="1502" spans="6:6" s="11" customFormat="1" x14ac:dyDescent="0.25">
      <c r="F1502" s="17"/>
    </row>
    <row r="1503" spans="6:6" s="11" customFormat="1" x14ac:dyDescent="0.25">
      <c r="F1503" s="17"/>
    </row>
    <row r="1504" spans="6:6" s="11" customFormat="1" x14ac:dyDescent="0.25">
      <c r="F1504" s="17"/>
    </row>
    <row r="1505" spans="6:6" s="11" customFormat="1" ht="14.25" customHeight="1" x14ac:dyDescent="0.25">
      <c r="F1505" s="17"/>
    </row>
    <row r="1506" spans="6:6" s="11" customFormat="1" x14ac:dyDescent="0.25">
      <c r="F1506" s="17"/>
    </row>
    <row r="1507" spans="6:6" s="11" customFormat="1" x14ac:dyDescent="0.25">
      <c r="F1507" s="17"/>
    </row>
    <row r="1508" spans="6:6" s="11" customFormat="1" x14ac:dyDescent="0.25">
      <c r="F1508" s="17"/>
    </row>
    <row r="1509" spans="6:6" s="11" customFormat="1" x14ac:dyDescent="0.25">
      <c r="F1509" s="17"/>
    </row>
    <row r="1510" spans="6:6" s="11" customFormat="1" x14ac:dyDescent="0.25">
      <c r="F1510" s="17"/>
    </row>
    <row r="1511" spans="6:6" s="11" customFormat="1" x14ac:dyDescent="0.25">
      <c r="F1511" s="17"/>
    </row>
    <row r="1512" spans="6:6" s="11" customFormat="1" x14ac:dyDescent="0.25">
      <c r="F1512" s="17"/>
    </row>
    <row r="1513" spans="6:6" s="11" customFormat="1" x14ac:dyDescent="0.25">
      <c r="F1513" s="17"/>
    </row>
    <row r="1514" spans="6:6" s="11" customFormat="1" x14ac:dyDescent="0.25">
      <c r="F1514" s="17"/>
    </row>
    <row r="1515" spans="6:6" s="11" customFormat="1" x14ac:dyDescent="0.25">
      <c r="F1515" s="17"/>
    </row>
    <row r="1516" spans="6:6" s="11" customFormat="1" x14ac:dyDescent="0.25">
      <c r="F1516" s="17"/>
    </row>
    <row r="1517" spans="6:6" s="11" customFormat="1" x14ac:dyDescent="0.25">
      <c r="F1517" s="17"/>
    </row>
    <row r="1518" spans="6:6" s="11" customFormat="1" x14ac:dyDescent="0.25">
      <c r="F1518" s="17"/>
    </row>
    <row r="1519" spans="6:6" s="11" customFormat="1" x14ac:dyDescent="0.25">
      <c r="F1519" s="17"/>
    </row>
    <row r="1520" spans="6:6" s="11" customFormat="1" x14ac:dyDescent="0.25">
      <c r="F1520" s="17"/>
    </row>
    <row r="1521" spans="6:6" s="11" customFormat="1" x14ac:dyDescent="0.25">
      <c r="F1521" s="17"/>
    </row>
    <row r="1522" spans="6:6" s="11" customFormat="1" x14ac:dyDescent="0.25">
      <c r="F1522" s="17"/>
    </row>
    <row r="1523" spans="6:6" s="11" customFormat="1" x14ac:dyDescent="0.25">
      <c r="F1523" s="17"/>
    </row>
    <row r="1524" spans="6:6" s="11" customFormat="1" x14ac:dyDescent="0.25">
      <c r="F1524" s="17"/>
    </row>
    <row r="1525" spans="6:6" s="11" customFormat="1" x14ac:dyDescent="0.25">
      <c r="F1525" s="17"/>
    </row>
    <row r="1526" spans="6:6" s="11" customFormat="1" x14ac:dyDescent="0.25">
      <c r="F1526" s="17"/>
    </row>
    <row r="1527" spans="6:6" s="11" customFormat="1" x14ac:dyDescent="0.25">
      <c r="F1527" s="17"/>
    </row>
    <row r="1528" spans="6:6" s="11" customFormat="1" x14ac:dyDescent="0.25">
      <c r="F1528" s="17"/>
    </row>
    <row r="1529" spans="6:6" s="11" customFormat="1" x14ac:dyDescent="0.25">
      <c r="F1529" s="17"/>
    </row>
    <row r="1530" spans="6:6" s="11" customFormat="1" x14ac:dyDescent="0.25">
      <c r="F1530" s="17"/>
    </row>
    <row r="1531" spans="6:6" s="11" customFormat="1" x14ac:dyDescent="0.25">
      <c r="F1531" s="17"/>
    </row>
    <row r="1532" spans="6:6" s="11" customFormat="1" x14ac:dyDescent="0.25">
      <c r="F1532" s="17"/>
    </row>
    <row r="1533" spans="6:6" s="11" customFormat="1" x14ac:dyDescent="0.25">
      <c r="F1533" s="17"/>
    </row>
    <row r="1534" spans="6:6" s="11" customFormat="1" x14ac:dyDescent="0.25">
      <c r="F1534" s="17"/>
    </row>
    <row r="1535" spans="6:6" s="11" customFormat="1" x14ac:dyDescent="0.25">
      <c r="F1535" s="17"/>
    </row>
    <row r="1536" spans="6:6" s="11" customFormat="1" x14ac:dyDescent="0.25">
      <c r="F1536" s="17"/>
    </row>
    <row r="1537" spans="1:46" x14ac:dyDescent="0.25">
      <c r="V1537" s="11"/>
      <c r="AE1537" s="11"/>
    </row>
    <row r="1538" spans="1:46" x14ac:dyDescent="0.25">
      <c r="V1538" s="11"/>
      <c r="AE1538" s="11"/>
    </row>
    <row r="1539" spans="1:46" x14ac:dyDescent="0.25">
      <c r="V1539" s="11"/>
      <c r="AE1539" s="11"/>
    </row>
    <row r="1540" spans="1:46" x14ac:dyDescent="0.25">
      <c r="V1540" s="11"/>
      <c r="AE1540" s="11"/>
    </row>
    <row r="1541" spans="1:46" x14ac:dyDescent="0.25">
      <c r="V1541" s="11"/>
      <c r="AE1541" s="11"/>
    </row>
    <row r="1542" spans="1:46" x14ac:dyDescent="0.25">
      <c r="V1542" s="11"/>
      <c r="AE1542" s="11"/>
    </row>
    <row r="1543" spans="1:46" s="288" customFormat="1" x14ac:dyDescent="0.25">
      <c r="A1543" s="11"/>
      <c r="B1543" s="11"/>
      <c r="C1543" s="11"/>
      <c r="D1543" s="11"/>
      <c r="E1543" s="11"/>
      <c r="F1543" s="17"/>
      <c r="G1543" s="11"/>
      <c r="H1543" s="11"/>
      <c r="I1543" s="11"/>
      <c r="J1543" s="11"/>
      <c r="K1543" s="11"/>
      <c r="L1543" s="11"/>
      <c r="M1543" s="11"/>
      <c r="N1543" s="11"/>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S1543" s="11"/>
      <c r="AT1543" s="11"/>
    </row>
    <row r="1544" spans="1:46" x14ac:dyDescent="0.25">
      <c r="V1544" s="11"/>
      <c r="AE1544" s="11"/>
    </row>
    <row r="1545" spans="1:46" x14ac:dyDescent="0.25">
      <c r="V1545" s="11"/>
      <c r="AE1545" s="11"/>
    </row>
    <row r="1546" spans="1:46" x14ac:dyDescent="0.25">
      <c r="V1546" s="11"/>
      <c r="AE1546" s="11"/>
    </row>
    <row r="1547" spans="1:46" x14ac:dyDescent="0.25">
      <c r="V1547" s="11"/>
      <c r="AE1547" s="11"/>
    </row>
    <row r="1548" spans="1:46" x14ac:dyDescent="0.25">
      <c r="V1548" s="11"/>
      <c r="AE1548" s="11"/>
    </row>
    <row r="1549" spans="1:46" x14ac:dyDescent="0.25">
      <c r="V1549" s="11"/>
      <c r="AE1549" s="11"/>
    </row>
    <row r="1550" spans="1:46" x14ac:dyDescent="0.25">
      <c r="V1550" s="11"/>
      <c r="AE1550" s="11"/>
    </row>
    <row r="1551" spans="1:46" x14ac:dyDescent="0.25">
      <c r="V1551" s="11"/>
      <c r="AE1551" s="11"/>
    </row>
    <row r="1552" spans="1:46" x14ac:dyDescent="0.25">
      <c r="V1552" s="11"/>
      <c r="AE1552" s="11"/>
    </row>
    <row r="1553" spans="6:6" s="11" customFormat="1" x14ac:dyDescent="0.25">
      <c r="F1553" s="17"/>
    </row>
    <row r="1554" spans="6:6" s="11" customFormat="1" x14ac:dyDescent="0.25">
      <c r="F1554" s="17"/>
    </row>
    <row r="1555" spans="6:6" s="11" customFormat="1" x14ac:dyDescent="0.25">
      <c r="F1555" s="17"/>
    </row>
    <row r="1556" spans="6:6" s="11" customFormat="1" x14ac:dyDescent="0.25">
      <c r="F1556" s="17"/>
    </row>
    <row r="1557" spans="6:6" s="11" customFormat="1" x14ac:dyDescent="0.25">
      <c r="F1557" s="17"/>
    </row>
    <row r="1558" spans="6:6" s="11" customFormat="1" x14ac:dyDescent="0.25">
      <c r="F1558" s="17"/>
    </row>
    <row r="1559" spans="6:6" s="11" customFormat="1" x14ac:dyDescent="0.25">
      <c r="F1559" s="17"/>
    </row>
    <row r="1560" spans="6:6" s="11" customFormat="1" x14ac:dyDescent="0.25">
      <c r="F1560" s="17"/>
    </row>
    <row r="1561" spans="6:6" s="11" customFormat="1" x14ac:dyDescent="0.25">
      <c r="F1561" s="17"/>
    </row>
    <row r="1562" spans="6:6" s="11" customFormat="1" x14ac:dyDescent="0.25">
      <c r="F1562" s="17"/>
    </row>
    <row r="1563" spans="6:6" s="11" customFormat="1" x14ac:dyDescent="0.25">
      <c r="F1563" s="17"/>
    </row>
    <row r="1564" spans="6:6" s="11" customFormat="1" x14ac:dyDescent="0.25">
      <c r="F1564" s="17"/>
    </row>
    <row r="1565" spans="6:6" s="11" customFormat="1" x14ac:dyDescent="0.25">
      <c r="F1565" s="17"/>
    </row>
    <row r="1566" spans="6:6" s="11" customFormat="1" x14ac:dyDescent="0.25">
      <c r="F1566" s="17"/>
    </row>
    <row r="1567" spans="6:6" s="11" customFormat="1" x14ac:dyDescent="0.25">
      <c r="F1567" s="17"/>
    </row>
    <row r="1568" spans="6:6" s="11" customFormat="1" x14ac:dyDescent="0.25">
      <c r="F1568" s="17"/>
    </row>
    <row r="1569" spans="6:6" s="11" customFormat="1" x14ac:dyDescent="0.25">
      <c r="F1569" s="17"/>
    </row>
    <row r="1570" spans="6:6" s="11" customFormat="1" x14ac:dyDescent="0.25">
      <c r="F1570" s="17"/>
    </row>
    <row r="1571" spans="6:6" s="11" customFormat="1" x14ac:dyDescent="0.25">
      <c r="F1571" s="17"/>
    </row>
    <row r="1572" spans="6:6" s="11" customFormat="1" x14ac:dyDescent="0.25">
      <c r="F1572" s="17"/>
    </row>
    <row r="1573" spans="6:6" s="11" customFormat="1" x14ac:dyDescent="0.25">
      <c r="F1573" s="17"/>
    </row>
    <row r="1574" spans="6:6" s="11" customFormat="1" x14ac:dyDescent="0.25">
      <c r="F1574" s="17"/>
    </row>
    <row r="1575" spans="6:6" s="11" customFormat="1" x14ac:dyDescent="0.25">
      <c r="F1575" s="17"/>
    </row>
    <row r="1576" spans="6:6" s="11" customFormat="1" x14ac:dyDescent="0.25">
      <c r="F1576" s="17"/>
    </row>
    <row r="1577" spans="6:6" s="11" customFormat="1" x14ac:dyDescent="0.25">
      <c r="F1577" s="17"/>
    </row>
    <row r="1578" spans="6:6" s="11" customFormat="1" x14ac:dyDescent="0.25">
      <c r="F1578" s="17"/>
    </row>
    <row r="1579" spans="6:6" s="11" customFormat="1" x14ac:dyDescent="0.25">
      <c r="F1579" s="17"/>
    </row>
    <row r="1580" spans="6:6" s="11" customFormat="1" x14ac:dyDescent="0.25">
      <c r="F1580" s="17"/>
    </row>
    <row r="1581" spans="6:6" s="11" customFormat="1" x14ac:dyDescent="0.25">
      <c r="F1581" s="17"/>
    </row>
    <row r="1582" spans="6:6" s="11" customFormat="1" x14ac:dyDescent="0.25">
      <c r="F1582" s="17"/>
    </row>
    <row r="1583" spans="6:6" s="11" customFormat="1" x14ac:dyDescent="0.25">
      <c r="F1583" s="17"/>
    </row>
    <row r="1584" spans="6:6" s="11" customFormat="1" x14ac:dyDescent="0.25">
      <c r="F1584" s="17"/>
    </row>
    <row r="1585" spans="6:6" s="11" customFormat="1" x14ac:dyDescent="0.25">
      <c r="F1585" s="17"/>
    </row>
    <row r="1586" spans="6:6" s="11" customFormat="1" x14ac:dyDescent="0.25">
      <c r="F1586" s="17"/>
    </row>
    <row r="1587" spans="6:6" s="11" customFormat="1" x14ac:dyDescent="0.25">
      <c r="F1587" s="17"/>
    </row>
    <row r="1588" spans="6:6" s="11" customFormat="1" x14ac:dyDescent="0.25">
      <c r="F1588" s="17"/>
    </row>
    <row r="1589" spans="6:6" s="11" customFormat="1" x14ac:dyDescent="0.25">
      <c r="F1589" s="17"/>
    </row>
    <row r="1590" spans="6:6" s="11" customFormat="1" x14ac:dyDescent="0.25">
      <c r="F1590" s="17"/>
    </row>
    <row r="1591" spans="6:6" s="11" customFormat="1" x14ac:dyDescent="0.25">
      <c r="F1591" s="17"/>
    </row>
    <row r="1592" spans="6:6" s="11" customFormat="1" x14ac:dyDescent="0.25">
      <c r="F1592" s="17"/>
    </row>
    <row r="1593" spans="6:6" s="11" customFormat="1" x14ac:dyDescent="0.25">
      <c r="F1593" s="17"/>
    </row>
    <row r="1594" spans="6:6" s="11" customFormat="1" x14ac:dyDescent="0.25">
      <c r="F1594" s="17"/>
    </row>
    <row r="1595" spans="6:6" s="11" customFormat="1" x14ac:dyDescent="0.25">
      <c r="F1595" s="17"/>
    </row>
    <row r="1596" spans="6:6" s="11" customFormat="1" x14ac:dyDescent="0.25">
      <c r="F1596" s="17"/>
    </row>
    <row r="1597" spans="6:6" s="11" customFormat="1" x14ac:dyDescent="0.25">
      <c r="F1597" s="17"/>
    </row>
    <row r="1598" spans="6:6" s="11" customFormat="1" x14ac:dyDescent="0.25">
      <c r="F1598" s="17"/>
    </row>
    <row r="1599" spans="6:6" s="11" customFormat="1" x14ac:dyDescent="0.25">
      <c r="F1599" s="17"/>
    </row>
    <row r="1600" spans="6:6" s="11" customFormat="1" x14ac:dyDescent="0.25">
      <c r="F1600" s="17"/>
    </row>
    <row r="1601" spans="6:6" s="11" customFormat="1" x14ac:dyDescent="0.25">
      <c r="F1601" s="17"/>
    </row>
    <row r="1602" spans="6:6" s="11" customFormat="1" x14ac:dyDescent="0.25">
      <c r="F1602" s="17"/>
    </row>
    <row r="1603" spans="6:6" s="11" customFormat="1" x14ac:dyDescent="0.25">
      <c r="F1603" s="17"/>
    </row>
    <row r="1604" spans="6:6" s="11" customFormat="1" x14ac:dyDescent="0.25">
      <c r="F1604" s="17"/>
    </row>
    <row r="1605" spans="6:6" s="11" customFormat="1" x14ac:dyDescent="0.25">
      <c r="F1605" s="17"/>
    </row>
    <row r="1606" spans="6:6" s="11" customFormat="1" x14ac:dyDescent="0.25">
      <c r="F1606" s="17"/>
    </row>
    <row r="1607" spans="6:6" s="11" customFormat="1" x14ac:dyDescent="0.25">
      <c r="F1607" s="17"/>
    </row>
    <row r="1608" spans="6:6" s="11" customFormat="1" ht="12.75" customHeight="1" x14ac:dyDescent="0.25">
      <c r="F1608" s="17"/>
    </row>
    <row r="1609" spans="6:6" s="11" customFormat="1" x14ac:dyDescent="0.25">
      <c r="F1609" s="17"/>
    </row>
    <row r="1610" spans="6:6" s="11" customFormat="1" x14ac:dyDescent="0.25">
      <c r="F1610" s="17"/>
    </row>
    <row r="1611" spans="6:6" s="11" customFormat="1" x14ac:dyDescent="0.25">
      <c r="F1611" s="17"/>
    </row>
    <row r="1612" spans="6:6" s="11" customFormat="1" x14ac:dyDescent="0.25">
      <c r="F1612" s="17"/>
    </row>
    <row r="1613" spans="6:6" s="11" customFormat="1" x14ac:dyDescent="0.25">
      <c r="F1613" s="17"/>
    </row>
    <row r="1614" spans="6:6" s="11" customFormat="1" x14ac:dyDescent="0.25">
      <c r="F1614" s="17"/>
    </row>
    <row r="1615" spans="6:6" s="11" customFormat="1" x14ac:dyDescent="0.25">
      <c r="F1615" s="17"/>
    </row>
    <row r="1616" spans="6:6" s="11" customFormat="1" x14ac:dyDescent="0.25">
      <c r="F1616" s="17"/>
    </row>
    <row r="1617" spans="6:6" s="11" customFormat="1" x14ac:dyDescent="0.25">
      <c r="F1617" s="17"/>
    </row>
    <row r="1618" spans="6:6" s="11" customFormat="1" x14ac:dyDescent="0.25">
      <c r="F1618" s="17"/>
    </row>
    <row r="1619" spans="6:6" s="11" customFormat="1" x14ac:dyDescent="0.25">
      <c r="F1619" s="17"/>
    </row>
    <row r="1620" spans="6:6" s="11" customFormat="1" x14ac:dyDescent="0.25">
      <c r="F1620" s="17"/>
    </row>
    <row r="1621" spans="6:6" s="11" customFormat="1" x14ac:dyDescent="0.25">
      <c r="F1621" s="17"/>
    </row>
    <row r="1622" spans="6:6" s="11" customFormat="1" x14ac:dyDescent="0.25">
      <c r="F1622" s="17"/>
    </row>
    <row r="1623" spans="6:6" s="11" customFormat="1" x14ac:dyDescent="0.25">
      <c r="F1623" s="17"/>
    </row>
    <row r="1624" spans="6:6" s="11" customFormat="1" x14ac:dyDescent="0.25">
      <c r="F1624" s="17"/>
    </row>
    <row r="1625" spans="6:6" s="11" customFormat="1" x14ac:dyDescent="0.25">
      <c r="F1625" s="17"/>
    </row>
    <row r="1626" spans="6:6" s="11" customFormat="1" x14ac:dyDescent="0.25">
      <c r="F1626" s="17"/>
    </row>
    <row r="1627" spans="6:6" s="11" customFormat="1" x14ac:dyDescent="0.25">
      <c r="F1627" s="17"/>
    </row>
    <row r="1628" spans="6:6" s="11" customFormat="1" x14ac:dyDescent="0.25">
      <c r="F1628" s="17"/>
    </row>
    <row r="1629" spans="6:6" s="11" customFormat="1" x14ac:dyDescent="0.25">
      <c r="F1629" s="17"/>
    </row>
    <row r="1630" spans="6:6" s="11" customFormat="1" x14ac:dyDescent="0.25">
      <c r="F1630" s="17"/>
    </row>
    <row r="1631" spans="6:6" s="11" customFormat="1" x14ac:dyDescent="0.25">
      <c r="F1631" s="17"/>
    </row>
    <row r="1632" spans="6:6" s="11" customFormat="1" x14ac:dyDescent="0.25">
      <c r="F1632" s="17"/>
    </row>
    <row r="1633" spans="6:6" s="11" customFormat="1" x14ac:dyDescent="0.25">
      <c r="F1633" s="17"/>
    </row>
    <row r="1634" spans="6:6" s="11" customFormat="1" x14ac:dyDescent="0.25">
      <c r="F1634" s="17"/>
    </row>
    <row r="1635" spans="6:6" s="11" customFormat="1" x14ac:dyDescent="0.25">
      <c r="F1635" s="17"/>
    </row>
    <row r="1636" spans="6:6" s="11" customFormat="1" x14ac:dyDescent="0.25">
      <c r="F1636" s="17"/>
    </row>
    <row r="1637" spans="6:6" s="11" customFormat="1" x14ac:dyDescent="0.25">
      <c r="F1637" s="17"/>
    </row>
    <row r="1638" spans="6:6" s="11" customFormat="1" x14ac:dyDescent="0.25">
      <c r="F1638" s="17"/>
    </row>
    <row r="1639" spans="6:6" s="11" customFormat="1" x14ac:dyDescent="0.25">
      <c r="F1639" s="17"/>
    </row>
    <row r="1640" spans="6:6" s="11" customFormat="1" x14ac:dyDescent="0.25">
      <c r="F1640" s="17"/>
    </row>
    <row r="1641" spans="6:6" s="11" customFormat="1" x14ac:dyDescent="0.25">
      <c r="F1641" s="17"/>
    </row>
    <row r="1642" spans="6:6" s="11" customFormat="1" x14ac:dyDescent="0.25">
      <c r="F1642" s="17"/>
    </row>
    <row r="1643" spans="6:6" s="11" customFormat="1" x14ac:dyDescent="0.25">
      <c r="F1643" s="17"/>
    </row>
    <row r="1644" spans="6:6" s="11" customFormat="1" x14ac:dyDescent="0.25">
      <c r="F1644" s="17"/>
    </row>
    <row r="1645" spans="6:6" s="11" customFormat="1" x14ac:dyDescent="0.25">
      <c r="F1645" s="17"/>
    </row>
    <row r="1646" spans="6:6" s="11" customFormat="1" x14ac:dyDescent="0.25">
      <c r="F1646" s="17"/>
    </row>
    <row r="1647" spans="6:6" s="11" customFormat="1" x14ac:dyDescent="0.25">
      <c r="F1647" s="17"/>
    </row>
    <row r="1648" spans="6:6" s="11" customFormat="1" x14ac:dyDescent="0.25">
      <c r="F1648" s="17"/>
    </row>
    <row r="1649" spans="6:6" s="11" customFormat="1" x14ac:dyDescent="0.25">
      <c r="F1649" s="17"/>
    </row>
    <row r="1650" spans="6:6" s="11" customFormat="1" x14ac:dyDescent="0.25">
      <c r="F1650" s="17"/>
    </row>
    <row r="1651" spans="6:6" s="11" customFormat="1" x14ac:dyDescent="0.25">
      <c r="F1651" s="17"/>
    </row>
    <row r="1652" spans="6:6" s="11" customFormat="1" x14ac:dyDescent="0.25">
      <c r="F1652" s="17"/>
    </row>
    <row r="1653" spans="6:6" s="11" customFormat="1" x14ac:dyDescent="0.25">
      <c r="F1653" s="17"/>
    </row>
    <row r="1654" spans="6:6" s="11" customFormat="1" x14ac:dyDescent="0.25">
      <c r="F1654" s="17"/>
    </row>
    <row r="1655" spans="6:6" s="11" customFormat="1" x14ac:dyDescent="0.25">
      <c r="F1655" s="17"/>
    </row>
    <row r="1656" spans="6:6" s="11" customFormat="1" x14ac:dyDescent="0.25">
      <c r="F1656" s="17"/>
    </row>
    <row r="1657" spans="6:6" s="11" customFormat="1" x14ac:dyDescent="0.25">
      <c r="F1657" s="17"/>
    </row>
    <row r="1658" spans="6:6" s="11" customFormat="1" x14ac:dyDescent="0.25">
      <c r="F1658" s="17"/>
    </row>
    <row r="1659" spans="6:6" s="11" customFormat="1" x14ac:dyDescent="0.25">
      <c r="F1659" s="17"/>
    </row>
    <row r="1660" spans="6:6" s="11" customFormat="1" x14ac:dyDescent="0.25">
      <c r="F1660" s="17"/>
    </row>
    <row r="1661" spans="6:6" s="11" customFormat="1" x14ac:dyDescent="0.25">
      <c r="F1661" s="17"/>
    </row>
    <row r="1662" spans="6:6" s="11" customFormat="1" x14ac:dyDescent="0.25">
      <c r="F1662" s="17"/>
    </row>
    <row r="1663" spans="6:6" s="11" customFormat="1" x14ac:dyDescent="0.25">
      <c r="F1663" s="17"/>
    </row>
    <row r="1664" spans="6:6" s="11" customFormat="1" x14ac:dyDescent="0.25">
      <c r="F1664" s="17"/>
    </row>
    <row r="1665" spans="6:6" s="11" customFormat="1" x14ac:dyDescent="0.25">
      <c r="F1665" s="17"/>
    </row>
    <row r="1666" spans="6:6" s="11" customFormat="1" x14ac:dyDescent="0.25">
      <c r="F1666" s="17"/>
    </row>
    <row r="1667" spans="6:6" s="11" customFormat="1" x14ac:dyDescent="0.25">
      <c r="F1667" s="17"/>
    </row>
    <row r="1668" spans="6:6" s="11" customFormat="1" x14ac:dyDescent="0.25">
      <c r="F1668" s="17"/>
    </row>
    <row r="1669" spans="6:6" s="11" customFormat="1" x14ac:dyDescent="0.25">
      <c r="F1669" s="17"/>
    </row>
    <row r="1670" spans="6:6" s="11" customFormat="1" x14ac:dyDescent="0.25">
      <c r="F1670" s="17"/>
    </row>
    <row r="1671" spans="6:6" s="11" customFormat="1" x14ac:dyDescent="0.25">
      <c r="F1671" s="17"/>
    </row>
    <row r="1672" spans="6:6" s="11" customFormat="1" x14ac:dyDescent="0.25">
      <c r="F1672" s="17"/>
    </row>
    <row r="1673" spans="6:6" s="11" customFormat="1" x14ac:dyDescent="0.25">
      <c r="F1673" s="17"/>
    </row>
    <row r="1674" spans="6:6" s="11" customFormat="1" x14ac:dyDescent="0.25">
      <c r="F1674" s="17"/>
    </row>
    <row r="1675" spans="6:6" s="11" customFormat="1" x14ac:dyDescent="0.25">
      <c r="F1675" s="17"/>
    </row>
    <row r="1676" spans="6:6" s="11" customFormat="1" x14ac:dyDescent="0.25">
      <c r="F1676" s="17"/>
    </row>
    <row r="1677" spans="6:6" s="11" customFormat="1" x14ac:dyDescent="0.25">
      <c r="F1677" s="17"/>
    </row>
    <row r="1678" spans="6:6" s="11" customFormat="1" x14ac:dyDescent="0.25">
      <c r="F1678" s="17"/>
    </row>
    <row r="1679" spans="6:6" s="11" customFormat="1" x14ac:dyDescent="0.25">
      <c r="F1679" s="17"/>
    </row>
    <row r="1680" spans="6:6" s="11" customFormat="1" x14ac:dyDescent="0.25">
      <c r="F1680" s="17"/>
    </row>
    <row r="1681" spans="6:6" s="11" customFormat="1" x14ac:dyDescent="0.25">
      <c r="F1681" s="17"/>
    </row>
    <row r="1682" spans="6:6" s="11" customFormat="1" x14ac:dyDescent="0.25">
      <c r="F1682" s="17"/>
    </row>
    <row r="1683" spans="6:6" s="11" customFormat="1" x14ac:dyDescent="0.25">
      <c r="F1683" s="17"/>
    </row>
    <row r="1684" spans="6:6" s="11" customFormat="1" x14ac:dyDescent="0.25">
      <c r="F1684" s="17"/>
    </row>
    <row r="1685" spans="6:6" s="11" customFormat="1" x14ac:dyDescent="0.25">
      <c r="F1685" s="17"/>
    </row>
    <row r="1686" spans="6:6" s="11" customFormat="1" x14ac:dyDescent="0.25">
      <c r="F1686" s="17"/>
    </row>
    <row r="1687" spans="6:6" s="11" customFormat="1" x14ac:dyDescent="0.25">
      <c r="F1687" s="17"/>
    </row>
    <row r="1688" spans="6:6" s="11" customFormat="1" x14ac:dyDescent="0.25">
      <c r="F1688" s="17"/>
    </row>
    <row r="1689" spans="6:6" s="11" customFormat="1" x14ac:dyDescent="0.25">
      <c r="F1689" s="17"/>
    </row>
    <row r="1690" spans="6:6" s="11" customFormat="1" x14ac:dyDescent="0.25">
      <c r="F1690" s="17"/>
    </row>
    <row r="1691" spans="6:6" s="11" customFormat="1" x14ac:dyDescent="0.25">
      <c r="F1691" s="17"/>
    </row>
    <row r="1692" spans="6:6" s="11" customFormat="1" x14ac:dyDescent="0.25">
      <c r="F1692" s="17"/>
    </row>
    <row r="1693" spans="6:6" s="11" customFormat="1" x14ac:dyDescent="0.25">
      <c r="F1693" s="17"/>
    </row>
    <row r="1694" spans="6:6" s="11" customFormat="1" x14ac:dyDescent="0.25">
      <c r="F1694" s="17"/>
    </row>
    <row r="1695" spans="6:6" s="11" customFormat="1" x14ac:dyDescent="0.25">
      <c r="F1695" s="17"/>
    </row>
    <row r="1696" spans="6:6" s="11" customFormat="1" x14ac:dyDescent="0.25">
      <c r="F1696" s="17"/>
    </row>
    <row r="1697" spans="6:6" s="11" customFormat="1" x14ac:dyDescent="0.25">
      <c r="F1697" s="17"/>
    </row>
    <row r="1698" spans="6:6" s="11" customFormat="1" x14ac:dyDescent="0.25">
      <c r="F1698" s="17"/>
    </row>
    <row r="1699" spans="6:6" s="11" customFormat="1" x14ac:dyDescent="0.25">
      <c r="F1699" s="17"/>
    </row>
    <row r="1700" spans="6:6" s="11" customFormat="1" x14ac:dyDescent="0.25">
      <c r="F1700" s="17"/>
    </row>
    <row r="1701" spans="6:6" s="11" customFormat="1" x14ac:dyDescent="0.25">
      <c r="F1701" s="17"/>
    </row>
    <row r="1702" spans="6:6" s="11" customFormat="1" x14ac:dyDescent="0.25">
      <c r="F1702" s="17"/>
    </row>
    <row r="1703" spans="6:6" s="11" customFormat="1" x14ac:dyDescent="0.25">
      <c r="F1703" s="17"/>
    </row>
    <row r="1704" spans="6:6" s="11" customFormat="1" x14ac:dyDescent="0.25">
      <c r="F1704" s="17"/>
    </row>
    <row r="1705" spans="6:6" s="11" customFormat="1" x14ac:dyDescent="0.25">
      <c r="F1705" s="17"/>
    </row>
    <row r="1706" spans="6:6" s="11" customFormat="1" x14ac:dyDescent="0.25">
      <c r="F1706" s="17"/>
    </row>
    <row r="1707" spans="6:6" s="11" customFormat="1" x14ac:dyDescent="0.25">
      <c r="F1707" s="17"/>
    </row>
    <row r="1708" spans="6:6" s="11" customFormat="1" x14ac:dyDescent="0.25">
      <c r="F1708" s="17"/>
    </row>
    <row r="1709" spans="6:6" s="11" customFormat="1" x14ac:dyDescent="0.25">
      <c r="F1709" s="17"/>
    </row>
    <row r="1710" spans="6:6" s="11" customFormat="1" x14ac:dyDescent="0.25">
      <c r="F1710" s="17"/>
    </row>
    <row r="1711" spans="6:6" s="11" customFormat="1" x14ac:dyDescent="0.25">
      <c r="F1711" s="17"/>
    </row>
    <row r="1712" spans="6:6" s="11" customFormat="1" x14ac:dyDescent="0.25">
      <c r="F1712" s="17"/>
    </row>
    <row r="1713" spans="1:46" x14ac:dyDescent="0.25">
      <c r="V1713" s="11"/>
      <c r="AE1713" s="11"/>
    </row>
    <row r="1714" spans="1:46" x14ac:dyDescent="0.25">
      <c r="V1714" s="11"/>
      <c r="AE1714" s="11"/>
    </row>
    <row r="1715" spans="1:46" x14ac:dyDescent="0.25">
      <c r="V1715" s="11"/>
      <c r="AE1715" s="11"/>
    </row>
    <row r="1716" spans="1:46" x14ac:dyDescent="0.25">
      <c r="V1716" s="11"/>
      <c r="AE1716" s="11"/>
    </row>
    <row r="1717" spans="1:46" x14ac:dyDescent="0.25">
      <c r="V1717" s="11"/>
      <c r="AE1717" s="11"/>
    </row>
    <row r="1718" spans="1:46" x14ac:dyDescent="0.25">
      <c r="V1718" s="11"/>
      <c r="AE1718" s="11"/>
    </row>
    <row r="1719" spans="1:46" x14ac:dyDescent="0.25">
      <c r="V1719" s="11"/>
      <c r="AE1719" s="11"/>
    </row>
    <row r="1720" spans="1:46" x14ac:dyDescent="0.25">
      <c r="V1720" s="11"/>
      <c r="AE1720" s="11"/>
    </row>
    <row r="1721" spans="1:46" x14ac:dyDescent="0.25">
      <c r="V1721" s="11"/>
      <c r="AE1721" s="11"/>
    </row>
    <row r="1722" spans="1:46" x14ac:dyDescent="0.25">
      <c r="V1722" s="11"/>
      <c r="AE1722" s="11"/>
    </row>
    <row r="1723" spans="1:46" x14ac:dyDescent="0.25">
      <c r="V1723" s="11"/>
      <c r="AE1723" s="11"/>
    </row>
    <row r="1724" spans="1:46" x14ac:dyDescent="0.25">
      <c r="V1724" s="11"/>
      <c r="AE1724" s="11"/>
    </row>
    <row r="1725" spans="1:46" x14ac:dyDescent="0.25">
      <c r="V1725" s="11"/>
      <c r="AE1725" s="11"/>
    </row>
    <row r="1726" spans="1:46" s="142" customFormat="1" x14ac:dyDescent="0.25">
      <c r="A1726" s="11"/>
      <c r="B1726" s="11"/>
      <c r="C1726" s="11"/>
      <c r="D1726" s="11"/>
      <c r="E1726" s="11"/>
      <c r="F1726" s="17"/>
      <c r="G1726" s="11"/>
      <c r="H1726" s="11"/>
      <c r="I1726" s="11"/>
      <c r="J1726" s="11"/>
      <c r="K1726" s="11"/>
      <c r="L1726" s="11"/>
      <c r="M1726" s="11"/>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S1726" s="11"/>
      <c r="AT1726" s="11"/>
    </row>
    <row r="1727" spans="1:46" x14ac:dyDescent="0.25">
      <c r="V1727" s="11"/>
      <c r="AE1727" s="11"/>
    </row>
    <row r="1728" spans="1:46" x14ac:dyDescent="0.25">
      <c r="V1728" s="11"/>
      <c r="AE1728" s="11"/>
    </row>
    <row r="1729" spans="6:6" s="11" customFormat="1" x14ac:dyDescent="0.25">
      <c r="F1729" s="17"/>
    </row>
    <row r="1730" spans="6:6" s="11" customFormat="1" x14ac:dyDescent="0.25">
      <c r="F1730" s="17"/>
    </row>
    <row r="1731" spans="6:6" s="11" customFormat="1" x14ac:dyDescent="0.25">
      <c r="F1731" s="17"/>
    </row>
    <row r="1732" spans="6:6" s="11" customFormat="1" x14ac:dyDescent="0.25">
      <c r="F1732" s="17"/>
    </row>
    <row r="1733" spans="6:6" s="11" customFormat="1" x14ac:dyDescent="0.25">
      <c r="F1733" s="17"/>
    </row>
    <row r="1734" spans="6:6" s="11" customFormat="1" x14ac:dyDescent="0.25">
      <c r="F1734" s="17"/>
    </row>
    <row r="1735" spans="6:6" s="11" customFormat="1" x14ac:dyDescent="0.25">
      <c r="F1735" s="17"/>
    </row>
    <row r="1736" spans="6:6" s="11" customFormat="1" x14ac:dyDescent="0.25">
      <c r="F1736" s="17"/>
    </row>
    <row r="1737" spans="6:6" s="11" customFormat="1" x14ac:dyDescent="0.25">
      <c r="F1737" s="17"/>
    </row>
    <row r="1738" spans="6:6" s="11" customFormat="1" x14ac:dyDescent="0.25">
      <c r="F1738" s="17"/>
    </row>
    <row r="1739" spans="6:6" s="11" customFormat="1" x14ac:dyDescent="0.25">
      <c r="F1739" s="17"/>
    </row>
    <row r="1740" spans="6:6" s="11" customFormat="1" x14ac:dyDescent="0.25">
      <c r="F1740" s="17"/>
    </row>
    <row r="1741" spans="6:6" s="11" customFormat="1" x14ac:dyDescent="0.25">
      <c r="F1741" s="17"/>
    </row>
    <row r="1742" spans="6:6" s="11" customFormat="1" x14ac:dyDescent="0.25">
      <c r="F1742" s="17"/>
    </row>
    <row r="1743" spans="6:6" s="11" customFormat="1" x14ac:dyDescent="0.25">
      <c r="F1743" s="17"/>
    </row>
    <row r="1744" spans="6:6" s="11" customFormat="1" x14ac:dyDescent="0.25">
      <c r="F1744" s="17"/>
    </row>
    <row r="1745" spans="6:6" s="11" customFormat="1" x14ac:dyDescent="0.25">
      <c r="F1745" s="17"/>
    </row>
    <row r="1746" spans="6:6" s="11" customFormat="1" x14ac:dyDescent="0.25">
      <c r="F1746" s="17"/>
    </row>
    <row r="1747" spans="6:6" s="11" customFormat="1" x14ac:dyDescent="0.25">
      <c r="F1747" s="17"/>
    </row>
    <row r="1748" spans="6:6" s="11" customFormat="1" x14ac:dyDescent="0.25">
      <c r="F1748" s="17"/>
    </row>
    <row r="1749" spans="6:6" s="11" customFormat="1" x14ac:dyDescent="0.25">
      <c r="F1749" s="17"/>
    </row>
    <row r="1750" spans="6:6" s="11" customFormat="1" x14ac:dyDescent="0.25">
      <c r="F1750" s="17"/>
    </row>
    <row r="1751" spans="6:6" s="11" customFormat="1" x14ac:dyDescent="0.25">
      <c r="F1751" s="17"/>
    </row>
    <row r="1752" spans="6:6" s="11" customFormat="1" x14ac:dyDescent="0.25">
      <c r="F1752" s="17"/>
    </row>
    <row r="1753" spans="6:6" s="11" customFormat="1" x14ac:dyDescent="0.25">
      <c r="F1753" s="17"/>
    </row>
    <row r="1754" spans="6:6" s="11" customFormat="1" x14ac:dyDescent="0.25">
      <c r="F1754" s="17"/>
    </row>
    <row r="1755" spans="6:6" s="11" customFormat="1" x14ac:dyDescent="0.25">
      <c r="F1755" s="17"/>
    </row>
    <row r="1756" spans="6:6" s="11" customFormat="1" x14ac:dyDescent="0.25">
      <c r="F1756" s="17"/>
    </row>
    <row r="1757" spans="6:6" s="11" customFormat="1" x14ac:dyDescent="0.25">
      <c r="F1757" s="17"/>
    </row>
    <row r="1758" spans="6:6" s="11" customFormat="1" x14ac:dyDescent="0.25">
      <c r="F1758" s="17"/>
    </row>
    <row r="1759" spans="6:6" s="11" customFormat="1" x14ac:dyDescent="0.25">
      <c r="F1759" s="17"/>
    </row>
    <row r="1760" spans="6:6" s="11" customFormat="1" x14ac:dyDescent="0.25">
      <c r="F1760" s="17"/>
    </row>
    <row r="1761" spans="6:23" s="11" customFormat="1" x14ac:dyDescent="0.25">
      <c r="F1761" s="17"/>
    </row>
    <row r="1762" spans="6:23" s="11" customFormat="1" x14ac:dyDescent="0.25">
      <c r="F1762" s="17"/>
    </row>
    <row r="1763" spans="6:23" s="11" customFormat="1" x14ac:dyDescent="0.25">
      <c r="F1763" s="17"/>
    </row>
    <row r="1764" spans="6:23" s="11" customFormat="1" x14ac:dyDescent="0.25">
      <c r="F1764" s="17"/>
    </row>
    <row r="1765" spans="6:23" s="11" customFormat="1" x14ac:dyDescent="0.25">
      <c r="F1765" s="17"/>
    </row>
    <row r="1766" spans="6:23" s="11" customFormat="1" x14ac:dyDescent="0.25">
      <c r="F1766" s="17"/>
    </row>
    <row r="1767" spans="6:23" s="11" customFormat="1" x14ac:dyDescent="0.25">
      <c r="F1767" s="17"/>
    </row>
    <row r="1768" spans="6:23" s="11" customFormat="1" x14ac:dyDescent="0.25">
      <c r="F1768" s="17"/>
    </row>
    <row r="1769" spans="6:23" s="11" customFormat="1" x14ac:dyDescent="0.25">
      <c r="F1769" s="17"/>
    </row>
    <row r="1770" spans="6:23" s="11" customFormat="1" x14ac:dyDescent="0.25">
      <c r="F1770" s="17"/>
    </row>
    <row r="1771" spans="6:23" s="11" customFormat="1" x14ac:dyDescent="0.25">
      <c r="F1771" s="17"/>
    </row>
    <row r="1772" spans="6:23" s="11" customFormat="1" x14ac:dyDescent="0.25">
      <c r="F1772" s="17"/>
    </row>
    <row r="1773" spans="6:23" s="11" customFormat="1" x14ac:dyDescent="0.25">
      <c r="F1773" s="17"/>
    </row>
    <row r="1774" spans="6:23" s="11" customFormat="1" x14ac:dyDescent="0.25">
      <c r="F1774" s="17"/>
    </row>
    <row r="1775" spans="6:23" s="11" customFormat="1" x14ac:dyDescent="0.25">
      <c r="F1775" s="17"/>
    </row>
    <row r="1776" spans="6:23" s="11" customFormat="1" ht="10.5" customHeight="1" x14ac:dyDescent="0.25">
      <c r="F1776" s="17"/>
    </row>
    <row r="1777" spans="6:6" s="11" customFormat="1" ht="13.5" customHeight="1" x14ac:dyDescent="0.25">
      <c r="F1777" s="17"/>
    </row>
    <row r="1778" spans="6:6" s="11" customFormat="1" ht="12.75" customHeight="1" x14ac:dyDescent="0.25">
      <c r="F1778" s="17"/>
    </row>
    <row r="1779" spans="6:6" s="11" customFormat="1" x14ac:dyDescent="0.25">
      <c r="F1779" s="17"/>
    </row>
    <row r="1780" spans="6:6" s="11" customFormat="1" x14ac:dyDescent="0.25">
      <c r="F1780" s="17"/>
    </row>
    <row r="1781" spans="6:6" s="11" customFormat="1" x14ac:dyDescent="0.25">
      <c r="F1781" s="17"/>
    </row>
    <row r="1782" spans="6:6" s="11" customFormat="1" x14ac:dyDescent="0.25">
      <c r="F1782" s="17"/>
    </row>
    <row r="1783" spans="6:6" s="11" customFormat="1" x14ac:dyDescent="0.25">
      <c r="F1783" s="17"/>
    </row>
    <row r="1784" spans="6:6" s="11" customFormat="1" x14ac:dyDescent="0.25">
      <c r="F1784" s="17"/>
    </row>
    <row r="1785" spans="6:6" s="11" customFormat="1" x14ac:dyDescent="0.25">
      <c r="F1785" s="17"/>
    </row>
    <row r="1786" spans="6:6" s="11" customFormat="1" x14ac:dyDescent="0.25">
      <c r="F1786" s="17"/>
    </row>
    <row r="1787" spans="6:6" s="11" customFormat="1" x14ac:dyDescent="0.25">
      <c r="F1787" s="17"/>
    </row>
    <row r="1788" spans="6:6" s="11" customFormat="1" x14ac:dyDescent="0.25">
      <c r="F1788" s="17"/>
    </row>
    <row r="1789" spans="6:6" s="11" customFormat="1" x14ac:dyDescent="0.25">
      <c r="F1789" s="17"/>
    </row>
    <row r="1790" spans="6:6" s="11" customFormat="1" x14ac:dyDescent="0.25">
      <c r="F1790" s="17"/>
    </row>
    <row r="1791" spans="6:6" s="11" customFormat="1" x14ac:dyDescent="0.25">
      <c r="F1791" s="17"/>
    </row>
    <row r="1792" spans="6:6" s="11" customFormat="1" x14ac:dyDescent="0.25">
      <c r="F1792" s="17"/>
    </row>
    <row r="1793" spans="6:6" s="11" customFormat="1" x14ac:dyDescent="0.25">
      <c r="F1793" s="17"/>
    </row>
    <row r="1794" spans="6:6" s="11" customFormat="1" x14ac:dyDescent="0.25">
      <c r="F1794" s="17"/>
    </row>
    <row r="1795" spans="6:6" s="11" customFormat="1" x14ac:dyDescent="0.25">
      <c r="F1795" s="17"/>
    </row>
    <row r="1796" spans="6:6" s="11" customFormat="1" x14ac:dyDescent="0.25">
      <c r="F1796" s="17"/>
    </row>
    <row r="1797" spans="6:6" s="11" customFormat="1" x14ac:dyDescent="0.25">
      <c r="F1797" s="17"/>
    </row>
    <row r="1798" spans="6:6" s="11" customFormat="1" x14ac:dyDescent="0.25">
      <c r="F1798" s="17"/>
    </row>
    <row r="1799" spans="6:6" s="11" customFormat="1" x14ac:dyDescent="0.25">
      <c r="F1799" s="17"/>
    </row>
    <row r="1800" spans="6:6" s="11" customFormat="1" x14ac:dyDescent="0.25">
      <c r="F1800" s="17"/>
    </row>
    <row r="1801" spans="6:6" s="11" customFormat="1" x14ac:dyDescent="0.25">
      <c r="F1801" s="17"/>
    </row>
    <row r="1802" spans="6:6" s="11" customFormat="1" x14ac:dyDescent="0.25">
      <c r="F1802" s="17"/>
    </row>
    <row r="1803" spans="6:6" s="11" customFormat="1" x14ac:dyDescent="0.25">
      <c r="F1803" s="17"/>
    </row>
    <row r="1804" spans="6:6" s="11" customFormat="1" x14ac:dyDescent="0.25">
      <c r="F1804" s="17"/>
    </row>
    <row r="1805" spans="6:6" s="11" customFormat="1" x14ac:dyDescent="0.25">
      <c r="F1805" s="17"/>
    </row>
    <row r="1806" spans="6:6" s="11" customFormat="1" x14ac:dyDescent="0.25">
      <c r="F1806" s="17"/>
    </row>
    <row r="1807" spans="6:6" s="11" customFormat="1" x14ac:dyDescent="0.25">
      <c r="F1807" s="17"/>
    </row>
    <row r="1808" spans="6:6" s="11" customFormat="1" x14ac:dyDescent="0.25">
      <c r="F1808" s="17"/>
    </row>
    <row r="1809" spans="6:6" s="11" customFormat="1" x14ac:dyDescent="0.25">
      <c r="F1809" s="17"/>
    </row>
    <row r="1810" spans="6:6" s="11" customFormat="1" x14ac:dyDescent="0.25">
      <c r="F1810" s="17"/>
    </row>
    <row r="1811" spans="6:6" s="11" customFormat="1" x14ac:dyDescent="0.25">
      <c r="F1811" s="17"/>
    </row>
    <row r="1812" spans="6:6" s="11" customFormat="1" x14ac:dyDescent="0.25">
      <c r="F1812" s="17"/>
    </row>
    <row r="1813" spans="6:6" s="11" customFormat="1" x14ac:dyDescent="0.25">
      <c r="F1813" s="17"/>
    </row>
    <row r="1814" spans="6:6" s="11" customFormat="1" x14ac:dyDescent="0.25">
      <c r="F1814" s="17"/>
    </row>
    <row r="1815" spans="6:6" s="11" customFormat="1" x14ac:dyDescent="0.25">
      <c r="F1815" s="17"/>
    </row>
    <row r="1816" spans="6:6" s="11" customFormat="1" x14ac:dyDescent="0.25">
      <c r="F1816" s="17"/>
    </row>
    <row r="1817" spans="6:6" s="11" customFormat="1" x14ac:dyDescent="0.25">
      <c r="F1817" s="17"/>
    </row>
    <row r="1818" spans="6:6" s="11" customFormat="1" x14ac:dyDescent="0.25">
      <c r="F1818" s="17"/>
    </row>
    <row r="1819" spans="6:6" s="11" customFormat="1" x14ac:dyDescent="0.25">
      <c r="F1819" s="17"/>
    </row>
    <row r="1820" spans="6:6" s="11" customFormat="1" x14ac:dyDescent="0.25">
      <c r="F1820" s="17"/>
    </row>
    <row r="1821" spans="6:6" s="11" customFormat="1" x14ac:dyDescent="0.25">
      <c r="F1821" s="17"/>
    </row>
    <row r="1822" spans="6:6" s="11" customFormat="1" x14ac:dyDescent="0.25">
      <c r="F1822" s="17"/>
    </row>
    <row r="1823" spans="6:6" s="11" customFormat="1" x14ac:dyDescent="0.25">
      <c r="F1823" s="17"/>
    </row>
    <row r="1824" spans="6:6" s="11" customFormat="1" x14ac:dyDescent="0.25">
      <c r="F1824" s="17"/>
    </row>
    <row r="1825" spans="6:6" s="11" customFormat="1" x14ac:dyDescent="0.25">
      <c r="F1825" s="17"/>
    </row>
    <row r="1826" spans="6:6" s="11" customFormat="1" x14ac:dyDescent="0.25">
      <c r="F1826" s="17"/>
    </row>
    <row r="1827" spans="6:6" s="11" customFormat="1" x14ac:dyDescent="0.25">
      <c r="F1827" s="17"/>
    </row>
    <row r="1828" spans="6:6" s="11" customFormat="1" x14ac:dyDescent="0.25">
      <c r="F1828" s="17"/>
    </row>
    <row r="1829" spans="6:6" s="11" customFormat="1" x14ac:dyDescent="0.25">
      <c r="F1829" s="17"/>
    </row>
    <row r="1830" spans="6:6" s="11" customFormat="1" x14ac:dyDescent="0.25">
      <c r="F1830" s="17"/>
    </row>
    <row r="1831" spans="6:6" s="11" customFormat="1" x14ac:dyDescent="0.25">
      <c r="F1831" s="17"/>
    </row>
    <row r="1832" spans="6:6" s="11" customFormat="1" x14ac:dyDescent="0.25">
      <c r="F1832" s="17"/>
    </row>
  </sheetData>
  <autoFilter ref="A1:AF191" xr:uid="{00000000-0009-0000-0000-000001000000}"/>
  <phoneticPr fontId="35" type="noConversion"/>
  <conditionalFormatting sqref="A1 A1833:A1048576">
    <cfRule type="duplicateValues" dxfId="1355" priority="477"/>
    <cfRule type="duplicateValues" dxfId="1354" priority="500"/>
  </conditionalFormatting>
  <conditionalFormatting sqref="A1:A136 A138:A147 A151:A1048576">
    <cfRule type="duplicateValues" dxfId="1353" priority="73"/>
  </conditionalFormatting>
  <conditionalFormatting sqref="A148:A150">
    <cfRule type="duplicateValues" dxfId="1352" priority="11"/>
  </conditionalFormatting>
  <conditionalFormatting sqref="A1:D1 F1:AF1">
    <cfRule type="duplicateValues" dxfId="1351" priority="29224"/>
  </conditionalFormatting>
  <conditionalFormatting sqref="A1:D1 AD1833:AD1048576 F1:AF1">
    <cfRule type="duplicateValues" dxfId="1350" priority="488"/>
  </conditionalFormatting>
  <conditionalFormatting sqref="B1 B1833:B1048576">
    <cfRule type="duplicateValues" dxfId="1349" priority="407"/>
    <cfRule type="duplicateValues" dxfId="1348" priority="408"/>
    <cfRule type="duplicateValues" dxfId="1347" priority="466"/>
    <cfRule type="duplicateValues" dxfId="1346" priority="467"/>
    <cfRule type="duplicateValues" dxfId="1345" priority="468"/>
    <cfRule type="duplicateValues" dxfId="1344" priority="469"/>
    <cfRule type="duplicateValues" dxfId="1343" priority="470"/>
    <cfRule type="duplicateValues" dxfId="1342" priority="471"/>
    <cfRule type="duplicateValues" dxfId="1341" priority="472"/>
    <cfRule type="duplicateValues" dxfId="1340" priority="473"/>
    <cfRule type="duplicateValues" dxfId="1339" priority="474"/>
    <cfRule type="duplicateValues" dxfId="1338" priority="493"/>
    <cfRule type="duplicateValues" dxfId="1337" priority="494"/>
    <cfRule type="duplicateValues" dxfId="1336" priority="495"/>
  </conditionalFormatting>
  <conditionalFormatting sqref="B1:B11 B13 B16:B17 B19:B20 B23:B31 B36:B37 B39:B42 B45:B46 B49 B52 B54 B56 B59 B61:B75 Z98 B77:B100 B158:B163 B102:B136 B141:B147 B138 B165:B1048576">
    <cfRule type="duplicateValues" dxfId="1335" priority="29822"/>
  </conditionalFormatting>
  <conditionalFormatting sqref="B1:B136 B138:B147 B149:B1048576">
    <cfRule type="duplicateValues" dxfId="1334" priority="12"/>
  </conditionalFormatting>
  <conditionalFormatting sqref="B1:B136 B138:B147 B150:B1048576">
    <cfRule type="duplicateValues" dxfId="1333" priority="13"/>
  </conditionalFormatting>
  <conditionalFormatting sqref="B1:B136 B138:B1048576">
    <cfRule type="duplicateValues" dxfId="1332" priority="4"/>
  </conditionalFormatting>
  <conditionalFormatting sqref="B1:B136 B141:B147 B138 B150:B1048576">
    <cfRule type="duplicateValues" dxfId="1331" priority="53"/>
  </conditionalFormatting>
  <conditionalFormatting sqref="B1:B136 B141:B147 B150:B151 B153:B163 B138 B165:B1048576">
    <cfRule type="duplicateValues" dxfId="1330" priority="54"/>
    <cfRule type="duplicateValues" dxfId="1329" priority="55"/>
  </conditionalFormatting>
  <conditionalFormatting sqref="B1:B1048576">
    <cfRule type="duplicateValues" dxfId="1328" priority="1"/>
    <cfRule type="duplicateValues" dxfId="1327" priority="3"/>
  </conditionalFormatting>
  <conditionalFormatting sqref="B12">
    <cfRule type="duplicateValues" dxfId="1326" priority="350"/>
    <cfRule type="duplicateValues" dxfId="1325" priority="351"/>
    <cfRule type="duplicateValues" dxfId="1324" priority="352"/>
    <cfRule type="duplicateValues" dxfId="1323" priority="353"/>
    <cfRule type="duplicateValues" dxfId="1322" priority="354"/>
    <cfRule type="duplicateValues" dxfId="1321" priority="355"/>
    <cfRule type="duplicateValues" dxfId="1320" priority="356"/>
    <cfRule type="duplicateValues" dxfId="1319" priority="357"/>
    <cfRule type="duplicateValues" dxfId="1318" priority="358"/>
    <cfRule type="duplicateValues" dxfId="1317" priority="359"/>
    <cfRule type="duplicateValues" dxfId="1316" priority="360"/>
    <cfRule type="duplicateValues" dxfId="1315" priority="361"/>
    <cfRule type="duplicateValues" dxfId="1314" priority="362"/>
    <cfRule type="duplicateValues" dxfId="1313" priority="363"/>
  </conditionalFormatting>
  <conditionalFormatting sqref="B14">
    <cfRule type="duplicateValues" dxfId="1312" priority="336"/>
    <cfRule type="duplicateValues" dxfId="1311" priority="337"/>
    <cfRule type="duplicateValues" dxfId="1310" priority="338"/>
    <cfRule type="duplicateValues" dxfId="1309" priority="339"/>
    <cfRule type="duplicateValues" dxfId="1308" priority="340"/>
    <cfRule type="duplicateValues" dxfId="1307" priority="341"/>
    <cfRule type="duplicateValues" dxfId="1306" priority="342"/>
    <cfRule type="duplicateValues" dxfId="1305" priority="343"/>
    <cfRule type="duplicateValues" dxfId="1304" priority="344"/>
    <cfRule type="duplicateValues" dxfId="1303" priority="345"/>
    <cfRule type="duplicateValues" dxfId="1302" priority="346"/>
    <cfRule type="duplicateValues" dxfId="1301" priority="347"/>
    <cfRule type="duplicateValues" dxfId="1300" priority="348"/>
    <cfRule type="duplicateValues" dxfId="1299" priority="349"/>
  </conditionalFormatting>
  <conditionalFormatting sqref="B15">
    <cfRule type="duplicateValues" dxfId="1298" priority="319"/>
    <cfRule type="duplicateValues" dxfId="1297" priority="320"/>
    <cfRule type="duplicateValues" dxfId="1296" priority="321"/>
    <cfRule type="duplicateValues" dxfId="1295" priority="322"/>
    <cfRule type="duplicateValues" dxfId="1294" priority="323"/>
    <cfRule type="duplicateValues" dxfId="1293" priority="324"/>
    <cfRule type="duplicateValues" dxfId="1292" priority="325"/>
    <cfRule type="duplicateValues" dxfId="1291" priority="326"/>
    <cfRule type="duplicateValues" dxfId="1290" priority="327"/>
    <cfRule type="duplicateValues" dxfId="1289" priority="328"/>
    <cfRule type="duplicateValues" dxfId="1288" priority="329"/>
    <cfRule type="duplicateValues" dxfId="1287" priority="330"/>
    <cfRule type="duplicateValues" dxfId="1286" priority="331"/>
    <cfRule type="duplicateValues" dxfId="1285" priority="332"/>
    <cfRule type="duplicateValues" dxfId="1284" priority="333"/>
    <cfRule type="duplicateValues" dxfId="1283" priority="334"/>
    <cfRule type="duplicateValues" dxfId="1282" priority="335"/>
  </conditionalFormatting>
  <conditionalFormatting sqref="B18">
    <cfRule type="duplicateValues" dxfId="1281" priority="305"/>
    <cfRule type="duplicateValues" dxfId="1280" priority="306"/>
    <cfRule type="duplicateValues" dxfId="1279" priority="307"/>
    <cfRule type="duplicateValues" dxfId="1278" priority="308"/>
    <cfRule type="duplicateValues" dxfId="1277" priority="309"/>
    <cfRule type="duplicateValues" dxfId="1276" priority="310"/>
    <cfRule type="duplicateValues" dxfId="1275" priority="311"/>
    <cfRule type="duplicateValues" dxfId="1274" priority="312"/>
    <cfRule type="duplicateValues" dxfId="1273" priority="313"/>
    <cfRule type="duplicateValues" dxfId="1272" priority="314"/>
    <cfRule type="duplicateValues" dxfId="1271" priority="315"/>
    <cfRule type="duplicateValues" dxfId="1270" priority="316"/>
    <cfRule type="duplicateValues" dxfId="1269" priority="317"/>
    <cfRule type="duplicateValues" dxfId="1268" priority="318"/>
  </conditionalFormatting>
  <conditionalFormatting sqref="B21">
    <cfRule type="duplicateValues" dxfId="1267" priority="288"/>
    <cfRule type="duplicateValues" dxfId="1266" priority="289"/>
    <cfRule type="duplicateValues" dxfId="1265" priority="290"/>
    <cfRule type="duplicateValues" dxfId="1264" priority="291"/>
    <cfRule type="duplicateValues" dxfId="1263" priority="292"/>
    <cfRule type="duplicateValues" dxfId="1262" priority="293"/>
    <cfRule type="duplicateValues" dxfId="1261" priority="294"/>
    <cfRule type="duplicateValues" dxfId="1260" priority="295"/>
    <cfRule type="duplicateValues" dxfId="1259" priority="296"/>
    <cfRule type="duplicateValues" dxfId="1258" priority="297"/>
    <cfRule type="duplicateValues" dxfId="1257" priority="298"/>
    <cfRule type="duplicateValues" dxfId="1256" priority="299"/>
    <cfRule type="duplicateValues" dxfId="1255" priority="300"/>
    <cfRule type="duplicateValues" dxfId="1254" priority="301"/>
    <cfRule type="duplicateValues" dxfId="1253" priority="302"/>
    <cfRule type="duplicateValues" dxfId="1252" priority="303"/>
    <cfRule type="duplicateValues" dxfId="1251" priority="304"/>
  </conditionalFormatting>
  <conditionalFormatting sqref="B22">
    <cfRule type="duplicateValues" dxfId="1250" priority="271"/>
    <cfRule type="duplicateValues" dxfId="1249" priority="272"/>
    <cfRule type="duplicateValues" dxfId="1248" priority="273"/>
    <cfRule type="duplicateValues" dxfId="1247" priority="274"/>
    <cfRule type="duplicateValues" dxfId="1246" priority="275"/>
    <cfRule type="duplicateValues" dxfId="1245" priority="276"/>
    <cfRule type="duplicateValues" dxfId="1244" priority="277"/>
    <cfRule type="duplicateValues" dxfId="1243" priority="278"/>
    <cfRule type="duplicateValues" dxfId="1242" priority="279"/>
    <cfRule type="duplicateValues" dxfId="1241" priority="280"/>
    <cfRule type="duplicateValues" dxfId="1240" priority="281"/>
    <cfRule type="duplicateValues" dxfId="1239" priority="282"/>
    <cfRule type="duplicateValues" dxfId="1238" priority="283"/>
    <cfRule type="duplicateValues" dxfId="1237" priority="284"/>
    <cfRule type="duplicateValues" dxfId="1236" priority="285"/>
    <cfRule type="duplicateValues" dxfId="1235" priority="286"/>
    <cfRule type="duplicateValues" dxfId="1234" priority="287"/>
  </conditionalFormatting>
  <conditionalFormatting sqref="B34">
    <cfRule type="duplicateValues" dxfId="1233" priority="257"/>
    <cfRule type="duplicateValues" dxfId="1232" priority="258"/>
    <cfRule type="duplicateValues" dxfId="1231" priority="259"/>
    <cfRule type="duplicateValues" dxfId="1230" priority="260"/>
    <cfRule type="duplicateValues" dxfId="1229" priority="261"/>
    <cfRule type="duplicateValues" dxfId="1228" priority="262"/>
    <cfRule type="duplicateValues" dxfId="1227" priority="263"/>
    <cfRule type="duplicateValues" dxfId="1226" priority="264"/>
    <cfRule type="duplicateValues" dxfId="1225" priority="265"/>
    <cfRule type="duplicateValues" dxfId="1224" priority="266"/>
    <cfRule type="duplicateValues" dxfId="1223" priority="267"/>
    <cfRule type="duplicateValues" dxfId="1222" priority="268"/>
    <cfRule type="duplicateValues" dxfId="1221" priority="269"/>
    <cfRule type="duplicateValues" dxfId="1220" priority="270"/>
  </conditionalFormatting>
  <conditionalFormatting sqref="B38">
    <cfRule type="duplicateValues" dxfId="1219" priority="256"/>
  </conditionalFormatting>
  <conditionalFormatting sqref="B43:B44">
    <cfRule type="duplicateValues" dxfId="1218" priority="242"/>
    <cfRule type="duplicateValues" dxfId="1217" priority="243"/>
    <cfRule type="duplicateValues" dxfId="1216" priority="244"/>
    <cfRule type="duplicateValues" dxfId="1215" priority="245"/>
    <cfRule type="duplicateValues" dxfId="1214" priority="246"/>
    <cfRule type="duplicateValues" dxfId="1213" priority="247"/>
    <cfRule type="duplicateValues" dxfId="1212" priority="248"/>
    <cfRule type="duplicateValues" dxfId="1211" priority="249"/>
    <cfRule type="duplicateValues" dxfId="1210" priority="250"/>
    <cfRule type="duplicateValues" dxfId="1209" priority="251"/>
    <cfRule type="duplicateValues" dxfId="1208" priority="252"/>
    <cfRule type="duplicateValues" dxfId="1207" priority="253"/>
    <cfRule type="duplicateValues" dxfId="1206" priority="254"/>
    <cfRule type="duplicateValues" dxfId="1205" priority="255"/>
  </conditionalFormatting>
  <conditionalFormatting sqref="B47:B48">
    <cfRule type="duplicateValues" dxfId="1204" priority="228"/>
    <cfRule type="duplicateValues" dxfId="1203" priority="229"/>
    <cfRule type="duplicateValues" dxfId="1202" priority="230"/>
    <cfRule type="duplicateValues" dxfId="1201" priority="231"/>
    <cfRule type="duplicateValues" dxfId="1200" priority="232"/>
    <cfRule type="duplicateValues" dxfId="1199" priority="233"/>
    <cfRule type="duplicateValues" dxfId="1198" priority="234"/>
    <cfRule type="duplicateValues" dxfId="1197" priority="235"/>
    <cfRule type="duplicateValues" dxfId="1196" priority="236"/>
    <cfRule type="duplicateValues" dxfId="1195" priority="237"/>
    <cfRule type="duplicateValues" dxfId="1194" priority="238"/>
    <cfRule type="duplicateValues" dxfId="1193" priority="239"/>
    <cfRule type="duplicateValues" dxfId="1192" priority="240"/>
    <cfRule type="duplicateValues" dxfId="1191" priority="241"/>
  </conditionalFormatting>
  <conditionalFormatting sqref="B50:B51">
    <cfRule type="duplicateValues" dxfId="1190" priority="214"/>
    <cfRule type="duplicateValues" dxfId="1189" priority="215"/>
    <cfRule type="duplicateValues" dxfId="1188" priority="216"/>
    <cfRule type="duplicateValues" dxfId="1187" priority="217"/>
    <cfRule type="duplicateValues" dxfId="1186" priority="218"/>
    <cfRule type="duplicateValues" dxfId="1185" priority="219"/>
    <cfRule type="duplicateValues" dxfId="1184" priority="220"/>
    <cfRule type="duplicateValues" dxfId="1183" priority="221"/>
    <cfRule type="duplicateValues" dxfId="1182" priority="222"/>
    <cfRule type="duplicateValues" dxfId="1181" priority="223"/>
    <cfRule type="duplicateValues" dxfId="1180" priority="224"/>
    <cfRule type="duplicateValues" dxfId="1179" priority="225"/>
    <cfRule type="duplicateValues" dxfId="1178" priority="226"/>
    <cfRule type="duplicateValues" dxfId="1177" priority="227"/>
  </conditionalFormatting>
  <conditionalFormatting sqref="B53">
    <cfRule type="duplicateValues" dxfId="1176" priority="197"/>
    <cfRule type="duplicateValues" dxfId="1175" priority="198"/>
    <cfRule type="duplicateValues" dxfId="1174" priority="199"/>
    <cfRule type="duplicateValues" dxfId="1173" priority="200"/>
    <cfRule type="duplicateValues" dxfId="1172" priority="201"/>
    <cfRule type="duplicateValues" dxfId="1171" priority="202"/>
    <cfRule type="duplicateValues" dxfId="1170" priority="203"/>
    <cfRule type="duplicateValues" dxfId="1169" priority="204"/>
    <cfRule type="duplicateValues" dxfId="1168" priority="205"/>
    <cfRule type="duplicateValues" dxfId="1167" priority="206"/>
    <cfRule type="duplicateValues" dxfId="1166" priority="207"/>
    <cfRule type="duplicateValues" dxfId="1165" priority="208"/>
    <cfRule type="duplicateValues" dxfId="1164" priority="209"/>
    <cfRule type="duplicateValues" dxfId="1163" priority="210"/>
    <cfRule type="duplicateValues" dxfId="1162" priority="211"/>
    <cfRule type="duplicateValues" dxfId="1161" priority="212"/>
    <cfRule type="duplicateValues" dxfId="1160" priority="213"/>
  </conditionalFormatting>
  <conditionalFormatting sqref="B55">
    <cfRule type="duplicateValues" dxfId="1159" priority="183"/>
    <cfRule type="duplicateValues" dxfId="1158" priority="184"/>
    <cfRule type="duplicateValues" dxfId="1157" priority="185"/>
    <cfRule type="duplicateValues" dxfId="1156" priority="186"/>
    <cfRule type="duplicateValues" dxfId="1155" priority="187"/>
    <cfRule type="duplicateValues" dxfId="1154" priority="188"/>
    <cfRule type="duplicateValues" dxfId="1153" priority="189"/>
    <cfRule type="duplicateValues" dxfId="1152" priority="190"/>
    <cfRule type="duplicateValues" dxfId="1151" priority="191"/>
    <cfRule type="duplicateValues" dxfId="1150" priority="192"/>
    <cfRule type="duplicateValues" dxfId="1149" priority="193"/>
    <cfRule type="duplicateValues" dxfId="1148" priority="194"/>
    <cfRule type="duplicateValues" dxfId="1147" priority="195"/>
    <cfRule type="duplicateValues" dxfId="1146" priority="196"/>
  </conditionalFormatting>
  <conditionalFormatting sqref="B57">
    <cfRule type="duplicateValues" dxfId="1145" priority="169"/>
    <cfRule type="duplicateValues" dxfId="1144" priority="170"/>
    <cfRule type="duplicateValues" dxfId="1143" priority="171"/>
    <cfRule type="duplicateValues" dxfId="1142" priority="172"/>
    <cfRule type="duplicateValues" dxfId="1141" priority="173"/>
    <cfRule type="duplicateValues" dxfId="1140" priority="174"/>
    <cfRule type="duplicateValues" dxfId="1139" priority="175"/>
    <cfRule type="duplicateValues" dxfId="1138" priority="176"/>
    <cfRule type="duplicateValues" dxfId="1137" priority="177"/>
    <cfRule type="duplicateValues" dxfId="1136" priority="178"/>
    <cfRule type="duplicateValues" dxfId="1135" priority="179"/>
    <cfRule type="duplicateValues" dxfId="1134" priority="180"/>
    <cfRule type="duplicateValues" dxfId="1133" priority="181"/>
    <cfRule type="duplicateValues" dxfId="1132" priority="182"/>
  </conditionalFormatting>
  <conditionalFormatting sqref="B58">
    <cfRule type="duplicateValues" dxfId="1131" priority="155"/>
    <cfRule type="duplicateValues" dxfId="1130" priority="156"/>
    <cfRule type="duplicateValues" dxfId="1129" priority="157"/>
    <cfRule type="duplicateValues" dxfId="1128" priority="158"/>
    <cfRule type="duplicateValues" dxfId="1127" priority="159"/>
    <cfRule type="duplicateValues" dxfId="1126" priority="160"/>
    <cfRule type="duplicateValues" dxfId="1125" priority="161"/>
    <cfRule type="duplicateValues" dxfId="1124" priority="162"/>
    <cfRule type="duplicateValues" dxfId="1123" priority="163"/>
    <cfRule type="duplicateValues" dxfId="1122" priority="164"/>
    <cfRule type="duplicateValues" dxfId="1121" priority="165"/>
    <cfRule type="duplicateValues" dxfId="1120" priority="166"/>
    <cfRule type="duplicateValues" dxfId="1119" priority="167"/>
    <cfRule type="duplicateValues" dxfId="1118" priority="168"/>
  </conditionalFormatting>
  <conditionalFormatting sqref="B60">
    <cfRule type="duplicateValues" dxfId="1117" priority="141"/>
    <cfRule type="duplicateValues" dxfId="1116" priority="142"/>
    <cfRule type="duplicateValues" dxfId="1115" priority="143"/>
    <cfRule type="duplicateValues" dxfId="1114" priority="144"/>
    <cfRule type="duplicateValues" dxfId="1113" priority="145"/>
    <cfRule type="duplicateValues" dxfId="1112" priority="146"/>
    <cfRule type="duplicateValues" dxfId="1111" priority="147"/>
    <cfRule type="duplicateValues" dxfId="1110" priority="148"/>
    <cfRule type="duplicateValues" dxfId="1109" priority="149"/>
    <cfRule type="duplicateValues" dxfId="1108" priority="150"/>
    <cfRule type="duplicateValues" dxfId="1107" priority="151"/>
    <cfRule type="duplicateValues" dxfId="1106" priority="152"/>
    <cfRule type="duplicateValues" dxfId="1105" priority="153"/>
    <cfRule type="duplicateValues" dxfId="1104" priority="154"/>
  </conditionalFormatting>
  <conditionalFormatting sqref="B101">
    <cfRule type="duplicateValues" dxfId="1103" priority="91"/>
    <cfRule type="duplicateValues" dxfId="1102" priority="92"/>
    <cfRule type="duplicateValues" dxfId="1101" priority="93"/>
    <cfRule type="duplicateValues" dxfId="1100" priority="94"/>
    <cfRule type="duplicateValues" dxfId="1099" priority="95"/>
    <cfRule type="duplicateValues" dxfId="1098" priority="96"/>
    <cfRule type="duplicateValues" dxfId="1097" priority="97"/>
    <cfRule type="duplicateValues" dxfId="1096" priority="98"/>
    <cfRule type="duplicateValues" dxfId="1095" priority="99"/>
    <cfRule type="duplicateValues" dxfId="1094" priority="100"/>
    <cfRule type="duplicateValues" dxfId="1093" priority="101"/>
    <cfRule type="duplicateValues" dxfId="1092" priority="102"/>
    <cfRule type="duplicateValues" dxfId="1091" priority="103"/>
    <cfRule type="duplicateValues" dxfId="1090" priority="104"/>
    <cfRule type="duplicateValues" dxfId="1089" priority="105"/>
    <cfRule type="duplicateValues" dxfId="1088" priority="106"/>
    <cfRule type="duplicateValues" dxfId="1087" priority="107"/>
    <cfRule type="duplicateValues" dxfId="1086" priority="108"/>
    <cfRule type="duplicateValues" dxfId="1085" priority="109"/>
  </conditionalFormatting>
  <conditionalFormatting sqref="B148">
    <cfRule type="duplicateValues" dxfId="1084" priority="10"/>
  </conditionalFormatting>
  <conditionalFormatting sqref="B151">
    <cfRule type="duplicateValues" dxfId="1083" priority="8"/>
    <cfRule type="duplicateValues" dxfId="1082" priority="9"/>
  </conditionalFormatting>
  <conditionalFormatting sqref="B153">
    <cfRule type="duplicateValues" dxfId="1081" priority="5"/>
    <cfRule type="duplicateValues" dxfId="1080" priority="6"/>
    <cfRule type="duplicateValues" dxfId="1079" priority="7"/>
  </conditionalFormatting>
  <conditionalFormatting sqref="B158:B163 B1:B136 B141:B147 B138 B165:B1048576">
    <cfRule type="duplicateValues" dxfId="1078" priority="90"/>
  </conditionalFormatting>
  <conditionalFormatting sqref="B158:B163 B1:B136 B141:B147 B150:B151 B138 B165:B1048576">
    <cfRule type="duplicateValues" dxfId="1077" priority="56"/>
  </conditionalFormatting>
  <conditionalFormatting sqref="C105:D105">
    <cfRule type="duplicateValues" dxfId="1076" priority="74"/>
    <cfRule type="duplicateValues" dxfId="1075" priority="75"/>
    <cfRule type="duplicateValues" dxfId="1074" priority="76"/>
    <cfRule type="duplicateValues" dxfId="1073" priority="77"/>
    <cfRule type="duplicateValues" dxfId="1072" priority="78"/>
    <cfRule type="duplicateValues" dxfId="1071" priority="79"/>
    <cfRule type="duplicateValues" dxfId="1070" priority="80"/>
    <cfRule type="duplicateValues" dxfId="1069" priority="81"/>
    <cfRule type="duplicateValues" dxfId="1068" priority="82"/>
    <cfRule type="duplicateValues" dxfId="1067" priority="83"/>
    <cfRule type="duplicateValues" dxfId="1066" priority="84"/>
    <cfRule type="duplicateValues" dxfId="1065" priority="85"/>
    <cfRule type="duplicateValues" dxfId="1064" priority="86"/>
    <cfRule type="duplicateValues" dxfId="1063" priority="87"/>
    <cfRule type="duplicateValues" dxfId="1062" priority="88"/>
    <cfRule type="duplicateValues" dxfId="1061" priority="89"/>
  </conditionalFormatting>
  <conditionalFormatting sqref="C113:D113">
    <cfRule type="duplicateValues" dxfId="1060" priority="57"/>
    <cfRule type="duplicateValues" dxfId="1059" priority="58"/>
    <cfRule type="duplicateValues" dxfId="1058" priority="59"/>
    <cfRule type="duplicateValues" dxfId="1057" priority="60"/>
    <cfRule type="duplicateValues" dxfId="1056" priority="61"/>
    <cfRule type="duplicateValues" dxfId="1055" priority="62"/>
    <cfRule type="duplicateValues" dxfId="1054" priority="63"/>
    <cfRule type="duplicateValues" dxfId="1053" priority="64"/>
    <cfRule type="duplicateValues" dxfId="1052" priority="65"/>
    <cfRule type="duplicateValues" dxfId="1051" priority="66"/>
    <cfRule type="duplicateValues" dxfId="1050" priority="67"/>
    <cfRule type="duplicateValues" dxfId="1049" priority="68"/>
    <cfRule type="duplicateValues" dxfId="1048" priority="69"/>
    <cfRule type="duplicateValues" dxfId="1047" priority="70"/>
    <cfRule type="duplicateValues" dxfId="1046" priority="71"/>
    <cfRule type="duplicateValues" dxfId="1045" priority="72"/>
  </conditionalFormatting>
  <conditionalFormatting sqref="C135:D135">
    <cfRule type="duplicateValues" dxfId="1044" priority="14"/>
    <cfRule type="duplicateValues" dxfId="1043" priority="15"/>
    <cfRule type="duplicateValues" dxfId="1042" priority="16"/>
    <cfRule type="duplicateValues" dxfId="1041" priority="17"/>
    <cfRule type="duplicateValues" dxfId="1040" priority="18"/>
    <cfRule type="duplicateValues" dxfId="1039" priority="19"/>
    <cfRule type="duplicateValues" dxfId="1038" priority="20"/>
    <cfRule type="duplicateValues" dxfId="1037" priority="21"/>
    <cfRule type="duplicateValues" dxfId="1036" priority="22"/>
    <cfRule type="duplicateValues" dxfId="1035" priority="23"/>
    <cfRule type="duplicateValues" dxfId="1034" priority="24"/>
    <cfRule type="duplicateValues" dxfId="1033" priority="25"/>
    <cfRule type="duplicateValues" dxfId="1032" priority="26"/>
    <cfRule type="duplicateValues" dxfId="1031" priority="27"/>
    <cfRule type="duplicateValues" dxfId="1030" priority="28"/>
    <cfRule type="duplicateValues" dxfId="1029" priority="29"/>
  </conditionalFormatting>
  <conditionalFormatting sqref="AT1831:AT1048576">
    <cfRule type="duplicateValues" dxfId="1028" priority="516"/>
  </conditionalFormatting>
  <dataValidations disablePrompts="1" count="3">
    <dataValidation type="list" showInputMessage="1" showErrorMessage="1" sqref="G1115:I1115" xr:uid="{00000000-0002-0000-0100-000000000000}">
      <formula1>$F$52:$F$57</formula1>
    </dataValidation>
    <dataValidation type="list" showInputMessage="1" showErrorMessage="1" sqref="E606:E607" xr:uid="{00000000-0002-0000-0100-000001000000}">
      <formula1>#REF!</formula1>
    </dataValidation>
    <dataValidation type="list" showInputMessage="1" showErrorMessage="1" sqref="G606:I607" xr:uid="{00000000-0002-0000-0100-000002000000}">
      <formula1>$F$45:$F$49</formula1>
    </dataValidation>
  </dataValidations>
  <pageMargins left="0.25" right="0.25" top="0.75" bottom="0.75" header="0.3" footer="0.3"/>
  <pageSetup paperSize="9" scale="1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F3B6-88F5-47A1-86E1-3DD20761BC0C}">
  <sheetPr>
    <tabColor rgb="FF92D050"/>
    <pageSetUpPr fitToPage="1"/>
  </sheetPr>
  <dimension ref="A1:V53"/>
  <sheetViews>
    <sheetView zoomScaleNormal="100" workbookViewId="0">
      <pane ySplit="1" topLeftCell="A42" activePane="bottomLeft" state="frozen"/>
      <selection pane="bottomLeft" activeCell="M58" sqref="M58"/>
    </sheetView>
  </sheetViews>
  <sheetFormatPr defaultRowHeight="15" x14ac:dyDescent="0.25"/>
  <cols>
    <col min="1" max="1" width="18.28515625" bestFit="1" customWidth="1"/>
    <col min="2" max="2" width="11.140625" bestFit="1" customWidth="1"/>
    <col min="3" max="3" width="6.140625" bestFit="1" customWidth="1"/>
    <col min="4" max="4" width="12" bestFit="1" customWidth="1"/>
    <col min="5" max="5" width="10.7109375" bestFit="1" customWidth="1"/>
    <col min="6" max="6" width="10.7109375" style="9" bestFit="1" customWidth="1"/>
    <col min="7" max="7" width="9.5703125" style="1" bestFit="1" customWidth="1"/>
    <col min="8" max="8" width="12.7109375" customWidth="1"/>
    <col min="9" max="9" width="8.28515625" bestFit="1" customWidth="1"/>
    <col min="11" max="11" width="9.7109375" bestFit="1" customWidth="1"/>
    <col min="13" max="13" width="10.7109375" bestFit="1" customWidth="1"/>
    <col min="20" max="20" width="34.7109375" style="65" customWidth="1"/>
    <col min="21" max="21" width="12.5703125" style="350" bestFit="1" customWidth="1"/>
    <col min="22" max="22" width="5.7109375" style="341" customWidth="1"/>
  </cols>
  <sheetData>
    <row r="1" spans="1:22" s="65" customFormat="1" ht="33" customHeight="1" x14ac:dyDescent="0.25">
      <c r="A1" s="356" t="s">
        <v>3805</v>
      </c>
      <c r="B1" s="356" t="s">
        <v>3806</v>
      </c>
      <c r="C1" s="356" t="s">
        <v>2</v>
      </c>
      <c r="D1" s="356" t="s">
        <v>3</v>
      </c>
      <c r="E1" s="356" t="s">
        <v>6814</v>
      </c>
      <c r="F1" s="357" t="s">
        <v>5</v>
      </c>
      <c r="G1" s="356" t="s">
        <v>6</v>
      </c>
      <c r="H1" s="356" t="s">
        <v>9</v>
      </c>
      <c r="I1" s="356" t="s">
        <v>6816</v>
      </c>
      <c r="J1" s="358" t="s">
        <v>9432</v>
      </c>
      <c r="K1" s="358" t="s">
        <v>7832</v>
      </c>
      <c r="L1" s="358" t="s">
        <v>9433</v>
      </c>
      <c r="M1" s="358" t="s">
        <v>7833</v>
      </c>
      <c r="N1" s="358" t="s">
        <v>7834</v>
      </c>
      <c r="O1" s="358" t="s">
        <v>20</v>
      </c>
      <c r="P1" s="358" t="s">
        <v>17</v>
      </c>
      <c r="Q1" s="358" t="s">
        <v>18</v>
      </c>
      <c r="R1" s="358" t="s">
        <v>3566</v>
      </c>
      <c r="S1" s="358" t="s">
        <v>7835</v>
      </c>
      <c r="T1" s="358" t="s">
        <v>9169</v>
      </c>
      <c r="U1" s="359" t="s">
        <v>9460</v>
      </c>
      <c r="V1" s="360" t="s">
        <v>6824</v>
      </c>
    </row>
    <row r="2" spans="1:22" s="1" customFormat="1" ht="19.5" customHeight="1" x14ac:dyDescent="0.25">
      <c r="A2" s="30">
        <v>20261002</v>
      </c>
      <c r="B2" s="30" t="s">
        <v>9411</v>
      </c>
      <c r="C2" s="331">
        <v>3.875</v>
      </c>
      <c r="D2" s="30" t="s">
        <v>79</v>
      </c>
      <c r="E2" s="30">
        <v>1252149</v>
      </c>
      <c r="F2" s="334">
        <v>46023</v>
      </c>
      <c r="G2" s="30" t="s">
        <v>414</v>
      </c>
      <c r="H2" s="30"/>
      <c r="I2" s="30" t="s">
        <v>937</v>
      </c>
      <c r="J2" s="30" t="s">
        <v>937</v>
      </c>
      <c r="K2" s="336">
        <v>46031</v>
      </c>
      <c r="L2" s="329" t="s">
        <v>9431</v>
      </c>
      <c r="M2" s="30"/>
      <c r="N2" s="30"/>
      <c r="O2" s="30"/>
      <c r="P2" s="30"/>
      <c r="Q2" s="30"/>
      <c r="R2" s="30"/>
      <c r="S2" s="30"/>
      <c r="T2" s="326"/>
      <c r="U2" s="335"/>
      <c r="V2" s="136"/>
    </row>
    <row r="3" spans="1:22" s="1" customFormat="1" ht="19.5" customHeight="1" x14ac:dyDescent="0.25">
      <c r="A3" s="30">
        <v>20261003</v>
      </c>
      <c r="B3" s="30" t="s">
        <v>9450</v>
      </c>
      <c r="C3" s="331">
        <v>6.125</v>
      </c>
      <c r="D3" s="30" t="s">
        <v>1834</v>
      </c>
      <c r="E3" s="30" t="s">
        <v>8525</v>
      </c>
      <c r="F3" s="334">
        <v>45911</v>
      </c>
      <c r="G3" s="30" t="s">
        <v>414</v>
      </c>
      <c r="H3" s="30"/>
      <c r="I3" s="30"/>
      <c r="J3" s="30"/>
      <c r="K3" s="344"/>
      <c r="L3" s="136"/>
      <c r="M3" s="30"/>
      <c r="N3" s="30"/>
      <c r="O3" s="30"/>
      <c r="P3" s="30"/>
      <c r="Q3" s="30"/>
      <c r="R3" s="30"/>
      <c r="S3" s="30"/>
      <c r="T3" s="326"/>
      <c r="U3" s="335"/>
      <c r="V3" s="136"/>
    </row>
    <row r="4" spans="1:22" s="1" customFormat="1" ht="19.5" customHeight="1" x14ac:dyDescent="0.25">
      <c r="A4" s="30">
        <v>20261004</v>
      </c>
      <c r="B4" s="30" t="s">
        <v>9449</v>
      </c>
      <c r="C4" s="331">
        <v>6.125</v>
      </c>
      <c r="D4" s="30" t="s">
        <v>1834</v>
      </c>
      <c r="E4" s="30" t="s">
        <v>8525</v>
      </c>
      <c r="F4" s="334">
        <v>45980</v>
      </c>
      <c r="G4" s="30" t="s">
        <v>414</v>
      </c>
      <c r="H4" s="30"/>
      <c r="I4" s="30"/>
      <c r="J4" s="30"/>
      <c r="K4" s="379">
        <v>46043</v>
      </c>
      <c r="L4" s="136"/>
      <c r="M4" s="30"/>
      <c r="N4" s="30"/>
      <c r="O4" s="30"/>
      <c r="P4" s="30"/>
      <c r="Q4" s="30"/>
      <c r="R4" s="30"/>
      <c r="S4" s="30"/>
      <c r="T4" s="326"/>
      <c r="U4" s="335"/>
      <c r="V4" s="136"/>
    </row>
    <row r="5" spans="1:22" s="1" customFormat="1" ht="19.5" customHeight="1" x14ac:dyDescent="0.25">
      <c r="A5" s="30">
        <v>20261005</v>
      </c>
      <c r="B5" s="30" t="s">
        <v>9451</v>
      </c>
      <c r="C5" s="331">
        <v>3.875</v>
      </c>
      <c r="D5" s="30" t="s">
        <v>79</v>
      </c>
      <c r="E5" s="30">
        <v>1252149</v>
      </c>
      <c r="F5" s="334">
        <v>45858</v>
      </c>
      <c r="G5" s="30" t="s">
        <v>414</v>
      </c>
      <c r="H5" s="30"/>
      <c r="I5" s="30"/>
      <c r="J5" s="30"/>
      <c r="K5" s="344"/>
      <c r="L5" s="136"/>
      <c r="M5" s="30"/>
      <c r="N5" s="30"/>
      <c r="O5" s="30"/>
      <c r="P5" s="30"/>
      <c r="Q5" s="30"/>
      <c r="R5" s="30"/>
      <c r="S5" s="30"/>
      <c r="T5" s="326"/>
      <c r="U5" s="335"/>
      <c r="V5" s="136"/>
    </row>
    <row r="6" spans="1:22" s="1" customFormat="1" ht="19.5" customHeight="1" x14ac:dyDescent="0.25">
      <c r="A6" s="30">
        <v>20261006</v>
      </c>
      <c r="B6" s="30" t="s">
        <v>9454</v>
      </c>
      <c r="C6" s="331">
        <v>6.125</v>
      </c>
      <c r="D6" s="30" t="s">
        <v>3625</v>
      </c>
      <c r="E6" s="30">
        <v>1137349</v>
      </c>
      <c r="F6" s="334">
        <v>46035</v>
      </c>
      <c r="G6" s="30" t="s">
        <v>414</v>
      </c>
      <c r="H6" s="30"/>
      <c r="I6" s="30"/>
      <c r="J6" s="30"/>
      <c r="K6" s="344"/>
      <c r="L6" s="136"/>
      <c r="M6" s="30"/>
      <c r="N6" s="30"/>
      <c r="O6" s="30"/>
      <c r="P6" s="30"/>
      <c r="Q6" s="30"/>
      <c r="R6" s="30"/>
      <c r="S6" s="30"/>
      <c r="T6" s="326"/>
      <c r="U6" s="335"/>
      <c r="V6" s="136"/>
    </row>
    <row r="7" spans="1:22" s="1" customFormat="1" ht="19.5" customHeight="1" x14ac:dyDescent="0.25">
      <c r="A7" s="327" t="s">
        <v>9253</v>
      </c>
      <c r="B7" s="327">
        <v>13670338</v>
      </c>
      <c r="C7" s="327" t="s">
        <v>6160</v>
      </c>
      <c r="D7" s="327" t="s">
        <v>4205</v>
      </c>
      <c r="E7" s="327">
        <v>1033011</v>
      </c>
      <c r="F7" s="339"/>
      <c r="G7" s="327"/>
      <c r="H7" s="327"/>
      <c r="I7" s="328" t="s">
        <v>9090</v>
      </c>
      <c r="J7" s="328" t="s">
        <v>937</v>
      </c>
      <c r="K7" s="336">
        <v>46032</v>
      </c>
      <c r="L7" s="328"/>
      <c r="M7" s="328"/>
      <c r="N7" s="328"/>
      <c r="O7" s="328"/>
      <c r="P7" s="328"/>
      <c r="Q7" s="328"/>
      <c r="R7" s="328"/>
      <c r="S7" s="327"/>
      <c r="T7" s="337" t="s">
        <v>9461</v>
      </c>
      <c r="U7" s="347">
        <v>46036</v>
      </c>
      <c r="V7" s="328" t="s">
        <v>7275</v>
      </c>
    </row>
    <row r="8" spans="1:22" s="1" customFormat="1" ht="19.5" customHeight="1" x14ac:dyDescent="0.25">
      <c r="A8" s="327" t="s">
        <v>9254</v>
      </c>
      <c r="B8" s="327">
        <v>13670127</v>
      </c>
      <c r="C8" s="327" t="s">
        <v>6160</v>
      </c>
      <c r="D8" s="327" t="s">
        <v>5294</v>
      </c>
      <c r="E8" s="327">
        <v>1058252</v>
      </c>
      <c r="F8" s="339"/>
      <c r="G8" s="327"/>
      <c r="H8" s="327"/>
      <c r="I8" s="328" t="s">
        <v>937</v>
      </c>
      <c r="J8" s="328" t="s">
        <v>937</v>
      </c>
      <c r="K8" s="328" t="s">
        <v>9090</v>
      </c>
      <c r="L8" s="328" t="s">
        <v>9090</v>
      </c>
      <c r="M8" s="328" t="s">
        <v>9090</v>
      </c>
      <c r="N8" s="328" t="s">
        <v>9090</v>
      </c>
      <c r="O8" s="328" t="s">
        <v>9090</v>
      </c>
      <c r="P8" s="328" t="s">
        <v>9090</v>
      </c>
      <c r="Q8" s="328" t="s">
        <v>9421</v>
      </c>
      <c r="R8" s="328" t="s">
        <v>3566</v>
      </c>
      <c r="S8" s="327"/>
      <c r="T8" s="337" t="s">
        <v>9423</v>
      </c>
      <c r="U8" s="347">
        <v>46036</v>
      </c>
      <c r="V8" s="328" t="s">
        <v>7275</v>
      </c>
    </row>
    <row r="9" spans="1:22" s="1" customFormat="1" ht="19.5" customHeight="1" x14ac:dyDescent="0.25">
      <c r="A9" s="327" t="s">
        <v>9256</v>
      </c>
      <c r="B9" s="327">
        <v>13867749</v>
      </c>
      <c r="C9" s="327" t="s">
        <v>6160</v>
      </c>
      <c r="D9" s="327" t="s">
        <v>5294</v>
      </c>
      <c r="E9" s="327">
        <v>1058252</v>
      </c>
      <c r="F9" s="339"/>
      <c r="G9" s="327"/>
      <c r="H9" s="327"/>
      <c r="I9" s="328" t="s">
        <v>9090</v>
      </c>
      <c r="J9" s="328" t="s">
        <v>937</v>
      </c>
      <c r="K9" s="328" t="s">
        <v>9090</v>
      </c>
      <c r="L9" s="336">
        <v>46032</v>
      </c>
      <c r="M9" s="328" t="s">
        <v>9431</v>
      </c>
      <c r="N9" s="328"/>
      <c r="O9" s="328"/>
      <c r="P9" s="328"/>
      <c r="Q9" s="328"/>
      <c r="R9" s="328"/>
      <c r="S9" s="327"/>
      <c r="T9" s="337" t="s">
        <v>9424</v>
      </c>
      <c r="U9" s="347">
        <v>46036</v>
      </c>
      <c r="V9" s="328" t="s">
        <v>7275</v>
      </c>
    </row>
    <row r="10" spans="1:22" s="1" customFormat="1" ht="19.5" customHeight="1" x14ac:dyDescent="0.25">
      <c r="A10" s="327" t="s">
        <v>9257</v>
      </c>
      <c r="B10" s="30">
        <v>13719634</v>
      </c>
      <c r="C10" s="30" t="s">
        <v>5334</v>
      </c>
      <c r="D10" s="30" t="s">
        <v>4698</v>
      </c>
      <c r="E10" s="30" t="s">
        <v>3978</v>
      </c>
      <c r="F10" s="334"/>
      <c r="G10" s="30"/>
      <c r="H10" s="30"/>
      <c r="I10" s="136" t="s">
        <v>9090</v>
      </c>
      <c r="J10" s="328"/>
      <c r="K10" s="336">
        <v>46035</v>
      </c>
      <c r="L10" s="329" t="s">
        <v>9431</v>
      </c>
      <c r="M10" s="136"/>
      <c r="N10" s="136"/>
      <c r="O10" s="329" t="s">
        <v>9431</v>
      </c>
      <c r="P10" s="136"/>
      <c r="Q10" s="136"/>
      <c r="R10" s="136"/>
      <c r="S10" s="30"/>
      <c r="T10" s="326"/>
      <c r="U10" s="335"/>
      <c r="V10" s="136" t="s">
        <v>7275</v>
      </c>
    </row>
    <row r="11" spans="1:22" s="1" customFormat="1" ht="19.5" customHeight="1" x14ac:dyDescent="0.25">
      <c r="A11" s="327" t="s">
        <v>9259</v>
      </c>
      <c r="B11" s="30" t="s">
        <v>9245</v>
      </c>
      <c r="C11" s="30" t="s">
        <v>5334</v>
      </c>
      <c r="D11" s="30" t="s">
        <v>4698</v>
      </c>
      <c r="E11" s="30">
        <v>1005462</v>
      </c>
      <c r="F11" s="334"/>
      <c r="G11" s="30"/>
      <c r="H11" s="30"/>
      <c r="I11" s="136" t="s">
        <v>937</v>
      </c>
      <c r="J11" s="136" t="s">
        <v>937</v>
      </c>
      <c r="K11" s="336">
        <v>46042</v>
      </c>
      <c r="L11" s="136"/>
      <c r="M11" s="136"/>
      <c r="N11" s="136"/>
      <c r="O11" s="136"/>
      <c r="P11" s="136"/>
      <c r="Q11" s="136"/>
      <c r="R11" s="136" t="s">
        <v>3566</v>
      </c>
      <c r="S11" s="30"/>
      <c r="T11" s="326" t="s">
        <v>7832</v>
      </c>
      <c r="U11" s="335"/>
      <c r="V11" s="136" t="s">
        <v>7275</v>
      </c>
    </row>
    <row r="12" spans="1:22" s="1" customFormat="1" ht="19.5" customHeight="1" x14ac:dyDescent="0.25">
      <c r="A12" s="327" t="s">
        <v>9260</v>
      </c>
      <c r="B12" s="30">
        <v>13655960</v>
      </c>
      <c r="C12" s="30" t="s">
        <v>5334</v>
      </c>
      <c r="D12" s="30" t="s">
        <v>4698</v>
      </c>
      <c r="E12" s="30" t="s">
        <v>3978</v>
      </c>
      <c r="F12" s="334"/>
      <c r="G12" s="30"/>
      <c r="H12" s="30"/>
      <c r="I12" s="328" t="s">
        <v>9090</v>
      </c>
      <c r="J12" s="328" t="s">
        <v>9090</v>
      </c>
      <c r="K12" s="345">
        <v>46039</v>
      </c>
      <c r="L12" s="333"/>
      <c r="M12" s="136"/>
      <c r="N12" s="136"/>
      <c r="O12" s="136"/>
      <c r="P12" s="136"/>
      <c r="Q12" s="136"/>
      <c r="R12" s="136"/>
      <c r="S12" s="30"/>
      <c r="T12" s="326" t="s">
        <v>7832</v>
      </c>
      <c r="U12" s="335"/>
      <c r="V12" s="136" t="s">
        <v>7275</v>
      </c>
    </row>
    <row r="13" spans="1:22" s="1" customFormat="1" ht="19.5" customHeight="1" x14ac:dyDescent="0.25">
      <c r="A13" s="327" t="s">
        <v>9262</v>
      </c>
      <c r="B13" s="327">
        <v>14178471</v>
      </c>
      <c r="C13" s="327" t="s">
        <v>58</v>
      </c>
      <c r="D13" s="327" t="s">
        <v>3744</v>
      </c>
      <c r="E13" s="327">
        <v>1276939</v>
      </c>
      <c r="F13" s="339"/>
      <c r="G13" s="327"/>
      <c r="H13" s="327"/>
      <c r="I13" s="328" t="s">
        <v>9090</v>
      </c>
      <c r="J13" s="328" t="s">
        <v>9090</v>
      </c>
      <c r="K13" s="328" t="s">
        <v>9090</v>
      </c>
      <c r="L13" s="328" t="s">
        <v>9090</v>
      </c>
      <c r="M13" s="328" t="s">
        <v>9090</v>
      </c>
      <c r="N13" s="328" t="s">
        <v>9090</v>
      </c>
      <c r="O13" s="328" t="s">
        <v>9090</v>
      </c>
      <c r="P13" s="328" t="s">
        <v>9090</v>
      </c>
      <c r="Q13" s="328" t="s">
        <v>9090</v>
      </c>
      <c r="R13" s="328" t="s">
        <v>9090</v>
      </c>
      <c r="S13" s="327" t="s">
        <v>9422</v>
      </c>
      <c r="T13" s="337" t="s">
        <v>7835</v>
      </c>
      <c r="U13" s="347">
        <v>46036</v>
      </c>
      <c r="V13" s="328" t="s">
        <v>7275</v>
      </c>
    </row>
    <row r="14" spans="1:22" s="1" customFormat="1" ht="19.5" customHeight="1" x14ac:dyDescent="0.25">
      <c r="A14" s="327" t="s">
        <v>9263</v>
      </c>
      <c r="B14" s="30">
        <v>14211932</v>
      </c>
      <c r="C14" s="30" t="s">
        <v>58</v>
      </c>
      <c r="D14" s="30" t="s">
        <v>3744</v>
      </c>
      <c r="E14" s="30">
        <v>1276939</v>
      </c>
      <c r="F14" s="334"/>
      <c r="G14" s="30"/>
      <c r="H14" s="30"/>
      <c r="I14" s="336">
        <v>46033</v>
      </c>
      <c r="J14" s="328" t="s">
        <v>9090</v>
      </c>
      <c r="K14" s="353">
        <v>46037</v>
      </c>
      <c r="L14" s="136"/>
      <c r="M14" s="136"/>
      <c r="N14" s="136"/>
      <c r="O14" s="136"/>
      <c r="P14" s="136"/>
      <c r="Q14" s="136"/>
      <c r="R14" s="136"/>
      <c r="S14" s="30"/>
      <c r="T14" s="326" t="s">
        <v>7832</v>
      </c>
      <c r="U14" s="335"/>
      <c r="V14" s="136" t="s">
        <v>7275</v>
      </c>
    </row>
    <row r="15" spans="1:22" s="1" customFormat="1" ht="19.5" customHeight="1" x14ac:dyDescent="0.25">
      <c r="A15" s="327" t="s">
        <v>9264</v>
      </c>
      <c r="B15" s="30">
        <v>14190172</v>
      </c>
      <c r="C15" s="30" t="s">
        <v>58</v>
      </c>
      <c r="D15" s="30" t="s">
        <v>3744</v>
      </c>
      <c r="E15" s="30">
        <v>1276939</v>
      </c>
      <c r="F15" s="334"/>
      <c r="G15" s="30"/>
      <c r="H15" s="30"/>
      <c r="I15" s="336">
        <v>46033</v>
      </c>
      <c r="J15" s="328" t="s">
        <v>9090</v>
      </c>
      <c r="K15" s="353">
        <v>46037</v>
      </c>
      <c r="L15" s="136"/>
      <c r="M15" s="136"/>
      <c r="N15" s="136"/>
      <c r="O15" s="136"/>
      <c r="P15" s="136"/>
      <c r="Q15" s="136"/>
      <c r="R15" s="136"/>
      <c r="S15" s="30"/>
      <c r="T15" s="326" t="s">
        <v>7832</v>
      </c>
      <c r="U15" s="335"/>
      <c r="V15" s="136" t="s">
        <v>7275</v>
      </c>
    </row>
    <row r="16" spans="1:22" s="1" customFormat="1" ht="19.5" customHeight="1" x14ac:dyDescent="0.25">
      <c r="A16" s="30" t="s">
        <v>9265</v>
      </c>
      <c r="B16" s="30">
        <v>14211930</v>
      </c>
      <c r="C16" s="331" t="s">
        <v>58</v>
      </c>
      <c r="D16" s="30" t="s">
        <v>3744</v>
      </c>
      <c r="E16" s="30">
        <v>1276939</v>
      </c>
      <c r="F16" s="334"/>
      <c r="G16" s="30"/>
      <c r="H16" s="30"/>
      <c r="I16" s="336">
        <v>46033</v>
      </c>
      <c r="J16" s="329" t="s">
        <v>9431</v>
      </c>
      <c r="K16" s="344">
        <v>46041</v>
      </c>
      <c r="L16" s="136"/>
      <c r="M16" s="136"/>
      <c r="N16" s="136"/>
      <c r="O16" s="136"/>
      <c r="P16" s="136"/>
      <c r="Q16" s="136"/>
      <c r="R16" s="136"/>
      <c r="S16" s="30"/>
      <c r="T16" s="326" t="s">
        <v>9488</v>
      </c>
      <c r="U16" s="335"/>
      <c r="V16" s="136" t="s">
        <v>7275</v>
      </c>
    </row>
    <row r="17" spans="1:22" s="1" customFormat="1" ht="19.5" customHeight="1" x14ac:dyDescent="0.25">
      <c r="A17" s="362" t="s">
        <v>9266</v>
      </c>
      <c r="B17" s="327">
        <v>13521409</v>
      </c>
      <c r="C17" s="352" t="s">
        <v>5328</v>
      </c>
      <c r="D17" s="337" t="s">
        <v>3908</v>
      </c>
      <c r="E17" s="337">
        <v>1056029</v>
      </c>
      <c r="F17" s="347"/>
      <c r="G17" s="337"/>
      <c r="H17" s="327"/>
      <c r="I17" s="328" t="s">
        <v>937</v>
      </c>
      <c r="J17" s="328" t="s">
        <v>937</v>
      </c>
      <c r="K17" s="345">
        <v>46036</v>
      </c>
      <c r="L17" s="328" t="s">
        <v>9090</v>
      </c>
      <c r="M17" s="328" t="s">
        <v>9090</v>
      </c>
      <c r="N17" s="328"/>
      <c r="O17" s="328"/>
      <c r="P17" s="328"/>
      <c r="Q17" s="328"/>
      <c r="R17" s="328"/>
      <c r="S17" s="327"/>
      <c r="T17" s="337"/>
      <c r="U17" s="347">
        <v>46037</v>
      </c>
      <c r="V17" s="328" t="s">
        <v>7275</v>
      </c>
    </row>
    <row r="18" spans="1:22" s="1" customFormat="1" ht="19.5" customHeight="1" x14ac:dyDescent="0.25">
      <c r="A18" s="327" t="s">
        <v>9267</v>
      </c>
      <c r="B18" s="327" t="s">
        <v>9246</v>
      </c>
      <c r="C18" s="351" t="s">
        <v>5328</v>
      </c>
      <c r="D18" s="327" t="s">
        <v>3837</v>
      </c>
      <c r="E18" s="327" t="s">
        <v>7107</v>
      </c>
      <c r="F18" s="339"/>
      <c r="G18" s="327"/>
      <c r="H18" s="327"/>
      <c r="I18" s="328" t="s">
        <v>937</v>
      </c>
      <c r="J18" s="328" t="s">
        <v>937</v>
      </c>
      <c r="K18" s="336">
        <v>46032</v>
      </c>
      <c r="L18" s="328"/>
      <c r="M18" s="328"/>
      <c r="N18" s="328"/>
      <c r="O18" s="328"/>
      <c r="P18" s="328"/>
      <c r="Q18" s="328"/>
      <c r="R18" s="328"/>
      <c r="S18" s="327"/>
      <c r="T18" s="337"/>
      <c r="U18" s="347">
        <v>46036</v>
      </c>
      <c r="V18" s="328" t="s">
        <v>7275</v>
      </c>
    </row>
    <row r="19" spans="1:22" s="1" customFormat="1" ht="19.5" customHeight="1" x14ac:dyDescent="0.25">
      <c r="A19" s="30" t="s">
        <v>9268</v>
      </c>
      <c r="B19" s="30" t="s">
        <v>9247</v>
      </c>
      <c r="C19" s="30" t="s">
        <v>5328</v>
      </c>
      <c r="D19" s="30" t="s">
        <v>3837</v>
      </c>
      <c r="E19" s="30">
        <v>882281</v>
      </c>
      <c r="F19" s="334"/>
      <c r="G19" s="30"/>
      <c r="H19" s="30"/>
      <c r="I19" s="136" t="s">
        <v>937</v>
      </c>
      <c r="J19" s="136" t="s">
        <v>937</v>
      </c>
      <c r="K19" s="336">
        <v>46032</v>
      </c>
      <c r="L19" s="328"/>
      <c r="M19" s="328"/>
      <c r="N19" s="328"/>
      <c r="O19" s="328" t="s">
        <v>9090</v>
      </c>
      <c r="P19" s="136"/>
      <c r="Q19" s="136"/>
      <c r="R19" s="136"/>
      <c r="S19" s="30"/>
      <c r="T19" s="326"/>
      <c r="U19" s="335"/>
      <c r="V19" s="136" t="s">
        <v>7275</v>
      </c>
    </row>
    <row r="20" spans="1:22" s="1" customFormat="1" ht="19.5" customHeight="1" x14ac:dyDescent="0.25">
      <c r="A20" s="30" t="s">
        <v>9270</v>
      </c>
      <c r="B20" s="30" t="s">
        <v>9249</v>
      </c>
      <c r="C20" s="332" t="s">
        <v>5328</v>
      </c>
      <c r="D20" s="326" t="s">
        <v>3837</v>
      </c>
      <c r="E20" s="326">
        <v>882281</v>
      </c>
      <c r="F20" s="335"/>
      <c r="G20" s="326"/>
      <c r="H20" s="30"/>
      <c r="I20" s="336">
        <v>46033</v>
      </c>
      <c r="J20" s="328"/>
      <c r="K20" s="336">
        <v>45673</v>
      </c>
      <c r="L20" s="136"/>
      <c r="M20" s="136"/>
      <c r="N20" s="136"/>
      <c r="O20" s="379">
        <v>46043</v>
      </c>
      <c r="P20" s="136"/>
      <c r="Q20" s="136"/>
      <c r="R20" s="136"/>
      <c r="S20" s="30"/>
      <c r="T20" s="326" t="s">
        <v>7832</v>
      </c>
      <c r="U20" s="335"/>
      <c r="V20" s="136" t="s">
        <v>7275</v>
      </c>
    </row>
    <row r="21" spans="1:22" s="1" customFormat="1" ht="19.5" customHeight="1" x14ac:dyDescent="0.25">
      <c r="A21" s="30" t="s">
        <v>9271</v>
      </c>
      <c r="B21" s="30">
        <v>13870635</v>
      </c>
      <c r="C21" s="332" t="s">
        <v>5328</v>
      </c>
      <c r="D21" s="326" t="s">
        <v>3837</v>
      </c>
      <c r="E21" s="326">
        <v>1061407</v>
      </c>
      <c r="F21" s="335"/>
      <c r="G21" s="326"/>
      <c r="H21" s="30"/>
      <c r="I21" s="328" t="s">
        <v>9090</v>
      </c>
      <c r="J21" s="328" t="s">
        <v>9090</v>
      </c>
      <c r="K21" s="336">
        <v>45673</v>
      </c>
      <c r="L21" s="136"/>
      <c r="M21" s="136"/>
      <c r="N21" s="136"/>
      <c r="O21" s="136"/>
      <c r="P21" s="136"/>
      <c r="Q21" s="136"/>
      <c r="R21" s="136"/>
      <c r="S21" s="30"/>
      <c r="T21" s="326" t="s">
        <v>7832</v>
      </c>
      <c r="U21" s="335"/>
      <c r="V21" s="136" t="s">
        <v>7275</v>
      </c>
    </row>
    <row r="22" spans="1:22" s="1" customFormat="1" ht="19.5" customHeight="1" x14ac:dyDescent="0.25">
      <c r="A22" s="30" t="s">
        <v>9272</v>
      </c>
      <c r="B22" s="30">
        <v>13862293</v>
      </c>
      <c r="C22" s="332" t="s">
        <v>5328</v>
      </c>
      <c r="D22" s="326" t="s">
        <v>3837</v>
      </c>
      <c r="E22" s="326">
        <v>1061407</v>
      </c>
      <c r="F22" s="335"/>
      <c r="G22" s="326"/>
      <c r="H22" s="30"/>
      <c r="I22" s="336">
        <v>46041</v>
      </c>
      <c r="J22" s="336">
        <v>46041</v>
      </c>
      <c r="K22" s="336">
        <v>46042</v>
      </c>
      <c r="L22" s="136"/>
      <c r="M22" s="136"/>
      <c r="N22" s="136"/>
      <c r="O22" s="136"/>
      <c r="P22" s="136"/>
      <c r="Q22" s="136"/>
      <c r="R22" s="136"/>
      <c r="S22" s="30"/>
      <c r="T22" s="326" t="s">
        <v>7832</v>
      </c>
      <c r="U22" s="335"/>
      <c r="V22" s="136" t="s">
        <v>7275</v>
      </c>
    </row>
    <row r="23" spans="1:22" s="1" customFormat="1" ht="19.5" customHeight="1" x14ac:dyDescent="0.25">
      <c r="A23" s="30" t="s">
        <v>9273</v>
      </c>
      <c r="B23" s="30">
        <v>13739196</v>
      </c>
      <c r="C23" s="332" t="s">
        <v>5328</v>
      </c>
      <c r="D23" s="326" t="s">
        <v>3837</v>
      </c>
      <c r="E23" s="326">
        <v>1176919</v>
      </c>
      <c r="F23" s="335"/>
      <c r="G23" s="326"/>
      <c r="H23" s="30"/>
      <c r="I23" s="336">
        <v>46041</v>
      </c>
      <c r="J23" s="336">
        <v>46041</v>
      </c>
      <c r="K23" s="379">
        <v>46043</v>
      </c>
      <c r="L23" s="136"/>
      <c r="M23" s="136"/>
      <c r="N23" s="136"/>
      <c r="O23" s="136"/>
      <c r="P23" s="136"/>
      <c r="Q23" s="136"/>
      <c r="R23" s="136"/>
      <c r="S23" s="30"/>
      <c r="T23" s="326" t="s">
        <v>9501</v>
      </c>
      <c r="U23" s="335"/>
      <c r="V23" s="136" t="s">
        <v>7275</v>
      </c>
    </row>
    <row r="24" spans="1:22" s="1" customFormat="1" ht="19.5" customHeight="1" x14ac:dyDescent="0.25">
      <c r="A24" s="30" t="s">
        <v>9274</v>
      </c>
      <c r="B24" s="30" t="s">
        <v>9250</v>
      </c>
      <c r="C24" s="30" t="s">
        <v>5328</v>
      </c>
      <c r="D24" s="30" t="s">
        <v>5329</v>
      </c>
      <c r="E24" s="30">
        <v>1005293</v>
      </c>
      <c r="F24" s="334"/>
      <c r="G24" s="30"/>
      <c r="H24" s="30"/>
      <c r="I24" s="336">
        <v>46041</v>
      </c>
      <c r="J24" s="336">
        <v>46041</v>
      </c>
      <c r="K24" s="379">
        <v>46043</v>
      </c>
      <c r="L24" s="136"/>
      <c r="M24" s="136"/>
      <c r="N24" s="136"/>
      <c r="O24" s="136"/>
      <c r="P24" s="136"/>
      <c r="Q24" s="136"/>
      <c r="R24" s="136"/>
      <c r="S24" s="30"/>
      <c r="T24" s="326" t="s">
        <v>9502</v>
      </c>
      <c r="U24" s="335"/>
      <c r="V24" s="136" t="s">
        <v>7275</v>
      </c>
    </row>
    <row r="25" spans="1:22" s="1" customFormat="1" ht="19.5" customHeight="1" x14ac:dyDescent="0.25">
      <c r="A25" s="327" t="s">
        <v>9275</v>
      </c>
      <c r="B25" s="327" t="s">
        <v>9251</v>
      </c>
      <c r="C25" s="352" t="s">
        <v>5328</v>
      </c>
      <c r="D25" s="337" t="s">
        <v>5329</v>
      </c>
      <c r="E25" s="337">
        <v>1080537</v>
      </c>
      <c r="F25" s="347"/>
      <c r="G25" s="337"/>
      <c r="H25" s="327"/>
      <c r="I25" s="328" t="s">
        <v>937</v>
      </c>
      <c r="J25" s="328" t="s">
        <v>937</v>
      </c>
      <c r="K25" s="328" t="s">
        <v>9090</v>
      </c>
      <c r="L25" s="328" t="s">
        <v>9090</v>
      </c>
      <c r="M25" s="328" t="s">
        <v>9090</v>
      </c>
      <c r="N25" s="328" t="s">
        <v>9090</v>
      </c>
      <c r="O25" s="328" t="s">
        <v>9090</v>
      </c>
      <c r="P25" s="328" t="s">
        <v>9090</v>
      </c>
      <c r="Q25" s="328" t="s">
        <v>9090</v>
      </c>
      <c r="R25" s="328" t="s">
        <v>9090</v>
      </c>
      <c r="S25" s="327" t="s">
        <v>9422</v>
      </c>
      <c r="T25" s="337" t="s">
        <v>7835</v>
      </c>
      <c r="U25" s="347">
        <v>46036</v>
      </c>
      <c r="V25" s="328" t="s">
        <v>7275</v>
      </c>
    </row>
    <row r="26" spans="1:22" s="1" customFormat="1" ht="19.5" customHeight="1" x14ac:dyDescent="0.25">
      <c r="A26" s="30" t="s">
        <v>9276</v>
      </c>
      <c r="B26" s="30" t="s">
        <v>9252</v>
      </c>
      <c r="C26" s="332" t="s">
        <v>5328</v>
      </c>
      <c r="D26" s="326" t="s">
        <v>5329</v>
      </c>
      <c r="E26" s="326">
        <v>1080537</v>
      </c>
      <c r="F26" s="335"/>
      <c r="G26" s="326"/>
      <c r="H26" s="30"/>
      <c r="I26" s="136" t="s">
        <v>937</v>
      </c>
      <c r="J26" s="136" t="s">
        <v>937</v>
      </c>
      <c r="K26" s="328" t="s">
        <v>9090</v>
      </c>
      <c r="L26" s="336">
        <v>46031</v>
      </c>
      <c r="M26" s="328" t="s">
        <v>9090</v>
      </c>
      <c r="N26" s="328" t="s">
        <v>9090</v>
      </c>
      <c r="O26" s="379">
        <v>46043</v>
      </c>
      <c r="P26" s="328" t="s">
        <v>937</v>
      </c>
      <c r="Q26" s="329" t="s">
        <v>9431</v>
      </c>
      <c r="R26" s="136"/>
      <c r="S26" s="30"/>
      <c r="T26" s="326" t="s">
        <v>9424</v>
      </c>
      <c r="U26" s="335"/>
      <c r="V26" s="136" t="s">
        <v>7275</v>
      </c>
    </row>
    <row r="27" spans="1:22" s="1" customFormat="1" ht="19.5" customHeight="1" x14ac:dyDescent="0.25">
      <c r="A27" s="30" t="s">
        <v>9277</v>
      </c>
      <c r="B27" s="30">
        <v>13685072</v>
      </c>
      <c r="C27" s="332" t="s">
        <v>33</v>
      </c>
      <c r="D27" s="326" t="s">
        <v>56</v>
      </c>
      <c r="E27" s="326" t="s">
        <v>2671</v>
      </c>
      <c r="F27" s="335"/>
      <c r="G27" s="326"/>
      <c r="H27" s="30"/>
      <c r="I27" s="136" t="s">
        <v>9090</v>
      </c>
      <c r="J27" s="136" t="s">
        <v>937</v>
      </c>
      <c r="K27" s="328" t="s">
        <v>9090</v>
      </c>
      <c r="L27" s="329" t="s">
        <v>9431</v>
      </c>
      <c r="M27" s="136"/>
      <c r="N27" s="136"/>
      <c r="O27" s="136"/>
      <c r="P27" s="136"/>
      <c r="Q27" s="136"/>
      <c r="R27" s="136" t="s">
        <v>3566</v>
      </c>
      <c r="S27" s="30"/>
      <c r="T27" s="326" t="s">
        <v>9425</v>
      </c>
      <c r="U27" s="335"/>
      <c r="V27" s="136" t="s">
        <v>7275</v>
      </c>
    </row>
    <row r="28" spans="1:22" s="1" customFormat="1" ht="19.5" customHeight="1" x14ac:dyDescent="0.25">
      <c r="A28" s="327" t="s">
        <v>9278</v>
      </c>
      <c r="B28" s="327">
        <v>13685074</v>
      </c>
      <c r="C28" s="327" t="s">
        <v>33</v>
      </c>
      <c r="D28" s="327" t="s">
        <v>56</v>
      </c>
      <c r="E28" s="327" t="s">
        <v>2671</v>
      </c>
      <c r="F28" s="339"/>
      <c r="G28" s="327"/>
      <c r="H28" s="327"/>
      <c r="I28" s="328" t="s">
        <v>937</v>
      </c>
      <c r="J28" s="328" t="s">
        <v>937</v>
      </c>
      <c r="K28" s="336">
        <v>46031</v>
      </c>
      <c r="L28" s="328" t="s">
        <v>9090</v>
      </c>
      <c r="M28" s="328"/>
      <c r="N28" s="328"/>
      <c r="O28" s="327"/>
      <c r="P28" s="327"/>
      <c r="Q28" s="327"/>
      <c r="R28" s="327"/>
      <c r="S28" s="327"/>
      <c r="T28" s="337"/>
      <c r="U28" s="347">
        <v>46037</v>
      </c>
      <c r="V28" s="328" t="s">
        <v>7275</v>
      </c>
    </row>
    <row r="29" spans="1:22" s="1" customFormat="1" ht="19.5" customHeight="1" x14ac:dyDescent="0.25">
      <c r="A29" s="327" t="s">
        <v>9289</v>
      </c>
      <c r="B29" s="327">
        <v>13685073</v>
      </c>
      <c r="C29" s="327" t="s">
        <v>33</v>
      </c>
      <c r="D29" s="327" t="s">
        <v>56</v>
      </c>
      <c r="E29" s="327" t="s">
        <v>2671</v>
      </c>
      <c r="F29" s="339"/>
      <c r="G29" s="327"/>
      <c r="H29" s="327"/>
      <c r="I29" s="328" t="s">
        <v>9090</v>
      </c>
      <c r="J29" s="328" t="s">
        <v>937</v>
      </c>
      <c r="K29" s="328" t="s">
        <v>9090</v>
      </c>
      <c r="L29" s="336">
        <v>46031</v>
      </c>
      <c r="M29" s="328"/>
      <c r="N29" s="327"/>
      <c r="O29" s="327"/>
      <c r="P29" s="328"/>
      <c r="Q29" s="328"/>
      <c r="R29" s="328"/>
      <c r="S29" s="327"/>
      <c r="T29" s="337" t="s">
        <v>9424</v>
      </c>
      <c r="U29" s="347">
        <v>46036</v>
      </c>
      <c r="V29" s="328" t="s">
        <v>7275</v>
      </c>
    </row>
    <row r="30" spans="1:22" s="1" customFormat="1" ht="19.5" customHeight="1" x14ac:dyDescent="0.25">
      <c r="A30" s="327" t="s">
        <v>9290</v>
      </c>
      <c r="B30" s="327">
        <v>13719614</v>
      </c>
      <c r="C30" s="327" t="s">
        <v>33</v>
      </c>
      <c r="D30" s="327" t="s">
        <v>56</v>
      </c>
      <c r="E30" s="327">
        <v>1137349</v>
      </c>
      <c r="F30" s="339"/>
      <c r="G30" s="327"/>
      <c r="H30" s="327"/>
      <c r="I30" s="327" t="s">
        <v>937</v>
      </c>
      <c r="J30" s="327" t="s">
        <v>937</v>
      </c>
      <c r="K30" s="328" t="s">
        <v>9090</v>
      </c>
      <c r="L30" s="328" t="s">
        <v>9090</v>
      </c>
      <c r="M30" s="328" t="s">
        <v>9090</v>
      </c>
      <c r="N30" s="328" t="s">
        <v>9090</v>
      </c>
      <c r="O30" s="328" t="s">
        <v>9090</v>
      </c>
      <c r="P30" s="328" t="s">
        <v>937</v>
      </c>
      <c r="Q30" s="328" t="s">
        <v>937</v>
      </c>
      <c r="R30" s="328" t="s">
        <v>937</v>
      </c>
      <c r="S30" s="328" t="s">
        <v>937</v>
      </c>
      <c r="T30" s="337" t="s">
        <v>937</v>
      </c>
      <c r="U30" s="347">
        <v>46037</v>
      </c>
      <c r="V30" s="328" t="s">
        <v>7275</v>
      </c>
    </row>
    <row r="31" spans="1:22" s="1" customFormat="1" ht="19.5" customHeight="1" x14ac:dyDescent="0.25">
      <c r="A31" s="327" t="s">
        <v>9395</v>
      </c>
      <c r="B31" s="327">
        <v>13405946</v>
      </c>
      <c r="C31" s="351">
        <v>6.125</v>
      </c>
      <c r="D31" s="327" t="s">
        <v>3574</v>
      </c>
      <c r="E31" s="327">
        <v>1133653</v>
      </c>
      <c r="F31" s="339">
        <v>46019</v>
      </c>
      <c r="G31" s="327" t="s">
        <v>5300</v>
      </c>
      <c r="H31" s="327"/>
      <c r="I31" s="327" t="s">
        <v>937</v>
      </c>
      <c r="J31" s="327" t="s">
        <v>937</v>
      </c>
      <c r="K31" s="327" t="s">
        <v>937</v>
      </c>
      <c r="L31" s="327" t="s">
        <v>937</v>
      </c>
      <c r="M31" s="327" t="s">
        <v>937</v>
      </c>
      <c r="N31" s="327" t="s">
        <v>937</v>
      </c>
      <c r="O31" s="327" t="s">
        <v>937</v>
      </c>
      <c r="P31" s="327" t="s">
        <v>937</v>
      </c>
      <c r="Q31" s="327" t="s">
        <v>937</v>
      </c>
      <c r="R31" s="327" t="s">
        <v>937</v>
      </c>
      <c r="S31" s="327" t="s">
        <v>937</v>
      </c>
      <c r="T31" s="337" t="s">
        <v>9438</v>
      </c>
      <c r="U31" s="347">
        <v>46033</v>
      </c>
      <c r="V31" s="328"/>
    </row>
    <row r="32" spans="1:22" s="1" customFormat="1" ht="19.5" customHeight="1" x14ac:dyDescent="0.25">
      <c r="A32" s="30" t="s">
        <v>9401</v>
      </c>
      <c r="B32" s="30">
        <v>14492190</v>
      </c>
      <c r="C32" s="331">
        <v>8.375</v>
      </c>
      <c r="D32" s="30" t="s">
        <v>5350</v>
      </c>
      <c r="E32" s="30">
        <v>1283630</v>
      </c>
      <c r="F32" s="334">
        <v>46022</v>
      </c>
      <c r="G32" s="30" t="s">
        <v>9437</v>
      </c>
      <c r="H32" s="30"/>
      <c r="I32" s="30" t="s">
        <v>937</v>
      </c>
      <c r="J32" s="30" t="s">
        <v>937</v>
      </c>
      <c r="K32" s="30"/>
      <c r="L32" s="30"/>
      <c r="M32" s="30"/>
      <c r="N32" s="30"/>
      <c r="O32" s="339">
        <v>46030</v>
      </c>
      <c r="P32" s="330" t="s">
        <v>9447</v>
      </c>
      <c r="Q32" s="30"/>
      <c r="R32" s="30"/>
      <c r="S32" s="30"/>
      <c r="T32" s="335">
        <v>46027</v>
      </c>
      <c r="U32" s="335"/>
      <c r="V32" s="136"/>
    </row>
    <row r="33" spans="1:22" s="1" customFormat="1" ht="19.5" customHeight="1" x14ac:dyDescent="0.25">
      <c r="A33" s="327" t="s">
        <v>9337</v>
      </c>
      <c r="B33" s="327" t="s">
        <v>9338</v>
      </c>
      <c r="C33" s="327">
        <v>8.5</v>
      </c>
      <c r="D33" s="327" t="s">
        <v>3744</v>
      </c>
      <c r="E33" s="327" t="s">
        <v>8118</v>
      </c>
      <c r="F33" s="339">
        <v>46019</v>
      </c>
      <c r="G33" s="327" t="s">
        <v>3682</v>
      </c>
      <c r="H33" s="327"/>
      <c r="I33" s="327" t="s">
        <v>937</v>
      </c>
      <c r="J33" s="327" t="s">
        <v>937</v>
      </c>
      <c r="K33" s="328" t="s">
        <v>9090</v>
      </c>
      <c r="L33" s="328" t="s">
        <v>9090</v>
      </c>
      <c r="M33" s="336">
        <v>46032</v>
      </c>
      <c r="N33" s="328"/>
      <c r="O33" s="327"/>
      <c r="P33" s="327"/>
      <c r="Q33" s="327"/>
      <c r="R33" s="327"/>
      <c r="S33" s="327"/>
      <c r="T33" s="337"/>
      <c r="U33" s="347">
        <v>46036</v>
      </c>
      <c r="V33" s="328"/>
    </row>
    <row r="34" spans="1:22" s="1" customFormat="1" ht="19.5" customHeight="1" x14ac:dyDescent="0.25">
      <c r="A34" s="354" t="s">
        <v>9456</v>
      </c>
      <c r="B34" s="12">
        <v>14073969</v>
      </c>
      <c r="C34" s="12">
        <v>16</v>
      </c>
      <c r="D34" s="12" t="s">
        <v>9455</v>
      </c>
      <c r="E34" s="12" t="s">
        <v>5348</v>
      </c>
      <c r="F34" s="44">
        <v>46035</v>
      </c>
      <c r="G34" s="30" t="s">
        <v>5300</v>
      </c>
      <c r="H34" s="12"/>
      <c r="I34" s="12"/>
      <c r="J34" s="12"/>
      <c r="K34" s="355">
        <v>46037</v>
      </c>
      <c r="L34" s="12"/>
      <c r="M34" s="12"/>
      <c r="N34" s="12"/>
      <c r="O34" s="12"/>
      <c r="P34" s="12"/>
      <c r="Q34" s="12"/>
      <c r="R34" s="12"/>
      <c r="S34" s="12"/>
      <c r="T34" s="342"/>
      <c r="U34" s="348"/>
      <c r="V34" s="340" t="s">
        <v>9459</v>
      </c>
    </row>
    <row r="35" spans="1:22" s="1" customFormat="1" ht="19.5" customHeight="1" x14ac:dyDescent="0.25">
      <c r="A35" s="12" t="s">
        <v>9441</v>
      </c>
      <c r="B35" s="12">
        <v>14418427</v>
      </c>
      <c r="C35" s="12">
        <v>3.625</v>
      </c>
      <c r="D35" s="12" t="s">
        <v>4558</v>
      </c>
      <c r="E35" s="12">
        <v>2025595</v>
      </c>
      <c r="F35" s="44">
        <v>46028</v>
      </c>
      <c r="G35" s="30" t="s">
        <v>9445</v>
      </c>
      <c r="H35" s="343"/>
      <c r="I35" s="12"/>
      <c r="J35" s="12"/>
      <c r="K35" s="44">
        <v>46035</v>
      </c>
      <c r="L35" s="12"/>
      <c r="M35" s="12"/>
      <c r="N35" s="12"/>
      <c r="O35" s="12"/>
      <c r="P35" s="12"/>
      <c r="Q35" s="12"/>
      <c r="R35" s="12"/>
      <c r="S35" s="12"/>
      <c r="T35" s="44">
        <v>46035</v>
      </c>
      <c r="U35" s="44"/>
      <c r="V35" s="340"/>
    </row>
    <row r="36" spans="1:22" s="1" customFormat="1" ht="19.5" customHeight="1" x14ac:dyDescent="0.25">
      <c r="A36" s="68" t="s">
        <v>9457</v>
      </c>
      <c r="B36" s="68">
        <v>14431434</v>
      </c>
      <c r="C36" s="75">
        <v>6.125</v>
      </c>
      <c r="D36" s="68" t="s">
        <v>1834</v>
      </c>
      <c r="E36" s="68" t="s">
        <v>8525</v>
      </c>
      <c r="F36" s="74">
        <v>46036</v>
      </c>
      <c r="G36" s="68" t="s">
        <v>3813</v>
      </c>
      <c r="H36" s="12"/>
      <c r="I36" s="12"/>
      <c r="J36" s="12"/>
      <c r="K36" s="380">
        <v>46043</v>
      </c>
      <c r="L36" s="12"/>
      <c r="M36" s="12"/>
      <c r="N36" s="12"/>
      <c r="O36" s="12"/>
      <c r="P36" s="12"/>
      <c r="Q36" s="12"/>
      <c r="R36" s="12"/>
      <c r="S36" s="12"/>
      <c r="T36" s="342"/>
      <c r="U36" s="348"/>
      <c r="V36" s="340"/>
    </row>
    <row r="37" spans="1:22" s="1" customFormat="1" ht="19.5" customHeight="1" x14ac:dyDescent="0.25">
      <c r="A37" s="12" t="s">
        <v>9416</v>
      </c>
      <c r="B37" s="12">
        <v>14462156</v>
      </c>
      <c r="C37" s="12">
        <v>8.5</v>
      </c>
      <c r="D37" s="12" t="s">
        <v>9417</v>
      </c>
      <c r="E37" s="12" t="s">
        <v>9426</v>
      </c>
      <c r="F37" s="44">
        <v>46026</v>
      </c>
      <c r="G37" s="30" t="s">
        <v>9437</v>
      </c>
      <c r="H37" s="12"/>
      <c r="I37" s="12"/>
      <c r="J37" s="12"/>
      <c r="K37" s="44">
        <v>46034</v>
      </c>
      <c r="L37" s="12"/>
      <c r="M37" s="12"/>
      <c r="N37" s="12"/>
      <c r="O37" s="12"/>
      <c r="P37" s="12"/>
      <c r="Q37" s="12"/>
      <c r="R37" s="12"/>
      <c r="S37" s="12"/>
      <c r="T37" s="44">
        <v>46030</v>
      </c>
      <c r="U37" s="44"/>
      <c r="V37" s="340"/>
    </row>
    <row r="38" spans="1:22" s="1" customFormat="1" ht="19.5" customHeight="1" x14ac:dyDescent="0.25">
      <c r="A38" s="30" t="s">
        <v>9418</v>
      </c>
      <c r="B38" s="30">
        <v>14386456</v>
      </c>
      <c r="C38" s="331">
        <v>12.25</v>
      </c>
      <c r="D38" s="30" t="s">
        <v>5918</v>
      </c>
      <c r="E38" s="30">
        <v>2008912</v>
      </c>
      <c r="F38" s="334">
        <v>46029</v>
      </c>
      <c r="G38" s="136" t="s">
        <v>9437</v>
      </c>
      <c r="H38" s="30"/>
      <c r="I38" s="30" t="s">
        <v>937</v>
      </c>
      <c r="J38" s="30" t="s">
        <v>937</v>
      </c>
      <c r="K38" s="327"/>
      <c r="L38" s="329" t="s">
        <v>9431</v>
      </c>
      <c r="M38" s="30"/>
      <c r="N38" s="30"/>
      <c r="O38" s="30"/>
      <c r="P38" s="30"/>
      <c r="Q38" s="30"/>
      <c r="R38" s="30"/>
      <c r="S38" s="30"/>
      <c r="T38" s="338" t="s">
        <v>9440</v>
      </c>
      <c r="U38" s="349"/>
      <c r="V38" s="136"/>
    </row>
    <row r="39" spans="1:22" s="1" customFormat="1" ht="19.5" customHeight="1" x14ac:dyDescent="0.25">
      <c r="A39" s="12" t="s">
        <v>9427</v>
      </c>
      <c r="B39" s="12">
        <v>14476928</v>
      </c>
      <c r="C39" s="12">
        <v>8.375</v>
      </c>
      <c r="D39" s="12" t="s">
        <v>9283</v>
      </c>
      <c r="E39" s="12" t="s">
        <v>9443</v>
      </c>
      <c r="F39" s="44">
        <v>46030</v>
      </c>
      <c r="G39" s="30" t="s">
        <v>9437</v>
      </c>
      <c r="H39" s="343"/>
      <c r="I39" s="12"/>
      <c r="J39" s="12"/>
      <c r="K39" s="44">
        <v>46034</v>
      </c>
      <c r="L39" s="12"/>
      <c r="M39" s="329" t="s">
        <v>9431</v>
      </c>
      <c r="N39" s="12"/>
      <c r="O39" s="12"/>
      <c r="P39" s="12"/>
      <c r="Q39" s="12"/>
      <c r="R39" s="12"/>
      <c r="S39" s="12"/>
      <c r="T39" s="44">
        <v>46036</v>
      </c>
      <c r="U39" s="44"/>
      <c r="V39" s="340"/>
    </row>
    <row r="40" spans="1:22" ht="19.5" customHeight="1" x14ac:dyDescent="0.25">
      <c r="A40" s="12" t="s">
        <v>9428</v>
      </c>
      <c r="B40" s="12">
        <v>14488518</v>
      </c>
      <c r="C40" s="12">
        <v>8.5</v>
      </c>
      <c r="D40" s="12" t="s">
        <v>3681</v>
      </c>
      <c r="E40" s="12" t="s">
        <v>8118</v>
      </c>
      <c r="F40" s="44">
        <v>46030</v>
      </c>
      <c r="G40" s="30" t="s">
        <v>9437</v>
      </c>
      <c r="H40" s="12"/>
      <c r="I40" s="12"/>
      <c r="J40" s="136"/>
      <c r="K40" s="44">
        <v>46036</v>
      </c>
      <c r="L40" s="12"/>
      <c r="M40" s="12"/>
      <c r="N40" s="12"/>
      <c r="O40" s="12"/>
      <c r="P40" s="12"/>
      <c r="Q40" s="12"/>
      <c r="R40" s="12"/>
      <c r="S40" s="12"/>
      <c r="T40" s="44">
        <v>46037</v>
      </c>
      <c r="U40" s="44"/>
      <c r="V40" s="340"/>
    </row>
    <row r="41" spans="1:22" ht="19.5" customHeight="1" x14ac:dyDescent="0.25">
      <c r="A41" s="12" t="s">
        <v>9442</v>
      </c>
      <c r="B41" s="12">
        <v>14488517</v>
      </c>
      <c r="C41" s="12">
        <v>8.5</v>
      </c>
      <c r="D41" s="12" t="s">
        <v>3681</v>
      </c>
      <c r="E41" s="12" t="s">
        <v>8118</v>
      </c>
      <c r="F41" s="44">
        <v>46030</v>
      </c>
      <c r="G41" s="30" t="s">
        <v>9437</v>
      </c>
      <c r="I41" s="12"/>
      <c r="J41" s="12"/>
      <c r="K41" s="44">
        <v>46035</v>
      </c>
      <c r="L41" s="329" t="s">
        <v>9431</v>
      </c>
      <c r="M41" s="12"/>
      <c r="N41" s="12"/>
      <c r="O41" s="12"/>
      <c r="P41" s="12"/>
      <c r="Q41" s="12"/>
      <c r="R41" s="12"/>
      <c r="S41" s="12"/>
      <c r="T41" s="44">
        <v>46037</v>
      </c>
      <c r="U41" s="44"/>
      <c r="V41" s="340"/>
    </row>
    <row r="42" spans="1:22" ht="19.5" customHeight="1" x14ac:dyDescent="0.25">
      <c r="A42" s="14" t="s">
        <v>9448</v>
      </c>
      <c r="B42" s="14">
        <v>14442332</v>
      </c>
      <c r="C42" s="58">
        <v>12.25</v>
      </c>
      <c r="D42" s="14" t="s">
        <v>5321</v>
      </c>
      <c r="E42" s="14" t="s">
        <v>5842</v>
      </c>
      <c r="F42" s="35">
        <v>46034</v>
      </c>
      <c r="G42" s="36" t="s">
        <v>5346</v>
      </c>
      <c r="H42" s="12"/>
      <c r="I42" s="12"/>
      <c r="J42" s="12"/>
      <c r="K42" s="44">
        <v>46040</v>
      </c>
      <c r="L42" s="12"/>
      <c r="M42" s="12"/>
      <c r="N42" s="12"/>
      <c r="O42" s="12"/>
      <c r="P42" s="12"/>
      <c r="Q42" s="12"/>
      <c r="R42" s="12"/>
      <c r="S42" s="12"/>
      <c r="V42" s="340"/>
    </row>
    <row r="43" spans="1:22" ht="19.5" customHeight="1" x14ac:dyDescent="0.25">
      <c r="A43" s="14" t="s">
        <v>9458</v>
      </c>
      <c r="B43" s="14">
        <v>14476929</v>
      </c>
      <c r="C43" s="58">
        <v>8.375</v>
      </c>
      <c r="D43" s="14" t="s">
        <v>9283</v>
      </c>
      <c r="E43" s="14" t="s">
        <v>8124</v>
      </c>
      <c r="F43" s="35">
        <v>46036</v>
      </c>
      <c r="G43" s="36" t="s">
        <v>5346</v>
      </c>
      <c r="I43" s="12"/>
      <c r="J43" s="12"/>
      <c r="K43" s="355">
        <v>46037</v>
      </c>
      <c r="L43" s="12"/>
      <c r="M43" s="12"/>
      <c r="N43" s="12"/>
      <c r="O43" s="12"/>
      <c r="P43" s="12"/>
      <c r="Q43" s="12"/>
      <c r="R43" s="12"/>
      <c r="S43" s="12"/>
      <c r="T43" s="342"/>
      <c r="U43" s="348"/>
      <c r="V43" s="340"/>
    </row>
    <row r="44" spans="1:22" ht="19.5" customHeight="1" x14ac:dyDescent="0.25">
      <c r="A44" s="327" t="s">
        <v>9410</v>
      </c>
      <c r="B44" s="327" t="s">
        <v>9406</v>
      </c>
      <c r="C44" s="327">
        <v>8.5</v>
      </c>
      <c r="D44" s="327" t="s">
        <v>3744</v>
      </c>
      <c r="E44" s="327" t="s">
        <v>8118</v>
      </c>
      <c r="F44" s="339">
        <v>46023</v>
      </c>
      <c r="G44" s="327" t="s">
        <v>3682</v>
      </c>
      <c r="H44" s="327"/>
      <c r="I44" s="336">
        <v>46033</v>
      </c>
      <c r="J44" s="328"/>
      <c r="K44" s="339">
        <v>46035</v>
      </c>
      <c r="L44" s="327"/>
      <c r="M44" s="327"/>
      <c r="N44" s="327"/>
      <c r="O44" s="327"/>
      <c r="P44" s="327"/>
      <c r="Q44" s="327"/>
      <c r="R44" s="327"/>
      <c r="S44" s="327"/>
      <c r="T44" s="347"/>
      <c r="U44" s="347">
        <v>46036</v>
      </c>
      <c r="V44" s="328"/>
    </row>
    <row r="45" spans="1:22" ht="19.5" customHeight="1" x14ac:dyDescent="0.25">
      <c r="A45" s="30" t="s">
        <v>9407</v>
      </c>
      <c r="B45" s="30" t="s">
        <v>9404</v>
      </c>
      <c r="C45" s="30">
        <v>8.5</v>
      </c>
      <c r="D45" s="30" t="s">
        <v>3681</v>
      </c>
      <c r="E45" s="30" t="s">
        <v>5351</v>
      </c>
      <c r="F45" s="334">
        <v>46023</v>
      </c>
      <c r="G45" s="30" t="s">
        <v>3682</v>
      </c>
      <c r="H45" s="30"/>
      <c r="I45" s="30" t="s">
        <v>937</v>
      </c>
      <c r="J45" s="30" t="s">
        <v>937</v>
      </c>
      <c r="K45" s="336">
        <v>46037</v>
      </c>
      <c r="L45" s="328" t="s">
        <v>9090</v>
      </c>
      <c r="M45" s="328" t="s">
        <v>9090</v>
      </c>
      <c r="N45" s="329" t="s">
        <v>9431</v>
      </c>
      <c r="O45" s="30"/>
      <c r="P45" s="30"/>
      <c r="Q45" s="30"/>
      <c r="R45" s="30"/>
      <c r="S45" s="30"/>
      <c r="T45" s="326"/>
      <c r="U45" s="335"/>
      <c r="V45" s="136"/>
    </row>
    <row r="46" spans="1:22" ht="19.5" customHeight="1" x14ac:dyDescent="0.25">
      <c r="A46" s="327" t="s">
        <v>9408</v>
      </c>
      <c r="B46" s="327">
        <v>14414030</v>
      </c>
      <c r="C46" s="327">
        <v>8.5</v>
      </c>
      <c r="D46" s="327" t="s">
        <v>3684</v>
      </c>
      <c r="E46" s="327" t="s">
        <v>9085</v>
      </c>
      <c r="F46" s="339">
        <v>46023</v>
      </c>
      <c r="G46" s="327" t="s">
        <v>3682</v>
      </c>
      <c r="H46" s="327"/>
      <c r="I46" s="327" t="s">
        <v>937</v>
      </c>
      <c r="J46" s="327" t="s">
        <v>937</v>
      </c>
      <c r="K46" s="328" t="s">
        <v>9090</v>
      </c>
      <c r="L46" s="328" t="s">
        <v>9090</v>
      </c>
      <c r="M46" s="328" t="s">
        <v>9090</v>
      </c>
      <c r="N46" s="328"/>
      <c r="O46" s="327"/>
      <c r="P46" s="327"/>
      <c r="Q46" s="327"/>
      <c r="R46" s="327"/>
      <c r="S46" s="327"/>
      <c r="T46" s="337"/>
      <c r="U46" s="347">
        <v>46036</v>
      </c>
      <c r="V46" s="328"/>
    </row>
    <row r="47" spans="1:22" ht="19.5" customHeight="1" x14ac:dyDescent="0.25">
      <c r="A47" s="30" t="s">
        <v>9409</v>
      </c>
      <c r="B47" s="30" t="s">
        <v>9405</v>
      </c>
      <c r="C47" s="30">
        <v>8.5</v>
      </c>
      <c r="D47" s="30" t="s">
        <v>3684</v>
      </c>
      <c r="E47" s="30" t="s">
        <v>8118</v>
      </c>
      <c r="F47" s="334">
        <v>46023</v>
      </c>
      <c r="G47" s="30" t="s">
        <v>3682</v>
      </c>
      <c r="H47" s="327" t="s">
        <v>9439</v>
      </c>
      <c r="I47" s="328"/>
      <c r="J47" s="328"/>
      <c r="K47" s="339">
        <v>46037</v>
      </c>
      <c r="L47" s="30"/>
      <c r="M47" s="30"/>
      <c r="N47" s="30"/>
      <c r="O47" s="30"/>
      <c r="P47" s="30"/>
      <c r="Q47" s="30"/>
      <c r="R47" s="30"/>
      <c r="S47" s="30"/>
      <c r="T47" s="326"/>
      <c r="U47" s="335"/>
      <c r="V47" s="136"/>
    </row>
    <row r="48" spans="1:22" ht="19.5" customHeight="1" x14ac:dyDescent="0.25">
      <c r="A48" s="30" t="s">
        <v>9415</v>
      </c>
      <c r="B48" s="30" t="s">
        <v>9414</v>
      </c>
      <c r="C48" s="30">
        <v>8.5</v>
      </c>
      <c r="D48" s="30" t="s">
        <v>3684</v>
      </c>
      <c r="E48" s="30" t="s">
        <v>8118</v>
      </c>
      <c r="F48" s="334">
        <v>45661</v>
      </c>
      <c r="G48" s="30" t="s">
        <v>3682</v>
      </c>
      <c r="H48" s="30"/>
      <c r="I48" s="328" t="s">
        <v>9090</v>
      </c>
      <c r="J48" s="30"/>
      <c r="K48" s="334">
        <v>46042</v>
      </c>
      <c r="L48" s="30"/>
      <c r="M48" s="30"/>
      <c r="N48" s="30"/>
      <c r="O48" s="30"/>
      <c r="P48" s="30"/>
      <c r="Q48" s="30"/>
      <c r="R48" s="30"/>
      <c r="S48" s="30"/>
      <c r="T48" s="326"/>
      <c r="U48" s="335"/>
      <c r="V48" s="136"/>
    </row>
    <row r="49" spans="1:22" ht="19.5" customHeight="1" x14ac:dyDescent="0.25">
      <c r="A49" s="30" t="s">
        <v>9419</v>
      </c>
      <c r="B49" s="30" t="s">
        <v>9420</v>
      </c>
      <c r="C49" s="30">
        <v>8.5</v>
      </c>
      <c r="D49" s="30" t="s">
        <v>3684</v>
      </c>
      <c r="E49" s="30">
        <v>1276939</v>
      </c>
      <c r="F49" s="334">
        <v>46029</v>
      </c>
      <c r="G49" s="30" t="s">
        <v>3682</v>
      </c>
      <c r="H49" s="330" t="s">
        <v>506</v>
      </c>
      <c r="I49" s="136" t="s">
        <v>937</v>
      </c>
      <c r="J49" s="30"/>
      <c r="K49" s="30"/>
      <c r="L49" s="30"/>
      <c r="M49" s="30"/>
      <c r="N49" s="30"/>
      <c r="O49" s="30"/>
      <c r="P49" s="30"/>
      <c r="Q49" s="30"/>
      <c r="R49" s="30"/>
      <c r="S49" s="30"/>
      <c r="T49" s="326"/>
      <c r="U49" s="335"/>
      <c r="V49" s="136"/>
    </row>
    <row r="50" spans="1:22" ht="19.5" customHeight="1" x14ac:dyDescent="0.25">
      <c r="A50" s="12" t="s">
        <v>9435</v>
      </c>
      <c r="B50" s="12">
        <v>14414028</v>
      </c>
      <c r="C50" s="12">
        <v>8.5</v>
      </c>
      <c r="D50" s="12" t="s">
        <v>3684</v>
      </c>
      <c r="E50" s="12">
        <v>1276939</v>
      </c>
      <c r="F50" s="44">
        <v>46030</v>
      </c>
      <c r="G50" s="30" t="s">
        <v>3682</v>
      </c>
      <c r="H50" s="12"/>
      <c r="I50" s="12"/>
      <c r="J50" s="329" t="s">
        <v>9431</v>
      </c>
      <c r="K50" s="44">
        <v>46041</v>
      </c>
      <c r="L50" s="12"/>
      <c r="M50" s="12"/>
      <c r="N50" s="12"/>
      <c r="O50" s="12"/>
      <c r="P50" s="12"/>
      <c r="Q50" s="12"/>
      <c r="R50" s="12"/>
      <c r="S50" s="12"/>
      <c r="T50" s="326" t="s">
        <v>9488</v>
      </c>
      <c r="U50" s="348"/>
      <c r="V50" s="340"/>
    </row>
    <row r="51" spans="1:22" ht="19.5" customHeight="1" x14ac:dyDescent="0.25">
      <c r="A51" s="12" t="s">
        <v>9452</v>
      </c>
      <c r="B51" s="12" t="s">
        <v>9453</v>
      </c>
      <c r="C51" s="12">
        <v>3.875</v>
      </c>
      <c r="D51" s="12" t="s">
        <v>79</v>
      </c>
      <c r="E51" s="12">
        <v>1252149</v>
      </c>
      <c r="F51" s="44">
        <v>46035</v>
      </c>
      <c r="G51" s="30" t="s">
        <v>5301</v>
      </c>
      <c r="H51" s="12"/>
      <c r="I51" s="12"/>
      <c r="J51" s="12"/>
      <c r="K51" s="12"/>
      <c r="L51" s="12"/>
      <c r="M51" s="12"/>
      <c r="N51" s="12"/>
      <c r="O51" s="12"/>
      <c r="P51" s="12"/>
      <c r="Q51" s="12"/>
      <c r="R51" s="12"/>
      <c r="S51" s="12"/>
      <c r="T51" s="342"/>
      <c r="U51" s="348"/>
      <c r="V51" s="340"/>
    </row>
    <row r="52" spans="1:22" x14ac:dyDescent="0.25">
      <c r="A52" s="12" t="s">
        <v>9470</v>
      </c>
      <c r="B52" s="12">
        <v>14492191</v>
      </c>
      <c r="C52" s="12">
        <v>8.375</v>
      </c>
      <c r="D52" s="12" t="s">
        <v>5350</v>
      </c>
      <c r="E52" s="12" t="s">
        <v>8860</v>
      </c>
      <c r="F52" s="44">
        <v>46036</v>
      </c>
      <c r="G52" s="30" t="s">
        <v>5346</v>
      </c>
      <c r="H52" s="12"/>
      <c r="I52" s="12"/>
      <c r="J52" s="12"/>
      <c r="K52" s="44">
        <v>46041</v>
      </c>
      <c r="L52" s="12"/>
      <c r="M52" s="12"/>
      <c r="N52" s="12"/>
      <c r="O52" s="12"/>
      <c r="P52" s="12"/>
      <c r="Q52" s="12"/>
      <c r="R52" s="12"/>
      <c r="S52" s="12"/>
      <c r="T52" s="342" t="s">
        <v>9487</v>
      </c>
      <c r="U52" s="348"/>
      <c r="V52" s="340"/>
    </row>
    <row r="53" spans="1:22" x14ac:dyDescent="0.25">
      <c r="A53" s="12" t="s">
        <v>9471</v>
      </c>
      <c r="B53" s="12">
        <v>14431435</v>
      </c>
      <c r="C53" s="12">
        <v>6.125</v>
      </c>
      <c r="D53" s="12" t="s">
        <v>449</v>
      </c>
      <c r="E53" s="12" t="s">
        <v>8525</v>
      </c>
      <c r="F53" s="44">
        <v>1251085</v>
      </c>
      <c r="G53" s="30" t="s">
        <v>3813</v>
      </c>
      <c r="H53" s="12"/>
      <c r="I53" s="12"/>
      <c r="J53" s="12"/>
      <c r="K53" s="44">
        <v>46041</v>
      </c>
      <c r="L53" s="12"/>
      <c r="M53" s="12"/>
      <c r="N53" s="12"/>
      <c r="O53" s="12"/>
      <c r="P53" s="12"/>
      <c r="Q53" s="12"/>
      <c r="R53" s="12"/>
      <c r="S53" s="12"/>
      <c r="T53" s="342" t="s">
        <v>9487</v>
      </c>
      <c r="U53" s="348"/>
      <c r="V53" s="340"/>
    </row>
  </sheetData>
  <autoFilter ref="A1:V53" xr:uid="{EA51F3B6-88F5-47A1-86E1-3DD20761BC0C}"/>
  <conditionalFormatting sqref="A1">
    <cfRule type="duplicateValues" dxfId="1027" priority="169"/>
  </conditionalFormatting>
  <conditionalFormatting sqref="A1:A26">
    <cfRule type="duplicateValues" dxfId="1026" priority="163"/>
    <cfRule type="duplicateValues" dxfId="1025" priority="170"/>
  </conditionalFormatting>
  <conditionalFormatting sqref="A1:A1048576">
    <cfRule type="duplicateValues" dxfId="1024" priority="1"/>
  </conditionalFormatting>
  <conditionalFormatting sqref="A2:A26">
    <cfRule type="duplicateValues" dxfId="1023" priority="161"/>
  </conditionalFormatting>
  <conditionalFormatting sqref="A37">
    <cfRule type="duplicateValues" dxfId="1022" priority="142"/>
    <cfRule type="duplicateValues" dxfId="1021" priority="143"/>
  </conditionalFormatting>
  <conditionalFormatting sqref="A38:A40">
    <cfRule type="duplicateValues" dxfId="1020" priority="113"/>
    <cfRule type="duplicateValues" dxfId="1019" priority="114"/>
    <cfRule type="duplicateValues" dxfId="1018" priority="115"/>
  </conditionalFormatting>
  <conditionalFormatting sqref="A49">
    <cfRule type="duplicateValues" dxfId="1017" priority="57"/>
    <cfRule type="duplicateValues" dxfId="1016" priority="58"/>
  </conditionalFormatting>
  <conditionalFormatting sqref="A50:A51">
    <cfRule type="duplicateValues" dxfId="1015" priority="19"/>
    <cfRule type="duplicateValues" dxfId="1014" priority="25"/>
    <cfRule type="duplicateValues" dxfId="1013" priority="26"/>
    <cfRule type="duplicateValues" dxfId="1012" priority="27"/>
  </conditionalFormatting>
  <conditionalFormatting sqref="B1">
    <cfRule type="duplicateValues" dxfId="1011" priority="168"/>
  </conditionalFormatting>
  <conditionalFormatting sqref="B1:B26">
    <cfRule type="duplicateValues" dxfId="1010" priority="162"/>
    <cfRule type="duplicateValues" dxfId="1009" priority="164"/>
    <cfRule type="duplicateValues" dxfId="1008" priority="165"/>
    <cfRule type="duplicateValues" dxfId="1007" priority="166"/>
    <cfRule type="duplicateValues" dxfId="1006" priority="167"/>
  </conditionalFormatting>
  <conditionalFormatting sqref="B2:B26">
    <cfRule type="duplicateValues" dxfId="1005" priority="158"/>
    <cfRule type="duplicateValues" dxfId="1004" priority="159"/>
    <cfRule type="duplicateValues" dxfId="1003" priority="160"/>
  </conditionalFormatting>
  <conditionalFormatting sqref="B37">
    <cfRule type="duplicateValues" dxfId="1002" priority="135"/>
    <cfRule type="duplicateValues" dxfId="1001" priority="136"/>
    <cfRule type="duplicateValues" dxfId="1000" priority="137"/>
    <cfRule type="duplicateValues" dxfId="999" priority="138"/>
    <cfRule type="duplicateValues" dxfId="998" priority="139"/>
    <cfRule type="duplicateValues" dxfId="997" priority="140"/>
    <cfRule type="duplicateValues" dxfId="996" priority="141"/>
    <cfRule type="duplicateValues" dxfId="995" priority="144"/>
    <cfRule type="duplicateValues" dxfId="994" priority="145"/>
    <cfRule type="duplicateValues" dxfId="993" priority="146"/>
    <cfRule type="duplicateValues" dxfId="992" priority="147"/>
    <cfRule type="duplicateValues" dxfId="991" priority="148"/>
    <cfRule type="duplicateValues" dxfId="990" priority="149"/>
    <cfRule type="duplicateValues" dxfId="989" priority="150"/>
    <cfRule type="duplicateValues" dxfId="988" priority="151"/>
    <cfRule type="duplicateValues" dxfId="987" priority="152"/>
    <cfRule type="duplicateValues" dxfId="986" priority="153"/>
    <cfRule type="duplicateValues" dxfId="985" priority="154"/>
    <cfRule type="duplicateValues" dxfId="984" priority="155"/>
    <cfRule type="duplicateValues" dxfId="983" priority="156"/>
    <cfRule type="duplicateValues" dxfId="982" priority="157"/>
  </conditionalFormatting>
  <conditionalFormatting sqref="B38">
    <cfRule type="duplicateValues" dxfId="981" priority="99"/>
    <cfRule type="duplicateValues" dxfId="980" priority="100"/>
    <cfRule type="duplicateValues" dxfId="979" priority="101"/>
    <cfRule type="duplicateValues" dxfId="978" priority="102"/>
    <cfRule type="duplicateValues" dxfId="977" priority="103"/>
    <cfRule type="duplicateValues" dxfId="976" priority="104"/>
    <cfRule type="duplicateValues" dxfId="975" priority="105"/>
    <cfRule type="duplicateValues" dxfId="974" priority="106"/>
    <cfRule type="duplicateValues" dxfId="973" priority="107"/>
    <cfRule type="duplicateValues" dxfId="972" priority="108"/>
    <cfRule type="duplicateValues" dxfId="971" priority="109"/>
    <cfRule type="duplicateValues" dxfId="970" priority="110"/>
    <cfRule type="duplicateValues" dxfId="969" priority="111"/>
    <cfRule type="duplicateValues" dxfId="968" priority="112"/>
    <cfRule type="duplicateValues" dxfId="967" priority="116"/>
    <cfRule type="duplicateValues" dxfId="966" priority="117"/>
    <cfRule type="duplicateValues" dxfId="965" priority="118"/>
    <cfRule type="duplicateValues" dxfId="964" priority="119"/>
    <cfRule type="duplicateValues" dxfId="963" priority="120"/>
    <cfRule type="duplicateValues" dxfId="962" priority="121"/>
    <cfRule type="duplicateValues" dxfId="961" priority="122"/>
    <cfRule type="duplicateValues" dxfId="960" priority="123"/>
    <cfRule type="duplicateValues" dxfId="959" priority="124"/>
    <cfRule type="duplicateValues" dxfId="958" priority="125"/>
    <cfRule type="duplicateValues" dxfId="957" priority="126"/>
    <cfRule type="duplicateValues" dxfId="956" priority="127"/>
    <cfRule type="duplicateValues" dxfId="955" priority="128"/>
    <cfRule type="duplicateValues" dxfId="954" priority="129"/>
    <cfRule type="duplicateValues" dxfId="953" priority="130"/>
    <cfRule type="duplicateValues" dxfId="952" priority="131"/>
    <cfRule type="duplicateValues" dxfId="951" priority="132"/>
    <cfRule type="duplicateValues" dxfId="950" priority="133"/>
    <cfRule type="duplicateValues" dxfId="949" priority="134"/>
  </conditionalFormatting>
  <conditionalFormatting sqref="B39:B40">
    <cfRule type="duplicateValues" dxfId="948" priority="63"/>
    <cfRule type="duplicateValues" dxfId="947" priority="64"/>
    <cfRule type="duplicateValues" dxfId="946" priority="65"/>
    <cfRule type="duplicateValues" dxfId="945" priority="66"/>
    <cfRule type="duplicateValues" dxfId="944" priority="67"/>
    <cfRule type="duplicateValues" dxfId="943" priority="68"/>
    <cfRule type="duplicateValues" dxfId="942" priority="69"/>
    <cfRule type="duplicateValues" dxfId="941" priority="70"/>
    <cfRule type="duplicateValues" dxfId="940" priority="71"/>
    <cfRule type="duplicateValues" dxfId="939" priority="72"/>
    <cfRule type="duplicateValues" dxfId="938" priority="73"/>
    <cfRule type="duplicateValues" dxfId="937" priority="74"/>
    <cfRule type="duplicateValues" dxfId="936" priority="75"/>
    <cfRule type="duplicateValues" dxfId="935" priority="76"/>
    <cfRule type="duplicateValues" dxfId="934" priority="80"/>
    <cfRule type="duplicateValues" dxfId="933" priority="81"/>
    <cfRule type="duplicateValues" dxfId="932" priority="82"/>
    <cfRule type="duplicateValues" dxfId="931" priority="83"/>
    <cfRule type="duplicateValues" dxfId="930" priority="84"/>
    <cfRule type="duplicateValues" dxfId="929" priority="85"/>
    <cfRule type="duplicateValues" dxfId="928" priority="86"/>
    <cfRule type="duplicateValues" dxfId="927" priority="87"/>
    <cfRule type="duplicateValues" dxfId="926" priority="88"/>
    <cfRule type="duplicateValues" dxfId="925" priority="89"/>
    <cfRule type="duplicateValues" dxfId="924" priority="90"/>
    <cfRule type="duplicateValues" dxfId="923" priority="91"/>
    <cfRule type="duplicateValues" dxfId="922" priority="92"/>
    <cfRule type="duplicateValues" dxfId="921" priority="93"/>
    <cfRule type="duplicateValues" dxfId="920" priority="94"/>
    <cfRule type="duplicateValues" dxfId="919" priority="95"/>
    <cfRule type="duplicateValues" dxfId="918" priority="96"/>
    <cfRule type="duplicateValues" dxfId="917" priority="97"/>
    <cfRule type="duplicateValues" dxfId="916" priority="98"/>
  </conditionalFormatting>
  <conditionalFormatting sqref="B49">
    <cfRule type="duplicateValues" dxfId="915" priority="47"/>
    <cfRule type="duplicateValues" dxfId="914" priority="48"/>
    <cfRule type="duplicateValues" dxfId="913" priority="49"/>
    <cfRule type="duplicateValues" dxfId="912" priority="50"/>
    <cfRule type="duplicateValues" dxfId="911" priority="51"/>
    <cfRule type="duplicateValues" dxfId="910" priority="52"/>
    <cfRule type="duplicateValues" dxfId="909" priority="53"/>
    <cfRule type="duplicateValues" dxfId="908" priority="54"/>
    <cfRule type="duplicateValues" dxfId="907" priority="55"/>
    <cfRule type="duplicateValues" dxfId="906" priority="56"/>
  </conditionalFormatting>
  <conditionalFormatting sqref="B50">
    <cfRule type="duplicateValues" dxfId="905" priority="40"/>
    <cfRule type="duplicateValues" dxfId="904" priority="41"/>
    <cfRule type="duplicateValues" dxfId="903" priority="42"/>
    <cfRule type="duplicateValues" dxfId="902" priority="43"/>
    <cfRule type="duplicateValues" dxfId="901" priority="44"/>
  </conditionalFormatting>
  <conditionalFormatting sqref="B50:B51">
    <cfRule type="duplicateValues" dxfId="900" priority="2"/>
    <cfRule type="duplicateValues" dxfId="899" priority="3"/>
    <cfRule type="duplicateValues" dxfId="898" priority="5"/>
    <cfRule type="duplicateValues" dxfId="897" priority="6"/>
    <cfRule type="duplicateValues" dxfId="896" priority="7"/>
    <cfRule type="duplicateValues" dxfId="895" priority="8"/>
    <cfRule type="duplicateValues" dxfId="894" priority="9"/>
    <cfRule type="duplicateValues" dxfId="893" priority="10"/>
    <cfRule type="duplicateValues" dxfId="892" priority="11"/>
    <cfRule type="duplicateValues" dxfId="891" priority="12"/>
    <cfRule type="duplicateValues" dxfId="890" priority="13"/>
    <cfRule type="duplicateValues" dxfId="889" priority="14"/>
    <cfRule type="duplicateValues" dxfId="888" priority="15"/>
    <cfRule type="duplicateValues" dxfId="887" priority="16"/>
    <cfRule type="duplicateValues" dxfId="886" priority="17"/>
    <cfRule type="duplicateValues" dxfId="885" priority="18"/>
    <cfRule type="duplicateValues" dxfId="884" priority="28"/>
    <cfRule type="duplicateValues" dxfId="883" priority="29"/>
    <cfRule type="duplicateValues" dxfId="882" priority="30"/>
    <cfRule type="duplicateValues" dxfId="881" priority="31"/>
    <cfRule type="duplicateValues" dxfId="880" priority="32"/>
    <cfRule type="duplicateValues" dxfId="879" priority="33"/>
    <cfRule type="duplicateValues" dxfId="878" priority="34"/>
    <cfRule type="duplicateValues" dxfId="877" priority="35"/>
    <cfRule type="duplicateValues" dxfId="876" priority="36"/>
    <cfRule type="duplicateValues" dxfId="875" priority="37"/>
    <cfRule type="duplicateValues" dxfId="874" priority="38"/>
    <cfRule type="duplicateValues" dxfId="873" priority="39"/>
    <cfRule type="duplicateValues" dxfId="872" priority="45"/>
    <cfRule type="duplicateValues" dxfId="871" priority="46"/>
  </conditionalFormatting>
  <conditionalFormatting sqref="B51">
    <cfRule type="duplicateValues" dxfId="870" priority="20"/>
    <cfRule type="duplicateValues" dxfId="869" priority="21"/>
    <cfRule type="duplicateValues" dxfId="868" priority="22"/>
    <cfRule type="duplicateValues" dxfId="867" priority="23"/>
    <cfRule type="duplicateValues" dxfId="866" priority="24"/>
  </conditionalFormatting>
  <conditionalFormatting sqref="E50:E51">
    <cfRule type="duplicateValues" dxfId="865" priority="4"/>
  </conditionalFormatting>
  <pageMargins left="0.25" right="0.25" top="0.75" bottom="0.75" header="0.3" footer="0.3"/>
  <pageSetup paperSize="8" scale="54"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6914D-58D2-4A66-82E0-D6E79E29E050}">
  <sheetPr>
    <tabColor rgb="FF92D050"/>
  </sheetPr>
  <dimension ref="A4:AG25"/>
  <sheetViews>
    <sheetView workbookViewId="0">
      <selection activeCell="B30" sqref="B30"/>
    </sheetView>
  </sheetViews>
  <sheetFormatPr defaultRowHeight="15" x14ac:dyDescent="0.25"/>
  <cols>
    <col min="1" max="1" width="18.28515625" style="60" bestFit="1" customWidth="1"/>
    <col min="2" max="2" width="18.28515625" style="1" bestFit="1" customWidth="1"/>
    <col min="3" max="3" width="11.140625" style="1" bestFit="1" customWidth="1"/>
    <col min="4" max="4" width="5.28515625" style="1" bestFit="1" customWidth="1"/>
    <col min="5" max="5" width="10.42578125" style="1" bestFit="1" customWidth="1"/>
    <col min="6" max="6" width="12.42578125" style="1" bestFit="1" customWidth="1"/>
    <col min="7" max="7" width="9.7109375" style="1" bestFit="1" customWidth="1"/>
    <col min="8" max="8" width="15.140625" style="1" bestFit="1" customWidth="1"/>
    <col min="9" max="9" width="9.7109375" style="1" bestFit="1" customWidth="1"/>
    <col min="10" max="10" width="15.85546875" style="1" bestFit="1" customWidth="1"/>
    <col min="11" max="11" width="9.7109375" style="60" bestFit="1" customWidth="1"/>
    <col min="12" max="12" width="29.85546875" style="60" bestFit="1" customWidth="1"/>
    <col min="13" max="13" width="7.5703125" style="60" bestFit="1" customWidth="1"/>
    <col min="14" max="14" width="9" style="60" bestFit="1" customWidth="1"/>
    <col min="15" max="15" width="7.140625" style="60" bestFit="1" customWidth="1"/>
    <col min="16" max="16" width="12" bestFit="1" customWidth="1"/>
    <col min="17" max="17" width="3" bestFit="1" customWidth="1"/>
    <col min="18" max="18" width="14.28515625" bestFit="1" customWidth="1"/>
    <col min="19" max="19" width="12.42578125" bestFit="1" customWidth="1"/>
    <col min="20" max="20" width="12" bestFit="1" customWidth="1"/>
    <col min="21" max="21" width="6.7109375" bestFit="1" customWidth="1"/>
    <col min="23" max="23" width="3" style="60" bestFit="1" customWidth="1"/>
    <col min="24" max="24" width="11.85546875" style="60" bestFit="1" customWidth="1"/>
    <col min="25" max="25" width="10.140625" style="60" bestFit="1" customWidth="1"/>
    <col min="26" max="26" width="6.140625" style="60" bestFit="1" customWidth="1"/>
    <col min="27" max="27" width="10.7109375" style="60" bestFit="1" customWidth="1"/>
    <col min="28" max="28" width="10.85546875" style="60" bestFit="1" customWidth="1"/>
    <col min="29" max="29" width="10.7109375" style="60" bestFit="1" customWidth="1"/>
    <col min="30" max="30" width="15" style="60" bestFit="1" customWidth="1"/>
    <col min="31" max="31" width="10.5703125" style="60" bestFit="1" customWidth="1"/>
    <col min="32" max="32" width="10.28515625" style="60" bestFit="1" customWidth="1"/>
    <col min="33" max="33" width="11" style="60" bestFit="1" customWidth="1"/>
  </cols>
  <sheetData>
    <row r="4" spans="1:12" x14ac:dyDescent="0.25">
      <c r="A4"/>
      <c r="K4"/>
      <c r="L4"/>
    </row>
    <row r="5" spans="1:12" x14ac:dyDescent="0.25">
      <c r="A5"/>
      <c r="K5"/>
      <c r="L5"/>
    </row>
    <row r="6" spans="1:12" x14ac:dyDescent="0.25">
      <c r="A6"/>
      <c r="B6" s="382" t="s">
        <v>3805</v>
      </c>
      <c r="C6" s="382" t="s">
        <v>3806</v>
      </c>
      <c r="D6" s="382" t="s">
        <v>2</v>
      </c>
      <c r="E6" s="382" t="s">
        <v>3</v>
      </c>
      <c r="F6" s="382" t="s">
        <v>3807</v>
      </c>
      <c r="G6" s="382" t="s">
        <v>6816</v>
      </c>
      <c r="H6" s="382" t="s">
        <v>9432</v>
      </c>
      <c r="I6" s="382" t="s">
        <v>7832</v>
      </c>
      <c r="J6" s="382" t="s">
        <v>9515</v>
      </c>
      <c r="K6"/>
      <c r="L6"/>
    </row>
    <row r="7" spans="1:12" x14ac:dyDescent="0.25">
      <c r="A7"/>
      <c r="B7" s="30" t="s">
        <v>9520</v>
      </c>
      <c r="C7" s="30">
        <v>14487986</v>
      </c>
      <c r="D7" s="30">
        <v>8.5</v>
      </c>
      <c r="E7" s="30" t="s">
        <v>3681</v>
      </c>
      <c r="F7" s="30" t="s">
        <v>8118</v>
      </c>
      <c r="G7" s="30"/>
      <c r="H7" s="334">
        <v>46048</v>
      </c>
      <c r="I7" s="334">
        <v>46048</v>
      </c>
      <c r="J7" s="30" t="s">
        <v>9090</v>
      </c>
      <c r="K7"/>
      <c r="L7"/>
    </row>
    <row r="8" spans="1:12" x14ac:dyDescent="0.25">
      <c r="A8"/>
      <c r="B8" s="30" t="s">
        <v>9521</v>
      </c>
      <c r="C8" s="30">
        <v>14487985</v>
      </c>
      <c r="D8" s="30">
        <v>8.5</v>
      </c>
      <c r="E8" s="30" t="s">
        <v>3681</v>
      </c>
      <c r="F8" s="30" t="s">
        <v>8118</v>
      </c>
      <c r="G8" s="30"/>
      <c r="H8" s="334">
        <v>46048</v>
      </c>
      <c r="I8" s="334">
        <v>46048</v>
      </c>
      <c r="J8" s="30" t="s">
        <v>9090</v>
      </c>
      <c r="K8"/>
      <c r="L8"/>
    </row>
    <row r="9" spans="1:12" x14ac:dyDescent="0.25">
      <c r="A9"/>
      <c r="B9" s="30" t="s">
        <v>9529</v>
      </c>
      <c r="C9" s="30">
        <v>14488519</v>
      </c>
      <c r="D9" s="30">
        <v>8.5</v>
      </c>
      <c r="E9" s="30" t="s">
        <v>3681</v>
      </c>
      <c r="F9" s="30" t="s">
        <v>8118</v>
      </c>
      <c r="G9" s="334"/>
      <c r="H9" s="334">
        <v>46048</v>
      </c>
      <c r="I9" s="334">
        <v>46049</v>
      </c>
      <c r="J9" s="30" t="s">
        <v>9535</v>
      </c>
      <c r="K9"/>
      <c r="L9"/>
    </row>
    <row r="10" spans="1:12" x14ac:dyDescent="0.25">
      <c r="A10"/>
      <c r="B10" s="30" t="s">
        <v>9531</v>
      </c>
      <c r="C10" s="30">
        <v>14488520</v>
      </c>
      <c r="D10" s="30">
        <v>8.5</v>
      </c>
      <c r="E10" s="30" t="s">
        <v>3681</v>
      </c>
      <c r="F10" s="30" t="s">
        <v>8118</v>
      </c>
      <c r="G10" s="334"/>
      <c r="H10" s="334">
        <v>46049</v>
      </c>
      <c r="I10" s="334">
        <v>46049</v>
      </c>
      <c r="J10" s="30" t="s">
        <v>9535</v>
      </c>
      <c r="K10"/>
      <c r="L10"/>
    </row>
    <row r="11" spans="1:12" x14ac:dyDescent="0.25">
      <c r="A11"/>
      <c r="K11"/>
      <c r="L11"/>
    </row>
    <row r="12" spans="1:12" x14ac:dyDescent="0.25">
      <c r="A12"/>
      <c r="K12"/>
      <c r="L12"/>
    </row>
    <row r="13" spans="1:12" x14ac:dyDescent="0.25">
      <c r="A13"/>
      <c r="K13"/>
      <c r="L13"/>
    </row>
    <row r="14" spans="1:12" x14ac:dyDescent="0.25">
      <c r="A14"/>
      <c r="K14"/>
      <c r="L14"/>
    </row>
    <row r="15" spans="1:12" x14ac:dyDescent="0.25">
      <c r="A15"/>
      <c r="K15"/>
      <c r="L15"/>
    </row>
    <row r="16" spans="1:12" x14ac:dyDescent="0.25">
      <c r="A16"/>
      <c r="B16" s="402" t="s">
        <v>9567</v>
      </c>
      <c r="C16" s="402" t="s">
        <v>9568</v>
      </c>
      <c r="D16" s="402" t="s">
        <v>9100</v>
      </c>
      <c r="E16" s="402" t="s">
        <v>9101</v>
      </c>
      <c r="F16" s="402" t="s">
        <v>9569</v>
      </c>
      <c r="G16" s="402" t="s">
        <v>9570</v>
      </c>
      <c r="H16" s="402" t="s">
        <v>9571</v>
      </c>
      <c r="I16" s="402" t="s">
        <v>9572</v>
      </c>
      <c r="J16" s="402" t="s">
        <v>9573</v>
      </c>
      <c r="K16"/>
      <c r="L16"/>
    </row>
    <row r="17" spans="1:30" x14ac:dyDescent="0.25">
      <c r="A17"/>
      <c r="B17" s="30" t="s">
        <v>9566</v>
      </c>
      <c r="C17" s="30">
        <v>1158011</v>
      </c>
      <c r="D17" s="331">
        <v>8.5</v>
      </c>
      <c r="E17" s="30" t="s">
        <v>3681</v>
      </c>
      <c r="F17" s="30" t="s">
        <v>2049</v>
      </c>
      <c r="G17" s="30">
        <v>14353144</v>
      </c>
      <c r="H17" s="334">
        <v>46050</v>
      </c>
      <c r="I17" s="30"/>
      <c r="J17" s="334">
        <v>46051</v>
      </c>
      <c r="K17"/>
      <c r="L17"/>
    </row>
    <row r="18" spans="1:30" x14ac:dyDescent="0.25">
      <c r="A18"/>
      <c r="K18"/>
      <c r="L18"/>
    </row>
    <row r="22" spans="1:30" s="11" customFormat="1" ht="24" customHeight="1" x14ac:dyDescent="0.25">
      <c r="A22" s="57" t="s">
        <v>0</v>
      </c>
      <c r="B22" s="57" t="s">
        <v>1</v>
      </c>
      <c r="C22" s="57" t="s">
        <v>2</v>
      </c>
      <c r="D22" s="57" t="s">
        <v>3</v>
      </c>
      <c r="E22" s="57" t="s">
        <v>4</v>
      </c>
      <c r="F22" s="57" t="s">
        <v>5</v>
      </c>
      <c r="G22" s="57" t="s">
        <v>6</v>
      </c>
      <c r="H22" s="57" t="s">
        <v>9</v>
      </c>
      <c r="I22" s="137" t="s">
        <v>10</v>
      </c>
      <c r="J22" s="137" t="s">
        <v>11</v>
      </c>
      <c r="K22" s="137" t="s">
        <v>12</v>
      </c>
      <c r="L22" s="137" t="s">
        <v>13</v>
      </c>
      <c r="M22" s="137" t="s">
        <v>14</v>
      </c>
      <c r="N22" s="137" t="s">
        <v>15</v>
      </c>
      <c r="O22" s="137" t="s">
        <v>16</v>
      </c>
      <c r="P22" s="137" t="s">
        <v>17</v>
      </c>
      <c r="Q22" s="137" t="s">
        <v>18</v>
      </c>
      <c r="R22" s="137" t="s">
        <v>19</v>
      </c>
      <c r="S22" s="137" t="s">
        <v>20</v>
      </c>
      <c r="T22" s="137" t="s">
        <v>21</v>
      </c>
      <c r="U22" s="137" t="s">
        <v>22</v>
      </c>
      <c r="V22" s="137" t="s">
        <v>23</v>
      </c>
      <c r="W22" s="137" t="s">
        <v>24</v>
      </c>
      <c r="X22" s="137" t="s">
        <v>25</v>
      </c>
      <c r="Y22" s="137" t="s">
        <v>26</v>
      </c>
      <c r="Z22" s="137" t="s">
        <v>27</v>
      </c>
      <c r="AA22" s="137" t="s">
        <v>28</v>
      </c>
      <c r="AB22" s="137" t="s">
        <v>29</v>
      </c>
      <c r="AC22" s="137" t="s">
        <v>31</v>
      </c>
      <c r="AD22" s="137" t="s">
        <v>32</v>
      </c>
    </row>
    <row r="23" spans="1:30" s="11" customFormat="1" x14ac:dyDescent="0.25">
      <c r="A23" s="14" t="s">
        <v>9419</v>
      </c>
      <c r="B23" s="14" t="s">
        <v>9420</v>
      </c>
      <c r="C23" s="14">
        <v>8.5</v>
      </c>
      <c r="D23" s="14" t="s">
        <v>3684</v>
      </c>
      <c r="E23" s="14">
        <v>1276939</v>
      </c>
      <c r="F23" s="35">
        <v>46029</v>
      </c>
      <c r="G23" s="14" t="s">
        <v>3682</v>
      </c>
      <c r="H23" s="103" t="s">
        <v>506</v>
      </c>
      <c r="I23" s="268"/>
      <c r="V23" s="11" t="s">
        <v>9578</v>
      </c>
    </row>
    <row r="24" spans="1:30" s="11" customFormat="1" x14ac:dyDescent="0.25">
      <c r="A24" s="14" t="s">
        <v>9480</v>
      </c>
      <c r="B24" s="14" t="s">
        <v>9479</v>
      </c>
      <c r="C24" s="14">
        <v>8.5</v>
      </c>
      <c r="D24" s="14" t="s">
        <v>3684</v>
      </c>
      <c r="E24" s="14" t="s">
        <v>8118</v>
      </c>
      <c r="F24" s="35">
        <v>46040</v>
      </c>
      <c r="G24" s="14" t="s">
        <v>3682</v>
      </c>
      <c r="H24" s="103" t="s">
        <v>506</v>
      </c>
      <c r="I24" s="268"/>
      <c r="V24" s="11" t="s">
        <v>9579</v>
      </c>
    </row>
    <row r="25" spans="1:30" s="11" customFormat="1" x14ac:dyDescent="0.25">
      <c r="A25" s="14" t="s">
        <v>9517</v>
      </c>
      <c r="B25" s="14">
        <v>14462152</v>
      </c>
      <c r="C25" s="58">
        <v>8.5</v>
      </c>
      <c r="D25" s="14" t="s">
        <v>3684</v>
      </c>
      <c r="E25" s="14" t="s">
        <v>8118</v>
      </c>
      <c r="F25" s="35">
        <v>46044</v>
      </c>
      <c r="G25" s="36" t="s">
        <v>3682</v>
      </c>
      <c r="H25" s="103" t="s">
        <v>506</v>
      </c>
      <c r="I25" s="268"/>
      <c r="V25" s="11" t="s">
        <v>9580</v>
      </c>
    </row>
  </sheetData>
  <phoneticPr fontId="35" type="noConversion"/>
  <conditionalFormatting sqref="A22">
    <cfRule type="duplicateValues" dxfId="864" priority="23"/>
    <cfRule type="duplicateValues" dxfId="863" priority="28"/>
  </conditionalFormatting>
  <conditionalFormatting sqref="A22:A25">
    <cfRule type="duplicateValues" dxfId="862" priority="10"/>
  </conditionalFormatting>
  <conditionalFormatting sqref="B22">
    <cfRule type="duplicateValues" dxfId="861" priority="12"/>
    <cfRule type="duplicateValues" dxfId="860" priority="13"/>
    <cfRule type="duplicateValues" dxfId="859" priority="14"/>
    <cfRule type="duplicateValues" dxfId="858" priority="15"/>
    <cfRule type="duplicateValues" dxfId="857" priority="16"/>
    <cfRule type="duplicateValues" dxfId="856" priority="17"/>
    <cfRule type="duplicateValues" dxfId="855" priority="18"/>
    <cfRule type="duplicateValues" dxfId="854" priority="19"/>
    <cfRule type="duplicateValues" dxfId="853" priority="20"/>
    <cfRule type="duplicateValues" dxfId="852" priority="21"/>
    <cfRule type="duplicateValues" dxfId="851" priority="22"/>
    <cfRule type="duplicateValues" dxfId="850" priority="25"/>
    <cfRule type="duplicateValues" dxfId="849" priority="26"/>
    <cfRule type="duplicateValues" dxfId="848" priority="27"/>
  </conditionalFormatting>
  <conditionalFormatting sqref="B22:B25">
    <cfRule type="duplicateValues" dxfId="847" priority="30"/>
  </conditionalFormatting>
  <conditionalFormatting sqref="B22:B25">
    <cfRule type="duplicateValues" dxfId="846" priority="4"/>
  </conditionalFormatting>
  <conditionalFormatting sqref="B22:B25">
    <cfRule type="duplicateValues" dxfId="845" priority="5"/>
  </conditionalFormatting>
  <conditionalFormatting sqref="B22:B25">
    <cfRule type="duplicateValues" dxfId="844" priority="3"/>
  </conditionalFormatting>
  <conditionalFormatting sqref="B22:B25">
    <cfRule type="duplicateValues" dxfId="843" priority="6"/>
  </conditionalFormatting>
  <conditionalFormatting sqref="B22:B25">
    <cfRule type="duplicateValues" dxfId="842" priority="7"/>
    <cfRule type="duplicateValues" dxfId="841" priority="8"/>
  </conditionalFormatting>
  <conditionalFormatting sqref="B22:B25">
    <cfRule type="duplicateValues" dxfId="840" priority="1"/>
    <cfRule type="duplicateValues" dxfId="839" priority="2"/>
  </conditionalFormatting>
  <conditionalFormatting sqref="B22:B25">
    <cfRule type="duplicateValues" dxfId="838" priority="11"/>
  </conditionalFormatting>
  <conditionalFormatting sqref="B22:B25">
    <cfRule type="duplicateValues" dxfId="837" priority="9"/>
  </conditionalFormatting>
  <conditionalFormatting sqref="A22:D22 F22:AD22">
    <cfRule type="duplicateValues" dxfId="0" priority="37596"/>
  </conditionalFormatting>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5">
    <tabColor rgb="FF92D050"/>
    <pageSetUpPr fitToPage="1"/>
  </sheetPr>
  <dimension ref="A1:AG1564"/>
  <sheetViews>
    <sheetView zoomScaleNormal="100" workbookViewId="0">
      <pane xSplit="6" ySplit="1" topLeftCell="G1122" activePane="bottomRight" state="frozen"/>
      <selection activeCell="D240" sqref="D240"/>
      <selection pane="topRight" activeCell="D240" sqref="D240"/>
      <selection pane="bottomLeft" activeCell="D240" sqref="D240"/>
      <selection pane="bottomRight" activeCell="A1129" sqref="A1129"/>
    </sheetView>
  </sheetViews>
  <sheetFormatPr defaultColWidth="9.140625" defaultRowHeight="15" x14ac:dyDescent="0.25"/>
  <cols>
    <col min="1" max="1" width="18.28515625" style="19" bestFit="1" customWidth="1"/>
    <col min="2" max="2" width="14" style="19" bestFit="1" customWidth="1"/>
    <col min="3" max="3" width="8.7109375" style="139" bestFit="1" customWidth="1"/>
    <col min="4" max="4" width="12.42578125" style="19" customWidth="1"/>
    <col min="5" max="5" width="17.85546875" style="19" customWidth="1"/>
    <col min="6" max="6" width="11.85546875" style="140" bestFit="1" customWidth="1"/>
    <col min="7" max="8" width="15" style="19" bestFit="1" customWidth="1"/>
    <col min="9" max="9" width="13" style="19" hidden="1" customWidth="1"/>
    <col min="10" max="10" width="11.140625" style="19" hidden="1" customWidth="1"/>
    <col min="11" max="11" width="9.85546875" style="19" hidden="1" customWidth="1"/>
    <col min="12" max="12" width="16.85546875" style="19" hidden="1" customWidth="1"/>
    <col min="13" max="13" width="12.140625" style="19" hidden="1" customWidth="1"/>
    <col min="14" max="15" width="16" style="19" customWidth="1"/>
    <col min="16" max="20" width="16" style="19" hidden="1" customWidth="1"/>
    <col min="21" max="21" width="16" style="19" customWidth="1"/>
    <col min="22" max="22" width="21.42578125" style="140" bestFit="1" customWidth="1"/>
    <col min="23" max="23" width="58.7109375" style="19" customWidth="1"/>
    <col min="24" max="24" width="37.28515625" style="19" customWidth="1"/>
    <col min="25" max="25" width="19.85546875" style="149" customWidth="1"/>
    <col min="26" max="26" width="21.42578125" style="140" customWidth="1"/>
    <col min="27" max="27" width="14.5703125" style="19" bestFit="1" customWidth="1"/>
    <col min="28" max="28" width="15.7109375" style="150" bestFit="1" customWidth="1"/>
    <col min="29" max="29" width="15.7109375" style="150" customWidth="1"/>
    <col min="30" max="30" width="28.42578125" style="19" bestFit="1" customWidth="1"/>
    <col min="31" max="31" width="17.85546875" style="19" bestFit="1" customWidth="1"/>
    <col min="32" max="32" width="96.28515625" style="19" bestFit="1" customWidth="1"/>
    <col min="33" max="33" width="24.42578125" style="19" bestFit="1" customWidth="1"/>
    <col min="34" max="34" width="12.85546875" style="19" customWidth="1"/>
    <col min="35" max="35" width="9" style="19" customWidth="1"/>
    <col min="36" max="36" width="17.7109375" style="19" customWidth="1"/>
    <col min="37" max="37" width="9.140625" style="19" customWidth="1"/>
    <col min="38" max="38" width="9.5703125" style="19" customWidth="1"/>
    <col min="39" max="39" width="11.42578125" style="19" customWidth="1"/>
    <col min="40" max="40" width="20" style="19" customWidth="1"/>
    <col min="41" max="43" width="9.140625" style="19" customWidth="1"/>
    <col min="44" max="16384" width="9.140625" style="19"/>
  </cols>
  <sheetData>
    <row r="1" spans="1:33" s="34" customFormat="1" ht="33" customHeight="1" x14ac:dyDescent="0.25">
      <c r="A1" s="143" t="s">
        <v>3805</v>
      </c>
      <c r="B1" s="143" t="s">
        <v>3806</v>
      </c>
      <c r="C1" s="143" t="s">
        <v>2</v>
      </c>
      <c r="D1" s="143" t="s">
        <v>3</v>
      </c>
      <c r="E1" s="143" t="s">
        <v>3807</v>
      </c>
      <c r="F1" s="143" t="s">
        <v>5</v>
      </c>
      <c r="G1" s="143" t="s">
        <v>6</v>
      </c>
      <c r="H1" s="143" t="s">
        <v>3808</v>
      </c>
      <c r="I1" s="143" t="s">
        <v>8</v>
      </c>
      <c r="J1" s="143" t="s">
        <v>9</v>
      </c>
      <c r="K1" s="143" t="s">
        <v>10</v>
      </c>
      <c r="L1" s="143" t="s">
        <v>11</v>
      </c>
      <c r="M1" s="143" t="s">
        <v>12</v>
      </c>
      <c r="N1" s="143" t="s">
        <v>13</v>
      </c>
      <c r="O1" s="143" t="s">
        <v>14</v>
      </c>
      <c r="P1" s="143" t="s">
        <v>15</v>
      </c>
      <c r="Q1" s="143" t="s">
        <v>16</v>
      </c>
      <c r="R1" s="143" t="s">
        <v>17</v>
      </c>
      <c r="S1" s="143" t="s">
        <v>18</v>
      </c>
      <c r="T1" s="143" t="s">
        <v>19</v>
      </c>
      <c r="U1" s="143" t="s">
        <v>20</v>
      </c>
      <c r="V1" s="143" t="s">
        <v>21</v>
      </c>
      <c r="W1" s="143" t="s">
        <v>22</v>
      </c>
      <c r="X1" s="143" t="s">
        <v>23</v>
      </c>
      <c r="Y1" s="143" t="s">
        <v>24</v>
      </c>
      <c r="Z1" s="143" t="s">
        <v>25</v>
      </c>
      <c r="AA1" s="143" t="s">
        <v>3809</v>
      </c>
      <c r="AB1" s="143" t="s">
        <v>3810</v>
      </c>
      <c r="AC1" s="143" t="s">
        <v>28</v>
      </c>
      <c r="AD1" s="143" t="s">
        <v>29</v>
      </c>
      <c r="AE1" s="143" t="s">
        <v>30</v>
      </c>
      <c r="AF1" s="143" t="s">
        <v>31</v>
      </c>
      <c r="AG1" s="143" t="s">
        <v>32</v>
      </c>
    </row>
    <row r="2" spans="1:33" ht="60" customHeight="1" x14ac:dyDescent="0.25">
      <c r="A2" s="144" t="s">
        <v>3811</v>
      </c>
      <c r="B2" s="144">
        <v>13274302</v>
      </c>
      <c r="C2" s="145">
        <v>12.25</v>
      </c>
      <c r="D2" s="144" t="s">
        <v>146</v>
      </c>
      <c r="E2" s="144" t="s">
        <v>3812</v>
      </c>
      <c r="F2" s="146">
        <v>43674</v>
      </c>
      <c r="G2" s="147" t="s">
        <v>3813</v>
      </c>
      <c r="H2" s="147">
        <v>1113064</v>
      </c>
      <c r="I2" s="147"/>
      <c r="J2" s="147"/>
      <c r="K2" s="147"/>
      <c r="L2" s="147"/>
      <c r="M2" s="147"/>
      <c r="N2" s="147"/>
      <c r="O2" s="147"/>
      <c r="P2" s="147"/>
      <c r="Q2" s="147"/>
      <c r="R2" s="147"/>
      <c r="S2" s="147"/>
      <c r="T2" s="147"/>
      <c r="U2" s="147"/>
      <c r="V2" s="148"/>
      <c r="W2" s="147" t="s">
        <v>3814</v>
      </c>
      <c r="X2" s="147"/>
      <c r="Z2"/>
    </row>
    <row r="3" spans="1:33" ht="30" customHeight="1" x14ac:dyDescent="0.25">
      <c r="A3" s="19" t="s">
        <v>3815</v>
      </c>
      <c r="B3" s="19">
        <v>13274303</v>
      </c>
      <c r="C3" s="139">
        <v>12.25</v>
      </c>
      <c r="D3" s="19" t="s">
        <v>146</v>
      </c>
      <c r="E3" s="19">
        <v>1126138</v>
      </c>
      <c r="F3" s="140">
        <v>43692</v>
      </c>
      <c r="G3" s="151" t="s">
        <v>3813</v>
      </c>
      <c r="H3" s="151"/>
      <c r="I3" s="151"/>
      <c r="J3" s="151"/>
      <c r="K3" s="151"/>
      <c r="L3" s="151"/>
      <c r="M3" s="151"/>
      <c r="N3" s="151"/>
      <c r="O3" s="151"/>
      <c r="P3" s="151"/>
      <c r="Q3" s="151"/>
      <c r="R3" s="151"/>
      <c r="S3" s="151"/>
      <c r="T3" s="151"/>
      <c r="U3" s="151"/>
      <c r="V3" s="152"/>
      <c r="W3" s="151" t="s">
        <v>3816</v>
      </c>
      <c r="X3" s="151"/>
      <c r="Z3"/>
      <c r="AE3" s="34"/>
    </row>
    <row r="4" spans="1:33" x14ac:dyDescent="0.25">
      <c r="A4" s="19" t="s">
        <v>3817</v>
      </c>
      <c r="B4" s="19">
        <v>13383209</v>
      </c>
      <c r="C4" s="139">
        <v>12.25</v>
      </c>
      <c r="D4" s="19" t="s">
        <v>146</v>
      </c>
      <c r="E4" s="19">
        <v>1112857</v>
      </c>
      <c r="F4" s="140">
        <v>43809</v>
      </c>
      <c r="G4" s="19" t="s">
        <v>3813</v>
      </c>
      <c r="W4" s="19" t="s">
        <v>3816</v>
      </c>
      <c r="Z4"/>
    </row>
    <row r="5" spans="1:33" x14ac:dyDescent="0.25">
      <c r="A5" s="19" t="s">
        <v>3818</v>
      </c>
      <c r="B5" s="19">
        <v>13383208</v>
      </c>
      <c r="C5" s="139">
        <v>12.25</v>
      </c>
      <c r="D5" s="19" t="s">
        <v>146</v>
      </c>
      <c r="E5" s="19" t="s">
        <v>3819</v>
      </c>
      <c r="F5" s="140">
        <v>43817</v>
      </c>
      <c r="G5" s="151" t="s">
        <v>3813</v>
      </c>
      <c r="H5" s="151"/>
      <c r="I5" s="151"/>
      <c r="J5" s="151"/>
      <c r="K5" s="151"/>
      <c r="L5" s="151"/>
      <c r="M5" s="151"/>
      <c r="N5" s="151"/>
      <c r="O5" s="151"/>
      <c r="P5" s="151"/>
      <c r="Q5" s="151"/>
      <c r="R5" s="151"/>
      <c r="S5" s="151"/>
      <c r="T5" s="151"/>
      <c r="U5" s="151"/>
      <c r="V5" s="152"/>
      <c r="W5" s="151" t="s">
        <v>3820</v>
      </c>
      <c r="X5" s="151"/>
      <c r="Z5"/>
      <c r="AE5" s="34"/>
    </row>
    <row r="6" spans="1:33" x14ac:dyDescent="0.25">
      <c r="A6" s="19" t="s">
        <v>3821</v>
      </c>
      <c r="B6" s="19">
        <v>13383207</v>
      </c>
      <c r="C6" s="139">
        <v>12.25</v>
      </c>
      <c r="D6" s="19" t="s">
        <v>146</v>
      </c>
      <c r="E6" s="19">
        <v>1112857</v>
      </c>
      <c r="F6" s="140">
        <v>43849</v>
      </c>
      <c r="G6" s="151" t="s">
        <v>3813</v>
      </c>
      <c r="H6" s="151"/>
      <c r="I6" s="151"/>
      <c r="J6" s="151"/>
      <c r="K6" s="151"/>
      <c r="L6" s="151"/>
      <c r="M6" s="151"/>
      <c r="N6" s="151"/>
      <c r="O6" s="151"/>
      <c r="P6" s="151"/>
      <c r="Q6" s="151"/>
      <c r="R6" s="151"/>
      <c r="S6" s="151"/>
      <c r="T6" s="151"/>
      <c r="U6" s="151"/>
      <c r="V6" s="152">
        <v>43874</v>
      </c>
      <c r="W6" s="151"/>
      <c r="X6" s="151"/>
      <c r="Z6"/>
    </row>
    <row r="7" spans="1:33" x14ac:dyDescent="0.25">
      <c r="A7" s="19" t="s">
        <v>3822</v>
      </c>
      <c r="B7" s="19">
        <v>13443519</v>
      </c>
      <c r="C7" s="139">
        <v>8.375</v>
      </c>
      <c r="D7" s="19" t="s">
        <v>243</v>
      </c>
      <c r="E7" s="19">
        <v>1092981</v>
      </c>
      <c r="F7" s="140">
        <v>43920</v>
      </c>
      <c r="G7" s="151" t="s">
        <v>3813</v>
      </c>
      <c r="H7" s="151"/>
      <c r="I7" s="151"/>
      <c r="J7" s="151"/>
      <c r="K7" s="151"/>
      <c r="L7" s="151"/>
      <c r="M7" s="151"/>
      <c r="N7" s="151"/>
      <c r="O7" s="151"/>
      <c r="P7" s="151"/>
      <c r="Q7" s="151"/>
      <c r="R7" s="151"/>
      <c r="S7" s="151"/>
      <c r="T7" s="151"/>
      <c r="U7" s="151"/>
      <c r="V7" s="152">
        <v>43922</v>
      </c>
      <c r="W7" s="151" t="s">
        <v>3823</v>
      </c>
      <c r="X7" s="151"/>
      <c r="Z7"/>
      <c r="AE7" s="34"/>
    </row>
    <row r="8" spans="1:33" x14ac:dyDescent="0.25">
      <c r="A8" s="19" t="s">
        <v>3824</v>
      </c>
      <c r="B8" s="19">
        <v>13443523</v>
      </c>
      <c r="C8" s="139">
        <v>8.375</v>
      </c>
      <c r="D8" s="19" t="s">
        <v>243</v>
      </c>
      <c r="E8" s="19">
        <v>1092981</v>
      </c>
      <c r="F8" s="140">
        <v>43920</v>
      </c>
      <c r="G8" s="151" t="s">
        <v>3813</v>
      </c>
      <c r="H8" s="151"/>
      <c r="I8" s="151"/>
      <c r="J8" s="151"/>
      <c r="K8" s="151"/>
      <c r="L8" s="151"/>
      <c r="M8" s="151"/>
      <c r="N8" s="151"/>
      <c r="O8" s="151"/>
      <c r="P8" s="151"/>
      <c r="Q8" s="151"/>
      <c r="R8" s="151"/>
      <c r="S8" s="151"/>
      <c r="T8" s="151"/>
      <c r="U8" s="151"/>
      <c r="V8" s="152">
        <v>43922</v>
      </c>
      <c r="W8" s="151" t="s">
        <v>3823</v>
      </c>
      <c r="X8" s="151"/>
      <c r="Z8"/>
    </row>
    <row r="9" spans="1:33" x14ac:dyDescent="0.25">
      <c r="A9" s="19" t="s">
        <v>3825</v>
      </c>
      <c r="B9" s="19">
        <v>13433561</v>
      </c>
      <c r="C9" s="139">
        <v>12.25</v>
      </c>
      <c r="D9" s="19" t="s">
        <v>146</v>
      </c>
      <c r="E9" s="19">
        <v>1142907</v>
      </c>
      <c r="F9" s="140">
        <v>43926</v>
      </c>
      <c r="G9" s="151" t="s">
        <v>3813</v>
      </c>
      <c r="H9" s="151"/>
      <c r="I9" s="151"/>
      <c r="J9" s="151"/>
      <c r="K9" s="151"/>
      <c r="L9" s="151"/>
      <c r="M9" s="151"/>
      <c r="N9" s="151"/>
      <c r="O9" s="151"/>
      <c r="P9" s="151"/>
      <c r="Q9" s="151"/>
      <c r="R9" s="151"/>
      <c r="S9" s="151"/>
      <c r="T9" s="151"/>
      <c r="U9" s="151"/>
      <c r="V9" s="152">
        <v>43929</v>
      </c>
      <c r="W9" s="151" t="s">
        <v>3826</v>
      </c>
      <c r="X9" s="151"/>
      <c r="Z9"/>
      <c r="AE9" s="34"/>
    </row>
    <row r="10" spans="1:33" x14ac:dyDescent="0.25">
      <c r="A10" s="19" t="s">
        <v>3827</v>
      </c>
      <c r="B10" s="19">
        <v>13433563</v>
      </c>
      <c r="C10" s="139">
        <v>12.25</v>
      </c>
      <c r="D10" s="19" t="s">
        <v>146</v>
      </c>
      <c r="E10" s="19">
        <v>1142907</v>
      </c>
      <c r="F10" s="140">
        <v>43927</v>
      </c>
      <c r="G10" s="19" t="s">
        <v>3813</v>
      </c>
      <c r="V10" s="140">
        <v>43929</v>
      </c>
      <c r="W10" s="19" t="s">
        <v>3826</v>
      </c>
      <c r="Z10"/>
    </row>
    <row r="11" spans="1:33" x14ac:dyDescent="0.25">
      <c r="A11" s="19" t="s">
        <v>3828</v>
      </c>
      <c r="B11" s="19">
        <v>13433562</v>
      </c>
      <c r="C11" s="139">
        <v>12.25</v>
      </c>
      <c r="D11" s="19" t="s">
        <v>146</v>
      </c>
      <c r="E11" s="153" t="s">
        <v>175</v>
      </c>
      <c r="F11" s="140">
        <v>43927</v>
      </c>
      <c r="G11" s="151" t="s">
        <v>3813</v>
      </c>
      <c r="H11" s="151"/>
      <c r="I11" s="151"/>
      <c r="J11" s="151"/>
      <c r="K11" s="151"/>
      <c r="L11" s="151"/>
      <c r="M11" s="151"/>
      <c r="N11" s="151"/>
      <c r="O11" s="151"/>
      <c r="P11" s="151"/>
      <c r="Q11" s="151"/>
      <c r="R11" s="151"/>
      <c r="S11" s="151"/>
      <c r="T11" s="151"/>
      <c r="U11" s="151"/>
      <c r="V11" s="152">
        <v>43934</v>
      </c>
      <c r="W11" s="151" t="s">
        <v>3826</v>
      </c>
      <c r="X11" s="151"/>
      <c r="Z11"/>
      <c r="AE11" s="34"/>
    </row>
    <row r="12" spans="1:33" x14ac:dyDescent="0.25">
      <c r="A12" s="19" t="s">
        <v>3829</v>
      </c>
      <c r="B12" s="19">
        <v>13433564</v>
      </c>
      <c r="C12" s="139">
        <v>12.25</v>
      </c>
      <c r="D12" s="19" t="s">
        <v>146</v>
      </c>
      <c r="E12" s="153" t="s">
        <v>175</v>
      </c>
      <c r="F12" s="154">
        <v>43928</v>
      </c>
      <c r="G12" s="151" t="s">
        <v>3813</v>
      </c>
      <c r="H12" s="151"/>
      <c r="I12" s="151"/>
      <c r="J12" s="151"/>
      <c r="K12" s="151"/>
      <c r="L12" s="151"/>
      <c r="M12" s="151"/>
      <c r="N12" s="151"/>
      <c r="O12" s="151"/>
      <c r="P12" s="151"/>
      <c r="Q12" s="151"/>
      <c r="R12" s="151"/>
      <c r="S12" s="151"/>
      <c r="T12" s="151"/>
      <c r="U12" s="151"/>
      <c r="V12" s="152">
        <v>43933</v>
      </c>
      <c r="W12" s="151" t="s">
        <v>3826</v>
      </c>
      <c r="X12" s="151"/>
      <c r="Z12"/>
      <c r="AE12" s="34"/>
    </row>
    <row r="13" spans="1:33" x14ac:dyDescent="0.25">
      <c r="A13" s="19" t="s">
        <v>3830</v>
      </c>
      <c r="B13" s="19">
        <v>13443518</v>
      </c>
      <c r="C13" s="139">
        <v>8.375</v>
      </c>
      <c r="D13" s="19" t="s">
        <v>243</v>
      </c>
      <c r="E13" s="19">
        <v>1092981</v>
      </c>
      <c r="F13" s="140">
        <v>43935</v>
      </c>
      <c r="G13" s="151" t="s">
        <v>3813</v>
      </c>
      <c r="H13" s="151"/>
      <c r="I13" s="151"/>
      <c r="J13" s="151"/>
      <c r="K13" s="151"/>
      <c r="L13" s="151"/>
      <c r="M13" s="151"/>
      <c r="N13" s="151"/>
      <c r="O13" s="151"/>
      <c r="P13" s="151"/>
      <c r="Q13" s="151"/>
      <c r="R13" s="151"/>
      <c r="S13" s="151"/>
      <c r="T13" s="151"/>
      <c r="U13" s="151"/>
      <c r="V13" s="152">
        <v>43940</v>
      </c>
      <c r="W13" s="151" t="s">
        <v>3831</v>
      </c>
      <c r="X13" s="151"/>
      <c r="Z13"/>
    </row>
    <row r="14" spans="1:33" x14ac:dyDescent="0.25">
      <c r="A14" s="19" t="s">
        <v>3832</v>
      </c>
      <c r="B14" s="19">
        <v>13443520</v>
      </c>
      <c r="C14" s="139">
        <v>8.375</v>
      </c>
      <c r="D14" s="19" t="s">
        <v>243</v>
      </c>
      <c r="E14" s="19">
        <v>1092981</v>
      </c>
      <c r="F14" s="140">
        <v>43935</v>
      </c>
      <c r="G14" s="151" t="s">
        <v>3813</v>
      </c>
      <c r="H14" s="151"/>
      <c r="I14" s="151"/>
      <c r="J14" s="151"/>
      <c r="K14" s="151"/>
      <c r="L14" s="151"/>
      <c r="M14" s="151"/>
      <c r="N14" s="151"/>
      <c r="O14" s="151"/>
      <c r="P14" s="151"/>
      <c r="Q14" s="151"/>
      <c r="R14" s="151"/>
      <c r="S14" s="151"/>
      <c r="T14" s="151"/>
      <c r="U14" s="151"/>
      <c r="V14" s="152">
        <v>43940</v>
      </c>
      <c r="W14" s="151" t="s">
        <v>3831</v>
      </c>
      <c r="X14" s="151"/>
      <c r="Z14"/>
      <c r="AE14" s="34"/>
    </row>
    <row r="15" spans="1:33" x14ac:dyDescent="0.25">
      <c r="A15" s="19" t="s">
        <v>3833</v>
      </c>
      <c r="B15" s="19">
        <v>13443517</v>
      </c>
      <c r="C15" s="139">
        <v>8.375</v>
      </c>
      <c r="D15" s="19" t="s">
        <v>243</v>
      </c>
      <c r="E15" s="19" t="s">
        <v>3834</v>
      </c>
      <c r="F15" s="140">
        <v>43940</v>
      </c>
      <c r="G15" s="151" t="s">
        <v>3813</v>
      </c>
      <c r="H15" s="151"/>
      <c r="I15" s="151"/>
      <c r="J15" s="151"/>
      <c r="K15" s="151"/>
      <c r="L15" s="151"/>
      <c r="M15" s="151"/>
      <c r="N15" s="151"/>
      <c r="O15" s="151"/>
      <c r="P15" s="151"/>
      <c r="Q15" s="151"/>
      <c r="R15" s="151"/>
      <c r="S15" s="151"/>
      <c r="T15" s="151"/>
      <c r="U15" s="151"/>
      <c r="V15" s="152">
        <v>43943</v>
      </c>
      <c r="W15" s="151" t="s">
        <v>3831</v>
      </c>
      <c r="X15" s="151"/>
      <c r="Z15"/>
    </row>
    <row r="16" spans="1:33" x14ac:dyDescent="0.25">
      <c r="A16" s="19" t="s">
        <v>3835</v>
      </c>
      <c r="B16" s="19">
        <v>13443522</v>
      </c>
      <c r="C16" s="139">
        <v>8.375</v>
      </c>
      <c r="D16" s="19" t="s">
        <v>243</v>
      </c>
      <c r="E16" s="19" t="s">
        <v>3834</v>
      </c>
      <c r="F16" s="140">
        <v>43940</v>
      </c>
      <c r="G16" s="19" t="s">
        <v>3813</v>
      </c>
      <c r="V16" s="140">
        <v>43943</v>
      </c>
      <c r="W16" s="19" t="s">
        <v>3831</v>
      </c>
      <c r="Z16"/>
      <c r="AE16" s="34"/>
    </row>
    <row r="17" spans="1:31" x14ac:dyDescent="0.25">
      <c r="A17" s="19" t="s">
        <v>3836</v>
      </c>
      <c r="B17" s="19">
        <v>13448033</v>
      </c>
      <c r="C17" s="139">
        <v>8.375</v>
      </c>
      <c r="D17" s="19" t="s">
        <v>3837</v>
      </c>
      <c r="E17" s="19">
        <v>1080537</v>
      </c>
      <c r="F17" s="140">
        <v>43941</v>
      </c>
      <c r="G17" s="151" t="s">
        <v>3813</v>
      </c>
      <c r="H17" s="151"/>
      <c r="I17" s="151"/>
      <c r="J17" s="151"/>
      <c r="K17" s="151"/>
      <c r="L17" s="151"/>
      <c r="M17" s="151"/>
      <c r="N17" s="151"/>
      <c r="O17" s="151"/>
      <c r="P17" s="151"/>
      <c r="Q17" s="151"/>
      <c r="R17" s="151"/>
      <c r="S17" s="151"/>
      <c r="T17" s="151"/>
      <c r="U17" s="151"/>
      <c r="V17" s="152">
        <v>43942</v>
      </c>
      <c r="W17" s="151" t="s">
        <v>3831</v>
      </c>
      <c r="X17" s="151"/>
      <c r="Z17"/>
    </row>
    <row r="18" spans="1:31" x14ac:dyDescent="0.25">
      <c r="A18" s="19" t="s">
        <v>3838</v>
      </c>
      <c r="B18" s="19">
        <v>13443521</v>
      </c>
      <c r="C18" s="139">
        <v>8.375</v>
      </c>
      <c r="D18" s="19" t="s">
        <v>243</v>
      </c>
      <c r="E18" s="19" t="s">
        <v>3834</v>
      </c>
      <c r="F18" s="140">
        <v>43941</v>
      </c>
      <c r="G18" s="151" t="s">
        <v>3813</v>
      </c>
      <c r="H18" s="151" t="s">
        <v>3834</v>
      </c>
      <c r="I18" s="151"/>
      <c r="J18" s="151"/>
      <c r="K18" s="151"/>
      <c r="L18" s="151"/>
      <c r="M18" s="151"/>
      <c r="N18" s="151"/>
      <c r="O18" s="151"/>
      <c r="P18" s="151"/>
      <c r="Q18" s="151"/>
      <c r="R18" s="151"/>
      <c r="S18" s="151"/>
      <c r="T18" s="151"/>
      <c r="U18" s="151"/>
      <c r="V18" s="152">
        <v>43944</v>
      </c>
      <c r="W18" s="151" t="s">
        <v>3839</v>
      </c>
      <c r="X18" s="151"/>
      <c r="Z18"/>
      <c r="AE18" s="34"/>
    </row>
    <row r="19" spans="1:31" x14ac:dyDescent="0.25">
      <c r="A19" s="19" t="s">
        <v>3840</v>
      </c>
      <c r="B19" s="19">
        <v>13448032</v>
      </c>
      <c r="C19" s="139">
        <v>8.375</v>
      </c>
      <c r="D19" s="19" t="s">
        <v>3837</v>
      </c>
      <c r="E19" s="19">
        <v>1080537</v>
      </c>
      <c r="F19" s="140" t="s">
        <v>3841</v>
      </c>
      <c r="G19" s="151" t="s">
        <v>3813</v>
      </c>
      <c r="H19" s="151"/>
      <c r="I19" s="151"/>
      <c r="J19" s="151"/>
      <c r="K19" s="151"/>
      <c r="L19" s="151"/>
      <c r="M19" s="151"/>
      <c r="N19" s="151"/>
      <c r="O19" s="151"/>
      <c r="P19" s="151"/>
      <c r="Q19" s="151"/>
      <c r="R19" s="151"/>
      <c r="S19" s="151"/>
      <c r="T19" s="151"/>
      <c r="U19" s="151"/>
      <c r="V19" s="152">
        <v>43943</v>
      </c>
      <c r="W19" s="151" t="s">
        <v>3831</v>
      </c>
      <c r="X19" s="151"/>
      <c r="Z19"/>
    </row>
    <row r="20" spans="1:31" x14ac:dyDescent="0.25">
      <c r="A20" s="19" t="s">
        <v>3842</v>
      </c>
      <c r="B20" s="19">
        <v>13448034</v>
      </c>
      <c r="C20" s="139">
        <v>8.375</v>
      </c>
      <c r="D20" s="19" t="s">
        <v>3837</v>
      </c>
      <c r="E20" s="19">
        <v>1080537</v>
      </c>
      <c r="F20" s="140">
        <v>43942</v>
      </c>
      <c r="G20" s="151" t="s">
        <v>3813</v>
      </c>
      <c r="H20" s="151"/>
      <c r="I20" s="151"/>
      <c r="J20" s="151"/>
      <c r="K20" s="151"/>
      <c r="L20" s="151"/>
      <c r="M20" s="151"/>
      <c r="N20" s="151"/>
      <c r="O20" s="151"/>
      <c r="P20" s="151"/>
      <c r="Q20" s="151"/>
      <c r="R20" s="151"/>
      <c r="S20" s="151"/>
      <c r="T20" s="151"/>
      <c r="U20" s="151"/>
      <c r="V20" s="152">
        <v>43944</v>
      </c>
      <c r="W20" s="151" t="s">
        <v>3831</v>
      </c>
      <c r="X20" s="151"/>
      <c r="Z20"/>
      <c r="AE20" s="34"/>
    </row>
    <row r="21" spans="1:31" x14ac:dyDescent="0.25">
      <c r="A21" s="19" t="s">
        <v>3843</v>
      </c>
      <c r="B21" s="19">
        <v>13448266</v>
      </c>
      <c r="C21" s="139">
        <v>12.25</v>
      </c>
      <c r="D21" s="19" t="s">
        <v>146</v>
      </c>
      <c r="E21" s="19">
        <v>1142907</v>
      </c>
      <c r="F21" s="140">
        <v>43943</v>
      </c>
      <c r="G21" s="151" t="s">
        <v>3813</v>
      </c>
      <c r="H21" s="151"/>
      <c r="I21" s="151"/>
      <c r="J21" s="151"/>
      <c r="K21" s="151"/>
      <c r="L21" s="151"/>
      <c r="M21" s="151"/>
      <c r="N21" s="151"/>
      <c r="O21" s="151"/>
      <c r="P21" s="151"/>
      <c r="Q21" s="151"/>
      <c r="R21" s="151"/>
      <c r="S21" s="151"/>
      <c r="T21" s="151"/>
      <c r="U21" s="151"/>
      <c r="V21" s="152">
        <v>43949</v>
      </c>
      <c r="W21" s="151" t="s">
        <v>3831</v>
      </c>
      <c r="X21" s="151"/>
      <c r="Z21"/>
    </row>
    <row r="22" spans="1:31" x14ac:dyDescent="0.25">
      <c r="A22" s="19" t="s">
        <v>3844</v>
      </c>
      <c r="B22" s="19">
        <v>13448267</v>
      </c>
      <c r="C22" s="139">
        <v>12.25</v>
      </c>
      <c r="D22" s="19" t="s">
        <v>146</v>
      </c>
      <c r="E22" s="19">
        <v>1142907</v>
      </c>
      <c r="F22" s="140">
        <v>43944</v>
      </c>
      <c r="G22" s="19" t="s">
        <v>3813</v>
      </c>
      <c r="H22" s="19">
        <v>1112857</v>
      </c>
      <c r="V22" s="140">
        <v>43988</v>
      </c>
      <c r="W22" s="19" t="s">
        <v>3845</v>
      </c>
      <c r="Z22"/>
      <c r="AE22" s="34"/>
    </row>
    <row r="23" spans="1:31" x14ac:dyDescent="0.25">
      <c r="A23" s="19" t="s">
        <v>3846</v>
      </c>
      <c r="B23" s="19">
        <v>13448035</v>
      </c>
      <c r="C23" s="139">
        <v>8.375</v>
      </c>
      <c r="D23" s="19" t="s">
        <v>3837</v>
      </c>
      <c r="E23" s="19">
        <v>1080537</v>
      </c>
      <c r="F23" s="140">
        <v>43944</v>
      </c>
      <c r="G23" s="151" t="s">
        <v>3813</v>
      </c>
      <c r="H23" s="151">
        <v>1080537</v>
      </c>
      <c r="I23" s="151"/>
      <c r="J23" s="151"/>
      <c r="K23" s="151"/>
      <c r="L23" s="151"/>
      <c r="M23" s="151"/>
      <c r="N23" s="151"/>
      <c r="O23" s="151"/>
      <c r="P23" s="151"/>
      <c r="Q23" s="151"/>
      <c r="R23" s="151"/>
      <c r="S23" s="151"/>
      <c r="T23" s="151"/>
      <c r="U23" s="151"/>
      <c r="V23" s="140">
        <v>43968</v>
      </c>
      <c r="W23" s="19" t="s">
        <v>3847</v>
      </c>
      <c r="Z23"/>
      <c r="AE23" s="34"/>
    </row>
    <row r="24" spans="1:31" x14ac:dyDescent="0.25">
      <c r="A24" s="19" t="s">
        <v>3848</v>
      </c>
      <c r="B24" s="19">
        <v>13448036</v>
      </c>
      <c r="C24" s="139">
        <v>8.375</v>
      </c>
      <c r="D24" s="19" t="s">
        <v>3837</v>
      </c>
      <c r="E24" s="19">
        <v>1080537</v>
      </c>
      <c r="F24" s="140" t="s">
        <v>3849</v>
      </c>
      <c r="G24" s="151" t="s">
        <v>3813</v>
      </c>
      <c r="H24" s="151">
        <v>1140080</v>
      </c>
      <c r="I24" s="151"/>
      <c r="J24" s="151"/>
      <c r="K24" s="151"/>
      <c r="L24" s="151"/>
      <c r="M24" s="151"/>
      <c r="N24" s="151"/>
      <c r="O24" s="151"/>
      <c r="P24" s="151"/>
      <c r="Q24" s="151"/>
      <c r="R24" s="151"/>
      <c r="S24" s="151"/>
      <c r="T24" s="151"/>
      <c r="U24" s="151"/>
      <c r="V24" s="140">
        <v>43988</v>
      </c>
      <c r="W24" s="19" t="s">
        <v>3850</v>
      </c>
      <c r="Z24"/>
    </row>
    <row r="25" spans="1:31" x14ac:dyDescent="0.25">
      <c r="A25" s="19" t="s">
        <v>3851</v>
      </c>
      <c r="B25" s="19">
        <v>13461214</v>
      </c>
      <c r="C25" s="139">
        <v>8.375</v>
      </c>
      <c r="D25" s="19" t="s">
        <v>243</v>
      </c>
      <c r="E25" s="19" t="s">
        <v>3852</v>
      </c>
      <c r="F25" s="140">
        <v>43972</v>
      </c>
      <c r="G25" s="151" t="s">
        <v>3813</v>
      </c>
      <c r="H25" s="151">
        <v>1141517</v>
      </c>
      <c r="I25" s="151"/>
      <c r="J25" s="151"/>
      <c r="K25" s="151"/>
      <c r="L25" s="151"/>
      <c r="M25" s="151"/>
      <c r="N25" s="151"/>
      <c r="O25" s="151"/>
      <c r="P25" s="151"/>
      <c r="Q25" s="151"/>
      <c r="R25" s="151"/>
      <c r="S25" s="151"/>
      <c r="T25" s="151"/>
      <c r="U25" s="151"/>
      <c r="V25" s="152">
        <v>43988</v>
      </c>
      <c r="W25" s="151" t="s">
        <v>3853</v>
      </c>
      <c r="X25" s="151"/>
      <c r="Z25"/>
      <c r="AE25" s="34"/>
    </row>
    <row r="26" spans="1:31" x14ac:dyDescent="0.25">
      <c r="A26" s="19" t="s">
        <v>3854</v>
      </c>
      <c r="B26" s="19">
        <v>13448037</v>
      </c>
      <c r="C26" s="139">
        <v>8.375</v>
      </c>
      <c r="D26" s="19" t="s">
        <v>3837</v>
      </c>
      <c r="E26" s="19">
        <v>1080537</v>
      </c>
      <c r="F26" s="140">
        <v>43984</v>
      </c>
      <c r="G26" s="151" t="s">
        <v>3813</v>
      </c>
      <c r="H26" s="151">
        <v>1140080</v>
      </c>
      <c r="I26" s="151"/>
      <c r="J26" s="151"/>
      <c r="K26" s="151"/>
      <c r="L26" s="151"/>
      <c r="M26" s="151"/>
      <c r="N26" s="151"/>
      <c r="O26" s="151"/>
      <c r="P26" s="151"/>
      <c r="Q26" s="151"/>
      <c r="R26" s="151"/>
      <c r="S26" s="151"/>
      <c r="T26" s="151"/>
      <c r="U26" s="151"/>
      <c r="V26" s="152">
        <v>43988</v>
      </c>
      <c r="W26" s="151" t="s">
        <v>3850</v>
      </c>
      <c r="X26" s="151"/>
      <c r="Z26"/>
    </row>
    <row r="27" spans="1:31" x14ac:dyDescent="0.25">
      <c r="A27" s="19" t="s">
        <v>3855</v>
      </c>
      <c r="B27" s="19">
        <v>13448040</v>
      </c>
      <c r="C27" s="139">
        <v>8.375</v>
      </c>
      <c r="D27" s="19" t="s">
        <v>3837</v>
      </c>
      <c r="E27" s="19">
        <v>1080537</v>
      </c>
      <c r="F27" s="140">
        <v>43984</v>
      </c>
      <c r="G27" s="151" t="s">
        <v>3813</v>
      </c>
      <c r="H27" s="151">
        <v>1140080</v>
      </c>
      <c r="I27" s="151"/>
      <c r="J27" s="151"/>
      <c r="K27" s="151"/>
      <c r="L27" s="151"/>
      <c r="M27" s="151"/>
      <c r="N27" s="151"/>
      <c r="O27" s="151"/>
      <c r="P27" s="151"/>
      <c r="Q27" s="151"/>
      <c r="R27" s="151"/>
      <c r="S27" s="151"/>
      <c r="T27" s="151"/>
      <c r="U27" s="151"/>
      <c r="V27" s="152">
        <v>43998</v>
      </c>
      <c r="W27" s="151" t="s">
        <v>3850</v>
      </c>
      <c r="X27" s="151"/>
      <c r="Z27"/>
      <c r="AE27" s="34"/>
    </row>
    <row r="28" spans="1:31" x14ac:dyDescent="0.25">
      <c r="A28" s="19" t="s">
        <v>3856</v>
      </c>
      <c r="B28" s="19">
        <v>13461211</v>
      </c>
      <c r="C28" s="139">
        <v>8.375</v>
      </c>
      <c r="D28" s="19" t="s">
        <v>243</v>
      </c>
      <c r="E28" s="19">
        <v>1083564</v>
      </c>
      <c r="F28" s="140">
        <v>44001</v>
      </c>
      <c r="G28" s="19" t="s">
        <v>3813</v>
      </c>
      <c r="H28" s="19">
        <v>1141517</v>
      </c>
      <c r="V28" s="140">
        <v>44003</v>
      </c>
      <c r="W28" s="155" t="s">
        <v>3857</v>
      </c>
      <c r="X28" s="155"/>
      <c r="Z28" s="155"/>
      <c r="AB28" s="156"/>
      <c r="AC28" s="156"/>
    </row>
    <row r="29" spans="1:31" x14ac:dyDescent="0.25">
      <c r="A29" s="19" t="s">
        <v>3858</v>
      </c>
      <c r="B29" s="19">
        <v>13467575</v>
      </c>
      <c r="C29" s="139">
        <v>6.125</v>
      </c>
      <c r="D29" s="19" t="s">
        <v>3859</v>
      </c>
      <c r="E29" s="19">
        <v>965522</v>
      </c>
      <c r="F29" s="140">
        <v>44003</v>
      </c>
      <c r="G29" s="151" t="s">
        <v>3813</v>
      </c>
      <c r="H29" s="151" t="s">
        <v>3860</v>
      </c>
      <c r="I29" s="151"/>
      <c r="J29" s="151"/>
      <c r="K29" s="151"/>
      <c r="L29" s="151"/>
      <c r="M29" s="151"/>
      <c r="N29" s="151"/>
      <c r="O29" s="151"/>
      <c r="P29" s="151"/>
      <c r="Q29" s="151"/>
      <c r="R29" s="151"/>
      <c r="S29" s="151"/>
      <c r="T29" s="151"/>
      <c r="U29" s="151"/>
      <c r="V29" s="152">
        <v>44007</v>
      </c>
      <c r="W29" s="151" t="s">
        <v>3861</v>
      </c>
      <c r="X29" s="151"/>
      <c r="Z29"/>
      <c r="AE29" s="34"/>
    </row>
    <row r="30" spans="1:31" x14ac:dyDescent="0.25">
      <c r="A30" s="19" t="s">
        <v>3862</v>
      </c>
      <c r="B30" s="19">
        <v>13448039</v>
      </c>
      <c r="C30" s="139">
        <v>8.375</v>
      </c>
      <c r="D30" s="19" t="s">
        <v>3837</v>
      </c>
      <c r="E30" s="19">
        <v>1080537</v>
      </c>
      <c r="F30" s="140">
        <v>44004</v>
      </c>
      <c r="G30" s="151" t="s">
        <v>3813</v>
      </c>
      <c r="H30" s="151" t="s">
        <v>3863</v>
      </c>
      <c r="I30" s="151"/>
      <c r="J30" s="151"/>
      <c r="K30" s="151"/>
      <c r="L30" s="151"/>
      <c r="M30" s="151"/>
      <c r="N30" s="151"/>
      <c r="O30" s="151"/>
      <c r="P30" s="151"/>
      <c r="Q30" s="151"/>
      <c r="R30" s="151"/>
      <c r="S30" s="151"/>
      <c r="T30" s="151"/>
      <c r="U30" s="151"/>
      <c r="V30" s="152">
        <v>44005</v>
      </c>
      <c r="W30" s="151" t="s">
        <v>3864</v>
      </c>
      <c r="X30" s="151"/>
      <c r="Z30"/>
    </row>
    <row r="31" spans="1:31" x14ac:dyDescent="0.25">
      <c r="A31" s="19" t="s">
        <v>3865</v>
      </c>
      <c r="B31" s="19">
        <v>13448041</v>
      </c>
      <c r="C31" s="139">
        <v>8.375</v>
      </c>
      <c r="D31" s="19" t="s">
        <v>3837</v>
      </c>
      <c r="E31" s="19">
        <v>1080537</v>
      </c>
      <c r="F31" s="140">
        <v>44004</v>
      </c>
      <c r="G31" s="151" t="s">
        <v>3813</v>
      </c>
      <c r="H31" s="151" t="s">
        <v>3863</v>
      </c>
      <c r="I31" s="151"/>
      <c r="J31" s="151"/>
      <c r="K31" s="151"/>
      <c r="L31" s="151"/>
      <c r="M31" s="151"/>
      <c r="N31" s="151"/>
      <c r="O31" s="151"/>
      <c r="P31" s="151"/>
      <c r="Q31" s="151"/>
      <c r="R31" s="151"/>
      <c r="S31" s="151"/>
      <c r="T31" s="151"/>
      <c r="U31" s="151"/>
      <c r="V31" s="152">
        <v>44005</v>
      </c>
      <c r="W31" s="151" t="s">
        <v>3864</v>
      </c>
      <c r="X31" s="151"/>
      <c r="Z31"/>
      <c r="AE31" s="34"/>
    </row>
    <row r="32" spans="1:31" x14ac:dyDescent="0.25">
      <c r="A32" s="19" t="s">
        <v>3866</v>
      </c>
      <c r="B32" s="19">
        <v>13461210</v>
      </c>
      <c r="C32" s="139">
        <v>8.375</v>
      </c>
      <c r="D32" s="19" t="s">
        <v>243</v>
      </c>
      <c r="E32" s="19">
        <v>1083564</v>
      </c>
      <c r="F32" s="140">
        <v>44005</v>
      </c>
      <c r="G32" s="151" t="s">
        <v>3813</v>
      </c>
      <c r="H32" s="151">
        <v>1141517</v>
      </c>
      <c r="I32" s="151"/>
      <c r="J32" s="151"/>
      <c r="K32" s="151"/>
      <c r="L32" s="151"/>
      <c r="M32" s="151"/>
      <c r="N32" s="151"/>
      <c r="O32" s="151"/>
      <c r="P32" s="151"/>
      <c r="Q32" s="151"/>
      <c r="R32" s="151"/>
      <c r="S32" s="151"/>
      <c r="T32" s="151"/>
      <c r="U32" s="151"/>
      <c r="V32" s="152">
        <v>44006</v>
      </c>
      <c r="W32" s="151" t="s">
        <v>3867</v>
      </c>
      <c r="X32" s="151"/>
      <c r="Z32"/>
    </row>
    <row r="33" spans="1:31" x14ac:dyDescent="0.25">
      <c r="A33" s="19" t="s">
        <v>3868</v>
      </c>
      <c r="B33" s="19">
        <v>13460777</v>
      </c>
      <c r="C33" s="139">
        <v>8.375</v>
      </c>
      <c r="D33" s="19" t="s">
        <v>3837</v>
      </c>
      <c r="E33" s="19">
        <v>1080537</v>
      </c>
      <c r="F33" s="140">
        <v>44006</v>
      </c>
      <c r="G33" s="151" t="s">
        <v>3813</v>
      </c>
      <c r="H33" s="151">
        <v>1140080</v>
      </c>
      <c r="I33" s="151"/>
      <c r="J33" s="151"/>
      <c r="K33" s="151"/>
      <c r="L33" s="151"/>
      <c r="M33" s="151"/>
      <c r="N33" s="151"/>
      <c r="O33" s="151"/>
      <c r="P33" s="151"/>
      <c r="Q33" s="151"/>
      <c r="R33" s="151"/>
      <c r="S33" s="151"/>
      <c r="T33" s="151"/>
      <c r="U33" s="151"/>
      <c r="V33" s="152">
        <v>44010</v>
      </c>
      <c r="W33" s="151" t="s">
        <v>3869</v>
      </c>
      <c r="X33" s="151"/>
      <c r="Z33"/>
      <c r="AE33" s="34"/>
    </row>
    <row r="34" spans="1:31" x14ac:dyDescent="0.25">
      <c r="A34" s="19" t="s">
        <v>3870</v>
      </c>
      <c r="B34" s="19">
        <v>13460778</v>
      </c>
      <c r="C34" s="139">
        <v>8.375</v>
      </c>
      <c r="D34" s="19" t="s">
        <v>3837</v>
      </c>
      <c r="E34" s="19">
        <v>1080537</v>
      </c>
      <c r="F34" s="140">
        <v>44006</v>
      </c>
      <c r="G34" s="19" t="s">
        <v>3813</v>
      </c>
      <c r="H34" s="19">
        <v>1140080</v>
      </c>
      <c r="V34" s="152">
        <v>44010</v>
      </c>
      <c r="W34" s="155" t="s">
        <v>3871</v>
      </c>
      <c r="X34" s="155"/>
      <c r="Z34" s="155"/>
      <c r="AB34" s="156"/>
      <c r="AC34" s="156"/>
      <c r="AE34" s="34"/>
    </row>
    <row r="35" spans="1:31" x14ac:dyDescent="0.25">
      <c r="A35" s="19" t="s">
        <v>3872</v>
      </c>
      <c r="B35" s="19">
        <v>13460776</v>
      </c>
      <c r="C35" s="139">
        <v>8.375</v>
      </c>
      <c r="D35" s="19" t="s">
        <v>3837</v>
      </c>
      <c r="E35" s="19">
        <v>1080537</v>
      </c>
      <c r="F35" s="140">
        <v>44007</v>
      </c>
      <c r="G35" s="151" t="s">
        <v>3813</v>
      </c>
      <c r="H35" s="151">
        <v>1140080</v>
      </c>
      <c r="I35" s="151"/>
      <c r="J35" s="151"/>
      <c r="K35" s="151"/>
      <c r="L35" s="151"/>
      <c r="M35" s="151"/>
      <c r="N35" s="151"/>
      <c r="O35" s="151"/>
      <c r="P35" s="151"/>
      <c r="Q35" s="151"/>
      <c r="R35" s="151"/>
      <c r="S35" s="151"/>
      <c r="T35" s="151"/>
      <c r="U35" s="151"/>
      <c r="V35" s="152">
        <v>44010</v>
      </c>
      <c r="W35" s="151" t="s">
        <v>3869</v>
      </c>
      <c r="X35" s="151"/>
      <c r="Z35"/>
    </row>
    <row r="36" spans="1:31" x14ac:dyDescent="0.25">
      <c r="A36" s="19" t="s">
        <v>3873</v>
      </c>
      <c r="B36" s="19">
        <v>13461212</v>
      </c>
      <c r="C36" s="139">
        <v>8.375</v>
      </c>
      <c r="D36" s="19" t="s">
        <v>243</v>
      </c>
      <c r="E36" s="19">
        <v>1083564</v>
      </c>
      <c r="F36" s="140">
        <v>44010</v>
      </c>
      <c r="G36" s="151" t="s">
        <v>3813</v>
      </c>
      <c r="H36" s="151">
        <v>1141517</v>
      </c>
      <c r="I36" s="151"/>
      <c r="J36" s="151"/>
      <c r="K36" s="151"/>
      <c r="L36" s="151"/>
      <c r="M36" s="151"/>
      <c r="N36" s="151"/>
      <c r="O36" s="151"/>
      <c r="P36" s="151"/>
      <c r="Q36" s="151"/>
      <c r="R36" s="151"/>
      <c r="S36" s="151"/>
      <c r="T36" s="151"/>
      <c r="U36" s="151"/>
      <c r="V36" s="152">
        <v>44012</v>
      </c>
      <c r="W36" s="151" t="s">
        <v>3874</v>
      </c>
      <c r="X36" s="151"/>
      <c r="Z36"/>
      <c r="AE36" s="34"/>
    </row>
    <row r="37" spans="1:31" x14ac:dyDescent="0.25">
      <c r="A37" s="19" t="s">
        <v>3875</v>
      </c>
      <c r="B37" s="19">
        <v>13460779</v>
      </c>
      <c r="C37" s="139">
        <v>8.375</v>
      </c>
      <c r="D37" s="19" t="s">
        <v>3837</v>
      </c>
      <c r="E37" s="19">
        <v>1080537</v>
      </c>
      <c r="F37" s="140">
        <v>44013</v>
      </c>
      <c r="G37" s="151" t="s">
        <v>3813</v>
      </c>
      <c r="H37" s="151">
        <v>1140080</v>
      </c>
      <c r="I37" s="151"/>
      <c r="J37" s="151"/>
      <c r="K37" s="151"/>
      <c r="L37" s="151"/>
      <c r="M37" s="151"/>
      <c r="N37" s="151"/>
      <c r="O37" s="151"/>
      <c r="P37" s="151"/>
      <c r="Q37" s="151"/>
      <c r="R37" s="151"/>
      <c r="S37" s="151"/>
      <c r="T37" s="151"/>
      <c r="U37" s="151"/>
      <c r="V37" s="152">
        <v>44019</v>
      </c>
      <c r="W37" s="151" t="s">
        <v>3876</v>
      </c>
      <c r="X37" s="151"/>
      <c r="Z37"/>
    </row>
    <row r="38" spans="1:31" x14ac:dyDescent="0.25">
      <c r="A38" s="19" t="s">
        <v>3877</v>
      </c>
      <c r="B38" s="19">
        <v>13448038</v>
      </c>
      <c r="C38" s="139">
        <v>8.375</v>
      </c>
      <c r="D38" s="19" t="s">
        <v>3837</v>
      </c>
      <c r="E38" s="19">
        <v>1080537</v>
      </c>
      <c r="F38" s="140">
        <v>44014</v>
      </c>
      <c r="G38" s="151" t="s">
        <v>3813</v>
      </c>
      <c r="H38" s="151">
        <v>1140080</v>
      </c>
      <c r="I38" s="151"/>
      <c r="J38" s="151"/>
      <c r="K38" s="151"/>
      <c r="L38" s="151"/>
      <c r="M38" s="151"/>
      <c r="N38" s="151"/>
      <c r="O38" s="151"/>
      <c r="P38" s="151"/>
      <c r="Q38" s="151"/>
      <c r="R38" s="151"/>
      <c r="S38" s="151"/>
      <c r="T38" s="151"/>
      <c r="U38" s="151"/>
      <c r="V38" s="152">
        <v>44019</v>
      </c>
      <c r="W38" s="151" t="s">
        <v>3878</v>
      </c>
      <c r="X38" s="151"/>
      <c r="Z38"/>
      <c r="AE38" s="34"/>
    </row>
    <row r="39" spans="1:31" x14ac:dyDescent="0.25">
      <c r="A39" s="19" t="s">
        <v>3879</v>
      </c>
      <c r="B39" s="19">
        <v>13448042</v>
      </c>
      <c r="C39" s="139">
        <v>8.375</v>
      </c>
      <c r="D39" s="19" t="s">
        <v>3837</v>
      </c>
      <c r="E39" s="19">
        <v>1080537</v>
      </c>
      <c r="F39" s="140">
        <v>44017</v>
      </c>
      <c r="G39" s="151" t="s">
        <v>3813</v>
      </c>
      <c r="H39" s="151">
        <v>1140080</v>
      </c>
      <c r="I39" s="151"/>
      <c r="J39" s="151"/>
      <c r="K39" s="151"/>
      <c r="L39" s="151"/>
      <c r="M39" s="151"/>
      <c r="N39" s="151"/>
      <c r="O39" s="151"/>
      <c r="P39" s="151"/>
      <c r="Q39" s="151"/>
      <c r="R39" s="151"/>
      <c r="S39" s="151"/>
      <c r="T39" s="151"/>
      <c r="U39" s="151"/>
      <c r="V39" s="152">
        <v>44020</v>
      </c>
      <c r="W39" s="151" t="s">
        <v>3878</v>
      </c>
      <c r="X39" s="151"/>
      <c r="Z39"/>
    </row>
    <row r="40" spans="1:31" x14ac:dyDescent="0.25">
      <c r="A40" s="19" t="s">
        <v>3880</v>
      </c>
      <c r="B40" s="19">
        <v>13448043</v>
      </c>
      <c r="C40" s="139">
        <v>8.375</v>
      </c>
      <c r="D40" s="19" t="s">
        <v>3837</v>
      </c>
      <c r="E40" s="19">
        <v>1080537</v>
      </c>
      <c r="F40" s="140">
        <v>44017</v>
      </c>
      <c r="G40" s="19" t="s">
        <v>3813</v>
      </c>
      <c r="H40" s="19">
        <v>1140080</v>
      </c>
      <c r="V40" s="140">
        <v>44020</v>
      </c>
      <c r="W40" s="19" t="s">
        <v>3878</v>
      </c>
      <c r="Z40"/>
      <c r="AE40" s="34"/>
    </row>
    <row r="41" spans="1:31" x14ac:dyDescent="0.25">
      <c r="A41" s="19" t="s">
        <v>3881</v>
      </c>
      <c r="B41" s="19">
        <v>13448268</v>
      </c>
      <c r="C41" s="139">
        <v>12.25</v>
      </c>
      <c r="D41" s="19" t="s">
        <v>146</v>
      </c>
      <c r="E41" s="19">
        <v>1142907</v>
      </c>
      <c r="F41" s="140">
        <v>44021</v>
      </c>
      <c r="G41" s="151" t="s">
        <v>3813</v>
      </c>
      <c r="H41" s="151">
        <v>1112857</v>
      </c>
      <c r="I41" s="151"/>
      <c r="J41" s="151"/>
      <c r="K41" s="151"/>
      <c r="L41" s="151"/>
      <c r="M41" s="151"/>
      <c r="N41" s="151"/>
      <c r="O41" s="151"/>
      <c r="P41" s="151"/>
      <c r="Q41" s="151"/>
      <c r="R41" s="151"/>
      <c r="S41" s="151"/>
      <c r="T41" s="151"/>
      <c r="U41" s="151"/>
      <c r="V41" s="152">
        <v>44033</v>
      </c>
      <c r="W41" s="151" t="s">
        <v>3882</v>
      </c>
      <c r="X41" s="151"/>
      <c r="Z41"/>
    </row>
    <row r="42" spans="1:31" x14ac:dyDescent="0.25">
      <c r="A42" s="19" t="s">
        <v>3883</v>
      </c>
      <c r="B42" s="19">
        <v>13461220</v>
      </c>
      <c r="C42" s="139">
        <v>12.25</v>
      </c>
      <c r="D42" s="19" t="s">
        <v>146</v>
      </c>
      <c r="E42" s="19">
        <v>1142907</v>
      </c>
      <c r="F42" s="140">
        <v>44031</v>
      </c>
      <c r="G42" s="151" t="s">
        <v>3813</v>
      </c>
      <c r="H42" s="151">
        <v>1112857</v>
      </c>
      <c r="I42" s="151"/>
      <c r="J42" s="151"/>
      <c r="K42" s="151"/>
      <c r="L42" s="151"/>
      <c r="M42" s="151"/>
      <c r="N42" s="151"/>
      <c r="O42" s="151"/>
      <c r="P42" s="151"/>
      <c r="Q42" s="151"/>
      <c r="R42" s="151"/>
      <c r="S42" s="151"/>
      <c r="T42" s="151"/>
      <c r="U42" s="151"/>
      <c r="V42" s="152">
        <v>44035</v>
      </c>
      <c r="W42" s="151" t="s">
        <v>3882</v>
      </c>
      <c r="X42" s="151"/>
      <c r="Z42"/>
      <c r="AE42" s="34"/>
    </row>
    <row r="43" spans="1:31" x14ac:dyDescent="0.25">
      <c r="A43" s="19" t="s">
        <v>3884</v>
      </c>
      <c r="B43" s="19">
        <v>13461224</v>
      </c>
      <c r="C43" s="139">
        <v>12.25</v>
      </c>
      <c r="D43" s="19" t="s">
        <v>146</v>
      </c>
      <c r="E43" s="19">
        <v>1142907</v>
      </c>
      <c r="F43" s="140">
        <v>44038</v>
      </c>
      <c r="G43" s="151" t="s">
        <v>3813</v>
      </c>
      <c r="H43" s="151">
        <v>1112857</v>
      </c>
      <c r="I43" s="151"/>
      <c r="J43" s="151"/>
      <c r="K43" s="151"/>
      <c r="L43" s="151"/>
      <c r="M43" s="151"/>
      <c r="N43" s="151"/>
      <c r="O43" s="151"/>
      <c r="P43" s="151"/>
      <c r="Q43" s="151"/>
      <c r="R43" s="151"/>
      <c r="S43" s="151"/>
      <c r="T43" s="151"/>
      <c r="U43" s="151"/>
      <c r="V43" s="152">
        <v>44041</v>
      </c>
      <c r="W43" s="151" t="s">
        <v>3885</v>
      </c>
      <c r="X43" s="151"/>
      <c r="Z43"/>
    </row>
    <row r="44" spans="1:31" x14ac:dyDescent="0.25">
      <c r="A44" s="19" t="s">
        <v>3886</v>
      </c>
      <c r="B44" s="19">
        <v>13479749</v>
      </c>
      <c r="C44" s="139">
        <v>8.375</v>
      </c>
      <c r="D44" s="19" t="s">
        <v>3837</v>
      </c>
      <c r="E44" s="19">
        <v>1176919</v>
      </c>
      <c r="F44" s="140">
        <v>44060</v>
      </c>
      <c r="G44" s="151" t="s">
        <v>3813</v>
      </c>
      <c r="H44" s="151">
        <v>1145826</v>
      </c>
      <c r="I44" s="151"/>
      <c r="J44" s="151"/>
      <c r="K44" s="151"/>
      <c r="L44" s="151"/>
      <c r="M44" s="151"/>
      <c r="N44" s="151"/>
      <c r="O44" s="151"/>
      <c r="P44" s="151"/>
      <c r="Q44" s="151"/>
      <c r="R44" s="151"/>
      <c r="S44" s="151"/>
      <c r="T44" s="151"/>
      <c r="U44" s="151"/>
      <c r="V44" s="152">
        <v>44062</v>
      </c>
      <c r="W44" s="151" t="s">
        <v>3887</v>
      </c>
      <c r="X44" s="151"/>
      <c r="Z44"/>
      <c r="AE44" s="34"/>
    </row>
    <row r="45" spans="1:31" x14ac:dyDescent="0.25">
      <c r="A45" s="19" t="s">
        <v>3888</v>
      </c>
      <c r="B45" s="19">
        <v>13479750</v>
      </c>
      <c r="C45" s="139">
        <v>8.375</v>
      </c>
      <c r="D45" s="19" t="s">
        <v>3837</v>
      </c>
      <c r="E45" s="19">
        <v>1176919</v>
      </c>
      <c r="F45" s="140">
        <v>44060</v>
      </c>
      <c r="G45" s="151" t="s">
        <v>3813</v>
      </c>
      <c r="H45" s="151">
        <v>1145826</v>
      </c>
      <c r="I45" s="151"/>
      <c r="J45" s="151"/>
      <c r="K45" s="151"/>
      <c r="L45" s="151"/>
      <c r="M45" s="151"/>
      <c r="N45" s="151"/>
      <c r="O45" s="151"/>
      <c r="P45" s="151"/>
      <c r="Q45" s="151"/>
      <c r="R45" s="151"/>
      <c r="S45" s="151"/>
      <c r="T45" s="151"/>
      <c r="U45" s="151"/>
      <c r="V45" s="152">
        <v>44063</v>
      </c>
      <c r="W45" s="151" t="s">
        <v>3887</v>
      </c>
      <c r="X45" s="151"/>
      <c r="Z45"/>
      <c r="AE45" s="34"/>
    </row>
    <row r="46" spans="1:31" x14ac:dyDescent="0.25">
      <c r="A46" s="19" t="s">
        <v>3889</v>
      </c>
      <c r="B46" s="19">
        <v>13461213</v>
      </c>
      <c r="C46" s="139">
        <v>8.375</v>
      </c>
      <c r="D46" s="19" t="s">
        <v>243</v>
      </c>
      <c r="E46" s="19">
        <v>1083564</v>
      </c>
      <c r="F46" s="140">
        <v>44061</v>
      </c>
      <c r="G46" s="19" t="s">
        <v>3813</v>
      </c>
      <c r="H46" s="19">
        <v>1141517</v>
      </c>
      <c r="V46" s="140">
        <v>44066</v>
      </c>
      <c r="W46" s="19" t="s">
        <v>3890</v>
      </c>
      <c r="Z46"/>
    </row>
    <row r="47" spans="1:31" x14ac:dyDescent="0.25">
      <c r="A47" s="19" t="s">
        <v>3891</v>
      </c>
      <c r="B47" s="19">
        <v>13467527</v>
      </c>
      <c r="C47" s="139">
        <v>8.375</v>
      </c>
      <c r="D47" s="19" t="s">
        <v>243</v>
      </c>
      <c r="E47" s="19">
        <v>1083564</v>
      </c>
      <c r="F47" s="140">
        <v>44061</v>
      </c>
      <c r="G47" s="151" t="s">
        <v>3813</v>
      </c>
      <c r="H47" s="151">
        <v>1141517</v>
      </c>
      <c r="I47" s="151"/>
      <c r="J47" s="151"/>
      <c r="K47" s="151"/>
      <c r="L47" s="151"/>
      <c r="M47" s="151"/>
      <c r="N47" s="151"/>
      <c r="O47" s="151"/>
      <c r="P47" s="151"/>
      <c r="Q47" s="151"/>
      <c r="R47" s="151"/>
      <c r="S47" s="151"/>
      <c r="T47" s="151"/>
      <c r="U47" s="151"/>
      <c r="V47" s="152">
        <v>44067</v>
      </c>
      <c r="W47" s="151" t="s">
        <v>3874</v>
      </c>
      <c r="X47" s="151"/>
      <c r="Z47"/>
      <c r="AE47" s="34"/>
    </row>
    <row r="48" spans="1:31" x14ac:dyDescent="0.25">
      <c r="A48" s="19" t="s">
        <v>3892</v>
      </c>
      <c r="B48" s="19">
        <v>13467529</v>
      </c>
      <c r="C48" s="139">
        <v>8.375</v>
      </c>
      <c r="D48" s="19" t="s">
        <v>243</v>
      </c>
      <c r="E48" s="19">
        <v>1083564</v>
      </c>
      <c r="F48" s="140">
        <v>44076</v>
      </c>
      <c r="G48" s="151" t="s">
        <v>3813</v>
      </c>
      <c r="H48" s="151">
        <v>1141517</v>
      </c>
      <c r="I48" s="151"/>
      <c r="J48" s="151"/>
      <c r="K48" s="151"/>
      <c r="L48" s="151"/>
      <c r="M48" s="151"/>
      <c r="N48" s="151"/>
      <c r="O48" s="151"/>
      <c r="P48" s="151"/>
      <c r="Q48" s="151"/>
      <c r="R48" s="151"/>
      <c r="S48" s="151"/>
      <c r="T48" s="151"/>
      <c r="U48" s="151"/>
      <c r="V48" s="152">
        <v>44081</v>
      </c>
      <c r="W48" s="151" t="s">
        <v>3890</v>
      </c>
      <c r="X48" s="151"/>
      <c r="Z48"/>
    </row>
    <row r="49" spans="1:31" x14ac:dyDescent="0.25">
      <c r="A49" s="19" t="s">
        <v>3893</v>
      </c>
      <c r="B49" s="19">
        <v>13467528</v>
      </c>
      <c r="C49" s="139">
        <v>8.375</v>
      </c>
      <c r="D49" s="19" t="s">
        <v>243</v>
      </c>
      <c r="E49" s="19">
        <v>1083564</v>
      </c>
      <c r="F49" s="140">
        <v>44076</v>
      </c>
      <c r="G49" s="151" t="s">
        <v>3813</v>
      </c>
      <c r="H49" s="151">
        <v>1141517</v>
      </c>
      <c r="I49" s="151"/>
      <c r="J49" s="151"/>
      <c r="K49" s="151"/>
      <c r="L49" s="151"/>
      <c r="M49" s="151"/>
      <c r="N49" s="151"/>
      <c r="O49" s="151"/>
      <c r="P49" s="151"/>
      <c r="Q49" s="151"/>
      <c r="R49" s="151"/>
      <c r="S49" s="151"/>
      <c r="T49" s="151"/>
      <c r="U49" s="151"/>
      <c r="V49" s="152">
        <v>44081</v>
      </c>
      <c r="W49" s="151" t="s">
        <v>3890</v>
      </c>
      <c r="X49" s="151"/>
      <c r="Z49"/>
      <c r="AE49" s="34"/>
    </row>
    <row r="50" spans="1:31" x14ac:dyDescent="0.25">
      <c r="A50" s="19" t="s">
        <v>3894</v>
      </c>
      <c r="B50" s="19">
        <v>13490803</v>
      </c>
      <c r="C50" s="139">
        <v>8.375</v>
      </c>
      <c r="D50" s="19" t="s">
        <v>3837</v>
      </c>
      <c r="E50" s="19">
        <v>1080537</v>
      </c>
      <c r="F50" s="140">
        <v>44095</v>
      </c>
      <c r="G50" s="151" t="s">
        <v>3813</v>
      </c>
      <c r="H50" s="151">
        <v>1140080</v>
      </c>
      <c r="I50" s="151"/>
      <c r="J50" s="151"/>
      <c r="K50" s="151"/>
      <c r="L50" s="151"/>
      <c r="M50" s="151"/>
      <c r="N50" s="151"/>
      <c r="O50" s="151"/>
      <c r="P50" s="151"/>
      <c r="Q50" s="151"/>
      <c r="R50" s="151"/>
      <c r="S50" s="151"/>
      <c r="T50" s="151"/>
      <c r="U50" s="151"/>
      <c r="V50" s="152">
        <v>44098</v>
      </c>
      <c r="W50" s="151" t="s">
        <v>3895</v>
      </c>
      <c r="X50" s="151"/>
      <c r="Z50"/>
    </row>
    <row r="51" spans="1:31" x14ac:dyDescent="0.25">
      <c r="A51" s="19" t="s">
        <v>3896</v>
      </c>
      <c r="B51" s="19">
        <v>13490804</v>
      </c>
      <c r="C51" s="139">
        <v>8.375</v>
      </c>
      <c r="D51" s="19" t="s">
        <v>3837</v>
      </c>
      <c r="E51" s="19">
        <v>1080537</v>
      </c>
      <c r="F51" s="140">
        <v>44095</v>
      </c>
      <c r="G51" s="151" t="s">
        <v>3813</v>
      </c>
      <c r="H51" s="151">
        <v>1140080</v>
      </c>
      <c r="I51" s="151"/>
      <c r="J51" s="151"/>
      <c r="K51" s="151"/>
      <c r="L51" s="151"/>
      <c r="M51" s="151"/>
      <c r="N51" s="151"/>
      <c r="O51" s="151"/>
      <c r="P51" s="151"/>
      <c r="Q51" s="151"/>
      <c r="R51" s="151"/>
      <c r="S51" s="151"/>
      <c r="T51" s="151"/>
      <c r="U51" s="151"/>
      <c r="V51" s="152">
        <v>44109</v>
      </c>
      <c r="W51" s="151" t="s">
        <v>3895</v>
      </c>
      <c r="X51" s="151"/>
      <c r="Z51"/>
      <c r="AE51" s="34"/>
    </row>
    <row r="52" spans="1:31" x14ac:dyDescent="0.25">
      <c r="A52" s="19" t="s">
        <v>3897</v>
      </c>
      <c r="B52" s="19">
        <v>13490806</v>
      </c>
      <c r="C52" s="139">
        <v>8.375</v>
      </c>
      <c r="D52" s="19" t="s">
        <v>3837</v>
      </c>
      <c r="E52" s="19">
        <v>1080537</v>
      </c>
      <c r="F52" s="140">
        <v>44095</v>
      </c>
      <c r="G52" s="19" t="s">
        <v>3813</v>
      </c>
      <c r="H52" s="19">
        <v>1140080</v>
      </c>
      <c r="V52" s="140">
        <v>44103</v>
      </c>
      <c r="W52" s="19" t="s">
        <v>3895</v>
      </c>
      <c r="Z52"/>
    </row>
    <row r="53" spans="1:31" x14ac:dyDescent="0.25">
      <c r="A53" s="19" t="s">
        <v>3898</v>
      </c>
      <c r="B53" s="19">
        <v>13490805</v>
      </c>
      <c r="C53" s="139">
        <v>8.375</v>
      </c>
      <c r="D53" s="19" t="s">
        <v>3837</v>
      </c>
      <c r="E53" s="19">
        <v>1080537</v>
      </c>
      <c r="F53" s="140">
        <v>44095</v>
      </c>
      <c r="G53" s="151" t="s">
        <v>3813</v>
      </c>
      <c r="H53" s="151">
        <v>1140080</v>
      </c>
      <c r="I53" s="151"/>
      <c r="J53" s="151"/>
      <c r="K53" s="151"/>
      <c r="L53" s="151"/>
      <c r="M53" s="151"/>
      <c r="N53" s="151"/>
      <c r="O53" s="151"/>
      <c r="P53" s="151"/>
      <c r="Q53" s="151"/>
      <c r="R53" s="151"/>
      <c r="S53" s="151"/>
      <c r="T53" s="151"/>
      <c r="U53" s="151"/>
      <c r="V53" s="152">
        <v>44101</v>
      </c>
      <c r="W53" s="151" t="s">
        <v>3895</v>
      </c>
      <c r="X53" s="151"/>
      <c r="Z53"/>
      <c r="AE53" s="34"/>
    </row>
    <row r="54" spans="1:31" x14ac:dyDescent="0.25">
      <c r="A54" s="19" t="s">
        <v>3899</v>
      </c>
      <c r="B54" s="19">
        <v>13461221</v>
      </c>
      <c r="C54" s="139">
        <v>12.25</v>
      </c>
      <c r="D54" s="19" t="s">
        <v>146</v>
      </c>
      <c r="E54" s="19">
        <v>1142907</v>
      </c>
      <c r="F54" s="140">
        <v>44101</v>
      </c>
      <c r="G54" s="151" t="s">
        <v>3813</v>
      </c>
      <c r="H54" s="151">
        <v>1112857</v>
      </c>
      <c r="I54" s="151"/>
      <c r="J54" s="151"/>
      <c r="K54" s="151"/>
      <c r="L54" s="151"/>
      <c r="M54" s="151"/>
      <c r="N54" s="151"/>
      <c r="O54" s="151"/>
      <c r="P54" s="151"/>
      <c r="Q54" s="151"/>
      <c r="R54" s="151"/>
      <c r="S54" s="151"/>
      <c r="T54" s="151"/>
      <c r="U54" s="151"/>
      <c r="V54" s="152">
        <v>44104</v>
      </c>
      <c r="W54" s="151" t="s">
        <v>3900</v>
      </c>
      <c r="X54" s="151"/>
      <c r="Z54"/>
    </row>
    <row r="55" spans="1:31" x14ac:dyDescent="0.25">
      <c r="A55" s="19" t="s">
        <v>3901</v>
      </c>
      <c r="B55" s="19">
        <v>13461222</v>
      </c>
      <c r="C55" s="139">
        <v>12.25</v>
      </c>
      <c r="D55" s="19" t="s">
        <v>146</v>
      </c>
      <c r="E55" s="19">
        <v>1142907</v>
      </c>
      <c r="F55" s="140">
        <v>44102</v>
      </c>
      <c r="G55" s="151" t="s">
        <v>3813</v>
      </c>
      <c r="H55" s="151">
        <v>1112857</v>
      </c>
      <c r="I55" s="151"/>
      <c r="J55" s="151"/>
      <c r="K55" s="151"/>
      <c r="L55" s="151"/>
      <c r="M55" s="151"/>
      <c r="N55" s="151"/>
      <c r="O55" s="151"/>
      <c r="P55" s="151"/>
      <c r="Q55" s="151"/>
      <c r="R55" s="151"/>
      <c r="S55" s="151"/>
      <c r="T55" s="151"/>
      <c r="U55" s="151"/>
      <c r="V55" s="152">
        <v>44151</v>
      </c>
      <c r="W55" s="151" t="s">
        <v>3900</v>
      </c>
      <c r="X55" s="151"/>
      <c r="Z55"/>
      <c r="AE55" s="34"/>
    </row>
    <row r="56" spans="1:31" x14ac:dyDescent="0.25">
      <c r="A56" s="19" t="s">
        <v>3902</v>
      </c>
      <c r="B56" s="19">
        <v>13461223</v>
      </c>
      <c r="C56" s="139">
        <v>12.25</v>
      </c>
      <c r="D56" s="19" t="s">
        <v>146</v>
      </c>
      <c r="E56" s="19">
        <v>1142907</v>
      </c>
      <c r="F56" s="140">
        <v>44102</v>
      </c>
      <c r="G56" s="151" t="s">
        <v>3813</v>
      </c>
      <c r="H56" s="151">
        <v>1112857</v>
      </c>
      <c r="I56" s="151"/>
      <c r="J56" s="151"/>
      <c r="K56" s="151"/>
      <c r="L56" s="151"/>
      <c r="M56" s="151"/>
      <c r="N56" s="151"/>
      <c r="O56" s="151"/>
      <c r="P56" s="151"/>
      <c r="Q56" s="151"/>
      <c r="R56" s="151"/>
      <c r="S56" s="151"/>
      <c r="T56" s="151"/>
      <c r="U56" s="151"/>
      <c r="V56" s="152">
        <v>44151</v>
      </c>
      <c r="W56" s="151" t="s">
        <v>3900</v>
      </c>
      <c r="X56" s="151"/>
      <c r="Z56"/>
      <c r="AE56" s="34"/>
    </row>
    <row r="57" spans="1:31" x14ac:dyDescent="0.25">
      <c r="A57" s="19" t="s">
        <v>3903</v>
      </c>
      <c r="B57" s="19">
        <v>13505413</v>
      </c>
      <c r="C57" s="139">
        <v>17</v>
      </c>
      <c r="D57" s="19" t="s">
        <v>3904</v>
      </c>
      <c r="E57" s="19">
        <v>1162267</v>
      </c>
      <c r="F57" s="140">
        <v>44117</v>
      </c>
      <c r="G57" s="151" t="s">
        <v>3813</v>
      </c>
      <c r="H57" s="151">
        <v>1153090</v>
      </c>
      <c r="I57" s="151"/>
      <c r="J57" s="151"/>
      <c r="K57" s="151"/>
      <c r="L57" s="151"/>
      <c r="M57" s="151"/>
      <c r="N57" s="151"/>
      <c r="O57" s="151"/>
      <c r="P57" s="151"/>
      <c r="Q57" s="151"/>
      <c r="R57" s="151"/>
      <c r="S57" s="151"/>
      <c r="T57" s="151"/>
      <c r="U57" s="151"/>
      <c r="V57" s="152">
        <v>44154</v>
      </c>
      <c r="W57" s="151" t="s">
        <v>3905</v>
      </c>
      <c r="X57" s="151"/>
      <c r="Z57"/>
    </row>
    <row r="58" spans="1:31" x14ac:dyDescent="0.25">
      <c r="A58" s="19" t="s">
        <v>3906</v>
      </c>
      <c r="B58" s="19">
        <v>13505412</v>
      </c>
      <c r="C58" s="139">
        <v>17</v>
      </c>
      <c r="D58" s="19" t="s">
        <v>3904</v>
      </c>
      <c r="E58" s="19">
        <v>1162267</v>
      </c>
      <c r="F58" s="140">
        <v>44157</v>
      </c>
      <c r="G58" s="19" t="s">
        <v>3813</v>
      </c>
      <c r="H58" s="19">
        <v>1153090</v>
      </c>
      <c r="V58" s="140">
        <v>44159</v>
      </c>
      <c r="W58" s="19" t="s">
        <v>3905</v>
      </c>
      <c r="Z58"/>
      <c r="AE58" s="34"/>
    </row>
    <row r="59" spans="1:31" x14ac:dyDescent="0.25">
      <c r="A59" s="19" t="s">
        <v>3907</v>
      </c>
      <c r="B59" s="19">
        <v>13521412</v>
      </c>
      <c r="C59" s="139">
        <v>8.375</v>
      </c>
      <c r="D59" s="19" t="s">
        <v>3908</v>
      </c>
      <c r="E59" s="19">
        <v>1056029</v>
      </c>
      <c r="F59" s="140">
        <v>44164</v>
      </c>
      <c r="G59" s="151" t="s">
        <v>3813</v>
      </c>
      <c r="H59" s="151">
        <v>1158490</v>
      </c>
      <c r="I59" s="151"/>
      <c r="J59" s="151"/>
      <c r="K59" s="151"/>
      <c r="L59" s="151"/>
      <c r="M59" s="151"/>
      <c r="N59" s="151"/>
      <c r="O59" s="151"/>
      <c r="P59" s="151"/>
      <c r="Q59" s="151"/>
      <c r="R59" s="151"/>
      <c r="S59" s="151"/>
      <c r="T59" s="151"/>
      <c r="U59" s="151"/>
      <c r="V59" s="152">
        <v>44166</v>
      </c>
      <c r="W59" s="151" t="s">
        <v>3909</v>
      </c>
      <c r="X59" s="151"/>
      <c r="Z59"/>
    </row>
    <row r="60" spans="1:31" x14ac:dyDescent="0.25">
      <c r="A60" s="19" t="s">
        <v>3910</v>
      </c>
      <c r="B60" s="19">
        <v>13521407</v>
      </c>
      <c r="C60" s="139">
        <v>8.375</v>
      </c>
      <c r="D60" s="19" t="s">
        <v>3908</v>
      </c>
      <c r="E60" s="19">
        <v>1056029</v>
      </c>
      <c r="F60" s="140">
        <v>44164</v>
      </c>
      <c r="G60" s="151" t="s">
        <v>3813</v>
      </c>
      <c r="H60" s="151">
        <v>1158490</v>
      </c>
      <c r="I60" s="151"/>
      <c r="J60" s="151"/>
      <c r="K60" s="151"/>
      <c r="L60" s="151"/>
      <c r="M60" s="151"/>
      <c r="N60" s="151"/>
      <c r="O60" s="151"/>
      <c r="P60" s="151"/>
      <c r="Q60" s="151"/>
      <c r="R60" s="151"/>
      <c r="S60" s="151"/>
      <c r="T60" s="151"/>
      <c r="U60" s="151"/>
      <c r="V60" s="152">
        <v>44168</v>
      </c>
      <c r="W60" s="151" t="s">
        <v>3909</v>
      </c>
      <c r="X60" s="151"/>
      <c r="Z60"/>
      <c r="AE60" s="34"/>
    </row>
    <row r="61" spans="1:31" x14ac:dyDescent="0.25">
      <c r="A61" s="19" t="s">
        <v>3911</v>
      </c>
      <c r="B61" s="19">
        <v>13521408</v>
      </c>
      <c r="C61" s="139">
        <v>8.375</v>
      </c>
      <c r="D61" s="19" t="s">
        <v>3908</v>
      </c>
      <c r="E61" s="19">
        <v>1056029</v>
      </c>
      <c r="F61" s="140">
        <v>44165</v>
      </c>
      <c r="G61" s="151" t="s">
        <v>3813</v>
      </c>
      <c r="H61" s="151">
        <v>1158490</v>
      </c>
      <c r="I61" s="151"/>
      <c r="J61" s="151"/>
      <c r="K61" s="151"/>
      <c r="L61" s="151"/>
      <c r="M61" s="151"/>
      <c r="N61" s="151"/>
      <c r="O61" s="151"/>
      <c r="P61" s="151"/>
      <c r="Q61" s="151"/>
      <c r="R61" s="151"/>
      <c r="S61" s="151"/>
      <c r="T61" s="151"/>
      <c r="U61" s="151"/>
      <c r="V61" s="152">
        <v>44168</v>
      </c>
      <c r="W61" s="151" t="s">
        <v>3909</v>
      </c>
      <c r="X61" s="151"/>
      <c r="Z61"/>
    </row>
    <row r="62" spans="1:31" x14ac:dyDescent="0.25">
      <c r="A62" s="19" t="s">
        <v>3912</v>
      </c>
      <c r="B62" s="19">
        <v>13519804</v>
      </c>
      <c r="C62" s="139">
        <v>8.375</v>
      </c>
      <c r="D62" s="19" t="s">
        <v>243</v>
      </c>
      <c r="E62" s="19">
        <v>1092981</v>
      </c>
      <c r="F62" s="140">
        <v>44165</v>
      </c>
      <c r="G62" s="151" t="s">
        <v>3813</v>
      </c>
      <c r="H62" s="151">
        <v>1141517</v>
      </c>
      <c r="I62" s="151"/>
      <c r="J62" s="151"/>
      <c r="K62" s="151"/>
      <c r="L62" s="151"/>
      <c r="M62" s="151"/>
      <c r="N62" s="151"/>
      <c r="O62" s="151"/>
      <c r="P62" s="151"/>
      <c r="Q62" s="151"/>
      <c r="R62" s="151"/>
      <c r="S62" s="151"/>
      <c r="T62" s="151"/>
      <c r="U62" s="151"/>
      <c r="V62" s="152">
        <v>44171</v>
      </c>
      <c r="W62" s="151" t="s">
        <v>3913</v>
      </c>
      <c r="X62" s="151"/>
      <c r="Z62"/>
      <c r="AE62" s="34"/>
    </row>
    <row r="63" spans="1:31" x14ac:dyDescent="0.25">
      <c r="A63" s="19" t="s">
        <v>3914</v>
      </c>
      <c r="B63" s="19">
        <v>13519805</v>
      </c>
      <c r="C63" s="139">
        <v>8.375</v>
      </c>
      <c r="D63" s="19" t="s">
        <v>243</v>
      </c>
      <c r="E63" s="19">
        <v>1092981</v>
      </c>
      <c r="F63" s="140">
        <v>44165</v>
      </c>
      <c r="G63" s="151" t="s">
        <v>3813</v>
      </c>
      <c r="H63" s="151">
        <v>1141517</v>
      </c>
      <c r="I63" s="151"/>
      <c r="J63" s="151"/>
      <c r="K63" s="151"/>
      <c r="L63" s="151"/>
      <c r="M63" s="151"/>
      <c r="N63" s="151"/>
      <c r="O63" s="151"/>
      <c r="P63" s="151"/>
      <c r="Q63" s="151"/>
      <c r="R63" s="151"/>
      <c r="S63" s="151"/>
      <c r="T63" s="151"/>
      <c r="U63" s="151"/>
      <c r="V63" s="152">
        <v>44171</v>
      </c>
      <c r="W63" s="151" t="s">
        <v>3913</v>
      </c>
      <c r="X63" s="151"/>
      <c r="Z63"/>
    </row>
    <row r="64" spans="1:31" x14ac:dyDescent="0.25">
      <c r="A64" s="19" t="s">
        <v>3915</v>
      </c>
      <c r="B64" s="19">
        <v>13521409</v>
      </c>
      <c r="C64" s="139">
        <v>8.375</v>
      </c>
      <c r="D64" s="19" t="s">
        <v>3908</v>
      </c>
      <c r="E64" s="19">
        <v>1056029</v>
      </c>
      <c r="F64" s="140">
        <v>44166</v>
      </c>
      <c r="G64" s="19" t="s">
        <v>3813</v>
      </c>
      <c r="H64" s="19">
        <v>1158490</v>
      </c>
      <c r="V64" s="140">
        <v>44171</v>
      </c>
      <c r="W64" s="19" t="s">
        <v>3909</v>
      </c>
      <c r="Z64"/>
      <c r="AE64" s="34"/>
    </row>
    <row r="65" spans="1:31" x14ac:dyDescent="0.25">
      <c r="A65" s="19" t="s">
        <v>3916</v>
      </c>
      <c r="B65" s="19">
        <v>13516798</v>
      </c>
      <c r="C65" s="139">
        <v>12</v>
      </c>
      <c r="D65" s="19" t="s">
        <v>3917</v>
      </c>
      <c r="E65" s="19" t="s">
        <v>3918</v>
      </c>
      <c r="F65" s="140">
        <v>44172</v>
      </c>
      <c r="G65" s="151" t="s">
        <v>3813</v>
      </c>
      <c r="H65" s="151">
        <v>1146009</v>
      </c>
      <c r="I65" s="151"/>
      <c r="J65" s="151"/>
      <c r="K65" s="151"/>
      <c r="L65" s="151"/>
      <c r="M65" s="151"/>
      <c r="N65" s="151"/>
      <c r="O65" s="151"/>
      <c r="P65" s="151"/>
      <c r="Q65" s="151"/>
      <c r="R65" s="151"/>
      <c r="S65" s="151"/>
      <c r="T65" s="151"/>
      <c r="U65" s="151"/>
      <c r="V65" s="152">
        <v>44178</v>
      </c>
      <c r="W65" s="151" t="s">
        <v>3919</v>
      </c>
      <c r="X65" s="151"/>
      <c r="Z65"/>
    </row>
    <row r="66" spans="1:31" x14ac:dyDescent="0.25">
      <c r="A66" s="19" t="s">
        <v>3920</v>
      </c>
      <c r="B66" s="19">
        <v>13519099</v>
      </c>
      <c r="C66" s="139">
        <v>12</v>
      </c>
      <c r="D66" s="19" t="s">
        <v>3917</v>
      </c>
      <c r="E66" s="19" t="s">
        <v>3918</v>
      </c>
      <c r="F66" s="140">
        <v>44172</v>
      </c>
      <c r="G66" s="151" t="s">
        <v>3813</v>
      </c>
      <c r="H66" s="151">
        <v>1146009</v>
      </c>
      <c r="I66" s="151"/>
      <c r="J66" s="151"/>
      <c r="K66" s="151"/>
      <c r="L66" s="151"/>
      <c r="M66" s="151"/>
      <c r="N66" s="151"/>
      <c r="O66" s="151"/>
      <c r="P66" s="151"/>
      <c r="Q66" s="151"/>
      <c r="R66" s="151"/>
      <c r="S66" s="151"/>
      <c r="T66" s="151"/>
      <c r="U66" s="151"/>
      <c r="V66" s="152">
        <v>44180</v>
      </c>
      <c r="W66" s="151" t="s">
        <v>3919</v>
      </c>
      <c r="X66" s="151"/>
      <c r="Z66"/>
      <c r="AE66" s="34"/>
    </row>
    <row r="67" spans="1:31" x14ac:dyDescent="0.25">
      <c r="A67" s="19" t="s">
        <v>3921</v>
      </c>
      <c r="B67" s="19">
        <v>13516796</v>
      </c>
      <c r="C67" s="139">
        <v>12</v>
      </c>
      <c r="D67" s="19" t="s">
        <v>3922</v>
      </c>
      <c r="E67" s="19">
        <v>1005462</v>
      </c>
      <c r="F67" s="140">
        <v>44172</v>
      </c>
      <c r="G67" s="151" t="s">
        <v>3813</v>
      </c>
      <c r="H67" s="151" t="s">
        <v>3923</v>
      </c>
      <c r="I67" s="151"/>
      <c r="J67" s="151"/>
      <c r="K67" s="151"/>
      <c r="L67" s="151"/>
      <c r="M67" s="151"/>
      <c r="N67" s="151"/>
      <c r="O67" s="151"/>
      <c r="P67" s="151"/>
      <c r="Q67" s="151"/>
      <c r="R67" s="151"/>
      <c r="S67" s="151"/>
      <c r="T67" s="151"/>
      <c r="U67" s="151"/>
      <c r="V67" s="152">
        <v>44178</v>
      </c>
      <c r="W67" s="151" t="s">
        <v>3924</v>
      </c>
      <c r="X67" s="151"/>
      <c r="Z67"/>
      <c r="AE67" s="34"/>
    </row>
    <row r="68" spans="1:31" x14ac:dyDescent="0.25">
      <c r="A68" s="19" t="s">
        <v>3925</v>
      </c>
      <c r="B68" s="19">
        <v>13509985</v>
      </c>
      <c r="C68" s="139">
        <v>6.125</v>
      </c>
      <c r="D68" s="19" t="s">
        <v>449</v>
      </c>
      <c r="E68" s="19" t="s">
        <v>2671</v>
      </c>
      <c r="F68" s="140">
        <v>44200</v>
      </c>
      <c r="G68" s="151" t="s">
        <v>3813</v>
      </c>
      <c r="H68" s="151">
        <v>1145824</v>
      </c>
      <c r="I68" s="151"/>
      <c r="J68" s="151"/>
      <c r="K68" s="151"/>
      <c r="L68" s="151"/>
      <c r="M68" s="151"/>
      <c r="N68" s="151"/>
      <c r="O68" s="151"/>
      <c r="P68" s="151"/>
      <c r="Q68" s="151"/>
      <c r="R68" s="151"/>
      <c r="S68" s="151"/>
      <c r="T68" s="151"/>
      <c r="U68" s="151"/>
      <c r="V68" s="152">
        <v>44202</v>
      </c>
      <c r="W68" s="151" t="s">
        <v>3926</v>
      </c>
      <c r="X68" s="151"/>
      <c r="Z68"/>
    </row>
    <row r="69" spans="1:31" ht="45" customHeight="1" x14ac:dyDescent="0.25">
      <c r="A69" s="19" t="s">
        <v>3927</v>
      </c>
      <c r="B69" s="19">
        <v>13538857</v>
      </c>
      <c r="C69" s="139">
        <v>8.375</v>
      </c>
      <c r="D69" s="19" t="s">
        <v>243</v>
      </c>
      <c r="E69" s="19" t="s">
        <v>3928</v>
      </c>
      <c r="F69" s="140">
        <v>44203</v>
      </c>
      <c r="G69" s="151" t="s">
        <v>3813</v>
      </c>
      <c r="H69" s="151">
        <v>1141517</v>
      </c>
      <c r="I69" s="151"/>
      <c r="J69" s="151"/>
      <c r="K69" s="151"/>
      <c r="L69" s="151"/>
      <c r="M69" s="151"/>
      <c r="N69" s="151"/>
      <c r="O69" s="151"/>
      <c r="P69" s="151"/>
      <c r="Q69" s="151"/>
      <c r="R69" s="151"/>
      <c r="S69" s="151"/>
      <c r="T69" s="151"/>
      <c r="U69" s="151"/>
      <c r="V69" s="152">
        <v>44204</v>
      </c>
      <c r="W69" s="151" t="s">
        <v>3929</v>
      </c>
      <c r="X69" s="151"/>
      <c r="Z69"/>
      <c r="AE69" s="34"/>
    </row>
    <row r="70" spans="1:31" x14ac:dyDescent="0.25">
      <c r="A70" s="19" t="s">
        <v>3930</v>
      </c>
      <c r="B70" s="19">
        <v>13538859</v>
      </c>
      <c r="C70" s="139">
        <v>8.375</v>
      </c>
      <c r="D70" s="19" t="s">
        <v>3837</v>
      </c>
      <c r="E70" s="19" t="s">
        <v>3931</v>
      </c>
      <c r="F70" s="140">
        <v>44210</v>
      </c>
      <c r="G70" s="19" t="s">
        <v>3813</v>
      </c>
      <c r="H70" s="19">
        <v>1145826</v>
      </c>
      <c r="V70" s="140">
        <v>44210</v>
      </c>
      <c r="W70" s="19" t="s">
        <v>3887</v>
      </c>
      <c r="Z70"/>
    </row>
    <row r="71" spans="1:31" x14ac:dyDescent="0.25">
      <c r="A71" s="19" t="s">
        <v>3932</v>
      </c>
      <c r="B71" s="19">
        <v>13546861</v>
      </c>
      <c r="C71" s="139">
        <v>6.125</v>
      </c>
      <c r="D71" s="19" t="s">
        <v>449</v>
      </c>
      <c r="E71" s="19">
        <v>1137349</v>
      </c>
      <c r="F71" s="140">
        <v>44224</v>
      </c>
      <c r="G71" s="151" t="s">
        <v>3813</v>
      </c>
      <c r="H71" s="151">
        <v>1145824</v>
      </c>
      <c r="I71" s="151"/>
      <c r="J71" s="151"/>
      <c r="K71" s="151"/>
      <c r="L71" s="151"/>
      <c r="M71" s="151"/>
      <c r="N71" s="151"/>
      <c r="O71" s="151"/>
      <c r="P71" s="151"/>
      <c r="Q71" s="151"/>
      <c r="R71" s="151"/>
      <c r="S71" s="151"/>
      <c r="T71" s="151"/>
      <c r="U71" s="151"/>
      <c r="V71" s="152">
        <v>44229</v>
      </c>
      <c r="W71" s="151" t="s">
        <v>3926</v>
      </c>
      <c r="X71" s="151"/>
      <c r="Z71"/>
      <c r="AE71" s="34"/>
    </row>
    <row r="72" spans="1:31" x14ac:dyDescent="0.25">
      <c r="A72" s="19" t="s">
        <v>3933</v>
      </c>
      <c r="B72" s="19">
        <v>13546862</v>
      </c>
      <c r="C72" s="139">
        <v>6.125</v>
      </c>
      <c r="D72" s="19" t="s">
        <v>449</v>
      </c>
      <c r="E72" s="19">
        <v>1137349</v>
      </c>
      <c r="F72" s="140">
        <v>44224</v>
      </c>
      <c r="G72" s="151" t="s">
        <v>3813</v>
      </c>
      <c r="H72" s="151">
        <v>1145824</v>
      </c>
      <c r="I72" s="151"/>
      <c r="J72" s="151"/>
      <c r="K72" s="151"/>
      <c r="L72" s="151"/>
      <c r="M72" s="151"/>
      <c r="N72" s="151"/>
      <c r="O72" s="151"/>
      <c r="P72" s="151"/>
      <c r="Q72" s="151"/>
      <c r="R72" s="151"/>
      <c r="S72" s="151"/>
      <c r="T72" s="151"/>
      <c r="U72" s="151"/>
      <c r="V72" s="152">
        <v>44229</v>
      </c>
      <c r="W72" s="151" t="s">
        <v>3926</v>
      </c>
      <c r="X72" s="151"/>
      <c r="Z72"/>
    </row>
    <row r="73" spans="1:31" x14ac:dyDescent="0.25">
      <c r="A73" s="19" t="s">
        <v>3934</v>
      </c>
      <c r="B73" s="19">
        <v>13546803</v>
      </c>
      <c r="C73" s="139">
        <v>8.375</v>
      </c>
      <c r="D73" s="19" t="s">
        <v>3837</v>
      </c>
      <c r="E73" s="19">
        <v>1176919</v>
      </c>
      <c r="F73" s="140">
        <v>44227</v>
      </c>
      <c r="G73" s="151" t="s">
        <v>3813</v>
      </c>
      <c r="H73" s="151">
        <v>1145826</v>
      </c>
      <c r="I73" s="151"/>
      <c r="J73" s="151"/>
      <c r="K73" s="151"/>
      <c r="L73" s="151"/>
      <c r="M73" s="151"/>
      <c r="N73" s="151"/>
      <c r="O73" s="151"/>
      <c r="P73" s="151"/>
      <c r="Q73" s="151"/>
      <c r="R73" s="151"/>
      <c r="S73" s="151"/>
      <c r="T73" s="151"/>
      <c r="U73" s="151"/>
      <c r="V73" s="152">
        <v>44231</v>
      </c>
      <c r="W73" s="151" t="s">
        <v>3935</v>
      </c>
      <c r="X73" s="151"/>
      <c r="Z73"/>
      <c r="AE73" s="34"/>
    </row>
    <row r="74" spans="1:31" x14ac:dyDescent="0.25">
      <c r="A74" s="19" t="s">
        <v>3936</v>
      </c>
      <c r="B74" s="19">
        <v>13538858</v>
      </c>
      <c r="C74" s="139">
        <v>8.375</v>
      </c>
      <c r="D74" s="19" t="s">
        <v>243</v>
      </c>
      <c r="E74" s="19" t="s">
        <v>3834</v>
      </c>
      <c r="F74" s="140">
        <v>44227</v>
      </c>
      <c r="G74" s="151" t="s">
        <v>3813</v>
      </c>
      <c r="H74" s="151">
        <v>1141517</v>
      </c>
      <c r="I74" s="151"/>
      <c r="J74" s="151"/>
      <c r="K74" s="151"/>
      <c r="L74" s="151"/>
      <c r="M74" s="151"/>
      <c r="N74" s="151"/>
      <c r="O74" s="151"/>
      <c r="P74" s="151"/>
      <c r="Q74" s="151"/>
      <c r="R74" s="151"/>
      <c r="S74" s="151"/>
      <c r="T74" s="151"/>
      <c r="U74" s="151"/>
      <c r="V74" s="152">
        <v>44235</v>
      </c>
      <c r="W74" s="151" t="s">
        <v>3937</v>
      </c>
      <c r="X74" s="151"/>
      <c r="Z74"/>
    </row>
    <row r="75" spans="1:31" x14ac:dyDescent="0.25">
      <c r="A75" s="19" t="s">
        <v>3938</v>
      </c>
      <c r="B75" s="19">
        <v>13546804</v>
      </c>
      <c r="C75" s="139">
        <v>8.375</v>
      </c>
      <c r="D75" s="19" t="s">
        <v>3837</v>
      </c>
      <c r="E75" s="19">
        <v>1176919</v>
      </c>
      <c r="F75" s="140">
        <v>44227</v>
      </c>
      <c r="G75" s="151" t="s">
        <v>3813</v>
      </c>
      <c r="H75" s="151">
        <v>1145826</v>
      </c>
      <c r="I75" s="151"/>
      <c r="J75" s="151"/>
      <c r="K75" s="151"/>
      <c r="L75" s="151"/>
      <c r="M75" s="151"/>
      <c r="N75" s="151"/>
      <c r="O75" s="151"/>
      <c r="P75" s="151"/>
      <c r="Q75" s="151"/>
      <c r="R75" s="151"/>
      <c r="S75" s="151"/>
      <c r="T75" s="151"/>
      <c r="U75" s="151"/>
      <c r="V75" s="152">
        <v>44235</v>
      </c>
      <c r="W75" s="151" t="s">
        <v>3935</v>
      </c>
      <c r="X75" s="151"/>
      <c r="Z75"/>
      <c r="AE75" s="34"/>
    </row>
    <row r="76" spans="1:31" x14ac:dyDescent="0.25">
      <c r="A76" s="19" t="s">
        <v>3939</v>
      </c>
      <c r="B76" s="19">
        <v>13546805</v>
      </c>
      <c r="C76" s="139">
        <v>8.375</v>
      </c>
      <c r="D76" s="19" t="s">
        <v>3837</v>
      </c>
      <c r="E76" s="19">
        <v>1176919</v>
      </c>
      <c r="F76" s="140">
        <v>44228</v>
      </c>
      <c r="G76" s="19" t="s">
        <v>3813</v>
      </c>
      <c r="H76" s="19">
        <v>1145826</v>
      </c>
      <c r="V76" s="140">
        <v>44231</v>
      </c>
      <c r="W76" s="19" t="s">
        <v>3935</v>
      </c>
      <c r="Z76"/>
    </row>
    <row r="77" spans="1:31" x14ac:dyDescent="0.25">
      <c r="A77" s="19" t="s">
        <v>3940</v>
      </c>
      <c r="B77" s="19">
        <v>13516797</v>
      </c>
      <c r="C77" s="139">
        <v>12</v>
      </c>
      <c r="D77" s="19" t="s">
        <v>3922</v>
      </c>
      <c r="E77" s="19">
        <v>1005462</v>
      </c>
      <c r="F77" s="140">
        <v>44228</v>
      </c>
      <c r="G77" s="151" t="s">
        <v>3813</v>
      </c>
      <c r="H77" s="151">
        <v>1145825</v>
      </c>
      <c r="I77" s="151"/>
      <c r="J77" s="151"/>
      <c r="K77" s="151"/>
      <c r="L77" s="151"/>
      <c r="M77" s="151"/>
      <c r="N77" s="151"/>
      <c r="O77" s="151"/>
      <c r="P77" s="151"/>
      <c r="Q77" s="151"/>
      <c r="R77" s="151"/>
      <c r="S77" s="151"/>
      <c r="T77" s="151"/>
      <c r="U77" s="151"/>
      <c r="V77" s="152">
        <v>44234</v>
      </c>
      <c r="W77" s="151" t="s">
        <v>3941</v>
      </c>
      <c r="X77" s="151"/>
      <c r="Z77"/>
      <c r="AE77" s="34"/>
    </row>
    <row r="78" spans="1:31" x14ac:dyDescent="0.25">
      <c r="A78" s="19" t="s">
        <v>3942</v>
      </c>
      <c r="B78" s="19">
        <v>13578194</v>
      </c>
      <c r="C78" s="139">
        <v>12</v>
      </c>
      <c r="D78" s="19" t="s">
        <v>3922</v>
      </c>
      <c r="E78" s="19">
        <v>1005462</v>
      </c>
      <c r="F78" s="140">
        <v>44390</v>
      </c>
      <c r="G78" s="151" t="s">
        <v>3813</v>
      </c>
      <c r="H78" s="151">
        <v>1145825</v>
      </c>
      <c r="I78" s="151"/>
      <c r="J78" s="151"/>
      <c r="K78" s="151"/>
      <c r="L78" s="151"/>
      <c r="M78" s="151"/>
      <c r="N78" s="151"/>
      <c r="O78" s="151"/>
      <c r="P78" s="151"/>
      <c r="Q78" s="151"/>
      <c r="R78" s="151"/>
      <c r="S78" s="151"/>
      <c r="T78" s="151"/>
      <c r="U78" s="151"/>
      <c r="V78" s="152">
        <v>44402</v>
      </c>
      <c r="W78" s="151" t="s">
        <v>3943</v>
      </c>
      <c r="X78" s="151"/>
      <c r="Z78"/>
    </row>
    <row r="79" spans="1:31" x14ac:dyDescent="0.25">
      <c r="A79" s="19" t="s">
        <v>3944</v>
      </c>
      <c r="B79" s="19">
        <v>13593359</v>
      </c>
      <c r="C79" s="139">
        <v>12</v>
      </c>
      <c r="D79" s="19" t="s">
        <v>3917</v>
      </c>
      <c r="E79" s="19">
        <v>1020531</v>
      </c>
      <c r="F79" s="140">
        <v>44390</v>
      </c>
      <c r="G79" s="151" t="s">
        <v>3813</v>
      </c>
      <c r="H79" s="151">
        <v>1146009</v>
      </c>
      <c r="I79" s="151"/>
      <c r="J79" s="151"/>
      <c r="K79" s="151"/>
      <c r="L79" s="151"/>
      <c r="M79" s="151"/>
      <c r="N79" s="151"/>
      <c r="O79" s="151"/>
      <c r="P79" s="151"/>
      <c r="Q79" s="151"/>
      <c r="R79" s="151"/>
      <c r="S79" s="151"/>
      <c r="T79" s="151"/>
      <c r="U79" s="151"/>
      <c r="V79" s="152">
        <v>44402</v>
      </c>
      <c r="W79" s="151" t="s">
        <v>3945</v>
      </c>
      <c r="X79" s="151"/>
      <c r="Z79"/>
      <c r="AE79" s="34"/>
    </row>
    <row r="80" spans="1:31" x14ac:dyDescent="0.25">
      <c r="A80" s="19" t="s">
        <v>3946</v>
      </c>
      <c r="B80" s="19">
        <v>13593144</v>
      </c>
      <c r="C80" s="139">
        <v>8.375</v>
      </c>
      <c r="D80" s="19" t="s">
        <v>3837</v>
      </c>
      <c r="E80" s="19">
        <v>1080537</v>
      </c>
      <c r="F80" s="140">
        <v>44375</v>
      </c>
      <c r="G80" s="19" t="s">
        <v>3813</v>
      </c>
      <c r="H80" s="19">
        <v>1140080</v>
      </c>
      <c r="V80" s="140">
        <v>44404</v>
      </c>
      <c r="W80" s="19" t="s">
        <v>3869</v>
      </c>
      <c r="Z80"/>
    </row>
    <row r="81" spans="1:31" x14ac:dyDescent="0.25">
      <c r="A81" s="19" t="s">
        <v>3947</v>
      </c>
      <c r="B81" s="19">
        <v>13578196</v>
      </c>
      <c r="C81" s="139">
        <v>12</v>
      </c>
      <c r="D81" s="19" t="s">
        <v>3922</v>
      </c>
      <c r="E81" s="19">
        <v>1005462</v>
      </c>
      <c r="F81" s="140">
        <v>44403</v>
      </c>
      <c r="G81" s="151" t="s">
        <v>3813</v>
      </c>
      <c r="H81" s="151">
        <v>1145825</v>
      </c>
      <c r="I81" s="151"/>
      <c r="J81" s="151"/>
      <c r="K81" s="151"/>
      <c r="L81" s="151"/>
      <c r="M81" s="151"/>
      <c r="N81" s="151"/>
      <c r="O81" s="151"/>
      <c r="P81" s="151"/>
      <c r="Q81" s="151"/>
      <c r="R81" s="151"/>
      <c r="S81" s="151"/>
      <c r="T81" s="151"/>
      <c r="U81" s="151"/>
      <c r="V81" s="152">
        <v>44409</v>
      </c>
      <c r="W81" s="151" t="s">
        <v>3943</v>
      </c>
      <c r="X81" s="151"/>
      <c r="Z81"/>
      <c r="AE81" s="34"/>
    </row>
    <row r="82" spans="1:31" x14ac:dyDescent="0.25">
      <c r="A82" s="19" t="s">
        <v>3948</v>
      </c>
      <c r="B82" s="19">
        <v>13578197</v>
      </c>
      <c r="C82" s="139">
        <v>12</v>
      </c>
      <c r="D82" s="19" t="s">
        <v>3922</v>
      </c>
      <c r="E82" s="19">
        <v>1005462</v>
      </c>
      <c r="F82" s="140">
        <v>44403</v>
      </c>
      <c r="G82" s="151" t="s">
        <v>3813</v>
      </c>
      <c r="H82" s="151">
        <v>1145825</v>
      </c>
      <c r="I82" s="151"/>
      <c r="J82" s="151"/>
      <c r="K82" s="151"/>
      <c r="L82" s="151"/>
      <c r="M82" s="151"/>
      <c r="N82" s="151"/>
      <c r="O82" s="151"/>
      <c r="P82" s="151"/>
      <c r="Q82" s="151"/>
      <c r="R82" s="151"/>
      <c r="S82" s="151"/>
      <c r="T82" s="151"/>
      <c r="U82" s="151"/>
      <c r="V82" s="152">
        <v>44406</v>
      </c>
      <c r="W82" s="151" t="s">
        <v>3943</v>
      </c>
      <c r="X82" s="151"/>
      <c r="Z82"/>
    </row>
    <row r="83" spans="1:31" x14ac:dyDescent="0.25">
      <c r="A83" s="19" t="s">
        <v>3949</v>
      </c>
      <c r="B83" s="19">
        <v>13578195</v>
      </c>
      <c r="C83" s="139">
        <v>12</v>
      </c>
      <c r="D83" s="19" t="s">
        <v>3922</v>
      </c>
      <c r="E83" s="19">
        <v>1005462</v>
      </c>
      <c r="F83" s="140">
        <v>44404</v>
      </c>
      <c r="G83" s="151" t="s">
        <v>3813</v>
      </c>
      <c r="H83" s="151">
        <v>1145825</v>
      </c>
      <c r="I83" s="151"/>
      <c r="J83" s="151"/>
      <c r="K83" s="151"/>
      <c r="L83" s="151"/>
      <c r="M83" s="151"/>
      <c r="N83" s="151"/>
      <c r="O83" s="151"/>
      <c r="P83" s="151"/>
      <c r="Q83" s="151"/>
      <c r="R83" s="151"/>
      <c r="S83" s="151"/>
      <c r="T83" s="151"/>
      <c r="U83" s="151"/>
      <c r="V83" s="152">
        <v>44425</v>
      </c>
      <c r="W83" s="151" t="s">
        <v>3943</v>
      </c>
      <c r="X83" s="151"/>
      <c r="Z83"/>
      <c r="AE83" s="34"/>
    </row>
    <row r="84" spans="1:31" x14ac:dyDescent="0.25">
      <c r="A84" s="19" t="s">
        <v>3950</v>
      </c>
      <c r="B84" s="19">
        <v>13593355</v>
      </c>
      <c r="C84" s="139">
        <v>8.375</v>
      </c>
      <c r="D84" s="19" t="s">
        <v>3837</v>
      </c>
      <c r="E84" s="19">
        <v>1176919</v>
      </c>
      <c r="F84" s="140">
        <v>44404</v>
      </c>
      <c r="G84" s="151" t="s">
        <v>3813</v>
      </c>
      <c r="H84" s="151">
        <v>1145826</v>
      </c>
      <c r="I84" s="151"/>
      <c r="J84" s="151"/>
      <c r="K84" s="151"/>
      <c r="L84" s="151"/>
      <c r="M84" s="151"/>
      <c r="N84" s="151"/>
      <c r="O84" s="151"/>
      <c r="P84" s="151"/>
      <c r="Q84" s="151"/>
      <c r="R84" s="151"/>
      <c r="S84" s="151"/>
      <c r="T84" s="151"/>
      <c r="U84" s="151"/>
      <c r="V84" s="152">
        <v>44405</v>
      </c>
      <c r="W84" s="151" t="s">
        <v>3887</v>
      </c>
      <c r="X84" s="151"/>
      <c r="Z84"/>
    </row>
    <row r="85" spans="1:31" x14ac:dyDescent="0.25">
      <c r="A85" s="19" t="s">
        <v>3951</v>
      </c>
      <c r="B85" s="19">
        <v>13593356</v>
      </c>
      <c r="C85" s="139">
        <v>8.375</v>
      </c>
      <c r="D85" s="19" t="s">
        <v>3837</v>
      </c>
      <c r="E85" s="19">
        <v>1176919</v>
      </c>
      <c r="F85" s="140">
        <v>44405</v>
      </c>
      <c r="G85" s="151" t="s">
        <v>3813</v>
      </c>
      <c r="H85" s="151">
        <v>1145826</v>
      </c>
      <c r="I85" s="151"/>
      <c r="J85" s="151"/>
      <c r="K85" s="151"/>
      <c r="L85" s="151"/>
      <c r="M85" s="151"/>
      <c r="N85" s="151"/>
      <c r="O85" s="151"/>
      <c r="P85" s="151"/>
      <c r="Q85" s="151"/>
      <c r="R85" s="151"/>
      <c r="S85" s="151"/>
      <c r="T85" s="151"/>
      <c r="U85" s="151"/>
      <c r="V85" s="152">
        <v>44407</v>
      </c>
      <c r="W85" s="151" t="s">
        <v>3887</v>
      </c>
      <c r="X85" s="151"/>
      <c r="Z85"/>
      <c r="AE85" s="34"/>
    </row>
    <row r="86" spans="1:31" ht="30" customHeight="1" x14ac:dyDescent="0.25">
      <c r="A86" s="19" t="s">
        <v>3952</v>
      </c>
      <c r="B86" s="19">
        <v>13593354</v>
      </c>
      <c r="C86" s="139">
        <v>8.375</v>
      </c>
      <c r="D86" s="19" t="s">
        <v>3837</v>
      </c>
      <c r="E86" s="19">
        <v>1176919</v>
      </c>
      <c r="F86" s="140">
        <v>44405</v>
      </c>
      <c r="G86" s="19" t="s">
        <v>3813</v>
      </c>
      <c r="H86" s="19">
        <v>1145826</v>
      </c>
      <c r="V86" s="140">
        <v>44418</v>
      </c>
      <c r="W86" s="19" t="s">
        <v>3953</v>
      </c>
      <c r="Z86"/>
    </row>
    <row r="87" spans="1:31" x14ac:dyDescent="0.25">
      <c r="A87" s="19" t="s">
        <v>3954</v>
      </c>
      <c r="B87" s="19">
        <v>13606241</v>
      </c>
      <c r="C87" s="139">
        <v>8.375</v>
      </c>
      <c r="D87" s="19" t="s">
        <v>3837</v>
      </c>
      <c r="E87" s="19" t="s">
        <v>3955</v>
      </c>
      <c r="F87" s="140">
        <v>44405</v>
      </c>
      <c r="G87" s="151" t="s">
        <v>3813</v>
      </c>
      <c r="H87" s="151">
        <v>1145826</v>
      </c>
      <c r="I87" s="151"/>
      <c r="J87" s="151"/>
      <c r="K87" s="151"/>
      <c r="L87" s="151"/>
      <c r="M87" s="151"/>
      <c r="N87" s="151"/>
      <c r="O87" s="151"/>
      <c r="P87" s="151"/>
      <c r="Q87" s="151"/>
      <c r="R87" s="151"/>
      <c r="S87" s="151"/>
      <c r="T87" s="151"/>
      <c r="U87" s="151"/>
      <c r="V87" s="152">
        <v>44410</v>
      </c>
      <c r="W87" s="151" t="s">
        <v>3887</v>
      </c>
      <c r="X87" s="151"/>
      <c r="Z87"/>
      <c r="AE87" s="34"/>
    </row>
    <row r="88" spans="1:31" x14ac:dyDescent="0.25">
      <c r="A88" s="19" t="s">
        <v>3956</v>
      </c>
      <c r="B88" s="19">
        <v>13528036</v>
      </c>
      <c r="C88" s="139">
        <v>12</v>
      </c>
      <c r="D88" s="19" t="s">
        <v>3922</v>
      </c>
      <c r="E88" s="19">
        <v>1005462</v>
      </c>
      <c r="F88" s="140">
        <v>44228</v>
      </c>
      <c r="G88" s="151" t="s">
        <v>3813</v>
      </c>
      <c r="H88" s="151">
        <v>1145825</v>
      </c>
      <c r="I88" s="151"/>
      <c r="J88" s="151"/>
      <c r="K88" s="151"/>
      <c r="L88" s="151"/>
      <c r="M88" s="151"/>
      <c r="N88" s="151"/>
      <c r="O88" s="151"/>
      <c r="P88" s="151"/>
      <c r="Q88" s="151"/>
      <c r="R88" s="151"/>
      <c r="S88" s="151"/>
      <c r="T88" s="151"/>
      <c r="U88" s="151"/>
      <c r="V88" s="140">
        <v>44238</v>
      </c>
      <c r="W88" s="151" t="s">
        <v>3941</v>
      </c>
      <c r="X88" s="151"/>
      <c r="Z88"/>
      <c r="AE88" s="34"/>
    </row>
    <row r="89" spans="1:31" x14ac:dyDescent="0.25">
      <c r="A89" s="19" t="s">
        <v>3957</v>
      </c>
      <c r="B89" s="19">
        <v>13606244</v>
      </c>
      <c r="C89" s="139">
        <v>8.375</v>
      </c>
      <c r="D89" s="19" t="s">
        <v>3837</v>
      </c>
      <c r="E89" s="19" t="s">
        <v>3955</v>
      </c>
      <c r="F89" s="140">
        <v>44406</v>
      </c>
      <c r="G89" s="151" t="s">
        <v>3813</v>
      </c>
      <c r="H89" s="151">
        <v>1145826</v>
      </c>
      <c r="I89" s="151"/>
      <c r="J89" s="151"/>
      <c r="K89" s="151"/>
      <c r="L89" s="151"/>
      <c r="M89" s="151"/>
      <c r="N89" s="151"/>
      <c r="O89" s="151"/>
      <c r="P89" s="151"/>
      <c r="Q89" s="151"/>
      <c r="R89" s="151"/>
      <c r="S89" s="151"/>
      <c r="T89" s="151"/>
      <c r="U89" s="151"/>
      <c r="V89" s="152">
        <v>44412</v>
      </c>
      <c r="W89" s="151" t="s">
        <v>3887</v>
      </c>
      <c r="X89" s="151"/>
      <c r="Z89"/>
      <c r="AE89" s="34"/>
    </row>
    <row r="90" spans="1:31" x14ac:dyDescent="0.25">
      <c r="A90" s="19" t="s">
        <v>3958</v>
      </c>
      <c r="B90" s="19">
        <v>13606236</v>
      </c>
      <c r="C90" s="139">
        <v>8.375</v>
      </c>
      <c r="D90" s="19" t="s">
        <v>243</v>
      </c>
      <c r="E90" s="19">
        <v>1092981</v>
      </c>
      <c r="F90" s="140">
        <v>44407</v>
      </c>
      <c r="G90" s="151" t="s">
        <v>3813</v>
      </c>
      <c r="H90" s="151">
        <v>1141517</v>
      </c>
      <c r="I90" s="151"/>
      <c r="J90" s="151"/>
      <c r="K90" s="151"/>
      <c r="L90" s="151"/>
      <c r="M90" s="151"/>
      <c r="N90" s="151"/>
      <c r="O90" s="151"/>
      <c r="P90" s="151"/>
      <c r="Q90" s="151"/>
      <c r="R90" s="151"/>
      <c r="S90" s="151"/>
      <c r="T90" s="151"/>
      <c r="U90" s="151"/>
      <c r="V90" s="152">
        <v>44413</v>
      </c>
      <c r="W90" s="151" t="s">
        <v>3874</v>
      </c>
      <c r="X90" s="151"/>
      <c r="Z90"/>
    </row>
    <row r="91" spans="1:31" x14ac:dyDescent="0.25">
      <c r="A91" s="19" t="s">
        <v>3959</v>
      </c>
      <c r="B91" s="19">
        <v>13606238</v>
      </c>
      <c r="C91" s="139">
        <v>8.375</v>
      </c>
      <c r="D91" s="19" t="s">
        <v>243</v>
      </c>
      <c r="E91" s="19">
        <v>1092981</v>
      </c>
      <c r="F91" s="140">
        <v>44407</v>
      </c>
      <c r="G91" s="151" t="s">
        <v>3813</v>
      </c>
      <c r="H91" s="151">
        <v>1141517</v>
      </c>
      <c r="I91" s="151"/>
      <c r="J91" s="151"/>
      <c r="K91" s="151"/>
      <c r="L91" s="151"/>
      <c r="M91" s="151"/>
      <c r="N91" s="151"/>
      <c r="O91" s="151"/>
      <c r="P91" s="151"/>
      <c r="Q91" s="151"/>
      <c r="R91" s="151"/>
      <c r="S91" s="151"/>
      <c r="T91" s="151"/>
      <c r="U91" s="151"/>
      <c r="V91" s="152">
        <v>44412</v>
      </c>
      <c r="W91" s="151" t="s">
        <v>3874</v>
      </c>
      <c r="X91" s="151"/>
      <c r="Z91"/>
      <c r="AE91" s="34"/>
    </row>
    <row r="92" spans="1:31" x14ac:dyDescent="0.25">
      <c r="A92" s="19" t="s">
        <v>3960</v>
      </c>
      <c r="B92" s="19">
        <v>13593352</v>
      </c>
      <c r="C92" s="139">
        <v>8.375</v>
      </c>
      <c r="D92" s="19" t="s">
        <v>3837</v>
      </c>
      <c r="E92" s="19">
        <v>1176919</v>
      </c>
      <c r="F92" s="140">
        <v>44417</v>
      </c>
      <c r="G92" s="151" t="s">
        <v>3813</v>
      </c>
      <c r="H92" s="151">
        <v>1145826</v>
      </c>
      <c r="I92" s="151"/>
      <c r="J92" s="151"/>
      <c r="K92" s="151"/>
      <c r="L92" s="151"/>
      <c r="M92" s="151"/>
      <c r="N92" s="151"/>
      <c r="O92" s="151"/>
      <c r="P92" s="151"/>
      <c r="Q92" s="151"/>
      <c r="R92" s="151"/>
      <c r="S92" s="151"/>
      <c r="T92" s="151"/>
      <c r="U92" s="151"/>
      <c r="V92" s="152">
        <v>44420</v>
      </c>
      <c r="W92" s="151" t="s">
        <v>3887</v>
      </c>
      <c r="X92" s="151"/>
      <c r="Z92"/>
    </row>
    <row r="93" spans="1:31" x14ac:dyDescent="0.25">
      <c r="A93" s="19" t="s">
        <v>3961</v>
      </c>
      <c r="B93" s="19">
        <v>13593353</v>
      </c>
      <c r="C93" s="139">
        <v>8.375</v>
      </c>
      <c r="D93" s="19" t="s">
        <v>3837</v>
      </c>
      <c r="E93" s="19">
        <v>1176919</v>
      </c>
      <c r="F93" s="140">
        <v>44417</v>
      </c>
      <c r="G93" s="19" t="s">
        <v>3813</v>
      </c>
      <c r="H93" s="19">
        <v>1145826</v>
      </c>
      <c r="V93" s="140">
        <v>44423</v>
      </c>
      <c r="W93" s="19" t="s">
        <v>3887</v>
      </c>
      <c r="Z93"/>
      <c r="AE93" s="34"/>
    </row>
    <row r="94" spans="1:31" x14ac:dyDescent="0.25">
      <c r="A94" s="19" t="s">
        <v>3962</v>
      </c>
      <c r="B94" s="19">
        <v>13593357</v>
      </c>
      <c r="C94" s="139">
        <v>8.375</v>
      </c>
      <c r="D94" s="19" t="s">
        <v>3837</v>
      </c>
      <c r="E94" s="19">
        <v>1176919</v>
      </c>
      <c r="F94" s="140">
        <v>44418</v>
      </c>
      <c r="G94" s="151" t="s">
        <v>3813</v>
      </c>
      <c r="H94" s="151">
        <v>1145826</v>
      </c>
      <c r="I94" s="151"/>
      <c r="J94" s="151"/>
      <c r="K94" s="151"/>
      <c r="L94" s="151"/>
      <c r="M94" s="151"/>
      <c r="N94" s="151"/>
      <c r="O94" s="151"/>
      <c r="P94" s="151"/>
      <c r="Q94" s="151"/>
      <c r="R94" s="151"/>
      <c r="S94" s="151"/>
      <c r="T94" s="151"/>
      <c r="U94" s="151"/>
      <c r="V94" s="152">
        <v>44425</v>
      </c>
      <c r="W94" s="151" t="s">
        <v>3887</v>
      </c>
      <c r="X94" s="151"/>
      <c r="Z94"/>
    </row>
    <row r="95" spans="1:31" x14ac:dyDescent="0.25">
      <c r="A95" s="19" t="s">
        <v>3963</v>
      </c>
      <c r="B95" s="19">
        <v>13606240</v>
      </c>
      <c r="C95" s="139">
        <v>8.375</v>
      </c>
      <c r="D95" s="19" t="s">
        <v>243</v>
      </c>
      <c r="E95" s="19">
        <v>1092981</v>
      </c>
      <c r="F95" s="140">
        <v>44430</v>
      </c>
      <c r="G95" s="151" t="s">
        <v>3813</v>
      </c>
      <c r="H95" s="151">
        <v>1141517</v>
      </c>
      <c r="I95" s="151"/>
      <c r="J95" s="151"/>
      <c r="K95" s="151"/>
      <c r="L95" s="151"/>
      <c r="M95" s="151"/>
      <c r="N95" s="151"/>
      <c r="O95" s="151"/>
      <c r="P95" s="151"/>
      <c r="Q95" s="151"/>
      <c r="R95" s="151"/>
      <c r="S95" s="151"/>
      <c r="T95" s="151"/>
      <c r="U95" s="151"/>
      <c r="V95" s="152">
        <v>44432</v>
      </c>
      <c r="W95" s="151" t="s">
        <v>3874</v>
      </c>
      <c r="X95" s="151"/>
      <c r="Z95"/>
      <c r="AE95" s="34"/>
    </row>
    <row r="96" spans="1:31" x14ac:dyDescent="0.25">
      <c r="A96" s="19" t="s">
        <v>3964</v>
      </c>
      <c r="B96" s="19">
        <v>13616533</v>
      </c>
      <c r="C96" s="139">
        <v>8.375</v>
      </c>
      <c r="D96" s="19" t="s">
        <v>243</v>
      </c>
      <c r="E96" s="19">
        <v>1092981</v>
      </c>
      <c r="F96" s="140">
        <v>44430</v>
      </c>
      <c r="G96" s="151" t="s">
        <v>3813</v>
      </c>
      <c r="H96" s="151">
        <v>1141517</v>
      </c>
      <c r="I96" s="151"/>
      <c r="J96" s="151"/>
      <c r="K96" s="151"/>
      <c r="L96" s="151"/>
      <c r="M96" s="151"/>
      <c r="N96" s="151"/>
      <c r="O96" s="151"/>
      <c r="P96" s="151"/>
      <c r="Q96" s="151"/>
      <c r="R96" s="151"/>
      <c r="S96" s="151"/>
      <c r="T96" s="151"/>
      <c r="U96" s="151"/>
      <c r="V96" s="152">
        <v>44434</v>
      </c>
      <c r="W96" s="151" t="s">
        <v>3874</v>
      </c>
      <c r="X96" s="151"/>
      <c r="Z96"/>
    </row>
    <row r="97" spans="1:31" x14ac:dyDescent="0.25">
      <c r="A97" s="19" t="s">
        <v>3965</v>
      </c>
      <c r="B97" s="19">
        <v>13546857</v>
      </c>
      <c r="C97" s="139">
        <v>3.875</v>
      </c>
      <c r="D97" s="19" t="s">
        <v>79</v>
      </c>
      <c r="E97" s="19">
        <v>1059290</v>
      </c>
      <c r="F97" s="140">
        <v>44431</v>
      </c>
      <c r="G97" s="151" t="s">
        <v>3813</v>
      </c>
      <c r="H97" s="151">
        <v>1141549</v>
      </c>
      <c r="I97" s="151"/>
      <c r="J97" s="151"/>
      <c r="K97" s="151"/>
      <c r="L97" s="151"/>
      <c r="M97" s="151"/>
      <c r="N97" s="151"/>
      <c r="O97" s="151"/>
      <c r="P97" s="151"/>
      <c r="Q97" s="151"/>
      <c r="R97" s="151"/>
      <c r="S97" s="151"/>
      <c r="T97" s="151"/>
      <c r="U97" s="151"/>
      <c r="V97" s="152">
        <v>44431</v>
      </c>
      <c r="W97" s="151" t="s">
        <v>3966</v>
      </c>
      <c r="X97" s="151"/>
      <c r="Z97"/>
      <c r="AE97" s="34"/>
    </row>
    <row r="98" spans="1:31" x14ac:dyDescent="0.25">
      <c r="A98" s="19" t="s">
        <v>3967</v>
      </c>
      <c r="B98" s="19">
        <v>13616534</v>
      </c>
      <c r="C98" s="139">
        <v>8.375</v>
      </c>
      <c r="D98" s="19" t="s">
        <v>243</v>
      </c>
      <c r="E98" s="19">
        <v>1092981</v>
      </c>
      <c r="F98" s="140">
        <v>44431</v>
      </c>
      <c r="G98" s="151" t="s">
        <v>3813</v>
      </c>
      <c r="H98" s="151">
        <v>1141517</v>
      </c>
      <c r="I98" s="151"/>
      <c r="J98" s="151"/>
      <c r="K98" s="151"/>
      <c r="L98" s="151"/>
      <c r="M98" s="151"/>
      <c r="N98" s="151"/>
      <c r="O98" s="151"/>
      <c r="P98" s="151"/>
      <c r="Q98" s="151"/>
      <c r="R98" s="151"/>
      <c r="S98" s="151"/>
      <c r="T98" s="151"/>
      <c r="U98" s="151"/>
      <c r="V98" s="152">
        <v>44434</v>
      </c>
      <c r="W98" s="151" t="s">
        <v>3874</v>
      </c>
      <c r="X98" s="151"/>
      <c r="Z98"/>
    </row>
    <row r="99" spans="1:31" x14ac:dyDescent="0.25">
      <c r="A99" s="19" t="s">
        <v>3968</v>
      </c>
      <c r="B99" s="19">
        <v>13528037</v>
      </c>
      <c r="C99" s="139">
        <v>12</v>
      </c>
      <c r="D99" s="19" t="s">
        <v>3922</v>
      </c>
      <c r="E99" s="19">
        <v>1005462</v>
      </c>
      <c r="F99" s="140">
        <v>44229</v>
      </c>
      <c r="G99" s="151" t="s">
        <v>3813</v>
      </c>
      <c r="H99" s="151">
        <v>1145825</v>
      </c>
      <c r="I99" s="151"/>
      <c r="J99" s="151"/>
      <c r="K99" s="151"/>
      <c r="L99" s="151"/>
      <c r="M99" s="151"/>
      <c r="N99" s="151"/>
      <c r="O99" s="151"/>
      <c r="P99" s="151"/>
      <c r="Q99" s="151"/>
      <c r="R99" s="151"/>
      <c r="S99" s="151"/>
      <c r="T99" s="151"/>
      <c r="U99" s="151"/>
      <c r="V99" s="152">
        <v>44238</v>
      </c>
      <c r="W99" s="151" t="s">
        <v>3941</v>
      </c>
      <c r="X99" s="151"/>
      <c r="Z99"/>
    </row>
    <row r="100" spans="1:31" x14ac:dyDescent="0.25">
      <c r="A100" s="19" t="s">
        <v>3969</v>
      </c>
      <c r="B100" s="19">
        <v>13558475</v>
      </c>
      <c r="C100" s="139">
        <v>3.875</v>
      </c>
      <c r="D100" s="19" t="s">
        <v>79</v>
      </c>
      <c r="E100" s="19">
        <v>1059290</v>
      </c>
      <c r="F100" s="140">
        <v>44431</v>
      </c>
      <c r="G100" s="19" t="s">
        <v>3813</v>
      </c>
      <c r="H100" s="19">
        <v>1141549</v>
      </c>
      <c r="V100" s="140">
        <v>44434</v>
      </c>
      <c r="W100" s="19" t="s">
        <v>3966</v>
      </c>
      <c r="Z100"/>
      <c r="AE100" s="34"/>
    </row>
    <row r="101" spans="1:31" x14ac:dyDescent="0.25">
      <c r="A101" s="19" t="s">
        <v>3970</v>
      </c>
      <c r="B101" s="19">
        <v>13593365</v>
      </c>
      <c r="C101" s="139">
        <v>3.875</v>
      </c>
      <c r="D101" s="19" t="s">
        <v>79</v>
      </c>
      <c r="E101" s="19">
        <v>1059290</v>
      </c>
      <c r="F101" s="140">
        <v>44431</v>
      </c>
      <c r="G101" s="151" t="s">
        <v>3813</v>
      </c>
      <c r="H101" s="151">
        <v>1141549</v>
      </c>
      <c r="I101" s="151"/>
      <c r="J101" s="151"/>
      <c r="K101" s="151"/>
      <c r="L101" s="151"/>
      <c r="M101" s="151"/>
      <c r="N101" s="151"/>
      <c r="O101" s="151"/>
      <c r="P101" s="151"/>
      <c r="Q101" s="151"/>
      <c r="R101" s="151"/>
      <c r="S101" s="151"/>
      <c r="T101" s="151"/>
      <c r="U101" s="151"/>
      <c r="V101" s="152">
        <v>44455</v>
      </c>
      <c r="W101" s="151" t="s">
        <v>3966</v>
      </c>
      <c r="X101" s="151"/>
      <c r="Z101"/>
      <c r="AE101" s="34"/>
    </row>
    <row r="102" spans="1:31" x14ac:dyDescent="0.25">
      <c r="A102" s="19" t="s">
        <v>3971</v>
      </c>
      <c r="B102" s="19">
        <v>13593366</v>
      </c>
      <c r="C102" s="139">
        <v>3.875</v>
      </c>
      <c r="D102" s="19" t="s">
        <v>79</v>
      </c>
      <c r="E102" s="19">
        <v>1059290</v>
      </c>
      <c r="F102" s="140">
        <v>44432</v>
      </c>
      <c r="G102" s="151" t="s">
        <v>3813</v>
      </c>
      <c r="H102" s="151">
        <v>1141549</v>
      </c>
      <c r="I102" s="151"/>
      <c r="J102" s="151"/>
      <c r="K102" s="151"/>
      <c r="L102" s="151"/>
      <c r="M102" s="151"/>
      <c r="N102" s="151"/>
      <c r="O102" s="151"/>
      <c r="P102" s="151"/>
      <c r="Q102" s="151"/>
      <c r="R102" s="151"/>
      <c r="S102" s="151"/>
      <c r="T102" s="151"/>
      <c r="U102" s="151"/>
      <c r="V102" s="152">
        <v>44455</v>
      </c>
      <c r="W102" s="151" t="s">
        <v>3966</v>
      </c>
      <c r="X102" s="151"/>
      <c r="Z102"/>
    </row>
    <row r="103" spans="1:31" x14ac:dyDescent="0.25">
      <c r="A103" s="19" t="s">
        <v>3972</v>
      </c>
      <c r="B103" s="19">
        <v>13521410</v>
      </c>
      <c r="C103" s="139">
        <v>8.375</v>
      </c>
      <c r="D103" s="19" t="s">
        <v>3908</v>
      </c>
      <c r="E103" s="19">
        <v>1056029</v>
      </c>
      <c r="F103" s="140">
        <v>44437</v>
      </c>
      <c r="G103" s="151" t="s">
        <v>3813</v>
      </c>
      <c r="H103" s="151">
        <v>1158490</v>
      </c>
      <c r="I103" s="151"/>
      <c r="J103" s="151"/>
      <c r="K103" s="151"/>
      <c r="L103" s="151"/>
      <c r="M103" s="151"/>
      <c r="N103" s="151"/>
      <c r="O103" s="151"/>
      <c r="P103" s="151"/>
      <c r="Q103" s="151"/>
      <c r="R103" s="151"/>
      <c r="S103" s="151"/>
      <c r="T103" s="151"/>
      <c r="U103" s="151"/>
      <c r="V103" s="152">
        <v>44440</v>
      </c>
      <c r="W103" s="151" t="s">
        <v>3909</v>
      </c>
      <c r="X103" s="151"/>
      <c r="Z103"/>
      <c r="AE103" s="34"/>
    </row>
    <row r="104" spans="1:31" x14ac:dyDescent="0.25">
      <c r="A104" s="19" t="s">
        <v>3973</v>
      </c>
      <c r="B104" s="19">
        <v>13558452</v>
      </c>
      <c r="C104" s="139">
        <v>8.375</v>
      </c>
      <c r="D104" s="19" t="s">
        <v>3908</v>
      </c>
      <c r="E104" s="19">
        <v>1056029</v>
      </c>
      <c r="F104" s="140">
        <v>44439</v>
      </c>
      <c r="G104" s="151" t="s">
        <v>3813</v>
      </c>
      <c r="H104" s="151">
        <v>1158490</v>
      </c>
      <c r="I104" s="151"/>
      <c r="J104" s="151"/>
      <c r="K104" s="151"/>
      <c r="L104" s="151"/>
      <c r="M104" s="151"/>
      <c r="N104" s="151"/>
      <c r="O104" s="151"/>
      <c r="P104" s="151"/>
      <c r="Q104" s="151"/>
      <c r="R104" s="151"/>
      <c r="S104" s="151"/>
      <c r="T104" s="151"/>
      <c r="U104" s="151"/>
      <c r="V104" s="152">
        <v>44441</v>
      </c>
      <c r="W104" s="151" t="s">
        <v>3909</v>
      </c>
      <c r="X104" s="151"/>
      <c r="Z104"/>
    </row>
    <row r="105" spans="1:31" x14ac:dyDescent="0.25">
      <c r="A105" s="19" t="s">
        <v>3974</v>
      </c>
      <c r="B105" s="19">
        <v>13558453</v>
      </c>
      <c r="C105" s="139">
        <v>8.375</v>
      </c>
      <c r="D105" s="19" t="s">
        <v>3908</v>
      </c>
      <c r="E105" s="19">
        <v>1056029</v>
      </c>
      <c r="F105" s="140">
        <v>44439</v>
      </c>
      <c r="G105" s="151" t="s">
        <v>3813</v>
      </c>
      <c r="H105" s="151">
        <v>1158490</v>
      </c>
      <c r="I105" s="151"/>
      <c r="J105" s="151"/>
      <c r="K105" s="151"/>
      <c r="L105" s="151"/>
      <c r="M105" s="151"/>
      <c r="N105" s="151"/>
      <c r="O105" s="151"/>
      <c r="P105" s="151"/>
      <c r="Q105" s="151"/>
      <c r="R105" s="151"/>
      <c r="S105" s="151"/>
      <c r="T105" s="151"/>
      <c r="U105" s="151"/>
      <c r="V105" s="152">
        <v>44441</v>
      </c>
      <c r="W105" s="151" t="s">
        <v>3909</v>
      </c>
      <c r="X105" s="151"/>
      <c r="Z105"/>
      <c r="AE105" s="34"/>
    </row>
    <row r="106" spans="1:31" x14ac:dyDescent="0.25">
      <c r="A106" s="19" t="s">
        <v>3975</v>
      </c>
      <c r="B106" s="19">
        <v>13593360</v>
      </c>
      <c r="C106" s="139">
        <v>12</v>
      </c>
      <c r="D106" s="19" t="s">
        <v>3917</v>
      </c>
      <c r="E106" s="19">
        <v>1020531</v>
      </c>
      <c r="F106" s="140">
        <v>44445</v>
      </c>
      <c r="G106" s="19" t="s">
        <v>3813</v>
      </c>
      <c r="H106" s="19">
        <v>1146009</v>
      </c>
      <c r="V106" s="140">
        <v>44448</v>
      </c>
      <c r="W106" s="19" t="s">
        <v>3945</v>
      </c>
      <c r="Z106"/>
    </row>
    <row r="107" spans="1:31" x14ac:dyDescent="0.25">
      <c r="A107" s="19" t="s">
        <v>3976</v>
      </c>
      <c r="B107" s="19">
        <v>13616544</v>
      </c>
      <c r="C107" s="139">
        <v>12.25</v>
      </c>
      <c r="D107" s="19" t="s">
        <v>146</v>
      </c>
      <c r="E107" s="19">
        <v>1142907</v>
      </c>
      <c r="F107" s="140">
        <v>44445</v>
      </c>
      <c r="G107" s="151" t="s">
        <v>3813</v>
      </c>
      <c r="H107" s="151">
        <v>1112857</v>
      </c>
      <c r="I107" s="151"/>
      <c r="J107" s="151"/>
      <c r="K107" s="151"/>
      <c r="L107" s="151"/>
      <c r="M107" s="151"/>
      <c r="N107" s="151"/>
      <c r="O107" s="151"/>
      <c r="P107" s="151"/>
      <c r="Q107" s="151"/>
      <c r="R107" s="151"/>
      <c r="S107" s="151"/>
      <c r="T107" s="151"/>
      <c r="U107" s="151"/>
      <c r="V107" s="152">
        <v>44448</v>
      </c>
      <c r="W107" s="151" t="s">
        <v>3885</v>
      </c>
      <c r="X107" s="151"/>
      <c r="Z107"/>
      <c r="AE107" s="34"/>
    </row>
    <row r="108" spans="1:31" x14ac:dyDescent="0.25">
      <c r="A108" s="19" t="s">
        <v>3977</v>
      </c>
      <c r="B108" s="19">
        <v>13593141</v>
      </c>
      <c r="C108" s="139">
        <v>12</v>
      </c>
      <c r="D108" s="19" t="s">
        <v>3922</v>
      </c>
      <c r="E108" s="19" t="s">
        <v>3978</v>
      </c>
      <c r="F108" s="140">
        <v>44445</v>
      </c>
      <c r="G108" s="151" t="s">
        <v>3813</v>
      </c>
      <c r="H108" s="151">
        <v>1145825</v>
      </c>
      <c r="I108" s="151"/>
      <c r="J108" s="151"/>
      <c r="K108" s="151"/>
      <c r="L108" s="151"/>
      <c r="M108" s="151"/>
      <c r="N108" s="151"/>
      <c r="O108" s="151"/>
      <c r="P108" s="151"/>
      <c r="Q108" s="151"/>
      <c r="R108" s="151"/>
      <c r="S108" s="151"/>
      <c r="T108" s="151"/>
      <c r="U108" s="151"/>
      <c r="V108" s="152">
        <v>44448</v>
      </c>
      <c r="W108" s="151" t="s">
        <v>3943</v>
      </c>
      <c r="X108" s="151"/>
      <c r="Z108"/>
    </row>
    <row r="109" spans="1:31" x14ac:dyDescent="0.25">
      <c r="A109" s="19" t="s">
        <v>3979</v>
      </c>
      <c r="B109" s="19">
        <v>13593142</v>
      </c>
      <c r="C109" s="139">
        <v>12</v>
      </c>
      <c r="D109" s="19" t="s">
        <v>3922</v>
      </c>
      <c r="E109" s="19">
        <v>1005462</v>
      </c>
      <c r="F109" s="140">
        <v>44445</v>
      </c>
      <c r="G109" s="151" t="s">
        <v>3813</v>
      </c>
      <c r="H109" s="151">
        <v>1145825</v>
      </c>
      <c r="I109" s="151"/>
      <c r="J109" s="151"/>
      <c r="K109" s="151"/>
      <c r="L109" s="151"/>
      <c r="M109" s="151"/>
      <c r="N109" s="151"/>
      <c r="O109" s="151"/>
      <c r="P109" s="151"/>
      <c r="Q109" s="151"/>
      <c r="R109" s="151"/>
      <c r="S109" s="151"/>
      <c r="T109" s="151"/>
      <c r="U109" s="151"/>
      <c r="V109" s="152">
        <v>44451</v>
      </c>
      <c r="W109" s="151" t="s">
        <v>3943</v>
      </c>
      <c r="X109" s="151"/>
      <c r="Z109"/>
      <c r="AE109" s="34"/>
    </row>
    <row r="110" spans="1:31" x14ac:dyDescent="0.25">
      <c r="A110" s="19" t="s">
        <v>3980</v>
      </c>
      <c r="B110" s="19">
        <v>13499666</v>
      </c>
      <c r="C110" s="139">
        <v>8.375</v>
      </c>
      <c r="D110" s="19" t="s">
        <v>3837</v>
      </c>
      <c r="E110" s="19">
        <v>1080537</v>
      </c>
      <c r="F110" s="140">
        <v>44229</v>
      </c>
      <c r="G110" s="151" t="s">
        <v>3813</v>
      </c>
      <c r="H110" s="151">
        <v>1140080</v>
      </c>
      <c r="I110" s="151"/>
      <c r="J110" s="151"/>
      <c r="K110" s="151"/>
      <c r="L110" s="151"/>
      <c r="M110" s="151"/>
      <c r="N110" s="151"/>
      <c r="O110" s="151"/>
      <c r="P110" s="151"/>
      <c r="Q110" s="151"/>
      <c r="R110" s="151"/>
      <c r="S110" s="151"/>
      <c r="T110" s="151"/>
      <c r="U110" s="151"/>
      <c r="V110" s="152">
        <v>44235</v>
      </c>
      <c r="W110" s="151" t="s">
        <v>3895</v>
      </c>
      <c r="X110" s="151"/>
      <c r="Z110"/>
      <c r="AE110" s="34"/>
    </row>
    <row r="111" spans="1:31" x14ac:dyDescent="0.25">
      <c r="A111" s="19" t="s">
        <v>3981</v>
      </c>
      <c r="B111" s="19">
        <v>13606247</v>
      </c>
      <c r="C111" s="139">
        <v>12</v>
      </c>
      <c r="D111" s="19" t="s">
        <v>3922</v>
      </c>
      <c r="E111" s="19" t="s">
        <v>3978</v>
      </c>
      <c r="F111" s="140">
        <v>44446</v>
      </c>
      <c r="G111" s="151" t="s">
        <v>3813</v>
      </c>
      <c r="H111" s="151">
        <v>1145825</v>
      </c>
      <c r="I111" s="151"/>
      <c r="J111" s="151"/>
      <c r="K111" s="151"/>
      <c r="L111" s="151"/>
      <c r="M111" s="151"/>
      <c r="N111" s="151"/>
      <c r="O111" s="151"/>
      <c r="P111" s="151"/>
      <c r="Q111" s="151"/>
      <c r="R111" s="151"/>
      <c r="S111" s="151"/>
      <c r="T111" s="151"/>
      <c r="U111" s="151"/>
      <c r="V111" s="152">
        <v>44448</v>
      </c>
      <c r="W111" s="151" t="s">
        <v>3943</v>
      </c>
      <c r="X111" s="151"/>
      <c r="Z111"/>
    </row>
    <row r="112" spans="1:31" x14ac:dyDescent="0.25">
      <c r="A112" s="19" t="s">
        <v>3982</v>
      </c>
      <c r="B112" s="19">
        <v>13593145</v>
      </c>
      <c r="C112" s="139">
        <v>8.375</v>
      </c>
      <c r="D112" s="19" t="s">
        <v>3837</v>
      </c>
      <c r="E112" s="19">
        <v>1080537</v>
      </c>
      <c r="F112" s="140">
        <v>44446</v>
      </c>
      <c r="G112" s="151" t="s">
        <v>3813</v>
      </c>
      <c r="H112" s="151">
        <v>1140080</v>
      </c>
      <c r="I112" s="151"/>
      <c r="J112" s="151"/>
      <c r="K112" s="151"/>
      <c r="L112" s="151"/>
      <c r="M112" s="151"/>
      <c r="N112" s="151"/>
      <c r="O112" s="151"/>
      <c r="P112" s="151"/>
      <c r="Q112" s="151"/>
      <c r="R112" s="151"/>
      <c r="S112" s="151"/>
      <c r="T112" s="151"/>
      <c r="U112" s="151"/>
      <c r="V112" s="152">
        <v>44448</v>
      </c>
      <c r="W112" s="151" t="s">
        <v>3869</v>
      </c>
      <c r="X112" s="151"/>
      <c r="Z112"/>
      <c r="AE112" s="34"/>
    </row>
    <row r="113" spans="1:31" x14ac:dyDescent="0.25">
      <c r="A113" s="19" t="s">
        <v>3983</v>
      </c>
      <c r="B113" s="19">
        <v>13607749</v>
      </c>
      <c r="C113" s="139">
        <v>8.375</v>
      </c>
      <c r="D113" s="19" t="s">
        <v>3837</v>
      </c>
      <c r="E113" s="19">
        <v>1080537</v>
      </c>
      <c r="F113" s="140">
        <v>44446</v>
      </c>
      <c r="G113" s="19" t="s">
        <v>3813</v>
      </c>
      <c r="H113" s="19">
        <v>1140080</v>
      </c>
      <c r="V113" s="140">
        <v>44448</v>
      </c>
      <c r="W113" s="19" t="s">
        <v>3869</v>
      </c>
      <c r="Z113"/>
      <c r="AE113" s="34"/>
    </row>
    <row r="114" spans="1:31" x14ac:dyDescent="0.25">
      <c r="A114" s="19" t="s">
        <v>3984</v>
      </c>
      <c r="B114" s="19">
        <v>13593134</v>
      </c>
      <c r="C114" s="139">
        <v>8.375</v>
      </c>
      <c r="D114" s="19" t="s">
        <v>243</v>
      </c>
      <c r="E114" s="19" t="s">
        <v>3834</v>
      </c>
      <c r="F114" s="140">
        <v>44447</v>
      </c>
      <c r="G114" s="151" t="s">
        <v>3813</v>
      </c>
      <c r="H114" s="151">
        <v>1141517</v>
      </c>
      <c r="I114" s="151"/>
      <c r="J114" s="151"/>
      <c r="K114" s="151"/>
      <c r="L114" s="151"/>
      <c r="M114" s="151"/>
      <c r="N114" s="151"/>
      <c r="O114" s="151"/>
      <c r="P114" s="151"/>
      <c r="Q114" s="151"/>
      <c r="R114" s="151"/>
      <c r="S114" s="151"/>
      <c r="T114" s="151"/>
      <c r="U114" s="151"/>
      <c r="V114" s="152">
        <v>44448</v>
      </c>
      <c r="W114" s="151" t="s">
        <v>3874</v>
      </c>
      <c r="X114" s="151"/>
      <c r="Z114"/>
    </row>
    <row r="115" spans="1:31" x14ac:dyDescent="0.25">
      <c r="A115" s="19" t="s">
        <v>3985</v>
      </c>
      <c r="B115" s="19">
        <v>13593361</v>
      </c>
      <c r="C115" s="139">
        <v>12</v>
      </c>
      <c r="D115" s="19" t="s">
        <v>3917</v>
      </c>
      <c r="E115" s="19">
        <v>1020531</v>
      </c>
      <c r="F115" s="140">
        <v>44466</v>
      </c>
      <c r="G115" s="151" t="s">
        <v>3813</v>
      </c>
      <c r="H115" s="151">
        <v>1146009</v>
      </c>
      <c r="I115" s="151"/>
      <c r="J115" s="151"/>
      <c r="K115" s="151"/>
      <c r="L115" s="151"/>
      <c r="M115" s="151"/>
      <c r="N115" s="151"/>
      <c r="O115" s="151"/>
      <c r="P115" s="151"/>
      <c r="Q115" s="151"/>
      <c r="R115" s="151"/>
      <c r="S115" s="151"/>
      <c r="T115" s="151"/>
      <c r="U115" s="151"/>
      <c r="V115" s="152">
        <v>44472</v>
      </c>
      <c r="W115" s="151" t="s">
        <v>3945</v>
      </c>
      <c r="X115" s="151"/>
      <c r="Z115"/>
      <c r="AE115" s="34"/>
    </row>
    <row r="116" spans="1:31" x14ac:dyDescent="0.25">
      <c r="A116" s="19" t="s">
        <v>3986</v>
      </c>
      <c r="B116" s="19">
        <v>13593363</v>
      </c>
      <c r="C116" s="139">
        <v>12</v>
      </c>
      <c r="D116" s="19" t="s">
        <v>3917</v>
      </c>
      <c r="E116" s="19">
        <v>1020531</v>
      </c>
      <c r="F116" s="140">
        <v>44466</v>
      </c>
      <c r="G116" s="151" t="s">
        <v>3813</v>
      </c>
      <c r="H116" s="151">
        <v>1146009</v>
      </c>
      <c r="I116" s="151"/>
      <c r="J116" s="151"/>
      <c r="K116" s="151"/>
      <c r="L116" s="151"/>
      <c r="M116" s="151"/>
      <c r="N116" s="151"/>
      <c r="O116" s="151"/>
      <c r="P116" s="151"/>
      <c r="Q116" s="151"/>
      <c r="R116" s="151"/>
      <c r="S116" s="151"/>
      <c r="T116" s="151"/>
      <c r="U116" s="151"/>
      <c r="V116" s="152">
        <v>44468</v>
      </c>
      <c r="W116" s="151" t="s">
        <v>3945</v>
      </c>
      <c r="X116" s="151"/>
      <c r="Z116"/>
    </row>
    <row r="117" spans="1:31" x14ac:dyDescent="0.25">
      <c r="A117" s="19" t="s">
        <v>3987</v>
      </c>
      <c r="B117" s="19">
        <v>13616541</v>
      </c>
      <c r="C117" s="139">
        <v>12</v>
      </c>
      <c r="D117" s="19" t="s">
        <v>3917</v>
      </c>
      <c r="E117" s="19">
        <v>1020531</v>
      </c>
      <c r="F117" s="140">
        <v>44467</v>
      </c>
      <c r="G117" s="151" t="s">
        <v>3813</v>
      </c>
      <c r="H117" s="151">
        <v>1146009</v>
      </c>
      <c r="I117" s="151"/>
      <c r="J117" s="151"/>
      <c r="K117" s="151"/>
      <c r="L117" s="151"/>
      <c r="M117" s="151"/>
      <c r="N117" s="151"/>
      <c r="O117" s="151"/>
      <c r="P117" s="151"/>
      <c r="Q117" s="151"/>
      <c r="R117" s="151"/>
      <c r="S117" s="151"/>
      <c r="T117" s="151"/>
      <c r="U117" s="151"/>
      <c r="V117" s="152">
        <v>44468</v>
      </c>
      <c r="W117" s="151" t="s">
        <v>3945</v>
      </c>
      <c r="X117" s="151"/>
      <c r="Z117"/>
      <c r="AE117" s="34"/>
    </row>
    <row r="118" spans="1:31" x14ac:dyDescent="0.25">
      <c r="A118" s="19" t="s">
        <v>3988</v>
      </c>
      <c r="B118" s="19">
        <v>13606248</v>
      </c>
      <c r="C118" s="139">
        <v>12</v>
      </c>
      <c r="D118" s="19" t="s">
        <v>3922</v>
      </c>
      <c r="E118" s="19" t="s">
        <v>3978</v>
      </c>
      <c r="F118" s="140">
        <v>44477</v>
      </c>
      <c r="G118" s="151" t="s">
        <v>3813</v>
      </c>
      <c r="H118" s="151">
        <v>1145825</v>
      </c>
      <c r="I118" s="151"/>
      <c r="J118" s="151"/>
      <c r="K118" s="151"/>
      <c r="L118" s="151"/>
      <c r="M118" s="151"/>
      <c r="N118" s="151"/>
      <c r="O118" s="151"/>
      <c r="P118" s="151"/>
      <c r="Q118" s="151"/>
      <c r="R118" s="151"/>
      <c r="S118" s="151"/>
      <c r="T118" s="151"/>
      <c r="U118" s="151"/>
      <c r="V118" s="152">
        <v>44480</v>
      </c>
      <c r="W118" s="151" t="s">
        <v>3943</v>
      </c>
      <c r="X118" s="151"/>
      <c r="Z118"/>
    </row>
    <row r="119" spans="1:31" x14ac:dyDescent="0.25">
      <c r="A119" s="19" t="s">
        <v>3989</v>
      </c>
      <c r="B119" s="19">
        <v>13616540</v>
      </c>
      <c r="C119" s="139">
        <v>12</v>
      </c>
      <c r="D119" s="19" t="s">
        <v>3922</v>
      </c>
      <c r="E119" s="19" t="s">
        <v>3978</v>
      </c>
      <c r="F119" s="140">
        <v>44477</v>
      </c>
      <c r="G119" s="151" t="s">
        <v>3813</v>
      </c>
      <c r="H119" s="151">
        <v>1145825</v>
      </c>
      <c r="I119" s="151"/>
      <c r="J119" s="151"/>
      <c r="K119" s="151"/>
      <c r="L119" s="151"/>
      <c r="M119" s="151"/>
      <c r="N119" s="151"/>
      <c r="O119" s="151"/>
      <c r="P119" s="151"/>
      <c r="Q119" s="151"/>
      <c r="R119" s="151"/>
      <c r="S119" s="151"/>
      <c r="T119" s="151"/>
      <c r="U119" s="151"/>
      <c r="V119" s="152">
        <v>44478</v>
      </c>
      <c r="W119" s="151" t="s">
        <v>3943</v>
      </c>
      <c r="X119" s="151"/>
      <c r="Z119"/>
      <c r="AE119" s="34"/>
    </row>
    <row r="120" spans="1:31" x14ac:dyDescent="0.25">
      <c r="A120" s="19" t="s">
        <v>3990</v>
      </c>
      <c r="B120" s="19">
        <v>13616539</v>
      </c>
      <c r="C120" s="139">
        <v>12</v>
      </c>
      <c r="D120" s="19" t="s">
        <v>3922</v>
      </c>
      <c r="E120" s="19" t="s">
        <v>3978</v>
      </c>
      <c r="F120" s="140">
        <v>44480</v>
      </c>
      <c r="G120" s="19" t="s">
        <v>3813</v>
      </c>
      <c r="H120" s="19">
        <v>1145825</v>
      </c>
      <c r="V120" s="140">
        <v>44482</v>
      </c>
      <c r="W120" s="19" t="s">
        <v>3943</v>
      </c>
      <c r="Z120"/>
    </row>
    <row r="121" spans="1:31" x14ac:dyDescent="0.25">
      <c r="A121" s="19" t="s">
        <v>3991</v>
      </c>
      <c r="B121" s="19">
        <v>13499667</v>
      </c>
      <c r="C121" s="139">
        <v>8.375</v>
      </c>
      <c r="D121" s="19" t="s">
        <v>3837</v>
      </c>
      <c r="E121" s="19">
        <v>1080537</v>
      </c>
      <c r="F121" s="140">
        <v>44230</v>
      </c>
      <c r="G121" s="151" t="s">
        <v>3813</v>
      </c>
      <c r="H121" s="151">
        <v>1140080</v>
      </c>
      <c r="I121" s="151"/>
      <c r="J121" s="151"/>
      <c r="K121" s="151"/>
      <c r="L121" s="151"/>
      <c r="M121" s="151"/>
      <c r="N121" s="151"/>
      <c r="O121" s="151"/>
      <c r="P121" s="151"/>
      <c r="Q121" s="151"/>
      <c r="R121" s="151"/>
      <c r="S121" s="151"/>
      <c r="T121" s="151"/>
      <c r="U121" s="151"/>
      <c r="V121" s="152">
        <v>44235</v>
      </c>
      <c r="W121" s="151" t="s">
        <v>3895</v>
      </c>
      <c r="X121" s="151"/>
      <c r="Z121"/>
    </row>
    <row r="122" spans="1:31" x14ac:dyDescent="0.25">
      <c r="A122" s="19" t="s">
        <v>3992</v>
      </c>
      <c r="B122" s="19">
        <v>13633805</v>
      </c>
      <c r="C122" s="139">
        <v>12</v>
      </c>
      <c r="D122" s="19" t="s">
        <v>3922</v>
      </c>
      <c r="E122" s="19" t="s">
        <v>3978</v>
      </c>
      <c r="F122" s="140">
        <v>44480</v>
      </c>
      <c r="G122" s="151" t="s">
        <v>3813</v>
      </c>
      <c r="H122" s="151">
        <v>1145825</v>
      </c>
      <c r="I122" s="151"/>
      <c r="J122" s="151"/>
      <c r="K122" s="151"/>
      <c r="L122" s="151"/>
      <c r="M122" s="151"/>
      <c r="N122" s="151"/>
      <c r="O122" s="151"/>
      <c r="P122" s="151"/>
      <c r="Q122" s="151"/>
      <c r="R122" s="151"/>
      <c r="S122" s="151"/>
      <c r="T122" s="151"/>
      <c r="U122" s="151"/>
      <c r="V122" s="152">
        <v>44483</v>
      </c>
      <c r="W122" s="151" t="s">
        <v>3943</v>
      </c>
      <c r="X122" s="151"/>
      <c r="Z122"/>
      <c r="AE122" s="34"/>
    </row>
    <row r="123" spans="1:31" x14ac:dyDescent="0.25">
      <c r="A123" s="19" t="s">
        <v>3993</v>
      </c>
      <c r="B123" s="19">
        <v>13633809</v>
      </c>
      <c r="C123" s="139">
        <v>12</v>
      </c>
      <c r="D123" s="19" t="s">
        <v>3922</v>
      </c>
      <c r="E123" s="19" t="s">
        <v>3978</v>
      </c>
      <c r="F123" s="140">
        <v>44481</v>
      </c>
      <c r="G123" s="151" t="s">
        <v>3813</v>
      </c>
      <c r="H123" s="151">
        <v>1145825</v>
      </c>
      <c r="I123" s="151"/>
      <c r="J123" s="151"/>
      <c r="K123" s="151"/>
      <c r="L123" s="151"/>
      <c r="M123" s="151"/>
      <c r="N123" s="151"/>
      <c r="O123" s="151"/>
      <c r="P123" s="151"/>
      <c r="Q123" s="151"/>
      <c r="R123" s="151"/>
      <c r="S123" s="151"/>
      <c r="T123" s="151"/>
      <c r="U123" s="151"/>
      <c r="V123" s="152">
        <v>44486</v>
      </c>
      <c r="W123" s="151" t="s">
        <v>3943</v>
      </c>
      <c r="X123" s="151"/>
      <c r="Z123"/>
    </row>
    <row r="124" spans="1:31" x14ac:dyDescent="0.25">
      <c r="A124" s="19" t="s">
        <v>3994</v>
      </c>
      <c r="B124" s="19">
        <v>13633808</v>
      </c>
      <c r="C124" s="139">
        <v>12</v>
      </c>
      <c r="D124" s="19" t="s">
        <v>3922</v>
      </c>
      <c r="E124" s="19" t="s">
        <v>3978</v>
      </c>
      <c r="F124" s="140">
        <v>44481</v>
      </c>
      <c r="G124" s="151" t="s">
        <v>3813</v>
      </c>
      <c r="H124" s="151">
        <v>1145825</v>
      </c>
      <c r="I124" s="151"/>
      <c r="J124" s="151"/>
      <c r="K124" s="151"/>
      <c r="L124" s="151"/>
      <c r="M124" s="151"/>
      <c r="N124" s="151"/>
      <c r="O124" s="151"/>
      <c r="P124" s="151"/>
      <c r="Q124" s="151"/>
      <c r="R124" s="151"/>
      <c r="S124" s="151"/>
      <c r="T124" s="151"/>
      <c r="U124" s="151"/>
      <c r="V124" s="152">
        <v>44487</v>
      </c>
      <c r="W124" s="151" t="s">
        <v>3943</v>
      </c>
      <c r="X124" s="151"/>
      <c r="Z124"/>
      <c r="AE124" s="34"/>
    </row>
    <row r="125" spans="1:31" x14ac:dyDescent="0.25">
      <c r="A125" s="19" t="s">
        <v>3995</v>
      </c>
      <c r="B125" s="19">
        <v>13635359</v>
      </c>
      <c r="C125" s="139">
        <v>12</v>
      </c>
      <c r="D125" s="19" t="s">
        <v>3996</v>
      </c>
      <c r="E125" s="19">
        <v>1121983</v>
      </c>
      <c r="F125" s="140">
        <v>44483</v>
      </c>
      <c r="G125" s="151" t="s">
        <v>3813</v>
      </c>
      <c r="H125" s="151">
        <v>1192557</v>
      </c>
      <c r="I125" s="151"/>
      <c r="J125" s="151"/>
      <c r="K125" s="151"/>
      <c r="L125" s="151"/>
      <c r="M125" s="151"/>
      <c r="N125" s="151"/>
      <c r="O125" s="151"/>
      <c r="P125" s="151"/>
      <c r="Q125" s="151"/>
      <c r="R125" s="151"/>
      <c r="S125" s="151"/>
      <c r="T125" s="151"/>
      <c r="U125" s="151"/>
      <c r="V125" s="152">
        <v>44490</v>
      </c>
      <c r="W125" s="151" t="s">
        <v>3997</v>
      </c>
      <c r="X125" s="151"/>
      <c r="Z125"/>
      <c r="AE125" s="34"/>
    </row>
    <row r="126" spans="1:31" x14ac:dyDescent="0.25">
      <c r="A126" s="19" t="s">
        <v>3998</v>
      </c>
      <c r="B126" s="19">
        <v>13606242</v>
      </c>
      <c r="C126" s="139">
        <v>8.375</v>
      </c>
      <c r="D126" s="19" t="s">
        <v>3837</v>
      </c>
      <c r="E126" s="19">
        <v>1176919</v>
      </c>
      <c r="F126" s="140">
        <v>44488</v>
      </c>
      <c r="G126" s="151" t="s">
        <v>3813</v>
      </c>
      <c r="H126" s="151">
        <v>1145826</v>
      </c>
      <c r="I126" s="151"/>
      <c r="J126" s="151"/>
      <c r="K126" s="151"/>
      <c r="L126" s="151"/>
      <c r="M126" s="151"/>
      <c r="N126" s="151"/>
      <c r="O126" s="151"/>
      <c r="P126" s="151"/>
      <c r="Q126" s="151"/>
      <c r="R126" s="151"/>
      <c r="S126" s="151"/>
      <c r="T126" s="151"/>
      <c r="U126" s="151"/>
      <c r="V126" s="152">
        <v>44496</v>
      </c>
      <c r="W126" s="151" t="s">
        <v>3887</v>
      </c>
      <c r="X126" s="151"/>
      <c r="Z126"/>
    </row>
    <row r="127" spans="1:31" x14ac:dyDescent="0.25">
      <c r="A127" s="19" t="s">
        <v>3999</v>
      </c>
      <c r="B127" s="19">
        <v>13634798</v>
      </c>
      <c r="C127" s="139">
        <v>8.375</v>
      </c>
      <c r="D127" s="19" t="s">
        <v>4000</v>
      </c>
      <c r="E127" s="19">
        <v>1134878</v>
      </c>
      <c r="F127" s="140">
        <v>44488</v>
      </c>
      <c r="G127" s="19" t="s">
        <v>3813</v>
      </c>
      <c r="H127" s="19">
        <v>1134878</v>
      </c>
      <c r="V127" s="140">
        <v>44500</v>
      </c>
      <c r="W127" s="19" t="s">
        <v>4001</v>
      </c>
      <c r="Z127"/>
      <c r="AE127" s="34"/>
    </row>
    <row r="128" spans="1:31" x14ac:dyDescent="0.25">
      <c r="A128" s="19" t="s">
        <v>4002</v>
      </c>
      <c r="B128" s="19">
        <v>13593137</v>
      </c>
      <c r="C128" s="139">
        <v>8.375</v>
      </c>
      <c r="D128" s="19" t="s">
        <v>243</v>
      </c>
      <c r="E128" s="19" t="s">
        <v>3834</v>
      </c>
      <c r="F128" s="140">
        <v>44495</v>
      </c>
      <c r="G128" s="19" t="s">
        <v>3813</v>
      </c>
      <c r="H128" s="19">
        <v>1141517</v>
      </c>
      <c r="V128" s="152">
        <v>44499</v>
      </c>
      <c r="W128" s="151" t="s">
        <v>3874</v>
      </c>
      <c r="X128" s="151"/>
      <c r="Z128"/>
    </row>
    <row r="129" spans="1:31" x14ac:dyDescent="0.25">
      <c r="A129" s="19" t="s">
        <v>4003</v>
      </c>
      <c r="B129" s="19">
        <v>13641020</v>
      </c>
      <c r="C129" s="139">
        <v>3.875</v>
      </c>
      <c r="D129" s="19" t="s">
        <v>79</v>
      </c>
      <c r="E129" s="19">
        <v>1059290</v>
      </c>
      <c r="F129" s="140">
        <v>44496</v>
      </c>
      <c r="G129" s="151" t="s">
        <v>3813</v>
      </c>
      <c r="H129" s="151">
        <v>1141549</v>
      </c>
      <c r="I129" s="151"/>
      <c r="J129" s="151"/>
      <c r="K129" s="151"/>
      <c r="L129" s="151"/>
      <c r="M129" s="151"/>
      <c r="N129" s="151"/>
      <c r="O129" s="151"/>
      <c r="P129" s="151"/>
      <c r="Q129" s="151"/>
      <c r="R129" s="151"/>
      <c r="S129" s="151"/>
      <c r="T129" s="151"/>
      <c r="U129" s="151"/>
      <c r="V129" s="152">
        <v>44500</v>
      </c>
      <c r="W129" s="151" t="s">
        <v>3966</v>
      </c>
      <c r="X129" s="151"/>
      <c r="Z129"/>
      <c r="AE129" s="34"/>
    </row>
    <row r="130" spans="1:31" x14ac:dyDescent="0.25">
      <c r="A130" s="19" t="s">
        <v>4004</v>
      </c>
      <c r="B130" s="19">
        <v>13641022</v>
      </c>
      <c r="C130" s="139">
        <v>3.875</v>
      </c>
      <c r="D130" s="19" t="s">
        <v>79</v>
      </c>
      <c r="E130" s="19">
        <v>1059290</v>
      </c>
      <c r="F130" s="140">
        <v>44497</v>
      </c>
      <c r="G130" s="151" t="s">
        <v>3813</v>
      </c>
      <c r="H130" s="151">
        <v>1141549</v>
      </c>
      <c r="I130" s="151"/>
      <c r="J130" s="151"/>
      <c r="K130" s="151"/>
      <c r="L130" s="151"/>
      <c r="M130" s="151"/>
      <c r="N130" s="151"/>
      <c r="O130" s="151"/>
      <c r="P130" s="151"/>
      <c r="Q130" s="151"/>
      <c r="R130" s="151"/>
      <c r="S130" s="151"/>
      <c r="T130" s="151"/>
      <c r="U130" s="151"/>
      <c r="V130" s="152">
        <v>44500</v>
      </c>
      <c r="W130" s="151" t="s">
        <v>3966</v>
      </c>
      <c r="X130" s="151"/>
      <c r="Z130"/>
    </row>
    <row r="131" spans="1:31" x14ac:dyDescent="0.25">
      <c r="A131" s="19" t="s">
        <v>4005</v>
      </c>
      <c r="B131" s="19">
        <v>13593139</v>
      </c>
      <c r="C131" s="139">
        <v>8.375</v>
      </c>
      <c r="D131" s="19" t="s">
        <v>243</v>
      </c>
      <c r="E131" s="19">
        <v>1092981</v>
      </c>
      <c r="F131" s="140">
        <v>44497</v>
      </c>
      <c r="G131" s="151" t="s">
        <v>3813</v>
      </c>
      <c r="H131" s="151">
        <v>1141517</v>
      </c>
      <c r="I131" s="151"/>
      <c r="J131" s="151"/>
      <c r="K131" s="151"/>
      <c r="L131" s="151"/>
      <c r="M131" s="151"/>
      <c r="N131" s="151"/>
      <c r="O131" s="151"/>
      <c r="P131" s="151"/>
      <c r="Q131" s="151"/>
      <c r="R131" s="151"/>
      <c r="S131" s="151"/>
      <c r="T131" s="151"/>
      <c r="U131" s="151"/>
      <c r="V131" s="152">
        <v>44498</v>
      </c>
      <c r="W131" s="151" t="s">
        <v>3874</v>
      </c>
      <c r="X131" s="151"/>
      <c r="Z131"/>
      <c r="AE131" s="34"/>
    </row>
    <row r="132" spans="1:31" x14ac:dyDescent="0.25">
      <c r="A132" s="19" t="s">
        <v>4006</v>
      </c>
      <c r="B132" s="19">
        <v>13499668</v>
      </c>
      <c r="C132" s="139">
        <v>8.375</v>
      </c>
      <c r="D132" s="19" t="s">
        <v>3837</v>
      </c>
      <c r="E132" s="19">
        <v>1080537</v>
      </c>
      <c r="F132" s="140">
        <v>44230</v>
      </c>
      <c r="G132" s="19" t="s">
        <v>3813</v>
      </c>
      <c r="H132" s="19">
        <v>1140080</v>
      </c>
      <c r="V132" s="140">
        <v>44237</v>
      </c>
      <c r="W132" s="19" t="s">
        <v>3895</v>
      </c>
      <c r="Z132"/>
      <c r="AE132" s="34"/>
    </row>
    <row r="133" spans="1:31" x14ac:dyDescent="0.25">
      <c r="A133" s="19" t="s">
        <v>4007</v>
      </c>
      <c r="B133" s="19">
        <v>13606243</v>
      </c>
      <c r="C133" s="139">
        <v>8.375</v>
      </c>
      <c r="D133" s="19" t="s">
        <v>3837</v>
      </c>
      <c r="E133" s="19">
        <v>1176919</v>
      </c>
      <c r="F133" s="140">
        <v>44497</v>
      </c>
      <c r="G133" s="151" t="s">
        <v>3813</v>
      </c>
      <c r="H133" s="151">
        <v>1145826</v>
      </c>
      <c r="I133" s="151"/>
      <c r="J133" s="151"/>
      <c r="K133" s="151"/>
      <c r="L133" s="151"/>
      <c r="M133" s="151"/>
      <c r="N133" s="151"/>
      <c r="O133" s="151"/>
      <c r="P133" s="151"/>
      <c r="Q133" s="151"/>
      <c r="R133" s="151"/>
      <c r="S133" s="151"/>
      <c r="T133" s="151"/>
      <c r="U133" s="151"/>
      <c r="V133" s="152">
        <v>44499</v>
      </c>
      <c r="W133" s="151" t="s">
        <v>3887</v>
      </c>
      <c r="X133" s="151"/>
      <c r="Z133"/>
    </row>
    <row r="134" spans="1:31" x14ac:dyDescent="0.25">
      <c r="A134" s="19" t="s">
        <v>4008</v>
      </c>
      <c r="B134" s="19">
        <v>13633543</v>
      </c>
      <c r="C134" s="139">
        <v>8.375</v>
      </c>
      <c r="D134" s="19" t="s">
        <v>3837</v>
      </c>
      <c r="E134" s="19">
        <v>1176919</v>
      </c>
      <c r="F134" s="140">
        <v>44501</v>
      </c>
      <c r="G134" s="19" t="s">
        <v>3813</v>
      </c>
      <c r="H134" s="19">
        <v>1145826</v>
      </c>
      <c r="V134" s="140">
        <v>44504</v>
      </c>
      <c r="W134" s="19" t="s">
        <v>3887</v>
      </c>
      <c r="Z134"/>
      <c r="AE134" s="34"/>
    </row>
    <row r="135" spans="1:31" x14ac:dyDescent="0.25">
      <c r="A135" s="19" t="s">
        <v>4009</v>
      </c>
      <c r="B135" s="19">
        <v>13633542</v>
      </c>
      <c r="C135" s="139">
        <v>8.375</v>
      </c>
      <c r="D135" s="19" t="s">
        <v>3837</v>
      </c>
      <c r="E135" s="19">
        <v>1176919</v>
      </c>
      <c r="F135" s="140">
        <v>44501</v>
      </c>
      <c r="G135" s="151" t="s">
        <v>3813</v>
      </c>
      <c r="H135" s="151">
        <v>1145826</v>
      </c>
      <c r="I135" s="151"/>
      <c r="J135" s="151"/>
      <c r="K135" s="151"/>
      <c r="L135" s="151"/>
      <c r="M135" s="151"/>
      <c r="N135" s="151"/>
      <c r="O135" s="151"/>
      <c r="P135" s="151"/>
      <c r="Q135" s="151"/>
      <c r="R135" s="151"/>
      <c r="S135" s="151"/>
      <c r="T135" s="151"/>
      <c r="U135" s="151"/>
      <c r="V135" s="152">
        <v>44505</v>
      </c>
      <c r="W135" s="151" t="s">
        <v>3887</v>
      </c>
      <c r="X135" s="151"/>
      <c r="Z135"/>
    </row>
    <row r="136" spans="1:31" x14ac:dyDescent="0.25">
      <c r="A136" s="19" t="s">
        <v>4010</v>
      </c>
      <c r="B136" s="19">
        <v>13606245</v>
      </c>
      <c r="C136" s="139">
        <v>8.375</v>
      </c>
      <c r="D136" s="19" t="s">
        <v>3837</v>
      </c>
      <c r="E136" s="19" t="s">
        <v>3955</v>
      </c>
      <c r="F136" s="140">
        <v>44505</v>
      </c>
      <c r="G136" s="151" t="s">
        <v>3813</v>
      </c>
      <c r="H136" s="151">
        <v>1145826</v>
      </c>
      <c r="I136" s="151"/>
      <c r="J136" s="151"/>
      <c r="K136" s="151"/>
      <c r="L136" s="151"/>
      <c r="M136" s="151"/>
      <c r="N136" s="151"/>
      <c r="O136" s="151"/>
      <c r="P136" s="151"/>
      <c r="Q136" s="151"/>
      <c r="R136" s="151"/>
      <c r="S136" s="151"/>
      <c r="T136" s="151"/>
      <c r="U136" s="151"/>
      <c r="V136" s="152">
        <v>44510</v>
      </c>
      <c r="W136" s="151" t="s">
        <v>3887</v>
      </c>
      <c r="X136" s="151"/>
      <c r="Z136" s="19">
        <v>0.29166666666666669</v>
      </c>
      <c r="AE136" s="34"/>
    </row>
    <row r="137" spans="1:31" x14ac:dyDescent="0.25">
      <c r="A137" s="19" t="s">
        <v>4011</v>
      </c>
      <c r="B137" s="19">
        <v>13606239</v>
      </c>
      <c r="C137" s="139">
        <v>8.375</v>
      </c>
      <c r="D137" s="19" t="s">
        <v>243</v>
      </c>
      <c r="E137" s="19">
        <v>1092981</v>
      </c>
      <c r="F137" s="140">
        <v>44508</v>
      </c>
      <c r="G137" s="151" t="s">
        <v>3813</v>
      </c>
      <c r="H137" s="151">
        <v>1141517</v>
      </c>
      <c r="I137" s="151"/>
      <c r="J137" s="151"/>
      <c r="K137" s="151"/>
      <c r="L137" s="151"/>
      <c r="M137" s="151"/>
      <c r="N137" s="151"/>
      <c r="O137" s="151"/>
      <c r="P137" s="151"/>
      <c r="Q137" s="151"/>
      <c r="R137" s="151"/>
      <c r="S137" s="151"/>
      <c r="T137" s="151"/>
      <c r="U137" s="151"/>
      <c r="V137" s="152">
        <v>44510</v>
      </c>
      <c r="W137" s="151" t="s">
        <v>3874</v>
      </c>
      <c r="X137" s="151"/>
      <c r="Z137" s="19">
        <v>0.33333333333333331</v>
      </c>
      <c r="AE137" s="34"/>
    </row>
    <row r="138" spans="1:31" x14ac:dyDescent="0.25">
      <c r="A138" s="19" t="s">
        <v>4012</v>
      </c>
      <c r="B138" s="19">
        <v>13606237</v>
      </c>
      <c r="C138" s="139">
        <v>8.375</v>
      </c>
      <c r="D138" s="19" t="s">
        <v>243</v>
      </c>
      <c r="E138" s="19" t="s">
        <v>3834</v>
      </c>
      <c r="F138" s="140">
        <v>44508</v>
      </c>
      <c r="G138" s="151" t="s">
        <v>3813</v>
      </c>
      <c r="H138" s="151">
        <v>1141517</v>
      </c>
      <c r="I138" s="151"/>
      <c r="J138" s="151"/>
      <c r="K138" s="151"/>
      <c r="L138" s="151"/>
      <c r="M138" s="151"/>
      <c r="N138" s="151"/>
      <c r="O138" s="151"/>
      <c r="P138" s="151"/>
      <c r="Q138" s="151"/>
      <c r="R138" s="151"/>
      <c r="S138" s="151"/>
      <c r="T138" s="151"/>
      <c r="U138" s="151"/>
      <c r="V138" s="152">
        <v>44510</v>
      </c>
      <c r="W138" s="151" t="s">
        <v>3874</v>
      </c>
      <c r="X138" s="151"/>
      <c r="Z138" s="19">
        <v>0.33333333333333331</v>
      </c>
    </row>
    <row r="139" spans="1:31" x14ac:dyDescent="0.25">
      <c r="A139" s="19" t="s">
        <v>4013</v>
      </c>
      <c r="B139" s="19">
        <v>13653275</v>
      </c>
      <c r="C139" s="139">
        <v>8.5</v>
      </c>
      <c r="D139" s="19" t="s">
        <v>4014</v>
      </c>
      <c r="E139" s="19" t="s">
        <v>1192</v>
      </c>
      <c r="F139" s="140">
        <v>44515</v>
      </c>
      <c r="G139" s="151" t="s">
        <v>3813</v>
      </c>
      <c r="H139" s="151">
        <v>1191006</v>
      </c>
      <c r="I139" s="151"/>
      <c r="J139" s="151"/>
      <c r="K139" s="151"/>
      <c r="L139" s="151"/>
      <c r="M139" s="151"/>
      <c r="N139" s="151"/>
      <c r="O139" s="151"/>
      <c r="P139" s="151"/>
      <c r="Q139" s="151"/>
      <c r="R139" s="151"/>
      <c r="S139" s="151"/>
      <c r="T139" s="151"/>
      <c r="U139" s="151"/>
      <c r="V139" s="152">
        <v>44543</v>
      </c>
      <c r="W139" s="151" t="s">
        <v>4015</v>
      </c>
      <c r="X139" s="151"/>
      <c r="Z139" s="19">
        <v>0.41666666666666669</v>
      </c>
      <c r="AE139" s="34"/>
    </row>
    <row r="140" spans="1:31" x14ac:dyDescent="0.25">
      <c r="A140" s="19" t="s">
        <v>4016</v>
      </c>
      <c r="B140" s="19">
        <v>13653276</v>
      </c>
      <c r="C140" s="139">
        <v>8.5</v>
      </c>
      <c r="D140" s="19" t="s">
        <v>4014</v>
      </c>
      <c r="E140" s="19">
        <v>1159702</v>
      </c>
      <c r="F140" s="140">
        <v>44515</v>
      </c>
      <c r="G140" s="19" t="s">
        <v>3813</v>
      </c>
      <c r="H140" s="19">
        <v>1191006</v>
      </c>
      <c r="V140" s="140">
        <v>44519</v>
      </c>
      <c r="W140" s="19" t="s">
        <v>4015</v>
      </c>
      <c r="Z140" s="19">
        <v>0.54166666666666663</v>
      </c>
    </row>
    <row r="141" spans="1:31" x14ac:dyDescent="0.25">
      <c r="A141" s="157" t="s">
        <v>4017</v>
      </c>
      <c r="B141" s="19">
        <v>13607751</v>
      </c>
      <c r="C141" s="139">
        <v>8.375</v>
      </c>
      <c r="D141" s="19" t="s">
        <v>3837</v>
      </c>
      <c r="E141" s="19">
        <v>1080537</v>
      </c>
      <c r="F141" s="140">
        <v>44516</v>
      </c>
      <c r="G141" s="151" t="s">
        <v>3813</v>
      </c>
      <c r="H141" s="151">
        <v>1140080</v>
      </c>
      <c r="I141" s="151"/>
      <c r="J141" s="151"/>
      <c r="K141" s="151"/>
      <c r="L141" s="151"/>
      <c r="M141" s="151"/>
      <c r="N141" s="151"/>
      <c r="O141" s="151"/>
      <c r="P141" s="151"/>
      <c r="Q141" s="151"/>
      <c r="R141" s="151"/>
      <c r="S141" s="151"/>
      <c r="T141" s="151"/>
      <c r="U141" s="151"/>
      <c r="V141" s="152">
        <v>44528</v>
      </c>
      <c r="W141" s="151" t="s">
        <v>3869</v>
      </c>
      <c r="X141" s="151"/>
      <c r="Z141"/>
      <c r="AE141" s="34"/>
    </row>
    <row r="142" spans="1:31" x14ac:dyDescent="0.25">
      <c r="A142" s="19" t="s">
        <v>4018</v>
      </c>
      <c r="B142" s="19">
        <v>13616546</v>
      </c>
      <c r="C142" s="139">
        <v>12.25</v>
      </c>
      <c r="D142" s="19" t="s">
        <v>146</v>
      </c>
      <c r="E142" s="19">
        <v>1142907</v>
      </c>
      <c r="F142" s="140">
        <v>44516</v>
      </c>
      <c r="G142" s="151" t="s">
        <v>3813</v>
      </c>
      <c r="H142" s="151">
        <v>1112857</v>
      </c>
      <c r="I142" s="151"/>
      <c r="J142" s="151"/>
      <c r="K142" s="151"/>
      <c r="L142" s="151"/>
      <c r="M142" s="151"/>
      <c r="N142" s="151"/>
      <c r="O142" s="151"/>
      <c r="P142" s="151"/>
      <c r="Q142" s="151"/>
      <c r="R142" s="151"/>
      <c r="S142" s="151"/>
      <c r="T142" s="151"/>
      <c r="U142" s="151"/>
      <c r="V142" s="152">
        <v>44518</v>
      </c>
      <c r="W142" s="151" t="s">
        <v>3885</v>
      </c>
      <c r="X142" s="151"/>
      <c r="Z142"/>
    </row>
    <row r="143" spans="1:31" x14ac:dyDescent="0.25">
      <c r="A143" s="19" t="s">
        <v>4019</v>
      </c>
      <c r="B143" s="19">
        <v>13546806</v>
      </c>
      <c r="C143" s="139">
        <v>8.375</v>
      </c>
      <c r="D143" s="19" t="s">
        <v>3837</v>
      </c>
      <c r="E143" s="19">
        <v>1176919</v>
      </c>
      <c r="F143" s="140">
        <v>44230</v>
      </c>
      <c r="G143" s="151" t="s">
        <v>3813</v>
      </c>
      <c r="H143" s="151">
        <v>1145826</v>
      </c>
      <c r="I143" s="151"/>
      <c r="J143" s="151"/>
      <c r="K143" s="151"/>
      <c r="L143" s="151"/>
      <c r="M143" s="151"/>
      <c r="N143" s="151"/>
      <c r="O143" s="151"/>
      <c r="P143" s="151"/>
      <c r="Q143" s="151"/>
      <c r="R143" s="151"/>
      <c r="S143" s="151"/>
      <c r="T143" s="151"/>
      <c r="U143" s="151"/>
      <c r="V143" s="152">
        <v>44236</v>
      </c>
      <c r="W143" s="151" t="s">
        <v>4020</v>
      </c>
      <c r="X143" s="151"/>
      <c r="Z143"/>
    </row>
    <row r="144" spans="1:31" x14ac:dyDescent="0.25">
      <c r="A144" s="157" t="s">
        <v>4021</v>
      </c>
      <c r="B144" s="19">
        <v>13607750</v>
      </c>
      <c r="C144" s="139">
        <v>8.375</v>
      </c>
      <c r="D144" s="19" t="s">
        <v>3837</v>
      </c>
      <c r="E144" s="19">
        <v>1080537</v>
      </c>
      <c r="F144" s="140">
        <v>44516</v>
      </c>
      <c r="G144" s="151" t="s">
        <v>3813</v>
      </c>
      <c r="H144" s="151">
        <v>1140080</v>
      </c>
      <c r="I144" s="151"/>
      <c r="J144" s="151"/>
      <c r="K144" s="151"/>
      <c r="L144" s="151"/>
      <c r="M144" s="151"/>
      <c r="N144" s="151"/>
      <c r="O144" s="151"/>
      <c r="P144" s="151"/>
      <c r="Q144" s="151"/>
      <c r="R144" s="151"/>
      <c r="S144" s="151"/>
      <c r="T144" s="151"/>
      <c r="U144" s="151"/>
      <c r="V144" s="152">
        <v>44528</v>
      </c>
      <c r="W144" s="151" t="s">
        <v>3869</v>
      </c>
      <c r="X144" s="151"/>
      <c r="Z144" s="19">
        <v>0.58333333333333337</v>
      </c>
      <c r="AE144" s="34"/>
    </row>
    <row r="145" spans="1:31" x14ac:dyDescent="0.25">
      <c r="A145" s="19" t="s">
        <v>4022</v>
      </c>
      <c r="B145" s="19">
        <v>13616547</v>
      </c>
      <c r="C145" s="139">
        <v>12.25</v>
      </c>
      <c r="D145" s="19" t="s">
        <v>146</v>
      </c>
      <c r="E145" s="19">
        <v>1142907</v>
      </c>
      <c r="F145" s="140">
        <v>44517</v>
      </c>
      <c r="G145" s="151" t="s">
        <v>3813</v>
      </c>
      <c r="H145" s="151">
        <v>1112857</v>
      </c>
      <c r="I145" s="151"/>
      <c r="J145" s="151"/>
      <c r="K145" s="151"/>
      <c r="L145" s="151"/>
      <c r="M145" s="151"/>
      <c r="N145" s="151"/>
      <c r="O145" s="151"/>
      <c r="P145" s="151"/>
      <c r="Q145" s="151"/>
      <c r="R145" s="151"/>
      <c r="S145" s="151"/>
      <c r="T145" s="151"/>
      <c r="U145" s="151"/>
      <c r="V145" s="152">
        <v>44528</v>
      </c>
      <c r="W145" s="151" t="s">
        <v>3885</v>
      </c>
      <c r="X145" s="151"/>
      <c r="Z145" s="19">
        <v>0.3125</v>
      </c>
    </row>
    <row r="146" spans="1:31" x14ac:dyDescent="0.25">
      <c r="A146" s="19" t="s">
        <v>4023</v>
      </c>
      <c r="B146" s="19">
        <v>13616545</v>
      </c>
      <c r="C146" s="139">
        <v>12.25</v>
      </c>
      <c r="D146" s="19" t="s">
        <v>146</v>
      </c>
      <c r="E146" s="19">
        <v>1142907</v>
      </c>
      <c r="F146" s="140">
        <v>44517</v>
      </c>
      <c r="G146" s="151" t="s">
        <v>3813</v>
      </c>
      <c r="H146" s="151">
        <v>1112857</v>
      </c>
      <c r="I146" s="151"/>
      <c r="J146" s="151"/>
      <c r="K146" s="151"/>
      <c r="L146" s="151"/>
      <c r="M146" s="151"/>
      <c r="N146" s="151"/>
      <c r="O146" s="151"/>
      <c r="P146" s="151"/>
      <c r="Q146" s="151"/>
      <c r="R146" s="151"/>
      <c r="S146" s="151"/>
      <c r="T146" s="151"/>
      <c r="U146" s="151"/>
      <c r="V146" s="152">
        <v>44526</v>
      </c>
      <c r="W146" s="151" t="s">
        <v>3885</v>
      </c>
      <c r="X146" s="151"/>
      <c r="Z146" s="19">
        <v>44518.3125</v>
      </c>
      <c r="AE146" s="34"/>
    </row>
    <row r="147" spans="1:31" x14ac:dyDescent="0.25">
      <c r="A147" s="157" t="s">
        <v>4024</v>
      </c>
      <c r="B147" s="19">
        <v>13616548</v>
      </c>
      <c r="C147" s="139">
        <v>12.25</v>
      </c>
      <c r="D147" s="19" t="s">
        <v>146</v>
      </c>
      <c r="E147" s="19">
        <v>1142907</v>
      </c>
      <c r="F147" s="140">
        <v>44517</v>
      </c>
      <c r="G147" s="19" t="s">
        <v>3813</v>
      </c>
      <c r="H147" s="19">
        <v>1112857</v>
      </c>
      <c r="V147" s="140">
        <v>44528</v>
      </c>
      <c r="W147" s="19" t="s">
        <v>3885</v>
      </c>
      <c r="Z147" s="19">
        <v>44518.3125</v>
      </c>
    </row>
    <row r="148" spans="1:31" x14ac:dyDescent="0.25">
      <c r="A148" s="19" t="s">
        <v>4025</v>
      </c>
      <c r="B148" s="19">
        <v>13558449</v>
      </c>
      <c r="C148" s="139">
        <v>6.125</v>
      </c>
      <c r="D148" s="19" t="s">
        <v>449</v>
      </c>
      <c r="E148" s="19">
        <v>1137349</v>
      </c>
      <c r="F148" s="140">
        <v>44521</v>
      </c>
      <c r="G148" s="151" t="s">
        <v>3813</v>
      </c>
      <c r="H148" s="151">
        <v>1145824</v>
      </c>
      <c r="I148" s="151"/>
      <c r="J148" s="151"/>
      <c r="K148" s="151"/>
      <c r="L148" s="151"/>
      <c r="M148" s="151"/>
      <c r="N148" s="151"/>
      <c r="O148" s="151"/>
      <c r="P148" s="151"/>
      <c r="Q148" s="151"/>
      <c r="R148" s="151"/>
      <c r="S148" s="151"/>
      <c r="T148" s="151"/>
      <c r="U148" s="151"/>
      <c r="V148" s="152">
        <v>44522</v>
      </c>
      <c r="W148" s="151" t="s">
        <v>3926</v>
      </c>
      <c r="X148" s="151"/>
      <c r="Z148" s="19">
        <v>0.33333333333333331</v>
      </c>
      <c r="AE148" s="34"/>
    </row>
    <row r="149" spans="1:31" x14ac:dyDescent="0.25">
      <c r="A149" s="19" t="s">
        <v>4026</v>
      </c>
      <c r="B149" s="19">
        <v>13633806</v>
      </c>
      <c r="C149" s="139">
        <v>12</v>
      </c>
      <c r="D149" s="19" t="s">
        <v>3922</v>
      </c>
      <c r="E149" s="19" t="s">
        <v>3978</v>
      </c>
      <c r="F149" s="140">
        <v>44528</v>
      </c>
      <c r="G149" s="151" t="s">
        <v>3813</v>
      </c>
      <c r="H149" s="151">
        <v>1145825</v>
      </c>
      <c r="I149" s="151"/>
      <c r="J149" s="151"/>
      <c r="K149" s="151"/>
      <c r="L149" s="151"/>
      <c r="M149" s="151"/>
      <c r="N149" s="151"/>
      <c r="O149" s="151"/>
      <c r="P149" s="151"/>
      <c r="Q149" s="151"/>
      <c r="R149" s="151"/>
      <c r="S149" s="151"/>
      <c r="T149" s="151"/>
      <c r="U149" s="151"/>
      <c r="V149" s="152">
        <v>44530</v>
      </c>
      <c r="W149" s="151" t="s">
        <v>3943</v>
      </c>
      <c r="X149" s="151"/>
      <c r="Z149" s="19">
        <v>0.44444444444444442</v>
      </c>
      <c r="AE149" s="34"/>
    </row>
    <row r="150" spans="1:31" x14ac:dyDescent="0.25">
      <c r="A150" s="19" t="s">
        <v>4027</v>
      </c>
      <c r="B150" s="19">
        <v>13633807</v>
      </c>
      <c r="C150" s="139">
        <v>12</v>
      </c>
      <c r="D150" s="19" t="s">
        <v>3922</v>
      </c>
      <c r="E150" s="19" t="s">
        <v>3978</v>
      </c>
      <c r="F150" s="140">
        <v>44528</v>
      </c>
      <c r="G150" s="151" t="s">
        <v>3813</v>
      </c>
      <c r="H150" s="151">
        <v>1145825</v>
      </c>
      <c r="I150" s="151"/>
      <c r="J150" s="151"/>
      <c r="K150" s="151"/>
      <c r="L150" s="151"/>
      <c r="M150" s="151"/>
      <c r="N150" s="151"/>
      <c r="O150" s="151"/>
      <c r="P150" s="151"/>
      <c r="Q150" s="151"/>
      <c r="R150" s="151"/>
      <c r="S150" s="151"/>
      <c r="T150" s="151"/>
      <c r="U150" s="151"/>
      <c r="V150" s="152">
        <v>44532</v>
      </c>
      <c r="W150" s="151" t="s">
        <v>3943</v>
      </c>
      <c r="X150" s="151"/>
      <c r="Z150" s="19">
        <v>0.58333333333333337</v>
      </c>
    </row>
    <row r="151" spans="1:31" x14ac:dyDescent="0.25">
      <c r="A151" s="19" t="s">
        <v>4028</v>
      </c>
      <c r="B151" s="19">
        <v>13633810</v>
      </c>
      <c r="C151" s="139">
        <v>12</v>
      </c>
      <c r="D151" s="19" t="s">
        <v>3922</v>
      </c>
      <c r="E151" s="19" t="s">
        <v>3978</v>
      </c>
      <c r="F151" s="140">
        <v>44529</v>
      </c>
      <c r="G151" s="151" t="s">
        <v>3813</v>
      </c>
      <c r="H151" s="151">
        <v>1145825</v>
      </c>
      <c r="I151" s="151"/>
      <c r="J151" s="151"/>
      <c r="K151" s="151"/>
      <c r="L151" s="151"/>
      <c r="M151" s="151"/>
      <c r="N151" s="151"/>
      <c r="O151" s="151"/>
      <c r="P151" s="151"/>
      <c r="Q151" s="151"/>
      <c r="R151" s="151"/>
      <c r="S151" s="151"/>
      <c r="T151" s="151"/>
      <c r="U151" s="151"/>
      <c r="V151" s="152">
        <v>44532</v>
      </c>
      <c r="W151" s="151" t="s">
        <v>3943</v>
      </c>
      <c r="X151" s="151"/>
      <c r="Z151" s="19">
        <v>0.33333333333333331</v>
      </c>
      <c r="AE151" s="34"/>
    </row>
    <row r="152" spans="1:31" ht="30" customHeight="1" x14ac:dyDescent="0.25">
      <c r="A152" s="19" t="s">
        <v>4029</v>
      </c>
      <c r="B152" s="19">
        <v>13669983</v>
      </c>
      <c r="C152" s="139">
        <v>8.375</v>
      </c>
      <c r="D152" s="19" t="s">
        <v>243</v>
      </c>
      <c r="E152" s="19" t="s">
        <v>3834</v>
      </c>
      <c r="F152" s="140">
        <v>44529</v>
      </c>
      <c r="G152" s="151" t="s">
        <v>3813</v>
      </c>
      <c r="H152" s="151">
        <v>1141517</v>
      </c>
      <c r="I152" s="151"/>
      <c r="J152" s="151"/>
      <c r="K152" s="151"/>
      <c r="L152" s="151"/>
      <c r="M152" s="151"/>
      <c r="N152" s="151"/>
      <c r="O152" s="151"/>
      <c r="P152" s="151"/>
      <c r="Q152" s="151"/>
      <c r="R152" s="151"/>
      <c r="S152" s="151"/>
      <c r="T152" s="151"/>
      <c r="U152" s="151"/>
      <c r="V152" s="152">
        <v>44532</v>
      </c>
      <c r="W152" s="151" t="s">
        <v>4030</v>
      </c>
      <c r="X152" s="151"/>
      <c r="Z152" s="19">
        <v>0.45833333333333331</v>
      </c>
    </row>
    <row r="153" spans="1:31" ht="30" customHeight="1" x14ac:dyDescent="0.25">
      <c r="A153" s="19" t="s">
        <v>4031</v>
      </c>
      <c r="B153" s="19">
        <v>13669984</v>
      </c>
      <c r="C153" s="139">
        <v>8.375</v>
      </c>
      <c r="D153" s="19" t="s">
        <v>243</v>
      </c>
      <c r="E153" s="19" t="s">
        <v>3834</v>
      </c>
      <c r="F153" s="140">
        <v>44529</v>
      </c>
      <c r="G153" s="19" t="s">
        <v>3813</v>
      </c>
      <c r="H153" s="19">
        <v>1141517</v>
      </c>
      <c r="V153" s="140">
        <v>44535</v>
      </c>
      <c r="W153" s="19" t="s">
        <v>4030</v>
      </c>
      <c r="Z153" s="19">
        <v>0.58333333333333337</v>
      </c>
      <c r="AE153" s="34"/>
    </row>
    <row r="154" spans="1:31" x14ac:dyDescent="0.25">
      <c r="A154" s="19" t="s">
        <v>4032</v>
      </c>
      <c r="B154" s="19">
        <v>13546863</v>
      </c>
      <c r="C154" s="139">
        <v>6.125</v>
      </c>
      <c r="D154" s="19" t="s">
        <v>449</v>
      </c>
      <c r="E154" s="19">
        <v>1137349</v>
      </c>
      <c r="F154" s="140">
        <v>44231</v>
      </c>
      <c r="G154" s="151" t="s">
        <v>3813</v>
      </c>
      <c r="H154" s="151">
        <v>1145824</v>
      </c>
      <c r="I154" s="151"/>
      <c r="J154" s="151"/>
      <c r="K154" s="151"/>
      <c r="L154" s="151"/>
      <c r="M154" s="151"/>
      <c r="N154" s="151"/>
      <c r="O154" s="151"/>
      <c r="P154" s="151"/>
      <c r="Q154" s="151"/>
      <c r="R154" s="151"/>
      <c r="S154" s="151"/>
      <c r="T154" s="151"/>
      <c r="U154" s="151"/>
      <c r="V154" s="152">
        <v>44236</v>
      </c>
      <c r="W154" s="151" t="s">
        <v>3926</v>
      </c>
      <c r="X154" s="151"/>
      <c r="Z154"/>
      <c r="AE154" s="34"/>
    </row>
    <row r="155" spans="1:31" ht="30" customHeight="1" x14ac:dyDescent="0.25">
      <c r="A155" s="19" t="s">
        <v>4033</v>
      </c>
      <c r="B155" s="19">
        <v>13669985</v>
      </c>
      <c r="C155" s="139">
        <v>8.375</v>
      </c>
      <c r="D155" s="19" t="s">
        <v>243</v>
      </c>
      <c r="E155" s="19" t="s">
        <v>3928</v>
      </c>
      <c r="F155" s="140">
        <v>44530</v>
      </c>
      <c r="G155" s="151" t="s">
        <v>3813</v>
      </c>
      <c r="H155" s="151">
        <v>1141517</v>
      </c>
      <c r="I155" s="151"/>
      <c r="J155" s="151"/>
      <c r="K155" s="151"/>
      <c r="L155" s="151"/>
      <c r="M155" s="151"/>
      <c r="N155" s="151"/>
      <c r="O155" s="151"/>
      <c r="P155" s="151"/>
      <c r="Q155" s="151"/>
      <c r="R155" s="151"/>
      <c r="S155" s="151"/>
      <c r="T155" s="151"/>
      <c r="U155" s="151"/>
      <c r="V155" s="152">
        <v>44535</v>
      </c>
      <c r="W155" s="151" t="s">
        <v>4034</v>
      </c>
      <c r="X155" s="151"/>
      <c r="Z155" s="19">
        <v>0.33333333333333331</v>
      </c>
    </row>
    <row r="156" spans="1:31" x14ac:dyDescent="0.25">
      <c r="A156" s="19" t="s">
        <v>4035</v>
      </c>
      <c r="B156" s="19">
        <v>13558450</v>
      </c>
      <c r="C156" s="139">
        <v>6.125</v>
      </c>
      <c r="D156" s="19" t="s">
        <v>449</v>
      </c>
      <c r="E156" s="19" t="s">
        <v>2671</v>
      </c>
      <c r="F156" s="140">
        <v>44530</v>
      </c>
      <c r="G156" s="151" t="s">
        <v>3813</v>
      </c>
      <c r="H156" s="151">
        <v>1145824</v>
      </c>
      <c r="I156" s="151"/>
      <c r="J156" s="151"/>
      <c r="K156" s="151"/>
      <c r="L156" s="151"/>
      <c r="M156" s="151"/>
      <c r="N156" s="151"/>
      <c r="O156" s="151"/>
      <c r="P156" s="151"/>
      <c r="Q156" s="151"/>
      <c r="R156" s="151"/>
      <c r="S156" s="151"/>
      <c r="T156" s="151"/>
      <c r="U156" s="151"/>
      <c r="V156" s="152">
        <v>44532</v>
      </c>
      <c r="W156" s="151" t="s">
        <v>3926</v>
      </c>
      <c r="X156" s="151"/>
      <c r="Z156" s="19">
        <v>0.33333333333333331</v>
      </c>
      <c r="AE156" s="34"/>
    </row>
    <row r="157" spans="1:31" x14ac:dyDescent="0.25">
      <c r="A157" s="19" t="s">
        <v>4036</v>
      </c>
      <c r="B157" s="19">
        <v>13558451</v>
      </c>
      <c r="C157" s="139">
        <v>6.125</v>
      </c>
      <c r="D157" s="19" t="s">
        <v>449</v>
      </c>
      <c r="E157" s="19" t="s">
        <v>2671</v>
      </c>
      <c r="F157" s="140">
        <v>44530</v>
      </c>
      <c r="G157" s="151" t="s">
        <v>3813</v>
      </c>
      <c r="H157" s="151">
        <v>1145824</v>
      </c>
      <c r="I157" s="151"/>
      <c r="J157" s="151"/>
      <c r="K157" s="151"/>
      <c r="L157" s="151"/>
      <c r="M157" s="151"/>
      <c r="N157" s="151"/>
      <c r="O157" s="151"/>
      <c r="P157" s="151"/>
      <c r="Q157" s="151"/>
      <c r="R157" s="151"/>
      <c r="S157" s="151"/>
      <c r="T157" s="151"/>
      <c r="U157" s="151"/>
      <c r="V157" s="152">
        <v>44532</v>
      </c>
      <c r="W157" s="151" t="s">
        <v>3926</v>
      </c>
      <c r="X157" s="151"/>
      <c r="Z157" s="19">
        <v>0.33333333333333331</v>
      </c>
    </row>
    <row r="158" spans="1:31" ht="30" customHeight="1" x14ac:dyDescent="0.25">
      <c r="A158" s="19" t="s">
        <v>4037</v>
      </c>
      <c r="B158" s="19">
        <v>13669987</v>
      </c>
      <c r="C158" s="139">
        <v>8.375</v>
      </c>
      <c r="D158" s="19" t="s">
        <v>243</v>
      </c>
      <c r="E158" s="19" t="s">
        <v>3834</v>
      </c>
      <c r="F158" s="140">
        <v>44537</v>
      </c>
      <c r="G158" s="151" t="s">
        <v>3813</v>
      </c>
      <c r="H158" s="151">
        <v>1141517</v>
      </c>
      <c r="I158" s="151"/>
      <c r="J158" s="151"/>
      <c r="K158" s="151"/>
      <c r="L158" s="151"/>
      <c r="M158" s="151"/>
      <c r="N158" s="151"/>
      <c r="O158" s="151"/>
      <c r="P158" s="151"/>
      <c r="Q158" s="151"/>
      <c r="R158" s="151"/>
      <c r="S158" s="151"/>
      <c r="T158" s="151"/>
      <c r="U158" s="151"/>
      <c r="V158" s="152">
        <v>44542</v>
      </c>
      <c r="W158" s="151" t="s">
        <v>4030</v>
      </c>
      <c r="X158" s="151"/>
      <c r="Z158" s="19">
        <v>0.58333333333333337</v>
      </c>
      <c r="AE158" s="34"/>
    </row>
    <row r="159" spans="1:31" ht="30" customHeight="1" x14ac:dyDescent="0.25">
      <c r="A159" s="19" t="s">
        <v>4038</v>
      </c>
      <c r="B159" s="19">
        <v>13669988</v>
      </c>
      <c r="C159" s="139">
        <v>8.375</v>
      </c>
      <c r="D159" s="19" t="s">
        <v>243</v>
      </c>
      <c r="E159" s="19" t="s">
        <v>3834</v>
      </c>
      <c r="F159" s="140">
        <v>44537</v>
      </c>
      <c r="G159" s="151" t="s">
        <v>3813</v>
      </c>
      <c r="H159" s="151">
        <v>1141517</v>
      </c>
      <c r="I159" s="151"/>
      <c r="J159" s="151"/>
      <c r="K159" s="151"/>
      <c r="L159" s="151"/>
      <c r="M159" s="151"/>
      <c r="N159" s="151"/>
      <c r="O159" s="151"/>
      <c r="P159" s="151"/>
      <c r="Q159" s="151"/>
      <c r="R159" s="151"/>
      <c r="S159" s="151"/>
      <c r="T159" s="151"/>
      <c r="U159" s="151"/>
      <c r="V159" s="152">
        <v>44545</v>
      </c>
      <c r="W159" s="151" t="s">
        <v>4030</v>
      </c>
      <c r="X159" s="151"/>
      <c r="Z159" s="19">
        <v>0.58333333333333337</v>
      </c>
    </row>
    <row r="160" spans="1:31" x14ac:dyDescent="0.25">
      <c r="A160" s="19" t="s">
        <v>4039</v>
      </c>
      <c r="B160" s="19">
        <v>13567159</v>
      </c>
      <c r="C160" s="139">
        <v>6.125</v>
      </c>
      <c r="D160" s="19" t="s">
        <v>449</v>
      </c>
      <c r="E160" s="19" t="s">
        <v>2671</v>
      </c>
      <c r="F160" s="140">
        <v>44543</v>
      </c>
      <c r="G160" s="19" t="s">
        <v>3813</v>
      </c>
      <c r="H160" s="19">
        <v>1145824</v>
      </c>
      <c r="V160" s="140">
        <v>44546</v>
      </c>
      <c r="W160" s="19" t="s">
        <v>3926</v>
      </c>
      <c r="Z160" s="19">
        <v>0.41666666666666669</v>
      </c>
      <c r="AE160" s="34"/>
    </row>
    <row r="161" spans="1:31" x14ac:dyDescent="0.25">
      <c r="A161" s="19" t="s">
        <v>4040</v>
      </c>
      <c r="B161" s="19">
        <v>13606246</v>
      </c>
      <c r="C161" s="139">
        <v>8.375</v>
      </c>
      <c r="D161" s="19" t="s">
        <v>3837</v>
      </c>
      <c r="E161" s="19">
        <v>1176919</v>
      </c>
      <c r="F161" s="140">
        <v>44544</v>
      </c>
      <c r="G161" s="151" t="s">
        <v>3813</v>
      </c>
      <c r="H161" s="151">
        <v>1145826</v>
      </c>
      <c r="I161" s="151"/>
      <c r="J161" s="151"/>
      <c r="K161" s="151"/>
      <c r="L161" s="151"/>
      <c r="M161" s="151"/>
      <c r="N161" s="151"/>
      <c r="O161" s="151"/>
      <c r="P161" s="151"/>
      <c r="Q161" s="151"/>
      <c r="R161" s="151"/>
      <c r="S161" s="151"/>
      <c r="T161" s="151"/>
      <c r="U161" s="151"/>
      <c r="V161" s="152">
        <v>44545</v>
      </c>
      <c r="W161" s="151" t="s">
        <v>4041</v>
      </c>
      <c r="X161" s="151"/>
      <c r="Z161" s="19">
        <v>0.45833333333333331</v>
      </c>
      <c r="AE161" s="34"/>
    </row>
    <row r="162" spans="1:31" x14ac:dyDescent="0.25">
      <c r="A162" s="19" t="s">
        <v>4042</v>
      </c>
      <c r="B162" s="19">
        <v>13641010</v>
      </c>
      <c r="C162" s="139">
        <v>8.375</v>
      </c>
      <c r="D162" s="19" t="s">
        <v>3837</v>
      </c>
      <c r="E162" s="19">
        <v>1176919</v>
      </c>
      <c r="F162" s="140">
        <v>44544</v>
      </c>
      <c r="G162" s="151" t="s">
        <v>3813</v>
      </c>
      <c r="H162" s="151">
        <v>1145826</v>
      </c>
      <c r="I162" s="151"/>
      <c r="J162" s="151"/>
      <c r="K162" s="151"/>
      <c r="L162" s="151"/>
      <c r="M162" s="151"/>
      <c r="N162" s="151"/>
      <c r="O162" s="151"/>
      <c r="P162" s="151"/>
      <c r="Q162" s="151"/>
      <c r="R162" s="151"/>
      <c r="S162" s="151"/>
      <c r="T162" s="151"/>
      <c r="U162" s="151"/>
      <c r="V162" s="152">
        <v>44550</v>
      </c>
      <c r="W162" s="151" t="s">
        <v>4041</v>
      </c>
      <c r="X162" s="151"/>
      <c r="Z162" s="19">
        <v>0.66666666666666663</v>
      </c>
    </row>
    <row r="163" spans="1:31" x14ac:dyDescent="0.25">
      <c r="A163" s="19" t="s">
        <v>4043</v>
      </c>
      <c r="B163" s="19">
        <v>13641011</v>
      </c>
      <c r="C163" s="139">
        <v>8.375</v>
      </c>
      <c r="D163" s="19" t="s">
        <v>3837</v>
      </c>
      <c r="E163" s="19">
        <v>1176919</v>
      </c>
      <c r="F163" s="140">
        <v>44545</v>
      </c>
      <c r="G163" s="151" t="s">
        <v>3813</v>
      </c>
      <c r="H163" s="151">
        <v>1145826</v>
      </c>
      <c r="I163" s="151"/>
      <c r="J163" s="151"/>
      <c r="K163" s="151"/>
      <c r="L163" s="151"/>
      <c r="M163" s="151"/>
      <c r="N163" s="151"/>
      <c r="O163" s="151"/>
      <c r="P163" s="151"/>
      <c r="Q163" s="151"/>
      <c r="R163" s="151"/>
      <c r="S163" s="151"/>
      <c r="T163" s="151"/>
      <c r="U163" s="151"/>
      <c r="V163" s="152">
        <v>44550</v>
      </c>
      <c r="W163" s="151" t="s">
        <v>4041</v>
      </c>
      <c r="X163" s="151"/>
      <c r="Z163" s="19">
        <v>0.45833333333333331</v>
      </c>
      <c r="AE163" s="34"/>
    </row>
    <row r="164" spans="1:31" x14ac:dyDescent="0.25">
      <c r="A164" s="19" t="s">
        <v>4044</v>
      </c>
      <c r="B164" s="19">
        <v>13641016</v>
      </c>
      <c r="C164" s="139">
        <v>12</v>
      </c>
      <c r="D164" s="19" t="s">
        <v>3922</v>
      </c>
      <c r="E164" s="19" t="s">
        <v>3978</v>
      </c>
      <c r="F164" s="140">
        <v>44546</v>
      </c>
      <c r="G164" s="151" t="s">
        <v>3813</v>
      </c>
      <c r="H164" s="151">
        <v>1145825</v>
      </c>
      <c r="I164" s="151"/>
      <c r="J164" s="151"/>
      <c r="K164" s="151"/>
      <c r="L164" s="151"/>
      <c r="M164" s="151"/>
      <c r="N164" s="151"/>
      <c r="O164" s="151"/>
      <c r="P164" s="151"/>
      <c r="Q164" s="151"/>
      <c r="R164" s="151"/>
      <c r="S164" s="151"/>
      <c r="T164" s="151"/>
      <c r="U164" s="151"/>
      <c r="V164" s="152">
        <v>44551</v>
      </c>
      <c r="W164" s="151" t="s">
        <v>3943</v>
      </c>
      <c r="X164" s="151"/>
      <c r="Z164" s="19">
        <v>0.45833333333333331</v>
      </c>
    </row>
    <row r="165" spans="1:31" x14ac:dyDescent="0.25">
      <c r="A165" s="19" t="s">
        <v>4045</v>
      </c>
      <c r="B165" s="19">
        <v>13546807</v>
      </c>
      <c r="C165" s="139">
        <v>8.375</v>
      </c>
      <c r="D165" s="19" t="s">
        <v>3837</v>
      </c>
      <c r="E165" s="19">
        <v>1176919</v>
      </c>
      <c r="F165" s="140">
        <v>44237</v>
      </c>
      <c r="G165" s="151" t="s">
        <v>3813</v>
      </c>
      <c r="H165" s="151">
        <v>1145826</v>
      </c>
      <c r="I165" s="151"/>
      <c r="J165" s="151"/>
      <c r="K165" s="151"/>
      <c r="L165" s="151"/>
      <c r="M165" s="151"/>
      <c r="N165" s="151"/>
      <c r="O165" s="151"/>
      <c r="P165" s="151"/>
      <c r="Q165" s="151"/>
      <c r="R165" s="151"/>
      <c r="S165" s="151"/>
      <c r="T165" s="151"/>
      <c r="U165" s="151"/>
      <c r="V165" s="152">
        <v>44241</v>
      </c>
      <c r="W165" s="151" t="s">
        <v>4020</v>
      </c>
      <c r="X165" s="151"/>
      <c r="Z165"/>
    </row>
    <row r="166" spans="1:31" x14ac:dyDescent="0.25">
      <c r="A166" s="19" t="s">
        <v>4046</v>
      </c>
      <c r="B166" s="19">
        <v>13641018</v>
      </c>
      <c r="C166" s="139">
        <v>12</v>
      </c>
      <c r="D166" s="19" t="s">
        <v>3922</v>
      </c>
      <c r="E166" s="19" t="s">
        <v>3978</v>
      </c>
      <c r="F166" s="140">
        <v>44546</v>
      </c>
      <c r="G166" s="151" t="s">
        <v>3813</v>
      </c>
      <c r="H166" s="151">
        <v>1145825</v>
      </c>
      <c r="I166" s="151"/>
      <c r="J166" s="151"/>
      <c r="K166" s="151"/>
      <c r="L166" s="151"/>
      <c r="M166" s="151"/>
      <c r="N166" s="151"/>
      <c r="O166" s="151"/>
      <c r="P166" s="151"/>
      <c r="Q166" s="151"/>
      <c r="R166" s="151"/>
      <c r="S166" s="151"/>
      <c r="T166" s="151"/>
      <c r="U166" s="151"/>
      <c r="V166" s="152">
        <v>44552</v>
      </c>
      <c r="W166" s="151" t="s">
        <v>3943</v>
      </c>
      <c r="X166" s="151"/>
      <c r="Z166" s="19">
        <v>0.54166666666666663</v>
      </c>
      <c r="AE166" s="34"/>
    </row>
    <row r="167" spans="1:31" x14ac:dyDescent="0.25">
      <c r="A167" s="19" t="s">
        <v>4047</v>
      </c>
      <c r="B167" s="19">
        <v>13641019</v>
      </c>
      <c r="C167" s="139">
        <v>12</v>
      </c>
      <c r="D167" s="19" t="s">
        <v>3922</v>
      </c>
      <c r="E167" s="19">
        <v>1005462</v>
      </c>
      <c r="F167" s="140">
        <v>44550</v>
      </c>
      <c r="G167" s="19" t="s">
        <v>3813</v>
      </c>
      <c r="H167" s="19">
        <v>1145825</v>
      </c>
      <c r="V167" s="140">
        <v>44556</v>
      </c>
      <c r="W167" s="19" t="s">
        <v>3943</v>
      </c>
      <c r="Z167" s="19">
        <v>0.45833333333333331</v>
      </c>
    </row>
    <row r="168" spans="1:31" x14ac:dyDescent="0.25">
      <c r="A168" s="19" t="s">
        <v>4048</v>
      </c>
      <c r="B168" s="19">
        <v>13655586</v>
      </c>
      <c r="C168" s="139">
        <v>12</v>
      </c>
      <c r="D168" s="19" t="s">
        <v>3917</v>
      </c>
      <c r="E168" s="19">
        <v>1020531</v>
      </c>
      <c r="F168" s="140">
        <v>44556</v>
      </c>
      <c r="G168" s="151" t="s">
        <v>3813</v>
      </c>
      <c r="H168" s="151">
        <v>1146009</v>
      </c>
      <c r="I168" s="151"/>
      <c r="J168" s="151"/>
      <c r="K168" s="151"/>
      <c r="L168" s="151"/>
      <c r="M168" s="151"/>
      <c r="N168" s="151"/>
      <c r="O168" s="151"/>
      <c r="P168" s="151"/>
      <c r="Q168" s="151"/>
      <c r="R168" s="151"/>
      <c r="S168" s="151"/>
      <c r="T168" s="151"/>
      <c r="U168" s="151"/>
      <c r="V168" s="152">
        <v>44559</v>
      </c>
      <c r="W168" s="151" t="s">
        <v>3945</v>
      </c>
      <c r="X168" s="151"/>
      <c r="Z168" s="19">
        <v>0.58333333333333337</v>
      </c>
      <c r="AE168" s="34"/>
    </row>
    <row r="169" spans="1:31" x14ac:dyDescent="0.25">
      <c r="A169" s="19" t="s">
        <v>4049</v>
      </c>
      <c r="B169" s="19">
        <v>13655587</v>
      </c>
      <c r="C169" s="139">
        <v>12</v>
      </c>
      <c r="D169" s="19" t="s">
        <v>3917</v>
      </c>
      <c r="E169" s="19">
        <v>1020531</v>
      </c>
      <c r="F169" s="140">
        <v>44556</v>
      </c>
      <c r="G169" s="151" t="s">
        <v>3813</v>
      </c>
      <c r="H169" s="151">
        <v>1146009</v>
      </c>
      <c r="I169" s="151"/>
      <c r="J169" s="151"/>
      <c r="K169" s="151"/>
      <c r="L169" s="151"/>
      <c r="M169" s="151"/>
      <c r="N169" s="151"/>
      <c r="O169" s="151"/>
      <c r="P169" s="151"/>
      <c r="Q169" s="151"/>
      <c r="R169" s="151"/>
      <c r="S169" s="151"/>
      <c r="T169" s="151"/>
      <c r="U169" s="151"/>
      <c r="V169" s="152">
        <v>44560</v>
      </c>
      <c r="W169" s="151" t="s">
        <v>3945</v>
      </c>
      <c r="X169" s="151"/>
      <c r="Z169" s="19">
        <v>0.58333333333333337</v>
      </c>
    </row>
    <row r="170" spans="1:31" x14ac:dyDescent="0.25">
      <c r="A170" s="19" t="s">
        <v>4050</v>
      </c>
      <c r="B170" s="19">
        <v>13641017</v>
      </c>
      <c r="C170" s="139">
        <v>12</v>
      </c>
      <c r="D170" s="19" t="s">
        <v>3922</v>
      </c>
      <c r="E170" s="19" t="s">
        <v>3978</v>
      </c>
      <c r="F170" s="140">
        <v>44557</v>
      </c>
      <c r="G170" s="151" t="s">
        <v>3813</v>
      </c>
      <c r="H170" s="151">
        <v>1145825</v>
      </c>
      <c r="I170" s="151"/>
      <c r="J170" s="151"/>
      <c r="K170" s="151"/>
      <c r="L170" s="151"/>
      <c r="M170" s="151"/>
      <c r="N170" s="151"/>
      <c r="O170" s="151"/>
      <c r="P170" s="151"/>
      <c r="Q170" s="151"/>
      <c r="R170" s="151"/>
      <c r="S170" s="151"/>
      <c r="T170" s="151"/>
      <c r="U170" s="151"/>
      <c r="V170" s="152">
        <v>44567</v>
      </c>
      <c r="W170" s="151" t="s">
        <v>3943</v>
      </c>
      <c r="X170" s="151"/>
      <c r="Z170" s="19">
        <v>0.33333333333333331</v>
      </c>
      <c r="AE170" s="34"/>
    </row>
    <row r="171" spans="1:31" x14ac:dyDescent="0.25">
      <c r="A171" s="19" t="s">
        <v>4051</v>
      </c>
      <c r="B171" s="19">
        <v>13635360</v>
      </c>
      <c r="C171" s="139">
        <v>12</v>
      </c>
      <c r="D171" s="19" t="s">
        <v>3996</v>
      </c>
      <c r="E171" s="19">
        <v>1121983</v>
      </c>
      <c r="F171" s="140">
        <v>44558</v>
      </c>
      <c r="G171" s="151" t="s">
        <v>3813</v>
      </c>
      <c r="H171" s="151">
        <v>1192557</v>
      </c>
      <c r="I171" s="151"/>
      <c r="J171" s="151"/>
      <c r="K171" s="151"/>
      <c r="L171" s="151"/>
      <c r="M171" s="151"/>
      <c r="N171" s="151"/>
      <c r="O171" s="151"/>
      <c r="P171" s="151"/>
      <c r="Q171" s="151"/>
      <c r="R171" s="151"/>
      <c r="S171" s="151"/>
      <c r="T171" s="151"/>
      <c r="U171" s="151"/>
      <c r="V171" s="152">
        <v>44563</v>
      </c>
      <c r="W171" s="151" t="s">
        <v>3997</v>
      </c>
      <c r="X171" s="151"/>
      <c r="Z171" s="19">
        <v>0.5</v>
      </c>
    </row>
    <row r="172" spans="1:31" x14ac:dyDescent="0.25">
      <c r="A172" s="19" t="s">
        <v>4052</v>
      </c>
      <c r="B172" s="19">
        <v>13635361</v>
      </c>
      <c r="C172" s="139">
        <v>12</v>
      </c>
      <c r="D172" s="19" t="s">
        <v>3996</v>
      </c>
      <c r="E172" s="19">
        <v>1121983</v>
      </c>
      <c r="F172" s="140">
        <v>44558</v>
      </c>
      <c r="G172" s="151" t="s">
        <v>3813</v>
      </c>
      <c r="H172" s="151">
        <v>1192557</v>
      </c>
      <c r="I172" s="151"/>
      <c r="J172" s="151"/>
      <c r="K172" s="151"/>
      <c r="L172" s="151"/>
      <c r="M172" s="151"/>
      <c r="N172" s="151"/>
      <c r="O172" s="151"/>
      <c r="P172" s="151"/>
      <c r="Q172" s="151"/>
      <c r="R172" s="151"/>
      <c r="S172" s="151"/>
      <c r="T172" s="151"/>
      <c r="U172" s="151"/>
      <c r="V172" s="152">
        <v>44566</v>
      </c>
      <c r="W172" s="151" t="s">
        <v>3997</v>
      </c>
      <c r="X172" s="151"/>
      <c r="Z172" s="19">
        <v>0.54166666666666663</v>
      </c>
      <c r="AE172" s="34"/>
    </row>
    <row r="173" spans="1:31" x14ac:dyDescent="0.25">
      <c r="A173" s="19" t="s">
        <v>4053</v>
      </c>
      <c r="B173" s="19">
        <v>13655954</v>
      </c>
      <c r="C173" s="139">
        <v>12</v>
      </c>
      <c r="D173" s="19" t="s">
        <v>3996</v>
      </c>
      <c r="E173" s="19">
        <v>1121983</v>
      </c>
      <c r="F173" s="140">
        <v>44558</v>
      </c>
      <c r="G173" s="19" t="s">
        <v>3813</v>
      </c>
      <c r="H173" s="19">
        <v>1192557</v>
      </c>
      <c r="V173" s="140">
        <v>44566</v>
      </c>
      <c r="W173" s="19" t="s">
        <v>3997</v>
      </c>
      <c r="Z173" s="19">
        <v>0.33333333333333331</v>
      </c>
      <c r="AE173" s="34"/>
    </row>
    <row r="174" spans="1:31" x14ac:dyDescent="0.25">
      <c r="A174" s="19" t="s">
        <v>4054</v>
      </c>
      <c r="B174" s="19">
        <v>13655588</v>
      </c>
      <c r="C174" s="139">
        <v>12</v>
      </c>
      <c r="D174" s="19" t="s">
        <v>3917</v>
      </c>
      <c r="E174" s="19">
        <v>1020531</v>
      </c>
      <c r="F174" s="140">
        <v>44556</v>
      </c>
      <c r="G174" s="151" t="s">
        <v>3813</v>
      </c>
      <c r="H174" s="151">
        <v>1146009</v>
      </c>
      <c r="I174" s="151"/>
      <c r="J174" s="151"/>
      <c r="K174" s="151"/>
      <c r="L174" s="151"/>
      <c r="M174" s="151"/>
      <c r="N174" s="151"/>
      <c r="O174" s="151"/>
      <c r="P174" s="151"/>
      <c r="Q174" s="151"/>
      <c r="R174" s="151"/>
      <c r="S174" s="151"/>
      <c r="T174" s="151"/>
      <c r="U174" s="151"/>
      <c r="V174" s="152">
        <v>44565</v>
      </c>
      <c r="W174" s="151" t="s">
        <v>3945</v>
      </c>
      <c r="X174" s="151"/>
      <c r="Z174" s="19">
        <v>0.625</v>
      </c>
    </row>
    <row r="175" spans="1:31" x14ac:dyDescent="0.25">
      <c r="A175" s="19" t="s">
        <v>4055</v>
      </c>
      <c r="B175" s="19">
        <v>13546808</v>
      </c>
      <c r="C175" s="139">
        <v>8.375</v>
      </c>
      <c r="D175" s="19" t="s">
        <v>3837</v>
      </c>
      <c r="E175" s="19">
        <v>1176919</v>
      </c>
      <c r="F175" s="140">
        <v>44237</v>
      </c>
      <c r="G175" s="151" t="s">
        <v>3813</v>
      </c>
      <c r="H175" s="151">
        <v>1145826</v>
      </c>
      <c r="I175" s="151"/>
      <c r="J175" s="151"/>
      <c r="K175" s="151"/>
      <c r="L175" s="151"/>
      <c r="M175" s="151"/>
      <c r="N175" s="151"/>
      <c r="O175" s="151"/>
      <c r="P175" s="151"/>
      <c r="Q175" s="151"/>
      <c r="R175" s="151"/>
      <c r="S175" s="151"/>
      <c r="T175" s="151"/>
      <c r="U175" s="151"/>
      <c r="V175" s="152">
        <v>44241</v>
      </c>
      <c r="W175" s="151" t="s">
        <v>4020</v>
      </c>
      <c r="X175" s="151"/>
      <c r="Z175"/>
      <c r="AE175" s="34"/>
    </row>
    <row r="176" spans="1:31" x14ac:dyDescent="0.25">
      <c r="A176" s="19" t="s">
        <v>4056</v>
      </c>
      <c r="B176" s="19">
        <v>13546809</v>
      </c>
      <c r="C176" s="139">
        <v>8.375</v>
      </c>
      <c r="D176" s="19" t="s">
        <v>3837</v>
      </c>
      <c r="E176" s="19">
        <v>1176919</v>
      </c>
      <c r="F176" s="140">
        <v>44238</v>
      </c>
      <c r="G176" s="151" t="s">
        <v>3813</v>
      </c>
      <c r="H176" s="151">
        <v>1145826</v>
      </c>
      <c r="I176" s="151"/>
      <c r="J176" s="151"/>
      <c r="K176" s="151"/>
      <c r="L176" s="151"/>
      <c r="M176" s="151"/>
      <c r="N176" s="151"/>
      <c r="O176" s="151"/>
      <c r="P176" s="151"/>
      <c r="Q176" s="151"/>
      <c r="R176" s="151"/>
      <c r="S176" s="151"/>
      <c r="T176" s="151"/>
      <c r="U176" s="151"/>
      <c r="V176" s="152">
        <v>44242</v>
      </c>
      <c r="W176" s="151" t="s">
        <v>4020</v>
      </c>
      <c r="X176" s="151"/>
      <c r="Z176"/>
    </row>
    <row r="177" spans="1:31" x14ac:dyDescent="0.25">
      <c r="A177" s="19" t="s">
        <v>4057</v>
      </c>
      <c r="B177" s="19">
        <v>13546868</v>
      </c>
      <c r="C177" s="139">
        <v>8.375</v>
      </c>
      <c r="D177" s="19" t="s">
        <v>243</v>
      </c>
      <c r="E177" s="19">
        <v>1083564</v>
      </c>
      <c r="F177" s="140">
        <v>44238</v>
      </c>
      <c r="G177" s="19" t="s">
        <v>3813</v>
      </c>
      <c r="H177" s="19">
        <v>1141517</v>
      </c>
      <c r="V177" s="140">
        <v>44242</v>
      </c>
      <c r="W177" s="19" t="s">
        <v>3874</v>
      </c>
      <c r="Z177"/>
      <c r="AE177" s="34"/>
    </row>
    <row r="178" spans="1:31" ht="39" customHeight="1" x14ac:dyDescent="0.25">
      <c r="A178" s="19" t="s">
        <v>4058</v>
      </c>
      <c r="B178" s="19">
        <v>13546869</v>
      </c>
      <c r="C178" s="139">
        <v>8.375</v>
      </c>
      <c r="D178" s="19" t="s">
        <v>243</v>
      </c>
      <c r="E178" s="19">
        <v>1092981</v>
      </c>
      <c r="F178" s="140">
        <v>44238</v>
      </c>
      <c r="G178" s="151" t="s">
        <v>3813</v>
      </c>
      <c r="H178" s="151">
        <v>1141517</v>
      </c>
      <c r="I178" s="151"/>
      <c r="J178" s="151"/>
      <c r="K178" s="151"/>
      <c r="L178" s="151"/>
      <c r="M178" s="151"/>
      <c r="N178" s="151"/>
      <c r="O178" s="151"/>
      <c r="P178" s="151"/>
      <c r="Q178" s="151"/>
      <c r="R178" s="151"/>
      <c r="S178" s="151"/>
      <c r="T178" s="151"/>
      <c r="U178" s="151"/>
      <c r="V178" s="152">
        <v>44242</v>
      </c>
      <c r="W178" s="158" t="s">
        <v>4059</v>
      </c>
      <c r="X178" s="158"/>
      <c r="Z178"/>
      <c r="AE178" s="34"/>
    </row>
    <row r="179" spans="1:31" x14ac:dyDescent="0.25">
      <c r="A179" s="19" t="s">
        <v>4060</v>
      </c>
      <c r="B179" s="19">
        <v>13546870</v>
      </c>
      <c r="C179" s="139">
        <v>8.375</v>
      </c>
      <c r="D179" s="19" t="s">
        <v>243</v>
      </c>
      <c r="E179" s="19">
        <v>1092981</v>
      </c>
      <c r="F179" s="140">
        <v>44241</v>
      </c>
      <c r="G179" s="151" t="s">
        <v>3813</v>
      </c>
      <c r="H179" s="151">
        <v>1141517</v>
      </c>
      <c r="I179" s="151"/>
      <c r="J179" s="151"/>
      <c r="K179" s="151"/>
      <c r="L179" s="151"/>
      <c r="M179" s="151"/>
      <c r="N179" s="151"/>
      <c r="O179" s="151"/>
      <c r="P179" s="151"/>
      <c r="Q179" s="151"/>
      <c r="R179" s="151"/>
      <c r="S179" s="151"/>
      <c r="T179" s="151"/>
      <c r="U179" s="151"/>
      <c r="V179" s="152">
        <v>44244</v>
      </c>
      <c r="W179" s="151" t="s">
        <v>3874</v>
      </c>
      <c r="X179" s="151"/>
      <c r="Z179"/>
    </row>
    <row r="180" spans="1:31" x14ac:dyDescent="0.25">
      <c r="A180" s="19" t="s">
        <v>4061</v>
      </c>
      <c r="B180" s="19">
        <v>13546880</v>
      </c>
      <c r="C180" s="139">
        <v>12</v>
      </c>
      <c r="D180" s="19" t="s">
        <v>3922</v>
      </c>
      <c r="E180" s="19">
        <v>1005462</v>
      </c>
      <c r="F180" s="140">
        <v>44241</v>
      </c>
      <c r="G180" s="151" t="s">
        <v>3813</v>
      </c>
      <c r="H180" s="151">
        <v>1145825</v>
      </c>
      <c r="I180" s="151"/>
      <c r="J180" s="151"/>
      <c r="K180" s="151"/>
      <c r="L180" s="151"/>
      <c r="M180" s="151"/>
      <c r="N180" s="151"/>
      <c r="O180" s="151"/>
      <c r="P180" s="151"/>
      <c r="Q180" s="151"/>
      <c r="R180" s="151"/>
      <c r="S180" s="151"/>
      <c r="T180" s="151"/>
      <c r="U180" s="151"/>
      <c r="V180" s="152">
        <v>44244</v>
      </c>
      <c r="W180" s="151" t="s">
        <v>4062</v>
      </c>
      <c r="X180" s="151"/>
      <c r="Z180"/>
      <c r="AE180" s="34"/>
    </row>
    <row r="181" spans="1:31" x14ac:dyDescent="0.25">
      <c r="A181" s="19" t="s">
        <v>4063</v>
      </c>
      <c r="B181" s="19">
        <v>13546875</v>
      </c>
      <c r="C181" s="139">
        <v>12</v>
      </c>
      <c r="D181" s="19" t="s">
        <v>3922</v>
      </c>
      <c r="E181" s="19">
        <v>1005462</v>
      </c>
      <c r="F181" s="140">
        <v>44241</v>
      </c>
      <c r="G181" s="151" t="s">
        <v>3813</v>
      </c>
      <c r="H181" s="151" t="s">
        <v>3923</v>
      </c>
      <c r="I181" s="151"/>
      <c r="J181" s="151"/>
      <c r="K181" s="151"/>
      <c r="L181" s="151"/>
      <c r="M181" s="151"/>
      <c r="N181" s="151"/>
      <c r="O181" s="151"/>
      <c r="P181" s="151"/>
      <c r="Q181" s="151"/>
      <c r="R181" s="151"/>
      <c r="S181" s="151"/>
      <c r="T181" s="151"/>
      <c r="U181" s="151"/>
      <c r="V181" s="152">
        <v>44245</v>
      </c>
      <c r="W181" s="151" t="s">
        <v>4064</v>
      </c>
      <c r="X181" s="151"/>
      <c r="Z181"/>
    </row>
    <row r="182" spans="1:31" x14ac:dyDescent="0.25">
      <c r="A182" s="19" t="s">
        <v>4065</v>
      </c>
      <c r="B182" s="19">
        <v>13546876</v>
      </c>
      <c r="C182" s="139">
        <v>12</v>
      </c>
      <c r="D182" s="19" t="s">
        <v>3922</v>
      </c>
      <c r="E182" s="19">
        <v>1005462</v>
      </c>
      <c r="F182" s="140">
        <v>44242</v>
      </c>
      <c r="G182" s="151" t="s">
        <v>3813</v>
      </c>
      <c r="H182" s="151">
        <v>1145825</v>
      </c>
      <c r="I182" s="151"/>
      <c r="J182" s="151"/>
      <c r="K182" s="151"/>
      <c r="L182" s="151"/>
      <c r="M182" s="151"/>
      <c r="N182" s="151"/>
      <c r="O182" s="151"/>
      <c r="P182" s="151"/>
      <c r="Q182" s="151"/>
      <c r="R182" s="151"/>
      <c r="S182" s="151"/>
      <c r="T182" s="151"/>
      <c r="U182" s="151"/>
      <c r="V182" s="152">
        <v>44249</v>
      </c>
      <c r="W182" s="151" t="s">
        <v>3943</v>
      </c>
      <c r="X182" s="151"/>
      <c r="Z182"/>
      <c r="AE182" s="34"/>
    </row>
    <row r="183" spans="1:31" x14ac:dyDescent="0.25">
      <c r="A183" s="19" t="s">
        <v>4066</v>
      </c>
      <c r="B183" s="19">
        <v>13546879</v>
      </c>
      <c r="C183" s="139">
        <v>12</v>
      </c>
      <c r="D183" s="19" t="s">
        <v>3922</v>
      </c>
      <c r="E183" s="19">
        <v>1005462</v>
      </c>
      <c r="F183" s="140">
        <v>44242</v>
      </c>
      <c r="G183" s="151" t="s">
        <v>3813</v>
      </c>
      <c r="H183" s="151">
        <v>1145825</v>
      </c>
      <c r="I183" s="151"/>
      <c r="J183" s="151"/>
      <c r="K183" s="151"/>
      <c r="L183" s="151"/>
      <c r="M183" s="151"/>
      <c r="N183" s="151"/>
      <c r="O183" s="151"/>
      <c r="P183" s="151"/>
      <c r="Q183" s="151"/>
      <c r="R183" s="151"/>
      <c r="S183" s="151"/>
      <c r="T183" s="151"/>
      <c r="U183" s="151"/>
      <c r="V183" s="140">
        <v>44245</v>
      </c>
      <c r="W183" s="19" t="s">
        <v>3943</v>
      </c>
      <c r="Z183"/>
    </row>
    <row r="184" spans="1:31" x14ac:dyDescent="0.25">
      <c r="A184" s="19" t="s">
        <v>4067</v>
      </c>
      <c r="B184" s="19">
        <v>13546871</v>
      </c>
      <c r="C184" s="139">
        <v>8.375</v>
      </c>
      <c r="D184" s="19" t="s">
        <v>243</v>
      </c>
      <c r="E184" s="19">
        <v>1083564</v>
      </c>
      <c r="F184" s="140">
        <v>44243</v>
      </c>
      <c r="G184" s="151" t="s">
        <v>3813</v>
      </c>
      <c r="H184" s="151">
        <v>1141517</v>
      </c>
      <c r="I184" s="151"/>
      <c r="J184" s="151"/>
      <c r="K184" s="151"/>
      <c r="L184" s="151"/>
      <c r="M184" s="151"/>
      <c r="N184" s="151"/>
      <c r="O184" s="151"/>
      <c r="P184" s="151"/>
      <c r="Q184" s="151"/>
      <c r="R184" s="151"/>
      <c r="S184" s="151"/>
      <c r="T184" s="151"/>
      <c r="U184" s="151"/>
      <c r="V184" s="152">
        <v>44248</v>
      </c>
      <c r="W184" s="151" t="s">
        <v>3874</v>
      </c>
      <c r="X184" s="151"/>
      <c r="Z184"/>
      <c r="AE184" s="34"/>
    </row>
    <row r="185" spans="1:31" x14ac:dyDescent="0.25">
      <c r="A185" s="19" t="s">
        <v>4068</v>
      </c>
      <c r="B185" s="19">
        <v>13546810</v>
      </c>
      <c r="C185" s="139">
        <v>8.375</v>
      </c>
      <c r="D185" s="19" t="s">
        <v>3837</v>
      </c>
      <c r="E185" s="19">
        <v>1176919</v>
      </c>
      <c r="F185" s="140">
        <v>44243</v>
      </c>
      <c r="G185" s="151" t="s">
        <v>3813</v>
      </c>
      <c r="H185" s="151">
        <v>1145826</v>
      </c>
      <c r="I185" s="151"/>
      <c r="J185" s="151"/>
      <c r="K185" s="151"/>
      <c r="L185" s="151"/>
      <c r="M185" s="151"/>
      <c r="N185" s="151"/>
      <c r="O185" s="151"/>
      <c r="P185" s="151"/>
      <c r="Q185" s="151"/>
      <c r="R185" s="151"/>
      <c r="S185" s="151"/>
      <c r="T185" s="151"/>
      <c r="U185" s="151"/>
      <c r="V185" s="152">
        <v>44248</v>
      </c>
      <c r="W185" s="151" t="s">
        <v>3887</v>
      </c>
      <c r="X185" s="151"/>
      <c r="Z185"/>
    </row>
    <row r="186" spans="1:31" x14ac:dyDescent="0.25">
      <c r="A186" s="19" t="s">
        <v>4069</v>
      </c>
      <c r="B186" s="19">
        <v>13546811</v>
      </c>
      <c r="C186" s="139">
        <v>8.375</v>
      </c>
      <c r="D186" s="19" t="s">
        <v>3837</v>
      </c>
      <c r="E186" s="19">
        <v>1176919</v>
      </c>
      <c r="F186" s="140">
        <v>44256</v>
      </c>
      <c r="G186" s="151" t="s">
        <v>3813</v>
      </c>
      <c r="H186" s="151">
        <v>1145826</v>
      </c>
      <c r="I186" s="151"/>
      <c r="J186" s="151"/>
      <c r="K186" s="151"/>
      <c r="L186" s="151"/>
      <c r="M186" s="151"/>
      <c r="N186" s="151"/>
      <c r="O186" s="151"/>
      <c r="P186" s="151"/>
      <c r="Q186" s="151"/>
      <c r="R186" s="151"/>
      <c r="S186" s="151"/>
      <c r="T186" s="151"/>
      <c r="U186" s="151"/>
      <c r="V186" s="152">
        <v>44258</v>
      </c>
      <c r="W186" s="151" t="s">
        <v>4020</v>
      </c>
      <c r="X186" s="151"/>
      <c r="Z186"/>
      <c r="AE186" s="34"/>
    </row>
    <row r="187" spans="1:31" x14ac:dyDescent="0.25">
      <c r="A187" s="19" t="s">
        <v>4070</v>
      </c>
      <c r="B187" s="19">
        <v>13555223</v>
      </c>
      <c r="C187" s="139">
        <v>12</v>
      </c>
      <c r="D187" s="19" t="s">
        <v>3917</v>
      </c>
      <c r="E187" s="19">
        <v>1020531</v>
      </c>
      <c r="F187" s="140">
        <v>44262</v>
      </c>
      <c r="G187" s="151" t="s">
        <v>3813</v>
      </c>
      <c r="H187" s="151">
        <v>1146009</v>
      </c>
      <c r="I187" s="151"/>
      <c r="J187" s="151"/>
      <c r="K187" s="151"/>
      <c r="L187" s="151"/>
      <c r="M187" s="151"/>
      <c r="N187" s="151"/>
      <c r="O187" s="151"/>
      <c r="P187" s="151"/>
      <c r="Q187" s="151"/>
      <c r="R187" s="151"/>
      <c r="S187" s="151"/>
      <c r="T187" s="151"/>
      <c r="U187" s="151"/>
      <c r="V187" s="152">
        <v>44265</v>
      </c>
      <c r="W187" s="151" t="s">
        <v>3945</v>
      </c>
      <c r="X187" s="151"/>
      <c r="Z187"/>
    </row>
    <row r="188" spans="1:31" x14ac:dyDescent="0.25">
      <c r="A188" s="19" t="s">
        <v>4071</v>
      </c>
      <c r="B188" s="19">
        <v>13558464</v>
      </c>
      <c r="C188" s="139">
        <v>8.375</v>
      </c>
      <c r="D188" s="19" t="s">
        <v>3837</v>
      </c>
      <c r="E188" s="19">
        <v>1176919</v>
      </c>
      <c r="F188" s="140">
        <v>44263</v>
      </c>
      <c r="G188" s="151" t="s">
        <v>3813</v>
      </c>
      <c r="H188" s="151">
        <v>1145826</v>
      </c>
      <c r="I188" s="151"/>
      <c r="J188" s="151"/>
      <c r="K188" s="151"/>
      <c r="L188" s="151"/>
      <c r="M188" s="151"/>
      <c r="N188" s="151"/>
      <c r="O188" s="151"/>
      <c r="P188" s="151"/>
      <c r="Q188" s="151"/>
      <c r="R188" s="151"/>
      <c r="S188" s="151"/>
      <c r="T188" s="151"/>
      <c r="U188" s="151"/>
      <c r="V188" s="152">
        <v>44264</v>
      </c>
      <c r="W188" s="151" t="s">
        <v>3887</v>
      </c>
      <c r="X188" s="151"/>
      <c r="Z188"/>
      <c r="AE188" s="34"/>
    </row>
    <row r="189" spans="1:31" x14ac:dyDescent="0.25">
      <c r="A189" s="19" t="s">
        <v>4072</v>
      </c>
      <c r="B189" s="19">
        <v>13555221</v>
      </c>
      <c r="C189" s="139">
        <v>12</v>
      </c>
      <c r="D189" s="19" t="s">
        <v>3917</v>
      </c>
      <c r="E189" s="19">
        <v>1020531</v>
      </c>
      <c r="F189" s="140">
        <v>44278</v>
      </c>
      <c r="G189" s="19" t="s">
        <v>3813</v>
      </c>
      <c r="H189" s="19">
        <v>1146009</v>
      </c>
      <c r="V189" s="140">
        <v>44285</v>
      </c>
      <c r="W189" s="19" t="s">
        <v>3945</v>
      </c>
      <c r="Z189"/>
      <c r="AE189" s="34"/>
    </row>
    <row r="190" spans="1:31" x14ac:dyDescent="0.25">
      <c r="A190" s="19" t="s">
        <v>4073</v>
      </c>
      <c r="B190" s="19">
        <v>13546877</v>
      </c>
      <c r="C190" s="139">
        <v>12</v>
      </c>
      <c r="D190" s="19" t="s">
        <v>3922</v>
      </c>
      <c r="E190" s="19">
        <v>1005462</v>
      </c>
      <c r="F190" s="140">
        <v>44278</v>
      </c>
      <c r="G190" s="151" t="s">
        <v>3813</v>
      </c>
      <c r="H190" s="151">
        <v>1145825</v>
      </c>
      <c r="I190" s="151"/>
      <c r="J190" s="151"/>
      <c r="K190" s="151"/>
      <c r="L190" s="151"/>
      <c r="M190" s="151"/>
      <c r="N190" s="151"/>
      <c r="O190" s="151"/>
      <c r="P190" s="151"/>
      <c r="Q190" s="151"/>
      <c r="R190" s="151"/>
      <c r="S190" s="151"/>
      <c r="T190" s="151"/>
      <c r="U190" s="151"/>
      <c r="V190" s="152">
        <v>44291</v>
      </c>
      <c r="W190" s="151" t="s">
        <v>3943</v>
      </c>
      <c r="X190" s="151"/>
      <c r="Z190"/>
    </row>
    <row r="191" spans="1:31" x14ac:dyDescent="0.25">
      <c r="A191" s="19" t="s">
        <v>4074</v>
      </c>
      <c r="B191" s="19">
        <v>13546878</v>
      </c>
      <c r="C191" s="139">
        <v>12</v>
      </c>
      <c r="D191" s="19" t="s">
        <v>3922</v>
      </c>
      <c r="E191" s="19">
        <v>1005462</v>
      </c>
      <c r="F191" s="140">
        <v>44278</v>
      </c>
      <c r="G191" s="151" t="s">
        <v>3813</v>
      </c>
      <c r="H191" s="151">
        <v>1145825</v>
      </c>
      <c r="I191" s="151"/>
      <c r="J191" s="151"/>
      <c r="K191" s="151"/>
      <c r="L191" s="151"/>
      <c r="M191" s="151"/>
      <c r="N191" s="151"/>
      <c r="O191" s="151"/>
      <c r="P191" s="151"/>
      <c r="Q191" s="151"/>
      <c r="R191" s="151"/>
      <c r="S191" s="151"/>
      <c r="T191" s="151"/>
      <c r="U191" s="151"/>
      <c r="V191" s="152">
        <v>44290</v>
      </c>
      <c r="W191" s="151" t="s">
        <v>3943</v>
      </c>
      <c r="X191" s="151"/>
      <c r="Z191"/>
      <c r="AE191" s="34"/>
    </row>
    <row r="192" spans="1:31" x14ac:dyDescent="0.25">
      <c r="A192" s="19" t="s">
        <v>4075</v>
      </c>
      <c r="B192" s="19">
        <v>13555222</v>
      </c>
      <c r="C192" s="139">
        <v>12</v>
      </c>
      <c r="D192" s="19" t="s">
        <v>3917</v>
      </c>
      <c r="E192" s="19">
        <v>1020531</v>
      </c>
      <c r="F192" s="140">
        <v>44279</v>
      </c>
      <c r="G192" s="151" t="s">
        <v>3813</v>
      </c>
      <c r="H192" s="151">
        <v>1146009</v>
      </c>
      <c r="I192" s="151"/>
      <c r="J192" s="151"/>
      <c r="K192" s="151"/>
      <c r="L192" s="151"/>
      <c r="M192" s="151"/>
      <c r="N192" s="151"/>
      <c r="O192" s="151"/>
      <c r="P192" s="151"/>
      <c r="Q192" s="151"/>
      <c r="R192" s="151"/>
      <c r="S192" s="151"/>
      <c r="T192" s="151"/>
      <c r="U192" s="151"/>
      <c r="V192" s="152">
        <v>44290</v>
      </c>
      <c r="W192" s="151" t="s">
        <v>3945</v>
      </c>
      <c r="X192" s="151"/>
      <c r="Z192"/>
    </row>
    <row r="193" spans="1:31" x14ac:dyDescent="0.25">
      <c r="A193" s="19" t="s">
        <v>4076</v>
      </c>
      <c r="B193" s="19">
        <v>13566945</v>
      </c>
      <c r="C193" s="139">
        <v>8.375</v>
      </c>
      <c r="D193" s="19" t="s">
        <v>3837</v>
      </c>
      <c r="E193" s="19">
        <v>1176919</v>
      </c>
      <c r="F193" s="140">
        <v>44288</v>
      </c>
      <c r="G193" s="151" t="s">
        <v>3813</v>
      </c>
      <c r="H193" s="151">
        <v>1145826</v>
      </c>
      <c r="I193" s="151"/>
      <c r="J193" s="151"/>
      <c r="K193" s="151"/>
      <c r="L193" s="151"/>
      <c r="M193" s="151"/>
      <c r="N193" s="151"/>
      <c r="O193" s="151"/>
      <c r="P193" s="151"/>
      <c r="Q193" s="151"/>
      <c r="R193" s="151"/>
      <c r="S193" s="151"/>
      <c r="T193" s="151"/>
      <c r="U193" s="151"/>
      <c r="V193" s="152">
        <v>44292</v>
      </c>
      <c r="W193" s="151" t="s">
        <v>3887</v>
      </c>
      <c r="X193" s="151"/>
      <c r="Z193"/>
      <c r="AE193" s="34"/>
    </row>
    <row r="194" spans="1:31" x14ac:dyDescent="0.25">
      <c r="A194" s="19" t="s">
        <v>4077</v>
      </c>
      <c r="B194" s="19">
        <v>13558462</v>
      </c>
      <c r="C194" s="139">
        <v>8.375</v>
      </c>
      <c r="D194" s="19" t="s">
        <v>3837</v>
      </c>
      <c r="E194" s="19">
        <v>1176919</v>
      </c>
      <c r="F194" s="140">
        <v>44291</v>
      </c>
      <c r="G194" s="151" t="s">
        <v>3813</v>
      </c>
      <c r="H194" s="151">
        <v>1145826</v>
      </c>
      <c r="I194" s="151"/>
      <c r="J194" s="151"/>
      <c r="K194" s="151"/>
      <c r="L194" s="151"/>
      <c r="M194" s="151"/>
      <c r="N194" s="151"/>
      <c r="O194" s="151"/>
      <c r="P194" s="151"/>
      <c r="Q194" s="151"/>
      <c r="R194" s="151"/>
      <c r="S194" s="151"/>
      <c r="T194" s="151"/>
      <c r="U194" s="151"/>
      <c r="V194" s="152">
        <v>44293</v>
      </c>
      <c r="W194" s="151" t="s">
        <v>3887</v>
      </c>
      <c r="X194" s="151"/>
      <c r="Z194"/>
    </row>
    <row r="195" spans="1:31" x14ac:dyDescent="0.25">
      <c r="A195" s="19" t="s">
        <v>4078</v>
      </c>
      <c r="B195" s="19">
        <v>13558463</v>
      </c>
      <c r="C195" s="139">
        <v>8.375</v>
      </c>
      <c r="D195" s="19" t="s">
        <v>3837</v>
      </c>
      <c r="E195" s="19">
        <v>1176919</v>
      </c>
      <c r="F195" s="140">
        <v>44294</v>
      </c>
      <c r="G195" s="19" t="s">
        <v>3813</v>
      </c>
      <c r="H195" s="19">
        <v>1145826</v>
      </c>
      <c r="V195" s="140">
        <v>44298</v>
      </c>
      <c r="W195" s="19" t="s">
        <v>3887</v>
      </c>
      <c r="Z195"/>
      <c r="AE195" s="34"/>
    </row>
    <row r="196" spans="1:31" x14ac:dyDescent="0.25">
      <c r="A196" s="19" t="s">
        <v>4079</v>
      </c>
      <c r="B196" s="19">
        <v>13567197</v>
      </c>
      <c r="C196" s="139">
        <v>8.375</v>
      </c>
      <c r="D196" s="19" t="s">
        <v>243</v>
      </c>
      <c r="E196" s="19">
        <v>1092981</v>
      </c>
      <c r="F196" s="140">
        <v>44297</v>
      </c>
      <c r="G196" s="151" t="s">
        <v>3813</v>
      </c>
      <c r="H196" s="151">
        <v>1141517</v>
      </c>
      <c r="I196" s="151"/>
      <c r="J196" s="151"/>
      <c r="K196" s="151"/>
      <c r="L196" s="151"/>
      <c r="M196" s="151"/>
      <c r="N196" s="151"/>
      <c r="O196" s="151"/>
      <c r="P196" s="151"/>
      <c r="Q196" s="151"/>
      <c r="R196" s="151"/>
      <c r="S196" s="151"/>
      <c r="T196" s="151"/>
      <c r="U196" s="151"/>
      <c r="V196" s="152">
        <v>44299</v>
      </c>
      <c r="W196" s="151" t="s">
        <v>3874</v>
      </c>
      <c r="X196" s="151"/>
      <c r="Z196"/>
    </row>
    <row r="197" spans="1:31" x14ac:dyDescent="0.25">
      <c r="A197" s="19" t="s">
        <v>4080</v>
      </c>
      <c r="B197" s="19">
        <v>13567195</v>
      </c>
      <c r="C197" s="139">
        <v>8.375</v>
      </c>
      <c r="D197" s="19" t="s">
        <v>243</v>
      </c>
      <c r="E197" s="19">
        <v>1092981</v>
      </c>
      <c r="F197" s="140">
        <v>44300</v>
      </c>
      <c r="G197" s="151" t="s">
        <v>3813</v>
      </c>
      <c r="H197" s="151">
        <v>1141517</v>
      </c>
      <c r="I197" s="151"/>
      <c r="J197" s="151"/>
      <c r="K197" s="151"/>
      <c r="L197" s="151"/>
      <c r="M197" s="151"/>
      <c r="N197" s="151"/>
      <c r="O197" s="151"/>
      <c r="P197" s="151"/>
      <c r="Q197" s="151"/>
      <c r="R197" s="151"/>
      <c r="S197" s="151"/>
      <c r="T197" s="151"/>
      <c r="U197" s="151"/>
      <c r="V197" s="152">
        <v>44301</v>
      </c>
      <c r="W197" s="151" t="s">
        <v>3874</v>
      </c>
      <c r="X197" s="151"/>
      <c r="Z197"/>
      <c r="AE197" s="34"/>
    </row>
    <row r="198" spans="1:31" x14ac:dyDescent="0.25">
      <c r="A198" s="19" t="s">
        <v>4081</v>
      </c>
      <c r="B198" s="19">
        <v>13566946</v>
      </c>
      <c r="C198" s="139">
        <v>8.375</v>
      </c>
      <c r="D198" s="19" t="s">
        <v>3837</v>
      </c>
      <c r="E198" s="19">
        <v>1176919</v>
      </c>
      <c r="F198" s="140">
        <v>44300</v>
      </c>
      <c r="G198" s="151" t="s">
        <v>3813</v>
      </c>
      <c r="H198" s="151">
        <v>1145826</v>
      </c>
      <c r="I198" s="151"/>
      <c r="J198" s="151"/>
      <c r="K198" s="151"/>
      <c r="L198" s="151"/>
      <c r="M198" s="151"/>
      <c r="N198" s="151"/>
      <c r="O198" s="151"/>
      <c r="P198" s="151"/>
      <c r="Q198" s="151"/>
      <c r="R198" s="151"/>
      <c r="S198" s="151"/>
      <c r="T198" s="151"/>
      <c r="U198" s="151"/>
      <c r="V198" s="152">
        <v>44304</v>
      </c>
      <c r="W198" s="151" t="s">
        <v>3887</v>
      </c>
      <c r="X198" s="151"/>
      <c r="Z198"/>
    </row>
    <row r="199" spans="1:31" x14ac:dyDescent="0.25">
      <c r="A199" s="19" t="s">
        <v>4082</v>
      </c>
      <c r="B199" s="19">
        <v>13575546</v>
      </c>
      <c r="C199" s="139">
        <v>8.375</v>
      </c>
      <c r="D199" s="19" t="s">
        <v>3837</v>
      </c>
      <c r="E199" s="19">
        <v>1061407</v>
      </c>
      <c r="F199" s="140">
        <v>44301</v>
      </c>
      <c r="G199" s="151" t="s">
        <v>3813</v>
      </c>
      <c r="H199" s="151">
        <v>1145826</v>
      </c>
      <c r="I199" s="151"/>
      <c r="J199" s="151"/>
      <c r="K199" s="151"/>
      <c r="L199" s="151"/>
      <c r="M199" s="151"/>
      <c r="N199" s="151"/>
      <c r="O199" s="151"/>
      <c r="P199" s="151"/>
      <c r="Q199" s="151"/>
      <c r="R199" s="151"/>
      <c r="S199" s="151"/>
      <c r="T199" s="151"/>
      <c r="U199" s="151"/>
      <c r="V199" s="152">
        <v>44304</v>
      </c>
      <c r="W199" s="151" t="s">
        <v>3887</v>
      </c>
      <c r="X199" s="151"/>
      <c r="Z199"/>
      <c r="AE199" s="34"/>
    </row>
    <row r="200" spans="1:31" x14ac:dyDescent="0.25">
      <c r="A200" s="19" t="s">
        <v>4083</v>
      </c>
      <c r="B200" s="19">
        <v>13572029</v>
      </c>
      <c r="C200" s="139">
        <v>8.375</v>
      </c>
      <c r="D200" s="19" t="s">
        <v>3837</v>
      </c>
      <c r="E200" s="19">
        <v>1176919</v>
      </c>
      <c r="F200" s="140">
        <v>44301</v>
      </c>
      <c r="G200" s="151" t="s">
        <v>3813</v>
      </c>
      <c r="H200" s="151">
        <v>1145826</v>
      </c>
      <c r="I200" s="151"/>
      <c r="J200" s="151"/>
      <c r="K200" s="151"/>
      <c r="L200" s="151"/>
      <c r="M200" s="151"/>
      <c r="N200" s="151"/>
      <c r="O200" s="151"/>
      <c r="P200" s="151"/>
      <c r="Q200" s="151"/>
      <c r="R200" s="151"/>
      <c r="S200" s="151"/>
      <c r="T200" s="151"/>
      <c r="U200" s="151"/>
      <c r="V200" s="152">
        <v>44307</v>
      </c>
      <c r="W200" s="151" t="s">
        <v>3887</v>
      </c>
      <c r="X200" s="151"/>
      <c r="Z200"/>
      <c r="AE200" s="34"/>
    </row>
    <row r="201" spans="1:31" x14ac:dyDescent="0.25">
      <c r="A201" s="19" t="s">
        <v>4084</v>
      </c>
      <c r="B201" s="19">
        <v>13558466</v>
      </c>
      <c r="C201" s="139">
        <v>12</v>
      </c>
      <c r="D201" s="19" t="s">
        <v>3922</v>
      </c>
      <c r="E201" s="19">
        <v>1005462</v>
      </c>
      <c r="F201" s="140">
        <v>44304</v>
      </c>
      <c r="G201" s="19" t="s">
        <v>3813</v>
      </c>
      <c r="H201" s="19">
        <v>1145825</v>
      </c>
      <c r="V201" s="140">
        <v>44311</v>
      </c>
      <c r="W201" s="19" t="s">
        <v>3943</v>
      </c>
      <c r="Z201"/>
    </row>
    <row r="202" spans="1:31" x14ac:dyDescent="0.25">
      <c r="A202" s="19" t="s">
        <v>4085</v>
      </c>
      <c r="B202" s="19">
        <v>13558467</v>
      </c>
      <c r="C202" s="139">
        <v>12</v>
      </c>
      <c r="D202" s="19" t="s">
        <v>3922</v>
      </c>
      <c r="E202" s="19">
        <v>1005462</v>
      </c>
      <c r="F202" s="140">
        <v>44305</v>
      </c>
      <c r="G202" s="151" t="s">
        <v>3813</v>
      </c>
      <c r="H202" s="151">
        <v>1145825</v>
      </c>
      <c r="I202" s="151"/>
      <c r="J202" s="151"/>
      <c r="K202" s="151"/>
      <c r="L202" s="151"/>
      <c r="M202" s="151"/>
      <c r="N202" s="151"/>
      <c r="O202" s="151"/>
      <c r="P202" s="151"/>
      <c r="Q202" s="151"/>
      <c r="R202" s="151"/>
      <c r="S202" s="151"/>
      <c r="T202" s="151"/>
      <c r="U202" s="151"/>
      <c r="V202" s="152">
        <v>44314</v>
      </c>
      <c r="W202" s="151" t="s">
        <v>3943</v>
      </c>
      <c r="X202" s="151"/>
      <c r="Z202"/>
      <c r="AE202" s="34"/>
    </row>
    <row r="203" spans="1:31" x14ac:dyDescent="0.25">
      <c r="A203" s="19" t="s">
        <v>4086</v>
      </c>
      <c r="B203" s="19">
        <v>13558465</v>
      </c>
      <c r="C203" s="139">
        <v>12</v>
      </c>
      <c r="D203" s="19" t="s">
        <v>3922</v>
      </c>
      <c r="E203" s="19">
        <v>1005462</v>
      </c>
      <c r="F203" s="140">
        <v>44305</v>
      </c>
      <c r="G203" s="151" t="s">
        <v>3813</v>
      </c>
      <c r="H203" s="151">
        <v>1145825</v>
      </c>
      <c r="I203" s="151"/>
      <c r="J203" s="151"/>
      <c r="K203" s="151"/>
      <c r="L203" s="151"/>
      <c r="M203" s="151"/>
      <c r="N203" s="151"/>
      <c r="O203" s="151"/>
      <c r="P203" s="151"/>
      <c r="Q203" s="151"/>
      <c r="R203" s="151"/>
      <c r="S203" s="151"/>
      <c r="T203" s="151"/>
      <c r="U203" s="151"/>
      <c r="V203" s="152">
        <v>44315</v>
      </c>
      <c r="W203" s="151" t="s">
        <v>3943</v>
      </c>
      <c r="X203" s="151"/>
      <c r="Z203"/>
    </row>
    <row r="204" spans="1:31" x14ac:dyDescent="0.25">
      <c r="A204" s="19" t="s">
        <v>4087</v>
      </c>
      <c r="B204" s="19">
        <v>13567192</v>
      </c>
      <c r="C204" s="139">
        <v>8.375</v>
      </c>
      <c r="D204" s="19" t="s">
        <v>243</v>
      </c>
      <c r="E204" s="19">
        <v>1092981</v>
      </c>
      <c r="F204" s="140">
        <v>44306</v>
      </c>
      <c r="G204" s="151" t="s">
        <v>3813</v>
      </c>
      <c r="H204" s="151">
        <v>1141517</v>
      </c>
      <c r="I204" s="151"/>
      <c r="J204" s="151"/>
      <c r="K204" s="151"/>
      <c r="L204" s="151"/>
      <c r="M204" s="151"/>
      <c r="N204" s="151"/>
      <c r="O204" s="151"/>
      <c r="P204" s="151"/>
      <c r="Q204" s="151"/>
      <c r="R204" s="151"/>
      <c r="S204" s="151"/>
      <c r="T204" s="151"/>
      <c r="U204" s="151"/>
      <c r="V204" s="152">
        <v>44307</v>
      </c>
      <c r="W204" s="151" t="s">
        <v>3874</v>
      </c>
      <c r="X204" s="151"/>
      <c r="Z204"/>
      <c r="AE204" s="34"/>
    </row>
    <row r="205" spans="1:31" x14ac:dyDescent="0.25">
      <c r="A205" s="19" t="s">
        <v>4088</v>
      </c>
      <c r="B205" s="19">
        <v>13567198</v>
      </c>
      <c r="C205" s="139">
        <v>8.375</v>
      </c>
      <c r="D205" s="19" t="s">
        <v>243</v>
      </c>
      <c r="E205" s="19" t="s">
        <v>3834</v>
      </c>
      <c r="F205" s="140">
        <v>44308</v>
      </c>
      <c r="G205" s="151" t="s">
        <v>3813</v>
      </c>
      <c r="H205" s="151">
        <v>1141517</v>
      </c>
      <c r="I205" s="151"/>
      <c r="J205" s="151"/>
      <c r="K205" s="151"/>
      <c r="L205" s="151"/>
      <c r="M205" s="151"/>
      <c r="N205" s="151"/>
      <c r="O205" s="151"/>
      <c r="P205" s="151"/>
      <c r="Q205" s="151"/>
      <c r="R205" s="151"/>
      <c r="S205" s="151"/>
      <c r="T205" s="151"/>
      <c r="U205" s="151"/>
      <c r="V205" s="152">
        <v>44311</v>
      </c>
      <c r="W205" s="151" t="s">
        <v>3874</v>
      </c>
      <c r="X205" s="151"/>
      <c r="Z205"/>
    </row>
    <row r="206" spans="1:31" x14ac:dyDescent="0.25">
      <c r="A206" s="19" t="s">
        <v>4089</v>
      </c>
      <c r="B206" s="19">
        <v>13572520</v>
      </c>
      <c r="C206" s="139">
        <v>8.375</v>
      </c>
      <c r="D206" s="19" t="s">
        <v>3837</v>
      </c>
      <c r="E206" s="19" t="s">
        <v>3955</v>
      </c>
      <c r="F206" s="140">
        <v>44308</v>
      </c>
      <c r="G206" s="151" t="s">
        <v>3813</v>
      </c>
      <c r="H206" s="151">
        <v>1145826</v>
      </c>
      <c r="I206" s="151"/>
      <c r="J206" s="151"/>
      <c r="K206" s="151"/>
      <c r="L206" s="151"/>
      <c r="M206" s="151"/>
      <c r="N206" s="151"/>
      <c r="O206" s="151"/>
      <c r="P206" s="151"/>
      <c r="Q206" s="151"/>
      <c r="R206" s="151"/>
      <c r="S206" s="151"/>
      <c r="T206" s="151"/>
      <c r="U206" s="151"/>
      <c r="V206" s="152">
        <v>44314</v>
      </c>
      <c r="W206" s="151" t="s">
        <v>3887</v>
      </c>
      <c r="X206" s="151"/>
      <c r="Z206"/>
      <c r="AE206" s="34"/>
    </row>
    <row r="207" spans="1:31" x14ac:dyDescent="0.25">
      <c r="A207" s="19" t="s">
        <v>4090</v>
      </c>
      <c r="B207" s="19">
        <v>13567252</v>
      </c>
      <c r="C207" s="139">
        <v>8.375</v>
      </c>
      <c r="D207" s="19" t="s">
        <v>3837</v>
      </c>
      <c r="E207" s="19">
        <v>1176919</v>
      </c>
      <c r="F207" s="140">
        <v>44314</v>
      </c>
      <c r="G207" s="19" t="s">
        <v>3813</v>
      </c>
      <c r="H207" s="19">
        <v>1145826</v>
      </c>
      <c r="V207" s="140">
        <v>44314</v>
      </c>
      <c r="W207" s="19" t="s">
        <v>3887</v>
      </c>
      <c r="Z207"/>
    </row>
    <row r="208" spans="1:31" x14ac:dyDescent="0.25">
      <c r="A208" s="19" t="s">
        <v>4091</v>
      </c>
      <c r="B208" s="19">
        <v>13567194</v>
      </c>
      <c r="C208" s="139">
        <v>8.375</v>
      </c>
      <c r="D208" s="19" t="s">
        <v>243</v>
      </c>
      <c r="E208" s="19">
        <v>1092981</v>
      </c>
      <c r="F208" s="140">
        <v>44314</v>
      </c>
      <c r="G208" s="151" t="s">
        <v>3813</v>
      </c>
      <c r="H208" s="151">
        <v>1141517</v>
      </c>
      <c r="I208" s="151"/>
      <c r="J208" s="151"/>
      <c r="K208" s="151"/>
      <c r="L208" s="151"/>
      <c r="M208" s="151"/>
      <c r="N208" s="151"/>
      <c r="O208" s="151"/>
      <c r="P208" s="151"/>
      <c r="Q208" s="151"/>
      <c r="R208" s="151"/>
      <c r="S208" s="151"/>
      <c r="T208" s="151"/>
      <c r="U208" s="151"/>
      <c r="V208" s="152">
        <v>44316</v>
      </c>
      <c r="W208" s="151" t="s">
        <v>3874</v>
      </c>
      <c r="X208" s="151"/>
      <c r="Z208"/>
      <c r="AE208" s="34"/>
    </row>
    <row r="209" spans="1:31" x14ac:dyDescent="0.25">
      <c r="A209" s="19" t="s">
        <v>4092</v>
      </c>
      <c r="B209" s="19">
        <v>13567257</v>
      </c>
      <c r="C209" s="139">
        <v>8.375</v>
      </c>
      <c r="D209" s="19" t="s">
        <v>3837</v>
      </c>
      <c r="E209" s="19">
        <v>1176919</v>
      </c>
      <c r="F209" s="140">
        <v>44315</v>
      </c>
      <c r="G209" s="151" t="s">
        <v>3813</v>
      </c>
      <c r="H209" s="151">
        <v>1145826</v>
      </c>
      <c r="I209" s="151"/>
      <c r="J209" s="151"/>
      <c r="K209" s="151"/>
      <c r="L209" s="151"/>
      <c r="M209" s="151"/>
      <c r="N209" s="151"/>
      <c r="O209" s="151"/>
      <c r="P209" s="151"/>
      <c r="Q209" s="151"/>
      <c r="R209" s="151"/>
      <c r="S209" s="151"/>
      <c r="T209" s="151"/>
      <c r="U209" s="151"/>
      <c r="V209" s="152">
        <v>44315</v>
      </c>
      <c r="W209" s="151" t="s">
        <v>3887</v>
      </c>
      <c r="X209" s="151"/>
      <c r="Z209"/>
    </row>
    <row r="210" spans="1:31" x14ac:dyDescent="0.25">
      <c r="A210" s="19" t="s">
        <v>4093</v>
      </c>
      <c r="B210" s="19">
        <v>13567166</v>
      </c>
      <c r="C210" s="139">
        <v>8.375</v>
      </c>
      <c r="D210" s="19" t="s">
        <v>3837</v>
      </c>
      <c r="E210" s="19">
        <v>1080537</v>
      </c>
      <c r="F210" s="140">
        <v>44315</v>
      </c>
      <c r="G210" s="151" t="s">
        <v>3813</v>
      </c>
      <c r="H210" s="151">
        <v>1140080</v>
      </c>
      <c r="I210" s="151"/>
      <c r="J210" s="151"/>
      <c r="K210" s="151"/>
      <c r="L210" s="151"/>
      <c r="M210" s="151"/>
      <c r="N210" s="151"/>
      <c r="O210" s="151"/>
      <c r="P210" s="151"/>
      <c r="Q210" s="151"/>
      <c r="R210" s="151"/>
      <c r="S210" s="151"/>
      <c r="T210" s="151"/>
      <c r="U210" s="151"/>
      <c r="V210" s="152">
        <v>44320</v>
      </c>
      <c r="W210" s="151" t="s">
        <v>3895</v>
      </c>
      <c r="X210" s="151"/>
      <c r="Z210"/>
      <c r="AE210" s="34"/>
    </row>
    <row r="211" spans="1:31" x14ac:dyDescent="0.25">
      <c r="A211" s="19" t="s">
        <v>4094</v>
      </c>
      <c r="B211" s="19">
        <v>13567254</v>
      </c>
      <c r="C211" s="139">
        <v>8.375</v>
      </c>
      <c r="D211" s="19" t="s">
        <v>3837</v>
      </c>
      <c r="E211" s="19">
        <v>1176919</v>
      </c>
      <c r="F211" s="140">
        <v>44316</v>
      </c>
      <c r="G211" s="151" t="s">
        <v>3813</v>
      </c>
      <c r="H211" s="151">
        <v>1145826</v>
      </c>
      <c r="I211" s="151"/>
      <c r="J211" s="151"/>
      <c r="K211" s="151"/>
      <c r="L211" s="151"/>
      <c r="M211" s="151"/>
      <c r="N211" s="151"/>
      <c r="O211" s="151"/>
      <c r="P211" s="151"/>
      <c r="Q211" s="151"/>
      <c r="R211" s="151"/>
      <c r="S211" s="151"/>
      <c r="T211" s="151"/>
      <c r="U211" s="151"/>
      <c r="V211" s="152">
        <v>44320</v>
      </c>
      <c r="W211" s="151" t="s">
        <v>3887</v>
      </c>
      <c r="X211" s="151"/>
      <c r="Z211"/>
      <c r="AE211" s="34"/>
    </row>
    <row r="212" spans="1:31" x14ac:dyDescent="0.25">
      <c r="A212" s="19" t="s">
        <v>4095</v>
      </c>
      <c r="B212" s="19">
        <v>13567255</v>
      </c>
      <c r="C212" s="139">
        <v>8.375</v>
      </c>
      <c r="D212" s="19" t="s">
        <v>3837</v>
      </c>
      <c r="E212" s="19">
        <v>1176919</v>
      </c>
      <c r="F212" s="140">
        <v>44316</v>
      </c>
      <c r="G212" s="151" t="s">
        <v>3813</v>
      </c>
      <c r="H212" s="151">
        <v>1145826</v>
      </c>
      <c r="I212" s="151"/>
      <c r="J212" s="151"/>
      <c r="K212" s="151"/>
      <c r="L212" s="151"/>
      <c r="M212" s="151"/>
      <c r="N212" s="151"/>
      <c r="O212" s="151"/>
      <c r="P212" s="151"/>
      <c r="Q212" s="151"/>
      <c r="R212" s="151"/>
      <c r="S212" s="151"/>
      <c r="T212" s="151"/>
      <c r="U212" s="151"/>
      <c r="V212" s="152">
        <v>44319</v>
      </c>
      <c r="W212" s="151" t="s">
        <v>3887</v>
      </c>
      <c r="X212" s="151"/>
      <c r="Z212"/>
    </row>
    <row r="213" spans="1:31" x14ac:dyDescent="0.25">
      <c r="A213" s="19" t="s">
        <v>4096</v>
      </c>
      <c r="B213" s="19">
        <v>13578182</v>
      </c>
      <c r="C213" s="139">
        <v>8.375</v>
      </c>
      <c r="D213" s="19" t="s">
        <v>243</v>
      </c>
      <c r="E213" s="19">
        <v>1092981</v>
      </c>
      <c r="F213" s="140">
        <v>44318</v>
      </c>
      <c r="G213" s="19" t="s">
        <v>3813</v>
      </c>
      <c r="H213" s="19">
        <v>1141517</v>
      </c>
      <c r="V213" s="140">
        <v>44319</v>
      </c>
      <c r="W213" s="19" t="s">
        <v>3874</v>
      </c>
      <c r="Z213"/>
      <c r="AE213" s="34"/>
    </row>
    <row r="214" spans="1:31" x14ac:dyDescent="0.25">
      <c r="A214" s="19" t="s">
        <v>4097</v>
      </c>
      <c r="B214" s="19">
        <v>13578183</v>
      </c>
      <c r="C214" s="139">
        <v>8.375</v>
      </c>
      <c r="D214" s="19" t="s">
        <v>243</v>
      </c>
      <c r="E214" s="19">
        <v>1092981</v>
      </c>
      <c r="F214" s="140">
        <v>44319</v>
      </c>
      <c r="G214" s="151" t="s">
        <v>3813</v>
      </c>
      <c r="H214" s="151">
        <v>1141517</v>
      </c>
      <c r="I214" s="151"/>
      <c r="J214" s="151"/>
      <c r="K214" s="151"/>
      <c r="L214" s="151"/>
      <c r="M214" s="151"/>
      <c r="N214" s="151"/>
      <c r="O214" s="151"/>
      <c r="P214" s="151"/>
      <c r="Q214" s="151"/>
      <c r="R214" s="151"/>
      <c r="S214" s="151"/>
      <c r="T214" s="151"/>
      <c r="U214" s="151"/>
      <c r="V214" s="152">
        <v>44320</v>
      </c>
      <c r="W214" s="151" t="s">
        <v>3874</v>
      </c>
      <c r="X214" s="151"/>
      <c r="Z214"/>
    </row>
    <row r="215" spans="1:31" x14ac:dyDescent="0.25">
      <c r="A215" s="19" t="s">
        <v>4098</v>
      </c>
      <c r="B215" s="19">
        <v>13578184</v>
      </c>
      <c r="C215" s="139">
        <v>8.375</v>
      </c>
      <c r="D215" s="19" t="s">
        <v>243</v>
      </c>
      <c r="E215" s="19">
        <v>1092981</v>
      </c>
      <c r="F215" s="140">
        <v>44319</v>
      </c>
      <c r="G215" s="151" t="s">
        <v>3813</v>
      </c>
      <c r="H215" s="151">
        <v>1141517</v>
      </c>
      <c r="I215" s="151"/>
      <c r="J215" s="151"/>
      <c r="K215" s="151"/>
      <c r="L215" s="151"/>
      <c r="M215" s="151"/>
      <c r="N215" s="151"/>
      <c r="O215" s="151"/>
      <c r="P215" s="151"/>
      <c r="Q215" s="151"/>
      <c r="R215" s="151"/>
      <c r="S215" s="151"/>
      <c r="T215" s="151"/>
      <c r="U215" s="151"/>
      <c r="V215" s="152">
        <v>44322</v>
      </c>
      <c r="W215" s="151" t="s">
        <v>3874</v>
      </c>
      <c r="X215" s="151"/>
      <c r="Z215"/>
      <c r="AE215" s="34"/>
    </row>
    <row r="216" spans="1:31" x14ac:dyDescent="0.25">
      <c r="A216" s="19" t="s">
        <v>4099</v>
      </c>
      <c r="B216" s="19">
        <v>13578170</v>
      </c>
      <c r="C216" s="139">
        <v>8.375</v>
      </c>
      <c r="D216" s="19" t="s">
        <v>3837</v>
      </c>
      <c r="E216" s="19">
        <v>1080537</v>
      </c>
      <c r="F216" s="140">
        <v>44320</v>
      </c>
      <c r="G216" s="151" t="s">
        <v>3813</v>
      </c>
      <c r="H216" s="151">
        <v>1140080</v>
      </c>
      <c r="I216" s="151"/>
      <c r="J216" s="151"/>
      <c r="K216" s="151"/>
      <c r="L216" s="151"/>
      <c r="M216" s="151"/>
      <c r="N216" s="151"/>
      <c r="O216" s="151"/>
      <c r="P216" s="151"/>
      <c r="Q216" s="151"/>
      <c r="R216" s="151"/>
      <c r="S216" s="151"/>
      <c r="T216" s="151"/>
      <c r="U216" s="151"/>
      <c r="V216" s="152">
        <v>44326</v>
      </c>
      <c r="W216" s="151" t="s">
        <v>3895</v>
      </c>
      <c r="X216" s="151"/>
      <c r="Z216"/>
    </row>
    <row r="217" spans="1:31" x14ac:dyDescent="0.25">
      <c r="A217" s="19" t="s">
        <v>4100</v>
      </c>
      <c r="B217" s="19">
        <v>13567155</v>
      </c>
      <c r="C217" s="139">
        <v>6.125</v>
      </c>
      <c r="D217" s="19" t="s">
        <v>449</v>
      </c>
      <c r="E217" s="19">
        <v>1137349</v>
      </c>
      <c r="F217" s="140">
        <v>44320</v>
      </c>
      <c r="G217" s="151" t="s">
        <v>3813</v>
      </c>
      <c r="H217" s="151">
        <v>1145824</v>
      </c>
      <c r="I217" s="151"/>
      <c r="J217" s="151"/>
      <c r="K217" s="151"/>
      <c r="L217" s="151"/>
      <c r="M217" s="151"/>
      <c r="N217" s="151"/>
      <c r="O217" s="151"/>
      <c r="P217" s="151"/>
      <c r="Q217" s="151"/>
      <c r="R217" s="151"/>
      <c r="S217" s="151"/>
      <c r="T217" s="151"/>
      <c r="U217" s="151"/>
      <c r="V217" s="152">
        <v>44322</v>
      </c>
      <c r="W217" s="151" t="s">
        <v>3926</v>
      </c>
      <c r="X217" s="151"/>
      <c r="Z217"/>
      <c r="AE217" s="34"/>
    </row>
    <row r="218" spans="1:31" x14ac:dyDescent="0.25">
      <c r="A218" s="19" t="s">
        <v>4101</v>
      </c>
      <c r="B218" s="19">
        <v>13567156</v>
      </c>
      <c r="C218" s="139">
        <v>6.125</v>
      </c>
      <c r="D218" s="19" t="s">
        <v>449</v>
      </c>
      <c r="E218" s="19">
        <v>1137349</v>
      </c>
      <c r="F218" s="140">
        <v>44321</v>
      </c>
      <c r="G218" s="151" t="s">
        <v>3813</v>
      </c>
      <c r="H218" s="151">
        <v>1145824</v>
      </c>
      <c r="I218" s="151"/>
      <c r="J218" s="151"/>
      <c r="K218" s="151"/>
      <c r="L218" s="151"/>
      <c r="M218" s="151"/>
      <c r="N218" s="151"/>
      <c r="O218" s="151"/>
      <c r="P218" s="151"/>
      <c r="Q218" s="151"/>
      <c r="R218" s="151"/>
      <c r="S218" s="151"/>
      <c r="T218" s="151"/>
      <c r="U218" s="151"/>
      <c r="V218" s="152">
        <v>44326</v>
      </c>
      <c r="W218" s="151" t="s">
        <v>3926</v>
      </c>
      <c r="X218" s="151"/>
      <c r="Z218"/>
    </row>
    <row r="219" spans="1:31" x14ac:dyDescent="0.25">
      <c r="A219" s="19" t="s">
        <v>4102</v>
      </c>
      <c r="B219" s="19">
        <v>13567158</v>
      </c>
      <c r="C219" s="139">
        <v>6.125</v>
      </c>
      <c r="D219" s="19" t="s">
        <v>449</v>
      </c>
      <c r="E219" s="19">
        <v>1137349</v>
      </c>
      <c r="F219" s="140">
        <v>44321</v>
      </c>
      <c r="G219" s="19" t="s">
        <v>3813</v>
      </c>
      <c r="H219" s="19">
        <v>1145824</v>
      </c>
      <c r="V219" s="140">
        <v>44326</v>
      </c>
      <c r="W219" s="19" t="s">
        <v>3926</v>
      </c>
      <c r="Z219"/>
      <c r="AE219" s="34"/>
    </row>
    <row r="220" spans="1:31" x14ac:dyDescent="0.25">
      <c r="A220" s="19" t="s">
        <v>4103</v>
      </c>
      <c r="B220" s="19">
        <v>13558470</v>
      </c>
      <c r="C220" s="139">
        <v>12</v>
      </c>
      <c r="D220" s="19" t="s">
        <v>3917</v>
      </c>
      <c r="E220" s="19">
        <v>1020531</v>
      </c>
      <c r="F220" s="140">
        <v>44321</v>
      </c>
      <c r="G220" s="151" t="s">
        <v>3813</v>
      </c>
      <c r="H220" s="151">
        <v>1146009</v>
      </c>
      <c r="I220" s="151"/>
      <c r="J220" s="151"/>
      <c r="K220" s="151"/>
      <c r="L220" s="151"/>
      <c r="M220" s="151"/>
      <c r="N220" s="151"/>
      <c r="O220" s="151"/>
      <c r="P220" s="151"/>
      <c r="Q220" s="151"/>
      <c r="R220" s="151"/>
      <c r="S220" s="151"/>
      <c r="T220" s="151"/>
      <c r="U220" s="151"/>
      <c r="V220" s="152">
        <v>44328</v>
      </c>
      <c r="W220" s="151" t="s">
        <v>3945</v>
      </c>
      <c r="X220" s="151"/>
      <c r="Z220"/>
    </row>
    <row r="221" spans="1:31" x14ac:dyDescent="0.25">
      <c r="A221" s="19" t="s">
        <v>4104</v>
      </c>
      <c r="B221" s="19">
        <v>13558471</v>
      </c>
      <c r="C221" s="139">
        <v>12</v>
      </c>
      <c r="D221" s="19" t="s">
        <v>3917</v>
      </c>
      <c r="E221" s="19">
        <v>1020531</v>
      </c>
      <c r="F221" s="140">
        <v>44321</v>
      </c>
      <c r="G221" s="151" t="s">
        <v>3813</v>
      </c>
      <c r="H221" s="151">
        <v>1146009</v>
      </c>
      <c r="I221" s="151"/>
      <c r="J221" s="151"/>
      <c r="K221" s="151"/>
      <c r="L221" s="151"/>
      <c r="M221" s="151"/>
      <c r="N221" s="151"/>
      <c r="O221" s="151"/>
      <c r="P221" s="151"/>
      <c r="Q221" s="151"/>
      <c r="R221" s="151"/>
      <c r="S221" s="151"/>
      <c r="T221" s="151"/>
      <c r="U221" s="151"/>
      <c r="V221" s="152">
        <v>44329</v>
      </c>
      <c r="W221" s="151" t="s">
        <v>3945</v>
      </c>
      <c r="X221" s="151"/>
      <c r="Z221"/>
      <c r="AE221" s="34"/>
    </row>
    <row r="222" spans="1:31" x14ac:dyDescent="0.25">
      <c r="A222" s="19" t="s">
        <v>4105</v>
      </c>
      <c r="B222" s="19">
        <v>13578187</v>
      </c>
      <c r="C222" s="139">
        <v>8.375</v>
      </c>
      <c r="D222" s="19" t="s">
        <v>3837</v>
      </c>
      <c r="E222" s="19">
        <v>1176919</v>
      </c>
      <c r="F222" s="140">
        <v>44322</v>
      </c>
      <c r="G222" s="151" t="s">
        <v>3813</v>
      </c>
      <c r="H222" s="151">
        <v>1145826</v>
      </c>
      <c r="I222" s="151"/>
      <c r="J222" s="151"/>
      <c r="K222" s="151"/>
      <c r="L222" s="151"/>
      <c r="M222" s="151"/>
      <c r="N222" s="151"/>
      <c r="O222" s="151"/>
      <c r="P222" s="151"/>
      <c r="Q222" s="151"/>
      <c r="R222" s="151"/>
      <c r="S222" s="151"/>
      <c r="T222" s="151"/>
      <c r="U222" s="151"/>
      <c r="V222" s="152">
        <v>44328</v>
      </c>
      <c r="W222" s="151" t="s">
        <v>3887</v>
      </c>
      <c r="X222" s="151"/>
      <c r="Z222"/>
      <c r="AE222" s="34"/>
    </row>
    <row r="223" spans="1:31" x14ac:dyDescent="0.25">
      <c r="A223" s="19" t="s">
        <v>4106</v>
      </c>
      <c r="B223" s="19">
        <v>13578188</v>
      </c>
      <c r="C223" s="139">
        <v>8.375</v>
      </c>
      <c r="D223" s="19" t="s">
        <v>3837</v>
      </c>
      <c r="E223" s="19">
        <v>1176919</v>
      </c>
      <c r="F223" s="140">
        <v>44322</v>
      </c>
      <c r="G223" s="151" t="s">
        <v>3813</v>
      </c>
      <c r="H223" s="151">
        <v>1145826</v>
      </c>
      <c r="I223" s="151"/>
      <c r="J223" s="151"/>
      <c r="K223" s="151"/>
      <c r="L223" s="151"/>
      <c r="M223" s="151"/>
      <c r="N223" s="151"/>
      <c r="O223" s="151"/>
      <c r="P223" s="151"/>
      <c r="Q223" s="151"/>
      <c r="R223" s="151"/>
      <c r="S223" s="151"/>
      <c r="T223" s="151"/>
      <c r="U223" s="151"/>
      <c r="V223" s="152">
        <v>44327</v>
      </c>
      <c r="W223" s="151" t="s">
        <v>3887</v>
      </c>
      <c r="X223" s="151"/>
      <c r="Z223"/>
    </row>
    <row r="224" spans="1:31" x14ac:dyDescent="0.25">
      <c r="A224" s="19" t="s">
        <v>4107</v>
      </c>
      <c r="B224" s="19">
        <v>13578186</v>
      </c>
      <c r="C224" s="139">
        <v>8.375</v>
      </c>
      <c r="D224" s="19" t="s">
        <v>243</v>
      </c>
      <c r="E224" s="19" t="s">
        <v>3834</v>
      </c>
      <c r="F224" s="140">
        <v>44322</v>
      </c>
      <c r="G224" s="151" t="s">
        <v>3813</v>
      </c>
      <c r="H224" s="151">
        <v>1141517</v>
      </c>
      <c r="I224" s="151"/>
      <c r="J224" s="151"/>
      <c r="K224" s="151"/>
      <c r="L224" s="151"/>
      <c r="M224" s="151"/>
      <c r="N224" s="151"/>
      <c r="O224" s="151"/>
      <c r="P224" s="151"/>
      <c r="Q224" s="151"/>
      <c r="R224" s="151"/>
      <c r="S224" s="151"/>
      <c r="T224" s="151"/>
      <c r="U224" s="151"/>
      <c r="V224" s="152">
        <v>44333</v>
      </c>
      <c r="W224" s="151" t="s">
        <v>3874</v>
      </c>
      <c r="X224" s="151"/>
      <c r="Z224"/>
      <c r="AE224" s="34"/>
    </row>
    <row r="225" spans="1:31" x14ac:dyDescent="0.25">
      <c r="A225" s="19" t="s">
        <v>4108</v>
      </c>
      <c r="B225" s="19">
        <v>13558469</v>
      </c>
      <c r="C225" s="139">
        <v>12</v>
      </c>
      <c r="D225" s="19" t="s">
        <v>3922</v>
      </c>
      <c r="E225" s="19">
        <v>1005462</v>
      </c>
      <c r="F225" s="140">
        <v>44327</v>
      </c>
      <c r="G225" s="19" t="s">
        <v>3813</v>
      </c>
      <c r="H225" s="19">
        <v>1145825</v>
      </c>
      <c r="V225" s="140">
        <v>44332</v>
      </c>
      <c r="W225" s="19" t="s">
        <v>3943</v>
      </c>
      <c r="Z225"/>
    </row>
    <row r="226" spans="1:31" x14ac:dyDescent="0.25">
      <c r="A226" s="19" t="s">
        <v>4109</v>
      </c>
      <c r="B226" s="19">
        <v>13578185</v>
      </c>
      <c r="C226" s="139">
        <v>8.375</v>
      </c>
      <c r="D226" s="19" t="s">
        <v>243</v>
      </c>
      <c r="E226" s="19" t="s">
        <v>3834</v>
      </c>
      <c r="F226" s="140">
        <v>44327</v>
      </c>
      <c r="G226" s="151" t="s">
        <v>3813</v>
      </c>
      <c r="H226" s="151">
        <v>1141517</v>
      </c>
      <c r="I226" s="151"/>
      <c r="J226" s="151"/>
      <c r="K226" s="151"/>
      <c r="L226" s="151"/>
      <c r="M226" s="151"/>
      <c r="N226" s="151"/>
      <c r="O226" s="151"/>
      <c r="P226" s="151"/>
      <c r="Q226" s="151"/>
      <c r="R226" s="151"/>
      <c r="S226" s="151"/>
      <c r="T226" s="151"/>
      <c r="U226" s="151"/>
      <c r="V226" s="152">
        <v>44328</v>
      </c>
      <c r="W226" s="151" t="s">
        <v>3874</v>
      </c>
      <c r="X226" s="151"/>
      <c r="Z226"/>
      <c r="AE226" s="34"/>
    </row>
    <row r="227" spans="1:31" x14ac:dyDescent="0.25">
      <c r="A227" s="19" t="s">
        <v>4110</v>
      </c>
      <c r="B227" s="19">
        <v>13558468</v>
      </c>
      <c r="C227" s="139">
        <v>12</v>
      </c>
      <c r="D227" s="19" t="s">
        <v>3922</v>
      </c>
      <c r="E227" s="19">
        <v>1005462</v>
      </c>
      <c r="F227" s="140">
        <v>44327</v>
      </c>
      <c r="G227" s="151" t="s">
        <v>3813</v>
      </c>
      <c r="H227" s="151">
        <v>1145825</v>
      </c>
      <c r="I227" s="151"/>
      <c r="J227" s="151"/>
      <c r="K227" s="151"/>
      <c r="L227" s="151"/>
      <c r="M227" s="151"/>
      <c r="N227" s="151"/>
      <c r="O227" s="151"/>
      <c r="P227" s="151"/>
      <c r="Q227" s="151"/>
      <c r="R227" s="151"/>
      <c r="S227" s="151"/>
      <c r="T227" s="151"/>
      <c r="U227" s="151"/>
      <c r="V227" s="152">
        <v>44341</v>
      </c>
      <c r="W227" s="151" t="s">
        <v>3943</v>
      </c>
      <c r="X227" s="151"/>
      <c r="Z227"/>
    </row>
    <row r="228" spans="1:31" x14ac:dyDescent="0.25">
      <c r="A228" s="19" t="s">
        <v>4111</v>
      </c>
      <c r="B228" s="19">
        <v>13578169</v>
      </c>
      <c r="C228" s="139">
        <v>8.375</v>
      </c>
      <c r="D228" s="19" t="s">
        <v>3837</v>
      </c>
      <c r="E228" s="19">
        <v>1080537</v>
      </c>
      <c r="F228" s="140">
        <v>44332</v>
      </c>
      <c r="G228" s="151" t="s">
        <v>3813</v>
      </c>
      <c r="H228" s="151">
        <v>1140080</v>
      </c>
      <c r="I228" s="151"/>
      <c r="J228" s="151"/>
      <c r="K228" s="151"/>
      <c r="L228" s="151"/>
      <c r="M228" s="151"/>
      <c r="N228" s="151"/>
      <c r="O228" s="151"/>
      <c r="P228" s="151"/>
      <c r="Q228" s="151"/>
      <c r="R228" s="151"/>
      <c r="S228" s="151"/>
      <c r="T228" s="151"/>
      <c r="U228" s="151"/>
      <c r="V228" s="152">
        <v>44333</v>
      </c>
      <c r="W228" s="151" t="s">
        <v>3895</v>
      </c>
      <c r="X228" s="151"/>
      <c r="Z228"/>
      <c r="AE228" s="34"/>
    </row>
    <row r="229" spans="1:31" x14ac:dyDescent="0.25">
      <c r="A229" s="19" t="s">
        <v>4112</v>
      </c>
      <c r="B229" s="19">
        <v>13578171</v>
      </c>
      <c r="C229" s="139">
        <v>8.375</v>
      </c>
      <c r="D229" s="19" t="s">
        <v>3837</v>
      </c>
      <c r="E229" s="19">
        <v>1080537</v>
      </c>
      <c r="F229" s="140">
        <v>44332</v>
      </c>
      <c r="G229" s="151" t="s">
        <v>3813</v>
      </c>
      <c r="H229" s="151">
        <v>1140080</v>
      </c>
      <c r="I229" s="151"/>
      <c r="J229" s="151"/>
      <c r="K229" s="151"/>
      <c r="L229" s="151"/>
      <c r="M229" s="151"/>
      <c r="N229" s="151"/>
      <c r="O229" s="151"/>
      <c r="P229" s="151"/>
      <c r="Q229" s="151"/>
      <c r="R229" s="151"/>
      <c r="S229" s="151"/>
      <c r="T229" s="151"/>
      <c r="U229" s="151"/>
      <c r="V229" s="152">
        <v>44334</v>
      </c>
      <c r="W229" s="151" t="s">
        <v>3895</v>
      </c>
      <c r="X229" s="151"/>
      <c r="Z229"/>
    </row>
    <row r="230" spans="1:31" x14ac:dyDescent="0.25">
      <c r="A230" s="19" t="s">
        <v>4113</v>
      </c>
      <c r="B230" s="19">
        <v>13567258</v>
      </c>
      <c r="C230" s="139">
        <v>8.375</v>
      </c>
      <c r="D230" s="19" t="s">
        <v>3837</v>
      </c>
      <c r="E230" s="19">
        <v>1176919</v>
      </c>
      <c r="F230" s="140">
        <v>44334</v>
      </c>
      <c r="G230" s="151" t="s">
        <v>3813</v>
      </c>
      <c r="H230" s="151">
        <v>1145826</v>
      </c>
      <c r="I230" s="151"/>
      <c r="J230" s="151"/>
      <c r="K230" s="151"/>
      <c r="L230" s="151"/>
      <c r="M230" s="151"/>
      <c r="N230" s="151"/>
      <c r="O230" s="151"/>
      <c r="P230" s="151"/>
      <c r="Q230" s="151"/>
      <c r="R230" s="151"/>
      <c r="S230" s="151"/>
      <c r="T230" s="151"/>
      <c r="U230" s="151"/>
      <c r="V230" s="152">
        <v>44340</v>
      </c>
      <c r="W230" s="151" t="s">
        <v>3887</v>
      </c>
      <c r="X230" s="151"/>
      <c r="Z230"/>
      <c r="AE230" s="34"/>
    </row>
    <row r="231" spans="1:31" x14ac:dyDescent="0.25">
      <c r="A231" s="19" t="s">
        <v>4114</v>
      </c>
      <c r="B231" s="19">
        <v>13578191</v>
      </c>
      <c r="C231" s="139">
        <v>8.375</v>
      </c>
      <c r="D231" s="19" t="s">
        <v>3837</v>
      </c>
      <c r="E231" s="19">
        <v>1176919</v>
      </c>
      <c r="F231" s="140">
        <v>44334</v>
      </c>
      <c r="G231" s="19" t="s">
        <v>3813</v>
      </c>
      <c r="H231" s="19">
        <v>1145826</v>
      </c>
      <c r="V231" s="140">
        <v>44336</v>
      </c>
      <c r="W231" s="19" t="s">
        <v>3887</v>
      </c>
      <c r="Z231"/>
    </row>
    <row r="232" spans="1:31" x14ac:dyDescent="0.25">
      <c r="A232" s="19" t="s">
        <v>4115</v>
      </c>
      <c r="B232" s="19">
        <v>13578189</v>
      </c>
      <c r="C232" s="139">
        <v>8.375</v>
      </c>
      <c r="D232" s="19" t="s">
        <v>3837</v>
      </c>
      <c r="E232" s="19">
        <v>1176919</v>
      </c>
      <c r="F232" s="140">
        <v>44335</v>
      </c>
      <c r="G232" s="151" t="s">
        <v>3813</v>
      </c>
      <c r="H232" s="151">
        <v>1145826</v>
      </c>
      <c r="I232" s="151"/>
      <c r="J232" s="151"/>
      <c r="K232" s="151"/>
      <c r="L232" s="151"/>
      <c r="M232" s="151"/>
      <c r="N232" s="151"/>
      <c r="O232" s="151"/>
      <c r="P232" s="151"/>
      <c r="Q232" s="151"/>
      <c r="R232" s="151"/>
      <c r="S232" s="151"/>
      <c r="T232" s="151"/>
      <c r="U232" s="151"/>
      <c r="V232" s="152">
        <v>44340</v>
      </c>
      <c r="W232" s="151" t="s">
        <v>3887</v>
      </c>
      <c r="X232" s="151"/>
      <c r="Z232"/>
      <c r="AE232" s="34"/>
    </row>
    <row r="233" spans="1:31" x14ac:dyDescent="0.25">
      <c r="A233" s="19" t="s">
        <v>4116</v>
      </c>
      <c r="B233" s="19">
        <v>13509988</v>
      </c>
      <c r="C233" s="139">
        <v>17</v>
      </c>
      <c r="D233" s="19" t="s">
        <v>3904</v>
      </c>
      <c r="E233" s="19" t="s">
        <v>4117</v>
      </c>
      <c r="F233" s="140">
        <v>44335</v>
      </c>
      <c r="G233" s="151" t="s">
        <v>3813</v>
      </c>
      <c r="H233" s="151">
        <v>1153090</v>
      </c>
      <c r="I233" s="151"/>
      <c r="J233" s="151"/>
      <c r="K233" s="151"/>
      <c r="L233" s="151"/>
      <c r="M233" s="151"/>
      <c r="N233" s="151"/>
      <c r="O233" s="151"/>
      <c r="P233" s="151"/>
      <c r="Q233" s="151"/>
      <c r="R233" s="151"/>
      <c r="S233" s="151"/>
      <c r="T233" s="151"/>
      <c r="U233" s="151"/>
      <c r="V233" s="152">
        <v>44343</v>
      </c>
      <c r="W233" s="151" t="s">
        <v>3905</v>
      </c>
      <c r="X233" s="151"/>
      <c r="Z233"/>
      <c r="AE233" s="34"/>
    </row>
    <row r="234" spans="1:31" x14ac:dyDescent="0.25">
      <c r="A234" s="19" t="s">
        <v>4118</v>
      </c>
      <c r="B234" s="19">
        <v>13567188</v>
      </c>
      <c r="C234" s="139">
        <v>12</v>
      </c>
      <c r="D234" s="19" t="s">
        <v>3922</v>
      </c>
      <c r="E234" s="19">
        <v>1005462</v>
      </c>
      <c r="F234" s="140">
        <v>44341</v>
      </c>
      <c r="G234" s="151" t="s">
        <v>3813</v>
      </c>
      <c r="H234" s="151">
        <v>1145825</v>
      </c>
      <c r="I234" s="151"/>
      <c r="J234" s="151"/>
      <c r="K234" s="151"/>
      <c r="L234" s="151"/>
      <c r="M234" s="151"/>
      <c r="N234" s="151"/>
      <c r="O234" s="151"/>
      <c r="P234" s="151"/>
      <c r="Q234" s="151"/>
      <c r="R234" s="151"/>
      <c r="S234" s="151"/>
      <c r="T234" s="151"/>
      <c r="U234" s="151"/>
      <c r="V234" s="152">
        <v>44350</v>
      </c>
      <c r="W234" s="151" t="s">
        <v>3943</v>
      </c>
      <c r="X234" s="151"/>
      <c r="Z234"/>
    </row>
    <row r="235" spans="1:31" x14ac:dyDescent="0.25">
      <c r="A235" s="19" t="s">
        <v>4119</v>
      </c>
      <c r="B235" s="19">
        <v>13567180</v>
      </c>
      <c r="C235" s="139">
        <v>12</v>
      </c>
      <c r="D235" s="19" t="s">
        <v>3922</v>
      </c>
      <c r="E235" s="19">
        <v>1005462</v>
      </c>
      <c r="F235" s="140">
        <v>44341</v>
      </c>
      <c r="G235" s="151" t="s">
        <v>3813</v>
      </c>
      <c r="H235" s="151">
        <v>1145825</v>
      </c>
      <c r="I235" s="151"/>
      <c r="J235" s="151"/>
      <c r="K235" s="151"/>
      <c r="L235" s="151"/>
      <c r="M235" s="151"/>
      <c r="N235" s="151"/>
      <c r="O235" s="151"/>
      <c r="P235" s="151"/>
      <c r="Q235" s="151"/>
      <c r="R235" s="151"/>
      <c r="S235" s="151"/>
      <c r="T235" s="151"/>
      <c r="U235" s="151"/>
      <c r="V235" s="152">
        <v>44360</v>
      </c>
      <c r="W235" s="151" t="s">
        <v>3943</v>
      </c>
      <c r="X235" s="151"/>
      <c r="Z235"/>
      <c r="AE235" s="34"/>
    </row>
    <row r="236" spans="1:31" x14ac:dyDescent="0.25">
      <c r="A236" s="19" t="s">
        <v>4120</v>
      </c>
      <c r="B236" s="19">
        <v>13593136</v>
      </c>
      <c r="C236" s="139">
        <v>8.375</v>
      </c>
      <c r="D236" s="19" t="s">
        <v>243</v>
      </c>
      <c r="E236" s="19">
        <v>1092981</v>
      </c>
      <c r="F236" s="140">
        <v>44361</v>
      </c>
      <c r="G236" s="151" t="s">
        <v>3813</v>
      </c>
      <c r="H236" s="151">
        <v>1141517</v>
      </c>
      <c r="I236" s="151"/>
      <c r="J236" s="151"/>
      <c r="K236" s="151"/>
      <c r="L236" s="151"/>
      <c r="M236" s="151"/>
      <c r="N236" s="151"/>
      <c r="O236" s="151"/>
      <c r="P236" s="151"/>
      <c r="Q236" s="151"/>
      <c r="R236" s="151"/>
      <c r="S236" s="151"/>
      <c r="T236" s="151"/>
      <c r="U236" s="151"/>
      <c r="V236" s="152">
        <v>44369</v>
      </c>
      <c r="W236" s="151" t="s">
        <v>3874</v>
      </c>
      <c r="X236" s="151"/>
      <c r="Z236"/>
    </row>
    <row r="237" spans="1:31" x14ac:dyDescent="0.25">
      <c r="A237" s="19" t="s">
        <v>4121</v>
      </c>
      <c r="B237" s="19">
        <v>13593135</v>
      </c>
      <c r="C237" s="139">
        <v>8.375</v>
      </c>
      <c r="D237" s="19" t="s">
        <v>243</v>
      </c>
      <c r="E237" s="19">
        <v>1092981</v>
      </c>
      <c r="F237" s="140">
        <v>44361</v>
      </c>
      <c r="G237" s="151" t="s">
        <v>3813</v>
      </c>
      <c r="H237" s="151">
        <v>1141517</v>
      </c>
      <c r="I237" s="151"/>
      <c r="J237" s="151"/>
      <c r="K237" s="151"/>
      <c r="L237" s="151"/>
      <c r="M237" s="151"/>
      <c r="N237" s="151"/>
      <c r="O237" s="151"/>
      <c r="P237" s="151"/>
      <c r="Q237" s="151"/>
      <c r="R237" s="151"/>
      <c r="S237" s="151"/>
      <c r="T237" s="151"/>
      <c r="U237" s="151"/>
      <c r="V237" s="152">
        <v>44367</v>
      </c>
      <c r="W237" s="151" t="s">
        <v>3874</v>
      </c>
      <c r="X237" s="151"/>
      <c r="Z237"/>
      <c r="AE237" s="34"/>
    </row>
    <row r="238" spans="1:31" ht="30" customHeight="1" x14ac:dyDescent="0.25">
      <c r="A238" s="19" t="s">
        <v>4122</v>
      </c>
      <c r="B238" s="19">
        <v>13511835</v>
      </c>
      <c r="C238" s="139">
        <v>5.875</v>
      </c>
      <c r="D238" s="19" t="s">
        <v>4123</v>
      </c>
      <c r="E238" s="19">
        <v>1141552</v>
      </c>
      <c r="F238" s="140">
        <v>44368</v>
      </c>
      <c r="G238" s="151" t="s">
        <v>3813</v>
      </c>
      <c r="H238" s="151">
        <v>1140186</v>
      </c>
      <c r="I238" s="151"/>
      <c r="J238" s="151"/>
      <c r="K238" s="151"/>
      <c r="L238" s="151"/>
      <c r="M238" s="151"/>
      <c r="N238" s="151"/>
      <c r="O238" s="151"/>
      <c r="P238" s="151"/>
      <c r="Q238" s="151"/>
      <c r="R238" s="151"/>
      <c r="S238" s="151"/>
      <c r="T238" s="151"/>
      <c r="U238" s="151"/>
      <c r="V238" s="152">
        <v>44389</v>
      </c>
      <c r="W238" s="151" t="s">
        <v>4124</v>
      </c>
      <c r="X238" s="151"/>
      <c r="Z238"/>
    </row>
    <row r="239" spans="1:31" x14ac:dyDescent="0.25">
      <c r="A239" s="19" t="s">
        <v>4125</v>
      </c>
      <c r="B239" s="19">
        <v>13512259</v>
      </c>
      <c r="C239" s="139">
        <v>5.875</v>
      </c>
      <c r="D239" s="19" t="s">
        <v>4126</v>
      </c>
      <c r="E239" s="19">
        <v>1103149</v>
      </c>
      <c r="F239" s="140">
        <v>44369</v>
      </c>
      <c r="G239" s="151" t="s">
        <v>3813</v>
      </c>
      <c r="H239" s="151"/>
      <c r="I239" s="151"/>
      <c r="J239" s="151"/>
      <c r="K239" s="151"/>
      <c r="L239" s="151"/>
      <c r="M239" s="151"/>
      <c r="N239" s="151"/>
      <c r="O239" s="151"/>
      <c r="P239" s="151"/>
      <c r="Q239" s="151"/>
      <c r="R239" s="151"/>
      <c r="S239" s="151"/>
      <c r="T239" s="151"/>
      <c r="U239" s="151"/>
      <c r="V239" s="152">
        <v>44384</v>
      </c>
      <c r="W239" s="151" t="s">
        <v>4127</v>
      </c>
      <c r="X239" s="151"/>
      <c r="Z239"/>
      <c r="AE239" s="34"/>
    </row>
    <row r="240" spans="1:31" x14ac:dyDescent="0.25">
      <c r="A240" s="19" t="s">
        <v>4128</v>
      </c>
      <c r="B240" s="19">
        <v>13567183</v>
      </c>
      <c r="C240" s="139">
        <v>12</v>
      </c>
      <c r="D240" s="19" t="s">
        <v>3922</v>
      </c>
      <c r="E240" s="19">
        <v>1005462</v>
      </c>
      <c r="F240" s="140">
        <v>44369</v>
      </c>
      <c r="G240" s="19" t="s">
        <v>3813</v>
      </c>
      <c r="H240" s="19">
        <v>1145825</v>
      </c>
      <c r="V240" s="140">
        <v>44378</v>
      </c>
      <c r="W240" s="19" t="s">
        <v>3943</v>
      </c>
      <c r="Z240"/>
    </row>
    <row r="241" spans="1:31" x14ac:dyDescent="0.25">
      <c r="A241" s="19" t="s">
        <v>4129</v>
      </c>
      <c r="B241" s="19">
        <v>13567186</v>
      </c>
      <c r="C241" s="139">
        <v>12</v>
      </c>
      <c r="D241" s="19" t="s">
        <v>3922</v>
      </c>
      <c r="E241" s="19">
        <v>1005462</v>
      </c>
      <c r="F241" s="140">
        <v>44370</v>
      </c>
      <c r="G241" s="151" t="s">
        <v>3813</v>
      </c>
      <c r="H241" s="151">
        <v>1145825</v>
      </c>
      <c r="I241" s="151"/>
      <c r="J241" s="151"/>
      <c r="K241" s="151"/>
      <c r="L241" s="151"/>
      <c r="M241" s="151"/>
      <c r="N241" s="151"/>
      <c r="O241" s="151"/>
      <c r="P241" s="151"/>
      <c r="Q241" s="151"/>
      <c r="R241" s="151"/>
      <c r="S241" s="151"/>
      <c r="T241" s="151"/>
      <c r="U241" s="151"/>
      <c r="V241" s="152">
        <v>44379</v>
      </c>
      <c r="W241" s="151" t="s">
        <v>3943</v>
      </c>
      <c r="X241" s="151"/>
      <c r="Z241"/>
      <c r="AE241" s="34"/>
    </row>
    <row r="242" spans="1:31" x14ac:dyDescent="0.25">
      <c r="A242" s="19" t="s">
        <v>4130</v>
      </c>
      <c r="B242" s="19">
        <v>13557348</v>
      </c>
      <c r="C242" s="139">
        <v>6.125</v>
      </c>
      <c r="D242" s="19" t="s">
        <v>449</v>
      </c>
      <c r="E242" s="19">
        <v>1137349</v>
      </c>
      <c r="F242" s="140">
        <v>44370</v>
      </c>
      <c r="G242" s="151" t="s">
        <v>3813</v>
      </c>
      <c r="H242" s="151">
        <v>1145824</v>
      </c>
      <c r="I242" s="151"/>
      <c r="J242" s="151"/>
      <c r="K242" s="151"/>
      <c r="L242" s="151"/>
      <c r="M242" s="151"/>
      <c r="N242" s="151"/>
      <c r="O242" s="151"/>
      <c r="P242" s="151"/>
      <c r="Q242" s="151"/>
      <c r="R242" s="151"/>
      <c r="S242" s="151"/>
      <c r="T242" s="151"/>
      <c r="U242" s="151"/>
      <c r="V242" s="152">
        <v>44377</v>
      </c>
      <c r="W242" s="151" t="s">
        <v>3926</v>
      </c>
      <c r="X242" s="151"/>
      <c r="Z242"/>
    </row>
    <row r="243" spans="1:31" x14ac:dyDescent="0.25">
      <c r="A243" s="19" t="s">
        <v>4131</v>
      </c>
      <c r="B243" s="19">
        <v>13546864</v>
      </c>
      <c r="C243" s="139">
        <v>6.125</v>
      </c>
      <c r="D243" s="19" t="s">
        <v>449</v>
      </c>
      <c r="E243" s="19">
        <v>1137349</v>
      </c>
      <c r="F243" s="140">
        <v>44370</v>
      </c>
      <c r="G243" s="151" t="s">
        <v>3813</v>
      </c>
      <c r="H243" s="151">
        <v>1145824</v>
      </c>
      <c r="I243" s="151"/>
      <c r="J243" s="151"/>
      <c r="K243" s="151"/>
      <c r="L243" s="151"/>
      <c r="M243" s="151"/>
      <c r="N243" s="151"/>
      <c r="O243" s="151"/>
      <c r="P243" s="151"/>
      <c r="Q243" s="151"/>
      <c r="R243" s="151"/>
      <c r="S243" s="151"/>
      <c r="T243" s="151"/>
      <c r="U243" s="151"/>
      <c r="V243" s="152">
        <v>44377</v>
      </c>
      <c r="W243" s="151" t="s">
        <v>3926</v>
      </c>
      <c r="X243" s="151"/>
      <c r="Z243"/>
      <c r="AE243" s="34"/>
    </row>
    <row r="244" spans="1:31" x14ac:dyDescent="0.25">
      <c r="A244" s="19" t="s">
        <v>4132</v>
      </c>
      <c r="B244" s="19">
        <v>13593138</v>
      </c>
      <c r="C244" s="139">
        <v>8.375</v>
      </c>
      <c r="D244" s="19" t="s">
        <v>243</v>
      </c>
      <c r="E244" s="19">
        <v>1092981</v>
      </c>
      <c r="F244" s="140">
        <v>44371</v>
      </c>
      <c r="G244" s="151" t="s">
        <v>3813</v>
      </c>
      <c r="H244" s="151">
        <v>1141517</v>
      </c>
      <c r="I244" s="151"/>
      <c r="J244" s="151"/>
      <c r="K244" s="151"/>
      <c r="L244" s="151"/>
      <c r="M244" s="151"/>
      <c r="N244" s="151"/>
      <c r="O244" s="151"/>
      <c r="P244" s="151"/>
      <c r="Q244" s="151"/>
      <c r="R244" s="151"/>
      <c r="S244" s="151"/>
      <c r="T244" s="151"/>
      <c r="U244" s="151"/>
      <c r="V244" s="152">
        <v>44383</v>
      </c>
      <c r="W244" s="151" t="s">
        <v>3874</v>
      </c>
      <c r="X244" s="151"/>
      <c r="Z244"/>
      <c r="AE244" s="34"/>
    </row>
    <row r="245" spans="1:31" x14ac:dyDescent="0.25">
      <c r="A245" s="19" t="s">
        <v>4133</v>
      </c>
      <c r="B245" s="19">
        <v>13593133</v>
      </c>
      <c r="C245" s="139">
        <v>8.375</v>
      </c>
      <c r="D245" s="19" t="s">
        <v>243</v>
      </c>
      <c r="E245" s="19" t="s">
        <v>3834</v>
      </c>
      <c r="F245" s="140">
        <v>44371</v>
      </c>
      <c r="G245" s="151" t="s">
        <v>3813</v>
      </c>
      <c r="H245" s="151">
        <v>1141517</v>
      </c>
      <c r="I245" s="151"/>
      <c r="J245" s="151"/>
      <c r="K245" s="151"/>
      <c r="L245" s="151"/>
      <c r="M245" s="151"/>
      <c r="N245" s="151"/>
      <c r="O245" s="151"/>
      <c r="P245" s="151"/>
      <c r="Q245" s="151"/>
      <c r="R245" s="151"/>
      <c r="S245" s="151"/>
      <c r="T245" s="151"/>
      <c r="U245" s="151"/>
      <c r="V245" s="152">
        <v>44383</v>
      </c>
      <c r="W245" s="151" t="s">
        <v>3874</v>
      </c>
      <c r="X245" s="151"/>
      <c r="Z245"/>
    </row>
    <row r="246" spans="1:31" x14ac:dyDescent="0.25">
      <c r="A246" s="19" t="s">
        <v>4134</v>
      </c>
      <c r="B246" s="19">
        <v>13593140</v>
      </c>
      <c r="C246" s="139">
        <v>8.375</v>
      </c>
      <c r="D246" s="19" t="s">
        <v>243</v>
      </c>
      <c r="E246" s="19">
        <v>1092981</v>
      </c>
      <c r="F246" s="140">
        <v>44371</v>
      </c>
      <c r="G246" s="19" t="s">
        <v>3813</v>
      </c>
      <c r="H246" s="19">
        <v>1141517</v>
      </c>
      <c r="V246" s="140">
        <v>44383</v>
      </c>
      <c r="W246" s="19" t="s">
        <v>3874</v>
      </c>
      <c r="Z246"/>
      <c r="AE246" s="34"/>
    </row>
    <row r="247" spans="1:31" x14ac:dyDescent="0.25">
      <c r="A247" s="19" t="s">
        <v>4135</v>
      </c>
      <c r="B247" s="19">
        <v>13578190</v>
      </c>
      <c r="C247" s="139">
        <v>8.375</v>
      </c>
      <c r="D247" s="19" t="s">
        <v>3837</v>
      </c>
      <c r="E247" s="19" t="s">
        <v>3955</v>
      </c>
      <c r="F247" s="140">
        <v>44374</v>
      </c>
      <c r="G247" s="151" t="s">
        <v>3813</v>
      </c>
      <c r="H247" s="151">
        <v>1145826</v>
      </c>
      <c r="I247" s="151"/>
      <c r="J247" s="151"/>
      <c r="K247" s="151"/>
      <c r="L247" s="151"/>
      <c r="M247" s="151"/>
      <c r="N247" s="151"/>
      <c r="O247" s="151"/>
      <c r="P247" s="151"/>
      <c r="Q247" s="151"/>
      <c r="R247" s="151"/>
      <c r="S247" s="151"/>
      <c r="T247" s="151"/>
      <c r="U247" s="151"/>
      <c r="V247" s="152">
        <v>44383</v>
      </c>
      <c r="W247" s="151" t="s">
        <v>3887</v>
      </c>
      <c r="X247" s="151"/>
      <c r="Z247"/>
    </row>
    <row r="248" spans="1:31" x14ac:dyDescent="0.25">
      <c r="A248" s="19" t="s">
        <v>4136</v>
      </c>
      <c r="B248" s="19">
        <v>13593143</v>
      </c>
      <c r="C248" s="139">
        <v>8.375</v>
      </c>
      <c r="D248" s="19" t="s">
        <v>3837</v>
      </c>
      <c r="E248" s="19">
        <v>1080537</v>
      </c>
      <c r="F248" s="140">
        <v>44375</v>
      </c>
      <c r="G248" s="151" t="s">
        <v>3813</v>
      </c>
      <c r="H248" s="151">
        <v>1140080</v>
      </c>
      <c r="I248" s="151"/>
      <c r="J248" s="151"/>
      <c r="K248" s="151"/>
      <c r="L248" s="151"/>
      <c r="M248" s="151"/>
      <c r="N248" s="151"/>
      <c r="O248" s="151"/>
      <c r="P248" s="151"/>
      <c r="Q248" s="151"/>
      <c r="R248" s="151"/>
      <c r="S248" s="151"/>
      <c r="T248" s="151"/>
      <c r="U248" s="151"/>
      <c r="V248" s="152">
        <v>44383</v>
      </c>
      <c r="W248" s="151" t="s">
        <v>3869</v>
      </c>
      <c r="X248" s="151"/>
      <c r="Z248"/>
      <c r="AE248" s="34"/>
    </row>
    <row r="249" spans="1:31" x14ac:dyDescent="0.25">
      <c r="A249" s="19" t="s">
        <v>4137</v>
      </c>
      <c r="B249" s="19">
        <v>13567181</v>
      </c>
      <c r="C249" s="139">
        <v>12</v>
      </c>
      <c r="D249" s="19" t="s">
        <v>3922</v>
      </c>
      <c r="E249" s="19">
        <v>1005462</v>
      </c>
      <c r="F249" s="140">
        <v>44376</v>
      </c>
      <c r="G249" s="151" t="s">
        <v>3813</v>
      </c>
      <c r="H249" s="151">
        <v>1145825</v>
      </c>
      <c r="I249" s="151"/>
      <c r="J249" s="151"/>
      <c r="K249" s="151"/>
      <c r="L249" s="151"/>
      <c r="M249" s="151"/>
      <c r="N249" s="151"/>
      <c r="O249" s="151"/>
      <c r="P249" s="151"/>
      <c r="Q249" s="151"/>
      <c r="R249" s="151"/>
      <c r="S249" s="151"/>
      <c r="T249" s="151"/>
      <c r="U249" s="151"/>
      <c r="V249" s="152">
        <v>44383</v>
      </c>
      <c r="W249" s="151" t="s">
        <v>3943</v>
      </c>
      <c r="X249" s="151"/>
      <c r="Z249"/>
    </row>
    <row r="250" spans="1:31" x14ac:dyDescent="0.25">
      <c r="A250" s="19" t="s">
        <v>4138</v>
      </c>
      <c r="B250" s="19">
        <v>13567185</v>
      </c>
      <c r="C250" s="139">
        <v>12</v>
      </c>
      <c r="D250" s="19" t="s">
        <v>3922</v>
      </c>
      <c r="E250" s="19">
        <v>1005462</v>
      </c>
      <c r="F250" s="140">
        <v>44378</v>
      </c>
      <c r="G250" s="151" t="s">
        <v>3813</v>
      </c>
      <c r="H250" s="151">
        <v>1145825</v>
      </c>
      <c r="I250" s="151"/>
      <c r="J250" s="151"/>
      <c r="K250" s="151"/>
      <c r="L250" s="151"/>
      <c r="M250" s="151"/>
      <c r="N250" s="151"/>
      <c r="O250" s="151"/>
      <c r="P250" s="151"/>
      <c r="Q250" s="151"/>
      <c r="R250" s="151"/>
      <c r="S250" s="151"/>
      <c r="T250" s="151"/>
      <c r="U250" s="151"/>
      <c r="V250" s="152">
        <v>44378</v>
      </c>
      <c r="W250" s="151" t="s">
        <v>3943</v>
      </c>
      <c r="X250" s="151"/>
      <c r="Z250"/>
      <c r="AE250" s="34"/>
    </row>
    <row r="251" spans="1:31" x14ac:dyDescent="0.25">
      <c r="A251" s="19" t="s">
        <v>4139</v>
      </c>
      <c r="B251" s="19">
        <v>13593362</v>
      </c>
      <c r="C251" s="139">
        <v>12</v>
      </c>
      <c r="D251" s="19" t="s">
        <v>3917</v>
      </c>
      <c r="E251" s="19">
        <v>1020531</v>
      </c>
      <c r="F251" s="140">
        <v>44383</v>
      </c>
      <c r="G251" s="151" t="s">
        <v>3813</v>
      </c>
      <c r="H251" s="151">
        <v>1146009</v>
      </c>
      <c r="I251" s="151"/>
      <c r="J251" s="151"/>
      <c r="K251" s="151"/>
      <c r="L251" s="151"/>
      <c r="M251" s="151"/>
      <c r="N251" s="151"/>
      <c r="O251" s="151"/>
      <c r="P251" s="151"/>
      <c r="Q251" s="151"/>
      <c r="R251" s="151"/>
      <c r="S251" s="151"/>
      <c r="T251" s="151"/>
      <c r="U251" s="151"/>
      <c r="V251" s="152">
        <v>44388</v>
      </c>
      <c r="W251" s="151" t="s">
        <v>3945</v>
      </c>
      <c r="X251" s="151"/>
      <c r="Z251"/>
    </row>
    <row r="252" spans="1:31" x14ac:dyDescent="0.25">
      <c r="A252" s="19" t="s">
        <v>4140</v>
      </c>
      <c r="B252" s="19">
        <v>13593350</v>
      </c>
      <c r="C252" s="139">
        <v>8.375</v>
      </c>
      <c r="D252" s="19" t="s">
        <v>3837</v>
      </c>
      <c r="E252" s="19" t="s">
        <v>3955</v>
      </c>
      <c r="F252" s="140">
        <v>44386</v>
      </c>
      <c r="G252" s="19" t="s">
        <v>3813</v>
      </c>
      <c r="H252" s="19">
        <v>1145826</v>
      </c>
      <c r="V252" s="140">
        <v>44391</v>
      </c>
      <c r="W252" s="19" t="s">
        <v>3887</v>
      </c>
      <c r="Z252"/>
      <c r="AE252" s="34"/>
    </row>
    <row r="253" spans="1:31" x14ac:dyDescent="0.25">
      <c r="A253" s="19" t="s">
        <v>4141</v>
      </c>
      <c r="B253" s="19">
        <v>13593351</v>
      </c>
      <c r="C253" s="139">
        <v>8.375</v>
      </c>
      <c r="D253" s="19" t="s">
        <v>3837</v>
      </c>
      <c r="E253" s="19" t="s">
        <v>3955</v>
      </c>
      <c r="F253" s="140">
        <v>44388</v>
      </c>
      <c r="G253" s="151" t="s">
        <v>3813</v>
      </c>
      <c r="H253" s="151">
        <v>1145826</v>
      </c>
      <c r="I253" s="151"/>
      <c r="J253" s="151"/>
      <c r="K253" s="151"/>
      <c r="L253" s="151"/>
      <c r="M253" s="151"/>
      <c r="N253" s="151"/>
      <c r="O253" s="151"/>
      <c r="P253" s="151"/>
      <c r="Q253" s="151"/>
      <c r="R253" s="151"/>
      <c r="S253" s="151"/>
      <c r="T253" s="151"/>
      <c r="U253" s="151"/>
      <c r="V253" s="152">
        <v>44390</v>
      </c>
      <c r="W253" s="151" t="s">
        <v>3887</v>
      </c>
      <c r="X253" s="151"/>
      <c r="Z253"/>
    </row>
    <row r="254" spans="1:31" x14ac:dyDescent="0.25">
      <c r="A254" s="19" t="s">
        <v>4142</v>
      </c>
      <c r="B254" s="19">
        <v>13578192</v>
      </c>
      <c r="C254" s="139">
        <v>12</v>
      </c>
      <c r="D254" s="19" t="s">
        <v>3922</v>
      </c>
      <c r="E254" s="19">
        <v>1005462</v>
      </c>
      <c r="F254" s="140">
        <v>44388</v>
      </c>
      <c r="G254" s="151" t="s">
        <v>3813</v>
      </c>
      <c r="H254" s="151">
        <v>1145825</v>
      </c>
      <c r="I254" s="151"/>
      <c r="J254" s="151"/>
      <c r="K254" s="151"/>
      <c r="L254" s="151"/>
      <c r="M254" s="151"/>
      <c r="N254" s="151"/>
      <c r="O254" s="151"/>
      <c r="P254" s="151"/>
      <c r="Q254" s="151"/>
      <c r="R254" s="151"/>
      <c r="S254" s="151"/>
      <c r="T254" s="151"/>
      <c r="U254" s="151"/>
      <c r="V254" s="152">
        <v>44395</v>
      </c>
      <c r="W254" s="151" t="s">
        <v>3943</v>
      </c>
      <c r="X254" s="151"/>
      <c r="Z254"/>
      <c r="AE254" s="34"/>
    </row>
    <row r="255" spans="1:31" x14ac:dyDescent="0.25">
      <c r="A255" s="19" t="s">
        <v>4143</v>
      </c>
      <c r="B255" s="19">
        <v>13578193</v>
      </c>
      <c r="C255" s="139">
        <v>12</v>
      </c>
      <c r="D255" s="19" t="s">
        <v>3922</v>
      </c>
      <c r="E255" s="19">
        <v>1005462</v>
      </c>
      <c r="F255" s="140">
        <v>44388</v>
      </c>
      <c r="G255" s="151" t="s">
        <v>3813</v>
      </c>
      <c r="H255" s="151">
        <v>1145825</v>
      </c>
      <c r="I255" s="151"/>
      <c r="J255" s="151"/>
      <c r="K255" s="151"/>
      <c r="L255" s="151"/>
      <c r="M255" s="151"/>
      <c r="N255" s="151"/>
      <c r="O255" s="151"/>
      <c r="P255" s="151"/>
      <c r="Q255" s="151"/>
      <c r="R255" s="151"/>
      <c r="S255" s="151"/>
      <c r="T255" s="151"/>
      <c r="U255" s="151"/>
      <c r="V255" s="152">
        <v>44402</v>
      </c>
      <c r="W255" s="151" t="s">
        <v>3943</v>
      </c>
      <c r="X255" s="151"/>
      <c r="Z255"/>
      <c r="AE255" s="34"/>
    </row>
    <row r="256" spans="1:31" x14ac:dyDescent="0.25">
      <c r="A256" s="19" t="s">
        <v>4144</v>
      </c>
      <c r="B256" s="19">
        <v>13669971</v>
      </c>
      <c r="C256" s="139">
        <v>8.375</v>
      </c>
      <c r="D256" s="19" t="s">
        <v>3837</v>
      </c>
      <c r="E256" s="19">
        <v>1080537</v>
      </c>
      <c r="F256" s="140">
        <v>44563</v>
      </c>
      <c r="G256" s="151" t="s">
        <v>3813</v>
      </c>
      <c r="H256" s="151">
        <v>1140080</v>
      </c>
      <c r="I256" s="151"/>
      <c r="J256" s="151"/>
      <c r="K256" s="151"/>
      <c r="L256" s="151"/>
      <c r="M256" s="151"/>
      <c r="N256" s="151"/>
      <c r="O256" s="151"/>
      <c r="P256" s="151"/>
      <c r="Q256" s="151"/>
      <c r="R256" s="151"/>
      <c r="S256" s="151"/>
      <c r="T256" s="151"/>
      <c r="U256" s="151"/>
      <c r="V256" s="152">
        <v>44565</v>
      </c>
      <c r="W256" s="151" t="s">
        <v>3869</v>
      </c>
      <c r="X256" s="151"/>
      <c r="Z256" s="19" t="s">
        <v>4145</v>
      </c>
      <c r="AE256" s="34"/>
    </row>
    <row r="257" spans="1:32" x14ac:dyDescent="0.25">
      <c r="A257" s="19" t="s">
        <v>4146</v>
      </c>
      <c r="B257" s="19">
        <v>13669972</v>
      </c>
      <c r="C257" s="139">
        <v>8.375</v>
      </c>
      <c r="D257" s="19" t="s">
        <v>3837</v>
      </c>
      <c r="E257" s="19">
        <v>1080537</v>
      </c>
      <c r="F257" s="140">
        <v>44563</v>
      </c>
      <c r="G257" s="151" t="s">
        <v>3813</v>
      </c>
      <c r="H257" s="151">
        <v>1140080</v>
      </c>
      <c r="I257" s="151"/>
      <c r="J257" s="151"/>
      <c r="K257" s="151"/>
      <c r="L257" s="151"/>
      <c r="M257" s="151"/>
      <c r="N257" s="151"/>
      <c r="O257" s="151"/>
      <c r="P257" s="151"/>
      <c r="Q257" s="151"/>
      <c r="R257" s="151"/>
      <c r="S257" s="151"/>
      <c r="T257" s="151"/>
      <c r="U257" s="151"/>
      <c r="V257" s="152">
        <v>44566</v>
      </c>
      <c r="W257" s="151" t="s">
        <v>3869</v>
      </c>
      <c r="X257" s="151"/>
      <c r="Z257" s="19" t="s">
        <v>4145</v>
      </c>
    </row>
    <row r="258" spans="1:32" ht="30" customHeight="1" x14ac:dyDescent="0.25">
      <c r="A258" s="19" t="s">
        <v>4147</v>
      </c>
      <c r="B258" s="19">
        <v>13669986</v>
      </c>
      <c r="C258" s="139">
        <v>8.375</v>
      </c>
      <c r="D258" s="19" t="s">
        <v>243</v>
      </c>
      <c r="E258" s="19" t="s">
        <v>3928</v>
      </c>
      <c r="F258" s="140">
        <v>44564</v>
      </c>
      <c r="G258" s="151" t="s">
        <v>3813</v>
      </c>
      <c r="H258" s="151">
        <v>1145826</v>
      </c>
      <c r="I258" s="151"/>
      <c r="J258" s="151"/>
      <c r="K258" s="151"/>
      <c r="L258" s="151"/>
      <c r="M258" s="151"/>
      <c r="N258" s="151"/>
      <c r="O258" s="151"/>
      <c r="P258" s="151"/>
      <c r="Q258" s="151"/>
      <c r="R258" s="151"/>
      <c r="S258" s="151"/>
      <c r="T258" s="151"/>
      <c r="U258" s="151"/>
      <c r="V258" s="152">
        <v>44567</v>
      </c>
      <c r="W258" s="151" t="s">
        <v>4148</v>
      </c>
      <c r="X258" s="151"/>
      <c r="Z258" s="19">
        <v>0.58333333333333337</v>
      </c>
      <c r="AE258" s="34"/>
    </row>
    <row r="259" spans="1:32" x14ac:dyDescent="0.25">
      <c r="A259" s="19" t="s">
        <v>4149</v>
      </c>
      <c r="B259" s="19">
        <v>13655962</v>
      </c>
      <c r="C259" s="139">
        <v>12</v>
      </c>
      <c r="D259" s="19" t="s">
        <v>3922</v>
      </c>
      <c r="E259" s="19" t="s">
        <v>3978</v>
      </c>
      <c r="F259" s="140">
        <v>44564</v>
      </c>
      <c r="G259" s="151" t="s">
        <v>3813</v>
      </c>
      <c r="H259" s="151">
        <v>1145825</v>
      </c>
      <c r="I259" s="151"/>
      <c r="J259" s="151"/>
      <c r="K259" s="151"/>
      <c r="L259" s="151"/>
      <c r="M259" s="151"/>
      <c r="N259" s="151"/>
      <c r="O259" s="151"/>
      <c r="P259" s="151"/>
      <c r="Q259" s="151"/>
      <c r="R259" s="151"/>
      <c r="S259" s="151"/>
      <c r="T259" s="151"/>
      <c r="U259" s="151"/>
      <c r="V259" s="152">
        <v>44574</v>
      </c>
      <c r="W259" s="151" t="s">
        <v>3943</v>
      </c>
      <c r="X259" s="151"/>
      <c r="Z259" s="19">
        <v>0.91666666666666663</v>
      </c>
    </row>
    <row r="260" spans="1:32" x14ac:dyDescent="0.25">
      <c r="A260" s="19" t="s">
        <v>4150</v>
      </c>
      <c r="B260" s="19">
        <v>13655963</v>
      </c>
      <c r="C260" s="139">
        <v>12</v>
      </c>
      <c r="D260" s="19" t="s">
        <v>3922</v>
      </c>
      <c r="E260" s="19" t="s">
        <v>3978</v>
      </c>
      <c r="F260" s="140">
        <v>44564</v>
      </c>
      <c r="G260" s="19" t="s">
        <v>3813</v>
      </c>
      <c r="H260" s="19">
        <v>1145825</v>
      </c>
      <c r="V260" s="140">
        <v>44566</v>
      </c>
      <c r="W260" s="19" t="s">
        <v>3943</v>
      </c>
      <c r="Z260" s="19">
        <v>0.58333333333333337</v>
      </c>
      <c r="AE260" s="34"/>
    </row>
    <row r="261" spans="1:32" x14ac:dyDescent="0.25">
      <c r="A261" s="19" t="s">
        <v>4151</v>
      </c>
      <c r="B261" s="19">
        <v>13669991</v>
      </c>
      <c r="C261" s="139">
        <v>12</v>
      </c>
      <c r="D261" s="19" t="s">
        <v>3917</v>
      </c>
      <c r="E261" s="19">
        <v>1020531</v>
      </c>
      <c r="F261" s="140">
        <v>44565</v>
      </c>
      <c r="G261" s="151" t="s">
        <v>3813</v>
      </c>
      <c r="H261" s="151">
        <v>1146009</v>
      </c>
      <c r="I261" s="151"/>
      <c r="J261" s="151"/>
      <c r="K261" s="151"/>
      <c r="L261" s="151"/>
      <c r="M261" s="151"/>
      <c r="N261" s="151"/>
      <c r="O261" s="151"/>
      <c r="P261" s="151"/>
      <c r="Q261" s="151"/>
      <c r="R261" s="151"/>
      <c r="S261" s="151"/>
      <c r="T261" s="151"/>
      <c r="U261" s="151"/>
      <c r="V261" s="152">
        <v>44568</v>
      </c>
      <c r="W261" s="151" t="s">
        <v>3945</v>
      </c>
      <c r="X261" s="151"/>
      <c r="Z261" s="19">
        <v>0.91666666666666663</v>
      </c>
    </row>
    <row r="262" spans="1:32" ht="30" customHeight="1" x14ac:dyDescent="0.25">
      <c r="A262" s="19" t="s">
        <v>4152</v>
      </c>
      <c r="B262" s="19">
        <v>13685076</v>
      </c>
      <c r="C262" s="139">
        <v>8.375</v>
      </c>
      <c r="D262" s="19" t="s">
        <v>243</v>
      </c>
      <c r="E262" s="19" t="s">
        <v>3834</v>
      </c>
      <c r="F262" s="140">
        <v>44566</v>
      </c>
      <c r="G262" s="151" t="s">
        <v>3813</v>
      </c>
      <c r="H262" s="151">
        <v>1141517</v>
      </c>
      <c r="I262" s="151"/>
      <c r="J262" s="151"/>
      <c r="K262" s="151"/>
      <c r="L262" s="151"/>
      <c r="M262" s="151"/>
      <c r="N262" s="151"/>
      <c r="O262" s="151"/>
      <c r="P262" s="151"/>
      <c r="Q262" s="151"/>
      <c r="R262" s="151"/>
      <c r="S262" s="151"/>
      <c r="T262" s="151"/>
      <c r="U262" s="151"/>
      <c r="V262" s="152">
        <v>44571</v>
      </c>
      <c r="W262" s="151" t="s">
        <v>4030</v>
      </c>
      <c r="X262" s="151"/>
      <c r="Z262" s="19">
        <v>0.41666666666666669</v>
      </c>
      <c r="AE262" s="34"/>
    </row>
    <row r="263" spans="1:32" ht="30" customHeight="1" x14ac:dyDescent="0.25">
      <c r="A263" s="19" t="s">
        <v>4153</v>
      </c>
      <c r="B263" s="19">
        <v>13685077</v>
      </c>
      <c r="C263" s="139">
        <v>8.375</v>
      </c>
      <c r="D263" s="19" t="s">
        <v>243</v>
      </c>
      <c r="E263" s="19" t="s">
        <v>3834</v>
      </c>
      <c r="F263" s="140">
        <v>44566</v>
      </c>
      <c r="G263" s="151" t="s">
        <v>3813</v>
      </c>
      <c r="H263" s="151">
        <v>1141517</v>
      </c>
      <c r="I263" s="151"/>
      <c r="J263" s="151"/>
      <c r="K263" s="151"/>
      <c r="L263" s="151"/>
      <c r="M263" s="151"/>
      <c r="N263" s="151"/>
      <c r="O263" s="151"/>
      <c r="P263" s="151"/>
      <c r="Q263" s="151"/>
      <c r="R263" s="151"/>
      <c r="S263" s="151"/>
      <c r="T263" s="151"/>
      <c r="U263" s="151"/>
      <c r="V263" s="152">
        <v>44571</v>
      </c>
      <c r="W263" s="151" t="s">
        <v>4030</v>
      </c>
      <c r="X263" s="151"/>
      <c r="Z263" s="19">
        <v>0.41666666666666669</v>
      </c>
    </row>
    <row r="264" spans="1:32" x14ac:dyDescent="0.25">
      <c r="A264" s="19" t="s">
        <v>4154</v>
      </c>
      <c r="B264" s="19">
        <v>13685072</v>
      </c>
      <c r="C264" s="139">
        <v>6.125</v>
      </c>
      <c r="D264" s="19" t="s">
        <v>449</v>
      </c>
      <c r="E264" s="19" t="s">
        <v>2671</v>
      </c>
      <c r="F264" s="140">
        <v>44566</v>
      </c>
      <c r="G264" s="151" t="s">
        <v>3813</v>
      </c>
      <c r="H264" s="151">
        <v>1145824</v>
      </c>
      <c r="I264" s="151"/>
      <c r="J264" s="151"/>
      <c r="K264" s="151"/>
      <c r="L264" s="151"/>
      <c r="M264" s="151"/>
      <c r="N264" s="151"/>
      <c r="O264" s="151"/>
      <c r="P264" s="151"/>
      <c r="Q264" s="151"/>
      <c r="R264" s="151"/>
      <c r="S264" s="151"/>
      <c r="T264" s="151"/>
      <c r="U264" s="151"/>
      <c r="V264" s="152">
        <v>44570</v>
      </c>
      <c r="W264" s="151" t="s">
        <v>3926</v>
      </c>
      <c r="X264" s="151"/>
      <c r="Z264" s="19">
        <v>0.41666666666666669</v>
      </c>
      <c r="AE264" s="34"/>
    </row>
    <row r="265" spans="1:32" x14ac:dyDescent="0.25">
      <c r="A265" s="19" t="s">
        <v>4155</v>
      </c>
      <c r="B265" s="19">
        <v>13685073</v>
      </c>
      <c r="C265" s="139">
        <v>6.125</v>
      </c>
      <c r="D265" s="19" t="s">
        <v>449</v>
      </c>
      <c r="E265" s="19" t="s">
        <v>2671</v>
      </c>
      <c r="F265" s="140">
        <v>44566</v>
      </c>
      <c r="G265" s="151" t="s">
        <v>3813</v>
      </c>
      <c r="H265" s="151">
        <v>1145824</v>
      </c>
      <c r="I265" s="151"/>
      <c r="J265" s="151"/>
      <c r="K265" s="151"/>
      <c r="L265" s="151"/>
      <c r="M265" s="151"/>
      <c r="N265" s="151"/>
      <c r="O265" s="151"/>
      <c r="P265" s="151"/>
      <c r="Q265" s="151"/>
      <c r="R265" s="151"/>
      <c r="S265" s="151"/>
      <c r="T265" s="151"/>
      <c r="U265" s="151"/>
      <c r="V265" s="152">
        <v>44571</v>
      </c>
      <c r="W265" s="151" t="s">
        <v>3926</v>
      </c>
      <c r="X265" s="151"/>
      <c r="Z265" s="19">
        <v>0.54166666666666663</v>
      </c>
      <c r="AE265" s="34"/>
    </row>
    <row r="266" spans="1:32" x14ac:dyDescent="0.25">
      <c r="A266" s="159" t="s">
        <v>4156</v>
      </c>
      <c r="B266" s="159">
        <v>13697077</v>
      </c>
      <c r="C266" s="160">
        <v>8.375</v>
      </c>
      <c r="D266" s="159" t="s">
        <v>3837</v>
      </c>
      <c r="E266" s="159">
        <v>1080537</v>
      </c>
      <c r="F266" s="161">
        <v>44676</v>
      </c>
      <c r="G266" s="162" t="s">
        <v>3813</v>
      </c>
      <c r="H266" s="162">
        <v>1140080</v>
      </c>
      <c r="I266" s="162"/>
      <c r="J266" s="162"/>
      <c r="K266" s="162"/>
      <c r="L266" s="162"/>
      <c r="M266" s="162"/>
      <c r="N266" s="162"/>
      <c r="O266" s="162"/>
      <c r="P266" s="162"/>
      <c r="Q266" s="162"/>
      <c r="R266" s="162"/>
      <c r="S266" s="162"/>
      <c r="T266" s="162"/>
      <c r="U266" s="162"/>
      <c r="V266" s="163">
        <v>44678</v>
      </c>
      <c r="W266" s="162" t="s">
        <v>4157</v>
      </c>
      <c r="X266" s="162"/>
      <c r="Y266" s="164"/>
      <c r="Z266" s="159">
        <v>11921</v>
      </c>
      <c r="AA266" s="159"/>
      <c r="AB266" s="165"/>
      <c r="AC266" s="165"/>
      <c r="AD266" s="159">
        <v>11921</v>
      </c>
      <c r="AE266" s="34"/>
      <c r="AF266" s="159"/>
    </row>
    <row r="267" spans="1:32" x14ac:dyDescent="0.25">
      <c r="A267" s="19" t="s">
        <v>4158</v>
      </c>
      <c r="B267" s="19">
        <v>13712054</v>
      </c>
      <c r="C267" s="139">
        <v>8.375</v>
      </c>
      <c r="D267" s="19" t="s">
        <v>3837</v>
      </c>
      <c r="E267" s="19">
        <v>1061407</v>
      </c>
      <c r="F267" s="140">
        <v>44676</v>
      </c>
      <c r="G267" s="151" t="s">
        <v>3813</v>
      </c>
      <c r="H267" s="151">
        <v>1145826</v>
      </c>
      <c r="I267" s="151"/>
      <c r="J267" s="151"/>
      <c r="K267" s="151"/>
      <c r="L267" s="151"/>
      <c r="M267" s="151"/>
      <c r="N267" s="151"/>
      <c r="O267" s="151"/>
      <c r="P267" s="151"/>
      <c r="Q267" s="151"/>
      <c r="R267" s="151"/>
      <c r="S267" s="151"/>
      <c r="T267" s="151"/>
      <c r="U267" s="151"/>
      <c r="V267" s="152">
        <v>44679</v>
      </c>
      <c r="W267" s="151" t="s">
        <v>4159</v>
      </c>
      <c r="X267" s="151"/>
      <c r="Z267"/>
      <c r="AD267" s="19">
        <v>11922</v>
      </c>
    </row>
    <row r="268" spans="1:32" x14ac:dyDescent="0.25">
      <c r="A268" s="19" t="s">
        <v>4160</v>
      </c>
      <c r="B268" s="19">
        <v>13697078</v>
      </c>
      <c r="C268" s="139">
        <v>8.375</v>
      </c>
      <c r="D268" s="19" t="s">
        <v>3837</v>
      </c>
      <c r="E268" s="19">
        <v>1080537</v>
      </c>
      <c r="F268" s="140">
        <v>44677</v>
      </c>
      <c r="G268" s="151" t="s">
        <v>3813</v>
      </c>
      <c r="H268" s="151">
        <v>1140080</v>
      </c>
      <c r="I268" s="151"/>
      <c r="J268" s="151"/>
      <c r="K268" s="151"/>
      <c r="L268" s="151"/>
      <c r="M268" s="151"/>
      <c r="N268" s="151"/>
      <c r="O268" s="151"/>
      <c r="P268" s="151"/>
      <c r="Q268" s="151"/>
      <c r="R268" s="151"/>
      <c r="S268" s="151"/>
      <c r="T268" s="151"/>
      <c r="U268" s="151"/>
      <c r="V268" s="152">
        <v>44679</v>
      </c>
      <c r="W268" s="151" t="s">
        <v>4157</v>
      </c>
      <c r="X268" s="151"/>
      <c r="Z268"/>
      <c r="AD268" s="19">
        <v>11925</v>
      </c>
      <c r="AE268" s="34"/>
    </row>
    <row r="269" spans="1:32" x14ac:dyDescent="0.25">
      <c r="A269" s="19" t="s">
        <v>4161</v>
      </c>
      <c r="B269" s="19">
        <v>13719615</v>
      </c>
      <c r="C269" s="139">
        <v>6.125</v>
      </c>
      <c r="D269" s="19" t="s">
        <v>449</v>
      </c>
      <c r="E269" s="19">
        <v>1137349</v>
      </c>
      <c r="F269" s="140">
        <v>44677</v>
      </c>
      <c r="G269" s="151" t="s">
        <v>3813</v>
      </c>
      <c r="H269" s="151">
        <v>1145824</v>
      </c>
      <c r="I269" s="151"/>
      <c r="J269" s="151"/>
      <c r="K269" s="151"/>
      <c r="L269" s="151"/>
      <c r="M269" s="151"/>
      <c r="N269" s="151"/>
      <c r="O269" s="151"/>
      <c r="P269" s="151"/>
      <c r="Q269" s="151"/>
      <c r="R269" s="151"/>
      <c r="S269" s="151"/>
      <c r="T269" s="151"/>
      <c r="U269" s="151"/>
      <c r="V269" s="152">
        <v>44690</v>
      </c>
      <c r="W269" s="151" t="s">
        <v>4162</v>
      </c>
      <c r="X269" s="151"/>
      <c r="Z269"/>
      <c r="AD269" s="19">
        <v>11926</v>
      </c>
    </row>
    <row r="270" spans="1:32" x14ac:dyDescent="0.25">
      <c r="A270" s="19" t="s">
        <v>4163</v>
      </c>
      <c r="B270" s="19">
        <v>13712071</v>
      </c>
      <c r="C270" s="139">
        <v>12</v>
      </c>
      <c r="D270" s="19" t="s">
        <v>3922</v>
      </c>
      <c r="E270" s="19" t="s">
        <v>3978</v>
      </c>
      <c r="F270" s="140">
        <v>44678</v>
      </c>
      <c r="G270" s="151" t="s">
        <v>3813</v>
      </c>
      <c r="H270" s="151">
        <v>1145825</v>
      </c>
      <c r="I270" s="151"/>
      <c r="J270" s="151"/>
      <c r="K270" s="151"/>
      <c r="L270" s="151"/>
      <c r="M270" s="151"/>
      <c r="N270" s="151"/>
      <c r="O270" s="151"/>
      <c r="P270" s="151"/>
      <c r="Q270" s="151"/>
      <c r="R270" s="151"/>
      <c r="S270" s="151"/>
      <c r="T270" s="151"/>
      <c r="U270" s="151"/>
      <c r="V270" s="152">
        <v>44678</v>
      </c>
      <c r="W270" s="151" t="s">
        <v>4164</v>
      </c>
      <c r="X270" s="151"/>
      <c r="Z270"/>
      <c r="AD270" s="19">
        <v>11927</v>
      </c>
      <c r="AE270" s="34"/>
    </row>
    <row r="271" spans="1:32" x14ac:dyDescent="0.25">
      <c r="A271" s="19" t="s">
        <v>4165</v>
      </c>
      <c r="B271" s="19">
        <v>13719636</v>
      </c>
      <c r="C271" s="139">
        <v>12</v>
      </c>
      <c r="D271" s="19" t="s">
        <v>3922</v>
      </c>
      <c r="E271" s="19" t="s">
        <v>3978</v>
      </c>
      <c r="F271" s="140">
        <v>44679</v>
      </c>
      <c r="G271" s="19" t="s">
        <v>3813</v>
      </c>
      <c r="H271" s="19">
        <v>1145825</v>
      </c>
      <c r="V271" s="140">
        <v>44690</v>
      </c>
      <c r="W271" s="19" t="s">
        <v>4164</v>
      </c>
      <c r="Z271"/>
      <c r="AD271" s="19">
        <v>11933</v>
      </c>
    </row>
    <row r="272" spans="1:32" x14ac:dyDescent="0.25">
      <c r="A272" s="19" t="s">
        <v>4166</v>
      </c>
      <c r="B272" s="19">
        <v>13712058</v>
      </c>
      <c r="C272" s="139">
        <v>8.375</v>
      </c>
      <c r="D272" s="19" t="s">
        <v>3837</v>
      </c>
      <c r="E272" s="19">
        <v>1080537</v>
      </c>
      <c r="F272" s="140">
        <v>44680</v>
      </c>
      <c r="G272" s="151" t="s">
        <v>3813</v>
      </c>
      <c r="H272" s="151">
        <v>1140080</v>
      </c>
      <c r="I272" s="151"/>
      <c r="J272" s="151"/>
      <c r="K272" s="151"/>
      <c r="L272" s="151"/>
      <c r="M272" s="151"/>
      <c r="N272" s="151"/>
      <c r="O272" s="151"/>
      <c r="P272" s="151"/>
      <c r="Q272" s="151"/>
      <c r="R272" s="151"/>
      <c r="S272" s="151"/>
      <c r="T272" s="151"/>
      <c r="U272" s="151"/>
      <c r="V272" s="152">
        <v>44690</v>
      </c>
      <c r="W272" s="151" t="s">
        <v>4157</v>
      </c>
      <c r="X272" s="151"/>
      <c r="Z272"/>
      <c r="AD272" s="19">
        <v>11928</v>
      </c>
      <c r="AE272" s="34"/>
    </row>
    <row r="273" spans="1:31" x14ac:dyDescent="0.25">
      <c r="A273" s="19" t="s">
        <v>4167</v>
      </c>
      <c r="B273" s="19">
        <v>13712059</v>
      </c>
      <c r="C273" s="139">
        <v>8.375</v>
      </c>
      <c r="D273" s="19" t="s">
        <v>3837</v>
      </c>
      <c r="E273" s="19">
        <v>1080537</v>
      </c>
      <c r="F273" s="140">
        <v>44680</v>
      </c>
      <c r="G273" s="151" t="s">
        <v>3813</v>
      </c>
      <c r="H273" s="151">
        <v>1140080</v>
      </c>
      <c r="I273" s="151"/>
      <c r="J273" s="151"/>
      <c r="K273" s="151"/>
      <c r="L273" s="151"/>
      <c r="M273" s="151"/>
      <c r="N273" s="151"/>
      <c r="O273" s="151"/>
      <c r="P273" s="151"/>
      <c r="Q273" s="151"/>
      <c r="R273" s="151"/>
      <c r="S273" s="151"/>
      <c r="T273" s="151"/>
      <c r="U273" s="151"/>
      <c r="V273" s="152">
        <v>44690</v>
      </c>
      <c r="W273" s="151" t="s">
        <v>4157</v>
      </c>
      <c r="X273" s="151"/>
      <c r="Z273"/>
      <c r="AD273" s="19">
        <v>11934</v>
      </c>
    </row>
    <row r="274" spans="1:31" x14ac:dyDescent="0.25">
      <c r="A274" s="19" t="s">
        <v>4168</v>
      </c>
      <c r="B274" s="19">
        <v>13685062</v>
      </c>
      <c r="C274" s="139">
        <v>16</v>
      </c>
      <c r="D274" s="19" t="s">
        <v>4169</v>
      </c>
      <c r="E274" s="19">
        <v>1190973</v>
      </c>
      <c r="F274" s="140">
        <v>44684</v>
      </c>
      <c r="G274" s="151" t="s">
        <v>3813</v>
      </c>
      <c r="H274" s="151">
        <v>1197910</v>
      </c>
      <c r="I274" s="151"/>
      <c r="J274" s="151"/>
      <c r="K274" s="151"/>
      <c r="L274" s="151"/>
      <c r="M274" s="151"/>
      <c r="N274" s="151"/>
      <c r="O274" s="151"/>
      <c r="P274" s="151"/>
      <c r="Q274" s="151"/>
      <c r="R274" s="151"/>
      <c r="S274" s="151"/>
      <c r="T274" s="151"/>
      <c r="U274" s="151"/>
      <c r="V274" s="152">
        <v>44689</v>
      </c>
      <c r="W274" s="151" t="s">
        <v>4170</v>
      </c>
      <c r="X274" s="151"/>
      <c r="Z274"/>
      <c r="AD274" s="19">
        <v>11949</v>
      </c>
      <c r="AE274" s="34"/>
    </row>
    <row r="275" spans="1:31" x14ac:dyDescent="0.25">
      <c r="A275" s="19" t="s">
        <v>4171</v>
      </c>
      <c r="B275" s="19">
        <v>13719632</v>
      </c>
      <c r="C275" s="139">
        <v>12</v>
      </c>
      <c r="D275" s="19" t="s">
        <v>3922</v>
      </c>
      <c r="E275" s="19" t="s">
        <v>3978</v>
      </c>
      <c r="F275" s="140">
        <v>44686</v>
      </c>
      <c r="G275" s="151" t="s">
        <v>3813</v>
      </c>
      <c r="H275" s="151">
        <v>1145825</v>
      </c>
      <c r="I275" s="151"/>
      <c r="J275" s="151"/>
      <c r="K275" s="151"/>
      <c r="L275" s="151"/>
      <c r="M275" s="151"/>
      <c r="N275" s="151"/>
      <c r="O275" s="151"/>
      <c r="P275" s="151"/>
      <c r="Q275" s="151"/>
      <c r="R275" s="151"/>
      <c r="S275" s="151"/>
      <c r="T275" s="151"/>
      <c r="U275" s="151"/>
      <c r="V275" s="152">
        <v>44692</v>
      </c>
      <c r="W275" s="151" t="s">
        <v>4164</v>
      </c>
      <c r="X275" s="151"/>
      <c r="Z275"/>
      <c r="AE275" s="34"/>
    </row>
    <row r="276" spans="1:31" x14ac:dyDescent="0.25">
      <c r="A276" s="19" t="s">
        <v>4172</v>
      </c>
      <c r="B276" s="19">
        <v>13685074</v>
      </c>
      <c r="C276" s="139">
        <v>6.125</v>
      </c>
      <c r="D276" s="19" t="s">
        <v>449</v>
      </c>
      <c r="E276" s="19" t="s">
        <v>2671</v>
      </c>
      <c r="F276" s="140">
        <v>44566</v>
      </c>
      <c r="G276" s="19" t="s">
        <v>3813</v>
      </c>
      <c r="H276" s="19">
        <v>1145824</v>
      </c>
      <c r="V276" s="140">
        <v>44572</v>
      </c>
      <c r="W276" s="19" t="s">
        <v>3926</v>
      </c>
      <c r="Z276" s="19">
        <v>0.33333333333333331</v>
      </c>
    </row>
    <row r="277" spans="1:31" x14ac:dyDescent="0.25">
      <c r="A277" s="19" t="s">
        <v>4173</v>
      </c>
      <c r="B277" s="19">
        <v>13719635</v>
      </c>
      <c r="C277" s="139">
        <v>12</v>
      </c>
      <c r="D277" s="19" t="s">
        <v>3922</v>
      </c>
      <c r="E277" s="19" t="s">
        <v>3978</v>
      </c>
      <c r="F277" s="140">
        <v>44686</v>
      </c>
      <c r="G277" s="151" t="s">
        <v>3813</v>
      </c>
      <c r="H277" s="151">
        <v>1145825</v>
      </c>
      <c r="I277" s="151"/>
      <c r="J277" s="151"/>
      <c r="K277" s="151"/>
      <c r="L277" s="151"/>
      <c r="M277" s="151"/>
      <c r="N277" s="151"/>
      <c r="O277" s="151"/>
      <c r="P277" s="151"/>
      <c r="Q277" s="151"/>
      <c r="R277" s="151"/>
      <c r="S277" s="151"/>
      <c r="T277" s="151"/>
      <c r="U277" s="151"/>
      <c r="V277" s="152">
        <v>44692</v>
      </c>
      <c r="W277" s="151" t="s">
        <v>4164</v>
      </c>
      <c r="X277" s="151"/>
      <c r="Z277"/>
    </row>
    <row r="278" spans="1:31" x14ac:dyDescent="0.25">
      <c r="A278" s="19" t="s">
        <v>4174</v>
      </c>
      <c r="B278" s="19">
        <v>13719637</v>
      </c>
      <c r="C278" s="139">
        <v>12</v>
      </c>
      <c r="D278" s="19" t="s">
        <v>3922</v>
      </c>
      <c r="E278" s="19" t="s">
        <v>3978</v>
      </c>
      <c r="F278" s="140">
        <v>44689</v>
      </c>
      <c r="G278" s="19" t="s">
        <v>3813</v>
      </c>
      <c r="H278" s="19">
        <v>1145825</v>
      </c>
      <c r="V278" s="140">
        <v>44697</v>
      </c>
      <c r="W278" s="19" t="s">
        <v>4164</v>
      </c>
      <c r="Z278"/>
      <c r="AD278" s="19">
        <v>11955</v>
      </c>
      <c r="AE278" s="34"/>
    </row>
    <row r="279" spans="1:31" ht="30" customHeight="1" x14ac:dyDescent="0.25">
      <c r="A279" s="19" t="s">
        <v>4175</v>
      </c>
      <c r="B279" s="19">
        <v>13711526</v>
      </c>
      <c r="C279" s="139">
        <v>8.375</v>
      </c>
      <c r="D279" s="19" t="s">
        <v>243</v>
      </c>
      <c r="E279" s="19" t="s">
        <v>3928</v>
      </c>
      <c r="F279" s="140">
        <v>44690</v>
      </c>
      <c r="G279" s="19" t="s">
        <v>3813</v>
      </c>
      <c r="H279" s="19">
        <v>1141517</v>
      </c>
      <c r="V279" s="152">
        <v>44693</v>
      </c>
      <c r="W279" s="151" t="s">
        <v>4176</v>
      </c>
      <c r="X279" s="151"/>
      <c r="Z279"/>
      <c r="AD279" s="19">
        <v>11962</v>
      </c>
    </row>
    <row r="280" spans="1:31" ht="30" customHeight="1" x14ac:dyDescent="0.25">
      <c r="A280" s="19" t="s">
        <v>4177</v>
      </c>
      <c r="B280" s="19">
        <v>13711525</v>
      </c>
      <c r="C280" s="139">
        <v>8.375</v>
      </c>
      <c r="D280" s="19" t="s">
        <v>243</v>
      </c>
      <c r="E280" s="19" t="s">
        <v>3928</v>
      </c>
      <c r="F280" s="140">
        <v>44690</v>
      </c>
      <c r="G280" s="19" t="s">
        <v>3813</v>
      </c>
      <c r="H280" s="19">
        <v>1141517</v>
      </c>
      <c r="V280" s="152">
        <v>44699</v>
      </c>
      <c r="W280" s="151" t="s">
        <v>4176</v>
      </c>
      <c r="X280" s="151"/>
      <c r="Z280"/>
      <c r="AD280" s="19">
        <v>11963</v>
      </c>
      <c r="AE280" s="34"/>
    </row>
    <row r="281" spans="1:31" x14ac:dyDescent="0.25">
      <c r="A281" s="19" t="s">
        <v>4178</v>
      </c>
      <c r="B281" s="19">
        <v>13711447</v>
      </c>
      <c r="C281" s="139">
        <v>12</v>
      </c>
      <c r="D281" s="19" t="s">
        <v>3996</v>
      </c>
      <c r="E281" s="19">
        <v>1121983</v>
      </c>
      <c r="F281" s="140">
        <v>44691</v>
      </c>
      <c r="G281" s="151" t="s">
        <v>3813</v>
      </c>
      <c r="H281" s="151">
        <v>1192557</v>
      </c>
      <c r="I281" s="151"/>
      <c r="J281" s="151"/>
      <c r="K281" s="151"/>
      <c r="L281" s="151"/>
      <c r="M281" s="151"/>
      <c r="N281" s="151"/>
      <c r="O281" s="151"/>
      <c r="P281" s="151"/>
      <c r="Q281" s="151"/>
      <c r="R281" s="151"/>
      <c r="S281" s="151"/>
      <c r="T281" s="151"/>
      <c r="U281" s="151"/>
      <c r="V281" s="152">
        <v>44700</v>
      </c>
      <c r="W281" s="151" t="s">
        <v>4179</v>
      </c>
      <c r="X281" s="151"/>
      <c r="Z281"/>
      <c r="AD281" s="19">
        <v>11956</v>
      </c>
    </row>
    <row r="282" spans="1:31" x14ac:dyDescent="0.25">
      <c r="A282" s="19" t="s">
        <v>4180</v>
      </c>
      <c r="B282" s="19">
        <v>13711448</v>
      </c>
      <c r="C282" s="139">
        <v>12</v>
      </c>
      <c r="D282" s="19" t="s">
        <v>3996</v>
      </c>
      <c r="E282" s="19">
        <v>1121983</v>
      </c>
      <c r="F282" s="140">
        <v>44691</v>
      </c>
      <c r="G282" s="151" t="s">
        <v>3813</v>
      </c>
      <c r="H282" s="151">
        <v>1192557</v>
      </c>
      <c r="I282" s="151"/>
      <c r="J282" s="151"/>
      <c r="K282" s="151"/>
      <c r="L282" s="151"/>
      <c r="M282" s="151"/>
      <c r="N282" s="151"/>
      <c r="O282" s="151"/>
      <c r="P282" s="151"/>
      <c r="Q282" s="151"/>
      <c r="R282" s="151"/>
      <c r="S282" s="151"/>
      <c r="T282" s="151"/>
      <c r="U282" s="151"/>
      <c r="V282" s="152">
        <v>44700</v>
      </c>
      <c r="W282" s="151" t="s">
        <v>4179</v>
      </c>
      <c r="X282" s="151"/>
      <c r="Z282"/>
      <c r="AD282" s="19">
        <v>11958</v>
      </c>
      <c r="AE282" s="34"/>
    </row>
    <row r="283" spans="1:31" x14ac:dyDescent="0.25">
      <c r="A283" s="19" t="s">
        <v>4181</v>
      </c>
      <c r="B283" s="19">
        <v>13739173</v>
      </c>
      <c r="C283" s="139">
        <v>6.125</v>
      </c>
      <c r="D283" s="19" t="s">
        <v>449</v>
      </c>
      <c r="E283" s="19">
        <v>1137349</v>
      </c>
      <c r="F283" s="140">
        <v>44693</v>
      </c>
      <c r="G283" s="151" t="s">
        <v>3813</v>
      </c>
      <c r="H283" s="151">
        <v>1145824</v>
      </c>
      <c r="I283" s="151"/>
      <c r="J283" s="151"/>
      <c r="K283" s="151"/>
      <c r="L283" s="151"/>
      <c r="M283" s="151"/>
      <c r="N283" s="151"/>
      <c r="O283" s="151"/>
      <c r="P283" s="151"/>
      <c r="Q283" s="151"/>
      <c r="R283" s="151"/>
      <c r="S283" s="151"/>
      <c r="T283" s="151"/>
      <c r="U283" s="151"/>
      <c r="V283" s="152">
        <v>44697</v>
      </c>
      <c r="W283" s="151" t="s">
        <v>4162</v>
      </c>
      <c r="X283" s="151"/>
      <c r="Z283"/>
      <c r="AD283" s="19">
        <v>11965</v>
      </c>
    </row>
    <row r="284" spans="1:31" x14ac:dyDescent="0.25">
      <c r="A284" s="19" t="s">
        <v>4182</v>
      </c>
      <c r="B284" s="19">
        <v>13739174</v>
      </c>
      <c r="C284" s="139">
        <v>6.125</v>
      </c>
      <c r="D284" s="19" t="s">
        <v>449</v>
      </c>
      <c r="E284" s="19">
        <v>1137349</v>
      </c>
      <c r="F284" s="140">
        <v>44693</v>
      </c>
      <c r="G284" s="19" t="s">
        <v>3813</v>
      </c>
      <c r="H284" s="19">
        <v>1145824</v>
      </c>
      <c r="V284" s="140">
        <v>44698</v>
      </c>
      <c r="W284" s="19" t="s">
        <v>4162</v>
      </c>
      <c r="Z284"/>
      <c r="AD284" s="19">
        <v>11966</v>
      </c>
      <c r="AE284" s="34"/>
    </row>
    <row r="285" spans="1:31" x14ac:dyDescent="0.25">
      <c r="A285" s="19" t="s">
        <v>4183</v>
      </c>
      <c r="B285" s="19">
        <v>13739177</v>
      </c>
      <c r="C285" s="139">
        <v>6.125</v>
      </c>
      <c r="D285" s="19" t="s">
        <v>449</v>
      </c>
      <c r="E285" s="19">
        <v>1137349</v>
      </c>
      <c r="F285" s="140">
        <v>44693</v>
      </c>
      <c r="G285" s="151" t="s">
        <v>3813</v>
      </c>
      <c r="H285" s="151">
        <v>1145824</v>
      </c>
      <c r="I285" s="151"/>
      <c r="J285" s="151"/>
      <c r="K285" s="151"/>
      <c r="L285" s="151"/>
      <c r="M285" s="151"/>
      <c r="N285" s="151"/>
      <c r="O285" s="151"/>
      <c r="P285" s="151"/>
      <c r="Q285" s="151"/>
      <c r="R285" s="151"/>
      <c r="S285" s="151"/>
      <c r="T285" s="151"/>
      <c r="U285" s="151"/>
      <c r="V285" s="152">
        <v>44698</v>
      </c>
      <c r="W285" s="151" t="s">
        <v>4162</v>
      </c>
      <c r="X285" s="151"/>
      <c r="Z285"/>
      <c r="AD285" s="19">
        <v>11967</v>
      </c>
    </row>
    <row r="286" spans="1:31" x14ac:dyDescent="0.25">
      <c r="A286" s="19" t="s">
        <v>4184</v>
      </c>
      <c r="B286" s="19">
        <v>13719634</v>
      </c>
      <c r="C286" s="139">
        <v>12</v>
      </c>
      <c r="D286" s="19" t="s">
        <v>3922</v>
      </c>
      <c r="E286" s="19" t="s">
        <v>3978</v>
      </c>
      <c r="F286" s="140">
        <v>44696</v>
      </c>
      <c r="G286" s="151" t="s">
        <v>3813</v>
      </c>
      <c r="H286" s="151">
        <v>1145825</v>
      </c>
      <c r="I286" s="151"/>
      <c r="J286" s="151"/>
      <c r="K286" s="151"/>
      <c r="L286" s="151"/>
      <c r="M286" s="151"/>
      <c r="N286" s="151"/>
      <c r="O286" s="151"/>
      <c r="P286" s="151"/>
      <c r="Q286" s="151"/>
      <c r="R286" s="151"/>
      <c r="S286" s="151"/>
      <c r="T286" s="151"/>
      <c r="U286" s="151"/>
      <c r="V286" s="152">
        <v>44698</v>
      </c>
      <c r="W286" s="151" t="s">
        <v>4164</v>
      </c>
      <c r="X286" s="151"/>
      <c r="Z286"/>
      <c r="AD286" s="19">
        <v>11980</v>
      </c>
      <c r="AE286" s="34"/>
    </row>
    <row r="287" spans="1:31" x14ac:dyDescent="0.25">
      <c r="A287" s="19" t="s">
        <v>4185</v>
      </c>
      <c r="B287" s="19">
        <v>13669992</v>
      </c>
      <c r="C287" s="139">
        <v>12</v>
      </c>
      <c r="D287" s="19" t="s">
        <v>3917</v>
      </c>
      <c r="E287" s="19">
        <v>1020531</v>
      </c>
      <c r="F287" s="140">
        <v>44570</v>
      </c>
      <c r="G287" s="151" t="s">
        <v>3813</v>
      </c>
      <c r="H287" s="151">
        <v>1146009</v>
      </c>
      <c r="I287" s="151"/>
      <c r="J287" s="151"/>
      <c r="K287" s="151"/>
      <c r="L287" s="151"/>
      <c r="M287" s="151"/>
      <c r="N287" s="151"/>
      <c r="O287" s="151"/>
      <c r="P287" s="151"/>
      <c r="Q287" s="151"/>
      <c r="R287" s="151"/>
      <c r="S287" s="151"/>
      <c r="T287" s="151"/>
      <c r="U287" s="151"/>
      <c r="V287" s="152">
        <v>44572</v>
      </c>
      <c r="W287" s="151" t="s">
        <v>3945</v>
      </c>
      <c r="X287" s="151"/>
      <c r="Z287" s="19">
        <v>0.41666666666666669</v>
      </c>
      <c r="AE287" s="34"/>
    </row>
    <row r="288" spans="1:31" x14ac:dyDescent="0.25">
      <c r="A288" s="19" t="s">
        <v>4186</v>
      </c>
      <c r="B288" s="19">
        <v>13719633</v>
      </c>
      <c r="C288" s="139">
        <v>12</v>
      </c>
      <c r="D288" s="19" t="s">
        <v>3922</v>
      </c>
      <c r="E288" s="19" t="s">
        <v>3978</v>
      </c>
      <c r="F288" s="140">
        <v>44696</v>
      </c>
      <c r="G288" s="151" t="s">
        <v>3813</v>
      </c>
      <c r="H288" s="151">
        <v>1145825</v>
      </c>
      <c r="I288" s="151"/>
      <c r="J288" s="151"/>
      <c r="K288" s="151"/>
      <c r="L288" s="151"/>
      <c r="M288" s="151"/>
      <c r="N288" s="151"/>
      <c r="O288" s="151"/>
      <c r="P288" s="151"/>
      <c r="Q288" s="151"/>
      <c r="R288" s="151"/>
      <c r="S288" s="151"/>
      <c r="T288" s="151"/>
      <c r="U288" s="151"/>
      <c r="V288" s="152">
        <v>44699</v>
      </c>
      <c r="W288" s="151" t="s">
        <v>4164</v>
      </c>
      <c r="X288" s="151"/>
      <c r="Z288"/>
      <c r="AD288" s="19">
        <v>11981</v>
      </c>
      <c r="AE288" s="34"/>
    </row>
    <row r="289" spans="1:32" x14ac:dyDescent="0.25">
      <c r="A289" s="19" t="s">
        <v>4187</v>
      </c>
      <c r="B289" s="19">
        <v>13719638</v>
      </c>
      <c r="C289" s="139">
        <v>12</v>
      </c>
      <c r="D289" s="19" t="s">
        <v>3922</v>
      </c>
      <c r="E289" s="19" t="s">
        <v>3978</v>
      </c>
      <c r="F289" s="140">
        <v>44696</v>
      </c>
      <c r="G289" s="151" t="s">
        <v>3813</v>
      </c>
      <c r="H289" s="151">
        <v>1145825</v>
      </c>
      <c r="I289" s="151"/>
      <c r="J289" s="151"/>
      <c r="K289" s="151"/>
      <c r="L289" s="151"/>
      <c r="M289" s="151"/>
      <c r="N289" s="151"/>
      <c r="O289" s="151"/>
      <c r="P289" s="151"/>
      <c r="Q289" s="151"/>
      <c r="R289" s="151"/>
      <c r="S289" s="151"/>
      <c r="T289" s="151"/>
      <c r="U289" s="151"/>
      <c r="V289" s="152">
        <v>44699</v>
      </c>
      <c r="W289" s="151" t="s">
        <v>4164</v>
      </c>
      <c r="X289" s="151"/>
      <c r="Z289"/>
      <c r="AD289" s="19">
        <v>11982</v>
      </c>
    </row>
    <row r="290" spans="1:32" ht="30" customHeight="1" x14ac:dyDescent="0.25">
      <c r="A290" s="19" t="s">
        <v>4188</v>
      </c>
      <c r="B290" s="19">
        <v>13685078</v>
      </c>
      <c r="C290" s="139">
        <v>8.375</v>
      </c>
      <c r="D290" s="19" t="s">
        <v>243</v>
      </c>
      <c r="E290" s="19" t="s">
        <v>3928</v>
      </c>
      <c r="F290" s="140">
        <v>44698</v>
      </c>
      <c r="G290" s="151" t="s">
        <v>3813</v>
      </c>
      <c r="H290" s="151">
        <v>1141517</v>
      </c>
      <c r="I290" s="151"/>
      <c r="J290" s="151"/>
      <c r="K290" s="151"/>
      <c r="L290" s="151"/>
      <c r="M290" s="151"/>
      <c r="N290" s="151"/>
      <c r="O290" s="151"/>
      <c r="P290" s="151"/>
      <c r="Q290" s="151"/>
      <c r="R290" s="151"/>
      <c r="S290" s="151"/>
      <c r="T290" s="151"/>
      <c r="U290" s="151"/>
      <c r="V290" s="152">
        <v>44703</v>
      </c>
      <c r="W290" s="151" t="s">
        <v>4176</v>
      </c>
      <c r="X290" s="151"/>
      <c r="Z290"/>
      <c r="AD290" s="19">
        <v>11984</v>
      </c>
      <c r="AE290" s="34"/>
    </row>
    <row r="291" spans="1:32" ht="30" customHeight="1" x14ac:dyDescent="0.25">
      <c r="A291" s="19" t="s">
        <v>4189</v>
      </c>
      <c r="B291" s="19">
        <v>13695794</v>
      </c>
      <c r="C291" s="139">
        <v>8.375</v>
      </c>
      <c r="D291" s="19" t="s">
        <v>243</v>
      </c>
      <c r="E291" s="19" t="s">
        <v>3928</v>
      </c>
      <c r="F291" s="140">
        <v>44698</v>
      </c>
      <c r="G291" s="151" t="s">
        <v>3813</v>
      </c>
      <c r="H291" s="151">
        <v>1141517</v>
      </c>
      <c r="I291" s="151"/>
      <c r="J291" s="151"/>
      <c r="K291" s="151"/>
      <c r="L291" s="151"/>
      <c r="M291" s="151"/>
      <c r="N291" s="151"/>
      <c r="O291" s="151"/>
      <c r="P291" s="151"/>
      <c r="Q291" s="151"/>
      <c r="R291" s="151"/>
      <c r="S291" s="151"/>
      <c r="T291" s="151"/>
      <c r="U291" s="151"/>
      <c r="V291" s="140">
        <v>44703</v>
      </c>
      <c r="W291" s="151" t="s">
        <v>4176</v>
      </c>
      <c r="X291" s="151"/>
      <c r="Z291"/>
      <c r="AD291" s="19">
        <v>11985</v>
      </c>
    </row>
    <row r="292" spans="1:32" ht="30" customHeight="1" x14ac:dyDescent="0.25">
      <c r="A292" s="19" t="s">
        <v>4190</v>
      </c>
      <c r="B292" s="19">
        <v>13695795</v>
      </c>
      <c r="C292" s="139">
        <v>8.375</v>
      </c>
      <c r="D292" s="19" t="s">
        <v>243</v>
      </c>
      <c r="E292" s="19" t="s">
        <v>3928</v>
      </c>
      <c r="F292" s="140">
        <v>44698</v>
      </c>
      <c r="G292" s="151" t="s">
        <v>3813</v>
      </c>
      <c r="H292" s="151">
        <v>1141517</v>
      </c>
      <c r="I292" s="151"/>
      <c r="J292" s="151"/>
      <c r="K292" s="151"/>
      <c r="L292" s="151"/>
      <c r="M292" s="151"/>
      <c r="N292" s="151"/>
      <c r="O292" s="151"/>
      <c r="P292" s="151"/>
      <c r="Q292" s="151"/>
      <c r="R292" s="151"/>
      <c r="S292" s="151"/>
      <c r="T292" s="151"/>
      <c r="U292" s="151"/>
      <c r="V292" s="152">
        <v>44704</v>
      </c>
      <c r="W292" s="151" t="s">
        <v>4176</v>
      </c>
      <c r="X292" s="151"/>
      <c r="Z292"/>
      <c r="AD292" s="19">
        <v>11986</v>
      </c>
      <c r="AE292" s="34"/>
    </row>
    <row r="293" spans="1:32" x14ac:dyDescent="0.25">
      <c r="A293" s="19" t="s">
        <v>4191</v>
      </c>
      <c r="B293" s="19">
        <v>13712066</v>
      </c>
      <c r="C293" s="139">
        <v>12</v>
      </c>
      <c r="D293" s="19" t="s">
        <v>3917</v>
      </c>
      <c r="E293" s="19">
        <v>1020531</v>
      </c>
      <c r="F293" s="140">
        <v>44699</v>
      </c>
      <c r="G293" s="151" t="s">
        <v>3813</v>
      </c>
      <c r="H293" s="151">
        <v>1146009</v>
      </c>
      <c r="I293" s="151"/>
      <c r="J293" s="151"/>
      <c r="K293" s="151"/>
      <c r="L293" s="151"/>
      <c r="M293" s="151"/>
      <c r="N293" s="151"/>
      <c r="O293" s="151"/>
      <c r="P293" s="151"/>
      <c r="Q293" s="151"/>
      <c r="R293" s="151"/>
      <c r="S293" s="151"/>
      <c r="T293" s="151"/>
      <c r="U293" s="151"/>
      <c r="V293" s="152">
        <v>44702</v>
      </c>
      <c r="W293" s="151" t="s">
        <v>4192</v>
      </c>
      <c r="X293" s="151"/>
      <c r="Z293"/>
      <c r="AD293" s="19">
        <v>11997</v>
      </c>
    </row>
    <row r="294" spans="1:32" x14ac:dyDescent="0.25">
      <c r="A294" s="153" t="s">
        <v>4193</v>
      </c>
      <c r="B294" s="153">
        <v>13521411</v>
      </c>
      <c r="C294" s="166">
        <v>8.375</v>
      </c>
      <c r="D294" s="153" t="s">
        <v>3908</v>
      </c>
      <c r="E294" s="153">
        <v>1152687</v>
      </c>
      <c r="F294" s="154">
        <v>44701</v>
      </c>
      <c r="G294" s="167" t="s">
        <v>3813</v>
      </c>
      <c r="H294" s="167">
        <v>1158490</v>
      </c>
      <c r="I294" s="167"/>
      <c r="J294" s="167"/>
      <c r="K294" s="167"/>
      <c r="L294" s="167"/>
      <c r="M294" s="167"/>
      <c r="N294" s="167"/>
      <c r="O294" s="167"/>
      <c r="P294" s="167"/>
      <c r="Q294" s="167"/>
      <c r="R294" s="167"/>
      <c r="S294" s="167"/>
      <c r="T294" s="167"/>
      <c r="U294" s="167"/>
      <c r="V294" s="168">
        <v>44707</v>
      </c>
      <c r="W294" s="167" t="s">
        <v>4194</v>
      </c>
      <c r="X294" s="167"/>
      <c r="Y294" s="169"/>
      <c r="Z294" s="153"/>
      <c r="AA294" s="153"/>
      <c r="AB294" s="170"/>
      <c r="AC294" s="170"/>
      <c r="AD294" s="153">
        <v>12020</v>
      </c>
      <c r="AE294" s="34"/>
      <c r="AF294" s="153"/>
    </row>
    <row r="295" spans="1:32" x14ac:dyDescent="0.25">
      <c r="A295" s="19" t="s">
        <v>4195</v>
      </c>
      <c r="B295" s="19">
        <v>13740199</v>
      </c>
      <c r="C295" s="139">
        <v>12</v>
      </c>
      <c r="D295" s="19" t="s">
        <v>3922</v>
      </c>
      <c r="E295" s="19">
        <v>1005462</v>
      </c>
      <c r="F295" s="140">
        <v>44705</v>
      </c>
      <c r="G295" s="151" t="s">
        <v>3813</v>
      </c>
      <c r="H295" s="151">
        <v>1145825</v>
      </c>
      <c r="I295" s="151"/>
      <c r="J295" s="151"/>
      <c r="K295" s="151"/>
      <c r="L295" s="151"/>
      <c r="M295" s="151"/>
      <c r="N295" s="151"/>
      <c r="O295" s="151"/>
      <c r="P295" s="151"/>
      <c r="Q295" s="151"/>
      <c r="R295" s="151"/>
      <c r="S295" s="151"/>
      <c r="T295" s="151"/>
      <c r="U295" s="151"/>
      <c r="V295" s="152">
        <v>44710</v>
      </c>
      <c r="W295" s="151" t="s">
        <v>4164</v>
      </c>
      <c r="X295" s="151"/>
      <c r="Z295"/>
      <c r="AD295" s="19">
        <v>12018</v>
      </c>
    </row>
    <row r="296" spans="1:32" x14ac:dyDescent="0.25">
      <c r="A296" s="19" t="s">
        <v>4196</v>
      </c>
      <c r="B296" s="19">
        <v>13740200</v>
      </c>
      <c r="C296" s="139">
        <v>12</v>
      </c>
      <c r="D296" s="19" t="s">
        <v>3922</v>
      </c>
      <c r="E296" s="19" t="s">
        <v>3978</v>
      </c>
      <c r="F296" s="140">
        <v>44705</v>
      </c>
      <c r="G296" s="151" t="s">
        <v>3813</v>
      </c>
      <c r="H296" s="151">
        <v>1145825</v>
      </c>
      <c r="I296" s="151"/>
      <c r="J296" s="151"/>
      <c r="K296" s="151"/>
      <c r="L296" s="151"/>
      <c r="M296" s="151"/>
      <c r="N296" s="151"/>
      <c r="O296" s="151"/>
      <c r="P296" s="151"/>
      <c r="Q296" s="151"/>
      <c r="R296" s="151"/>
      <c r="S296" s="151"/>
      <c r="T296" s="151"/>
      <c r="U296" s="151"/>
      <c r="V296" s="152">
        <v>44711</v>
      </c>
      <c r="W296" s="151" t="s">
        <v>4164</v>
      </c>
      <c r="X296" s="151"/>
      <c r="Z296"/>
      <c r="AD296" s="19">
        <v>12021</v>
      </c>
      <c r="AE296" s="34"/>
    </row>
    <row r="297" spans="1:32" x14ac:dyDescent="0.25">
      <c r="A297" s="19" t="s">
        <v>4197</v>
      </c>
      <c r="B297" s="19">
        <v>13740201</v>
      </c>
      <c r="C297" s="139">
        <v>12</v>
      </c>
      <c r="D297" s="19" t="s">
        <v>3922</v>
      </c>
      <c r="E297" s="19" t="s">
        <v>3978</v>
      </c>
      <c r="F297" s="140">
        <v>44706</v>
      </c>
      <c r="G297" s="151" t="s">
        <v>3813</v>
      </c>
      <c r="H297" s="151">
        <v>1145825</v>
      </c>
      <c r="I297" s="151"/>
      <c r="J297" s="151"/>
      <c r="K297" s="151"/>
      <c r="L297" s="151"/>
      <c r="M297" s="151"/>
      <c r="N297" s="151"/>
      <c r="O297" s="151"/>
      <c r="P297" s="151"/>
      <c r="Q297" s="151"/>
      <c r="R297" s="151"/>
      <c r="S297" s="151"/>
      <c r="T297" s="151"/>
      <c r="U297" s="151"/>
      <c r="V297" s="140">
        <v>44711</v>
      </c>
      <c r="W297" s="151" t="s">
        <v>4164</v>
      </c>
      <c r="X297" s="151"/>
      <c r="Z297"/>
      <c r="AD297" s="19">
        <v>12022</v>
      </c>
    </row>
    <row r="298" spans="1:32" x14ac:dyDescent="0.25">
      <c r="A298" s="19" t="s">
        <v>4198</v>
      </c>
      <c r="B298" s="19">
        <v>13655957</v>
      </c>
      <c r="C298" s="139">
        <v>12</v>
      </c>
      <c r="D298" s="19" t="s">
        <v>3922</v>
      </c>
      <c r="E298" s="19" t="s">
        <v>3978</v>
      </c>
      <c r="F298" s="140">
        <v>44570</v>
      </c>
      <c r="G298" s="151" t="s">
        <v>3813</v>
      </c>
      <c r="H298" s="151">
        <v>1145825</v>
      </c>
      <c r="I298" s="151"/>
      <c r="J298" s="151"/>
      <c r="K298" s="151"/>
      <c r="L298" s="151"/>
      <c r="M298" s="151"/>
      <c r="N298" s="151"/>
      <c r="O298" s="151"/>
      <c r="P298" s="151"/>
      <c r="Q298" s="151"/>
      <c r="R298" s="151"/>
      <c r="S298" s="151"/>
      <c r="T298" s="151"/>
      <c r="U298" s="151"/>
      <c r="V298" s="152">
        <v>44574</v>
      </c>
      <c r="W298" s="151" t="s">
        <v>3943</v>
      </c>
      <c r="X298" s="151"/>
      <c r="Z298" s="19">
        <v>0.625</v>
      </c>
    </row>
    <row r="299" spans="1:32" x14ac:dyDescent="0.25">
      <c r="A299" s="19" t="s">
        <v>4199</v>
      </c>
      <c r="B299" s="19">
        <v>13740202</v>
      </c>
      <c r="C299" s="139">
        <v>12</v>
      </c>
      <c r="D299" s="19" t="s">
        <v>3922</v>
      </c>
      <c r="E299" s="19" t="s">
        <v>3978</v>
      </c>
      <c r="F299" s="140">
        <v>44707</v>
      </c>
      <c r="G299" s="151" t="s">
        <v>3813</v>
      </c>
      <c r="H299" s="151">
        <v>1145825</v>
      </c>
      <c r="I299" s="151"/>
      <c r="J299" s="151"/>
      <c r="K299" s="151"/>
      <c r="L299" s="151"/>
      <c r="M299" s="151"/>
      <c r="N299" s="151"/>
      <c r="O299" s="151"/>
      <c r="P299" s="151"/>
      <c r="Q299" s="151"/>
      <c r="R299" s="151"/>
      <c r="S299" s="151"/>
      <c r="T299" s="151"/>
      <c r="U299" s="151"/>
      <c r="V299" s="152">
        <v>44712</v>
      </c>
      <c r="W299" s="151" t="s">
        <v>4164</v>
      </c>
      <c r="X299" s="151"/>
      <c r="Z299"/>
      <c r="AD299" s="19">
        <v>12023</v>
      </c>
      <c r="AE299" s="34"/>
    </row>
    <row r="300" spans="1:32" x14ac:dyDescent="0.25">
      <c r="A300" s="19" t="s">
        <v>4200</v>
      </c>
      <c r="B300" s="19">
        <v>13740203</v>
      </c>
      <c r="C300" s="139">
        <v>12</v>
      </c>
      <c r="D300" s="19" t="s">
        <v>3922</v>
      </c>
      <c r="E300" s="19" t="s">
        <v>3978</v>
      </c>
      <c r="F300" s="140">
        <v>44707</v>
      </c>
      <c r="G300" s="151" t="s">
        <v>3813</v>
      </c>
      <c r="H300" s="151">
        <v>1145825</v>
      </c>
      <c r="I300" s="151"/>
      <c r="J300" s="151"/>
      <c r="K300" s="151"/>
      <c r="L300" s="151"/>
      <c r="M300" s="151"/>
      <c r="N300" s="151"/>
      <c r="O300" s="151"/>
      <c r="P300" s="151"/>
      <c r="Q300" s="151"/>
      <c r="R300" s="151"/>
      <c r="S300" s="151"/>
      <c r="T300" s="151"/>
      <c r="U300" s="151"/>
      <c r="V300" s="152"/>
      <c r="W300" s="151" t="s">
        <v>4164</v>
      </c>
      <c r="X300" s="151"/>
      <c r="Z300"/>
      <c r="AD300" s="19">
        <v>12027</v>
      </c>
      <c r="AE300" s="34"/>
    </row>
    <row r="301" spans="1:32" x14ac:dyDescent="0.25">
      <c r="A301" s="19" t="s">
        <v>4201</v>
      </c>
      <c r="B301" s="19">
        <v>13740204</v>
      </c>
      <c r="C301" s="139">
        <v>12</v>
      </c>
      <c r="D301" s="19" t="s">
        <v>3922</v>
      </c>
      <c r="E301" s="19" t="s">
        <v>3978</v>
      </c>
      <c r="F301" s="140">
        <v>44707</v>
      </c>
      <c r="G301" s="151" t="s">
        <v>3813</v>
      </c>
      <c r="H301" s="151">
        <v>1145825</v>
      </c>
      <c r="I301" s="151"/>
      <c r="J301" s="151"/>
      <c r="K301" s="151"/>
      <c r="L301" s="151"/>
      <c r="M301" s="151"/>
      <c r="N301" s="151"/>
      <c r="O301" s="151"/>
      <c r="P301" s="151"/>
      <c r="Q301" s="151"/>
      <c r="R301" s="151"/>
      <c r="S301" s="151"/>
      <c r="T301" s="151"/>
      <c r="U301" s="151"/>
      <c r="V301" s="152"/>
      <c r="W301" s="151" t="s">
        <v>4164</v>
      </c>
      <c r="X301" s="151"/>
      <c r="Z301"/>
      <c r="AD301" s="19">
        <v>12028</v>
      </c>
    </row>
    <row r="302" spans="1:32" ht="30" customHeight="1" x14ac:dyDescent="0.25">
      <c r="A302" s="19" t="s">
        <v>4202</v>
      </c>
      <c r="B302" s="19">
        <v>13711523</v>
      </c>
      <c r="C302" s="139">
        <v>8.375</v>
      </c>
      <c r="D302" s="19" t="s">
        <v>243</v>
      </c>
      <c r="E302" s="19" t="s">
        <v>3928</v>
      </c>
      <c r="F302" s="140">
        <v>44707</v>
      </c>
      <c r="G302" s="151" t="s">
        <v>3813</v>
      </c>
      <c r="H302" s="151">
        <v>1141517</v>
      </c>
      <c r="I302" s="151"/>
      <c r="J302" s="151"/>
      <c r="K302" s="151"/>
      <c r="L302" s="151"/>
      <c r="M302" s="151"/>
      <c r="N302" s="151"/>
      <c r="O302" s="151"/>
      <c r="P302" s="151"/>
      <c r="Q302" s="151"/>
      <c r="R302" s="151"/>
      <c r="S302" s="151"/>
      <c r="T302" s="151"/>
      <c r="U302" s="151"/>
      <c r="V302" s="152"/>
      <c r="W302" s="151" t="s">
        <v>4176</v>
      </c>
      <c r="X302" s="151"/>
      <c r="Z302"/>
      <c r="AD302" s="19">
        <v>12035</v>
      </c>
      <c r="AE302" s="34"/>
    </row>
    <row r="303" spans="1:32" ht="30" customHeight="1" x14ac:dyDescent="0.25">
      <c r="A303" s="19" t="s">
        <v>4203</v>
      </c>
      <c r="B303" s="19">
        <v>13719622</v>
      </c>
      <c r="C303" s="139">
        <v>8.375</v>
      </c>
      <c r="D303" s="19" t="s">
        <v>243</v>
      </c>
      <c r="E303" s="19" t="s">
        <v>3928</v>
      </c>
      <c r="F303" s="140">
        <v>44707</v>
      </c>
      <c r="G303" s="151" t="s">
        <v>3813</v>
      </c>
      <c r="H303" s="151">
        <v>1141517</v>
      </c>
      <c r="I303" s="151"/>
      <c r="J303" s="151"/>
      <c r="K303" s="151"/>
      <c r="L303" s="151"/>
      <c r="M303" s="151"/>
      <c r="N303" s="151"/>
      <c r="O303" s="151"/>
      <c r="P303" s="151"/>
      <c r="Q303" s="151"/>
      <c r="R303" s="151"/>
      <c r="S303" s="151"/>
      <c r="T303" s="151"/>
      <c r="U303" s="151"/>
      <c r="V303" s="152"/>
      <c r="W303" s="151" t="s">
        <v>4176</v>
      </c>
      <c r="X303" s="151"/>
      <c r="Z303"/>
      <c r="AD303" s="19">
        <v>12036</v>
      </c>
    </row>
    <row r="304" spans="1:32" x14ac:dyDescent="0.25">
      <c r="A304" s="19" t="s">
        <v>4204</v>
      </c>
      <c r="B304" s="19">
        <v>13670337</v>
      </c>
      <c r="C304" s="139">
        <v>16</v>
      </c>
      <c r="D304" s="19" t="s">
        <v>4205</v>
      </c>
      <c r="E304" s="19">
        <v>1033011</v>
      </c>
      <c r="F304" s="140">
        <v>44711</v>
      </c>
      <c r="G304" s="151" t="s">
        <v>3813</v>
      </c>
      <c r="H304" s="151">
        <v>1145823</v>
      </c>
      <c r="I304" s="151"/>
      <c r="J304" s="151"/>
      <c r="K304" s="151"/>
      <c r="L304" s="151"/>
      <c r="M304" s="151"/>
      <c r="N304" s="151"/>
      <c r="O304" s="151"/>
      <c r="P304" s="151"/>
      <c r="Q304" s="151"/>
      <c r="R304" s="151"/>
      <c r="S304" s="151"/>
      <c r="T304" s="151"/>
      <c r="U304" s="151"/>
      <c r="W304" s="19" t="s">
        <v>4206</v>
      </c>
      <c r="Z304"/>
      <c r="AD304" s="19">
        <v>12078</v>
      </c>
      <c r="AE304" s="34"/>
    </row>
    <row r="305" spans="1:31" x14ac:dyDescent="0.25">
      <c r="A305" s="19" t="s">
        <v>4207</v>
      </c>
      <c r="B305" s="19">
        <v>13719618</v>
      </c>
      <c r="C305" s="139">
        <v>12</v>
      </c>
      <c r="D305" s="19" t="s">
        <v>3917</v>
      </c>
      <c r="E305" s="19">
        <v>1020531</v>
      </c>
      <c r="F305" s="140">
        <v>44712</v>
      </c>
      <c r="G305" s="151" t="s">
        <v>3813</v>
      </c>
      <c r="H305" s="151">
        <v>1146009</v>
      </c>
      <c r="I305" s="151"/>
      <c r="J305" s="151"/>
      <c r="K305" s="151"/>
      <c r="L305" s="151"/>
      <c r="M305" s="151"/>
      <c r="N305" s="151"/>
      <c r="O305" s="151"/>
      <c r="P305" s="151"/>
      <c r="Q305" s="151"/>
      <c r="R305" s="151"/>
      <c r="S305" s="151"/>
      <c r="T305" s="151"/>
      <c r="U305" s="151"/>
      <c r="V305" s="152"/>
      <c r="W305" s="151" t="s">
        <v>4192</v>
      </c>
      <c r="X305" s="151"/>
      <c r="Z305"/>
      <c r="AD305" s="19">
        <v>12042</v>
      </c>
    </row>
    <row r="306" spans="1:31" x14ac:dyDescent="0.25">
      <c r="A306" s="19" t="s">
        <v>4208</v>
      </c>
      <c r="B306" s="19">
        <v>13670338</v>
      </c>
      <c r="C306" s="139">
        <v>16</v>
      </c>
      <c r="D306" s="19" t="s">
        <v>4205</v>
      </c>
      <c r="E306" s="19">
        <v>1033011</v>
      </c>
      <c r="F306" s="140">
        <v>44720</v>
      </c>
      <c r="G306" s="151" t="s">
        <v>3813</v>
      </c>
      <c r="H306" s="151">
        <v>1145823</v>
      </c>
      <c r="I306" s="151"/>
      <c r="J306" s="151"/>
      <c r="K306" s="151"/>
      <c r="L306" s="151"/>
      <c r="M306" s="151"/>
      <c r="N306" s="151"/>
      <c r="O306" s="151"/>
      <c r="P306" s="151"/>
      <c r="Q306" s="151"/>
      <c r="R306" s="151"/>
      <c r="S306" s="151"/>
      <c r="T306" s="151"/>
      <c r="U306" s="151"/>
      <c r="V306" s="152">
        <v>44725</v>
      </c>
      <c r="W306" s="151" t="s">
        <v>4206</v>
      </c>
      <c r="X306" s="151"/>
      <c r="Z306"/>
      <c r="AD306" s="19">
        <v>12079</v>
      </c>
      <c r="AE306" s="34"/>
    </row>
    <row r="307" spans="1:31" x14ac:dyDescent="0.25">
      <c r="A307" s="19" t="s">
        <v>4209</v>
      </c>
      <c r="B307" s="19">
        <v>13685099</v>
      </c>
      <c r="C307" s="139">
        <v>16</v>
      </c>
      <c r="D307" s="19" t="s">
        <v>4205</v>
      </c>
      <c r="E307" s="19">
        <v>1033011</v>
      </c>
      <c r="F307" s="140">
        <v>44720</v>
      </c>
      <c r="G307" s="151" t="s">
        <v>3813</v>
      </c>
      <c r="H307" s="151">
        <v>1145823</v>
      </c>
      <c r="I307" s="151"/>
      <c r="J307" s="151"/>
      <c r="K307" s="151"/>
      <c r="L307" s="151"/>
      <c r="M307" s="151"/>
      <c r="N307" s="151"/>
      <c r="O307" s="151"/>
      <c r="P307" s="151"/>
      <c r="Q307" s="151"/>
      <c r="R307" s="151"/>
      <c r="S307" s="151"/>
      <c r="T307" s="151"/>
      <c r="U307" s="151"/>
      <c r="V307" s="152">
        <v>44731</v>
      </c>
      <c r="W307" s="151" t="s">
        <v>4206</v>
      </c>
      <c r="X307" s="151"/>
      <c r="Z307"/>
      <c r="AD307" s="19">
        <v>12080</v>
      </c>
    </row>
    <row r="308" spans="1:31" x14ac:dyDescent="0.25">
      <c r="A308" s="19" t="s">
        <v>4210</v>
      </c>
      <c r="B308" s="19">
        <v>13753989</v>
      </c>
      <c r="C308" s="139">
        <v>8.375</v>
      </c>
      <c r="D308" s="19" t="s">
        <v>3837</v>
      </c>
      <c r="E308" s="19">
        <v>1080537</v>
      </c>
      <c r="F308" s="140">
        <v>44724</v>
      </c>
      <c r="G308" s="151" t="s">
        <v>3813</v>
      </c>
      <c r="H308" s="151">
        <v>1140080</v>
      </c>
      <c r="I308" s="151"/>
      <c r="J308" s="151"/>
      <c r="K308" s="151"/>
      <c r="L308" s="151"/>
      <c r="M308" s="151"/>
      <c r="N308" s="151"/>
      <c r="O308" s="151"/>
      <c r="P308" s="151"/>
      <c r="Q308" s="151"/>
      <c r="R308" s="151"/>
      <c r="S308" s="151"/>
      <c r="T308" s="151"/>
      <c r="U308" s="151"/>
      <c r="V308" s="152">
        <v>44727</v>
      </c>
      <c r="W308" s="151" t="s">
        <v>4157</v>
      </c>
      <c r="X308" s="151"/>
      <c r="Z308"/>
      <c r="AD308" s="19">
        <v>12099</v>
      </c>
      <c r="AE308" s="34"/>
    </row>
    <row r="309" spans="1:31" x14ac:dyDescent="0.25">
      <c r="A309" s="19" t="s">
        <v>4211</v>
      </c>
      <c r="B309" s="19">
        <v>13669973</v>
      </c>
      <c r="C309" s="139">
        <v>8.375</v>
      </c>
      <c r="D309" s="19" t="s">
        <v>3837</v>
      </c>
      <c r="E309" s="19">
        <v>1080537</v>
      </c>
      <c r="F309" s="140">
        <v>44571</v>
      </c>
      <c r="G309" s="151" t="s">
        <v>3813</v>
      </c>
      <c r="H309" s="151">
        <v>1140080</v>
      </c>
      <c r="I309" s="151"/>
      <c r="J309" s="151"/>
      <c r="K309" s="151"/>
      <c r="L309" s="151"/>
      <c r="M309" s="151"/>
      <c r="N309" s="151"/>
      <c r="O309" s="151"/>
      <c r="P309" s="151"/>
      <c r="Q309" s="151"/>
      <c r="R309" s="151"/>
      <c r="S309" s="151"/>
      <c r="T309" s="151"/>
      <c r="U309" s="151"/>
      <c r="V309" s="152">
        <v>44577</v>
      </c>
      <c r="W309" s="151" t="s">
        <v>3869</v>
      </c>
      <c r="X309" s="151"/>
      <c r="Z309" s="19">
        <v>0.45833333333333331</v>
      </c>
      <c r="AE309" s="34"/>
    </row>
    <row r="310" spans="1:31" x14ac:dyDescent="0.25">
      <c r="A310" s="19" t="s">
        <v>4212</v>
      </c>
      <c r="B310" s="19">
        <v>13753990</v>
      </c>
      <c r="C310" s="139">
        <v>8.375</v>
      </c>
      <c r="D310" s="19" t="s">
        <v>3837</v>
      </c>
      <c r="E310" s="19">
        <v>1080537</v>
      </c>
      <c r="F310" s="140">
        <v>44724</v>
      </c>
      <c r="G310" s="151" t="s">
        <v>3813</v>
      </c>
      <c r="H310" s="151">
        <v>1140080</v>
      </c>
      <c r="I310" s="151"/>
      <c r="J310" s="151"/>
      <c r="K310" s="151"/>
      <c r="L310" s="151"/>
      <c r="M310" s="151"/>
      <c r="N310" s="151"/>
      <c r="O310" s="151"/>
      <c r="P310" s="151"/>
      <c r="Q310" s="151"/>
      <c r="R310" s="151"/>
      <c r="S310" s="151"/>
      <c r="T310" s="151"/>
      <c r="U310" s="151"/>
      <c r="V310" s="152">
        <v>44728</v>
      </c>
      <c r="W310" s="151" t="s">
        <v>4157</v>
      </c>
      <c r="X310" s="151"/>
      <c r="Z310"/>
      <c r="AD310" s="19">
        <v>12100</v>
      </c>
    </row>
    <row r="311" spans="1:31" x14ac:dyDescent="0.25">
      <c r="A311" s="19" t="s">
        <v>4213</v>
      </c>
      <c r="B311" s="19">
        <v>13753991</v>
      </c>
      <c r="C311" s="139">
        <v>8.375</v>
      </c>
      <c r="D311" s="19" t="s">
        <v>3837</v>
      </c>
      <c r="E311" s="19">
        <v>1080537</v>
      </c>
      <c r="F311" s="140">
        <v>44725</v>
      </c>
      <c r="G311" s="19" t="s">
        <v>3813</v>
      </c>
      <c r="H311" s="19">
        <v>1140080</v>
      </c>
      <c r="V311" s="140">
        <v>44728</v>
      </c>
      <c r="W311" s="19" t="s">
        <v>4157</v>
      </c>
      <c r="Z311"/>
      <c r="AD311" s="19">
        <v>12101</v>
      </c>
      <c r="AE311" s="34"/>
    </row>
    <row r="312" spans="1:31" x14ac:dyDescent="0.25">
      <c r="A312" s="19" t="s">
        <v>4214</v>
      </c>
      <c r="B312" s="19">
        <v>13739175</v>
      </c>
      <c r="C312" s="139">
        <v>6.125</v>
      </c>
      <c r="D312" s="19" t="s">
        <v>449</v>
      </c>
      <c r="E312" s="19" t="s">
        <v>2671</v>
      </c>
      <c r="F312" s="140">
        <v>44725</v>
      </c>
      <c r="G312" s="151" t="s">
        <v>3813</v>
      </c>
      <c r="H312" s="151">
        <v>1145824</v>
      </c>
      <c r="I312" s="151"/>
      <c r="J312" s="151"/>
      <c r="K312" s="151"/>
      <c r="L312" s="151"/>
      <c r="M312" s="151"/>
      <c r="N312" s="151"/>
      <c r="O312" s="151"/>
      <c r="P312" s="151"/>
      <c r="Q312" s="151"/>
      <c r="R312" s="151"/>
      <c r="S312" s="151"/>
      <c r="T312" s="151"/>
      <c r="U312" s="151"/>
      <c r="V312" s="152"/>
      <c r="W312" s="151" t="s">
        <v>4162</v>
      </c>
      <c r="X312" s="151"/>
      <c r="Z312"/>
      <c r="AD312" s="19">
        <v>10104</v>
      </c>
      <c r="AE312" s="34"/>
    </row>
    <row r="313" spans="1:31" x14ac:dyDescent="0.25">
      <c r="A313" s="19" t="s">
        <v>4215</v>
      </c>
      <c r="B313" s="19">
        <v>13719626</v>
      </c>
      <c r="C313" s="139">
        <v>8.375</v>
      </c>
      <c r="D313" s="19" t="s">
        <v>3837</v>
      </c>
      <c r="E313" s="19">
        <v>1176919</v>
      </c>
      <c r="F313" s="140">
        <v>44726</v>
      </c>
      <c r="G313" s="151" t="s">
        <v>3813</v>
      </c>
      <c r="H313" s="151">
        <v>1145826</v>
      </c>
      <c r="I313" s="151"/>
      <c r="J313" s="151"/>
      <c r="K313" s="151"/>
      <c r="L313" s="151"/>
      <c r="M313" s="151"/>
      <c r="N313" s="151"/>
      <c r="O313" s="151"/>
      <c r="P313" s="151"/>
      <c r="Q313" s="151"/>
      <c r="R313" s="151"/>
      <c r="S313" s="151"/>
      <c r="T313" s="151"/>
      <c r="U313" s="151"/>
      <c r="V313" s="152">
        <v>44741</v>
      </c>
      <c r="W313" s="151" t="s">
        <v>4159</v>
      </c>
      <c r="X313" s="151"/>
      <c r="Z313"/>
      <c r="AD313" s="19">
        <v>12115</v>
      </c>
    </row>
    <row r="314" spans="1:31" x14ac:dyDescent="0.25">
      <c r="A314" s="19" t="s">
        <v>4216</v>
      </c>
      <c r="B314" s="19">
        <v>13719627</v>
      </c>
      <c r="C314" s="139">
        <v>8.375</v>
      </c>
      <c r="D314" s="19" t="s">
        <v>3837</v>
      </c>
      <c r="E314" s="19">
        <v>1176919</v>
      </c>
      <c r="F314" s="140">
        <v>44726</v>
      </c>
      <c r="G314" s="151" t="s">
        <v>3813</v>
      </c>
      <c r="H314" s="151">
        <v>1145826</v>
      </c>
      <c r="I314" s="151"/>
      <c r="J314" s="151"/>
      <c r="K314" s="151"/>
      <c r="L314" s="151"/>
      <c r="M314" s="151"/>
      <c r="N314" s="151"/>
      <c r="O314" s="151"/>
      <c r="P314" s="151"/>
      <c r="Q314" s="151"/>
      <c r="R314" s="151"/>
      <c r="S314" s="151"/>
      <c r="T314" s="151"/>
      <c r="U314" s="151"/>
      <c r="V314" s="152">
        <v>44735</v>
      </c>
      <c r="W314" s="151" t="s">
        <v>4159</v>
      </c>
      <c r="X314" s="151"/>
      <c r="Z314"/>
      <c r="AD314" s="19">
        <v>12116</v>
      </c>
      <c r="AE314" s="34"/>
    </row>
    <row r="315" spans="1:31" x14ac:dyDescent="0.25">
      <c r="A315" s="19" t="s">
        <v>4217</v>
      </c>
      <c r="B315" s="19">
        <v>13719628</v>
      </c>
      <c r="C315" s="139">
        <v>8.375</v>
      </c>
      <c r="D315" s="19" t="s">
        <v>3837</v>
      </c>
      <c r="E315" s="19">
        <v>1176919</v>
      </c>
      <c r="F315" s="140">
        <v>44726</v>
      </c>
      <c r="G315" s="151" t="s">
        <v>3813</v>
      </c>
      <c r="H315" s="151">
        <v>1145826</v>
      </c>
      <c r="I315" s="151"/>
      <c r="J315" s="151"/>
      <c r="K315" s="151"/>
      <c r="L315" s="151"/>
      <c r="M315" s="151"/>
      <c r="N315" s="151"/>
      <c r="O315" s="151"/>
      <c r="P315" s="151"/>
      <c r="Q315" s="151"/>
      <c r="R315" s="151"/>
      <c r="S315" s="151"/>
      <c r="T315" s="151"/>
      <c r="U315" s="151"/>
      <c r="V315" s="152">
        <v>44740</v>
      </c>
      <c r="W315" s="151" t="s">
        <v>4159</v>
      </c>
      <c r="X315" s="151"/>
      <c r="Z315"/>
      <c r="AD315" s="19">
        <v>12117</v>
      </c>
    </row>
    <row r="316" spans="1:31" x14ac:dyDescent="0.25">
      <c r="A316" s="19" t="s">
        <v>4218</v>
      </c>
      <c r="B316" s="19">
        <v>13739186</v>
      </c>
      <c r="C316" s="139">
        <v>12</v>
      </c>
      <c r="D316" s="19" t="s">
        <v>3917</v>
      </c>
      <c r="E316" s="19">
        <v>1020531</v>
      </c>
      <c r="F316" s="140">
        <v>44727</v>
      </c>
      <c r="G316" s="151" t="s">
        <v>3813</v>
      </c>
      <c r="H316" s="151">
        <v>1146009</v>
      </c>
      <c r="I316" s="151"/>
      <c r="J316" s="151"/>
      <c r="K316" s="151"/>
      <c r="L316" s="151"/>
      <c r="M316" s="151"/>
      <c r="N316" s="151"/>
      <c r="O316" s="151"/>
      <c r="P316" s="151"/>
      <c r="Q316" s="151"/>
      <c r="R316" s="151"/>
      <c r="S316" s="151"/>
      <c r="T316" s="151"/>
      <c r="U316" s="151"/>
      <c r="V316" s="152">
        <v>44734</v>
      </c>
      <c r="W316" s="151" t="s">
        <v>4192</v>
      </c>
      <c r="X316" s="151"/>
      <c r="Z316"/>
      <c r="AD316" s="19">
        <v>12186</v>
      </c>
      <c r="AE316" s="34"/>
    </row>
    <row r="317" spans="1:31" x14ac:dyDescent="0.25">
      <c r="A317" s="19" t="s">
        <v>4219</v>
      </c>
      <c r="B317" s="19">
        <v>13739188</v>
      </c>
      <c r="C317" s="139">
        <v>12</v>
      </c>
      <c r="D317" s="19" t="s">
        <v>3917</v>
      </c>
      <c r="E317" s="19">
        <v>1020531</v>
      </c>
      <c r="F317" s="140">
        <v>44727</v>
      </c>
      <c r="G317" s="151" t="s">
        <v>3813</v>
      </c>
      <c r="H317" s="151">
        <v>1146009</v>
      </c>
      <c r="I317" s="151"/>
      <c r="J317" s="151"/>
      <c r="K317" s="151"/>
      <c r="L317" s="151"/>
      <c r="M317" s="151"/>
      <c r="N317" s="151"/>
      <c r="O317" s="151"/>
      <c r="P317" s="151"/>
      <c r="Q317" s="151"/>
      <c r="R317" s="151"/>
      <c r="S317" s="151"/>
      <c r="T317" s="151"/>
      <c r="U317" s="151"/>
      <c r="V317" s="140">
        <v>44741</v>
      </c>
      <c r="W317" s="19" t="s">
        <v>4192</v>
      </c>
      <c r="Z317"/>
      <c r="AD317" s="19">
        <v>12188</v>
      </c>
    </row>
    <row r="318" spans="1:31" x14ac:dyDescent="0.25">
      <c r="A318" s="19" t="s">
        <v>4220</v>
      </c>
      <c r="B318" s="19">
        <v>13740205</v>
      </c>
      <c r="C318" s="139">
        <v>12</v>
      </c>
      <c r="D318" s="19" t="s">
        <v>3922</v>
      </c>
      <c r="E318" s="19" t="s">
        <v>3978</v>
      </c>
      <c r="F318" s="140">
        <v>44728</v>
      </c>
      <c r="G318" s="151" t="s">
        <v>3813</v>
      </c>
      <c r="H318" s="151">
        <v>1145825</v>
      </c>
      <c r="I318" s="151"/>
      <c r="J318" s="151"/>
      <c r="K318" s="151"/>
      <c r="L318" s="151"/>
      <c r="M318" s="151"/>
      <c r="N318" s="151"/>
      <c r="O318" s="151"/>
      <c r="P318" s="151"/>
      <c r="Q318" s="151"/>
      <c r="R318" s="151"/>
      <c r="S318" s="151"/>
      <c r="T318" s="151"/>
      <c r="U318" s="151"/>
      <c r="V318" s="152">
        <v>44740</v>
      </c>
      <c r="W318" s="151" t="s">
        <v>4164</v>
      </c>
      <c r="X318" s="151"/>
      <c r="Z318"/>
      <c r="AD318" s="19">
        <v>12123</v>
      </c>
      <c r="AE318" s="34"/>
    </row>
    <row r="319" spans="1:31" x14ac:dyDescent="0.25">
      <c r="A319" s="19" t="s">
        <v>4221</v>
      </c>
      <c r="B319" s="19">
        <v>13719641</v>
      </c>
      <c r="C319" s="139">
        <v>3.875</v>
      </c>
      <c r="D319" s="19" t="s">
        <v>79</v>
      </c>
      <c r="E319" s="19">
        <v>1059290</v>
      </c>
      <c r="F319" s="140">
        <v>44731</v>
      </c>
      <c r="G319" s="151" t="s">
        <v>3813</v>
      </c>
      <c r="H319" s="151">
        <v>1141549</v>
      </c>
      <c r="I319" s="151"/>
      <c r="J319" s="151"/>
      <c r="K319" s="151"/>
      <c r="L319" s="151"/>
      <c r="M319" s="151"/>
      <c r="N319" s="151"/>
      <c r="O319" s="151"/>
      <c r="P319" s="151"/>
      <c r="Q319" s="151"/>
      <c r="R319" s="151"/>
      <c r="S319" s="151"/>
      <c r="T319" s="151"/>
      <c r="U319" s="151"/>
      <c r="V319" s="152">
        <v>44742</v>
      </c>
      <c r="W319" s="151" t="s">
        <v>4222</v>
      </c>
      <c r="X319" s="151"/>
      <c r="Z319"/>
      <c r="AD319" s="19">
        <v>12128</v>
      </c>
    </row>
    <row r="320" spans="1:31" x14ac:dyDescent="0.25">
      <c r="A320" s="19" t="s">
        <v>4223</v>
      </c>
      <c r="B320" s="19">
        <v>13669974</v>
      </c>
      <c r="C320" s="139">
        <v>8.375</v>
      </c>
      <c r="D320" s="19" t="s">
        <v>3837</v>
      </c>
      <c r="E320" s="19">
        <v>1080537</v>
      </c>
      <c r="F320" s="140">
        <v>44571</v>
      </c>
      <c r="G320" s="151" t="s">
        <v>3813</v>
      </c>
      <c r="H320" s="151">
        <v>1140080</v>
      </c>
      <c r="I320" s="151"/>
      <c r="J320" s="151"/>
      <c r="K320" s="151"/>
      <c r="L320" s="151"/>
      <c r="M320" s="151"/>
      <c r="N320" s="151"/>
      <c r="O320" s="151"/>
      <c r="P320" s="151"/>
      <c r="Q320" s="151"/>
      <c r="R320" s="151"/>
      <c r="S320" s="151"/>
      <c r="T320" s="151"/>
      <c r="U320" s="151"/>
      <c r="V320" s="152">
        <v>44577</v>
      </c>
      <c r="W320" s="151" t="s">
        <v>3869</v>
      </c>
      <c r="X320" s="151"/>
      <c r="Z320" s="19">
        <v>0.58333333333333337</v>
      </c>
    </row>
    <row r="321" spans="1:31" x14ac:dyDescent="0.25">
      <c r="A321" s="19" t="s">
        <v>4224</v>
      </c>
      <c r="B321" s="19">
        <v>13719642</v>
      </c>
      <c r="C321" s="139">
        <v>3.875</v>
      </c>
      <c r="D321" s="19" t="s">
        <v>79</v>
      </c>
      <c r="E321" s="19">
        <v>1059290</v>
      </c>
      <c r="F321" s="140">
        <v>44731</v>
      </c>
      <c r="G321" s="151" t="s">
        <v>3813</v>
      </c>
      <c r="H321" s="151">
        <v>1141549</v>
      </c>
      <c r="I321" s="151"/>
      <c r="J321" s="151"/>
      <c r="K321" s="151"/>
      <c r="L321" s="151"/>
      <c r="M321" s="151"/>
      <c r="N321" s="151"/>
      <c r="O321" s="151"/>
      <c r="P321" s="151"/>
      <c r="Q321" s="151"/>
      <c r="R321" s="151"/>
      <c r="S321" s="151"/>
      <c r="T321" s="151"/>
      <c r="U321" s="151"/>
      <c r="V321" s="152">
        <v>44742</v>
      </c>
      <c r="W321" s="151" t="s">
        <v>4222</v>
      </c>
      <c r="X321" s="151"/>
      <c r="Z321"/>
      <c r="AD321" s="19">
        <v>12129</v>
      </c>
      <c r="AE321" s="34"/>
    </row>
    <row r="322" spans="1:31" x14ac:dyDescent="0.25">
      <c r="A322" s="19" t="s">
        <v>4225</v>
      </c>
      <c r="B322" s="19">
        <v>13754557</v>
      </c>
      <c r="C322" s="139">
        <v>3.875</v>
      </c>
      <c r="D322" s="19" t="s">
        <v>79</v>
      </c>
      <c r="E322" s="19">
        <v>1059290</v>
      </c>
      <c r="F322" s="140">
        <v>44731</v>
      </c>
      <c r="G322" s="151" t="s">
        <v>3813</v>
      </c>
      <c r="H322" s="151">
        <v>1141549</v>
      </c>
      <c r="I322" s="151"/>
      <c r="J322" s="151"/>
      <c r="K322" s="151"/>
      <c r="L322" s="151"/>
      <c r="M322" s="151"/>
      <c r="N322" s="151"/>
      <c r="O322" s="151"/>
      <c r="P322" s="151"/>
      <c r="Q322" s="151"/>
      <c r="R322" s="151"/>
      <c r="S322" s="151"/>
      <c r="T322" s="151"/>
      <c r="U322" s="151"/>
      <c r="V322" s="152">
        <v>44742</v>
      </c>
      <c r="W322" s="151" t="s">
        <v>4222</v>
      </c>
      <c r="X322" s="151"/>
      <c r="Z322"/>
      <c r="AD322" s="19">
        <v>12130</v>
      </c>
    </row>
    <row r="323" spans="1:31" x14ac:dyDescent="0.25">
      <c r="A323" s="19" t="s">
        <v>4226</v>
      </c>
      <c r="B323" s="19">
        <v>13739176</v>
      </c>
      <c r="C323" s="139">
        <v>6.125</v>
      </c>
      <c r="D323" s="19" t="s">
        <v>449</v>
      </c>
      <c r="E323" s="19">
        <v>1137349</v>
      </c>
      <c r="F323" s="140">
        <v>44734</v>
      </c>
      <c r="G323" s="151" t="s">
        <v>3813</v>
      </c>
      <c r="H323" s="151">
        <v>1145824</v>
      </c>
      <c r="I323" s="151"/>
      <c r="J323" s="151"/>
      <c r="K323" s="151"/>
      <c r="L323" s="151"/>
      <c r="M323" s="151"/>
      <c r="N323" s="151"/>
      <c r="O323" s="151"/>
      <c r="P323" s="151"/>
      <c r="Q323" s="151"/>
      <c r="R323" s="151"/>
      <c r="S323" s="151"/>
      <c r="T323" s="151"/>
      <c r="U323" s="151"/>
      <c r="V323" s="152">
        <v>44742</v>
      </c>
      <c r="W323" s="151" t="s">
        <v>4162</v>
      </c>
      <c r="X323" s="151"/>
      <c r="Z323"/>
      <c r="AD323" s="19">
        <v>12137</v>
      </c>
      <c r="AE323" s="34"/>
    </row>
    <row r="324" spans="1:31" x14ac:dyDescent="0.25">
      <c r="A324" s="19" t="s">
        <v>4227</v>
      </c>
      <c r="B324" s="19">
        <v>13753273</v>
      </c>
      <c r="C324" s="139">
        <v>6.125</v>
      </c>
      <c r="D324" s="19" t="s">
        <v>449</v>
      </c>
      <c r="E324" s="19">
        <v>1137349</v>
      </c>
      <c r="F324" s="140">
        <v>44734</v>
      </c>
      <c r="G324" s="19" t="s">
        <v>3813</v>
      </c>
      <c r="H324" s="19">
        <v>1145824</v>
      </c>
      <c r="V324" s="140">
        <v>44739</v>
      </c>
      <c r="W324" s="19" t="s">
        <v>4162</v>
      </c>
      <c r="Z324"/>
      <c r="AD324" s="19">
        <v>12138</v>
      </c>
      <c r="AE324" s="34"/>
    </row>
    <row r="325" spans="1:31" x14ac:dyDescent="0.25">
      <c r="A325" s="19" t="s">
        <v>4228</v>
      </c>
      <c r="B325" s="19">
        <v>13753275</v>
      </c>
      <c r="C325" s="139">
        <v>6.125</v>
      </c>
      <c r="D325" s="19" t="s">
        <v>449</v>
      </c>
      <c r="E325" s="19">
        <v>1137349</v>
      </c>
      <c r="F325" s="140">
        <v>44734</v>
      </c>
      <c r="G325" s="151" t="s">
        <v>3813</v>
      </c>
      <c r="H325" s="151">
        <v>1145824</v>
      </c>
      <c r="I325" s="151"/>
      <c r="J325" s="151"/>
      <c r="K325" s="151"/>
      <c r="L325" s="151"/>
      <c r="M325" s="151"/>
      <c r="N325" s="151"/>
      <c r="O325" s="151"/>
      <c r="P325" s="151"/>
      <c r="Q325" s="151"/>
      <c r="R325" s="151"/>
      <c r="S325" s="151"/>
      <c r="T325" s="151"/>
      <c r="U325" s="151"/>
      <c r="V325" s="152">
        <v>44739</v>
      </c>
      <c r="W325" s="151" t="s">
        <v>4162</v>
      </c>
      <c r="X325" s="151"/>
      <c r="Z325"/>
      <c r="AD325" s="19">
        <v>12139</v>
      </c>
    </row>
    <row r="326" spans="1:31" x14ac:dyDescent="0.25">
      <c r="A326" s="19" t="s">
        <v>4229</v>
      </c>
      <c r="B326" s="19">
        <v>13739187</v>
      </c>
      <c r="C326" s="139">
        <v>12</v>
      </c>
      <c r="D326" s="19" t="s">
        <v>3917</v>
      </c>
      <c r="E326" s="19">
        <v>1020531</v>
      </c>
      <c r="F326" s="140">
        <v>44738</v>
      </c>
      <c r="G326" s="151" t="s">
        <v>3813</v>
      </c>
      <c r="H326" s="151">
        <v>1146009</v>
      </c>
      <c r="I326" s="151"/>
      <c r="J326" s="151"/>
      <c r="K326" s="151"/>
      <c r="L326" s="151"/>
      <c r="M326" s="151"/>
      <c r="N326" s="151"/>
      <c r="O326" s="151"/>
      <c r="P326" s="151"/>
      <c r="Q326" s="151"/>
      <c r="R326" s="151"/>
      <c r="S326" s="151"/>
      <c r="T326" s="151"/>
      <c r="U326" s="151"/>
      <c r="V326" s="152">
        <v>44745</v>
      </c>
      <c r="W326" s="151" t="s">
        <v>4192</v>
      </c>
      <c r="X326" s="151"/>
      <c r="Z326"/>
      <c r="AD326" s="171">
        <v>12151</v>
      </c>
      <c r="AE326" s="34"/>
    </row>
    <row r="327" spans="1:31" x14ac:dyDescent="0.25">
      <c r="A327" s="19" t="s">
        <v>4230</v>
      </c>
      <c r="B327" s="19">
        <v>13739189</v>
      </c>
      <c r="C327" s="139">
        <v>12</v>
      </c>
      <c r="D327" s="19" t="s">
        <v>3917</v>
      </c>
      <c r="E327" s="19">
        <v>1020531</v>
      </c>
      <c r="F327" s="140">
        <v>44738</v>
      </c>
      <c r="G327" s="151" t="s">
        <v>3813</v>
      </c>
      <c r="H327" s="151">
        <v>1146009</v>
      </c>
      <c r="I327" s="151"/>
      <c r="J327" s="151"/>
      <c r="K327" s="151"/>
      <c r="L327" s="151"/>
      <c r="M327" s="151"/>
      <c r="N327" s="151"/>
      <c r="O327" s="151"/>
      <c r="P327" s="151"/>
      <c r="Q327" s="151"/>
      <c r="R327" s="151"/>
      <c r="S327" s="151"/>
      <c r="T327" s="151"/>
      <c r="U327" s="151"/>
      <c r="V327" s="152">
        <v>44745</v>
      </c>
      <c r="W327" s="151" t="s">
        <v>4192</v>
      </c>
      <c r="X327" s="151"/>
      <c r="Z327"/>
      <c r="AD327" s="171">
        <v>12152</v>
      </c>
    </row>
    <row r="328" spans="1:31" x14ac:dyDescent="0.25">
      <c r="A328" s="172" t="s">
        <v>4231</v>
      </c>
      <c r="B328" s="172">
        <v>13739190</v>
      </c>
      <c r="C328" s="173">
        <v>12</v>
      </c>
      <c r="D328" s="172" t="s">
        <v>3917</v>
      </c>
      <c r="E328" s="172">
        <v>1020531</v>
      </c>
      <c r="F328" s="174">
        <v>44739</v>
      </c>
      <c r="G328" s="175" t="s">
        <v>3813</v>
      </c>
      <c r="H328" s="175">
        <v>1146009</v>
      </c>
      <c r="I328" s="175"/>
      <c r="J328" s="175"/>
      <c r="K328" s="175"/>
      <c r="L328" s="175"/>
      <c r="M328" s="175"/>
      <c r="N328" s="175"/>
      <c r="O328" s="175"/>
      <c r="P328" s="175"/>
      <c r="Q328" s="175"/>
      <c r="R328" s="175"/>
      <c r="S328" s="175"/>
      <c r="T328" s="175"/>
      <c r="U328" s="175"/>
      <c r="V328" s="176">
        <v>44749</v>
      </c>
      <c r="W328" s="175" t="s">
        <v>4192</v>
      </c>
      <c r="X328" s="175"/>
      <c r="Y328" s="177"/>
      <c r="Z328" s="172"/>
      <c r="AB328" s="178"/>
      <c r="AC328" s="178"/>
      <c r="AD328" s="172">
        <v>12153</v>
      </c>
      <c r="AE328" s="34"/>
    </row>
    <row r="329" spans="1:31" x14ac:dyDescent="0.25">
      <c r="A329" s="172" t="s">
        <v>4232</v>
      </c>
      <c r="B329" s="172">
        <v>13685096</v>
      </c>
      <c r="C329" s="173">
        <v>16</v>
      </c>
      <c r="D329" s="172" t="s">
        <v>4205</v>
      </c>
      <c r="E329" s="172">
        <v>1033011</v>
      </c>
      <c r="F329" s="174">
        <v>44742</v>
      </c>
      <c r="G329" s="175" t="s">
        <v>3813</v>
      </c>
      <c r="H329" s="175">
        <v>1145823</v>
      </c>
      <c r="I329" s="175"/>
      <c r="J329" s="175"/>
      <c r="K329" s="175"/>
      <c r="L329" s="175"/>
      <c r="M329" s="175"/>
      <c r="N329" s="175"/>
      <c r="O329" s="175"/>
      <c r="P329" s="175"/>
      <c r="Q329" s="175"/>
      <c r="R329" s="175"/>
      <c r="S329" s="175"/>
      <c r="T329" s="175"/>
      <c r="U329" s="175"/>
      <c r="V329" s="176">
        <v>44749</v>
      </c>
      <c r="W329" s="175" t="s">
        <v>4233</v>
      </c>
      <c r="X329" s="175"/>
      <c r="Y329" s="177"/>
      <c r="Z329" s="172"/>
      <c r="AB329" s="178"/>
      <c r="AC329" s="178"/>
      <c r="AD329" s="172">
        <v>12172</v>
      </c>
    </row>
    <row r="330" spans="1:31" x14ac:dyDescent="0.25">
      <c r="A330" s="172" t="s">
        <v>4234</v>
      </c>
      <c r="B330" s="172">
        <v>13685097</v>
      </c>
      <c r="C330" s="173">
        <v>16</v>
      </c>
      <c r="D330" s="172" t="s">
        <v>4205</v>
      </c>
      <c r="E330" s="172">
        <v>1033011</v>
      </c>
      <c r="F330" s="174">
        <v>44745</v>
      </c>
      <c r="G330" s="172" t="s">
        <v>3813</v>
      </c>
      <c r="H330" s="172">
        <v>1145823</v>
      </c>
      <c r="I330" s="172"/>
      <c r="J330" s="172"/>
      <c r="K330" s="172"/>
      <c r="L330" s="172"/>
      <c r="M330" s="172"/>
      <c r="N330" s="172"/>
      <c r="O330" s="172"/>
      <c r="P330" s="172"/>
      <c r="Q330" s="172"/>
      <c r="R330" s="172"/>
      <c r="S330" s="172"/>
      <c r="T330" s="172"/>
      <c r="U330" s="172"/>
      <c r="V330" s="174">
        <v>44749</v>
      </c>
      <c r="W330" s="172" t="s">
        <v>4233</v>
      </c>
      <c r="X330" s="172"/>
      <c r="Y330" s="177"/>
      <c r="Z330" s="172"/>
      <c r="AB330" s="178"/>
      <c r="AC330" s="178"/>
      <c r="AD330" s="172">
        <v>12173</v>
      </c>
      <c r="AE330" s="34"/>
    </row>
    <row r="331" spans="1:31" x14ac:dyDescent="0.25">
      <c r="A331" s="19" t="s">
        <v>4235</v>
      </c>
      <c r="B331" s="19">
        <v>13670110</v>
      </c>
      <c r="C331" s="139">
        <v>12.25</v>
      </c>
      <c r="D331" s="19" t="s">
        <v>146</v>
      </c>
      <c r="E331" s="19">
        <v>1142907</v>
      </c>
      <c r="F331" s="140">
        <v>44572</v>
      </c>
      <c r="G331" s="151" t="s">
        <v>3813</v>
      </c>
      <c r="H331" s="151">
        <v>1112857</v>
      </c>
      <c r="I331" s="151"/>
      <c r="J331" s="151"/>
      <c r="K331" s="151"/>
      <c r="L331" s="151"/>
      <c r="M331" s="151"/>
      <c r="N331" s="151"/>
      <c r="O331" s="151"/>
      <c r="P331" s="151"/>
      <c r="Q331" s="151"/>
      <c r="R331" s="151"/>
      <c r="S331" s="151"/>
      <c r="T331" s="151"/>
      <c r="U331" s="151"/>
      <c r="V331" s="152">
        <v>44574</v>
      </c>
      <c r="W331" s="151" t="s">
        <v>3885</v>
      </c>
      <c r="X331" s="151"/>
      <c r="Z331" s="19">
        <v>0.45833333333333331</v>
      </c>
      <c r="AE331" s="34"/>
    </row>
    <row r="332" spans="1:31" x14ac:dyDescent="0.25">
      <c r="A332" s="19" t="s">
        <v>4236</v>
      </c>
      <c r="B332" s="19">
        <v>13740207</v>
      </c>
      <c r="C332" s="139">
        <v>12</v>
      </c>
      <c r="D332" s="19" t="s">
        <v>3922</v>
      </c>
      <c r="E332" s="19" t="s">
        <v>3978</v>
      </c>
      <c r="F332" s="140">
        <v>44746</v>
      </c>
      <c r="G332" s="19" t="s">
        <v>3813</v>
      </c>
      <c r="H332" s="19">
        <v>1145825</v>
      </c>
      <c r="V332" s="152">
        <v>44750</v>
      </c>
      <c r="W332" s="151" t="s">
        <v>4164</v>
      </c>
      <c r="X332" s="151"/>
      <c r="Z332"/>
      <c r="AD332" s="19">
        <v>12183</v>
      </c>
    </row>
    <row r="333" spans="1:31" ht="30" customHeight="1" x14ac:dyDescent="0.25">
      <c r="A333" s="19" t="s">
        <v>4237</v>
      </c>
      <c r="B333" s="19">
        <v>13753964</v>
      </c>
      <c r="C333" s="139">
        <v>8.375</v>
      </c>
      <c r="D333" s="19" t="s">
        <v>243</v>
      </c>
      <c r="E333" s="19" t="s">
        <v>3834</v>
      </c>
      <c r="F333" s="140">
        <v>44746</v>
      </c>
      <c r="G333" s="19" t="s">
        <v>3813</v>
      </c>
      <c r="H333" s="19">
        <v>1141517</v>
      </c>
      <c r="V333" s="152">
        <v>44749</v>
      </c>
      <c r="W333" s="151" t="s">
        <v>4238</v>
      </c>
      <c r="X333" s="151"/>
      <c r="Z333"/>
      <c r="AD333" s="19">
        <v>12174</v>
      </c>
      <c r="AE333" s="34"/>
    </row>
    <row r="334" spans="1:31" x14ac:dyDescent="0.25">
      <c r="A334" s="19" t="s">
        <v>4239</v>
      </c>
      <c r="B334" s="19">
        <v>13739194</v>
      </c>
      <c r="C334" s="139">
        <v>8.375</v>
      </c>
      <c r="D334" s="19" t="s">
        <v>3837</v>
      </c>
      <c r="E334" s="19">
        <v>1061407</v>
      </c>
      <c r="F334" s="140">
        <v>44746</v>
      </c>
      <c r="G334" s="151" t="s">
        <v>3813</v>
      </c>
      <c r="H334" s="151">
        <v>1145826</v>
      </c>
      <c r="I334" s="151"/>
      <c r="J334" s="151"/>
      <c r="K334" s="151"/>
      <c r="L334" s="151"/>
      <c r="M334" s="151"/>
      <c r="N334" s="151"/>
      <c r="O334" s="151"/>
      <c r="P334" s="151"/>
      <c r="Q334" s="151"/>
      <c r="R334" s="151"/>
      <c r="S334" s="151"/>
      <c r="T334" s="151"/>
      <c r="U334" s="151"/>
      <c r="V334" s="152">
        <v>44749</v>
      </c>
      <c r="W334" s="151" t="s">
        <v>4159</v>
      </c>
      <c r="X334" s="151"/>
      <c r="Z334"/>
      <c r="AD334" s="19">
        <v>12184</v>
      </c>
    </row>
    <row r="335" spans="1:31" ht="30" customHeight="1" x14ac:dyDescent="0.25">
      <c r="A335" s="19" t="s">
        <v>4240</v>
      </c>
      <c r="B335" s="19">
        <v>13753965</v>
      </c>
      <c r="C335" s="139">
        <v>8.375</v>
      </c>
      <c r="D335" s="19" t="s">
        <v>243</v>
      </c>
      <c r="E335" s="19" t="s">
        <v>3834</v>
      </c>
      <c r="F335" s="140">
        <v>44748</v>
      </c>
      <c r="G335" s="151" t="s">
        <v>3813</v>
      </c>
      <c r="H335" s="151">
        <v>1141517</v>
      </c>
      <c r="I335" s="151"/>
      <c r="J335" s="151"/>
      <c r="K335" s="151"/>
      <c r="L335" s="151"/>
      <c r="M335" s="151"/>
      <c r="N335" s="151"/>
      <c r="O335" s="151"/>
      <c r="P335" s="151"/>
      <c r="Q335" s="151"/>
      <c r="R335" s="151"/>
      <c r="S335" s="151"/>
      <c r="T335" s="151"/>
      <c r="U335" s="151"/>
      <c r="V335" s="152">
        <v>44750</v>
      </c>
      <c r="W335" s="151" t="s">
        <v>4238</v>
      </c>
      <c r="X335" s="151"/>
      <c r="Z335"/>
      <c r="AD335" s="19">
        <v>12189</v>
      </c>
      <c r="AE335" s="34"/>
    </row>
    <row r="336" spans="1:31" x14ac:dyDescent="0.25">
      <c r="A336" s="19" t="s">
        <v>4241</v>
      </c>
      <c r="B336" s="19">
        <v>13753277</v>
      </c>
      <c r="C336" s="139">
        <v>8.375</v>
      </c>
      <c r="D336" s="19" t="s">
        <v>3837</v>
      </c>
      <c r="E336" s="19">
        <v>1061407</v>
      </c>
      <c r="F336" s="140">
        <v>44748</v>
      </c>
      <c r="G336" s="151" t="s">
        <v>3813</v>
      </c>
      <c r="H336" s="151">
        <v>1145826</v>
      </c>
      <c r="I336" s="151"/>
      <c r="J336" s="151"/>
      <c r="K336" s="151"/>
      <c r="L336" s="151"/>
      <c r="M336" s="151"/>
      <c r="N336" s="151"/>
      <c r="O336" s="151"/>
      <c r="P336" s="151"/>
      <c r="Q336" s="151"/>
      <c r="R336" s="151"/>
      <c r="S336" s="151"/>
      <c r="T336" s="151"/>
      <c r="U336" s="151"/>
      <c r="V336" s="152">
        <v>44750</v>
      </c>
      <c r="W336" s="151" t="s">
        <v>4159</v>
      </c>
      <c r="X336" s="151"/>
      <c r="Z336"/>
      <c r="AD336" s="19">
        <v>12188</v>
      </c>
      <c r="AE336" s="34"/>
    </row>
    <row r="337" spans="1:31" x14ac:dyDescent="0.25">
      <c r="A337" s="19" t="s">
        <v>4242</v>
      </c>
      <c r="B337" s="19">
        <v>13739197</v>
      </c>
      <c r="C337" s="139">
        <v>8.375</v>
      </c>
      <c r="D337" s="19" t="s">
        <v>3837</v>
      </c>
      <c r="E337" s="19">
        <v>1061407</v>
      </c>
      <c r="F337" s="140">
        <v>44748</v>
      </c>
      <c r="G337" s="19" t="s">
        <v>3813</v>
      </c>
      <c r="H337" s="19">
        <v>1145826</v>
      </c>
      <c r="V337" s="140">
        <v>44756</v>
      </c>
      <c r="W337" s="19" t="s">
        <v>4159</v>
      </c>
      <c r="Z337"/>
      <c r="AD337" s="19">
        <v>12187</v>
      </c>
    </row>
    <row r="338" spans="1:31" x14ac:dyDescent="0.25">
      <c r="A338" s="19" t="s">
        <v>4243</v>
      </c>
      <c r="B338" s="19">
        <v>13758584</v>
      </c>
      <c r="C338" s="139">
        <v>6.125</v>
      </c>
      <c r="D338" s="19" t="s">
        <v>449</v>
      </c>
      <c r="E338" s="19">
        <v>1137349</v>
      </c>
      <c r="F338" s="140">
        <v>44748</v>
      </c>
      <c r="G338" s="19" t="s">
        <v>3813</v>
      </c>
      <c r="H338" s="19">
        <v>1145824</v>
      </c>
      <c r="V338" s="152">
        <v>44756</v>
      </c>
      <c r="W338" s="151" t="s">
        <v>4162</v>
      </c>
      <c r="X338" s="151"/>
      <c r="Z338"/>
      <c r="AD338" s="19">
        <v>12193</v>
      </c>
      <c r="AE338" s="34"/>
    </row>
    <row r="339" spans="1:31" x14ac:dyDescent="0.25">
      <c r="A339" s="19" t="s">
        <v>4244</v>
      </c>
      <c r="B339" s="19">
        <v>13753997</v>
      </c>
      <c r="C339" s="139">
        <v>12</v>
      </c>
      <c r="D339" s="19" t="s">
        <v>3922</v>
      </c>
      <c r="E339" s="19" t="s">
        <v>3978</v>
      </c>
      <c r="F339" s="140">
        <v>44750</v>
      </c>
      <c r="G339" s="19" t="s">
        <v>3813</v>
      </c>
      <c r="H339" s="19">
        <v>1145825</v>
      </c>
      <c r="V339" s="152">
        <v>44756</v>
      </c>
      <c r="W339" s="151" t="s">
        <v>4164</v>
      </c>
      <c r="X339" s="151"/>
      <c r="Z339"/>
      <c r="AD339" s="19">
        <v>12194</v>
      </c>
    </row>
    <row r="340" spans="1:31" x14ac:dyDescent="0.25">
      <c r="A340" s="19" t="s">
        <v>4245</v>
      </c>
      <c r="B340" s="19">
        <v>13740206</v>
      </c>
      <c r="C340" s="139">
        <v>12</v>
      </c>
      <c r="D340" s="19" t="s">
        <v>3922</v>
      </c>
      <c r="E340" s="19" t="s">
        <v>3978</v>
      </c>
      <c r="F340" s="140">
        <v>44750</v>
      </c>
      <c r="G340" s="19" t="s">
        <v>3813</v>
      </c>
      <c r="H340" s="19">
        <v>1145825</v>
      </c>
      <c r="V340" s="152">
        <v>44756</v>
      </c>
      <c r="W340" s="151" t="s">
        <v>4164</v>
      </c>
      <c r="X340" s="151"/>
      <c r="Z340"/>
      <c r="AD340" s="19">
        <v>12195</v>
      </c>
      <c r="AE340" s="34"/>
    </row>
    <row r="341" spans="1:31" x14ac:dyDescent="0.25">
      <c r="A341" s="19" t="s">
        <v>4246</v>
      </c>
      <c r="B341" s="19">
        <v>13740208</v>
      </c>
      <c r="C341" s="139">
        <v>12</v>
      </c>
      <c r="D341" s="19" t="s">
        <v>3922</v>
      </c>
      <c r="E341" s="19" t="s">
        <v>3978</v>
      </c>
      <c r="F341" s="140">
        <v>44750</v>
      </c>
      <c r="G341" s="19" t="s">
        <v>3813</v>
      </c>
      <c r="H341" s="19">
        <v>1145825</v>
      </c>
      <c r="V341" s="152">
        <v>44756</v>
      </c>
      <c r="W341" s="151" t="s">
        <v>4164</v>
      </c>
      <c r="X341" s="151"/>
      <c r="Z341"/>
      <c r="AD341" s="19">
        <v>12196</v>
      </c>
    </row>
    <row r="342" spans="1:31" x14ac:dyDescent="0.25">
      <c r="A342" s="19" t="s">
        <v>4247</v>
      </c>
      <c r="B342" s="19">
        <v>13670111</v>
      </c>
      <c r="C342" s="139">
        <v>12.25</v>
      </c>
      <c r="D342" s="19" t="s">
        <v>146</v>
      </c>
      <c r="E342" s="19">
        <v>1142907</v>
      </c>
      <c r="F342" s="140">
        <v>44572</v>
      </c>
      <c r="G342" s="19" t="s">
        <v>3813</v>
      </c>
      <c r="H342" s="19">
        <v>1112857</v>
      </c>
      <c r="V342" s="140">
        <v>44581</v>
      </c>
      <c r="W342" s="19" t="s">
        <v>3885</v>
      </c>
      <c r="Z342"/>
    </row>
    <row r="343" spans="1:31" x14ac:dyDescent="0.25">
      <c r="A343" s="19" t="s">
        <v>4248</v>
      </c>
      <c r="B343" s="19">
        <v>13771583</v>
      </c>
      <c r="C343" s="139">
        <v>8.375</v>
      </c>
      <c r="D343" s="19" t="s">
        <v>3837</v>
      </c>
      <c r="E343" s="19">
        <v>1080537</v>
      </c>
      <c r="F343" s="140">
        <v>44755</v>
      </c>
      <c r="G343" s="151" t="s">
        <v>3813</v>
      </c>
      <c r="H343" s="151">
        <v>1140080</v>
      </c>
      <c r="I343" s="151"/>
      <c r="J343" s="151"/>
      <c r="K343" s="151"/>
      <c r="L343" s="151"/>
      <c r="M343" s="151"/>
      <c r="N343" s="151"/>
      <c r="O343" s="151"/>
      <c r="P343" s="151"/>
      <c r="Q343" s="151"/>
      <c r="R343" s="151"/>
      <c r="S343" s="151"/>
      <c r="T343" s="151"/>
      <c r="U343" s="151"/>
      <c r="V343" s="152">
        <v>44761</v>
      </c>
      <c r="W343" s="151" t="s">
        <v>4157</v>
      </c>
      <c r="X343" s="151"/>
      <c r="Z343"/>
      <c r="AD343" s="19">
        <v>12198</v>
      </c>
      <c r="AE343" s="34"/>
    </row>
    <row r="344" spans="1:31" x14ac:dyDescent="0.25">
      <c r="A344" s="19" t="s">
        <v>4249</v>
      </c>
      <c r="B344" s="19">
        <v>13771584</v>
      </c>
      <c r="C344" s="139">
        <v>8.375</v>
      </c>
      <c r="D344" s="19" t="s">
        <v>3837</v>
      </c>
      <c r="E344" s="19">
        <v>1080537</v>
      </c>
      <c r="F344" s="140">
        <v>44755</v>
      </c>
      <c r="G344" s="19" t="s">
        <v>3813</v>
      </c>
      <c r="H344" s="19">
        <v>1140080</v>
      </c>
      <c r="V344" s="140">
        <v>44762</v>
      </c>
      <c r="W344" s="19" t="s">
        <v>4157</v>
      </c>
      <c r="Z344"/>
      <c r="AD344" s="19">
        <v>12199</v>
      </c>
    </row>
    <row r="345" spans="1:31" x14ac:dyDescent="0.25">
      <c r="A345" s="19" t="s">
        <v>4250</v>
      </c>
      <c r="B345" s="19">
        <v>13754558</v>
      </c>
      <c r="C345" s="139">
        <v>3.875</v>
      </c>
      <c r="D345" s="19" t="s">
        <v>79</v>
      </c>
      <c r="E345" s="19">
        <v>1059290</v>
      </c>
      <c r="F345" s="140">
        <v>44755</v>
      </c>
      <c r="G345" s="19" t="s">
        <v>3813</v>
      </c>
      <c r="H345" s="19">
        <v>1141519</v>
      </c>
      <c r="V345" s="152">
        <v>44761</v>
      </c>
      <c r="W345" s="151" t="s">
        <v>4251</v>
      </c>
      <c r="X345" s="151"/>
      <c r="Z345"/>
      <c r="AD345" s="19">
        <v>12200</v>
      </c>
      <c r="AE345" s="34"/>
    </row>
    <row r="346" spans="1:31" x14ac:dyDescent="0.25">
      <c r="A346" s="19" t="s">
        <v>4252</v>
      </c>
      <c r="B346" s="19" t="s">
        <v>4253</v>
      </c>
      <c r="C346" s="139">
        <v>16</v>
      </c>
      <c r="D346" s="19" t="s">
        <v>4169</v>
      </c>
      <c r="E346" s="19">
        <v>1190973</v>
      </c>
      <c r="F346" s="140">
        <v>44760</v>
      </c>
      <c r="G346" s="19" t="s">
        <v>3813</v>
      </c>
      <c r="H346" s="19">
        <v>1197910</v>
      </c>
      <c r="V346" s="152">
        <v>44762</v>
      </c>
      <c r="W346" s="151" t="s">
        <v>4170</v>
      </c>
      <c r="X346" s="151"/>
      <c r="Z346"/>
      <c r="AD346" s="19">
        <v>12222</v>
      </c>
    </row>
    <row r="347" spans="1:31" x14ac:dyDescent="0.25">
      <c r="A347" s="19" t="s">
        <v>4254</v>
      </c>
      <c r="B347" s="19">
        <v>13739195</v>
      </c>
      <c r="C347" s="139">
        <v>8.375</v>
      </c>
      <c r="D347" s="19" t="s">
        <v>3837</v>
      </c>
      <c r="E347" s="19">
        <v>1176919</v>
      </c>
      <c r="F347" s="140">
        <v>44761</v>
      </c>
      <c r="G347" s="19" t="s">
        <v>3813</v>
      </c>
      <c r="H347" s="19">
        <v>1145826</v>
      </c>
      <c r="V347" s="152">
        <v>44765</v>
      </c>
      <c r="W347" s="151" t="s">
        <v>4159</v>
      </c>
      <c r="X347" s="151"/>
      <c r="Z347"/>
      <c r="AD347" s="19">
        <v>12226</v>
      </c>
      <c r="AE347" s="34"/>
    </row>
    <row r="348" spans="1:31" x14ac:dyDescent="0.25">
      <c r="A348" s="19" t="s">
        <v>4255</v>
      </c>
      <c r="B348" s="19">
        <v>13739193</v>
      </c>
      <c r="C348" s="139">
        <v>8.375</v>
      </c>
      <c r="D348" s="19" t="s">
        <v>3837</v>
      </c>
      <c r="E348" s="19">
        <v>1176919</v>
      </c>
      <c r="F348" s="140">
        <v>44761</v>
      </c>
      <c r="G348" s="19" t="s">
        <v>3813</v>
      </c>
      <c r="H348" s="19">
        <v>1145826</v>
      </c>
      <c r="V348" s="152">
        <v>44765</v>
      </c>
      <c r="W348" s="151" t="s">
        <v>4159</v>
      </c>
      <c r="X348" s="151"/>
      <c r="Z348"/>
      <c r="AD348" s="19">
        <v>12225</v>
      </c>
      <c r="AE348" s="34"/>
    </row>
    <row r="349" spans="1:31" x14ac:dyDescent="0.25">
      <c r="A349" s="19" t="s">
        <v>4256</v>
      </c>
      <c r="B349" s="19">
        <v>13739196</v>
      </c>
      <c r="C349" s="139">
        <v>8.375</v>
      </c>
      <c r="D349" s="19" t="s">
        <v>3837</v>
      </c>
      <c r="E349" s="19">
        <v>1176919</v>
      </c>
      <c r="F349" s="140">
        <v>44762</v>
      </c>
      <c r="G349" s="19" t="s">
        <v>3813</v>
      </c>
      <c r="H349" s="19">
        <v>1145826</v>
      </c>
      <c r="V349" s="152">
        <v>44768</v>
      </c>
      <c r="W349" s="151" t="s">
        <v>4159</v>
      </c>
      <c r="X349" s="151"/>
      <c r="Z349"/>
      <c r="AD349" s="19">
        <v>12227</v>
      </c>
    </row>
    <row r="350" spans="1:31" x14ac:dyDescent="0.25">
      <c r="A350" s="19" t="s">
        <v>4257</v>
      </c>
      <c r="B350" s="19">
        <v>13739198</v>
      </c>
      <c r="C350" s="139">
        <v>8.375</v>
      </c>
      <c r="D350" s="19" t="s">
        <v>3837</v>
      </c>
      <c r="E350" s="19">
        <v>1176919</v>
      </c>
      <c r="F350" s="140">
        <v>44763</v>
      </c>
      <c r="G350" s="19" t="s">
        <v>3813</v>
      </c>
      <c r="H350" s="19">
        <v>1145826</v>
      </c>
      <c r="V350" s="140">
        <v>44768</v>
      </c>
      <c r="W350" s="151" t="s">
        <v>4159</v>
      </c>
      <c r="X350" s="151"/>
      <c r="Z350"/>
      <c r="AD350" s="19">
        <v>12228</v>
      </c>
      <c r="AE350" s="34"/>
    </row>
    <row r="351" spans="1:31" x14ac:dyDescent="0.25">
      <c r="A351" s="19" t="s">
        <v>4258</v>
      </c>
      <c r="B351" s="19">
        <v>13753280</v>
      </c>
      <c r="C351" s="139">
        <v>8.375</v>
      </c>
      <c r="D351" s="19" t="s">
        <v>3837</v>
      </c>
      <c r="E351" s="19">
        <v>1176919</v>
      </c>
      <c r="F351" s="140">
        <v>44763</v>
      </c>
      <c r="G351" s="19" t="s">
        <v>3813</v>
      </c>
      <c r="H351" s="19">
        <v>1145826</v>
      </c>
      <c r="V351" s="152">
        <v>44767</v>
      </c>
      <c r="W351" s="151" t="s">
        <v>4159</v>
      </c>
      <c r="X351" s="151"/>
      <c r="Z351"/>
      <c r="AD351" s="19">
        <v>12229</v>
      </c>
    </row>
    <row r="352" spans="1:31" x14ac:dyDescent="0.25">
      <c r="A352" s="19" t="s">
        <v>4259</v>
      </c>
      <c r="B352" s="19">
        <v>13753998</v>
      </c>
      <c r="C352" s="139">
        <v>12</v>
      </c>
      <c r="D352" s="19" t="s">
        <v>3922</v>
      </c>
      <c r="E352" s="19" t="s">
        <v>3978</v>
      </c>
      <c r="F352" s="140">
        <v>44770</v>
      </c>
      <c r="G352" s="151" t="s">
        <v>3813</v>
      </c>
      <c r="H352" s="151">
        <v>1145825</v>
      </c>
      <c r="I352" s="151"/>
      <c r="J352" s="151"/>
      <c r="K352" s="151"/>
      <c r="L352" s="151"/>
      <c r="M352" s="151"/>
      <c r="N352" s="151"/>
      <c r="O352" s="151"/>
      <c r="P352" s="151"/>
      <c r="Q352" s="151"/>
      <c r="R352" s="151"/>
      <c r="S352" s="151"/>
      <c r="T352" s="151"/>
      <c r="U352" s="151"/>
      <c r="V352" s="152">
        <v>44781</v>
      </c>
      <c r="W352" s="151" t="s">
        <v>4164</v>
      </c>
      <c r="X352" s="151"/>
      <c r="Z352"/>
      <c r="AD352" s="19">
        <v>12275</v>
      </c>
      <c r="AE352" s="34"/>
    </row>
    <row r="353" spans="1:31" x14ac:dyDescent="0.25">
      <c r="A353" s="19" t="s">
        <v>4260</v>
      </c>
      <c r="B353" s="19">
        <v>13670335</v>
      </c>
      <c r="C353" s="139">
        <v>17</v>
      </c>
      <c r="D353" s="19" t="s">
        <v>3904</v>
      </c>
      <c r="E353" s="19">
        <v>1162267</v>
      </c>
      <c r="F353" s="140">
        <v>44574</v>
      </c>
      <c r="G353" s="151" t="s">
        <v>3813</v>
      </c>
      <c r="H353" s="151">
        <v>1153090</v>
      </c>
      <c r="I353" s="151"/>
      <c r="J353" s="151"/>
      <c r="K353" s="151"/>
      <c r="L353" s="151"/>
      <c r="M353" s="151"/>
      <c r="N353" s="151"/>
      <c r="O353" s="151"/>
      <c r="P353" s="151"/>
      <c r="Q353" s="151"/>
      <c r="R353" s="151"/>
      <c r="S353" s="151"/>
      <c r="T353" s="151"/>
      <c r="U353" s="151"/>
      <c r="V353" s="152">
        <v>44579</v>
      </c>
      <c r="W353" s="151" t="s">
        <v>4261</v>
      </c>
      <c r="X353" s="151"/>
      <c r="Z353"/>
      <c r="AE353" s="34"/>
    </row>
    <row r="354" spans="1:31" x14ac:dyDescent="0.25">
      <c r="A354" s="19" t="s">
        <v>4262</v>
      </c>
      <c r="B354" s="19">
        <v>13754554</v>
      </c>
      <c r="C354" s="139">
        <v>12</v>
      </c>
      <c r="D354" s="19" t="s">
        <v>3917</v>
      </c>
      <c r="E354" s="19">
        <v>1020531</v>
      </c>
      <c r="F354" s="140">
        <v>44773</v>
      </c>
      <c r="G354" s="151" t="s">
        <v>3813</v>
      </c>
      <c r="H354" s="151">
        <v>1146009</v>
      </c>
      <c r="I354" s="151"/>
      <c r="J354" s="151"/>
      <c r="K354" s="151"/>
      <c r="L354" s="151"/>
      <c r="M354" s="151"/>
      <c r="N354" s="151"/>
      <c r="O354" s="151"/>
      <c r="P354" s="151"/>
      <c r="Q354" s="151"/>
      <c r="R354" s="151"/>
      <c r="S354" s="151"/>
      <c r="T354" s="151"/>
      <c r="U354" s="151"/>
      <c r="V354" s="152">
        <v>44776</v>
      </c>
      <c r="W354" s="151" t="s">
        <v>4192</v>
      </c>
      <c r="X354" s="151"/>
      <c r="Z354"/>
      <c r="AD354" s="19">
        <v>12276</v>
      </c>
    </row>
    <row r="355" spans="1:31" x14ac:dyDescent="0.25">
      <c r="A355" s="19" t="s">
        <v>4263</v>
      </c>
      <c r="B355" s="19">
        <v>13753276</v>
      </c>
      <c r="C355" s="139">
        <v>8.375</v>
      </c>
      <c r="D355" s="19" t="s">
        <v>3837</v>
      </c>
      <c r="E355" s="19">
        <v>1176919</v>
      </c>
      <c r="F355" s="140">
        <v>44773</v>
      </c>
      <c r="G355" s="151" t="s">
        <v>3813</v>
      </c>
      <c r="H355" s="151">
        <v>1145826</v>
      </c>
      <c r="I355" s="151"/>
      <c r="J355" s="151"/>
      <c r="K355" s="151"/>
      <c r="L355" s="151"/>
      <c r="M355" s="151"/>
      <c r="N355" s="151"/>
      <c r="O355" s="151"/>
      <c r="P355" s="151"/>
      <c r="Q355" s="151"/>
      <c r="R355" s="151"/>
      <c r="S355" s="151"/>
      <c r="T355" s="151"/>
      <c r="U355" s="151"/>
      <c r="V355" s="152">
        <v>44779</v>
      </c>
      <c r="W355" s="151" t="s">
        <v>4159</v>
      </c>
      <c r="X355" s="151"/>
      <c r="Z355" s="19"/>
      <c r="AD355" s="19">
        <v>12270</v>
      </c>
      <c r="AE355" s="34"/>
    </row>
    <row r="356" spans="1:31" ht="30" customHeight="1" x14ac:dyDescent="0.25">
      <c r="A356" s="19" t="s">
        <v>4264</v>
      </c>
      <c r="B356" s="19">
        <v>13753278</v>
      </c>
      <c r="C356" s="139">
        <v>8.375</v>
      </c>
      <c r="D356" s="19" t="s">
        <v>3837</v>
      </c>
      <c r="E356" s="19">
        <v>1176919</v>
      </c>
      <c r="F356" s="140">
        <v>44773</v>
      </c>
      <c r="G356" s="151" t="s">
        <v>3813</v>
      </c>
      <c r="H356" s="151">
        <v>1145826</v>
      </c>
      <c r="I356" s="151"/>
      <c r="J356" s="151"/>
      <c r="K356" s="151"/>
      <c r="L356" s="151"/>
      <c r="M356" s="151"/>
      <c r="N356" s="151"/>
      <c r="O356" s="151"/>
      <c r="P356" s="151"/>
      <c r="Q356" s="151"/>
      <c r="R356" s="151"/>
      <c r="S356" s="151"/>
      <c r="T356" s="151"/>
      <c r="U356" s="151"/>
      <c r="V356" s="152">
        <v>44779</v>
      </c>
      <c r="W356" s="151" t="s">
        <v>4265</v>
      </c>
      <c r="X356" s="151"/>
      <c r="Z356"/>
      <c r="AD356" s="19">
        <v>12271</v>
      </c>
    </row>
    <row r="357" spans="1:31" x14ac:dyDescent="0.25">
      <c r="A357" s="19" t="s">
        <v>4266</v>
      </c>
      <c r="B357" s="19">
        <v>13712061</v>
      </c>
      <c r="C357" s="139">
        <v>8.375</v>
      </c>
      <c r="D357" s="19" t="s">
        <v>3908</v>
      </c>
      <c r="E357" s="19">
        <v>1083599</v>
      </c>
      <c r="F357" s="140">
        <v>44773</v>
      </c>
      <c r="G357" s="151" t="s">
        <v>3813</v>
      </c>
      <c r="H357" s="151">
        <v>1160847</v>
      </c>
      <c r="I357" s="151"/>
      <c r="J357" s="151"/>
      <c r="K357" s="151"/>
      <c r="L357" s="151"/>
      <c r="M357" s="151"/>
      <c r="N357" s="151"/>
      <c r="O357" s="151"/>
      <c r="P357" s="151"/>
      <c r="Q357" s="151"/>
      <c r="R357" s="151"/>
      <c r="S357" s="151"/>
      <c r="T357" s="151"/>
      <c r="U357" s="151"/>
      <c r="V357" s="140">
        <v>44784</v>
      </c>
      <c r="W357" s="151" t="s">
        <v>4267</v>
      </c>
      <c r="X357" s="151"/>
      <c r="Z357"/>
      <c r="AD357" s="19">
        <v>12274</v>
      </c>
      <c r="AE357" s="34"/>
    </row>
    <row r="358" spans="1:31" x14ac:dyDescent="0.25">
      <c r="A358" s="19" t="s">
        <v>4268</v>
      </c>
      <c r="B358" s="19">
        <v>13753966</v>
      </c>
      <c r="C358" s="139">
        <v>8.375</v>
      </c>
      <c r="D358" s="19" t="s">
        <v>243</v>
      </c>
      <c r="E358" s="19" t="s">
        <v>3928</v>
      </c>
      <c r="F358" s="140">
        <v>44773</v>
      </c>
      <c r="G358" s="151" t="s">
        <v>3813</v>
      </c>
      <c r="H358" s="151">
        <v>1141517</v>
      </c>
      <c r="I358" s="151"/>
      <c r="J358" s="151"/>
      <c r="K358" s="151"/>
      <c r="L358" s="151"/>
      <c r="M358" s="151"/>
      <c r="N358" s="151"/>
      <c r="O358" s="151"/>
      <c r="P358" s="151"/>
      <c r="Q358" s="151"/>
      <c r="R358" s="151"/>
      <c r="S358" s="151"/>
      <c r="T358" s="151"/>
      <c r="U358" s="151"/>
      <c r="V358" s="152">
        <v>44779</v>
      </c>
      <c r="W358" s="151" t="s">
        <v>4269</v>
      </c>
      <c r="X358" s="151"/>
      <c r="Z358"/>
      <c r="AD358" s="19">
        <v>12273</v>
      </c>
    </row>
    <row r="359" spans="1:31" x14ac:dyDescent="0.25">
      <c r="A359" s="19" t="s">
        <v>4270</v>
      </c>
      <c r="B359" s="19">
        <v>13719623</v>
      </c>
      <c r="C359" s="139">
        <v>8.375</v>
      </c>
      <c r="D359" s="19" t="s">
        <v>243</v>
      </c>
      <c r="E359" s="19" t="s">
        <v>3928</v>
      </c>
      <c r="F359" s="140">
        <v>44776</v>
      </c>
      <c r="G359" s="151" t="s">
        <v>3813</v>
      </c>
      <c r="H359" s="151">
        <v>1141517</v>
      </c>
      <c r="I359" s="151"/>
      <c r="J359" s="151"/>
      <c r="K359" s="151"/>
      <c r="L359" s="151"/>
      <c r="M359" s="151"/>
      <c r="N359" s="151"/>
      <c r="O359" s="151"/>
      <c r="P359" s="151"/>
      <c r="Q359" s="151"/>
      <c r="R359" s="151"/>
      <c r="S359" s="151"/>
      <c r="T359" s="151"/>
      <c r="U359" s="151"/>
      <c r="V359" s="152">
        <v>44784</v>
      </c>
      <c r="W359" s="151" t="s">
        <v>4269</v>
      </c>
      <c r="X359" s="151"/>
      <c r="Z359"/>
      <c r="AD359" s="19">
        <v>12272</v>
      </c>
      <c r="AE359" s="34"/>
    </row>
    <row r="360" spans="1:31" x14ac:dyDescent="0.25">
      <c r="A360" s="19" t="s">
        <v>4271</v>
      </c>
      <c r="B360" s="19" t="s">
        <v>4272</v>
      </c>
      <c r="C360" s="139">
        <v>12</v>
      </c>
      <c r="D360" s="19" t="s">
        <v>3922</v>
      </c>
      <c r="E360" s="19" t="s">
        <v>3978</v>
      </c>
      <c r="F360" s="140">
        <v>44777</v>
      </c>
      <c r="G360" s="151" t="s">
        <v>3813</v>
      </c>
      <c r="H360" s="151">
        <v>1145825</v>
      </c>
      <c r="I360" s="151"/>
      <c r="J360" s="151"/>
      <c r="K360" s="151"/>
      <c r="L360" s="151"/>
      <c r="M360" s="151"/>
      <c r="N360" s="151"/>
      <c r="O360" s="151"/>
      <c r="P360" s="151"/>
      <c r="Q360" s="151"/>
      <c r="R360" s="151"/>
      <c r="S360" s="151"/>
      <c r="T360" s="151"/>
      <c r="U360" s="151"/>
      <c r="V360" s="152">
        <v>44784</v>
      </c>
      <c r="W360" s="151" t="s">
        <v>4164</v>
      </c>
      <c r="X360" s="151"/>
      <c r="Z360"/>
      <c r="AD360" s="19">
        <v>12307</v>
      </c>
      <c r="AE360" s="34"/>
    </row>
    <row r="361" spans="1:31" x14ac:dyDescent="0.25">
      <c r="A361" s="19" t="s">
        <v>4273</v>
      </c>
      <c r="B361" s="19">
        <v>13754550</v>
      </c>
      <c r="C361" s="139">
        <v>12</v>
      </c>
      <c r="D361" s="19" t="s">
        <v>3922</v>
      </c>
      <c r="E361" s="19" t="s">
        <v>3978</v>
      </c>
      <c r="F361" s="140">
        <v>44779</v>
      </c>
      <c r="G361" s="151" t="s">
        <v>3813</v>
      </c>
      <c r="H361" s="151">
        <v>1145825</v>
      </c>
      <c r="I361" s="151"/>
      <c r="J361" s="151"/>
      <c r="K361" s="151"/>
      <c r="L361" s="151"/>
      <c r="M361" s="151"/>
      <c r="N361" s="151"/>
      <c r="O361" s="151"/>
      <c r="P361" s="151"/>
      <c r="Q361" s="151"/>
      <c r="R361" s="151"/>
      <c r="S361" s="151"/>
      <c r="T361" s="151"/>
      <c r="U361" s="151"/>
      <c r="V361" s="152">
        <v>44784</v>
      </c>
      <c r="W361" s="151" t="s">
        <v>4164</v>
      </c>
      <c r="X361" s="151"/>
      <c r="Z361"/>
      <c r="AD361" s="19">
        <v>12306</v>
      </c>
    </row>
    <row r="362" spans="1:31" x14ac:dyDescent="0.25">
      <c r="A362" s="19" t="s">
        <v>4274</v>
      </c>
      <c r="B362" s="19">
        <v>13753967</v>
      </c>
      <c r="C362" s="139">
        <v>8.375</v>
      </c>
      <c r="D362" s="19" t="s">
        <v>243</v>
      </c>
      <c r="E362" s="19" t="s">
        <v>3928</v>
      </c>
      <c r="F362" s="140">
        <v>44781</v>
      </c>
      <c r="G362" s="151" t="s">
        <v>3813</v>
      </c>
      <c r="H362" s="151">
        <v>1141517</v>
      </c>
      <c r="I362" s="151"/>
      <c r="J362" s="151"/>
      <c r="K362" s="151"/>
      <c r="L362" s="151"/>
      <c r="M362" s="151"/>
      <c r="N362" s="151"/>
      <c r="O362" s="151"/>
      <c r="P362" s="151"/>
      <c r="Q362" s="151"/>
      <c r="R362" s="151"/>
      <c r="S362" s="151"/>
      <c r="T362" s="151"/>
      <c r="U362" s="151"/>
      <c r="V362" s="152">
        <v>44790</v>
      </c>
      <c r="W362" s="151" t="s">
        <v>4269</v>
      </c>
      <c r="X362" s="151"/>
      <c r="Z362"/>
      <c r="AD362" s="19">
        <v>12320</v>
      </c>
      <c r="AE362" s="34"/>
    </row>
    <row r="363" spans="1:31" x14ac:dyDescent="0.25">
      <c r="A363" s="19" t="s">
        <v>4275</v>
      </c>
      <c r="B363" s="19">
        <v>13771558</v>
      </c>
      <c r="C363" s="139">
        <v>8.375</v>
      </c>
      <c r="D363" s="19" t="s">
        <v>243</v>
      </c>
      <c r="E363" s="19" t="s">
        <v>3928</v>
      </c>
      <c r="F363" s="140">
        <v>44781</v>
      </c>
      <c r="G363" s="19" t="s">
        <v>3813</v>
      </c>
      <c r="H363" s="19">
        <v>1141517</v>
      </c>
      <c r="V363" s="140">
        <v>44789</v>
      </c>
      <c r="W363" s="19" t="s">
        <v>4269</v>
      </c>
      <c r="Z363"/>
      <c r="AD363" s="19">
        <v>12321</v>
      </c>
    </row>
    <row r="364" spans="1:31" x14ac:dyDescent="0.25">
      <c r="A364" s="19" t="s">
        <v>4276</v>
      </c>
      <c r="B364" s="19">
        <v>13666071</v>
      </c>
      <c r="C364" s="139">
        <v>8.5</v>
      </c>
      <c r="D364" s="19" t="s">
        <v>4014</v>
      </c>
      <c r="E364" s="19">
        <v>1159702</v>
      </c>
      <c r="F364" s="140">
        <v>44574</v>
      </c>
      <c r="G364" s="151" t="s">
        <v>3813</v>
      </c>
      <c r="H364" s="151">
        <v>1191006</v>
      </c>
      <c r="I364" s="151"/>
      <c r="J364" s="151"/>
      <c r="K364" s="151"/>
      <c r="L364" s="151"/>
      <c r="M364" s="151"/>
      <c r="N364" s="151"/>
      <c r="O364" s="151"/>
      <c r="P364" s="151"/>
      <c r="Q364" s="151"/>
      <c r="R364" s="151"/>
      <c r="S364" s="151"/>
      <c r="T364" s="151"/>
      <c r="U364" s="151"/>
      <c r="V364" s="152">
        <v>44600</v>
      </c>
      <c r="W364" s="151" t="s">
        <v>4015</v>
      </c>
      <c r="X364" s="151"/>
      <c r="Z364"/>
    </row>
    <row r="365" spans="1:31" x14ac:dyDescent="0.25">
      <c r="A365" s="19" t="s">
        <v>4277</v>
      </c>
      <c r="B365" s="19">
        <v>13753279</v>
      </c>
      <c r="C365" s="139">
        <v>8.375</v>
      </c>
      <c r="D365" s="19" t="s">
        <v>3837</v>
      </c>
      <c r="E365" s="19">
        <v>1061407</v>
      </c>
      <c r="F365" s="140">
        <v>44782</v>
      </c>
      <c r="G365" s="151" t="s">
        <v>3813</v>
      </c>
      <c r="H365" s="151">
        <v>1145826</v>
      </c>
      <c r="I365" s="151"/>
      <c r="J365" s="151"/>
      <c r="K365" s="151"/>
      <c r="L365" s="151"/>
      <c r="M365" s="151"/>
      <c r="N365" s="151"/>
      <c r="O365" s="151"/>
      <c r="P365" s="151"/>
      <c r="Q365" s="151"/>
      <c r="R365" s="151"/>
      <c r="S365" s="151"/>
      <c r="T365" s="151"/>
      <c r="U365" s="151"/>
      <c r="V365" s="152">
        <v>44786</v>
      </c>
      <c r="W365" s="151" t="s">
        <v>4159</v>
      </c>
      <c r="X365" s="151"/>
      <c r="Z365"/>
      <c r="AD365" s="19">
        <v>12322</v>
      </c>
      <c r="AE365" s="34"/>
    </row>
    <row r="366" spans="1:31" x14ac:dyDescent="0.25">
      <c r="A366" s="19" t="s">
        <v>4278</v>
      </c>
      <c r="B366" s="19">
        <v>13790747</v>
      </c>
      <c r="C366" s="139">
        <v>6.125</v>
      </c>
      <c r="D366" s="19" t="s">
        <v>449</v>
      </c>
      <c r="E366" s="19">
        <v>1137349</v>
      </c>
      <c r="F366" s="140">
        <v>44788</v>
      </c>
      <c r="G366" s="151" t="s">
        <v>3813</v>
      </c>
      <c r="H366" s="151">
        <v>1145824</v>
      </c>
      <c r="I366" s="151"/>
      <c r="J366" s="151"/>
      <c r="K366" s="151"/>
      <c r="L366" s="151"/>
      <c r="M366" s="151"/>
      <c r="N366" s="151"/>
      <c r="O366" s="151"/>
      <c r="P366" s="151"/>
      <c r="Q366" s="151"/>
      <c r="R366" s="151"/>
      <c r="S366" s="151"/>
      <c r="T366" s="151"/>
      <c r="U366" s="151"/>
      <c r="V366" s="152">
        <v>44793</v>
      </c>
      <c r="W366" s="151" t="s">
        <v>4162</v>
      </c>
      <c r="X366" s="151"/>
      <c r="Z366"/>
      <c r="AD366" s="19">
        <v>12358</v>
      </c>
    </row>
    <row r="367" spans="1:31" x14ac:dyDescent="0.25">
      <c r="A367" s="19" t="s">
        <v>4279</v>
      </c>
      <c r="B367" s="19">
        <v>13790748</v>
      </c>
      <c r="C367" s="139">
        <v>6.125</v>
      </c>
      <c r="D367" s="19" t="s">
        <v>449</v>
      </c>
      <c r="E367" s="19">
        <v>1137349</v>
      </c>
      <c r="F367" s="140">
        <v>44788</v>
      </c>
      <c r="G367" s="151" t="s">
        <v>3813</v>
      </c>
      <c r="H367" s="151">
        <v>1145824</v>
      </c>
      <c r="I367" s="151"/>
      <c r="J367" s="151"/>
      <c r="K367" s="151"/>
      <c r="L367" s="151"/>
      <c r="M367" s="151"/>
      <c r="N367" s="151"/>
      <c r="O367" s="151"/>
      <c r="P367" s="151"/>
      <c r="Q367" s="151"/>
      <c r="R367" s="151"/>
      <c r="S367" s="151"/>
      <c r="T367" s="151"/>
      <c r="U367" s="151"/>
      <c r="V367" s="152">
        <v>44793</v>
      </c>
      <c r="W367" s="151" t="s">
        <v>4162</v>
      </c>
      <c r="X367" s="151"/>
      <c r="Z367"/>
      <c r="AD367" s="19">
        <v>12359</v>
      </c>
      <c r="AE367" s="34"/>
    </row>
    <row r="368" spans="1:31" x14ac:dyDescent="0.25">
      <c r="A368" s="19" t="s">
        <v>4280</v>
      </c>
      <c r="B368" s="19">
        <v>13754552</v>
      </c>
      <c r="C368" s="139">
        <v>12</v>
      </c>
      <c r="D368" s="19" t="s">
        <v>3922</v>
      </c>
      <c r="E368" s="19" t="s">
        <v>3978</v>
      </c>
      <c r="F368" s="140">
        <v>44789</v>
      </c>
      <c r="G368" s="151" t="s">
        <v>3813</v>
      </c>
      <c r="H368" s="151">
        <v>1145825</v>
      </c>
      <c r="I368" s="151"/>
      <c r="J368" s="151"/>
      <c r="K368" s="151"/>
      <c r="L368" s="151"/>
      <c r="M368" s="151"/>
      <c r="N368" s="151"/>
      <c r="O368" s="151"/>
      <c r="P368" s="151"/>
      <c r="Q368" s="151"/>
      <c r="R368" s="151"/>
      <c r="S368" s="151"/>
      <c r="T368" s="151"/>
      <c r="U368" s="151"/>
      <c r="V368" s="152">
        <v>44795</v>
      </c>
      <c r="W368" s="151" t="s">
        <v>4164</v>
      </c>
      <c r="X368" s="151"/>
      <c r="Z368"/>
      <c r="AD368" s="19">
        <v>12360</v>
      </c>
    </row>
    <row r="369" spans="1:33" x14ac:dyDescent="0.25">
      <c r="A369" s="19" t="s">
        <v>4281</v>
      </c>
      <c r="B369" s="19">
        <v>13754551</v>
      </c>
      <c r="C369" s="139">
        <v>12</v>
      </c>
      <c r="D369" s="19" t="s">
        <v>3922</v>
      </c>
      <c r="E369" s="19" t="s">
        <v>3978</v>
      </c>
      <c r="F369" s="140">
        <v>44789</v>
      </c>
      <c r="G369" s="151" t="s">
        <v>3813</v>
      </c>
      <c r="H369" s="151">
        <v>1145825</v>
      </c>
      <c r="I369" s="151"/>
      <c r="J369" s="151"/>
      <c r="K369" s="151"/>
      <c r="L369" s="151"/>
      <c r="M369" s="151"/>
      <c r="N369" s="151"/>
      <c r="O369" s="151"/>
      <c r="P369" s="151"/>
      <c r="Q369" s="151"/>
      <c r="R369" s="151"/>
      <c r="S369" s="151"/>
      <c r="T369" s="151"/>
      <c r="U369" s="151"/>
      <c r="V369" s="152">
        <v>44795</v>
      </c>
      <c r="W369" s="151" t="s">
        <v>4164</v>
      </c>
      <c r="X369" s="151"/>
      <c r="Z369"/>
      <c r="AD369" s="19">
        <v>12361</v>
      </c>
      <c r="AE369" s="34"/>
    </row>
    <row r="370" spans="1:33" x14ac:dyDescent="0.25">
      <c r="A370" s="19" t="s">
        <v>4282</v>
      </c>
      <c r="B370" s="19">
        <v>13771601</v>
      </c>
      <c r="C370" s="139">
        <v>12</v>
      </c>
      <c r="D370" s="19" t="s">
        <v>3922</v>
      </c>
      <c r="E370" s="19" t="s">
        <v>3978</v>
      </c>
      <c r="F370" s="140">
        <v>44790</v>
      </c>
      <c r="G370" s="19" t="s">
        <v>3813</v>
      </c>
      <c r="H370" s="19">
        <v>1145825</v>
      </c>
      <c r="V370" s="140">
        <v>44795</v>
      </c>
      <c r="W370" s="19" t="s">
        <v>4164</v>
      </c>
      <c r="Z370"/>
      <c r="AD370" s="19">
        <v>12362</v>
      </c>
    </row>
    <row r="371" spans="1:33" x14ac:dyDescent="0.25">
      <c r="A371" s="19" t="s">
        <v>4283</v>
      </c>
      <c r="B371" s="19">
        <v>13765904</v>
      </c>
      <c r="C371" s="139">
        <v>12</v>
      </c>
      <c r="D371" s="19" t="s">
        <v>3922</v>
      </c>
      <c r="E371" s="19" t="s">
        <v>3978</v>
      </c>
      <c r="F371" s="140">
        <v>44790</v>
      </c>
      <c r="G371" s="151" t="s">
        <v>3813</v>
      </c>
      <c r="H371" s="151">
        <v>1145825</v>
      </c>
      <c r="I371" s="151"/>
      <c r="J371" s="151"/>
      <c r="K371" s="151"/>
      <c r="L371" s="151"/>
      <c r="M371" s="151"/>
      <c r="N371" s="151"/>
      <c r="O371" s="151"/>
      <c r="P371" s="151"/>
      <c r="Q371" s="151"/>
      <c r="R371" s="151"/>
      <c r="S371" s="151"/>
      <c r="T371" s="151"/>
      <c r="U371" s="151"/>
      <c r="V371" s="152">
        <v>44796</v>
      </c>
      <c r="W371" s="151" t="s">
        <v>4164</v>
      </c>
      <c r="X371" s="151"/>
      <c r="Z371"/>
      <c r="AD371" s="19">
        <v>12371</v>
      </c>
      <c r="AE371" s="34"/>
    </row>
    <row r="372" spans="1:33" x14ac:dyDescent="0.25">
      <c r="A372" s="19" t="s">
        <v>4284</v>
      </c>
      <c r="B372" s="19">
        <v>13771602</v>
      </c>
      <c r="C372" s="139">
        <v>12</v>
      </c>
      <c r="D372" s="19" t="s">
        <v>3922</v>
      </c>
      <c r="E372" s="19" t="s">
        <v>3978</v>
      </c>
      <c r="F372" s="140">
        <v>44790</v>
      </c>
      <c r="G372" s="151" t="s">
        <v>3813</v>
      </c>
      <c r="H372" s="151">
        <v>1145825</v>
      </c>
      <c r="I372" s="151"/>
      <c r="J372" s="151"/>
      <c r="K372" s="151"/>
      <c r="L372" s="151"/>
      <c r="M372" s="151"/>
      <c r="N372" s="151"/>
      <c r="O372" s="151"/>
      <c r="P372" s="151"/>
      <c r="Q372" s="151"/>
      <c r="R372" s="151"/>
      <c r="S372" s="151"/>
      <c r="T372" s="151"/>
      <c r="U372" s="151"/>
      <c r="V372" s="152">
        <v>44802</v>
      </c>
      <c r="W372" s="151" t="s">
        <v>4164</v>
      </c>
      <c r="X372" s="151"/>
      <c r="Z372"/>
      <c r="AD372" s="19">
        <v>12372</v>
      </c>
      <c r="AE372" s="34"/>
    </row>
    <row r="373" spans="1:33" x14ac:dyDescent="0.25">
      <c r="A373" s="19" t="s">
        <v>4285</v>
      </c>
      <c r="B373" s="19">
        <v>13771594</v>
      </c>
      <c r="C373" s="139">
        <v>12</v>
      </c>
      <c r="D373" s="19" t="s">
        <v>3922</v>
      </c>
      <c r="E373" s="19" t="s">
        <v>3978</v>
      </c>
      <c r="F373" s="140">
        <v>44791</v>
      </c>
      <c r="G373" s="151" t="s">
        <v>3813</v>
      </c>
      <c r="H373" s="151">
        <v>1145825</v>
      </c>
      <c r="I373" s="151"/>
      <c r="J373" s="151"/>
      <c r="K373" s="151"/>
      <c r="L373" s="151"/>
      <c r="M373" s="151"/>
      <c r="N373" s="151"/>
      <c r="O373" s="151"/>
      <c r="P373" s="151"/>
      <c r="Q373" s="151"/>
      <c r="R373" s="151"/>
      <c r="S373" s="151"/>
      <c r="T373" s="151"/>
      <c r="U373" s="151"/>
      <c r="V373" s="152">
        <v>44796</v>
      </c>
      <c r="W373" s="151" t="s">
        <v>4164</v>
      </c>
      <c r="X373" s="151"/>
      <c r="Z373"/>
      <c r="AD373" s="19">
        <v>12373</v>
      </c>
    </row>
    <row r="374" spans="1:33" x14ac:dyDescent="0.25">
      <c r="A374" s="19" t="s">
        <v>4286</v>
      </c>
      <c r="B374" s="19">
        <v>13719644</v>
      </c>
      <c r="C374" s="139">
        <v>17</v>
      </c>
      <c r="D374" s="19" t="s">
        <v>3904</v>
      </c>
      <c r="E374" s="19">
        <v>1162267</v>
      </c>
      <c r="F374" s="140">
        <v>44795</v>
      </c>
      <c r="G374" s="151" t="s">
        <v>3813</v>
      </c>
      <c r="H374" s="151">
        <v>1153090</v>
      </c>
      <c r="I374" s="151"/>
      <c r="J374" s="151"/>
      <c r="K374" s="151"/>
      <c r="L374" s="151"/>
      <c r="M374" s="151"/>
      <c r="N374" s="151"/>
      <c r="O374" s="151"/>
      <c r="P374" s="151"/>
      <c r="Q374" s="151"/>
      <c r="R374" s="151"/>
      <c r="S374" s="151"/>
      <c r="T374" s="151"/>
      <c r="U374" s="151"/>
      <c r="V374" s="152">
        <v>44798</v>
      </c>
      <c r="W374" s="151" t="s">
        <v>4287</v>
      </c>
      <c r="X374" s="151"/>
      <c r="Z374"/>
      <c r="AD374" s="19">
        <v>12394</v>
      </c>
      <c r="AE374" s="34"/>
    </row>
    <row r="375" spans="1:33" x14ac:dyDescent="0.25">
      <c r="A375" s="19" t="s">
        <v>4288</v>
      </c>
      <c r="B375" s="19">
        <v>13670102</v>
      </c>
      <c r="C375" s="139">
        <v>8.5</v>
      </c>
      <c r="D375" s="19" t="s">
        <v>4014</v>
      </c>
      <c r="E375" s="19">
        <v>1159702</v>
      </c>
      <c r="F375" s="140">
        <v>44574</v>
      </c>
      <c r="G375" s="151" t="s">
        <v>3813</v>
      </c>
      <c r="H375" s="151">
        <v>1191006</v>
      </c>
      <c r="I375" s="151"/>
      <c r="J375" s="151"/>
      <c r="K375" s="151"/>
      <c r="L375" s="151"/>
      <c r="M375" s="151"/>
      <c r="N375" s="151"/>
      <c r="O375" s="151"/>
      <c r="P375" s="151"/>
      <c r="Q375" s="151"/>
      <c r="R375" s="151"/>
      <c r="S375" s="151"/>
      <c r="T375" s="151"/>
      <c r="U375" s="151"/>
      <c r="V375" s="152">
        <v>44598</v>
      </c>
      <c r="W375" s="151" t="s">
        <v>4015</v>
      </c>
      <c r="X375" s="151"/>
      <c r="Z375"/>
      <c r="AE375" s="34"/>
    </row>
    <row r="376" spans="1:33" x14ac:dyDescent="0.25">
      <c r="A376" s="19" t="s">
        <v>4289</v>
      </c>
      <c r="B376" s="19">
        <v>13719645</v>
      </c>
      <c r="C376" s="139">
        <v>17</v>
      </c>
      <c r="D376" s="19" t="s">
        <v>3904</v>
      </c>
      <c r="E376" s="19">
        <v>1162267</v>
      </c>
      <c r="F376" s="140">
        <v>44795</v>
      </c>
      <c r="G376" s="151" t="s">
        <v>3813</v>
      </c>
      <c r="H376" s="151">
        <v>1153090</v>
      </c>
      <c r="I376" s="151"/>
      <c r="J376" s="151"/>
      <c r="K376" s="151"/>
      <c r="L376" s="151"/>
      <c r="M376" s="151"/>
      <c r="N376" s="151"/>
      <c r="O376" s="151"/>
      <c r="P376" s="151"/>
      <c r="Q376" s="151"/>
      <c r="R376" s="151"/>
      <c r="S376" s="151"/>
      <c r="T376" s="151"/>
      <c r="U376" s="151"/>
      <c r="V376" s="152">
        <v>44801</v>
      </c>
      <c r="W376" s="151" t="s">
        <v>4287</v>
      </c>
      <c r="X376" s="151"/>
      <c r="Z376"/>
      <c r="AD376" s="19">
        <v>12395</v>
      </c>
    </row>
    <row r="377" spans="1:33" x14ac:dyDescent="0.25">
      <c r="A377" s="19" t="s">
        <v>4290</v>
      </c>
      <c r="B377" s="19">
        <v>13740214</v>
      </c>
      <c r="C377" s="139">
        <v>17</v>
      </c>
      <c r="D377" s="19" t="s">
        <v>3904</v>
      </c>
      <c r="E377" s="19">
        <v>1162267</v>
      </c>
      <c r="F377" s="140">
        <v>44795</v>
      </c>
      <c r="G377" s="19" t="s">
        <v>3813</v>
      </c>
      <c r="H377" s="19">
        <v>1153090</v>
      </c>
      <c r="V377" s="140">
        <v>44804</v>
      </c>
      <c r="W377" s="19" t="s">
        <v>4287</v>
      </c>
      <c r="Z377"/>
      <c r="AD377" s="19">
        <v>12396</v>
      </c>
      <c r="AE377" s="34"/>
    </row>
    <row r="378" spans="1:33" x14ac:dyDescent="0.25">
      <c r="A378" s="19" t="s">
        <v>4291</v>
      </c>
      <c r="B378" s="19">
        <v>13685098</v>
      </c>
      <c r="C378" s="139">
        <v>16</v>
      </c>
      <c r="D378" s="19" t="s">
        <v>4205</v>
      </c>
      <c r="E378" s="19">
        <v>1033011</v>
      </c>
      <c r="F378" s="140">
        <v>44802</v>
      </c>
      <c r="G378" s="19" t="s">
        <v>3813</v>
      </c>
      <c r="H378" s="19">
        <v>1145823</v>
      </c>
      <c r="V378" s="152">
        <v>44808</v>
      </c>
      <c r="W378" s="151" t="s">
        <v>4233</v>
      </c>
      <c r="X378" s="151"/>
      <c r="Z378"/>
      <c r="AD378" s="19">
        <v>12417</v>
      </c>
    </row>
    <row r="379" spans="1:33" x14ac:dyDescent="0.25">
      <c r="A379" s="19" t="s">
        <v>4292</v>
      </c>
      <c r="B379" s="19">
        <v>13697076</v>
      </c>
      <c r="C379" s="139">
        <v>16</v>
      </c>
      <c r="D379" s="19" t="s">
        <v>4205</v>
      </c>
      <c r="E379" s="19">
        <v>1033011</v>
      </c>
      <c r="F379" s="140">
        <v>44802</v>
      </c>
      <c r="G379" s="19" t="s">
        <v>3813</v>
      </c>
      <c r="H379" s="19">
        <v>1145823</v>
      </c>
      <c r="V379" s="152">
        <v>44808</v>
      </c>
      <c r="W379" s="151" t="s">
        <v>4233</v>
      </c>
      <c r="X379" s="151"/>
      <c r="Z379"/>
      <c r="AD379" s="19">
        <v>12418</v>
      </c>
      <c r="AE379" s="34"/>
    </row>
    <row r="380" spans="1:33" x14ac:dyDescent="0.25">
      <c r="A380" s="19" t="s">
        <v>4293</v>
      </c>
      <c r="B380" s="19">
        <v>13771595</v>
      </c>
      <c r="C380" s="139">
        <v>12</v>
      </c>
      <c r="D380" s="19" t="s">
        <v>3922</v>
      </c>
      <c r="E380" s="19" t="s">
        <v>3978</v>
      </c>
      <c r="F380" s="140">
        <v>44805</v>
      </c>
      <c r="G380" s="19" t="s">
        <v>3813</v>
      </c>
      <c r="H380" s="19">
        <v>1145825</v>
      </c>
      <c r="V380" s="152">
        <v>44811</v>
      </c>
      <c r="W380" s="151" t="s">
        <v>4164</v>
      </c>
      <c r="X380" s="151"/>
      <c r="Z380"/>
      <c r="AD380" s="19">
        <v>12438</v>
      </c>
    </row>
    <row r="381" spans="1:33" s="153" customFormat="1" x14ac:dyDescent="0.25">
      <c r="A381" s="19" t="s">
        <v>4294</v>
      </c>
      <c r="B381" s="19">
        <v>13771596</v>
      </c>
      <c r="C381" s="139">
        <v>12</v>
      </c>
      <c r="D381" s="19" t="s">
        <v>3922</v>
      </c>
      <c r="E381" s="19" t="s">
        <v>3978</v>
      </c>
      <c r="F381" s="140">
        <v>44805</v>
      </c>
      <c r="G381" s="19" t="s">
        <v>3813</v>
      </c>
      <c r="H381" s="19">
        <v>1145825</v>
      </c>
      <c r="I381" s="19"/>
      <c r="J381" s="19"/>
      <c r="K381" s="19"/>
      <c r="L381" s="19"/>
      <c r="M381" s="19"/>
      <c r="N381" s="19"/>
      <c r="O381" s="19"/>
      <c r="P381" s="19"/>
      <c r="Q381" s="19"/>
      <c r="R381" s="19"/>
      <c r="S381" s="19"/>
      <c r="T381" s="19"/>
      <c r="U381" s="19"/>
      <c r="V381" s="152">
        <v>44811</v>
      </c>
      <c r="W381" s="151" t="s">
        <v>4164</v>
      </c>
      <c r="X381" s="151"/>
      <c r="Y381" s="169"/>
      <c r="Z381" s="19"/>
      <c r="AB381" s="150"/>
      <c r="AC381" s="150"/>
      <c r="AD381" s="19">
        <v>12439</v>
      </c>
      <c r="AE381" s="34"/>
      <c r="AF381" s="19"/>
      <c r="AG381" s="19"/>
    </row>
    <row r="382" spans="1:33" x14ac:dyDescent="0.25">
      <c r="A382" s="19" t="s">
        <v>4295</v>
      </c>
      <c r="B382" s="19">
        <v>13771597</v>
      </c>
      <c r="C382" s="139">
        <v>12</v>
      </c>
      <c r="D382" s="19" t="s">
        <v>3922</v>
      </c>
      <c r="E382" s="19" t="s">
        <v>3978</v>
      </c>
      <c r="F382" s="140">
        <v>44808</v>
      </c>
      <c r="G382" s="19" t="s">
        <v>3813</v>
      </c>
      <c r="H382" s="19">
        <v>1145825</v>
      </c>
      <c r="V382" s="152">
        <v>44818</v>
      </c>
      <c r="W382" s="151" t="s">
        <v>4164</v>
      </c>
      <c r="X382" s="151"/>
      <c r="Z382"/>
      <c r="AD382" s="19">
        <v>12440</v>
      </c>
    </row>
    <row r="383" spans="1:33" x14ac:dyDescent="0.25">
      <c r="A383" s="19" t="s">
        <v>4296</v>
      </c>
      <c r="B383" s="19">
        <v>13791953</v>
      </c>
      <c r="C383" s="139">
        <v>3.75</v>
      </c>
      <c r="D383" s="19" t="s">
        <v>1973</v>
      </c>
      <c r="E383" s="19" t="s">
        <v>1974</v>
      </c>
      <c r="F383" s="140">
        <v>44808</v>
      </c>
      <c r="G383" s="19" t="s">
        <v>3813</v>
      </c>
      <c r="H383" s="19">
        <v>1223749</v>
      </c>
      <c r="V383" s="140">
        <v>44810</v>
      </c>
      <c r="W383" s="151" t="s">
        <v>4297</v>
      </c>
      <c r="X383" s="151"/>
      <c r="Z383"/>
      <c r="AD383" s="19">
        <v>12447</v>
      </c>
      <c r="AE383" s="34"/>
    </row>
    <row r="384" spans="1:33" x14ac:dyDescent="0.25">
      <c r="A384" s="19" t="s">
        <v>4298</v>
      </c>
      <c r="B384" s="19">
        <v>13791954</v>
      </c>
      <c r="C384" s="139">
        <v>3.75</v>
      </c>
      <c r="D384" s="19" t="s">
        <v>1973</v>
      </c>
      <c r="E384" s="19" t="s">
        <v>1974</v>
      </c>
      <c r="F384" s="140">
        <v>44809</v>
      </c>
      <c r="G384" s="19" t="s">
        <v>3813</v>
      </c>
      <c r="H384" s="19">
        <v>1223749</v>
      </c>
      <c r="V384" s="152">
        <v>44810</v>
      </c>
      <c r="W384" s="151" t="s">
        <v>4297</v>
      </c>
      <c r="X384" s="151"/>
      <c r="Z384"/>
      <c r="AD384" s="19">
        <v>12448</v>
      </c>
      <c r="AE384" s="34"/>
    </row>
    <row r="385" spans="1:31" x14ac:dyDescent="0.25">
      <c r="A385" s="19" t="s">
        <v>4299</v>
      </c>
      <c r="B385" s="19">
        <v>13791955</v>
      </c>
      <c r="C385" s="139">
        <v>3.75</v>
      </c>
      <c r="D385" s="19" t="s">
        <v>1973</v>
      </c>
      <c r="E385" s="19" t="s">
        <v>1974</v>
      </c>
      <c r="F385" s="140">
        <v>44809</v>
      </c>
      <c r="G385" s="19" t="s">
        <v>3813</v>
      </c>
      <c r="H385" s="19">
        <v>1223749</v>
      </c>
      <c r="V385" s="152">
        <v>44810</v>
      </c>
      <c r="W385" s="151" t="s">
        <v>4297</v>
      </c>
      <c r="X385" s="151"/>
      <c r="Z385"/>
      <c r="AD385" s="19">
        <v>12449</v>
      </c>
    </row>
    <row r="386" spans="1:31" x14ac:dyDescent="0.25">
      <c r="A386" s="19" t="s">
        <v>4300</v>
      </c>
      <c r="B386" s="19">
        <v>13641013</v>
      </c>
      <c r="C386" s="139">
        <v>12.25</v>
      </c>
      <c r="D386" s="19" t="s">
        <v>4301</v>
      </c>
      <c r="E386" s="19">
        <v>1138896</v>
      </c>
      <c r="F386" s="140">
        <v>44584</v>
      </c>
      <c r="G386" s="151" t="s">
        <v>3813</v>
      </c>
      <c r="H386" s="151">
        <v>1187881</v>
      </c>
      <c r="I386" s="151"/>
      <c r="J386" s="151"/>
      <c r="K386" s="151"/>
      <c r="L386" s="151"/>
      <c r="M386" s="151"/>
      <c r="N386" s="151"/>
      <c r="O386" s="151"/>
      <c r="P386" s="151"/>
      <c r="Q386" s="151"/>
      <c r="R386" s="151"/>
      <c r="S386" s="151"/>
      <c r="T386" s="151"/>
      <c r="U386" s="151"/>
      <c r="V386" s="152">
        <v>44587</v>
      </c>
      <c r="W386" s="151" t="s">
        <v>4302</v>
      </c>
      <c r="X386" s="151"/>
      <c r="Z386"/>
      <c r="AE386" s="34"/>
    </row>
    <row r="387" spans="1:31" x14ac:dyDescent="0.25">
      <c r="A387" s="19" t="s">
        <v>4303</v>
      </c>
      <c r="B387" s="19">
        <v>13712060</v>
      </c>
      <c r="C387" s="139">
        <v>12.25</v>
      </c>
      <c r="D387" s="19" t="s">
        <v>146</v>
      </c>
      <c r="E387" s="19">
        <v>1142907</v>
      </c>
      <c r="F387" s="140">
        <v>44810</v>
      </c>
      <c r="G387" s="151" t="s">
        <v>3813</v>
      </c>
      <c r="H387" s="151">
        <v>1112857</v>
      </c>
      <c r="I387" s="151"/>
      <c r="J387" s="151"/>
      <c r="K387" s="151"/>
      <c r="L387" s="151"/>
      <c r="M387" s="151"/>
      <c r="N387" s="151"/>
      <c r="O387" s="151"/>
      <c r="P387" s="151"/>
      <c r="Q387" s="151"/>
      <c r="R387" s="151"/>
      <c r="S387" s="151"/>
      <c r="T387" s="151"/>
      <c r="U387" s="151"/>
      <c r="V387" s="152">
        <v>44813</v>
      </c>
      <c r="W387" s="151" t="s">
        <v>4304</v>
      </c>
      <c r="X387" s="151"/>
      <c r="Z387"/>
      <c r="AE387" s="34"/>
    </row>
    <row r="388" spans="1:31" x14ac:dyDescent="0.25">
      <c r="A388" s="19" t="s">
        <v>4305</v>
      </c>
      <c r="B388" s="19">
        <v>13730510</v>
      </c>
      <c r="C388" s="139">
        <v>16</v>
      </c>
      <c r="D388" s="19" t="s">
        <v>4169</v>
      </c>
      <c r="E388" s="19">
        <v>1190973</v>
      </c>
      <c r="F388" s="140">
        <v>44815</v>
      </c>
      <c r="G388" s="151" t="s">
        <v>3813</v>
      </c>
      <c r="H388" s="151">
        <v>1197910</v>
      </c>
      <c r="I388" s="151"/>
      <c r="J388" s="151"/>
      <c r="K388" s="151"/>
      <c r="L388" s="151"/>
      <c r="M388" s="151"/>
      <c r="N388" s="151"/>
      <c r="O388" s="151"/>
      <c r="P388" s="151"/>
      <c r="Q388" s="151"/>
      <c r="R388" s="151"/>
      <c r="S388" s="151"/>
      <c r="T388" s="151"/>
      <c r="U388" s="151"/>
      <c r="V388" s="152">
        <v>44816</v>
      </c>
      <c r="W388" s="151" t="s">
        <v>4170</v>
      </c>
      <c r="X388" s="151"/>
      <c r="Z388"/>
      <c r="AD388" s="19">
        <v>12466</v>
      </c>
    </row>
    <row r="389" spans="1:31" x14ac:dyDescent="0.25">
      <c r="A389" s="19" t="s">
        <v>4306</v>
      </c>
      <c r="B389" s="19">
        <v>13754555</v>
      </c>
      <c r="C389" s="139">
        <v>12</v>
      </c>
      <c r="D389" s="19" t="s">
        <v>3917</v>
      </c>
      <c r="E389" s="19">
        <v>1020531</v>
      </c>
      <c r="F389" s="140">
        <v>44816</v>
      </c>
      <c r="G389" s="151" t="s">
        <v>3813</v>
      </c>
      <c r="H389" s="151">
        <v>1146009</v>
      </c>
      <c r="I389" s="151"/>
      <c r="J389" s="151"/>
      <c r="K389" s="151"/>
      <c r="L389" s="151"/>
      <c r="M389" s="151"/>
      <c r="N389" s="151"/>
      <c r="O389" s="151"/>
      <c r="P389" s="151"/>
      <c r="Q389" s="151"/>
      <c r="R389" s="151"/>
      <c r="S389" s="151"/>
      <c r="T389" s="151"/>
      <c r="U389" s="151"/>
      <c r="V389" s="152">
        <v>44817</v>
      </c>
      <c r="W389" s="151" t="s">
        <v>4192</v>
      </c>
      <c r="X389" s="151"/>
      <c r="Z389"/>
      <c r="AD389" s="19">
        <v>12476</v>
      </c>
      <c r="AE389" s="34"/>
    </row>
    <row r="390" spans="1:31" x14ac:dyDescent="0.25">
      <c r="A390" s="19" t="s">
        <v>4307</v>
      </c>
      <c r="B390" s="19">
        <v>13771603</v>
      </c>
      <c r="C390" s="139">
        <v>12</v>
      </c>
      <c r="D390" s="19" t="s">
        <v>3917</v>
      </c>
      <c r="E390" s="19">
        <v>1020531</v>
      </c>
      <c r="F390" s="140">
        <v>44816</v>
      </c>
      <c r="G390" s="19" t="s">
        <v>3813</v>
      </c>
      <c r="H390" s="19">
        <v>1146009</v>
      </c>
      <c r="V390" s="140">
        <v>44820</v>
      </c>
      <c r="W390" s="19" t="s">
        <v>4192</v>
      </c>
      <c r="Z390"/>
      <c r="AD390" s="19">
        <v>12477</v>
      </c>
    </row>
    <row r="391" spans="1:31" x14ac:dyDescent="0.25">
      <c r="A391" s="19" t="s">
        <v>4308</v>
      </c>
      <c r="B391" s="19">
        <v>13771604</v>
      </c>
      <c r="C391" s="139">
        <v>12</v>
      </c>
      <c r="D391" s="19" t="s">
        <v>3917</v>
      </c>
      <c r="E391" s="19">
        <v>1020531</v>
      </c>
      <c r="F391" s="140">
        <v>44816</v>
      </c>
      <c r="G391" s="151" t="s">
        <v>3813</v>
      </c>
      <c r="H391" s="151">
        <v>1146009</v>
      </c>
      <c r="I391" s="151"/>
      <c r="J391" s="151"/>
      <c r="K391" s="151"/>
      <c r="L391" s="151"/>
      <c r="M391" s="151"/>
      <c r="N391" s="151"/>
      <c r="O391" s="151"/>
      <c r="P391" s="151"/>
      <c r="Q391" s="151"/>
      <c r="R391" s="151"/>
      <c r="S391" s="151"/>
      <c r="T391" s="151"/>
      <c r="U391" s="151"/>
      <c r="V391" s="152">
        <v>44819</v>
      </c>
      <c r="W391" s="151" t="s">
        <v>4192</v>
      </c>
      <c r="X391" s="151"/>
      <c r="Z391"/>
      <c r="AD391" s="19">
        <v>12478</v>
      </c>
      <c r="AE391" s="34"/>
    </row>
    <row r="392" spans="1:31" x14ac:dyDescent="0.25">
      <c r="A392" s="19" t="s">
        <v>4309</v>
      </c>
      <c r="B392" s="19">
        <v>13771605</v>
      </c>
      <c r="C392" s="139">
        <v>12</v>
      </c>
      <c r="D392" s="19" t="s">
        <v>3917</v>
      </c>
      <c r="E392" s="19">
        <v>1020531</v>
      </c>
      <c r="F392" s="140">
        <v>44816</v>
      </c>
      <c r="G392" s="151" t="s">
        <v>3813</v>
      </c>
      <c r="H392" s="151">
        <v>1146009</v>
      </c>
      <c r="I392" s="151"/>
      <c r="J392" s="151"/>
      <c r="K392" s="151"/>
      <c r="L392" s="151"/>
      <c r="M392" s="151"/>
      <c r="N392" s="151"/>
      <c r="O392" s="151"/>
      <c r="P392" s="151"/>
      <c r="Q392" s="151"/>
      <c r="R392" s="151"/>
      <c r="S392" s="151"/>
      <c r="T392" s="151"/>
      <c r="U392" s="151"/>
      <c r="V392" s="152">
        <v>44822</v>
      </c>
      <c r="W392" s="151" t="s">
        <v>4192</v>
      </c>
      <c r="X392" s="151"/>
      <c r="Z392"/>
      <c r="AD392" s="19">
        <v>12479</v>
      </c>
    </row>
    <row r="393" spans="1:31" x14ac:dyDescent="0.25">
      <c r="A393" s="19" t="s">
        <v>4310</v>
      </c>
      <c r="B393" s="19">
        <v>13719640</v>
      </c>
      <c r="C393" s="139">
        <v>12.25</v>
      </c>
      <c r="D393" s="19" t="s">
        <v>146</v>
      </c>
      <c r="E393" s="19">
        <v>1142907</v>
      </c>
      <c r="F393" s="140">
        <v>44818</v>
      </c>
      <c r="G393" s="151" t="s">
        <v>3813</v>
      </c>
      <c r="H393" s="151">
        <v>1112857</v>
      </c>
      <c r="I393" s="151"/>
      <c r="J393" s="151"/>
      <c r="K393" s="151"/>
      <c r="L393" s="151"/>
      <c r="M393" s="151"/>
      <c r="N393" s="151"/>
      <c r="O393" s="151"/>
      <c r="P393" s="151"/>
      <c r="Q393" s="151"/>
      <c r="R393" s="151"/>
      <c r="S393" s="151"/>
      <c r="T393" s="151"/>
      <c r="U393" s="151"/>
      <c r="V393" s="152">
        <v>44823</v>
      </c>
      <c r="W393" s="151" t="s">
        <v>4311</v>
      </c>
      <c r="X393" s="151"/>
      <c r="Z393"/>
      <c r="AD393" s="19">
        <v>12486</v>
      </c>
      <c r="AE393" s="34"/>
    </row>
    <row r="394" spans="1:31" x14ac:dyDescent="0.25">
      <c r="A394" s="19" t="s">
        <v>4312</v>
      </c>
      <c r="B394" s="19">
        <v>13719639</v>
      </c>
      <c r="C394" s="139">
        <v>12.25</v>
      </c>
      <c r="D394" s="19" t="s">
        <v>146</v>
      </c>
      <c r="E394" s="19">
        <v>1142907</v>
      </c>
      <c r="F394" s="140">
        <v>44818</v>
      </c>
      <c r="G394" s="151" t="s">
        <v>3813</v>
      </c>
      <c r="H394" s="151">
        <v>1112857</v>
      </c>
      <c r="I394" s="151"/>
      <c r="J394" s="151"/>
      <c r="K394" s="151"/>
      <c r="L394" s="151"/>
      <c r="M394" s="151"/>
      <c r="N394" s="151"/>
      <c r="O394" s="151"/>
      <c r="P394" s="151"/>
      <c r="Q394" s="151"/>
      <c r="R394" s="151"/>
      <c r="S394" s="151"/>
      <c r="T394" s="151"/>
      <c r="U394" s="151"/>
      <c r="V394" s="152">
        <v>44824</v>
      </c>
      <c r="W394" s="151" t="s">
        <v>4311</v>
      </c>
      <c r="X394" s="151"/>
      <c r="Z394"/>
      <c r="AD394" s="19">
        <v>12487</v>
      </c>
    </row>
    <row r="395" spans="1:31" x14ac:dyDescent="0.25">
      <c r="A395" s="19" t="s">
        <v>4313</v>
      </c>
      <c r="B395" s="19">
        <v>13742387</v>
      </c>
      <c r="C395" s="139">
        <v>12</v>
      </c>
      <c r="D395" s="19" t="s">
        <v>3996</v>
      </c>
      <c r="E395" s="19">
        <v>1121983</v>
      </c>
      <c r="F395" s="140">
        <v>44818</v>
      </c>
      <c r="G395" s="151" t="s">
        <v>3813</v>
      </c>
      <c r="H395" s="151">
        <v>1192557</v>
      </c>
      <c r="I395" s="151"/>
      <c r="J395" s="151"/>
      <c r="K395" s="151"/>
      <c r="L395" s="151"/>
      <c r="M395" s="151"/>
      <c r="N395" s="151"/>
      <c r="O395" s="151"/>
      <c r="P395" s="151"/>
      <c r="Q395" s="151"/>
      <c r="R395" s="151"/>
      <c r="S395" s="151"/>
      <c r="T395" s="151"/>
      <c r="U395" s="151"/>
      <c r="V395" s="152">
        <v>44824</v>
      </c>
      <c r="W395" s="151" t="s">
        <v>4179</v>
      </c>
      <c r="X395" s="151"/>
      <c r="Z395"/>
      <c r="AD395" s="19">
        <v>12488</v>
      </c>
      <c r="AE395" s="34"/>
    </row>
    <row r="396" spans="1:31" x14ac:dyDescent="0.25">
      <c r="A396" s="19" t="s">
        <v>4314</v>
      </c>
      <c r="B396" s="19">
        <v>13791099</v>
      </c>
      <c r="C396" s="139">
        <v>6.125</v>
      </c>
      <c r="D396" s="19" t="s">
        <v>449</v>
      </c>
      <c r="E396" s="19">
        <v>1137349</v>
      </c>
      <c r="F396" s="140">
        <v>44819</v>
      </c>
      <c r="G396" s="19" t="s">
        <v>3813</v>
      </c>
      <c r="H396" s="19">
        <v>1145824</v>
      </c>
      <c r="V396" s="140">
        <v>44824</v>
      </c>
      <c r="W396" s="19" t="s">
        <v>4315</v>
      </c>
      <c r="Z396"/>
      <c r="AD396" s="19">
        <v>12497</v>
      </c>
      <c r="AE396" s="34"/>
    </row>
    <row r="397" spans="1:31" x14ac:dyDescent="0.25">
      <c r="A397" s="19" t="s">
        <v>4316</v>
      </c>
      <c r="B397" s="19">
        <v>13641014</v>
      </c>
      <c r="C397" s="139">
        <v>12.25</v>
      </c>
      <c r="D397" s="19" t="s">
        <v>4301</v>
      </c>
      <c r="E397" s="19">
        <v>1138896</v>
      </c>
      <c r="F397" s="140">
        <v>44584</v>
      </c>
      <c r="G397" s="151" t="s">
        <v>3813</v>
      </c>
      <c r="H397" s="151">
        <v>1187881</v>
      </c>
      <c r="I397" s="151"/>
      <c r="J397" s="151"/>
      <c r="K397" s="151"/>
      <c r="L397" s="151"/>
      <c r="M397" s="151"/>
      <c r="N397" s="151"/>
      <c r="O397" s="151"/>
      <c r="P397" s="151"/>
      <c r="Q397" s="151"/>
      <c r="R397" s="151"/>
      <c r="S397" s="151"/>
      <c r="T397" s="151"/>
      <c r="U397" s="151"/>
      <c r="V397" s="152">
        <v>44588</v>
      </c>
      <c r="W397" s="151" t="s">
        <v>4302</v>
      </c>
      <c r="X397" s="151"/>
      <c r="Z397"/>
    </row>
    <row r="398" spans="1:31" x14ac:dyDescent="0.25">
      <c r="A398" s="19" t="s">
        <v>4317</v>
      </c>
      <c r="B398" s="19">
        <v>13791100</v>
      </c>
      <c r="C398" s="139">
        <v>6.125</v>
      </c>
      <c r="D398" s="19" t="s">
        <v>449</v>
      </c>
      <c r="E398" s="19">
        <v>1137349</v>
      </c>
      <c r="F398" s="140">
        <v>44822</v>
      </c>
      <c r="G398" s="151" t="s">
        <v>3813</v>
      </c>
      <c r="H398" s="151">
        <v>1145824</v>
      </c>
      <c r="I398" s="151"/>
      <c r="J398" s="151"/>
      <c r="K398" s="151"/>
      <c r="L398" s="151"/>
      <c r="M398" s="151"/>
      <c r="N398" s="151"/>
      <c r="O398" s="151"/>
      <c r="P398" s="151"/>
      <c r="Q398" s="151"/>
      <c r="R398" s="151"/>
      <c r="S398" s="151"/>
      <c r="T398" s="151"/>
      <c r="U398" s="151"/>
      <c r="V398" s="152">
        <v>44824</v>
      </c>
      <c r="W398" s="151" t="s">
        <v>4315</v>
      </c>
      <c r="X398" s="151"/>
      <c r="Z398"/>
      <c r="AD398" s="19">
        <v>12498</v>
      </c>
    </row>
    <row r="399" spans="1:31" ht="25.5" x14ac:dyDescent="0.25">
      <c r="A399" s="19" t="s">
        <v>4318</v>
      </c>
      <c r="B399" s="19">
        <v>13697075</v>
      </c>
      <c r="C399" s="139">
        <v>16</v>
      </c>
      <c r="D399" s="19" t="s">
        <v>4205</v>
      </c>
      <c r="E399" s="19">
        <v>1033011</v>
      </c>
      <c r="F399" s="140">
        <v>44822</v>
      </c>
      <c r="G399" s="151" t="s">
        <v>3813</v>
      </c>
      <c r="H399" s="151">
        <v>1145823</v>
      </c>
      <c r="I399" s="151"/>
      <c r="J399" s="151"/>
      <c r="K399" s="151"/>
      <c r="L399" s="151"/>
      <c r="M399" s="151"/>
      <c r="N399" s="151"/>
      <c r="O399" s="151"/>
      <c r="P399" s="151"/>
      <c r="Q399" s="151"/>
      <c r="R399" s="151"/>
      <c r="S399" s="151"/>
      <c r="T399" s="151"/>
      <c r="U399" s="151"/>
      <c r="V399" s="152">
        <v>44830</v>
      </c>
      <c r="W399" s="151" t="s">
        <v>4233</v>
      </c>
      <c r="X399" s="151"/>
      <c r="Y399" s="149" t="str">
        <f t="shared" ref="Y399:Y407" si="0">A399&amp;"-"&amp;B399</f>
        <v>2022-ARDT-LV3-221-13697075</v>
      </c>
      <c r="Z399"/>
      <c r="AD399" s="19">
        <v>12509</v>
      </c>
      <c r="AE399" s="34"/>
    </row>
    <row r="400" spans="1:31" ht="25.5" x14ac:dyDescent="0.25">
      <c r="A400" s="19" t="s">
        <v>4319</v>
      </c>
      <c r="B400" s="19">
        <v>13770623</v>
      </c>
      <c r="C400" s="139">
        <v>16</v>
      </c>
      <c r="D400" s="19" t="s">
        <v>4205</v>
      </c>
      <c r="E400" s="19">
        <v>1033011</v>
      </c>
      <c r="F400" s="140">
        <v>44822</v>
      </c>
      <c r="G400" s="151" t="s">
        <v>3813</v>
      </c>
      <c r="H400" s="151">
        <v>1145823</v>
      </c>
      <c r="I400" s="151"/>
      <c r="J400" s="151"/>
      <c r="K400" s="151"/>
      <c r="L400" s="151"/>
      <c r="M400" s="151"/>
      <c r="N400" s="151"/>
      <c r="O400" s="151"/>
      <c r="P400" s="151"/>
      <c r="Q400" s="151"/>
      <c r="R400" s="151"/>
      <c r="S400" s="151"/>
      <c r="T400" s="151"/>
      <c r="U400" s="151"/>
      <c r="V400" s="152">
        <v>44831</v>
      </c>
      <c r="W400" s="151" t="s">
        <v>4233</v>
      </c>
      <c r="X400" s="151"/>
      <c r="Y400" s="149" t="str">
        <f t="shared" si="0"/>
        <v>2022-ARDT-LV3-222-13770623</v>
      </c>
      <c r="Z400"/>
      <c r="AD400" s="19">
        <v>12510</v>
      </c>
    </row>
    <row r="401" spans="1:31" ht="25.5" x14ac:dyDescent="0.25">
      <c r="A401" s="19" t="s">
        <v>4320</v>
      </c>
      <c r="B401" s="19">
        <v>13740213</v>
      </c>
      <c r="C401" s="139">
        <v>17</v>
      </c>
      <c r="D401" s="19" t="s">
        <v>3904</v>
      </c>
      <c r="E401" s="19">
        <v>1162267</v>
      </c>
      <c r="F401" s="140">
        <v>44823</v>
      </c>
      <c r="G401" s="151" t="s">
        <v>3813</v>
      </c>
      <c r="H401" s="151">
        <v>1153090</v>
      </c>
      <c r="I401" s="151"/>
      <c r="J401" s="151"/>
      <c r="K401" s="151"/>
      <c r="L401" s="151"/>
      <c r="M401" s="151"/>
      <c r="N401" s="151"/>
      <c r="O401" s="151"/>
      <c r="P401" s="151"/>
      <c r="Q401" s="151"/>
      <c r="R401" s="151"/>
      <c r="S401" s="151"/>
      <c r="T401" s="151"/>
      <c r="U401" s="151"/>
      <c r="V401" s="152">
        <v>44833</v>
      </c>
      <c r="W401" s="151" t="s">
        <v>4287</v>
      </c>
      <c r="X401" s="151"/>
      <c r="Y401" s="149" t="str">
        <f t="shared" si="0"/>
        <v>2022-ARDT-LV3-223-13740213</v>
      </c>
      <c r="Z401"/>
      <c r="AD401" s="19">
        <v>12512</v>
      </c>
      <c r="AE401" s="34"/>
    </row>
    <row r="402" spans="1:31" ht="25.5" x14ac:dyDescent="0.25">
      <c r="A402" s="19" t="s">
        <v>4321</v>
      </c>
      <c r="B402" s="19">
        <v>13740215</v>
      </c>
      <c r="C402" s="139">
        <v>17</v>
      </c>
      <c r="D402" s="19" t="s">
        <v>3904</v>
      </c>
      <c r="E402" s="19">
        <v>1162267</v>
      </c>
      <c r="F402" s="140">
        <v>44824</v>
      </c>
      <c r="G402" s="151" t="s">
        <v>3813</v>
      </c>
      <c r="H402" s="151">
        <v>1153090</v>
      </c>
      <c r="I402" s="151"/>
      <c r="J402" s="151"/>
      <c r="K402" s="151"/>
      <c r="L402" s="151"/>
      <c r="M402" s="151"/>
      <c r="N402" s="151"/>
      <c r="O402" s="151"/>
      <c r="P402" s="151"/>
      <c r="Q402" s="151"/>
      <c r="R402" s="151"/>
      <c r="S402" s="151"/>
      <c r="T402" s="151"/>
      <c r="U402" s="151"/>
      <c r="V402" s="152">
        <v>44831</v>
      </c>
      <c r="W402" s="151" t="s">
        <v>4287</v>
      </c>
      <c r="X402" s="151"/>
      <c r="Y402" s="149" t="str">
        <f t="shared" si="0"/>
        <v>2022-ARDT-LV3-224-13740215</v>
      </c>
      <c r="Z402"/>
      <c r="AD402" s="19">
        <v>12513</v>
      </c>
    </row>
    <row r="403" spans="1:31" ht="25.5" x14ac:dyDescent="0.25">
      <c r="A403" s="19" t="s">
        <v>4322</v>
      </c>
      <c r="B403" s="19">
        <v>13742388</v>
      </c>
      <c r="C403" s="139">
        <v>12</v>
      </c>
      <c r="D403" s="19" t="s">
        <v>3996</v>
      </c>
      <c r="E403" s="19" t="s">
        <v>4323</v>
      </c>
      <c r="F403" s="140">
        <v>44829</v>
      </c>
      <c r="G403" s="19" t="s">
        <v>3813</v>
      </c>
      <c r="H403" s="19">
        <v>1192557</v>
      </c>
      <c r="V403" s="140">
        <v>44836</v>
      </c>
      <c r="W403" s="19" t="s">
        <v>4324</v>
      </c>
      <c r="Y403" s="149" t="str">
        <f t="shared" si="0"/>
        <v>2022-ARDT-LV3-225-13742388</v>
      </c>
      <c r="Z403"/>
      <c r="AD403" s="19">
        <v>12522</v>
      </c>
      <c r="AE403" s="34"/>
    </row>
    <row r="404" spans="1:31" ht="25.5" x14ac:dyDescent="0.25">
      <c r="A404" s="19" t="s">
        <v>4325</v>
      </c>
      <c r="B404" s="19">
        <v>13771607</v>
      </c>
      <c r="C404" s="139">
        <v>12</v>
      </c>
      <c r="D404" s="19" t="s">
        <v>3917</v>
      </c>
      <c r="E404" s="19">
        <v>1020531</v>
      </c>
      <c r="F404" s="140">
        <v>44829</v>
      </c>
      <c r="G404" s="19" t="s">
        <v>3813</v>
      </c>
      <c r="H404" s="19">
        <v>1146009</v>
      </c>
      <c r="V404" s="152">
        <v>44833</v>
      </c>
      <c r="W404" s="151" t="s">
        <v>4326</v>
      </c>
      <c r="X404" s="151"/>
      <c r="Y404" s="149" t="str">
        <f t="shared" si="0"/>
        <v>2022-ARDT-LV3-226-13771607</v>
      </c>
      <c r="Z404"/>
      <c r="AD404" s="19">
        <v>12523</v>
      </c>
    </row>
    <row r="405" spans="1:31" ht="25.5" x14ac:dyDescent="0.25">
      <c r="A405" s="19" t="s">
        <v>4327</v>
      </c>
      <c r="B405" s="19">
        <v>13771606</v>
      </c>
      <c r="C405" s="139">
        <v>12</v>
      </c>
      <c r="D405" s="19" t="s">
        <v>3917</v>
      </c>
      <c r="E405" s="19">
        <v>1020531</v>
      </c>
      <c r="F405" s="140">
        <v>44830</v>
      </c>
      <c r="G405" s="19" t="s">
        <v>3813</v>
      </c>
      <c r="H405" s="19">
        <v>1146009</v>
      </c>
      <c r="V405" s="152">
        <v>44837</v>
      </c>
      <c r="W405" s="151" t="s">
        <v>4326</v>
      </c>
      <c r="X405" s="151"/>
      <c r="Y405" s="149" t="str">
        <f t="shared" si="0"/>
        <v>2022-ARDT-LV3-227-13771606</v>
      </c>
      <c r="Z405"/>
      <c r="AD405" s="19">
        <v>12524</v>
      </c>
      <c r="AE405" s="34"/>
    </row>
    <row r="406" spans="1:31" ht="25.5" x14ac:dyDescent="0.25">
      <c r="A406" s="19" t="s">
        <v>4328</v>
      </c>
      <c r="B406" s="19">
        <v>13753281</v>
      </c>
      <c r="C406" s="139">
        <v>8.375</v>
      </c>
      <c r="D406" s="19" t="s">
        <v>3837</v>
      </c>
      <c r="E406" s="19">
        <v>1176919</v>
      </c>
      <c r="F406" s="140">
        <v>44830</v>
      </c>
      <c r="G406" s="151" t="s">
        <v>3813</v>
      </c>
      <c r="H406" s="151">
        <v>1145826</v>
      </c>
      <c r="I406" s="151"/>
      <c r="J406" s="151"/>
      <c r="K406" s="151"/>
      <c r="L406" s="151"/>
      <c r="M406" s="151"/>
      <c r="N406" s="151"/>
      <c r="O406" s="151"/>
      <c r="P406" s="151"/>
      <c r="Q406" s="151"/>
      <c r="R406" s="151"/>
      <c r="S406" s="151"/>
      <c r="T406" s="151"/>
      <c r="U406" s="151"/>
      <c r="V406" s="152">
        <v>44835</v>
      </c>
      <c r="W406" s="151" t="s">
        <v>4159</v>
      </c>
      <c r="X406" s="151"/>
      <c r="Y406" s="149" t="str">
        <f t="shared" si="0"/>
        <v>2022-ARDT-LV3-228-13753281</v>
      </c>
      <c r="Z406"/>
      <c r="AD406" s="19">
        <v>12530</v>
      </c>
    </row>
    <row r="407" spans="1:31" ht="30" customHeight="1" x14ac:dyDescent="0.25">
      <c r="A407" s="19" t="s">
        <v>4329</v>
      </c>
      <c r="B407" s="19">
        <v>13753282</v>
      </c>
      <c r="C407" s="139">
        <v>8.375</v>
      </c>
      <c r="D407" s="19" t="s">
        <v>3837</v>
      </c>
      <c r="E407" s="19">
        <v>1176919</v>
      </c>
      <c r="F407" s="140">
        <v>44830</v>
      </c>
      <c r="G407" s="151" t="s">
        <v>3813</v>
      </c>
      <c r="H407" s="151">
        <v>1145826</v>
      </c>
      <c r="I407" s="151"/>
      <c r="J407" s="151"/>
      <c r="K407" s="151"/>
      <c r="L407" s="151"/>
      <c r="M407" s="151"/>
      <c r="N407" s="151"/>
      <c r="O407" s="151"/>
      <c r="P407" s="151"/>
      <c r="Q407" s="151"/>
      <c r="R407" s="151"/>
      <c r="S407" s="151"/>
      <c r="T407" s="151"/>
      <c r="U407" s="151"/>
      <c r="V407" s="152">
        <v>44838</v>
      </c>
      <c r="W407" s="151" t="s">
        <v>4265</v>
      </c>
      <c r="X407" s="151"/>
      <c r="Y407" s="149" t="str">
        <f t="shared" si="0"/>
        <v>2022-ARDT-LV3-229-13753282</v>
      </c>
      <c r="Z407"/>
      <c r="AD407" s="19">
        <v>12531</v>
      </c>
      <c r="AE407" s="34"/>
    </row>
    <row r="408" spans="1:31" ht="22.5" customHeight="1" x14ac:dyDescent="0.25">
      <c r="A408" s="19" t="s">
        <v>4330</v>
      </c>
      <c r="B408" s="19">
        <v>13685079</v>
      </c>
      <c r="C408" s="139">
        <v>8.375</v>
      </c>
      <c r="D408" s="19" t="s">
        <v>243</v>
      </c>
      <c r="E408" s="19" t="s">
        <v>3834</v>
      </c>
      <c r="F408" s="140">
        <v>44586</v>
      </c>
      <c r="G408" s="19" t="s">
        <v>3813</v>
      </c>
      <c r="H408" s="19">
        <v>1141517</v>
      </c>
      <c r="V408" s="140">
        <v>44591</v>
      </c>
      <c r="W408" s="155" t="s">
        <v>4030</v>
      </c>
      <c r="X408" s="155"/>
      <c r="Z408" s="19">
        <v>0.45833333333333331</v>
      </c>
      <c r="AE408" s="34"/>
    </row>
    <row r="409" spans="1:31" ht="25.5" x14ac:dyDescent="0.25">
      <c r="A409" s="19" t="s">
        <v>4331</v>
      </c>
      <c r="B409" s="19">
        <v>13771585</v>
      </c>
      <c r="C409" s="139">
        <v>8.375</v>
      </c>
      <c r="D409" s="19" t="s">
        <v>3837</v>
      </c>
      <c r="E409" s="19">
        <v>1080537</v>
      </c>
      <c r="F409" s="140">
        <v>44831</v>
      </c>
      <c r="G409" s="151" t="s">
        <v>3813</v>
      </c>
      <c r="H409" s="151">
        <v>1140080</v>
      </c>
      <c r="I409" s="151"/>
      <c r="J409" s="151"/>
      <c r="K409" s="151"/>
      <c r="L409" s="151"/>
      <c r="M409" s="151"/>
      <c r="N409" s="151"/>
      <c r="O409" s="151"/>
      <c r="P409" s="151"/>
      <c r="Q409" s="151"/>
      <c r="R409" s="151"/>
      <c r="S409" s="151"/>
      <c r="T409" s="151"/>
      <c r="U409" s="151"/>
      <c r="V409" s="152">
        <v>44838</v>
      </c>
      <c r="W409" s="151" t="s">
        <v>4157</v>
      </c>
      <c r="X409" s="151"/>
      <c r="Y409" s="149" t="str">
        <f t="shared" ref="Y409:Y418" si="1">A409&amp;"-"&amp;B409</f>
        <v>2022-ARDT-LV3-230-13771585</v>
      </c>
      <c r="Z409"/>
      <c r="AD409" s="19">
        <v>12532</v>
      </c>
      <c r="AE409" s="34"/>
    </row>
    <row r="410" spans="1:31" ht="25.5" x14ac:dyDescent="0.25">
      <c r="A410" s="19" t="s">
        <v>4332</v>
      </c>
      <c r="B410" s="19">
        <v>13807901</v>
      </c>
      <c r="C410" s="139">
        <v>6.125</v>
      </c>
      <c r="D410" s="19" t="s">
        <v>449</v>
      </c>
      <c r="E410" s="19">
        <v>1137349</v>
      </c>
      <c r="F410" s="140">
        <v>44831</v>
      </c>
      <c r="G410" s="151" t="s">
        <v>3813</v>
      </c>
      <c r="H410" s="151">
        <v>1145824</v>
      </c>
      <c r="I410" s="151"/>
      <c r="J410" s="151"/>
      <c r="K410" s="151"/>
      <c r="L410" s="151"/>
      <c r="M410" s="151"/>
      <c r="N410" s="151"/>
      <c r="O410" s="151"/>
      <c r="P410" s="151"/>
      <c r="Q410" s="151"/>
      <c r="R410" s="151"/>
      <c r="S410" s="151"/>
      <c r="T410" s="151"/>
      <c r="U410" s="151"/>
      <c r="V410" s="140">
        <v>44832</v>
      </c>
      <c r="W410" s="19" t="s">
        <v>4315</v>
      </c>
      <c r="Y410" s="149" t="str">
        <f t="shared" si="1"/>
        <v>2022-ARDT-LV3-231-13807901</v>
      </c>
      <c r="Z410"/>
      <c r="AD410" s="19">
        <v>12534</v>
      </c>
    </row>
    <row r="411" spans="1:31" ht="25.5" x14ac:dyDescent="0.25">
      <c r="A411" s="19" t="s">
        <v>4333</v>
      </c>
      <c r="B411" s="19">
        <v>13807902</v>
      </c>
      <c r="C411" s="139">
        <v>6.125</v>
      </c>
      <c r="D411" s="19" t="s">
        <v>449</v>
      </c>
      <c r="E411" s="19">
        <v>1137349</v>
      </c>
      <c r="F411" s="140">
        <v>44831</v>
      </c>
      <c r="G411" s="151" t="s">
        <v>3813</v>
      </c>
      <c r="H411" s="151">
        <v>1145824</v>
      </c>
      <c r="I411" s="151"/>
      <c r="J411" s="151"/>
      <c r="K411" s="151"/>
      <c r="L411" s="151"/>
      <c r="M411" s="151"/>
      <c r="N411" s="151"/>
      <c r="O411" s="151"/>
      <c r="P411" s="151"/>
      <c r="Q411" s="151"/>
      <c r="R411" s="151"/>
      <c r="S411" s="151"/>
      <c r="T411" s="151"/>
      <c r="U411" s="151"/>
      <c r="V411" s="152">
        <v>44833</v>
      </c>
      <c r="W411" s="151" t="s">
        <v>4315</v>
      </c>
      <c r="X411" s="151"/>
      <c r="Y411" s="149" t="str">
        <f t="shared" si="1"/>
        <v>2022-ARDT-LV3-232-13807902</v>
      </c>
      <c r="Z411"/>
      <c r="AD411" s="19">
        <v>12535</v>
      </c>
      <c r="AE411" s="34"/>
    </row>
    <row r="412" spans="1:31" ht="25.5" x14ac:dyDescent="0.25">
      <c r="A412" s="19" t="s">
        <v>4334</v>
      </c>
      <c r="B412" s="19">
        <v>13807903</v>
      </c>
      <c r="C412" s="139">
        <v>6.125</v>
      </c>
      <c r="D412" s="19" t="s">
        <v>449</v>
      </c>
      <c r="E412" s="19">
        <v>1137349</v>
      </c>
      <c r="F412" s="140">
        <v>44831</v>
      </c>
      <c r="G412" s="151" t="s">
        <v>3813</v>
      </c>
      <c r="H412" s="151">
        <v>1145824</v>
      </c>
      <c r="I412" s="151"/>
      <c r="J412" s="151"/>
      <c r="K412" s="151"/>
      <c r="L412" s="151"/>
      <c r="M412" s="151"/>
      <c r="N412" s="151"/>
      <c r="O412" s="151"/>
      <c r="P412" s="151"/>
      <c r="Q412" s="151"/>
      <c r="R412" s="151"/>
      <c r="S412" s="151"/>
      <c r="T412" s="151"/>
      <c r="U412" s="151"/>
      <c r="V412" s="152">
        <v>44838</v>
      </c>
      <c r="W412" s="151" t="s">
        <v>4315</v>
      </c>
      <c r="X412" s="151"/>
      <c r="Y412" s="149" t="str">
        <f t="shared" si="1"/>
        <v>2022-ARDT-LV3-233-13807903</v>
      </c>
      <c r="Z412"/>
      <c r="AD412" s="19">
        <v>12536</v>
      </c>
    </row>
    <row r="413" spans="1:31" ht="25.5" x14ac:dyDescent="0.25">
      <c r="A413" s="19" t="s">
        <v>4335</v>
      </c>
      <c r="B413" s="19">
        <v>13807904</v>
      </c>
      <c r="C413" s="139">
        <v>6.125</v>
      </c>
      <c r="D413" s="19" t="s">
        <v>449</v>
      </c>
      <c r="E413" s="19">
        <v>1137349</v>
      </c>
      <c r="F413" s="140">
        <v>44832</v>
      </c>
      <c r="G413" s="151" t="s">
        <v>3813</v>
      </c>
      <c r="H413" s="151">
        <v>1145824</v>
      </c>
      <c r="I413" s="151"/>
      <c r="J413" s="151"/>
      <c r="K413" s="151"/>
      <c r="L413" s="151"/>
      <c r="M413" s="151"/>
      <c r="N413" s="151"/>
      <c r="O413" s="151"/>
      <c r="P413" s="151"/>
      <c r="Q413" s="151"/>
      <c r="R413" s="151"/>
      <c r="S413" s="151"/>
      <c r="T413" s="151"/>
      <c r="U413" s="151"/>
      <c r="V413" s="152">
        <v>44838</v>
      </c>
      <c r="W413" s="151" t="s">
        <v>4315</v>
      </c>
      <c r="X413" s="151"/>
      <c r="Y413" s="149" t="str">
        <f t="shared" si="1"/>
        <v>2022-ARDT-LV3-234-13807904</v>
      </c>
      <c r="Z413"/>
      <c r="AD413" s="19">
        <v>12537</v>
      </c>
      <c r="AE413" s="34"/>
    </row>
    <row r="414" spans="1:31" ht="25.5" x14ac:dyDescent="0.25">
      <c r="A414" s="19" t="s">
        <v>4336</v>
      </c>
      <c r="B414" s="19">
        <v>13807905</v>
      </c>
      <c r="C414" s="139">
        <v>6.125</v>
      </c>
      <c r="D414" s="19" t="s">
        <v>449</v>
      </c>
      <c r="E414" s="19">
        <v>1137349</v>
      </c>
      <c r="F414" s="140">
        <v>44832</v>
      </c>
      <c r="G414" s="151" t="s">
        <v>3813</v>
      </c>
      <c r="H414" s="151">
        <v>1145824</v>
      </c>
      <c r="I414" s="151"/>
      <c r="J414" s="151"/>
      <c r="K414" s="151"/>
      <c r="L414" s="151"/>
      <c r="M414" s="151"/>
      <c r="N414" s="151"/>
      <c r="O414" s="151"/>
      <c r="P414" s="151"/>
      <c r="Q414" s="151"/>
      <c r="R414" s="151"/>
      <c r="S414" s="151"/>
      <c r="T414" s="151"/>
      <c r="U414" s="151"/>
      <c r="V414" s="152">
        <v>44839</v>
      </c>
      <c r="W414" s="151" t="s">
        <v>4315</v>
      </c>
      <c r="X414" s="151"/>
      <c r="Y414" s="149" t="str">
        <f t="shared" si="1"/>
        <v>2022-ARDT-LV3-235-13807905</v>
      </c>
      <c r="Z414"/>
      <c r="AD414" s="19">
        <v>12538</v>
      </c>
    </row>
    <row r="415" spans="1:31" ht="25.5" x14ac:dyDescent="0.25">
      <c r="A415" s="19" t="s">
        <v>4337</v>
      </c>
      <c r="B415" s="19">
        <v>13770616</v>
      </c>
      <c r="C415" s="139">
        <v>8.375</v>
      </c>
      <c r="D415" s="19" t="s">
        <v>3837</v>
      </c>
      <c r="E415" s="19">
        <v>1061407</v>
      </c>
      <c r="F415" s="140">
        <v>44838</v>
      </c>
      <c r="G415" s="151" t="s">
        <v>3813</v>
      </c>
      <c r="H415" s="151">
        <v>1145826</v>
      </c>
      <c r="I415" s="151"/>
      <c r="J415" s="151"/>
      <c r="K415" s="151"/>
      <c r="L415" s="151"/>
      <c r="M415" s="151"/>
      <c r="N415" s="151"/>
      <c r="O415" s="151"/>
      <c r="P415" s="151"/>
      <c r="Q415" s="151"/>
      <c r="R415" s="151"/>
      <c r="S415" s="151"/>
      <c r="T415" s="151"/>
      <c r="U415" s="151"/>
      <c r="V415" s="152"/>
      <c r="W415" s="151" t="s">
        <v>4159</v>
      </c>
      <c r="X415" s="151"/>
      <c r="Y415" s="149" t="str">
        <f t="shared" si="1"/>
        <v>2022-ARDT-LV3-236-13770616</v>
      </c>
      <c r="Z415"/>
      <c r="AD415" s="19">
        <v>12552</v>
      </c>
      <c r="AE415" s="34"/>
    </row>
    <row r="416" spans="1:31" ht="25.5" x14ac:dyDescent="0.25">
      <c r="A416" s="19" t="s">
        <v>4338</v>
      </c>
      <c r="B416" s="19">
        <v>13770622</v>
      </c>
      <c r="C416" s="139">
        <v>8.375</v>
      </c>
      <c r="D416" s="19" t="s">
        <v>3837</v>
      </c>
      <c r="E416" s="19">
        <v>1061407</v>
      </c>
      <c r="F416" s="140">
        <v>44838</v>
      </c>
      <c r="G416" s="151" t="s">
        <v>3813</v>
      </c>
      <c r="H416" s="151">
        <v>1145826</v>
      </c>
      <c r="I416" s="151"/>
      <c r="J416" s="151"/>
      <c r="K416" s="151"/>
      <c r="L416" s="151"/>
      <c r="M416" s="151"/>
      <c r="N416" s="151"/>
      <c r="O416" s="151"/>
      <c r="P416" s="151"/>
      <c r="Q416" s="151"/>
      <c r="R416" s="151"/>
      <c r="S416" s="151"/>
      <c r="T416" s="151"/>
      <c r="U416" s="151"/>
      <c r="V416" s="140">
        <v>44843</v>
      </c>
      <c r="W416" s="151" t="s">
        <v>4159</v>
      </c>
      <c r="X416" s="151"/>
      <c r="Y416" s="149" t="str">
        <f t="shared" si="1"/>
        <v>2022-ARDT-LV3-237-13770622</v>
      </c>
      <c r="Z416"/>
      <c r="AD416" s="19">
        <v>12553</v>
      </c>
    </row>
    <row r="417" spans="1:31" ht="25.5" x14ac:dyDescent="0.25">
      <c r="A417" s="19" t="s">
        <v>4339</v>
      </c>
      <c r="B417" s="19">
        <v>13770617</v>
      </c>
      <c r="C417" s="139">
        <v>8.375</v>
      </c>
      <c r="D417" s="19" t="s">
        <v>3837</v>
      </c>
      <c r="E417" s="19">
        <v>1176919</v>
      </c>
      <c r="F417" s="140">
        <v>44839</v>
      </c>
      <c r="G417" s="151" t="s">
        <v>3813</v>
      </c>
      <c r="H417" s="151">
        <v>1145826</v>
      </c>
      <c r="I417" s="151"/>
      <c r="J417" s="151"/>
      <c r="K417" s="151"/>
      <c r="L417" s="151"/>
      <c r="M417" s="151"/>
      <c r="N417" s="151"/>
      <c r="O417" s="151"/>
      <c r="P417" s="151"/>
      <c r="Q417" s="151"/>
      <c r="R417" s="151"/>
      <c r="S417" s="151"/>
      <c r="T417" s="151"/>
      <c r="U417" s="151"/>
      <c r="V417" s="152">
        <v>44844</v>
      </c>
      <c r="W417" s="151" t="s">
        <v>4159</v>
      </c>
      <c r="X417" s="151"/>
      <c r="Y417" s="149" t="str">
        <f t="shared" si="1"/>
        <v>2022-ARDT-LV3-238-13770617</v>
      </c>
      <c r="Z417"/>
      <c r="AD417" s="19">
        <v>12554</v>
      </c>
      <c r="AE417" s="34"/>
    </row>
    <row r="418" spans="1:31" ht="25.5" x14ac:dyDescent="0.25">
      <c r="A418" s="19" t="s">
        <v>4340</v>
      </c>
      <c r="B418" s="19">
        <v>13771587</v>
      </c>
      <c r="C418" s="139">
        <v>8.375</v>
      </c>
      <c r="D418" s="19" t="s">
        <v>3837</v>
      </c>
      <c r="E418" s="19">
        <v>1080537</v>
      </c>
      <c r="F418" s="140">
        <v>44843</v>
      </c>
      <c r="G418" s="151" t="s">
        <v>3813</v>
      </c>
      <c r="H418" s="151">
        <v>1140080</v>
      </c>
      <c r="I418" s="151"/>
      <c r="J418" s="151"/>
      <c r="K418" s="151"/>
      <c r="L418" s="151"/>
      <c r="M418" s="151"/>
      <c r="N418" s="151"/>
      <c r="O418" s="151"/>
      <c r="P418" s="151"/>
      <c r="Q418" s="151"/>
      <c r="R418" s="151"/>
      <c r="S418" s="151"/>
      <c r="T418" s="151"/>
      <c r="U418" s="151"/>
      <c r="V418" s="152">
        <v>44846</v>
      </c>
      <c r="W418" s="151" t="s">
        <v>4157</v>
      </c>
      <c r="X418" s="151"/>
      <c r="Y418" s="149" t="str">
        <f t="shared" si="1"/>
        <v>2022-ARDT-LV3-239-13771587</v>
      </c>
      <c r="Z418"/>
      <c r="AD418" s="19">
        <v>12572</v>
      </c>
    </row>
    <row r="419" spans="1:31" x14ac:dyDescent="0.25">
      <c r="A419" s="19" t="s">
        <v>4341</v>
      </c>
      <c r="B419" s="19">
        <v>13641009</v>
      </c>
      <c r="C419" s="139">
        <v>8.375</v>
      </c>
      <c r="D419" s="19" t="s">
        <v>3837</v>
      </c>
      <c r="E419" s="19" t="s">
        <v>3955</v>
      </c>
      <c r="F419" s="140">
        <v>44587</v>
      </c>
      <c r="G419" s="151" t="s">
        <v>3813</v>
      </c>
      <c r="H419" s="151">
        <v>1145826</v>
      </c>
      <c r="I419" s="151"/>
      <c r="J419" s="151"/>
      <c r="K419" s="151"/>
      <c r="L419" s="151"/>
      <c r="M419" s="151"/>
      <c r="N419" s="151"/>
      <c r="O419" s="151"/>
      <c r="P419" s="151"/>
      <c r="Q419" s="151"/>
      <c r="R419" s="151"/>
      <c r="S419" s="151"/>
      <c r="T419" s="151"/>
      <c r="U419" s="151"/>
      <c r="V419" s="152">
        <v>44593</v>
      </c>
      <c r="W419" s="151" t="s">
        <v>4041</v>
      </c>
      <c r="X419" s="151"/>
      <c r="Z419" s="19">
        <v>0.58333333333333337</v>
      </c>
    </row>
    <row r="420" spans="1:31" ht="25.5" x14ac:dyDescent="0.25">
      <c r="A420" s="19" t="s">
        <v>4342</v>
      </c>
      <c r="B420" s="19">
        <v>13771588</v>
      </c>
      <c r="C420" s="139">
        <v>8.375</v>
      </c>
      <c r="D420" s="19" t="s">
        <v>3837</v>
      </c>
      <c r="E420" s="19">
        <v>1080537</v>
      </c>
      <c r="F420" s="140">
        <v>44844</v>
      </c>
      <c r="G420" s="151" t="s">
        <v>3813</v>
      </c>
      <c r="H420" s="151">
        <v>1140080</v>
      </c>
      <c r="I420" s="151"/>
      <c r="J420" s="151"/>
      <c r="K420" s="151"/>
      <c r="L420" s="151"/>
      <c r="M420" s="151"/>
      <c r="N420" s="151"/>
      <c r="O420" s="151"/>
      <c r="P420" s="151"/>
      <c r="Q420" s="151"/>
      <c r="R420" s="151"/>
      <c r="S420" s="151"/>
      <c r="T420" s="151"/>
      <c r="U420" s="151"/>
      <c r="V420" s="152">
        <v>44846</v>
      </c>
      <c r="W420" s="151" t="s">
        <v>4157</v>
      </c>
      <c r="X420" s="151"/>
      <c r="Y420" s="149" t="str">
        <f t="shared" ref="Y420:Y429" si="2">A420&amp;"-"&amp;B420</f>
        <v>2022-ARDT-LV3-240-13771588</v>
      </c>
      <c r="Z420"/>
      <c r="AD420" s="19">
        <v>12573</v>
      </c>
      <c r="AE420" s="34"/>
    </row>
    <row r="421" spans="1:31" ht="25.5" x14ac:dyDescent="0.25">
      <c r="A421" s="19" t="s">
        <v>4343</v>
      </c>
      <c r="B421" s="19">
        <v>13754561</v>
      </c>
      <c r="C421" s="139">
        <v>17</v>
      </c>
      <c r="D421" s="19" t="s">
        <v>3904</v>
      </c>
      <c r="E421" s="19">
        <v>1162267</v>
      </c>
      <c r="F421" s="140">
        <v>44844</v>
      </c>
      <c r="G421" s="151" t="s">
        <v>3813</v>
      </c>
      <c r="H421" s="151">
        <v>1153090</v>
      </c>
      <c r="I421" s="151"/>
      <c r="J421" s="151"/>
      <c r="K421" s="151"/>
      <c r="L421" s="151"/>
      <c r="M421" s="151"/>
      <c r="N421" s="151"/>
      <c r="O421" s="151"/>
      <c r="P421" s="151"/>
      <c r="Q421" s="151"/>
      <c r="R421" s="151"/>
      <c r="S421" s="151"/>
      <c r="T421" s="151"/>
      <c r="U421" s="151"/>
      <c r="V421" s="152">
        <v>44853</v>
      </c>
      <c r="W421" s="151" t="s">
        <v>4287</v>
      </c>
      <c r="X421" s="151"/>
      <c r="Y421" s="149" t="str">
        <f t="shared" si="2"/>
        <v>2022-ARDT-LV3-241-13754561</v>
      </c>
      <c r="Z421"/>
      <c r="AD421" s="19">
        <v>12581</v>
      </c>
      <c r="AE421" s="34"/>
    </row>
    <row r="422" spans="1:31" ht="25.5" x14ac:dyDescent="0.25">
      <c r="A422" s="19" t="s">
        <v>4344</v>
      </c>
      <c r="B422" s="19">
        <v>13807916</v>
      </c>
      <c r="C422" s="139">
        <v>16</v>
      </c>
      <c r="D422" s="19" t="s">
        <v>4169</v>
      </c>
      <c r="E422" s="19">
        <v>1190973</v>
      </c>
      <c r="F422" s="140">
        <v>44844</v>
      </c>
      <c r="G422" s="151" t="s">
        <v>3813</v>
      </c>
      <c r="H422" s="151">
        <v>1197910</v>
      </c>
      <c r="I422" s="151"/>
      <c r="J422" s="151"/>
      <c r="K422" s="151"/>
      <c r="L422" s="151"/>
      <c r="M422" s="151"/>
      <c r="N422" s="151"/>
      <c r="O422" s="151"/>
      <c r="P422" s="151"/>
      <c r="Q422" s="151"/>
      <c r="R422" s="151"/>
      <c r="S422" s="151"/>
      <c r="T422" s="151"/>
      <c r="U422" s="151"/>
      <c r="V422" s="152">
        <v>44845</v>
      </c>
      <c r="W422" s="151" t="s">
        <v>4170</v>
      </c>
      <c r="X422" s="151"/>
      <c r="Y422" s="149" t="str">
        <f t="shared" si="2"/>
        <v>2022-ARDT-LV3-242-13807916</v>
      </c>
      <c r="Z422"/>
      <c r="AD422" s="19">
        <v>12576</v>
      </c>
    </row>
    <row r="423" spans="1:31" ht="25.5" x14ac:dyDescent="0.25">
      <c r="A423" s="19" t="s">
        <v>4345</v>
      </c>
      <c r="B423" s="19">
        <v>13771608</v>
      </c>
      <c r="C423" s="139">
        <v>12</v>
      </c>
      <c r="D423" s="19" t="s">
        <v>3917</v>
      </c>
      <c r="E423" s="19">
        <v>1020531</v>
      </c>
      <c r="F423" s="140">
        <v>44850</v>
      </c>
      <c r="G423" s="151" t="s">
        <v>3813</v>
      </c>
      <c r="H423" s="151">
        <v>1146009</v>
      </c>
      <c r="I423" s="151"/>
      <c r="J423" s="151"/>
      <c r="K423" s="151"/>
      <c r="L423" s="151"/>
      <c r="M423" s="151"/>
      <c r="N423" s="151"/>
      <c r="O423" s="151"/>
      <c r="P423" s="151"/>
      <c r="Q423" s="151"/>
      <c r="R423" s="151"/>
      <c r="S423" s="151"/>
      <c r="T423" s="151"/>
      <c r="U423" s="151"/>
      <c r="V423" s="140">
        <v>44854</v>
      </c>
      <c r="W423" s="151" t="s">
        <v>4346</v>
      </c>
      <c r="X423" s="151"/>
      <c r="Y423" s="149" t="str">
        <f t="shared" si="2"/>
        <v>2022-ARDT-LV3-243-13771608</v>
      </c>
      <c r="Z423"/>
      <c r="AD423" s="19">
        <v>12591</v>
      </c>
      <c r="AE423" s="34"/>
    </row>
    <row r="424" spans="1:31" ht="25.5" x14ac:dyDescent="0.25">
      <c r="A424" s="19" t="s">
        <v>4347</v>
      </c>
      <c r="B424" s="19">
        <v>13791395</v>
      </c>
      <c r="C424" s="139">
        <v>12</v>
      </c>
      <c r="D424" s="19" t="s">
        <v>3917</v>
      </c>
      <c r="E424" s="19">
        <v>1020531</v>
      </c>
      <c r="F424" s="140">
        <v>44850</v>
      </c>
      <c r="G424" s="151" t="s">
        <v>3813</v>
      </c>
      <c r="H424" s="151">
        <v>1146009</v>
      </c>
      <c r="I424" s="151"/>
      <c r="J424" s="151"/>
      <c r="K424" s="151"/>
      <c r="L424" s="151"/>
      <c r="M424" s="151"/>
      <c r="N424" s="151"/>
      <c r="O424" s="151"/>
      <c r="P424" s="151"/>
      <c r="Q424" s="151"/>
      <c r="R424" s="151"/>
      <c r="S424" s="151"/>
      <c r="T424" s="151"/>
      <c r="U424" s="151"/>
      <c r="V424" s="152">
        <v>44854</v>
      </c>
      <c r="W424" s="151" t="s">
        <v>4348</v>
      </c>
      <c r="X424" s="151"/>
      <c r="Y424" s="149" t="str">
        <f t="shared" si="2"/>
        <v>2022-ARDT-LV3-244-13791395</v>
      </c>
      <c r="Z424"/>
      <c r="AD424" s="19">
        <v>12592</v>
      </c>
    </row>
    <row r="425" spans="1:31" ht="25.5" x14ac:dyDescent="0.25">
      <c r="A425" s="19" t="s">
        <v>4349</v>
      </c>
      <c r="B425" s="19">
        <v>13771600</v>
      </c>
      <c r="C425" s="139">
        <v>12</v>
      </c>
      <c r="D425" s="19" t="s">
        <v>3922</v>
      </c>
      <c r="E425" s="19">
        <v>1005462</v>
      </c>
      <c r="F425" s="140">
        <v>44851</v>
      </c>
      <c r="G425" s="151" t="s">
        <v>3813</v>
      </c>
      <c r="H425" s="151">
        <v>1145825</v>
      </c>
      <c r="I425" s="151"/>
      <c r="J425" s="151"/>
      <c r="K425" s="151"/>
      <c r="L425" s="151"/>
      <c r="M425" s="151"/>
      <c r="N425" s="151"/>
      <c r="O425" s="151"/>
      <c r="P425" s="151"/>
      <c r="Q425" s="151"/>
      <c r="R425" s="151"/>
      <c r="S425" s="151"/>
      <c r="T425" s="151"/>
      <c r="U425" s="151"/>
      <c r="V425" s="152">
        <v>44859</v>
      </c>
      <c r="W425" s="151" t="s">
        <v>4350</v>
      </c>
      <c r="X425" s="151"/>
      <c r="Y425" s="149" t="str">
        <f t="shared" si="2"/>
        <v>2022-ARDT-LV3-245-13771600</v>
      </c>
      <c r="Z425"/>
      <c r="AD425" s="19">
        <v>12593</v>
      </c>
      <c r="AE425" s="34"/>
    </row>
    <row r="426" spans="1:31" ht="25.5" x14ac:dyDescent="0.25">
      <c r="A426" s="19" t="s">
        <v>4351</v>
      </c>
      <c r="B426" s="19">
        <v>13824390</v>
      </c>
      <c r="C426" s="139">
        <v>16</v>
      </c>
      <c r="D426" s="19" t="s">
        <v>4352</v>
      </c>
      <c r="E426" s="19">
        <v>1092722</v>
      </c>
      <c r="F426" s="140">
        <v>44852</v>
      </c>
      <c r="G426" s="151" t="s">
        <v>3813</v>
      </c>
      <c r="H426" s="151">
        <v>1229187</v>
      </c>
      <c r="I426" s="151"/>
      <c r="J426" s="151"/>
      <c r="K426" s="151"/>
      <c r="L426" s="151"/>
      <c r="M426" s="151"/>
      <c r="N426" s="151"/>
      <c r="O426" s="151"/>
      <c r="P426" s="151"/>
      <c r="Q426" s="151"/>
      <c r="R426" s="151"/>
      <c r="S426" s="151"/>
      <c r="T426" s="151"/>
      <c r="U426" s="151"/>
      <c r="V426" s="152">
        <v>44855</v>
      </c>
      <c r="W426" s="151" t="s">
        <v>4353</v>
      </c>
      <c r="X426" s="151"/>
      <c r="Y426" s="149" t="str">
        <f t="shared" si="2"/>
        <v>2022-ARDT-LV3-246-13824390</v>
      </c>
      <c r="Z426"/>
      <c r="AD426" s="19">
        <v>12619</v>
      </c>
    </row>
    <row r="427" spans="1:31" ht="45" customHeight="1" x14ac:dyDescent="0.25">
      <c r="A427" s="19" t="s">
        <v>4354</v>
      </c>
      <c r="B427" s="19">
        <v>13824391</v>
      </c>
      <c r="C427" s="139">
        <v>16</v>
      </c>
      <c r="D427" s="19" t="s">
        <v>4352</v>
      </c>
      <c r="E427" s="19" t="s">
        <v>4355</v>
      </c>
      <c r="F427" s="140">
        <v>44855</v>
      </c>
      <c r="G427" s="151" t="s">
        <v>3813</v>
      </c>
      <c r="H427" s="151">
        <v>1229187</v>
      </c>
      <c r="I427" s="151"/>
      <c r="J427" s="151"/>
      <c r="K427" s="151"/>
      <c r="L427" s="151"/>
      <c r="M427" s="151"/>
      <c r="N427" s="151"/>
      <c r="O427" s="151"/>
      <c r="P427" s="151"/>
      <c r="Q427" s="151"/>
      <c r="R427" s="151"/>
      <c r="S427" s="151"/>
      <c r="T427" s="151"/>
      <c r="U427" s="151"/>
      <c r="V427" s="152">
        <v>44859</v>
      </c>
      <c r="W427" s="151" t="s">
        <v>4356</v>
      </c>
      <c r="X427" s="151"/>
      <c r="Y427" s="149" t="str">
        <f t="shared" si="2"/>
        <v>2022-ARDT-LV3-247-13824391</v>
      </c>
      <c r="Z427"/>
      <c r="AD427" s="19">
        <v>12631</v>
      </c>
      <c r="AE427" s="34"/>
    </row>
    <row r="428" spans="1:31" ht="25.5" x14ac:dyDescent="0.25">
      <c r="A428" s="19" t="s">
        <v>4357</v>
      </c>
      <c r="B428" s="19">
        <v>13807939</v>
      </c>
      <c r="C428" s="139">
        <v>16</v>
      </c>
      <c r="D428" s="19" t="s">
        <v>3904</v>
      </c>
      <c r="E428" s="19" t="s">
        <v>4358</v>
      </c>
      <c r="F428" s="140">
        <v>44858</v>
      </c>
      <c r="G428" s="151" t="s">
        <v>3813</v>
      </c>
      <c r="H428" s="151">
        <v>1221158</v>
      </c>
      <c r="I428" s="151"/>
      <c r="J428" s="151"/>
      <c r="K428" s="151"/>
      <c r="L428" s="151"/>
      <c r="M428" s="151"/>
      <c r="N428" s="151"/>
      <c r="O428" s="151"/>
      <c r="P428" s="151"/>
      <c r="Q428" s="151"/>
      <c r="R428" s="151"/>
      <c r="S428" s="151"/>
      <c r="T428" s="151"/>
      <c r="U428" s="151"/>
      <c r="V428" s="152">
        <v>44861</v>
      </c>
      <c r="W428" s="151" t="s">
        <v>4359</v>
      </c>
      <c r="X428" s="151"/>
      <c r="Y428" s="149" t="str">
        <f t="shared" si="2"/>
        <v>2022-ARDT-LV3-248-13807939</v>
      </c>
      <c r="Z428"/>
      <c r="AD428" s="19">
        <v>12662</v>
      </c>
    </row>
    <row r="429" spans="1:31" ht="25.5" x14ac:dyDescent="0.25">
      <c r="A429" s="19" t="s">
        <v>4360</v>
      </c>
      <c r="B429" s="19">
        <v>13754562</v>
      </c>
      <c r="C429" s="139">
        <v>17</v>
      </c>
      <c r="D429" s="19" t="s">
        <v>3904</v>
      </c>
      <c r="E429" s="19">
        <v>1162267</v>
      </c>
      <c r="F429" s="140">
        <v>44858</v>
      </c>
      <c r="G429" s="151" t="s">
        <v>3813</v>
      </c>
      <c r="H429" s="151">
        <v>1153090</v>
      </c>
      <c r="I429" s="151"/>
      <c r="J429" s="151"/>
      <c r="K429" s="151"/>
      <c r="L429" s="151"/>
      <c r="M429" s="151"/>
      <c r="N429" s="151"/>
      <c r="O429" s="151"/>
      <c r="P429" s="151"/>
      <c r="Q429" s="151"/>
      <c r="R429" s="151"/>
      <c r="S429" s="151"/>
      <c r="T429" s="151"/>
      <c r="U429" s="151"/>
      <c r="V429" s="140">
        <v>44883</v>
      </c>
      <c r="W429" s="19" t="s">
        <v>4287</v>
      </c>
      <c r="Y429" s="149" t="str">
        <f t="shared" si="2"/>
        <v>2022-ARDT-LV3-249-13754562</v>
      </c>
      <c r="Z429"/>
      <c r="AD429" s="19">
        <v>12632</v>
      </c>
      <c r="AE429" s="34"/>
    </row>
    <row r="430" spans="1:31" x14ac:dyDescent="0.25">
      <c r="A430" s="19" t="s">
        <v>4361</v>
      </c>
      <c r="B430" s="19">
        <v>13669989</v>
      </c>
      <c r="C430" s="139">
        <v>8.375</v>
      </c>
      <c r="D430" s="19" t="s">
        <v>3837</v>
      </c>
      <c r="E430" s="19" t="s">
        <v>3955</v>
      </c>
      <c r="F430" s="140">
        <v>44587</v>
      </c>
      <c r="G430" s="151" t="s">
        <v>3813</v>
      </c>
      <c r="H430" s="151">
        <v>1145826</v>
      </c>
      <c r="I430" s="151"/>
      <c r="J430" s="151"/>
      <c r="K430" s="151"/>
      <c r="L430" s="151"/>
      <c r="M430" s="151"/>
      <c r="N430" s="151"/>
      <c r="O430" s="151"/>
      <c r="P430" s="151"/>
      <c r="Q430" s="151"/>
      <c r="R430" s="151"/>
      <c r="S430" s="151"/>
      <c r="T430" s="151"/>
      <c r="U430" s="151"/>
      <c r="V430" s="152">
        <v>44593</v>
      </c>
      <c r="W430" s="151" t="s">
        <v>4041</v>
      </c>
      <c r="X430" s="151"/>
      <c r="Z430" s="19">
        <v>0.58333333333333337</v>
      </c>
      <c r="AE430" s="34"/>
    </row>
    <row r="431" spans="1:31" ht="25.5" x14ac:dyDescent="0.25">
      <c r="A431" s="19" t="s">
        <v>4362</v>
      </c>
      <c r="B431" s="19">
        <v>13770624</v>
      </c>
      <c r="C431" s="139">
        <v>16</v>
      </c>
      <c r="D431" s="19" t="s">
        <v>4205</v>
      </c>
      <c r="E431" s="19">
        <v>1033011</v>
      </c>
      <c r="F431" s="140">
        <v>44859</v>
      </c>
      <c r="G431" s="151" t="s">
        <v>3813</v>
      </c>
      <c r="H431" s="151">
        <v>1145823</v>
      </c>
      <c r="I431" s="151"/>
      <c r="J431" s="151"/>
      <c r="K431" s="151"/>
      <c r="L431" s="151"/>
      <c r="M431" s="151"/>
      <c r="N431" s="151"/>
      <c r="O431" s="151"/>
      <c r="P431" s="151"/>
      <c r="Q431" s="151"/>
      <c r="R431" s="151"/>
      <c r="S431" s="151"/>
      <c r="T431" s="151"/>
      <c r="U431" s="151"/>
      <c r="V431" s="152">
        <v>44864</v>
      </c>
      <c r="W431" s="151" t="s">
        <v>4233</v>
      </c>
      <c r="X431" s="151"/>
      <c r="Y431" s="149" t="str">
        <f>A431&amp;"-"&amp;B431</f>
        <v>2022-ARDT-LV3-250-13770624</v>
      </c>
      <c r="Z431"/>
      <c r="AD431" s="19">
        <v>12633</v>
      </c>
    </row>
    <row r="432" spans="1:31" x14ac:dyDescent="0.25">
      <c r="A432" s="19" t="s">
        <v>4363</v>
      </c>
      <c r="B432" s="19">
        <v>13832567</v>
      </c>
      <c r="C432" s="139">
        <v>16</v>
      </c>
      <c r="D432" s="19" t="s">
        <v>4352</v>
      </c>
      <c r="E432" s="19">
        <v>1092722</v>
      </c>
      <c r="F432" s="140">
        <v>44861</v>
      </c>
      <c r="G432" s="151" t="s">
        <v>3813</v>
      </c>
      <c r="H432" s="151">
        <v>1229187</v>
      </c>
      <c r="I432" s="151"/>
      <c r="J432" s="151"/>
      <c r="K432" s="151"/>
      <c r="L432" s="151"/>
      <c r="M432" s="151"/>
      <c r="N432" s="151"/>
      <c r="O432" s="151"/>
      <c r="P432" s="151"/>
      <c r="Q432" s="151"/>
      <c r="R432" s="151"/>
      <c r="S432" s="151"/>
      <c r="T432" s="151"/>
      <c r="U432" s="151"/>
      <c r="V432" s="152">
        <v>44870</v>
      </c>
      <c r="W432" s="151" t="s">
        <v>4353</v>
      </c>
      <c r="X432" s="151"/>
      <c r="Y432" s="149" t="s">
        <v>4364</v>
      </c>
      <c r="Z432"/>
      <c r="AB432" s="150" t="s">
        <v>4365</v>
      </c>
      <c r="AD432" s="19">
        <v>12667</v>
      </c>
      <c r="AE432" s="34"/>
    </row>
    <row r="433" spans="1:31" ht="45" customHeight="1" x14ac:dyDescent="0.25">
      <c r="A433" s="19" t="s">
        <v>4366</v>
      </c>
      <c r="B433" s="19">
        <v>13832568</v>
      </c>
      <c r="C433" s="139">
        <v>16</v>
      </c>
      <c r="D433" s="19" t="s">
        <v>4352</v>
      </c>
      <c r="E433" s="19" t="s">
        <v>4355</v>
      </c>
      <c r="F433" s="140">
        <v>44868</v>
      </c>
      <c r="G433" s="151" t="s">
        <v>3813</v>
      </c>
      <c r="H433" s="151">
        <v>1229187</v>
      </c>
      <c r="I433" s="151"/>
      <c r="J433" s="151"/>
      <c r="K433" s="151"/>
      <c r="L433" s="151"/>
      <c r="M433" s="151"/>
      <c r="N433" s="151"/>
      <c r="O433" s="151"/>
      <c r="P433" s="151"/>
      <c r="Q433" s="151"/>
      <c r="R433" s="151"/>
      <c r="S433" s="151"/>
      <c r="T433" s="151"/>
      <c r="U433" s="151"/>
      <c r="V433" s="152">
        <v>44872</v>
      </c>
      <c r="W433" s="151" t="s">
        <v>4356</v>
      </c>
      <c r="X433" s="151"/>
      <c r="Z433"/>
      <c r="AB433" s="150" t="s">
        <v>4365</v>
      </c>
      <c r="AD433" s="19">
        <v>12690</v>
      </c>
      <c r="AE433" s="34"/>
    </row>
    <row r="434" spans="1:31" ht="45" customHeight="1" x14ac:dyDescent="0.25">
      <c r="A434" s="19" t="s">
        <v>4367</v>
      </c>
      <c r="B434" s="19">
        <v>13832569</v>
      </c>
      <c r="C434" s="139">
        <v>16</v>
      </c>
      <c r="D434" s="19" t="s">
        <v>4352</v>
      </c>
      <c r="E434" s="19" t="s">
        <v>4355</v>
      </c>
      <c r="F434" s="140">
        <v>44868</v>
      </c>
      <c r="G434" s="151" t="s">
        <v>3813</v>
      </c>
      <c r="H434" s="151">
        <v>1229187</v>
      </c>
      <c r="I434" s="151"/>
      <c r="J434" s="151"/>
      <c r="K434" s="151"/>
      <c r="L434" s="151"/>
      <c r="M434" s="151"/>
      <c r="N434" s="151"/>
      <c r="O434" s="151"/>
      <c r="P434" s="151"/>
      <c r="Q434" s="151"/>
      <c r="R434" s="151"/>
      <c r="S434" s="151"/>
      <c r="T434" s="151"/>
      <c r="U434" s="151"/>
      <c r="V434" s="152">
        <v>44874</v>
      </c>
      <c r="W434" s="151" t="s">
        <v>4356</v>
      </c>
      <c r="X434" s="151"/>
      <c r="Z434"/>
      <c r="AB434" s="150" t="s">
        <v>4365</v>
      </c>
      <c r="AD434" s="19">
        <v>12691</v>
      </c>
    </row>
    <row r="435" spans="1:31" x14ac:dyDescent="0.25">
      <c r="A435" s="19" t="s">
        <v>4368</v>
      </c>
      <c r="B435" s="19">
        <v>13791394</v>
      </c>
      <c r="C435" s="139">
        <v>12</v>
      </c>
      <c r="D435" s="19" t="s">
        <v>3917</v>
      </c>
      <c r="E435" s="19">
        <v>1020531</v>
      </c>
      <c r="F435" s="140">
        <v>44871</v>
      </c>
      <c r="G435" s="151" t="s">
        <v>3813</v>
      </c>
      <c r="H435" s="151">
        <v>1146009</v>
      </c>
      <c r="I435" s="151"/>
      <c r="J435" s="151"/>
      <c r="K435" s="151"/>
      <c r="L435" s="151"/>
      <c r="M435" s="151"/>
      <c r="N435" s="151"/>
      <c r="O435" s="151"/>
      <c r="P435" s="151"/>
      <c r="Q435" s="151"/>
      <c r="R435" s="151"/>
      <c r="S435" s="151"/>
      <c r="T435" s="151"/>
      <c r="U435" s="151"/>
      <c r="V435" s="152">
        <v>44875</v>
      </c>
      <c r="W435" s="151" t="s">
        <v>4348</v>
      </c>
      <c r="X435" s="151"/>
      <c r="Z435"/>
      <c r="AD435" s="19">
        <v>12692</v>
      </c>
      <c r="AE435" s="34"/>
    </row>
    <row r="436" spans="1:31" x14ac:dyDescent="0.25">
      <c r="A436" s="19" t="s">
        <v>4369</v>
      </c>
      <c r="B436" s="19">
        <v>13832565</v>
      </c>
      <c r="C436" s="139">
        <v>16</v>
      </c>
      <c r="D436" s="19" t="s">
        <v>4169</v>
      </c>
      <c r="E436" s="19">
        <v>1190973</v>
      </c>
      <c r="F436" s="140">
        <v>44873</v>
      </c>
      <c r="G436" s="19" t="s">
        <v>3813</v>
      </c>
      <c r="H436" s="19">
        <v>1197910</v>
      </c>
      <c r="V436" s="140">
        <v>44879</v>
      </c>
      <c r="W436" s="19" t="s">
        <v>4170</v>
      </c>
      <c r="Z436"/>
      <c r="AD436" s="19">
        <v>12704</v>
      </c>
    </row>
    <row r="437" spans="1:31" x14ac:dyDescent="0.25">
      <c r="A437" s="19" t="s">
        <v>4370</v>
      </c>
      <c r="B437" s="19">
        <v>13832566</v>
      </c>
      <c r="C437" s="139">
        <v>16</v>
      </c>
      <c r="D437" s="19" t="s">
        <v>4169</v>
      </c>
      <c r="E437" s="19">
        <v>1190973</v>
      </c>
      <c r="F437" s="140">
        <v>44874</v>
      </c>
      <c r="G437" s="19" t="s">
        <v>3813</v>
      </c>
      <c r="H437" s="19">
        <v>1197910</v>
      </c>
      <c r="V437" s="152">
        <v>44879</v>
      </c>
      <c r="W437" s="151" t="s">
        <v>4170</v>
      </c>
      <c r="X437" s="151"/>
      <c r="Z437"/>
      <c r="AD437" s="19">
        <v>12705</v>
      </c>
      <c r="AE437" s="34"/>
    </row>
    <row r="438" spans="1:31" x14ac:dyDescent="0.25">
      <c r="A438" s="19" t="s">
        <v>4371</v>
      </c>
      <c r="B438" s="19">
        <v>13844446</v>
      </c>
      <c r="C438" s="139">
        <v>16</v>
      </c>
      <c r="D438" s="19" t="s">
        <v>4352</v>
      </c>
      <c r="E438" s="19" t="s">
        <v>4355</v>
      </c>
      <c r="F438" s="140">
        <v>44874</v>
      </c>
      <c r="G438" s="19" t="s">
        <v>3813</v>
      </c>
      <c r="H438" s="19">
        <v>1229187</v>
      </c>
      <c r="V438" s="152">
        <v>44877</v>
      </c>
      <c r="W438" s="151" t="s">
        <v>4353</v>
      </c>
      <c r="X438" s="151"/>
      <c r="Z438"/>
      <c r="AD438" s="19">
        <v>12709</v>
      </c>
    </row>
    <row r="439" spans="1:31" x14ac:dyDescent="0.25">
      <c r="A439" s="19" t="s">
        <v>4372</v>
      </c>
      <c r="B439" s="19">
        <v>13844447</v>
      </c>
      <c r="C439" s="139">
        <v>16</v>
      </c>
      <c r="D439" s="19" t="s">
        <v>4352</v>
      </c>
      <c r="E439" s="19" t="s">
        <v>4355</v>
      </c>
      <c r="F439" s="140">
        <v>44875</v>
      </c>
      <c r="G439" s="19" t="s">
        <v>3813</v>
      </c>
      <c r="H439" s="19">
        <v>1229187</v>
      </c>
      <c r="V439" s="152">
        <v>44879</v>
      </c>
      <c r="W439" s="151" t="s">
        <v>4353</v>
      </c>
      <c r="X439" s="151"/>
      <c r="Z439"/>
      <c r="AD439" s="19">
        <v>12722</v>
      </c>
      <c r="AE439" s="34"/>
    </row>
    <row r="440" spans="1:31" x14ac:dyDescent="0.25">
      <c r="A440" s="19" t="s">
        <v>4373</v>
      </c>
      <c r="B440" s="19">
        <v>13807917</v>
      </c>
      <c r="C440" s="139">
        <v>16</v>
      </c>
      <c r="D440" s="19" t="s">
        <v>4205</v>
      </c>
      <c r="E440" s="19">
        <v>1033011</v>
      </c>
      <c r="F440" s="140">
        <v>44879</v>
      </c>
      <c r="G440" s="19" t="s">
        <v>3813</v>
      </c>
      <c r="H440" s="19">
        <v>1145823</v>
      </c>
      <c r="V440" s="152">
        <v>44886</v>
      </c>
      <c r="W440" s="151" t="s">
        <v>4233</v>
      </c>
      <c r="X440" s="151"/>
      <c r="Z440"/>
      <c r="AD440" s="19">
        <v>12729</v>
      </c>
    </row>
    <row r="441" spans="1:31" x14ac:dyDescent="0.25">
      <c r="A441" s="19" t="s">
        <v>4374</v>
      </c>
      <c r="B441" s="19">
        <v>13655959</v>
      </c>
      <c r="C441" s="139">
        <v>12</v>
      </c>
      <c r="D441" s="19" t="s">
        <v>3922</v>
      </c>
      <c r="E441" s="19" t="s">
        <v>3978</v>
      </c>
      <c r="F441" s="140">
        <v>44588</v>
      </c>
      <c r="G441" s="151" t="s">
        <v>3813</v>
      </c>
      <c r="H441" s="151">
        <v>1145825</v>
      </c>
      <c r="I441" s="151"/>
      <c r="J441" s="151"/>
      <c r="K441" s="151"/>
      <c r="L441" s="151"/>
      <c r="M441" s="151"/>
      <c r="N441" s="151"/>
      <c r="O441" s="151"/>
      <c r="P441" s="151"/>
      <c r="Q441" s="151"/>
      <c r="R441" s="151"/>
      <c r="S441" s="151"/>
      <c r="T441" s="151"/>
      <c r="U441" s="151"/>
      <c r="V441" s="152">
        <v>44600</v>
      </c>
      <c r="W441" s="151" t="s">
        <v>3943</v>
      </c>
      <c r="X441" s="151"/>
      <c r="Z441" s="19">
        <v>0.625</v>
      </c>
    </row>
    <row r="442" spans="1:31" x14ac:dyDescent="0.25">
      <c r="A442" s="19" t="s">
        <v>4375</v>
      </c>
      <c r="B442" s="19">
        <v>13807918</v>
      </c>
      <c r="C442" s="139">
        <v>16</v>
      </c>
      <c r="D442" s="19" t="s">
        <v>4205</v>
      </c>
      <c r="E442" s="19">
        <v>1033011</v>
      </c>
      <c r="F442" s="140">
        <v>44880</v>
      </c>
      <c r="G442" s="151" t="s">
        <v>3813</v>
      </c>
      <c r="H442" s="151">
        <v>1145823</v>
      </c>
      <c r="I442" s="151"/>
      <c r="J442" s="151"/>
      <c r="K442" s="151"/>
      <c r="L442" s="151"/>
      <c r="M442" s="151"/>
      <c r="N442" s="151"/>
      <c r="O442" s="151"/>
      <c r="P442" s="151"/>
      <c r="Q442" s="151"/>
      <c r="R442" s="151"/>
      <c r="S442" s="151"/>
      <c r="T442" s="151"/>
      <c r="U442" s="151"/>
      <c r="V442" s="152">
        <v>44885</v>
      </c>
      <c r="W442" s="151" t="s">
        <v>4233</v>
      </c>
      <c r="X442" s="151"/>
      <c r="Z442"/>
      <c r="AD442" s="19">
        <v>12730</v>
      </c>
      <c r="AE442" s="34"/>
    </row>
    <row r="443" spans="1:31" ht="30" customHeight="1" x14ac:dyDescent="0.25">
      <c r="A443" s="19" t="s">
        <v>4376</v>
      </c>
      <c r="B443" s="19">
        <v>13771561</v>
      </c>
      <c r="C443" s="139">
        <v>8.375</v>
      </c>
      <c r="D443" s="19" t="s">
        <v>243</v>
      </c>
      <c r="E443" s="19" t="s">
        <v>3834</v>
      </c>
      <c r="F443" s="140">
        <v>44880</v>
      </c>
      <c r="G443" s="19" t="s">
        <v>3813</v>
      </c>
      <c r="H443" s="19">
        <v>1141517</v>
      </c>
      <c r="V443" s="140">
        <v>44894</v>
      </c>
      <c r="W443" s="19" t="s">
        <v>4030</v>
      </c>
      <c r="Z443"/>
      <c r="AD443" s="19">
        <v>12726</v>
      </c>
    </row>
    <row r="444" spans="1:31" ht="30" customHeight="1" x14ac:dyDescent="0.25">
      <c r="A444" s="19" t="s">
        <v>4377</v>
      </c>
      <c r="B444" s="19">
        <v>13807910</v>
      </c>
      <c r="C444" s="139">
        <v>8.375</v>
      </c>
      <c r="D444" s="19" t="s">
        <v>243</v>
      </c>
      <c r="E444" s="19" t="s">
        <v>3834</v>
      </c>
      <c r="F444" s="140">
        <v>44880</v>
      </c>
      <c r="G444" s="151" t="s">
        <v>3813</v>
      </c>
      <c r="H444" s="151">
        <v>1141517</v>
      </c>
      <c r="I444" s="151"/>
      <c r="J444" s="151"/>
      <c r="K444" s="151"/>
      <c r="L444" s="151"/>
      <c r="M444" s="151"/>
      <c r="N444" s="151"/>
      <c r="O444" s="151"/>
      <c r="P444" s="151"/>
      <c r="Q444" s="151"/>
      <c r="R444" s="151"/>
      <c r="S444" s="151"/>
      <c r="T444" s="151"/>
      <c r="U444" s="151"/>
      <c r="V444" s="152">
        <v>44894</v>
      </c>
      <c r="W444" s="151" t="s">
        <v>4030</v>
      </c>
      <c r="X444" s="151"/>
      <c r="Z444"/>
      <c r="AD444" s="19">
        <v>12727</v>
      </c>
      <c r="AE444" s="34"/>
    </row>
    <row r="445" spans="1:31" x14ac:dyDescent="0.25">
      <c r="A445" s="19" t="s">
        <v>4378</v>
      </c>
      <c r="B445" s="19">
        <v>13770618</v>
      </c>
      <c r="C445" s="139">
        <v>8.375</v>
      </c>
      <c r="D445" s="19" t="s">
        <v>3837</v>
      </c>
      <c r="E445" s="19">
        <v>1176919</v>
      </c>
      <c r="F445" s="140">
        <v>44880</v>
      </c>
      <c r="G445" s="151" t="s">
        <v>3813</v>
      </c>
      <c r="H445" s="151">
        <v>1145826</v>
      </c>
      <c r="I445" s="151"/>
      <c r="J445" s="151"/>
      <c r="K445" s="151"/>
      <c r="L445" s="151"/>
      <c r="M445" s="151"/>
      <c r="N445" s="151"/>
      <c r="O445" s="151"/>
      <c r="P445" s="151"/>
      <c r="Q445" s="151"/>
      <c r="R445" s="151"/>
      <c r="S445" s="151"/>
      <c r="T445" s="151"/>
      <c r="U445" s="151"/>
      <c r="V445" s="152">
        <v>44885</v>
      </c>
      <c r="W445" s="151" t="s">
        <v>4159</v>
      </c>
      <c r="X445" s="151"/>
      <c r="Z445"/>
      <c r="AD445" s="19">
        <v>12728</v>
      </c>
      <c r="AE445" s="34"/>
    </row>
    <row r="446" spans="1:31" ht="45" customHeight="1" x14ac:dyDescent="0.25">
      <c r="A446" s="19" t="s">
        <v>4379</v>
      </c>
      <c r="B446" s="19">
        <v>13851456</v>
      </c>
      <c r="C446" s="139">
        <v>16</v>
      </c>
      <c r="D446" s="19" t="s">
        <v>4352</v>
      </c>
      <c r="E446" s="19" t="s">
        <v>4355</v>
      </c>
      <c r="F446" s="140">
        <v>44881</v>
      </c>
      <c r="G446" s="151" t="s">
        <v>3813</v>
      </c>
      <c r="H446" s="151">
        <v>1229187</v>
      </c>
      <c r="I446" s="151"/>
      <c r="J446" s="151"/>
      <c r="K446" s="151"/>
      <c r="L446" s="151"/>
      <c r="M446" s="151"/>
      <c r="N446" s="151"/>
      <c r="O446" s="151"/>
      <c r="P446" s="151"/>
      <c r="Q446" s="151"/>
      <c r="R446" s="151"/>
      <c r="S446" s="151"/>
      <c r="T446" s="151"/>
      <c r="U446" s="151"/>
      <c r="V446" s="152">
        <v>44886</v>
      </c>
      <c r="W446" s="151" t="s">
        <v>4356</v>
      </c>
      <c r="X446" s="151"/>
      <c r="Z446"/>
      <c r="AD446" s="19">
        <v>12774</v>
      </c>
    </row>
    <row r="447" spans="1:31" ht="45" customHeight="1" x14ac:dyDescent="0.25">
      <c r="A447" s="19" t="s">
        <v>4380</v>
      </c>
      <c r="B447" s="19">
        <v>13851457</v>
      </c>
      <c r="C447" s="139">
        <v>16</v>
      </c>
      <c r="D447" s="19" t="s">
        <v>4352</v>
      </c>
      <c r="E447" s="19" t="s">
        <v>4355</v>
      </c>
      <c r="F447" s="140">
        <v>44882</v>
      </c>
      <c r="G447" s="151" t="s">
        <v>3813</v>
      </c>
      <c r="H447" s="151">
        <v>1229187</v>
      </c>
      <c r="I447" s="151"/>
      <c r="J447" s="151"/>
      <c r="K447" s="151"/>
      <c r="L447" s="151"/>
      <c r="M447" s="151"/>
      <c r="N447" s="151"/>
      <c r="O447" s="151"/>
      <c r="P447" s="151"/>
      <c r="Q447" s="151"/>
      <c r="R447" s="151"/>
      <c r="S447" s="151"/>
      <c r="T447" s="151"/>
      <c r="U447" s="151"/>
      <c r="V447" s="152">
        <v>44886</v>
      </c>
      <c r="W447" s="151" t="s">
        <v>4356</v>
      </c>
      <c r="X447" s="151"/>
      <c r="Z447"/>
      <c r="AD447" s="19">
        <v>12778</v>
      </c>
      <c r="AE447" s="34"/>
    </row>
    <row r="448" spans="1:31" x14ac:dyDescent="0.25">
      <c r="A448" s="19" t="s">
        <v>4381</v>
      </c>
      <c r="B448" s="19">
        <v>13807921</v>
      </c>
      <c r="C448" s="139">
        <v>5.875</v>
      </c>
      <c r="D448" s="19" t="s">
        <v>4382</v>
      </c>
      <c r="E448" s="19">
        <v>1138943</v>
      </c>
      <c r="F448" s="140">
        <v>44882</v>
      </c>
      <c r="G448" s="151" t="s">
        <v>3813</v>
      </c>
      <c r="H448" s="151">
        <v>1227237</v>
      </c>
      <c r="I448" s="151"/>
      <c r="J448" s="151"/>
      <c r="K448" s="151"/>
      <c r="L448" s="151"/>
      <c r="M448" s="151"/>
      <c r="N448" s="151"/>
      <c r="O448" s="151"/>
      <c r="P448" s="151"/>
      <c r="Q448" s="151"/>
      <c r="R448" s="151"/>
      <c r="S448" s="151"/>
      <c r="T448" s="151"/>
      <c r="U448" s="151"/>
      <c r="V448" s="152">
        <v>44884</v>
      </c>
      <c r="W448" s="151" t="s">
        <v>4383</v>
      </c>
      <c r="X448" s="151"/>
      <c r="Z448"/>
      <c r="AD448" s="19">
        <v>12746</v>
      </c>
    </row>
    <row r="449" spans="1:31" x14ac:dyDescent="0.25">
      <c r="A449" s="19" t="s">
        <v>4384</v>
      </c>
      <c r="B449" s="19">
        <v>13824384</v>
      </c>
      <c r="C449" s="139">
        <v>6.125</v>
      </c>
      <c r="D449" s="19" t="s">
        <v>449</v>
      </c>
      <c r="E449" s="19">
        <v>1137349</v>
      </c>
      <c r="F449" s="140">
        <v>44887</v>
      </c>
      <c r="G449" s="151" t="s">
        <v>3813</v>
      </c>
      <c r="H449" s="151">
        <v>1145824</v>
      </c>
      <c r="I449" s="151"/>
      <c r="J449" s="151"/>
      <c r="K449" s="151"/>
      <c r="L449" s="151"/>
      <c r="M449" s="151"/>
      <c r="N449" s="151"/>
      <c r="O449" s="151"/>
      <c r="P449" s="151"/>
      <c r="Q449" s="151"/>
      <c r="R449" s="151"/>
      <c r="S449" s="151"/>
      <c r="T449" s="151"/>
      <c r="U449" s="151"/>
      <c r="V449" s="140">
        <v>44893</v>
      </c>
      <c r="W449" s="19" t="s">
        <v>4315</v>
      </c>
      <c r="Z449"/>
      <c r="AD449" s="19">
        <v>12767</v>
      </c>
      <c r="AE449" s="34"/>
    </row>
    <row r="450" spans="1:31" x14ac:dyDescent="0.25">
      <c r="A450" s="19" t="s">
        <v>4385</v>
      </c>
      <c r="B450" s="19">
        <v>13824386</v>
      </c>
      <c r="C450" s="139">
        <v>6.125</v>
      </c>
      <c r="D450" s="19" t="s">
        <v>449</v>
      </c>
      <c r="E450" s="19">
        <v>1137349</v>
      </c>
      <c r="F450" s="140">
        <v>44887</v>
      </c>
      <c r="G450" s="151" t="s">
        <v>3813</v>
      </c>
      <c r="H450" s="151">
        <v>1145824</v>
      </c>
      <c r="I450" s="151"/>
      <c r="J450" s="151"/>
      <c r="K450" s="151"/>
      <c r="L450" s="151"/>
      <c r="M450" s="151"/>
      <c r="N450" s="151"/>
      <c r="O450" s="151"/>
      <c r="P450" s="151"/>
      <c r="Q450" s="151"/>
      <c r="R450" s="151"/>
      <c r="S450" s="151"/>
      <c r="T450" s="151"/>
      <c r="U450" s="151"/>
      <c r="V450" s="152">
        <v>44893</v>
      </c>
      <c r="W450" s="151" t="s">
        <v>4315</v>
      </c>
      <c r="X450" s="151"/>
      <c r="Z450"/>
      <c r="AD450" s="19">
        <v>12768</v>
      </c>
    </row>
    <row r="451" spans="1:31" x14ac:dyDescent="0.25">
      <c r="A451" s="19" t="s">
        <v>4386</v>
      </c>
      <c r="B451" s="19">
        <v>13824387</v>
      </c>
      <c r="C451" s="139">
        <v>6.125</v>
      </c>
      <c r="D451" s="19" t="s">
        <v>449</v>
      </c>
      <c r="E451" s="19">
        <v>1137349</v>
      </c>
      <c r="F451" s="140">
        <v>44888</v>
      </c>
      <c r="G451" s="151" t="s">
        <v>3813</v>
      </c>
      <c r="H451" s="151">
        <v>1145824</v>
      </c>
      <c r="I451" s="151"/>
      <c r="J451" s="151"/>
      <c r="K451" s="151"/>
      <c r="L451" s="151"/>
      <c r="M451" s="151"/>
      <c r="N451" s="151"/>
      <c r="O451" s="151"/>
      <c r="P451" s="151"/>
      <c r="Q451" s="151"/>
      <c r="R451" s="151"/>
      <c r="S451" s="151"/>
      <c r="T451" s="151"/>
      <c r="U451" s="151"/>
      <c r="V451" s="152">
        <v>44893</v>
      </c>
      <c r="W451" s="151" t="s">
        <v>4315</v>
      </c>
      <c r="X451" s="151"/>
      <c r="Z451"/>
      <c r="AD451" s="19">
        <v>12769</v>
      </c>
      <c r="AE451" s="34"/>
    </row>
    <row r="452" spans="1:31" x14ac:dyDescent="0.25">
      <c r="A452" s="19" t="s">
        <v>4387</v>
      </c>
      <c r="B452" s="19">
        <v>13655960</v>
      </c>
      <c r="C452" s="139">
        <v>12</v>
      </c>
      <c r="D452" s="19" t="s">
        <v>3922</v>
      </c>
      <c r="E452" s="19" t="s">
        <v>3978</v>
      </c>
      <c r="F452" s="140">
        <v>44588</v>
      </c>
      <c r="G452" s="151" t="s">
        <v>3813</v>
      </c>
      <c r="H452" s="151">
        <v>1145825</v>
      </c>
      <c r="I452" s="151"/>
      <c r="J452" s="151"/>
      <c r="K452" s="151"/>
      <c r="L452" s="151"/>
      <c r="M452" s="151"/>
      <c r="N452" s="151"/>
      <c r="O452" s="151"/>
      <c r="P452" s="151"/>
      <c r="Q452" s="151"/>
      <c r="R452" s="151"/>
      <c r="S452" s="151"/>
      <c r="T452" s="151"/>
      <c r="U452" s="151"/>
      <c r="V452" s="152">
        <v>44594</v>
      </c>
      <c r="W452" s="151" t="s">
        <v>3943</v>
      </c>
      <c r="X452" s="151"/>
      <c r="Z452" s="19">
        <v>0.625</v>
      </c>
      <c r="AE452" s="34"/>
    </row>
    <row r="453" spans="1:31" x14ac:dyDescent="0.25">
      <c r="A453" s="19" t="s">
        <v>4388</v>
      </c>
      <c r="B453" s="19">
        <v>13846204</v>
      </c>
      <c r="C453" s="139">
        <v>16</v>
      </c>
      <c r="D453" s="19" t="s">
        <v>4389</v>
      </c>
      <c r="E453" s="19">
        <v>1058252</v>
      </c>
      <c r="F453" s="140">
        <v>44892</v>
      </c>
      <c r="G453" s="151" t="s">
        <v>3813</v>
      </c>
      <c r="H453" s="151">
        <v>1228782</v>
      </c>
      <c r="I453" s="151"/>
      <c r="J453" s="151"/>
      <c r="K453" s="151"/>
      <c r="L453" s="151"/>
      <c r="M453" s="151"/>
      <c r="N453" s="151"/>
      <c r="O453" s="151"/>
      <c r="P453" s="151"/>
      <c r="Q453" s="151"/>
      <c r="R453" s="151"/>
      <c r="S453" s="151"/>
      <c r="T453" s="151"/>
      <c r="U453" s="151"/>
      <c r="V453" s="152">
        <v>44894</v>
      </c>
      <c r="W453" s="151" t="s">
        <v>4390</v>
      </c>
      <c r="X453" s="151"/>
      <c r="Z453"/>
      <c r="AD453" s="19">
        <v>12791</v>
      </c>
    </row>
    <row r="454" spans="1:31" x14ac:dyDescent="0.25">
      <c r="A454" s="19" t="s">
        <v>4391</v>
      </c>
      <c r="B454" s="19">
        <v>13846205</v>
      </c>
      <c r="C454" s="139">
        <v>16</v>
      </c>
      <c r="D454" s="19" t="s">
        <v>4389</v>
      </c>
      <c r="E454" s="19">
        <v>1058252</v>
      </c>
      <c r="F454" s="140">
        <v>44893</v>
      </c>
      <c r="G454" s="151" t="s">
        <v>3813</v>
      </c>
      <c r="H454" s="151">
        <v>1228782</v>
      </c>
      <c r="I454" s="151"/>
      <c r="J454" s="151"/>
      <c r="K454" s="151"/>
      <c r="L454" s="151"/>
      <c r="M454" s="151"/>
      <c r="N454" s="151"/>
      <c r="O454" s="151"/>
      <c r="P454" s="151"/>
      <c r="Q454" s="151"/>
      <c r="R454" s="151"/>
      <c r="S454" s="151"/>
      <c r="T454" s="151"/>
      <c r="U454" s="151"/>
      <c r="V454" s="152">
        <v>44899</v>
      </c>
      <c r="W454" s="151" t="s">
        <v>4390</v>
      </c>
      <c r="X454" s="151"/>
      <c r="Z454"/>
      <c r="AD454" s="19">
        <v>12792</v>
      </c>
    </row>
    <row r="455" spans="1:31" x14ac:dyDescent="0.25">
      <c r="A455" s="19" t="s">
        <v>4392</v>
      </c>
      <c r="B455" s="19">
        <v>13846206</v>
      </c>
      <c r="C455" s="139">
        <v>16</v>
      </c>
      <c r="D455" s="19" t="s">
        <v>4389</v>
      </c>
      <c r="E455" s="19">
        <v>1058252</v>
      </c>
      <c r="F455" s="140">
        <v>44894</v>
      </c>
      <c r="G455" s="151" t="s">
        <v>3813</v>
      </c>
      <c r="H455" s="151">
        <v>1228782</v>
      </c>
      <c r="I455" s="151"/>
      <c r="J455" s="151"/>
      <c r="K455" s="151"/>
      <c r="L455" s="151"/>
      <c r="M455" s="151"/>
      <c r="N455" s="151"/>
      <c r="O455" s="151"/>
      <c r="P455" s="151"/>
      <c r="Q455" s="151"/>
      <c r="R455" s="151"/>
      <c r="S455" s="151"/>
      <c r="T455" s="151"/>
      <c r="U455" s="151"/>
      <c r="V455" s="152">
        <v>44900</v>
      </c>
      <c r="W455" s="151" t="s">
        <v>4390</v>
      </c>
      <c r="X455" s="151"/>
      <c r="Z455"/>
      <c r="AD455" s="19">
        <v>12793</v>
      </c>
    </row>
    <row r="456" spans="1:31" x14ac:dyDescent="0.25">
      <c r="A456" s="19" t="s">
        <v>4393</v>
      </c>
      <c r="B456" s="19">
        <v>13807922</v>
      </c>
      <c r="C456" s="139">
        <v>5.875</v>
      </c>
      <c r="D456" s="19" t="s">
        <v>4382</v>
      </c>
      <c r="E456" s="19">
        <v>1138943</v>
      </c>
      <c r="F456" s="140">
        <v>44894</v>
      </c>
      <c r="G456" s="151" t="s">
        <v>3813</v>
      </c>
      <c r="H456" s="151">
        <v>1227237</v>
      </c>
      <c r="I456" s="151"/>
      <c r="J456" s="151"/>
      <c r="K456" s="151"/>
      <c r="L456" s="151"/>
      <c r="M456" s="151"/>
      <c r="N456" s="151"/>
      <c r="O456" s="151"/>
      <c r="P456" s="151"/>
      <c r="Q456" s="151"/>
      <c r="R456" s="151"/>
      <c r="S456" s="151"/>
      <c r="T456" s="151"/>
      <c r="U456" s="151"/>
      <c r="V456" s="140" t="s">
        <v>4394</v>
      </c>
      <c r="W456" s="19" t="s">
        <v>4383</v>
      </c>
      <c r="Z456"/>
      <c r="AD456" s="19">
        <v>12887</v>
      </c>
    </row>
    <row r="457" spans="1:31" x14ac:dyDescent="0.25">
      <c r="A457" s="19" t="s">
        <v>4395</v>
      </c>
      <c r="B457" s="19">
        <v>13807923</v>
      </c>
      <c r="C457" s="139">
        <v>5.875</v>
      </c>
      <c r="D457" s="19" t="s">
        <v>4382</v>
      </c>
      <c r="E457" s="19">
        <v>1138943</v>
      </c>
      <c r="F457" s="140">
        <v>44894</v>
      </c>
      <c r="G457" s="151" t="s">
        <v>3813</v>
      </c>
      <c r="H457" s="151">
        <v>1227237</v>
      </c>
      <c r="I457" s="151"/>
      <c r="J457" s="151"/>
      <c r="K457" s="151"/>
      <c r="L457" s="151"/>
      <c r="M457" s="151"/>
      <c r="N457" s="151"/>
      <c r="O457" s="151"/>
      <c r="P457" s="151"/>
      <c r="Q457" s="151"/>
      <c r="R457" s="151"/>
      <c r="S457" s="151"/>
      <c r="T457" s="151"/>
      <c r="U457" s="151"/>
      <c r="V457" s="152">
        <v>44900</v>
      </c>
      <c r="W457" s="151" t="s">
        <v>4383</v>
      </c>
      <c r="X457" s="151"/>
      <c r="Z457"/>
      <c r="AD457" s="19">
        <v>12888</v>
      </c>
    </row>
    <row r="458" spans="1:31" x14ac:dyDescent="0.25">
      <c r="A458" s="19" t="s">
        <v>4396</v>
      </c>
      <c r="B458" s="19">
        <v>13807924</v>
      </c>
      <c r="C458" s="139">
        <v>5.875</v>
      </c>
      <c r="D458" s="19" t="s">
        <v>4382</v>
      </c>
      <c r="E458" s="19">
        <v>1138943</v>
      </c>
      <c r="F458" s="140">
        <v>44895</v>
      </c>
      <c r="G458" s="151" t="s">
        <v>3813</v>
      </c>
      <c r="H458" s="151">
        <v>1227237</v>
      </c>
      <c r="I458" s="151"/>
      <c r="J458" s="151"/>
      <c r="K458" s="151"/>
      <c r="L458" s="151"/>
      <c r="M458" s="151"/>
      <c r="N458" s="151"/>
      <c r="O458" s="151"/>
      <c r="P458" s="151"/>
      <c r="Q458" s="151"/>
      <c r="R458" s="151"/>
      <c r="S458" s="151"/>
      <c r="T458" s="151"/>
      <c r="U458" s="151"/>
      <c r="V458" s="152">
        <v>44909</v>
      </c>
      <c r="W458" s="151" t="s">
        <v>4383</v>
      </c>
      <c r="X458" s="151"/>
      <c r="Z458"/>
      <c r="AD458" s="19">
        <v>12903</v>
      </c>
    </row>
    <row r="459" spans="1:31" x14ac:dyDescent="0.25">
      <c r="A459" s="19" t="s">
        <v>4397</v>
      </c>
      <c r="B459" s="19">
        <v>13771593</v>
      </c>
      <c r="C459" s="139">
        <v>12</v>
      </c>
      <c r="D459" s="19" t="s">
        <v>3922</v>
      </c>
      <c r="E459" s="19">
        <v>1005462</v>
      </c>
      <c r="F459" s="140">
        <v>44896</v>
      </c>
      <c r="G459" s="151" t="s">
        <v>3813</v>
      </c>
      <c r="H459" s="151">
        <v>1145825</v>
      </c>
      <c r="I459" s="151"/>
      <c r="J459" s="151"/>
      <c r="K459" s="151"/>
      <c r="L459" s="151"/>
      <c r="M459" s="151"/>
      <c r="N459" s="151"/>
      <c r="O459" s="151"/>
      <c r="P459" s="151"/>
      <c r="Q459" s="151"/>
      <c r="R459" s="151"/>
      <c r="S459" s="151"/>
      <c r="T459" s="151"/>
      <c r="U459" s="151"/>
      <c r="V459" s="152">
        <v>44900</v>
      </c>
      <c r="W459" s="151" t="s">
        <v>4164</v>
      </c>
      <c r="X459" s="151"/>
      <c r="Z459"/>
      <c r="AD459" s="19">
        <v>12794</v>
      </c>
    </row>
    <row r="460" spans="1:31" x14ac:dyDescent="0.25">
      <c r="A460" s="19" t="s">
        <v>4398</v>
      </c>
      <c r="B460" s="19">
        <v>13771598</v>
      </c>
      <c r="C460" s="139">
        <v>12</v>
      </c>
      <c r="D460" s="19" t="s">
        <v>3922</v>
      </c>
      <c r="E460" s="19">
        <v>1005462</v>
      </c>
      <c r="F460" s="140">
        <v>44896</v>
      </c>
      <c r="G460" s="151" t="s">
        <v>3813</v>
      </c>
      <c r="H460" s="151">
        <v>1145825</v>
      </c>
      <c r="I460" s="151"/>
      <c r="J460" s="151"/>
      <c r="K460" s="151"/>
      <c r="L460" s="151"/>
      <c r="M460" s="151"/>
      <c r="N460" s="151"/>
      <c r="O460" s="151"/>
      <c r="P460" s="151"/>
      <c r="Q460" s="151"/>
      <c r="R460" s="151"/>
      <c r="S460" s="151"/>
      <c r="T460" s="151"/>
      <c r="U460" s="151"/>
      <c r="V460" s="152">
        <v>44903</v>
      </c>
      <c r="W460" s="151" t="s">
        <v>4164</v>
      </c>
      <c r="X460" s="151"/>
      <c r="Z460"/>
      <c r="AD460" s="19">
        <v>12795</v>
      </c>
    </row>
    <row r="461" spans="1:31" x14ac:dyDescent="0.25">
      <c r="A461" s="19" t="s">
        <v>4399</v>
      </c>
      <c r="B461" s="19">
        <v>13771590</v>
      </c>
      <c r="C461" s="139">
        <v>12</v>
      </c>
      <c r="D461" s="19" t="s">
        <v>3922</v>
      </c>
      <c r="E461" s="19">
        <v>1005462</v>
      </c>
      <c r="F461" s="140">
        <v>44899</v>
      </c>
      <c r="G461" s="151" t="s">
        <v>3813</v>
      </c>
      <c r="H461" s="151">
        <v>1145825</v>
      </c>
      <c r="I461" s="151"/>
      <c r="J461" s="151"/>
      <c r="K461" s="151"/>
      <c r="L461" s="151"/>
      <c r="M461" s="151"/>
      <c r="N461" s="151"/>
      <c r="O461" s="151"/>
      <c r="P461" s="151"/>
      <c r="Q461" s="151"/>
      <c r="R461" s="151"/>
      <c r="S461" s="151"/>
      <c r="T461" s="151"/>
      <c r="U461" s="151"/>
      <c r="V461" s="152">
        <v>44903</v>
      </c>
      <c r="W461" s="151" t="s">
        <v>4164</v>
      </c>
      <c r="X461" s="151"/>
      <c r="Z461"/>
      <c r="AD461" s="19">
        <v>12801</v>
      </c>
    </row>
    <row r="462" spans="1:31" x14ac:dyDescent="0.25">
      <c r="A462" s="19" t="s">
        <v>4400</v>
      </c>
      <c r="B462" s="19">
        <v>13771592</v>
      </c>
      <c r="C462" s="139">
        <v>12</v>
      </c>
      <c r="D462" s="19" t="s">
        <v>3922</v>
      </c>
      <c r="E462" s="19">
        <v>1005462</v>
      </c>
      <c r="F462" s="140">
        <v>44899</v>
      </c>
      <c r="G462" s="151" t="s">
        <v>3813</v>
      </c>
      <c r="H462" s="151">
        <v>1145825</v>
      </c>
      <c r="I462" s="151"/>
      <c r="J462" s="151"/>
      <c r="K462" s="151"/>
      <c r="L462" s="151"/>
      <c r="M462" s="151"/>
      <c r="N462" s="151"/>
      <c r="O462" s="151"/>
      <c r="P462" s="151"/>
      <c r="Q462" s="151"/>
      <c r="R462" s="151"/>
      <c r="S462" s="151"/>
      <c r="T462" s="151"/>
      <c r="U462" s="151"/>
      <c r="V462" s="140">
        <v>44903</v>
      </c>
      <c r="W462" s="151" t="s">
        <v>4164</v>
      </c>
      <c r="X462" s="151"/>
      <c r="Z462"/>
      <c r="AD462" s="19">
        <v>12802</v>
      </c>
    </row>
    <row r="463" spans="1:31" x14ac:dyDescent="0.25">
      <c r="A463" s="19" t="s">
        <v>4401</v>
      </c>
      <c r="B463" s="19">
        <v>13641021</v>
      </c>
      <c r="C463" s="139">
        <v>3.875</v>
      </c>
      <c r="D463" s="19" t="s">
        <v>79</v>
      </c>
      <c r="E463" s="19">
        <v>1059290</v>
      </c>
      <c r="F463" s="140">
        <v>44592</v>
      </c>
      <c r="G463" s="151" t="s">
        <v>3813</v>
      </c>
      <c r="H463" s="151">
        <v>1141549</v>
      </c>
      <c r="I463" s="151"/>
      <c r="J463" s="151"/>
      <c r="K463" s="151"/>
      <c r="L463" s="151"/>
      <c r="M463" s="151"/>
      <c r="N463" s="151"/>
      <c r="O463" s="151"/>
      <c r="P463" s="151"/>
      <c r="Q463" s="151"/>
      <c r="R463" s="151"/>
      <c r="S463" s="151"/>
      <c r="T463" s="151"/>
      <c r="U463" s="151"/>
      <c r="V463" s="152">
        <v>44595</v>
      </c>
      <c r="W463" s="151" t="s">
        <v>3966</v>
      </c>
      <c r="X463" s="151"/>
      <c r="Z463" s="19" t="s">
        <v>4402</v>
      </c>
    </row>
    <row r="464" spans="1:31" x14ac:dyDescent="0.25">
      <c r="A464" s="19" t="s">
        <v>4403</v>
      </c>
      <c r="B464" s="19">
        <v>13771599</v>
      </c>
      <c r="C464" s="139">
        <v>12</v>
      </c>
      <c r="D464" s="19" t="s">
        <v>3922</v>
      </c>
      <c r="E464" s="19">
        <v>1005462</v>
      </c>
      <c r="F464" s="140">
        <v>44900</v>
      </c>
      <c r="G464" s="151" t="s">
        <v>3813</v>
      </c>
      <c r="H464" s="151">
        <v>1145825</v>
      </c>
      <c r="I464" s="151"/>
      <c r="J464" s="151"/>
      <c r="K464" s="151"/>
      <c r="L464" s="151"/>
      <c r="M464" s="151"/>
      <c r="N464" s="151"/>
      <c r="O464" s="151"/>
      <c r="P464" s="151"/>
      <c r="Q464" s="151"/>
      <c r="R464" s="151"/>
      <c r="S464" s="151"/>
      <c r="T464" s="151"/>
      <c r="U464" s="151"/>
      <c r="V464" s="152">
        <v>44913</v>
      </c>
      <c r="W464" s="151" t="s">
        <v>4164</v>
      </c>
      <c r="X464" s="151"/>
      <c r="Z464"/>
      <c r="AD464" s="19">
        <v>12803</v>
      </c>
    </row>
    <row r="465" spans="1:31" x14ac:dyDescent="0.25">
      <c r="A465" s="19" t="s">
        <v>4404</v>
      </c>
      <c r="B465" s="19">
        <v>13832570</v>
      </c>
      <c r="C465" s="139">
        <v>17</v>
      </c>
      <c r="D465" s="19" t="s">
        <v>4405</v>
      </c>
      <c r="E465" s="19">
        <v>1207425</v>
      </c>
      <c r="F465" s="140">
        <v>44901</v>
      </c>
      <c r="G465" s="151" t="s">
        <v>3813</v>
      </c>
      <c r="H465" s="151">
        <v>1231398</v>
      </c>
      <c r="I465" s="151"/>
      <c r="J465" s="151"/>
      <c r="K465" s="151"/>
      <c r="L465" s="151"/>
      <c r="M465" s="151"/>
      <c r="N465" s="151"/>
      <c r="O465" s="151"/>
      <c r="P465" s="151"/>
      <c r="Q465" s="151"/>
      <c r="R465" s="151"/>
      <c r="S465" s="151"/>
      <c r="T465" s="151"/>
      <c r="U465" s="151"/>
      <c r="V465" s="152">
        <v>44920</v>
      </c>
      <c r="W465" s="151" t="s">
        <v>4406</v>
      </c>
      <c r="X465" s="151"/>
      <c r="Z465"/>
      <c r="AD465" s="19">
        <v>12818</v>
      </c>
    </row>
    <row r="466" spans="1:31" x14ac:dyDescent="0.25">
      <c r="A466" s="19" t="s">
        <v>4407</v>
      </c>
      <c r="B466" s="19">
        <v>13832571</v>
      </c>
      <c r="C466" s="139">
        <v>17</v>
      </c>
      <c r="D466" s="19" t="s">
        <v>4405</v>
      </c>
      <c r="E466" s="19">
        <v>1207425</v>
      </c>
      <c r="F466" s="140">
        <v>44902</v>
      </c>
      <c r="G466" s="151" t="s">
        <v>3813</v>
      </c>
      <c r="H466" s="151">
        <v>1231398</v>
      </c>
      <c r="I466" s="151"/>
      <c r="J466" s="151"/>
      <c r="K466" s="151"/>
      <c r="L466" s="151"/>
      <c r="M466" s="151"/>
      <c r="N466" s="151"/>
      <c r="O466" s="151"/>
      <c r="P466" s="151"/>
      <c r="Q466" s="151"/>
      <c r="R466" s="151"/>
      <c r="S466" s="151"/>
      <c r="T466" s="151"/>
      <c r="U466" s="151"/>
      <c r="V466" s="152">
        <v>44929</v>
      </c>
      <c r="W466" s="151" t="s">
        <v>4406</v>
      </c>
      <c r="X466" s="151"/>
      <c r="Z466"/>
      <c r="AD466" s="19">
        <v>12819</v>
      </c>
    </row>
    <row r="467" spans="1:31" x14ac:dyDescent="0.25">
      <c r="A467" s="19" t="s">
        <v>4408</v>
      </c>
      <c r="B467" s="19">
        <v>13770619</v>
      </c>
      <c r="C467" s="139">
        <v>8.375</v>
      </c>
      <c r="D467" s="19" t="s">
        <v>3837</v>
      </c>
      <c r="E467" s="19">
        <v>1176919</v>
      </c>
      <c r="F467" s="140">
        <v>44903</v>
      </c>
      <c r="G467" s="151" t="s">
        <v>3813</v>
      </c>
      <c r="H467" s="151">
        <v>1145826</v>
      </c>
      <c r="I467" s="151"/>
      <c r="J467" s="151"/>
      <c r="K467" s="151"/>
      <c r="L467" s="151"/>
      <c r="M467" s="151"/>
      <c r="N467" s="151"/>
      <c r="O467" s="151"/>
      <c r="P467" s="151"/>
      <c r="Q467" s="151"/>
      <c r="R467" s="151"/>
      <c r="S467" s="151"/>
      <c r="T467" s="151"/>
      <c r="U467" s="151"/>
      <c r="V467" s="152">
        <v>44911</v>
      </c>
      <c r="W467" s="151" t="s">
        <v>4159</v>
      </c>
      <c r="X467" s="151"/>
      <c r="Z467"/>
      <c r="AD467" s="19">
        <v>12824</v>
      </c>
    </row>
    <row r="468" spans="1:31" x14ac:dyDescent="0.25">
      <c r="A468" s="19" t="s">
        <v>4409</v>
      </c>
      <c r="B468" s="19">
        <v>13848064</v>
      </c>
      <c r="C468" s="139">
        <v>16</v>
      </c>
      <c r="D468" s="19" t="s">
        <v>4169</v>
      </c>
      <c r="E468" s="19">
        <v>1190973</v>
      </c>
      <c r="F468" s="140">
        <v>44903</v>
      </c>
      <c r="G468" s="151" t="s">
        <v>3813</v>
      </c>
      <c r="H468" s="151">
        <v>1197910</v>
      </c>
      <c r="I468" s="151"/>
      <c r="J468" s="151"/>
      <c r="K468" s="151"/>
      <c r="L468" s="151"/>
      <c r="M468" s="151"/>
      <c r="N468" s="151"/>
      <c r="O468" s="151"/>
      <c r="P468" s="151"/>
      <c r="Q468" s="151"/>
      <c r="R468" s="151"/>
      <c r="S468" s="151"/>
      <c r="T468" s="151"/>
      <c r="U468" s="151"/>
      <c r="V468" s="152">
        <v>44906</v>
      </c>
      <c r="W468" s="151" t="s">
        <v>4170</v>
      </c>
      <c r="X468" s="151"/>
      <c r="Z468"/>
      <c r="AD468" s="19">
        <v>12840</v>
      </c>
    </row>
    <row r="469" spans="1:31" x14ac:dyDescent="0.25">
      <c r="A469" s="19" t="s">
        <v>4410</v>
      </c>
      <c r="B469" s="19">
        <v>13849899</v>
      </c>
      <c r="C469" s="139">
        <v>16</v>
      </c>
      <c r="D469" s="19" t="s">
        <v>4169</v>
      </c>
      <c r="E469" s="19">
        <v>1190973</v>
      </c>
      <c r="F469" s="140">
        <v>44903</v>
      </c>
      <c r="G469" s="151" t="s">
        <v>3813</v>
      </c>
      <c r="H469" s="151">
        <v>1197910</v>
      </c>
      <c r="I469" s="151"/>
      <c r="J469" s="151"/>
      <c r="K469" s="151"/>
      <c r="L469" s="151"/>
      <c r="M469" s="151"/>
      <c r="N469" s="151"/>
      <c r="O469" s="151"/>
      <c r="P469" s="151"/>
      <c r="Q469" s="151"/>
      <c r="R469" s="151"/>
      <c r="S469" s="151"/>
      <c r="T469" s="151"/>
      <c r="U469" s="151"/>
      <c r="V469" s="140">
        <v>44910</v>
      </c>
      <c r="W469" s="151" t="s">
        <v>4170</v>
      </c>
      <c r="X469" s="151"/>
      <c r="Z469"/>
      <c r="AD469" s="19">
        <v>12845</v>
      </c>
    </row>
    <row r="470" spans="1:31" x14ac:dyDescent="0.25">
      <c r="A470" s="19" t="s">
        <v>4411</v>
      </c>
      <c r="B470" s="19">
        <v>13851712</v>
      </c>
      <c r="C470" s="139">
        <v>16</v>
      </c>
      <c r="D470" s="19" t="s">
        <v>4169</v>
      </c>
      <c r="E470" s="19">
        <v>1190973</v>
      </c>
      <c r="F470" s="140">
        <v>44906</v>
      </c>
      <c r="G470" s="151" t="s">
        <v>3813</v>
      </c>
      <c r="H470" s="151">
        <v>1197910</v>
      </c>
      <c r="I470" s="151"/>
      <c r="J470" s="151"/>
      <c r="K470" s="151"/>
      <c r="L470" s="151"/>
      <c r="M470" s="151"/>
      <c r="N470" s="151"/>
      <c r="O470" s="151"/>
      <c r="P470" s="151"/>
      <c r="Q470" s="151"/>
      <c r="R470" s="151"/>
      <c r="S470" s="151"/>
      <c r="T470" s="151"/>
      <c r="U470" s="151"/>
      <c r="V470" s="152">
        <v>44920</v>
      </c>
      <c r="W470" s="151" t="s">
        <v>4170</v>
      </c>
      <c r="X470" s="151"/>
      <c r="Z470"/>
      <c r="AD470" s="19">
        <v>12846</v>
      </c>
    </row>
    <row r="471" spans="1:31" x14ac:dyDescent="0.25">
      <c r="A471" s="19" t="s">
        <v>4412</v>
      </c>
      <c r="B471" s="19">
        <v>13770620</v>
      </c>
      <c r="C471" s="139">
        <v>8.375</v>
      </c>
      <c r="D471" s="19" t="s">
        <v>3837</v>
      </c>
      <c r="E471" s="19">
        <v>1176919</v>
      </c>
      <c r="F471" s="140">
        <v>44906</v>
      </c>
      <c r="G471" s="151" t="s">
        <v>3813</v>
      </c>
      <c r="H471" s="151">
        <v>1145826</v>
      </c>
      <c r="I471" s="151"/>
      <c r="J471" s="151"/>
      <c r="K471" s="151"/>
      <c r="L471" s="151"/>
      <c r="M471" s="151"/>
      <c r="N471" s="151"/>
      <c r="O471" s="151"/>
      <c r="P471" s="151"/>
      <c r="Q471" s="151"/>
      <c r="R471" s="151"/>
      <c r="S471" s="151"/>
      <c r="T471" s="151"/>
      <c r="U471" s="151"/>
      <c r="V471" s="152" t="s">
        <v>4413</v>
      </c>
      <c r="W471" s="151" t="s">
        <v>4159</v>
      </c>
      <c r="X471" s="151"/>
      <c r="Z471"/>
      <c r="AD471" s="19">
        <v>12860</v>
      </c>
    </row>
    <row r="472" spans="1:31" x14ac:dyDescent="0.25">
      <c r="A472" s="19" t="s">
        <v>4414</v>
      </c>
      <c r="B472" s="19">
        <v>13770621</v>
      </c>
      <c r="C472" s="139">
        <v>8.375</v>
      </c>
      <c r="D472" s="19" t="s">
        <v>3837</v>
      </c>
      <c r="E472" s="19">
        <v>1176919</v>
      </c>
      <c r="F472" s="140">
        <v>44906</v>
      </c>
      <c r="G472" s="151" t="s">
        <v>3813</v>
      </c>
      <c r="H472" s="151">
        <v>1145826</v>
      </c>
      <c r="I472" s="151"/>
      <c r="J472" s="151"/>
      <c r="K472" s="151"/>
      <c r="L472" s="151"/>
      <c r="M472" s="151"/>
      <c r="N472" s="151"/>
      <c r="O472" s="151"/>
      <c r="P472" s="151"/>
      <c r="Q472" s="151"/>
      <c r="R472" s="151"/>
      <c r="S472" s="151"/>
      <c r="T472" s="151"/>
      <c r="U472" s="151"/>
      <c r="V472" s="152">
        <v>44915</v>
      </c>
      <c r="W472" s="151" t="s">
        <v>4159</v>
      </c>
      <c r="X472" s="151"/>
      <c r="Z472"/>
      <c r="AD472" s="19">
        <v>12861</v>
      </c>
    </row>
    <row r="473" spans="1:31" x14ac:dyDescent="0.25">
      <c r="A473" s="19" t="s">
        <v>4415</v>
      </c>
      <c r="B473" s="19">
        <v>13845931</v>
      </c>
      <c r="C473" s="139">
        <v>8.375</v>
      </c>
      <c r="D473" s="19" t="s">
        <v>3837</v>
      </c>
      <c r="E473" s="19">
        <v>1176919</v>
      </c>
      <c r="F473" s="140">
        <v>44907</v>
      </c>
      <c r="G473" s="151" t="s">
        <v>3813</v>
      </c>
      <c r="H473" s="151">
        <v>1145826</v>
      </c>
      <c r="I473" s="151"/>
      <c r="J473" s="151"/>
      <c r="K473" s="151"/>
      <c r="L473" s="151"/>
      <c r="M473" s="151"/>
      <c r="N473" s="151"/>
      <c r="O473" s="151"/>
      <c r="P473" s="151"/>
      <c r="Q473" s="151"/>
      <c r="R473" s="151"/>
      <c r="S473" s="151"/>
      <c r="T473" s="151"/>
      <c r="U473" s="151"/>
      <c r="V473" s="152">
        <v>44914</v>
      </c>
      <c r="W473" s="151" t="s">
        <v>4159</v>
      </c>
      <c r="X473" s="151"/>
      <c r="Z473"/>
      <c r="AD473" s="19">
        <v>12862</v>
      </c>
    </row>
    <row r="474" spans="1:31" x14ac:dyDescent="0.25">
      <c r="A474" s="19" t="s">
        <v>4416</v>
      </c>
      <c r="B474" s="19">
        <v>13685066</v>
      </c>
      <c r="C474" s="139">
        <v>3.875</v>
      </c>
      <c r="D474" s="19" t="s">
        <v>79</v>
      </c>
      <c r="E474" s="19">
        <v>1059290</v>
      </c>
      <c r="F474" s="140">
        <v>44592</v>
      </c>
      <c r="G474" s="19" t="s">
        <v>3813</v>
      </c>
      <c r="H474" s="19">
        <v>1141549</v>
      </c>
      <c r="V474" s="140">
        <v>44597</v>
      </c>
      <c r="W474" s="19" t="s">
        <v>3966</v>
      </c>
      <c r="Z474" s="19">
        <v>0.625</v>
      </c>
      <c r="AE474" s="34"/>
    </row>
    <row r="475" spans="1:31" x14ac:dyDescent="0.25">
      <c r="A475" s="19" t="s">
        <v>4417</v>
      </c>
      <c r="B475" s="19">
        <v>13860648</v>
      </c>
      <c r="C475" s="139">
        <v>12.25</v>
      </c>
      <c r="D475" s="19" t="s">
        <v>146</v>
      </c>
      <c r="E475" s="19">
        <v>1142907</v>
      </c>
      <c r="F475" s="140">
        <v>44907</v>
      </c>
      <c r="G475" s="151" t="s">
        <v>3813</v>
      </c>
      <c r="H475" s="151">
        <v>1112857</v>
      </c>
      <c r="I475" s="151"/>
      <c r="J475" s="151"/>
      <c r="K475" s="151"/>
      <c r="L475" s="151"/>
      <c r="M475" s="151"/>
      <c r="N475" s="151"/>
      <c r="O475" s="151"/>
      <c r="P475" s="151"/>
      <c r="Q475" s="151"/>
      <c r="R475" s="151"/>
      <c r="S475" s="151"/>
      <c r="T475" s="151"/>
      <c r="U475" s="151"/>
      <c r="V475" s="152">
        <v>44920</v>
      </c>
      <c r="W475" s="19" t="s">
        <v>4311</v>
      </c>
      <c r="Z475"/>
      <c r="AD475" s="19">
        <v>12865</v>
      </c>
    </row>
    <row r="476" spans="1:31" x14ac:dyDescent="0.25">
      <c r="A476" s="19" t="s">
        <v>4418</v>
      </c>
      <c r="B476" s="19">
        <v>13864099</v>
      </c>
      <c r="C476" s="139">
        <v>12.25</v>
      </c>
      <c r="D476" s="19" t="s">
        <v>146</v>
      </c>
      <c r="E476" s="19">
        <v>1142907</v>
      </c>
      <c r="F476" s="140">
        <v>44907</v>
      </c>
      <c r="G476" s="19" t="s">
        <v>3813</v>
      </c>
      <c r="H476" s="19">
        <v>1112857</v>
      </c>
      <c r="V476" s="140">
        <v>44924</v>
      </c>
      <c r="W476" s="19" t="s">
        <v>4311</v>
      </c>
      <c r="Z476"/>
      <c r="AD476" s="19">
        <v>12865</v>
      </c>
    </row>
    <row r="477" spans="1:31" x14ac:dyDescent="0.25">
      <c r="A477" s="19" t="s">
        <v>4419</v>
      </c>
      <c r="B477" s="19">
        <v>13790026</v>
      </c>
      <c r="C477" s="139">
        <v>12</v>
      </c>
      <c r="D477" s="19" t="s">
        <v>3922</v>
      </c>
      <c r="E477" s="19">
        <v>1005462</v>
      </c>
      <c r="F477" s="140">
        <v>44908</v>
      </c>
      <c r="G477" s="19" t="s">
        <v>3813</v>
      </c>
      <c r="H477" s="19">
        <v>1145825</v>
      </c>
      <c r="V477" s="152">
        <v>44920</v>
      </c>
      <c r="W477" s="151" t="s">
        <v>4164</v>
      </c>
      <c r="X477" s="151"/>
      <c r="Z477"/>
      <c r="AD477" s="19">
        <v>12865</v>
      </c>
    </row>
    <row r="478" spans="1:31" x14ac:dyDescent="0.25">
      <c r="A478" s="19" t="s">
        <v>4420</v>
      </c>
      <c r="B478" s="19">
        <v>13845932</v>
      </c>
      <c r="C478" s="139">
        <v>8.375</v>
      </c>
      <c r="D478" s="19" t="s">
        <v>3837</v>
      </c>
      <c r="E478" s="19">
        <v>1061407</v>
      </c>
      <c r="F478" s="140">
        <v>44908</v>
      </c>
      <c r="G478" s="19" t="s">
        <v>3813</v>
      </c>
      <c r="H478" s="19">
        <v>1145826</v>
      </c>
      <c r="V478" s="152">
        <v>44914</v>
      </c>
      <c r="W478" s="151" t="s">
        <v>4159</v>
      </c>
      <c r="X478" s="151"/>
      <c r="Z478"/>
      <c r="AD478" s="19">
        <v>12871</v>
      </c>
    </row>
    <row r="479" spans="1:31" x14ac:dyDescent="0.25">
      <c r="A479" s="19" t="s">
        <v>4421</v>
      </c>
      <c r="B479" s="19">
        <v>13862292</v>
      </c>
      <c r="C479" s="139">
        <v>8.375</v>
      </c>
      <c r="D479" s="19" t="s">
        <v>3837</v>
      </c>
      <c r="E479" s="19">
        <v>1061407</v>
      </c>
      <c r="F479" s="140">
        <v>44908</v>
      </c>
      <c r="G479" s="19" t="s">
        <v>3813</v>
      </c>
      <c r="H479" s="19">
        <v>1145826</v>
      </c>
      <c r="V479" s="152">
        <v>44914</v>
      </c>
      <c r="W479" s="151" t="s">
        <v>4159</v>
      </c>
      <c r="X479" s="151"/>
      <c r="Z479"/>
      <c r="AD479" s="19">
        <v>12872</v>
      </c>
    </row>
    <row r="480" spans="1:31" x14ac:dyDescent="0.25">
      <c r="A480" s="19" t="s">
        <v>4422</v>
      </c>
      <c r="B480" s="19">
        <v>13862293</v>
      </c>
      <c r="C480" s="139">
        <v>8.375</v>
      </c>
      <c r="D480" s="19" t="s">
        <v>3837</v>
      </c>
      <c r="E480" s="19">
        <v>1061407</v>
      </c>
      <c r="F480" s="140">
        <v>44909</v>
      </c>
      <c r="G480" s="19" t="s">
        <v>3813</v>
      </c>
      <c r="H480" s="19">
        <v>1145826</v>
      </c>
      <c r="V480" s="152">
        <v>44924</v>
      </c>
      <c r="W480" s="151" t="s">
        <v>4159</v>
      </c>
      <c r="X480" s="151"/>
      <c r="Z480"/>
      <c r="AD480" s="19">
        <v>12873</v>
      </c>
    </row>
    <row r="481" spans="1:31" x14ac:dyDescent="0.25">
      <c r="A481" s="19" t="s">
        <v>4423</v>
      </c>
      <c r="B481" s="19">
        <v>13790027</v>
      </c>
      <c r="C481" s="139">
        <v>12</v>
      </c>
      <c r="D481" s="19" t="s">
        <v>3922</v>
      </c>
      <c r="E481" s="19">
        <v>1005462</v>
      </c>
      <c r="F481" s="140">
        <v>44909</v>
      </c>
      <c r="G481" s="19" t="s">
        <v>3813</v>
      </c>
      <c r="H481" s="19">
        <v>1145825</v>
      </c>
      <c r="V481" s="152">
        <v>44924</v>
      </c>
      <c r="W481" s="151" t="s">
        <v>4164</v>
      </c>
      <c r="X481" s="151"/>
      <c r="Z481"/>
      <c r="AD481" s="19">
        <v>12874</v>
      </c>
    </row>
    <row r="482" spans="1:31" x14ac:dyDescent="0.25">
      <c r="A482" s="19" t="s">
        <v>4424</v>
      </c>
      <c r="B482" s="19">
        <v>13790028</v>
      </c>
      <c r="C482" s="139">
        <v>12</v>
      </c>
      <c r="D482" s="19" t="s">
        <v>3922</v>
      </c>
      <c r="E482" s="19">
        <v>1005462</v>
      </c>
      <c r="F482" s="140">
        <v>44909</v>
      </c>
      <c r="G482" s="19" t="s">
        <v>3813</v>
      </c>
      <c r="H482" s="19">
        <v>1145825</v>
      </c>
      <c r="V482" s="140">
        <v>44931</v>
      </c>
      <c r="W482" s="19" t="s">
        <v>4164</v>
      </c>
      <c r="Z482"/>
      <c r="AD482" s="19">
        <v>12875</v>
      </c>
    </row>
    <row r="483" spans="1:31" x14ac:dyDescent="0.25">
      <c r="A483" s="19" t="s">
        <v>4425</v>
      </c>
      <c r="B483" s="19">
        <v>13790030</v>
      </c>
      <c r="C483" s="139">
        <v>12</v>
      </c>
      <c r="D483" s="19" t="s">
        <v>3922</v>
      </c>
      <c r="E483" s="19">
        <v>1005462</v>
      </c>
      <c r="F483" s="140">
        <v>44910</v>
      </c>
      <c r="G483" s="19" t="s">
        <v>3813</v>
      </c>
      <c r="H483" s="19">
        <v>1145825</v>
      </c>
      <c r="V483" s="152">
        <v>44916</v>
      </c>
      <c r="W483" s="151" t="s">
        <v>4164</v>
      </c>
      <c r="X483" s="151"/>
      <c r="Z483"/>
      <c r="AD483" s="19">
        <v>12876</v>
      </c>
    </row>
    <row r="484" spans="1:31" x14ac:dyDescent="0.25">
      <c r="A484" s="19" t="s">
        <v>4426</v>
      </c>
      <c r="B484" s="19">
        <v>13852983</v>
      </c>
      <c r="C484" s="139">
        <v>16</v>
      </c>
      <c r="D484" s="19" t="s">
        <v>4389</v>
      </c>
      <c r="E484" s="19">
        <v>1058252</v>
      </c>
      <c r="F484" s="140">
        <v>44913</v>
      </c>
      <c r="G484" s="19" t="s">
        <v>3813</v>
      </c>
      <c r="H484" s="19">
        <v>1228782</v>
      </c>
      <c r="V484" s="152">
        <v>44916</v>
      </c>
      <c r="W484" s="151" t="s">
        <v>4390</v>
      </c>
      <c r="X484" s="151"/>
      <c r="Z484"/>
      <c r="AD484" s="19">
        <v>12886</v>
      </c>
    </row>
    <row r="485" spans="1:31" x14ac:dyDescent="0.25">
      <c r="A485" s="19" t="s">
        <v>4427</v>
      </c>
      <c r="B485" s="19">
        <v>13685067</v>
      </c>
      <c r="C485" s="139">
        <v>3.875</v>
      </c>
      <c r="D485" s="19" t="s">
        <v>79</v>
      </c>
      <c r="E485" s="19">
        <v>1059290</v>
      </c>
      <c r="F485" s="140">
        <v>44592</v>
      </c>
      <c r="G485" s="19" t="s">
        <v>3813</v>
      </c>
      <c r="H485" s="19">
        <v>1141549</v>
      </c>
      <c r="V485" s="152">
        <v>44597</v>
      </c>
      <c r="W485" s="19" t="s">
        <v>3966</v>
      </c>
      <c r="Z485" s="19">
        <v>0.625</v>
      </c>
    </row>
    <row r="486" spans="1:31" x14ac:dyDescent="0.25">
      <c r="A486" s="19" t="s">
        <v>4428</v>
      </c>
      <c r="B486" s="19">
        <v>13858313</v>
      </c>
      <c r="C486" s="139">
        <v>16</v>
      </c>
      <c r="D486" s="19" t="s">
        <v>4389</v>
      </c>
      <c r="E486" s="19">
        <v>1058252</v>
      </c>
      <c r="F486" s="140">
        <v>44914</v>
      </c>
      <c r="G486" s="19" t="s">
        <v>3813</v>
      </c>
      <c r="H486" s="19">
        <v>1228782</v>
      </c>
      <c r="V486" s="152">
        <v>44920</v>
      </c>
      <c r="W486" s="151" t="s">
        <v>4390</v>
      </c>
      <c r="X486" s="151"/>
      <c r="Z486"/>
      <c r="AD486" s="19">
        <v>12902</v>
      </c>
    </row>
    <row r="487" spans="1:31" x14ac:dyDescent="0.25">
      <c r="A487" s="19" t="s">
        <v>4429</v>
      </c>
      <c r="B487" s="19">
        <v>13824385</v>
      </c>
      <c r="C487" s="139">
        <v>6.125</v>
      </c>
      <c r="D487" s="19" t="s">
        <v>449</v>
      </c>
      <c r="E487" s="19">
        <v>1137349</v>
      </c>
      <c r="F487" s="140">
        <v>44916</v>
      </c>
      <c r="G487" s="19" t="s">
        <v>3813</v>
      </c>
      <c r="H487" s="19">
        <v>1145824</v>
      </c>
      <c r="V487" s="152">
        <v>44922</v>
      </c>
      <c r="W487" s="151" t="s">
        <v>4315</v>
      </c>
      <c r="X487" s="151"/>
      <c r="Z487"/>
      <c r="AD487" s="19">
        <v>12917</v>
      </c>
    </row>
    <row r="488" spans="1:31" x14ac:dyDescent="0.25">
      <c r="A488" s="19" t="s">
        <v>4430</v>
      </c>
      <c r="B488" s="19">
        <v>13824388</v>
      </c>
      <c r="C488" s="139">
        <v>6.125</v>
      </c>
      <c r="D488" s="19" t="s">
        <v>449</v>
      </c>
      <c r="E488" s="19">
        <v>1137349</v>
      </c>
      <c r="F488" s="140">
        <v>44916</v>
      </c>
      <c r="G488" s="19" t="s">
        <v>3813</v>
      </c>
      <c r="H488" s="19">
        <v>1145824</v>
      </c>
      <c r="V488" s="152">
        <v>44920</v>
      </c>
      <c r="W488" s="151" t="s">
        <v>4315</v>
      </c>
      <c r="X488" s="151"/>
      <c r="Z488"/>
      <c r="AD488" s="19">
        <v>12918</v>
      </c>
    </row>
    <row r="489" spans="1:31" x14ac:dyDescent="0.25">
      <c r="A489" s="19" t="s">
        <v>4431</v>
      </c>
      <c r="B489" s="19">
        <v>13824389</v>
      </c>
      <c r="C489" s="139">
        <v>6.125</v>
      </c>
      <c r="D489" s="19" t="s">
        <v>449</v>
      </c>
      <c r="E489" s="19">
        <v>1137349</v>
      </c>
      <c r="F489" s="140">
        <v>44917</v>
      </c>
      <c r="G489" s="19" t="s">
        <v>3813</v>
      </c>
      <c r="H489" s="19">
        <v>1145824</v>
      </c>
      <c r="V489" s="140">
        <v>44928</v>
      </c>
      <c r="W489" s="19" t="s">
        <v>4315</v>
      </c>
      <c r="Z489"/>
      <c r="AD489" s="19">
        <v>12919</v>
      </c>
    </row>
    <row r="490" spans="1:31" x14ac:dyDescent="0.25">
      <c r="A490" s="19" t="s">
        <v>4432</v>
      </c>
      <c r="B490" s="19">
        <v>13771586</v>
      </c>
      <c r="C490" s="139">
        <v>8.375</v>
      </c>
      <c r="D490" s="19" t="s">
        <v>3837</v>
      </c>
      <c r="E490" s="19">
        <v>1080537</v>
      </c>
      <c r="F490" s="140">
        <v>44922</v>
      </c>
      <c r="G490" s="19" t="s">
        <v>3813</v>
      </c>
      <c r="H490" s="19">
        <v>1140080</v>
      </c>
      <c r="V490" s="152">
        <v>44927</v>
      </c>
      <c r="W490" s="19" t="s">
        <v>4433</v>
      </c>
      <c r="Z490"/>
      <c r="AD490" s="19">
        <v>12930</v>
      </c>
    </row>
    <row r="491" spans="1:31" x14ac:dyDescent="0.25">
      <c r="A491" s="19" t="s">
        <v>4434</v>
      </c>
      <c r="B491" s="19">
        <v>13845936</v>
      </c>
      <c r="C491" s="139">
        <v>8.375</v>
      </c>
      <c r="D491" s="19" t="s">
        <v>3837</v>
      </c>
      <c r="E491" s="19">
        <v>1080537</v>
      </c>
      <c r="F491" s="140">
        <v>44922</v>
      </c>
      <c r="G491" s="151" t="s">
        <v>3813</v>
      </c>
      <c r="H491" s="151">
        <v>1140080</v>
      </c>
      <c r="I491" s="151"/>
      <c r="J491" s="151"/>
      <c r="K491" s="151"/>
      <c r="L491" s="151"/>
      <c r="M491" s="151"/>
      <c r="N491" s="151"/>
      <c r="O491" s="151"/>
      <c r="P491" s="151"/>
      <c r="Q491" s="151"/>
      <c r="R491" s="151"/>
      <c r="S491" s="151"/>
      <c r="T491" s="151"/>
      <c r="U491" s="151"/>
      <c r="V491" s="152">
        <v>44927</v>
      </c>
      <c r="W491" s="151" t="s">
        <v>4433</v>
      </c>
      <c r="X491" s="151"/>
      <c r="Z491"/>
      <c r="AD491" s="19">
        <v>12928</v>
      </c>
    </row>
    <row r="492" spans="1:31" x14ac:dyDescent="0.25">
      <c r="A492" s="19" t="s">
        <v>4435</v>
      </c>
      <c r="B492" s="19">
        <v>13791387</v>
      </c>
      <c r="C492" s="139">
        <v>8.375</v>
      </c>
      <c r="D492" s="19" t="s">
        <v>3837</v>
      </c>
      <c r="E492" s="19">
        <v>1080537</v>
      </c>
      <c r="F492" s="140">
        <v>44922</v>
      </c>
      <c r="G492" s="151" t="s">
        <v>3813</v>
      </c>
      <c r="H492" s="151">
        <v>1140080</v>
      </c>
      <c r="I492" s="151"/>
      <c r="J492" s="151"/>
      <c r="K492" s="151"/>
      <c r="L492" s="151"/>
      <c r="M492" s="151"/>
      <c r="N492" s="151"/>
      <c r="O492" s="151"/>
      <c r="P492" s="151"/>
      <c r="Q492" s="151"/>
      <c r="R492" s="151"/>
      <c r="S492" s="151"/>
      <c r="T492" s="151"/>
      <c r="U492" s="151"/>
      <c r="V492" s="152">
        <v>44927</v>
      </c>
      <c r="W492" s="151" t="s">
        <v>4433</v>
      </c>
      <c r="X492" s="151"/>
      <c r="Z492"/>
      <c r="AD492" s="19">
        <v>12931</v>
      </c>
    </row>
    <row r="493" spans="1:31" x14ac:dyDescent="0.25">
      <c r="A493" s="19" t="s">
        <v>4436</v>
      </c>
      <c r="B493" s="19">
        <v>13771589</v>
      </c>
      <c r="C493" s="139">
        <v>8.375</v>
      </c>
      <c r="D493" s="19" t="s">
        <v>3837</v>
      </c>
      <c r="E493" s="19">
        <v>1080537</v>
      </c>
      <c r="F493" s="140">
        <v>44923</v>
      </c>
      <c r="G493" s="151" t="s">
        <v>3813</v>
      </c>
      <c r="H493" s="151">
        <v>1140080</v>
      </c>
      <c r="I493" s="151"/>
      <c r="J493" s="151"/>
      <c r="K493" s="151"/>
      <c r="L493" s="151"/>
      <c r="M493" s="151"/>
      <c r="N493" s="151"/>
      <c r="O493" s="151"/>
      <c r="P493" s="151"/>
      <c r="Q493" s="151"/>
      <c r="R493" s="151"/>
      <c r="S493" s="151"/>
      <c r="T493" s="151"/>
      <c r="U493" s="151"/>
      <c r="V493" s="152">
        <v>44928</v>
      </c>
      <c r="W493" s="151" t="s">
        <v>4433</v>
      </c>
      <c r="X493" s="151"/>
      <c r="Z493"/>
      <c r="AD493" s="19">
        <v>12933</v>
      </c>
    </row>
    <row r="494" spans="1:31" x14ac:dyDescent="0.25">
      <c r="A494" s="19" t="s">
        <v>4437</v>
      </c>
      <c r="B494" s="19">
        <v>13791389</v>
      </c>
      <c r="C494" s="139">
        <v>8.375</v>
      </c>
      <c r="D494" s="19" t="s">
        <v>3837</v>
      </c>
      <c r="E494" s="19">
        <v>1080537</v>
      </c>
      <c r="F494" s="140">
        <v>44923</v>
      </c>
      <c r="G494" s="151" t="s">
        <v>3813</v>
      </c>
      <c r="H494" s="151">
        <v>1140080</v>
      </c>
      <c r="I494" s="151"/>
      <c r="J494" s="151"/>
      <c r="K494" s="151"/>
      <c r="L494" s="151"/>
      <c r="M494" s="151"/>
      <c r="N494" s="151"/>
      <c r="O494" s="151"/>
      <c r="P494" s="151"/>
      <c r="Q494" s="151"/>
      <c r="R494" s="151"/>
      <c r="S494" s="151"/>
      <c r="T494" s="151"/>
      <c r="U494" s="151"/>
      <c r="V494" s="152">
        <v>44928</v>
      </c>
      <c r="W494" s="151" t="s">
        <v>4433</v>
      </c>
      <c r="X494" s="151"/>
      <c r="Z494"/>
      <c r="AD494" s="19">
        <v>12935</v>
      </c>
    </row>
    <row r="495" spans="1:31" x14ac:dyDescent="0.25">
      <c r="A495" s="19" t="s">
        <v>4438</v>
      </c>
      <c r="B495" s="19">
        <v>13791388</v>
      </c>
      <c r="C495" s="139">
        <v>8.375</v>
      </c>
      <c r="D495" s="19" t="s">
        <v>3837</v>
      </c>
      <c r="E495" s="19">
        <v>1080537</v>
      </c>
      <c r="F495" s="140">
        <v>44923</v>
      </c>
      <c r="G495" s="19" t="s">
        <v>3813</v>
      </c>
      <c r="H495" s="19">
        <v>1140080</v>
      </c>
      <c r="V495" s="140">
        <v>44928</v>
      </c>
      <c r="W495" s="19" t="s">
        <v>4433</v>
      </c>
      <c r="Z495"/>
      <c r="AD495" s="19">
        <v>12934</v>
      </c>
    </row>
    <row r="496" spans="1:31" x14ac:dyDescent="0.25">
      <c r="A496" s="19" t="s">
        <v>4439</v>
      </c>
      <c r="B496" s="19">
        <v>13669990</v>
      </c>
      <c r="C496" s="139">
        <v>8.375</v>
      </c>
      <c r="D496" s="19" t="s">
        <v>3837</v>
      </c>
      <c r="E496" s="19">
        <v>1061407</v>
      </c>
      <c r="F496" s="140">
        <v>44593</v>
      </c>
      <c r="G496" s="151" t="s">
        <v>3813</v>
      </c>
      <c r="H496" s="151">
        <v>1145826</v>
      </c>
      <c r="I496" s="151"/>
      <c r="J496" s="151"/>
      <c r="K496" s="151"/>
      <c r="L496" s="151"/>
      <c r="M496" s="151"/>
      <c r="N496" s="151"/>
      <c r="O496" s="151"/>
      <c r="P496" s="151"/>
      <c r="Q496" s="151"/>
      <c r="R496" s="151"/>
      <c r="S496" s="151"/>
      <c r="T496" s="151"/>
      <c r="U496" s="151"/>
      <c r="V496" s="152">
        <v>44598</v>
      </c>
      <c r="W496" s="151" t="s">
        <v>3887</v>
      </c>
      <c r="X496" s="151"/>
      <c r="Z496" s="19">
        <v>0.33333333333333331</v>
      </c>
      <c r="AE496" s="34"/>
    </row>
    <row r="497" spans="1:32" x14ac:dyDescent="0.25">
      <c r="A497" s="19" t="s">
        <v>4440</v>
      </c>
      <c r="B497" s="19">
        <v>13849904</v>
      </c>
      <c r="C497" s="139">
        <v>16</v>
      </c>
      <c r="D497" s="19" t="s">
        <v>3904</v>
      </c>
      <c r="E497" s="19" t="s">
        <v>4358</v>
      </c>
      <c r="F497" s="140">
        <v>44924</v>
      </c>
      <c r="G497" s="19" t="s">
        <v>3813</v>
      </c>
      <c r="H497" s="19">
        <v>1221158</v>
      </c>
      <c r="V497" s="152">
        <v>44935</v>
      </c>
      <c r="W497" s="19" t="s">
        <v>4441</v>
      </c>
      <c r="Z497"/>
      <c r="AD497" s="19">
        <v>12940</v>
      </c>
    </row>
    <row r="498" spans="1:32" x14ac:dyDescent="0.25">
      <c r="A498" s="19" t="s">
        <v>4442</v>
      </c>
      <c r="B498" s="19">
        <v>13849905</v>
      </c>
      <c r="C498" s="139">
        <v>16</v>
      </c>
      <c r="D498" s="19" t="s">
        <v>3904</v>
      </c>
      <c r="E498" s="19" t="s">
        <v>4358</v>
      </c>
      <c r="F498" s="140">
        <v>44924</v>
      </c>
      <c r="G498" s="19" t="s">
        <v>3813</v>
      </c>
      <c r="H498" s="19">
        <v>1221158</v>
      </c>
      <c r="V498" s="152">
        <v>44929</v>
      </c>
      <c r="W498" s="19" t="s">
        <v>4441</v>
      </c>
      <c r="Z498"/>
      <c r="AD498" s="19">
        <v>12941</v>
      </c>
    </row>
    <row r="499" spans="1:32" x14ac:dyDescent="0.25">
      <c r="A499" s="19" t="s">
        <v>4443</v>
      </c>
      <c r="B499" s="19">
        <v>13697068</v>
      </c>
      <c r="C499" s="139">
        <v>8.375</v>
      </c>
      <c r="D499" s="19" t="s">
        <v>3837</v>
      </c>
      <c r="E499" s="19">
        <v>1176919</v>
      </c>
      <c r="F499" s="140">
        <v>44593</v>
      </c>
      <c r="G499" s="151" t="s">
        <v>3813</v>
      </c>
      <c r="H499" s="151">
        <v>1145826</v>
      </c>
      <c r="I499" s="151"/>
      <c r="J499" s="151"/>
      <c r="K499" s="151"/>
      <c r="L499" s="151"/>
      <c r="M499" s="151"/>
      <c r="N499" s="151"/>
      <c r="O499" s="151"/>
      <c r="P499" s="151"/>
      <c r="Q499" s="151"/>
      <c r="R499" s="151"/>
      <c r="S499" s="151"/>
      <c r="T499" s="151"/>
      <c r="U499" s="151"/>
      <c r="V499" s="152">
        <v>44599</v>
      </c>
      <c r="W499" s="151" t="s">
        <v>3887</v>
      </c>
      <c r="X499" s="151"/>
      <c r="Z499" s="19" t="s">
        <v>4444</v>
      </c>
      <c r="AE499" s="34"/>
    </row>
    <row r="500" spans="1:32" x14ac:dyDescent="0.25">
      <c r="A500" s="19" t="s">
        <v>4445</v>
      </c>
      <c r="B500" s="19">
        <v>13697069</v>
      </c>
      <c r="C500" s="139">
        <v>8.375</v>
      </c>
      <c r="D500" s="19" t="s">
        <v>3837</v>
      </c>
      <c r="E500" s="19">
        <v>1176919</v>
      </c>
      <c r="F500" s="140">
        <v>44593</v>
      </c>
      <c r="G500" s="151" t="s">
        <v>3813</v>
      </c>
      <c r="H500" s="151">
        <v>1145826</v>
      </c>
      <c r="I500" s="151"/>
      <c r="J500" s="151"/>
      <c r="K500" s="151"/>
      <c r="L500" s="151"/>
      <c r="M500" s="151"/>
      <c r="N500" s="151"/>
      <c r="O500" s="151"/>
      <c r="P500" s="151"/>
      <c r="Q500" s="151"/>
      <c r="R500" s="151"/>
      <c r="S500" s="151"/>
      <c r="T500" s="151"/>
      <c r="U500" s="151"/>
      <c r="V500" s="152">
        <v>44600</v>
      </c>
      <c r="W500" s="151" t="s">
        <v>3887</v>
      </c>
      <c r="X500" s="151"/>
      <c r="Z500" s="19" t="s">
        <v>4444</v>
      </c>
    </row>
    <row r="501" spans="1:32" x14ac:dyDescent="0.25">
      <c r="A501" s="19" t="s">
        <v>4446</v>
      </c>
      <c r="B501" s="19">
        <v>13697074</v>
      </c>
      <c r="C501" s="139">
        <v>8.375</v>
      </c>
      <c r="D501" s="19" t="s">
        <v>3837</v>
      </c>
      <c r="E501" s="19">
        <v>1176919</v>
      </c>
      <c r="F501" s="140">
        <v>44594</v>
      </c>
      <c r="G501" s="151" t="s">
        <v>3813</v>
      </c>
      <c r="H501" s="151">
        <v>1145826</v>
      </c>
      <c r="I501" s="151"/>
      <c r="J501" s="151"/>
      <c r="K501" s="151"/>
      <c r="L501" s="151"/>
      <c r="M501" s="151"/>
      <c r="N501" s="151"/>
      <c r="O501" s="151"/>
      <c r="P501" s="151"/>
      <c r="Q501" s="151"/>
      <c r="R501" s="151"/>
      <c r="S501" s="151"/>
      <c r="T501" s="151"/>
      <c r="U501" s="151"/>
      <c r="V501" s="152">
        <v>44602</v>
      </c>
      <c r="W501" s="151" t="s">
        <v>4447</v>
      </c>
      <c r="X501" s="151"/>
      <c r="Z501" s="19">
        <v>0.58333333333333337</v>
      </c>
      <c r="AE501" s="34"/>
    </row>
    <row r="502" spans="1:32" x14ac:dyDescent="0.25">
      <c r="A502" s="19" t="s">
        <v>4448</v>
      </c>
      <c r="B502" s="19">
        <v>13655958</v>
      </c>
      <c r="C502" s="139">
        <v>12</v>
      </c>
      <c r="D502" s="19" t="s">
        <v>3922</v>
      </c>
      <c r="E502" s="19" t="s">
        <v>3978</v>
      </c>
      <c r="F502" s="140">
        <v>44594</v>
      </c>
      <c r="G502" s="19" t="s">
        <v>3813</v>
      </c>
      <c r="H502" s="19">
        <v>1145825</v>
      </c>
      <c r="V502" s="140">
        <v>44599</v>
      </c>
      <c r="W502" s="19" t="s">
        <v>4164</v>
      </c>
      <c r="Z502" s="19">
        <v>0.58333333333333337</v>
      </c>
    </row>
    <row r="503" spans="1:32" x14ac:dyDescent="0.25">
      <c r="A503" s="19" t="s">
        <v>4449</v>
      </c>
      <c r="B503" s="19">
        <v>13655961</v>
      </c>
      <c r="C503" s="139">
        <v>12</v>
      </c>
      <c r="D503" s="19" t="s">
        <v>3922</v>
      </c>
      <c r="E503" s="19" t="s">
        <v>3978</v>
      </c>
      <c r="F503" s="140">
        <v>44594</v>
      </c>
      <c r="G503" s="151" t="s">
        <v>3813</v>
      </c>
      <c r="H503" s="151">
        <v>1145825</v>
      </c>
      <c r="I503" s="151"/>
      <c r="J503" s="151"/>
      <c r="K503" s="151"/>
      <c r="L503" s="151"/>
      <c r="M503" s="151"/>
      <c r="N503" s="151"/>
      <c r="O503" s="151"/>
      <c r="P503" s="151"/>
      <c r="Q503" s="151"/>
      <c r="R503" s="151"/>
      <c r="S503" s="151"/>
      <c r="T503" s="151"/>
      <c r="U503" s="151"/>
      <c r="V503" s="152">
        <v>44600</v>
      </c>
      <c r="W503" s="151" t="s">
        <v>4450</v>
      </c>
      <c r="X503" s="151"/>
      <c r="Z503" s="19">
        <v>0.58333333333333337</v>
      </c>
      <c r="AE503" s="34"/>
    </row>
    <row r="504" spans="1:32" ht="30" customHeight="1" x14ac:dyDescent="0.25">
      <c r="A504" s="19" t="s">
        <v>4451</v>
      </c>
      <c r="B504" s="19">
        <v>13695797</v>
      </c>
      <c r="C504" s="139">
        <v>8.375</v>
      </c>
      <c r="D504" s="19" t="s">
        <v>243</v>
      </c>
      <c r="E504" s="19" t="s">
        <v>3834</v>
      </c>
      <c r="F504" s="140">
        <v>44595</v>
      </c>
      <c r="G504" s="151" t="s">
        <v>3813</v>
      </c>
      <c r="H504" s="151">
        <v>1141517</v>
      </c>
      <c r="I504" s="151"/>
      <c r="J504" s="151"/>
      <c r="K504" s="151"/>
      <c r="L504" s="151"/>
      <c r="M504" s="151"/>
      <c r="N504" s="151"/>
      <c r="O504" s="151"/>
      <c r="P504" s="151"/>
      <c r="Q504" s="151"/>
      <c r="R504" s="151"/>
      <c r="S504" s="151"/>
      <c r="T504" s="151"/>
      <c r="U504" s="151"/>
      <c r="V504" s="152">
        <v>44601</v>
      </c>
      <c r="W504" s="151" t="s">
        <v>4030</v>
      </c>
      <c r="X504" s="151"/>
      <c r="Z504" s="19" t="s">
        <v>4452</v>
      </c>
      <c r="AF504" s="140"/>
    </row>
    <row r="505" spans="1:32" ht="30" customHeight="1" x14ac:dyDescent="0.25">
      <c r="A505" s="19" t="s">
        <v>4453</v>
      </c>
      <c r="B505" s="19">
        <v>13695798</v>
      </c>
      <c r="C505" s="139">
        <v>8.375</v>
      </c>
      <c r="D505" s="19" t="s">
        <v>243</v>
      </c>
      <c r="E505" s="19" t="s">
        <v>3834</v>
      </c>
      <c r="F505" s="140">
        <v>44598</v>
      </c>
      <c r="G505" s="151" t="s">
        <v>3813</v>
      </c>
      <c r="H505" s="151">
        <v>1141517</v>
      </c>
      <c r="I505" s="151"/>
      <c r="J505" s="151"/>
      <c r="K505" s="151"/>
      <c r="L505" s="151"/>
      <c r="M505" s="151"/>
      <c r="N505" s="151"/>
      <c r="O505" s="151"/>
      <c r="P505" s="151"/>
      <c r="Q505" s="151"/>
      <c r="R505" s="151"/>
      <c r="S505" s="151"/>
      <c r="T505" s="151"/>
      <c r="U505" s="151"/>
      <c r="V505" s="152">
        <v>44602</v>
      </c>
      <c r="W505" s="151" t="s">
        <v>4030</v>
      </c>
      <c r="X505" s="151"/>
      <c r="Z505" s="19">
        <v>0.375</v>
      </c>
      <c r="AE505" s="34"/>
    </row>
    <row r="506" spans="1:32" x14ac:dyDescent="0.25">
      <c r="A506" s="19" t="s">
        <v>4454</v>
      </c>
      <c r="B506" s="19">
        <v>13697067</v>
      </c>
      <c r="C506" s="139">
        <v>6.125</v>
      </c>
      <c r="D506" s="19" t="s">
        <v>449</v>
      </c>
      <c r="E506" s="19" t="s">
        <v>2671</v>
      </c>
      <c r="F506" s="140">
        <v>44598</v>
      </c>
      <c r="G506" s="19" t="s">
        <v>3813</v>
      </c>
      <c r="H506" s="19">
        <v>1145824</v>
      </c>
      <c r="V506" s="140">
        <v>44599</v>
      </c>
      <c r="W506" s="19" t="s">
        <v>3926</v>
      </c>
      <c r="Z506" s="19" t="s">
        <v>4455</v>
      </c>
    </row>
    <row r="507" spans="1:32" x14ac:dyDescent="0.25">
      <c r="A507" s="19" t="s">
        <v>4456</v>
      </c>
      <c r="B507" s="19">
        <v>13697066</v>
      </c>
      <c r="C507" s="139">
        <v>6.125</v>
      </c>
      <c r="D507" s="19" t="s">
        <v>449</v>
      </c>
      <c r="E507" s="19" t="s">
        <v>2671</v>
      </c>
      <c r="F507" s="140">
        <v>44599</v>
      </c>
      <c r="G507" s="151" t="s">
        <v>3813</v>
      </c>
      <c r="H507" s="151">
        <v>1145824</v>
      </c>
      <c r="I507" s="151"/>
      <c r="J507" s="151"/>
      <c r="K507" s="151"/>
      <c r="L507" s="151"/>
      <c r="M507" s="151"/>
      <c r="N507" s="151"/>
      <c r="O507" s="151"/>
      <c r="P507" s="151"/>
      <c r="Q507" s="151"/>
      <c r="R507" s="151"/>
      <c r="S507" s="151"/>
      <c r="T507" s="151"/>
      <c r="U507" s="151"/>
      <c r="V507" s="152">
        <v>44602</v>
      </c>
      <c r="W507" s="151" t="s">
        <v>3926</v>
      </c>
      <c r="X507" s="151"/>
      <c r="Z507" s="19" t="s">
        <v>4402</v>
      </c>
      <c r="AE507" s="34"/>
    </row>
    <row r="508" spans="1:32" x14ac:dyDescent="0.25">
      <c r="A508" s="19" t="s">
        <v>4457</v>
      </c>
      <c r="B508" s="19">
        <v>13670119</v>
      </c>
      <c r="C508" s="139">
        <v>12</v>
      </c>
      <c r="D508" s="19" t="s">
        <v>3922</v>
      </c>
      <c r="E508" s="19" t="s">
        <v>3978</v>
      </c>
      <c r="F508" s="140">
        <v>44600</v>
      </c>
      <c r="G508" s="151" t="s">
        <v>3813</v>
      </c>
      <c r="H508" s="151">
        <v>1145825</v>
      </c>
      <c r="I508" s="151"/>
      <c r="J508" s="151"/>
      <c r="K508" s="151"/>
      <c r="L508" s="151"/>
      <c r="M508" s="151"/>
      <c r="N508" s="151"/>
      <c r="O508" s="151"/>
      <c r="P508" s="151"/>
      <c r="Q508" s="151"/>
      <c r="R508" s="151"/>
      <c r="S508" s="151"/>
      <c r="T508" s="151"/>
      <c r="U508" s="151"/>
      <c r="V508" s="152">
        <v>44605</v>
      </c>
      <c r="W508" s="151" t="s">
        <v>4164</v>
      </c>
      <c r="X508" s="151"/>
      <c r="Z508"/>
    </row>
    <row r="509" spans="1:32" x14ac:dyDescent="0.25">
      <c r="A509" s="19" t="s">
        <v>4458</v>
      </c>
      <c r="B509" s="19">
        <v>13670122</v>
      </c>
      <c r="C509" s="139">
        <v>12</v>
      </c>
      <c r="D509" s="19" t="s">
        <v>3922</v>
      </c>
      <c r="E509" s="19" t="s">
        <v>3978</v>
      </c>
      <c r="F509" s="140">
        <v>44600</v>
      </c>
      <c r="G509" s="151" t="s">
        <v>3813</v>
      </c>
      <c r="H509" s="151">
        <v>1145825</v>
      </c>
      <c r="I509" s="151"/>
      <c r="J509" s="151"/>
      <c r="K509" s="151"/>
      <c r="L509" s="151"/>
      <c r="M509" s="151"/>
      <c r="N509" s="151"/>
      <c r="O509" s="151"/>
      <c r="P509" s="151"/>
      <c r="Q509" s="151"/>
      <c r="R509" s="151"/>
      <c r="S509" s="151"/>
      <c r="T509" s="151"/>
      <c r="U509" s="151"/>
      <c r="V509" s="152">
        <v>44605</v>
      </c>
      <c r="W509" s="151" t="s">
        <v>4164</v>
      </c>
      <c r="X509" s="151"/>
      <c r="Z509"/>
      <c r="AE509" s="34"/>
    </row>
    <row r="510" spans="1:32" x14ac:dyDescent="0.25">
      <c r="A510" s="19" t="s">
        <v>4459</v>
      </c>
      <c r="B510" s="19">
        <v>13670123</v>
      </c>
      <c r="C510" s="139">
        <v>12</v>
      </c>
      <c r="D510" s="19" t="s">
        <v>3922</v>
      </c>
      <c r="E510" s="19" t="s">
        <v>3978</v>
      </c>
      <c r="F510" s="140">
        <v>44601</v>
      </c>
      <c r="G510" s="151" t="s">
        <v>3813</v>
      </c>
      <c r="H510" s="151">
        <v>1145825</v>
      </c>
      <c r="I510" s="151"/>
      <c r="J510" s="151"/>
      <c r="K510" s="151"/>
      <c r="L510" s="151"/>
      <c r="M510" s="151"/>
      <c r="N510" s="151"/>
      <c r="O510" s="151"/>
      <c r="P510" s="151"/>
      <c r="Q510" s="151"/>
      <c r="R510" s="151"/>
      <c r="S510" s="151"/>
      <c r="T510" s="151"/>
      <c r="U510" s="151"/>
      <c r="V510" s="152">
        <v>44608</v>
      </c>
      <c r="W510" s="151" t="s">
        <v>4164</v>
      </c>
      <c r="X510" s="151"/>
      <c r="Z510"/>
      <c r="AE510" s="34"/>
    </row>
    <row r="511" spans="1:32" x14ac:dyDescent="0.25">
      <c r="A511" s="19" t="s">
        <v>4460</v>
      </c>
      <c r="B511" s="19">
        <v>13697079</v>
      </c>
      <c r="C511" s="139">
        <v>8.375</v>
      </c>
      <c r="D511" s="19" t="s">
        <v>3837</v>
      </c>
      <c r="E511" s="19">
        <v>1080537</v>
      </c>
      <c r="F511" s="140">
        <v>44601</v>
      </c>
      <c r="G511" s="151" t="s">
        <v>3813</v>
      </c>
      <c r="H511" s="151">
        <v>1140080</v>
      </c>
      <c r="I511" s="151"/>
      <c r="J511" s="151"/>
      <c r="K511" s="151"/>
      <c r="L511" s="151"/>
      <c r="M511" s="151"/>
      <c r="N511" s="151"/>
      <c r="O511" s="151"/>
      <c r="P511" s="151"/>
      <c r="Q511" s="151"/>
      <c r="R511" s="151"/>
      <c r="S511" s="151"/>
      <c r="T511" s="151"/>
      <c r="U511" s="151"/>
      <c r="V511" s="152">
        <v>44606</v>
      </c>
      <c r="W511" s="151" t="s">
        <v>4157</v>
      </c>
      <c r="X511" s="151"/>
      <c r="Z511"/>
    </row>
    <row r="512" spans="1:32" x14ac:dyDescent="0.25">
      <c r="A512" s="19" t="s">
        <v>4461</v>
      </c>
      <c r="B512" s="19">
        <v>13670105</v>
      </c>
      <c r="C512" s="139">
        <v>12.25</v>
      </c>
      <c r="D512" s="19" t="s">
        <v>4301</v>
      </c>
      <c r="E512" s="19">
        <v>1138896</v>
      </c>
      <c r="F512" s="140">
        <v>44605</v>
      </c>
      <c r="G512" s="19" t="s">
        <v>3813</v>
      </c>
      <c r="H512" s="19">
        <v>1187881</v>
      </c>
      <c r="V512" s="140">
        <v>44609</v>
      </c>
      <c r="W512" s="19" t="s">
        <v>4302</v>
      </c>
      <c r="Z512" s="19" t="s">
        <v>4462</v>
      </c>
      <c r="AE512" s="34"/>
    </row>
    <row r="513" spans="1:31" x14ac:dyDescent="0.25">
      <c r="A513" s="19" t="s">
        <v>4463</v>
      </c>
      <c r="B513" s="19">
        <v>13670106</v>
      </c>
      <c r="C513" s="139">
        <v>12.25</v>
      </c>
      <c r="D513" s="19" t="s">
        <v>4301</v>
      </c>
      <c r="E513" s="19">
        <v>1138896</v>
      </c>
      <c r="F513" s="140">
        <v>44605</v>
      </c>
      <c r="G513" s="151" t="s">
        <v>3813</v>
      </c>
      <c r="H513" s="151">
        <v>1187881</v>
      </c>
      <c r="I513" s="151"/>
      <c r="J513" s="151"/>
      <c r="K513" s="151"/>
      <c r="L513" s="151"/>
      <c r="M513" s="151"/>
      <c r="N513" s="151"/>
      <c r="O513" s="151"/>
      <c r="P513" s="151"/>
      <c r="Q513" s="151"/>
      <c r="R513" s="151"/>
      <c r="S513" s="151"/>
      <c r="T513" s="151"/>
      <c r="U513" s="151"/>
      <c r="V513" s="152">
        <v>44609</v>
      </c>
      <c r="W513" s="151" t="s">
        <v>4302</v>
      </c>
      <c r="X513" s="151"/>
      <c r="Z513" s="19" t="s">
        <v>4462</v>
      </c>
    </row>
    <row r="514" spans="1:31" x14ac:dyDescent="0.25">
      <c r="A514" s="19" t="s">
        <v>4464</v>
      </c>
      <c r="B514" s="19">
        <v>13670107</v>
      </c>
      <c r="C514" s="139">
        <v>12.25</v>
      </c>
      <c r="D514" s="19" t="s">
        <v>4301</v>
      </c>
      <c r="E514" s="19">
        <v>1138896</v>
      </c>
      <c r="F514" s="140">
        <v>44606</v>
      </c>
      <c r="G514" s="151" t="s">
        <v>3813</v>
      </c>
      <c r="H514" s="151">
        <v>1187881</v>
      </c>
      <c r="I514" s="151"/>
      <c r="J514" s="151"/>
      <c r="K514" s="151"/>
      <c r="L514" s="151"/>
      <c r="M514" s="151"/>
      <c r="N514" s="151"/>
      <c r="O514" s="151"/>
      <c r="P514" s="151"/>
      <c r="Q514" s="151"/>
      <c r="R514" s="151"/>
      <c r="S514" s="151"/>
      <c r="T514" s="151"/>
      <c r="U514" s="151"/>
      <c r="V514" s="152">
        <v>44609</v>
      </c>
      <c r="W514" s="151" t="s">
        <v>4302</v>
      </c>
      <c r="X514" s="151"/>
      <c r="Z514" s="19">
        <v>0.33333333333333331</v>
      </c>
      <c r="AE514" s="34"/>
    </row>
    <row r="515" spans="1:31" x14ac:dyDescent="0.25">
      <c r="A515" s="19" t="s">
        <v>4465</v>
      </c>
      <c r="B515" s="19">
        <v>13697064</v>
      </c>
      <c r="C515" s="139">
        <v>12</v>
      </c>
      <c r="D515" s="19" t="s">
        <v>3917</v>
      </c>
      <c r="E515" s="19">
        <v>1020531</v>
      </c>
      <c r="F515" s="140">
        <v>44608</v>
      </c>
      <c r="G515" s="151" t="s">
        <v>3813</v>
      </c>
      <c r="H515" s="151">
        <v>1146009</v>
      </c>
      <c r="I515" s="151"/>
      <c r="J515" s="151"/>
      <c r="K515" s="151"/>
      <c r="L515" s="151"/>
      <c r="M515" s="151"/>
      <c r="N515" s="151"/>
      <c r="O515" s="151"/>
      <c r="P515" s="151"/>
      <c r="Q515" s="151"/>
      <c r="R515" s="151"/>
      <c r="S515" s="151"/>
      <c r="T515" s="151"/>
      <c r="U515" s="151"/>
      <c r="V515" s="152">
        <v>44609</v>
      </c>
      <c r="W515" s="151" t="s">
        <v>3945</v>
      </c>
      <c r="X515" s="151"/>
      <c r="Z515" s="19">
        <v>0.375</v>
      </c>
    </row>
    <row r="516" spans="1:31" x14ac:dyDescent="0.25">
      <c r="A516" s="19" t="s">
        <v>4466</v>
      </c>
      <c r="B516" s="19">
        <v>13702073</v>
      </c>
      <c r="C516" s="139">
        <v>6.125</v>
      </c>
      <c r="D516" s="19" t="s">
        <v>449</v>
      </c>
      <c r="E516" s="19" t="s">
        <v>2671</v>
      </c>
      <c r="F516" s="140">
        <v>44612</v>
      </c>
      <c r="G516" s="151" t="s">
        <v>3813</v>
      </c>
      <c r="H516" s="151">
        <v>1145824</v>
      </c>
      <c r="I516" s="151"/>
      <c r="J516" s="151"/>
      <c r="K516" s="151"/>
      <c r="L516" s="151"/>
      <c r="M516" s="151"/>
      <c r="N516" s="151"/>
      <c r="O516" s="151"/>
      <c r="P516" s="151"/>
      <c r="Q516" s="151"/>
      <c r="R516" s="151"/>
      <c r="S516" s="151"/>
      <c r="T516" s="151"/>
      <c r="U516" s="151"/>
      <c r="V516" s="152">
        <v>44614</v>
      </c>
      <c r="W516" s="151" t="s">
        <v>3926</v>
      </c>
      <c r="X516" s="151"/>
      <c r="Z516" s="19">
        <v>0.45833333333333331</v>
      </c>
      <c r="AE516" s="34"/>
    </row>
    <row r="517" spans="1:31" x14ac:dyDescent="0.25">
      <c r="A517" s="19" t="s">
        <v>4467</v>
      </c>
      <c r="B517" s="19">
        <v>13702075</v>
      </c>
      <c r="C517" s="139">
        <v>6.125</v>
      </c>
      <c r="D517" s="19" t="s">
        <v>449</v>
      </c>
      <c r="E517" s="19" t="s">
        <v>2671</v>
      </c>
      <c r="F517" s="140">
        <v>44612</v>
      </c>
      <c r="G517" s="151" t="s">
        <v>3813</v>
      </c>
      <c r="H517" s="151">
        <v>1145824</v>
      </c>
      <c r="I517" s="151"/>
      <c r="J517" s="151"/>
      <c r="K517" s="151"/>
      <c r="L517" s="151"/>
      <c r="M517" s="151"/>
      <c r="N517" s="151"/>
      <c r="O517" s="151"/>
      <c r="P517" s="151"/>
      <c r="Q517" s="151"/>
      <c r="R517" s="151"/>
      <c r="S517" s="151"/>
      <c r="T517" s="151"/>
      <c r="U517" s="151"/>
      <c r="V517" s="152">
        <v>44613</v>
      </c>
      <c r="W517" s="151" t="s">
        <v>3926</v>
      </c>
      <c r="X517" s="151"/>
      <c r="Z517" s="19">
        <v>0.45833333333333331</v>
      </c>
    </row>
    <row r="518" spans="1:31" x14ac:dyDescent="0.25">
      <c r="A518" s="19" t="s">
        <v>4468</v>
      </c>
      <c r="B518" s="19">
        <v>13697065</v>
      </c>
      <c r="C518" s="139">
        <v>12</v>
      </c>
      <c r="D518" s="19" t="s">
        <v>3917</v>
      </c>
      <c r="E518" s="19">
        <v>1020531</v>
      </c>
      <c r="F518" s="140">
        <v>44620</v>
      </c>
      <c r="G518" s="151" t="s">
        <v>3813</v>
      </c>
      <c r="H518" s="151">
        <v>1146009</v>
      </c>
      <c r="I518" s="151"/>
      <c r="J518" s="151"/>
      <c r="K518" s="151"/>
      <c r="L518" s="151"/>
      <c r="M518" s="151"/>
      <c r="N518" s="151"/>
      <c r="O518" s="151"/>
      <c r="P518" s="151"/>
      <c r="Q518" s="151"/>
      <c r="R518" s="151"/>
      <c r="S518" s="151"/>
      <c r="T518" s="151"/>
      <c r="U518" s="151"/>
      <c r="V518" s="152">
        <v>44622</v>
      </c>
      <c r="W518" s="151" t="s">
        <v>4192</v>
      </c>
      <c r="X518" s="151"/>
      <c r="Z518"/>
      <c r="AE518" s="34"/>
    </row>
    <row r="519" spans="1:31" x14ac:dyDescent="0.25">
      <c r="A519" s="19" t="s">
        <v>4469</v>
      </c>
      <c r="B519" s="19">
        <v>13670120</v>
      </c>
      <c r="C519" s="139">
        <v>12</v>
      </c>
      <c r="D519" s="19" t="s">
        <v>3922</v>
      </c>
      <c r="E519" s="19" t="s">
        <v>3978</v>
      </c>
      <c r="F519" s="140">
        <v>44620</v>
      </c>
      <c r="G519" s="19" t="s">
        <v>3813</v>
      </c>
      <c r="H519" s="19">
        <v>1145825</v>
      </c>
      <c r="V519" s="140">
        <v>44622</v>
      </c>
      <c r="W519" s="19" t="s">
        <v>4164</v>
      </c>
      <c r="Z519"/>
    </row>
    <row r="520" spans="1:31" x14ac:dyDescent="0.25">
      <c r="A520" s="19" t="s">
        <v>4470</v>
      </c>
      <c r="B520" s="19">
        <v>13702074</v>
      </c>
      <c r="C520" s="139">
        <v>6.125</v>
      </c>
      <c r="D520" s="19" t="s">
        <v>449</v>
      </c>
      <c r="E520" s="19" t="s">
        <v>2671</v>
      </c>
      <c r="F520" s="140">
        <v>44623</v>
      </c>
      <c r="G520" s="151" t="s">
        <v>3813</v>
      </c>
      <c r="H520" s="151">
        <v>1145824</v>
      </c>
      <c r="I520" s="151"/>
      <c r="J520" s="151"/>
      <c r="K520" s="151"/>
      <c r="L520" s="151"/>
      <c r="M520" s="151"/>
      <c r="N520" s="151"/>
      <c r="O520" s="151"/>
      <c r="P520" s="151"/>
      <c r="Q520" s="151"/>
      <c r="R520" s="151"/>
      <c r="S520" s="151"/>
      <c r="T520" s="151"/>
      <c r="U520" s="151"/>
      <c r="V520" s="152">
        <v>44638</v>
      </c>
      <c r="W520" s="151" t="s">
        <v>4162</v>
      </c>
      <c r="X520" s="151"/>
      <c r="Z520"/>
      <c r="AE520" s="34"/>
    </row>
    <row r="521" spans="1:31" x14ac:dyDescent="0.25">
      <c r="A521" s="19" t="s">
        <v>4471</v>
      </c>
      <c r="B521" s="19">
        <v>13670121</v>
      </c>
      <c r="C521" s="139">
        <v>12</v>
      </c>
      <c r="D521" s="19" t="s">
        <v>3922</v>
      </c>
      <c r="E521" s="19" t="s">
        <v>3978</v>
      </c>
      <c r="F521" s="140">
        <v>44623</v>
      </c>
      <c r="G521" s="151" t="s">
        <v>3813</v>
      </c>
      <c r="H521" s="151">
        <v>1145825</v>
      </c>
      <c r="I521" s="151"/>
      <c r="J521" s="151"/>
      <c r="K521" s="151"/>
      <c r="L521" s="151"/>
      <c r="M521" s="151"/>
      <c r="N521" s="151"/>
      <c r="O521" s="151"/>
      <c r="P521" s="151"/>
      <c r="Q521" s="151"/>
      <c r="R521" s="151"/>
      <c r="S521" s="151"/>
      <c r="T521" s="151"/>
      <c r="U521" s="151"/>
      <c r="V521" s="152">
        <v>44629</v>
      </c>
      <c r="W521" s="151" t="s">
        <v>4164</v>
      </c>
      <c r="X521" s="151"/>
      <c r="Z521" s="19">
        <v>0.33333333333333331</v>
      </c>
      <c r="AE521" s="34"/>
    </row>
    <row r="522" spans="1:31" x14ac:dyDescent="0.25">
      <c r="A522" s="19" t="s">
        <v>4472</v>
      </c>
      <c r="B522" s="19">
        <v>13691155</v>
      </c>
      <c r="C522" s="139">
        <v>12</v>
      </c>
      <c r="D522" s="19" t="s">
        <v>3922</v>
      </c>
      <c r="E522" s="19" t="s">
        <v>3978</v>
      </c>
      <c r="F522" s="140">
        <v>44623</v>
      </c>
      <c r="G522" s="151" t="s">
        <v>3813</v>
      </c>
      <c r="H522" s="151">
        <v>1145825</v>
      </c>
      <c r="I522" s="151"/>
      <c r="J522" s="151"/>
      <c r="K522" s="151"/>
      <c r="L522" s="151"/>
      <c r="M522" s="151"/>
      <c r="N522" s="151"/>
      <c r="O522" s="151"/>
      <c r="P522" s="151"/>
      <c r="Q522" s="151"/>
      <c r="R522" s="151"/>
      <c r="S522" s="151"/>
      <c r="T522" s="151"/>
      <c r="U522" s="151"/>
      <c r="V522" s="152">
        <v>44629</v>
      </c>
      <c r="W522" s="151" t="s">
        <v>4164</v>
      </c>
      <c r="X522" s="151"/>
      <c r="Z522" s="19">
        <v>0.33333333333333331</v>
      </c>
    </row>
    <row r="523" spans="1:31" x14ac:dyDescent="0.25">
      <c r="A523" s="19" t="s">
        <v>4473</v>
      </c>
      <c r="B523" s="19">
        <v>13670336</v>
      </c>
      <c r="C523" s="139">
        <v>17</v>
      </c>
      <c r="D523" s="19" t="s">
        <v>3904</v>
      </c>
      <c r="E523" s="19">
        <v>1162267</v>
      </c>
      <c r="F523" s="140">
        <v>44626</v>
      </c>
      <c r="G523" s="151" t="s">
        <v>3813</v>
      </c>
      <c r="H523" s="151">
        <v>1153090</v>
      </c>
      <c r="I523" s="151"/>
      <c r="J523" s="151"/>
      <c r="K523" s="151"/>
      <c r="L523" s="151"/>
      <c r="M523" s="151"/>
      <c r="N523" s="151"/>
      <c r="O523" s="151"/>
      <c r="P523" s="151"/>
      <c r="Q523" s="151"/>
      <c r="R523" s="151"/>
      <c r="S523" s="151"/>
      <c r="T523" s="151"/>
      <c r="U523" s="151"/>
      <c r="V523" s="152">
        <v>44630</v>
      </c>
      <c r="W523" s="151" t="s">
        <v>4287</v>
      </c>
      <c r="X523" s="151"/>
      <c r="Z523" s="19">
        <v>0.58333333333333337</v>
      </c>
      <c r="AE523" s="34"/>
    </row>
    <row r="524" spans="1:31" x14ac:dyDescent="0.25">
      <c r="A524" s="19" t="s">
        <v>4474</v>
      </c>
      <c r="B524" s="19">
        <v>13685068</v>
      </c>
      <c r="C524" s="139">
        <v>17</v>
      </c>
      <c r="D524" s="19" t="s">
        <v>3904</v>
      </c>
      <c r="E524" s="19">
        <v>1162267</v>
      </c>
      <c r="F524" s="140">
        <v>44626</v>
      </c>
      <c r="G524" s="151" t="s">
        <v>3813</v>
      </c>
      <c r="H524" s="151">
        <v>1153090</v>
      </c>
      <c r="I524" s="151"/>
      <c r="J524" s="151"/>
      <c r="K524" s="151"/>
      <c r="L524" s="151"/>
      <c r="M524" s="151"/>
      <c r="N524" s="151"/>
      <c r="O524" s="151"/>
      <c r="P524" s="151"/>
      <c r="Q524" s="151"/>
      <c r="R524" s="151"/>
      <c r="S524" s="151"/>
      <c r="T524" s="151"/>
      <c r="U524" s="151"/>
      <c r="V524" s="152">
        <v>44633</v>
      </c>
      <c r="W524" s="151" t="s">
        <v>4287</v>
      </c>
      <c r="X524" s="151"/>
      <c r="Z524" s="19">
        <v>0.58333333333333337</v>
      </c>
    </row>
    <row r="525" spans="1:31" x14ac:dyDescent="0.25">
      <c r="A525" s="19" t="s">
        <v>4475</v>
      </c>
      <c r="B525" s="19">
        <v>13697058</v>
      </c>
      <c r="C525" s="139">
        <v>5.875</v>
      </c>
      <c r="D525" s="19" t="s">
        <v>4476</v>
      </c>
      <c r="E525" s="19">
        <v>1207508</v>
      </c>
      <c r="F525" s="140">
        <v>44627</v>
      </c>
      <c r="G525" s="151" t="s">
        <v>3813</v>
      </c>
      <c r="H525" s="151">
        <v>1141552</v>
      </c>
      <c r="I525" s="151"/>
      <c r="J525" s="151"/>
      <c r="K525" s="151"/>
      <c r="L525" s="151"/>
      <c r="M525" s="151"/>
      <c r="N525" s="151"/>
      <c r="O525" s="151"/>
      <c r="P525" s="151"/>
      <c r="Q525" s="151"/>
      <c r="R525" s="151"/>
      <c r="S525" s="151"/>
      <c r="T525" s="151"/>
      <c r="U525" s="151"/>
      <c r="V525" s="140">
        <v>44628</v>
      </c>
      <c r="W525" s="19" t="s">
        <v>4477</v>
      </c>
      <c r="Z525" s="19">
        <v>0.33333333333333331</v>
      </c>
      <c r="AE525" s="34"/>
    </row>
    <row r="526" spans="1:31" x14ac:dyDescent="0.25">
      <c r="A526" s="19" t="s">
        <v>4478</v>
      </c>
      <c r="B526" s="19">
        <v>13685080</v>
      </c>
      <c r="C526" s="139">
        <v>8.375</v>
      </c>
      <c r="D526" s="19" t="s">
        <v>3837</v>
      </c>
      <c r="E526" s="19">
        <v>1061407</v>
      </c>
      <c r="F526" s="140">
        <v>44627</v>
      </c>
      <c r="G526" s="151" t="s">
        <v>3813</v>
      </c>
      <c r="H526" s="151">
        <v>1145826</v>
      </c>
      <c r="I526" s="151"/>
      <c r="J526" s="151"/>
      <c r="K526" s="151"/>
      <c r="L526" s="151"/>
      <c r="M526" s="151"/>
      <c r="N526" s="151"/>
      <c r="O526" s="151"/>
      <c r="P526" s="151"/>
      <c r="Q526" s="151"/>
      <c r="R526" s="151"/>
      <c r="S526" s="151"/>
      <c r="T526" s="151"/>
      <c r="U526" s="151"/>
      <c r="V526" s="152">
        <v>44633</v>
      </c>
      <c r="W526" s="151" t="s">
        <v>3887</v>
      </c>
      <c r="X526" s="151"/>
      <c r="Z526" s="19">
        <v>0.33333333333333331</v>
      </c>
    </row>
    <row r="527" spans="1:31" x14ac:dyDescent="0.25">
      <c r="A527" s="19" t="s">
        <v>4479</v>
      </c>
      <c r="B527" s="19">
        <v>13685081</v>
      </c>
      <c r="C527" s="139">
        <v>8.375</v>
      </c>
      <c r="D527" s="19" t="s">
        <v>3837</v>
      </c>
      <c r="E527" s="19">
        <v>1061407</v>
      </c>
      <c r="F527" s="140">
        <v>44628</v>
      </c>
      <c r="G527" s="151" t="s">
        <v>3813</v>
      </c>
      <c r="H527" s="151">
        <v>1145826</v>
      </c>
      <c r="I527" s="151"/>
      <c r="J527" s="151"/>
      <c r="K527" s="151"/>
      <c r="L527" s="151"/>
      <c r="M527" s="151"/>
      <c r="N527" s="151"/>
      <c r="O527" s="151"/>
      <c r="P527" s="151"/>
      <c r="Q527" s="151"/>
      <c r="R527" s="151"/>
      <c r="S527" s="151"/>
      <c r="T527" s="151"/>
      <c r="U527" s="151"/>
      <c r="V527" s="152">
        <v>44629</v>
      </c>
      <c r="W527" s="151" t="s">
        <v>3887</v>
      </c>
      <c r="X527" s="151"/>
      <c r="Z527"/>
      <c r="AE527" s="34"/>
    </row>
    <row r="528" spans="1:31" x14ac:dyDescent="0.25">
      <c r="A528" s="19" t="s">
        <v>4480</v>
      </c>
      <c r="B528" s="19">
        <v>13697073</v>
      </c>
      <c r="C528" s="139">
        <v>8.375</v>
      </c>
      <c r="D528" s="19" t="s">
        <v>3837</v>
      </c>
      <c r="E528" s="19">
        <v>1061407</v>
      </c>
      <c r="F528" s="140">
        <v>44628</v>
      </c>
      <c r="G528" s="151" t="s">
        <v>3813</v>
      </c>
      <c r="H528" s="151">
        <v>1145826</v>
      </c>
      <c r="I528" s="151"/>
      <c r="J528" s="151"/>
      <c r="K528" s="151"/>
      <c r="L528" s="151"/>
      <c r="M528" s="151"/>
      <c r="N528" s="151"/>
      <c r="O528" s="151"/>
      <c r="P528" s="151"/>
      <c r="Q528" s="151"/>
      <c r="R528" s="151"/>
      <c r="S528" s="151"/>
      <c r="T528" s="151"/>
      <c r="U528" s="151"/>
      <c r="V528" s="152">
        <v>44634</v>
      </c>
      <c r="W528" s="151" t="s">
        <v>3887</v>
      </c>
      <c r="X528" s="151"/>
      <c r="Z528" s="19">
        <v>0.33333333333333331</v>
      </c>
    </row>
    <row r="529" spans="1:31" x14ac:dyDescent="0.25">
      <c r="A529" s="19" t="s">
        <v>4481</v>
      </c>
      <c r="B529" s="19">
        <v>13697070</v>
      </c>
      <c r="C529" s="139">
        <v>8.375</v>
      </c>
      <c r="D529" s="19" t="s">
        <v>3837</v>
      </c>
      <c r="E529" s="19">
        <v>1061407</v>
      </c>
      <c r="F529" s="140">
        <v>44628</v>
      </c>
      <c r="G529" s="151" t="s">
        <v>3813</v>
      </c>
      <c r="H529" s="151">
        <v>1145826</v>
      </c>
      <c r="I529" s="151"/>
      <c r="J529" s="151"/>
      <c r="K529" s="151"/>
      <c r="L529" s="151"/>
      <c r="M529" s="151"/>
      <c r="N529" s="151"/>
      <c r="O529" s="151"/>
      <c r="P529" s="151"/>
      <c r="Q529" s="151"/>
      <c r="R529" s="151"/>
      <c r="S529" s="151"/>
      <c r="T529" s="151"/>
      <c r="U529" s="151"/>
      <c r="V529" s="152">
        <v>44634</v>
      </c>
      <c r="W529" s="151" t="s">
        <v>3887</v>
      </c>
      <c r="X529" s="151"/>
      <c r="Z529"/>
      <c r="AE529" s="34"/>
    </row>
    <row r="530" spans="1:31" x14ac:dyDescent="0.25">
      <c r="A530" s="19" t="s">
        <v>4482</v>
      </c>
      <c r="B530" s="19">
        <v>13702898</v>
      </c>
      <c r="C530" s="139">
        <v>8.375</v>
      </c>
      <c r="D530" s="19" t="s">
        <v>3908</v>
      </c>
      <c r="E530" s="19">
        <v>1083599</v>
      </c>
      <c r="F530" s="140">
        <v>44629</v>
      </c>
      <c r="G530" s="151" t="s">
        <v>3813</v>
      </c>
      <c r="H530" s="151">
        <v>1160847</v>
      </c>
      <c r="I530" s="151"/>
      <c r="J530" s="151"/>
      <c r="K530" s="151"/>
      <c r="L530" s="151"/>
      <c r="M530" s="151"/>
      <c r="N530" s="151"/>
      <c r="O530" s="151"/>
      <c r="P530" s="151"/>
      <c r="Q530" s="151"/>
      <c r="R530" s="151"/>
      <c r="S530" s="151"/>
      <c r="T530" s="151"/>
      <c r="U530" s="151"/>
      <c r="V530" s="152">
        <v>44634</v>
      </c>
      <c r="W530" s="151" t="s">
        <v>4267</v>
      </c>
      <c r="X530" s="151"/>
      <c r="Z530"/>
    </row>
    <row r="531" spans="1:31" x14ac:dyDescent="0.25">
      <c r="A531" s="19" t="s">
        <v>4483</v>
      </c>
      <c r="B531" s="19">
        <v>13697083</v>
      </c>
      <c r="C531" s="139">
        <v>3.875</v>
      </c>
      <c r="D531" s="19" t="s">
        <v>79</v>
      </c>
      <c r="E531" s="19">
        <v>1059290</v>
      </c>
      <c r="F531" s="140">
        <v>44629</v>
      </c>
      <c r="G531" s="19" t="s">
        <v>3813</v>
      </c>
      <c r="H531" s="19">
        <v>1141549</v>
      </c>
      <c r="V531" s="140">
        <v>44630</v>
      </c>
      <c r="W531" s="19" t="s">
        <v>4222</v>
      </c>
      <c r="Z531"/>
      <c r="AE531" s="34"/>
    </row>
    <row r="532" spans="1:31" x14ac:dyDescent="0.25">
      <c r="A532" s="19" t="s">
        <v>4484</v>
      </c>
      <c r="B532" s="19">
        <v>13697084</v>
      </c>
      <c r="C532" s="139">
        <v>3.875</v>
      </c>
      <c r="D532" s="19" t="s">
        <v>79</v>
      </c>
      <c r="E532" s="19">
        <v>1059290</v>
      </c>
      <c r="F532" s="140">
        <v>44629</v>
      </c>
      <c r="G532" s="151" t="s">
        <v>3813</v>
      </c>
      <c r="H532" s="151">
        <v>1141549</v>
      </c>
      <c r="I532" s="151"/>
      <c r="J532" s="151"/>
      <c r="K532" s="151"/>
      <c r="L532" s="151"/>
      <c r="M532" s="151"/>
      <c r="N532" s="151"/>
      <c r="O532" s="151"/>
      <c r="P532" s="151"/>
      <c r="Q532" s="151"/>
      <c r="R532" s="151"/>
      <c r="S532" s="151"/>
      <c r="T532" s="151"/>
      <c r="U532" s="151"/>
      <c r="V532" s="152">
        <v>44633</v>
      </c>
      <c r="W532" s="151" t="s">
        <v>4222</v>
      </c>
      <c r="X532" s="151"/>
      <c r="Z532"/>
      <c r="AE532" s="34"/>
    </row>
    <row r="533" spans="1:31" x14ac:dyDescent="0.25">
      <c r="A533" s="19" t="s">
        <v>4485</v>
      </c>
      <c r="B533" s="19">
        <v>13697063</v>
      </c>
      <c r="C533" s="139">
        <v>12</v>
      </c>
      <c r="D533" s="19" t="s">
        <v>3922</v>
      </c>
      <c r="E533" s="19" t="s">
        <v>3978</v>
      </c>
      <c r="F533" s="140">
        <v>44630</v>
      </c>
      <c r="G533" s="151" t="s">
        <v>3813</v>
      </c>
      <c r="H533" s="151">
        <v>1145825</v>
      </c>
      <c r="I533" s="151"/>
      <c r="J533" s="151"/>
      <c r="K533" s="151"/>
      <c r="L533" s="151"/>
      <c r="M533" s="151"/>
      <c r="N533" s="151"/>
      <c r="O533" s="151"/>
      <c r="P533" s="151"/>
      <c r="Q533" s="151"/>
      <c r="R533" s="151"/>
      <c r="S533" s="151"/>
      <c r="T533" s="151"/>
      <c r="U533" s="151"/>
      <c r="V533" s="152">
        <v>44636</v>
      </c>
      <c r="W533" s="151" t="s">
        <v>4164</v>
      </c>
      <c r="X533" s="151"/>
      <c r="Z533"/>
    </row>
    <row r="534" spans="1:31" x14ac:dyDescent="0.25">
      <c r="A534" s="19" t="s">
        <v>4486</v>
      </c>
      <c r="B534" s="19">
        <v>13692087</v>
      </c>
      <c r="C534" s="139">
        <v>12</v>
      </c>
      <c r="D534" s="19" t="s">
        <v>3922</v>
      </c>
      <c r="E534" s="19" t="s">
        <v>3978</v>
      </c>
      <c r="F534" s="140">
        <v>44635</v>
      </c>
      <c r="G534" s="151" t="s">
        <v>3813</v>
      </c>
      <c r="H534" s="151">
        <v>1145825</v>
      </c>
      <c r="I534" s="151"/>
      <c r="J534" s="151"/>
      <c r="K534" s="151"/>
      <c r="L534" s="151"/>
      <c r="M534" s="151"/>
      <c r="N534" s="151"/>
      <c r="O534" s="151"/>
      <c r="P534" s="151"/>
      <c r="Q534" s="151"/>
      <c r="R534" s="151"/>
      <c r="S534" s="151"/>
      <c r="T534" s="151"/>
      <c r="U534" s="151"/>
      <c r="V534" s="152">
        <v>44640</v>
      </c>
      <c r="W534" s="151" t="s">
        <v>4164</v>
      </c>
      <c r="X534" s="151"/>
      <c r="Z534" s="19">
        <v>0.66666666666666663</v>
      </c>
      <c r="AE534" s="34"/>
    </row>
    <row r="535" spans="1:31" x14ac:dyDescent="0.25">
      <c r="A535" s="19" t="s">
        <v>4487</v>
      </c>
      <c r="B535" s="19">
        <v>13711528</v>
      </c>
      <c r="C535" s="139">
        <v>12</v>
      </c>
      <c r="D535" s="19" t="s">
        <v>3996</v>
      </c>
      <c r="E535" s="19">
        <v>1121983</v>
      </c>
      <c r="F535" s="140">
        <v>44635</v>
      </c>
      <c r="G535" s="151" t="s">
        <v>3813</v>
      </c>
      <c r="H535" s="151">
        <v>1192557</v>
      </c>
      <c r="I535" s="151"/>
      <c r="J535" s="151"/>
      <c r="K535" s="151"/>
      <c r="L535" s="151"/>
      <c r="M535" s="151"/>
      <c r="N535" s="151"/>
      <c r="O535" s="151"/>
      <c r="P535" s="151"/>
      <c r="Q535" s="151"/>
      <c r="R535" s="151"/>
      <c r="S535" s="151"/>
      <c r="T535" s="151"/>
      <c r="U535" s="151"/>
      <c r="V535" s="152">
        <v>44637</v>
      </c>
      <c r="W535" s="151" t="s">
        <v>4179</v>
      </c>
      <c r="X535" s="151"/>
      <c r="Z535" s="19">
        <v>0.66666666666666663</v>
      </c>
    </row>
    <row r="536" spans="1:31" x14ac:dyDescent="0.25">
      <c r="A536" s="19" t="s">
        <v>4488</v>
      </c>
      <c r="B536" s="19">
        <v>13711529</v>
      </c>
      <c r="C536" s="139">
        <v>12</v>
      </c>
      <c r="D536" s="19" t="s">
        <v>3996</v>
      </c>
      <c r="E536" s="19">
        <v>1121983</v>
      </c>
      <c r="F536" s="140">
        <v>44635</v>
      </c>
      <c r="G536" s="151" t="s">
        <v>3813</v>
      </c>
      <c r="H536" s="151">
        <v>1192557</v>
      </c>
      <c r="I536" s="151"/>
      <c r="J536" s="151"/>
      <c r="K536" s="151"/>
      <c r="L536" s="151"/>
      <c r="M536" s="151"/>
      <c r="N536" s="151"/>
      <c r="O536" s="151"/>
      <c r="P536" s="151"/>
      <c r="Q536" s="151"/>
      <c r="R536" s="151"/>
      <c r="S536" s="151"/>
      <c r="T536" s="151"/>
      <c r="U536" s="151"/>
      <c r="V536" s="152">
        <v>44638</v>
      </c>
      <c r="W536" s="151" t="s">
        <v>4179</v>
      </c>
      <c r="X536" s="151"/>
      <c r="Z536"/>
      <c r="AE536" s="34"/>
    </row>
    <row r="537" spans="1:31" x14ac:dyDescent="0.25">
      <c r="A537" s="19" t="s">
        <v>4489</v>
      </c>
      <c r="B537" s="19">
        <v>13711534</v>
      </c>
      <c r="C537" s="139">
        <v>12</v>
      </c>
      <c r="D537" s="19" t="s">
        <v>3917</v>
      </c>
      <c r="E537" s="19">
        <v>1020531</v>
      </c>
      <c r="F537" s="140">
        <v>44635</v>
      </c>
      <c r="G537" s="19" t="s">
        <v>3813</v>
      </c>
      <c r="H537" s="19">
        <v>1146009</v>
      </c>
      <c r="V537" s="140">
        <v>44637</v>
      </c>
      <c r="W537" s="19" t="s">
        <v>4192</v>
      </c>
      <c r="Z537"/>
    </row>
    <row r="538" spans="1:31" x14ac:dyDescent="0.25">
      <c r="A538" s="19" t="s">
        <v>4490</v>
      </c>
      <c r="B538" s="19">
        <v>13711531</v>
      </c>
      <c r="C538" s="139">
        <v>12</v>
      </c>
      <c r="D538" s="19" t="s">
        <v>3917</v>
      </c>
      <c r="E538" s="19">
        <v>1020531</v>
      </c>
      <c r="F538" s="140">
        <v>44641</v>
      </c>
      <c r="G538" s="151" t="s">
        <v>3813</v>
      </c>
      <c r="H538" s="151">
        <v>1146009</v>
      </c>
      <c r="I538" s="151"/>
      <c r="J538" s="151"/>
      <c r="K538" s="151"/>
      <c r="L538" s="151"/>
      <c r="M538" s="151"/>
      <c r="N538" s="151"/>
      <c r="O538" s="151"/>
      <c r="P538" s="151"/>
      <c r="Q538" s="151"/>
      <c r="R538" s="151"/>
      <c r="S538" s="151"/>
      <c r="T538" s="151"/>
      <c r="U538" s="151"/>
      <c r="V538" s="152">
        <v>44643</v>
      </c>
      <c r="W538" s="151" t="s">
        <v>4192</v>
      </c>
      <c r="X538" s="151"/>
      <c r="Z538"/>
      <c r="AE538" s="34"/>
    </row>
    <row r="539" spans="1:31" x14ac:dyDescent="0.25">
      <c r="A539" s="19" t="s">
        <v>4491</v>
      </c>
      <c r="B539" s="19">
        <v>13711532</v>
      </c>
      <c r="C539" s="139">
        <v>12</v>
      </c>
      <c r="D539" s="19" t="s">
        <v>3917</v>
      </c>
      <c r="E539" s="19">
        <v>1020531</v>
      </c>
      <c r="F539" s="140">
        <v>44641</v>
      </c>
      <c r="G539" s="151" t="s">
        <v>3813</v>
      </c>
      <c r="H539" s="151">
        <v>1146009</v>
      </c>
      <c r="I539" s="151"/>
      <c r="J539" s="151"/>
      <c r="K539" s="151"/>
      <c r="L539" s="151"/>
      <c r="M539" s="151"/>
      <c r="N539" s="151"/>
      <c r="O539" s="151"/>
      <c r="P539" s="151"/>
      <c r="Q539" s="151"/>
      <c r="R539" s="151"/>
      <c r="S539" s="151"/>
      <c r="T539" s="151"/>
      <c r="U539" s="151"/>
      <c r="V539" s="152">
        <v>44643</v>
      </c>
      <c r="W539" s="151" t="s">
        <v>4192</v>
      </c>
      <c r="X539" s="151"/>
      <c r="Z539"/>
    </row>
    <row r="540" spans="1:31" x14ac:dyDescent="0.25">
      <c r="A540" s="19" t="s">
        <v>4492</v>
      </c>
      <c r="B540" s="19">
        <v>13697062</v>
      </c>
      <c r="C540" s="139">
        <v>12</v>
      </c>
      <c r="D540" s="19" t="s">
        <v>3922</v>
      </c>
      <c r="E540" s="19" t="s">
        <v>3978</v>
      </c>
      <c r="F540" s="140">
        <v>44630</v>
      </c>
      <c r="G540" s="151" t="s">
        <v>3813</v>
      </c>
      <c r="H540" s="151">
        <v>1145825</v>
      </c>
      <c r="I540" s="151"/>
      <c r="J540" s="151"/>
      <c r="K540" s="151"/>
      <c r="L540" s="151"/>
      <c r="M540" s="151"/>
      <c r="N540" s="151"/>
      <c r="O540" s="151"/>
      <c r="P540" s="151"/>
      <c r="Q540" s="151"/>
      <c r="R540" s="151"/>
      <c r="S540" s="151"/>
      <c r="T540" s="151"/>
      <c r="U540" s="151"/>
      <c r="V540" s="152">
        <v>44644</v>
      </c>
      <c r="W540" s="151" t="s">
        <v>4164</v>
      </c>
      <c r="X540" s="151"/>
      <c r="Z540"/>
      <c r="AE540" s="34"/>
    </row>
    <row r="541" spans="1:31" x14ac:dyDescent="0.25">
      <c r="A541" s="19" t="s">
        <v>4493</v>
      </c>
      <c r="B541" s="19">
        <v>13712051</v>
      </c>
      <c r="C541" s="139">
        <v>6.125</v>
      </c>
      <c r="D541" s="19" t="s">
        <v>449</v>
      </c>
      <c r="E541" s="19">
        <v>1137349</v>
      </c>
      <c r="F541" s="140">
        <v>44644</v>
      </c>
      <c r="G541" s="151" t="s">
        <v>3813</v>
      </c>
      <c r="H541" s="151">
        <v>1145824</v>
      </c>
      <c r="I541" s="151"/>
      <c r="J541" s="151"/>
      <c r="K541" s="151"/>
      <c r="L541" s="151"/>
      <c r="M541" s="151"/>
      <c r="N541" s="151"/>
      <c r="O541" s="151"/>
      <c r="P541" s="151"/>
      <c r="Q541" s="151"/>
      <c r="R541" s="151"/>
      <c r="S541" s="151"/>
      <c r="T541" s="151"/>
      <c r="U541" s="151"/>
      <c r="V541" s="152">
        <v>44644</v>
      </c>
      <c r="W541" s="151" t="s">
        <v>4162</v>
      </c>
      <c r="X541" s="151"/>
      <c r="Z541"/>
    </row>
    <row r="542" spans="1:31" x14ac:dyDescent="0.25">
      <c r="A542" s="19" t="s">
        <v>4494</v>
      </c>
      <c r="B542" s="19">
        <v>13711530</v>
      </c>
      <c r="C542" s="139">
        <v>12</v>
      </c>
      <c r="D542" s="19" t="s">
        <v>3917</v>
      </c>
      <c r="E542" s="19">
        <v>1020531</v>
      </c>
      <c r="F542" s="140">
        <v>44647</v>
      </c>
      <c r="G542" s="19" t="s">
        <v>3813</v>
      </c>
      <c r="H542" s="19">
        <v>1146009</v>
      </c>
      <c r="V542" s="140">
        <v>44650</v>
      </c>
      <c r="W542" s="19" t="s">
        <v>4192</v>
      </c>
      <c r="Z542"/>
      <c r="AE542" s="34"/>
    </row>
    <row r="543" spans="1:31" x14ac:dyDescent="0.25">
      <c r="A543" s="19" t="s">
        <v>4495</v>
      </c>
      <c r="B543" s="19">
        <v>13711533</v>
      </c>
      <c r="C543" s="139">
        <v>12</v>
      </c>
      <c r="D543" s="19" t="s">
        <v>3917</v>
      </c>
      <c r="E543" s="19">
        <v>1020531</v>
      </c>
      <c r="F543" s="140">
        <v>44647</v>
      </c>
      <c r="G543" s="151" t="s">
        <v>3813</v>
      </c>
      <c r="H543" s="151">
        <v>1146009</v>
      </c>
      <c r="I543" s="151"/>
      <c r="J543" s="151"/>
      <c r="K543" s="151"/>
      <c r="L543" s="151"/>
      <c r="M543" s="151"/>
      <c r="N543" s="151"/>
      <c r="O543" s="151"/>
      <c r="P543" s="151"/>
      <c r="Q543" s="151"/>
      <c r="R543" s="151"/>
      <c r="S543" s="151"/>
      <c r="T543" s="151"/>
      <c r="U543" s="151"/>
      <c r="V543" s="152">
        <v>44650</v>
      </c>
      <c r="W543" s="151" t="s">
        <v>4192</v>
      </c>
      <c r="X543" s="151"/>
      <c r="Z543"/>
      <c r="AE543" s="34"/>
    </row>
    <row r="544" spans="1:31" x14ac:dyDescent="0.25">
      <c r="A544" s="19" t="s">
        <v>4496</v>
      </c>
      <c r="B544" s="19">
        <v>13712052</v>
      </c>
      <c r="C544" s="139">
        <v>6.125</v>
      </c>
      <c r="D544" s="19" t="s">
        <v>449</v>
      </c>
      <c r="E544" s="19">
        <v>1137349</v>
      </c>
      <c r="F544" s="140">
        <v>44647</v>
      </c>
      <c r="G544" s="151" t="s">
        <v>3813</v>
      </c>
      <c r="H544" s="151">
        <v>1145824</v>
      </c>
      <c r="I544" s="151"/>
      <c r="J544" s="151"/>
      <c r="K544" s="151"/>
      <c r="L544" s="151"/>
      <c r="M544" s="151"/>
      <c r="N544" s="151"/>
      <c r="O544" s="151"/>
      <c r="P544" s="151"/>
      <c r="Q544" s="151"/>
      <c r="R544" s="151"/>
      <c r="S544" s="151"/>
      <c r="T544" s="151"/>
      <c r="U544" s="151"/>
      <c r="V544" s="152">
        <v>44651</v>
      </c>
      <c r="W544" s="151" t="s">
        <v>4162</v>
      </c>
      <c r="X544" s="151"/>
      <c r="Z544"/>
    </row>
    <row r="545" spans="1:31" x14ac:dyDescent="0.25">
      <c r="A545" s="19" t="s">
        <v>4497</v>
      </c>
      <c r="B545" s="19">
        <v>13712053</v>
      </c>
      <c r="C545" s="139">
        <v>6.125</v>
      </c>
      <c r="D545" s="19" t="s">
        <v>449</v>
      </c>
      <c r="E545" s="19">
        <v>1137349</v>
      </c>
      <c r="F545" s="140">
        <v>44647</v>
      </c>
      <c r="G545" s="151" t="s">
        <v>3813</v>
      </c>
      <c r="H545" s="151">
        <v>1145824</v>
      </c>
      <c r="I545" s="151"/>
      <c r="J545" s="151"/>
      <c r="K545" s="151"/>
      <c r="L545" s="151"/>
      <c r="M545" s="151"/>
      <c r="N545" s="151"/>
      <c r="O545" s="151"/>
      <c r="P545" s="151"/>
      <c r="Q545" s="151"/>
      <c r="R545" s="151"/>
      <c r="S545" s="151"/>
      <c r="T545" s="151"/>
      <c r="U545" s="151"/>
      <c r="V545" s="152">
        <v>44651</v>
      </c>
      <c r="W545" s="151" t="s">
        <v>4162</v>
      </c>
      <c r="X545" s="151"/>
      <c r="Z545"/>
      <c r="AE545" s="34"/>
    </row>
    <row r="546" spans="1:31" x14ac:dyDescent="0.25">
      <c r="A546" s="19" t="s">
        <v>4498</v>
      </c>
      <c r="B546" s="19">
        <v>13719612</v>
      </c>
      <c r="C546" s="139">
        <v>6.125</v>
      </c>
      <c r="D546" s="19" t="s">
        <v>449</v>
      </c>
      <c r="E546" s="19">
        <v>1137349</v>
      </c>
      <c r="F546" s="140">
        <v>44647</v>
      </c>
      <c r="G546" s="151" t="s">
        <v>3813</v>
      </c>
      <c r="H546" s="151">
        <v>1145824</v>
      </c>
      <c r="I546" s="151"/>
      <c r="J546" s="151"/>
      <c r="K546" s="151"/>
      <c r="L546" s="151"/>
      <c r="M546" s="151"/>
      <c r="N546" s="151"/>
      <c r="O546" s="151"/>
      <c r="P546" s="151"/>
      <c r="Q546" s="151"/>
      <c r="R546" s="151"/>
      <c r="S546" s="151"/>
      <c r="T546" s="151"/>
      <c r="U546" s="151"/>
      <c r="V546" s="152">
        <v>44661</v>
      </c>
      <c r="W546" s="151" t="s">
        <v>4162</v>
      </c>
      <c r="X546" s="151"/>
      <c r="Z546"/>
    </row>
    <row r="547" spans="1:31" x14ac:dyDescent="0.25">
      <c r="A547" s="19" t="s">
        <v>4499</v>
      </c>
      <c r="B547" s="19">
        <v>13697071</v>
      </c>
      <c r="C547" s="139">
        <v>8.375</v>
      </c>
      <c r="D547" s="19" t="s">
        <v>3837</v>
      </c>
      <c r="E547" s="19">
        <v>1176919</v>
      </c>
      <c r="F547" s="140">
        <v>44649</v>
      </c>
      <c r="G547" s="151" t="s">
        <v>3813</v>
      </c>
      <c r="H547" s="151">
        <v>1145826</v>
      </c>
      <c r="I547" s="151"/>
      <c r="J547" s="151"/>
      <c r="K547" s="151"/>
      <c r="L547" s="151"/>
      <c r="M547" s="151"/>
      <c r="N547" s="151"/>
      <c r="O547" s="151"/>
      <c r="P547" s="151"/>
      <c r="Q547" s="151"/>
      <c r="R547" s="151"/>
      <c r="S547" s="151"/>
      <c r="T547" s="151"/>
      <c r="U547" s="151"/>
      <c r="V547" s="152">
        <v>44655</v>
      </c>
      <c r="W547" s="151" t="s">
        <v>4159</v>
      </c>
      <c r="X547" s="151"/>
      <c r="Z547" s="19">
        <v>0.33333333333333331</v>
      </c>
      <c r="AE547" s="34"/>
    </row>
    <row r="548" spans="1:31" x14ac:dyDescent="0.25">
      <c r="A548" s="19" t="s">
        <v>4500</v>
      </c>
      <c r="B548" s="19">
        <v>13711524</v>
      </c>
      <c r="C548" s="139">
        <v>8.375</v>
      </c>
      <c r="D548" s="19" t="s">
        <v>243</v>
      </c>
      <c r="E548" s="19" t="s">
        <v>3834</v>
      </c>
      <c r="F548" s="140">
        <v>44649</v>
      </c>
      <c r="G548" s="19" t="s">
        <v>3813</v>
      </c>
      <c r="H548" s="19">
        <v>1141517</v>
      </c>
      <c r="V548" s="140">
        <v>44655</v>
      </c>
      <c r="W548" s="19" t="s">
        <v>4269</v>
      </c>
      <c r="Z548" s="19">
        <v>0.45833333333333331</v>
      </c>
    </row>
    <row r="549" spans="1:31" x14ac:dyDescent="0.25">
      <c r="A549" s="19" t="s">
        <v>4501</v>
      </c>
      <c r="B549" s="19">
        <v>13711522</v>
      </c>
      <c r="C549" s="139">
        <v>8.375</v>
      </c>
      <c r="D549" s="19" t="s">
        <v>243</v>
      </c>
      <c r="E549" s="19" t="s">
        <v>3834</v>
      </c>
      <c r="F549" s="140">
        <v>44650</v>
      </c>
      <c r="G549" s="151" t="s">
        <v>3813</v>
      </c>
      <c r="H549" s="151">
        <v>1141517</v>
      </c>
      <c r="I549" s="151"/>
      <c r="J549" s="151"/>
      <c r="K549" s="151"/>
      <c r="L549" s="151"/>
      <c r="M549" s="151"/>
      <c r="N549" s="151"/>
      <c r="O549" s="151"/>
      <c r="P549" s="151"/>
      <c r="Q549" s="151"/>
      <c r="R549" s="151"/>
      <c r="S549" s="151"/>
      <c r="T549" s="151"/>
      <c r="U549" s="151"/>
      <c r="V549" s="152">
        <v>44655</v>
      </c>
      <c r="W549" s="151" t="s">
        <v>4269</v>
      </c>
      <c r="X549" s="151"/>
      <c r="Z549" s="19" t="s">
        <v>4452</v>
      </c>
      <c r="AE549" s="34"/>
    </row>
    <row r="550" spans="1:31" x14ac:dyDescent="0.25">
      <c r="A550" s="19" t="s">
        <v>4502</v>
      </c>
      <c r="B550" s="19">
        <v>13697072</v>
      </c>
      <c r="C550" s="139">
        <v>8.375</v>
      </c>
      <c r="D550" s="19" t="s">
        <v>3837</v>
      </c>
      <c r="E550" s="19">
        <v>1176919</v>
      </c>
      <c r="F550" s="140">
        <v>44650</v>
      </c>
      <c r="G550" s="151" t="s">
        <v>3813</v>
      </c>
      <c r="H550" s="151">
        <v>1145826</v>
      </c>
      <c r="I550" s="151"/>
      <c r="J550" s="151"/>
      <c r="K550" s="151"/>
      <c r="L550" s="151"/>
      <c r="M550" s="151"/>
      <c r="N550" s="151"/>
      <c r="O550" s="151"/>
      <c r="P550" s="151"/>
      <c r="Q550" s="151"/>
      <c r="R550" s="151"/>
      <c r="S550" s="151"/>
      <c r="T550" s="151"/>
      <c r="U550" s="151"/>
      <c r="V550" s="152">
        <v>44656</v>
      </c>
      <c r="W550" s="151" t="s">
        <v>4159</v>
      </c>
      <c r="X550" s="151"/>
      <c r="Z550" s="19">
        <v>0.33333333333333331</v>
      </c>
    </row>
    <row r="551" spans="1:31" x14ac:dyDescent="0.25">
      <c r="A551" s="19" t="s">
        <v>4503</v>
      </c>
      <c r="B551" s="19">
        <v>13712057</v>
      </c>
      <c r="C551" s="139">
        <v>8.375</v>
      </c>
      <c r="D551" s="19" t="s">
        <v>3837</v>
      </c>
      <c r="E551" s="19">
        <v>1176919</v>
      </c>
      <c r="F551" s="140">
        <v>44651</v>
      </c>
      <c r="G551" s="151" t="s">
        <v>3813</v>
      </c>
      <c r="H551" s="151">
        <v>1145826</v>
      </c>
      <c r="I551" s="151"/>
      <c r="J551" s="151"/>
      <c r="K551" s="151"/>
      <c r="L551" s="151"/>
      <c r="M551" s="151"/>
      <c r="N551" s="151"/>
      <c r="O551" s="151"/>
      <c r="P551" s="151"/>
      <c r="Q551" s="151"/>
      <c r="R551" s="151"/>
      <c r="S551" s="151"/>
      <c r="T551" s="151"/>
      <c r="U551" s="151"/>
      <c r="V551" s="152">
        <v>44656</v>
      </c>
      <c r="W551" s="151" t="s">
        <v>4159</v>
      </c>
      <c r="X551" s="151"/>
      <c r="Z551" s="19">
        <v>0.58333333333333337</v>
      </c>
      <c r="AE551" s="34"/>
    </row>
    <row r="552" spans="1:31" x14ac:dyDescent="0.25">
      <c r="A552" s="19" t="s">
        <v>4504</v>
      </c>
      <c r="B552" s="19">
        <v>13685069</v>
      </c>
      <c r="C552" s="139">
        <v>17</v>
      </c>
      <c r="D552" s="19" t="s">
        <v>3904</v>
      </c>
      <c r="E552" s="19">
        <v>1162267</v>
      </c>
      <c r="F552" s="140">
        <v>44654</v>
      </c>
      <c r="G552" s="151" t="s">
        <v>3813</v>
      </c>
      <c r="H552" s="151">
        <v>1153090</v>
      </c>
      <c r="I552" s="151"/>
      <c r="J552" s="151"/>
      <c r="K552" s="151"/>
      <c r="L552" s="151"/>
      <c r="M552" s="151"/>
      <c r="N552" s="151"/>
      <c r="O552" s="151"/>
      <c r="P552" s="151"/>
      <c r="Q552" s="151"/>
      <c r="R552" s="151"/>
      <c r="S552" s="151"/>
      <c r="T552" s="151"/>
      <c r="U552" s="151"/>
      <c r="V552" s="152">
        <v>44658</v>
      </c>
      <c r="W552" s="151" t="s">
        <v>4287</v>
      </c>
      <c r="X552" s="151"/>
      <c r="Z552" s="19" t="s">
        <v>4452</v>
      </c>
    </row>
    <row r="553" spans="1:31" x14ac:dyDescent="0.25">
      <c r="A553" s="19" t="s">
        <v>4505</v>
      </c>
      <c r="B553" s="19">
        <v>13708948</v>
      </c>
      <c r="C553" s="139">
        <v>17</v>
      </c>
      <c r="D553" s="19" t="s">
        <v>3904</v>
      </c>
      <c r="E553" s="19">
        <v>1162267</v>
      </c>
      <c r="F553" s="140">
        <v>44655</v>
      </c>
      <c r="G553" s="151" t="s">
        <v>3813</v>
      </c>
      <c r="H553" s="151">
        <v>1153090</v>
      </c>
      <c r="I553" s="151"/>
      <c r="J553" s="151"/>
      <c r="K553" s="151"/>
      <c r="L553" s="151"/>
      <c r="M553" s="151"/>
      <c r="N553" s="151"/>
      <c r="O553" s="151"/>
      <c r="P553" s="151"/>
      <c r="Q553" s="151"/>
      <c r="R553" s="151"/>
      <c r="S553" s="151"/>
      <c r="T553" s="151"/>
      <c r="U553" s="151"/>
      <c r="V553" s="152">
        <v>44658</v>
      </c>
      <c r="W553" s="151" t="s">
        <v>4287</v>
      </c>
      <c r="X553" s="151"/>
      <c r="Z553" s="19" t="s">
        <v>4452</v>
      </c>
      <c r="AE553" s="34"/>
    </row>
    <row r="554" spans="1:31" x14ac:dyDescent="0.25">
      <c r="A554" s="19" t="s">
        <v>4506</v>
      </c>
      <c r="B554" s="19">
        <v>13712067</v>
      </c>
      <c r="C554" s="139">
        <v>12</v>
      </c>
      <c r="D554" s="19" t="s">
        <v>3922</v>
      </c>
      <c r="E554" s="19" t="s">
        <v>3978</v>
      </c>
      <c r="F554" s="140">
        <v>44661</v>
      </c>
      <c r="G554" s="19" t="s">
        <v>3813</v>
      </c>
      <c r="H554" s="19">
        <v>1145825</v>
      </c>
      <c r="V554" s="140">
        <v>44665</v>
      </c>
      <c r="W554" s="19" t="s">
        <v>4164</v>
      </c>
      <c r="Z554"/>
      <c r="AE554" s="34"/>
    </row>
    <row r="555" spans="1:31" x14ac:dyDescent="0.25">
      <c r="A555" s="19" t="s">
        <v>4507</v>
      </c>
      <c r="B555" s="19">
        <v>13712069</v>
      </c>
      <c r="C555" s="139">
        <v>12</v>
      </c>
      <c r="D555" s="19" t="s">
        <v>3922</v>
      </c>
      <c r="E555" s="19" t="s">
        <v>3978</v>
      </c>
      <c r="F555" s="140">
        <v>44662</v>
      </c>
      <c r="G555" s="151" t="s">
        <v>3813</v>
      </c>
      <c r="H555" s="151">
        <v>1145825</v>
      </c>
      <c r="I555" s="151"/>
      <c r="J555" s="151"/>
      <c r="K555" s="151"/>
      <c r="L555" s="151"/>
      <c r="M555" s="151"/>
      <c r="N555" s="151"/>
      <c r="O555" s="151"/>
      <c r="P555" s="151"/>
      <c r="Q555" s="151"/>
      <c r="R555" s="151"/>
      <c r="S555" s="151"/>
      <c r="T555" s="151"/>
      <c r="U555" s="151"/>
      <c r="V555" s="152">
        <v>44665</v>
      </c>
      <c r="W555" s="151" t="s">
        <v>4164</v>
      </c>
      <c r="X555" s="151"/>
      <c r="Z555" s="19">
        <v>0.33333333333333331</v>
      </c>
    </row>
    <row r="556" spans="1:31" x14ac:dyDescent="0.25">
      <c r="A556" s="19" t="s">
        <v>4508</v>
      </c>
      <c r="B556" s="19">
        <v>13719613</v>
      </c>
      <c r="C556" s="139">
        <v>6.125</v>
      </c>
      <c r="D556" s="19" t="s">
        <v>449</v>
      </c>
      <c r="E556" s="19" t="s">
        <v>2671</v>
      </c>
      <c r="F556" s="140">
        <v>44662</v>
      </c>
      <c r="G556" s="151" t="s">
        <v>3813</v>
      </c>
      <c r="H556" s="151">
        <v>1145824</v>
      </c>
      <c r="I556" s="151"/>
      <c r="J556" s="151"/>
      <c r="K556" s="151"/>
      <c r="L556" s="151"/>
      <c r="M556" s="151"/>
      <c r="N556" s="151"/>
      <c r="O556" s="151"/>
      <c r="P556" s="151"/>
      <c r="Q556" s="151"/>
      <c r="R556" s="151"/>
      <c r="S556" s="151"/>
      <c r="T556" s="151"/>
      <c r="U556" s="151"/>
      <c r="V556" s="152">
        <v>44670</v>
      </c>
      <c r="W556" s="151" t="s">
        <v>4162</v>
      </c>
      <c r="X556" s="151"/>
      <c r="Z556" s="19">
        <v>0.29166666666666669</v>
      </c>
      <c r="AE556" s="34"/>
    </row>
    <row r="557" spans="1:31" x14ac:dyDescent="0.25">
      <c r="A557" s="19" t="s">
        <v>4509</v>
      </c>
      <c r="B557" s="19">
        <v>13719614</v>
      </c>
      <c r="C557" s="139">
        <v>6.125</v>
      </c>
      <c r="D557" s="19" t="s">
        <v>449</v>
      </c>
      <c r="E557" s="19">
        <v>1137349</v>
      </c>
      <c r="F557" s="140">
        <v>44662</v>
      </c>
      <c r="G557" s="151" t="s">
        <v>3813</v>
      </c>
      <c r="H557" s="151">
        <v>1145824</v>
      </c>
      <c r="I557" s="151"/>
      <c r="J557" s="151"/>
      <c r="K557" s="151"/>
      <c r="L557" s="151"/>
      <c r="M557" s="151"/>
      <c r="N557" s="151"/>
      <c r="O557" s="151"/>
      <c r="P557" s="151"/>
      <c r="Q557" s="151"/>
      <c r="R557" s="151"/>
      <c r="S557" s="151"/>
      <c r="T557" s="151"/>
      <c r="U557" s="151"/>
      <c r="V557" s="152">
        <v>44676</v>
      </c>
      <c r="W557" s="151" t="s">
        <v>4162</v>
      </c>
      <c r="X557" s="151"/>
      <c r="Z557" s="19">
        <v>0.29166666666666669</v>
      </c>
      <c r="AD557" s="19">
        <v>11876</v>
      </c>
    </row>
    <row r="558" spans="1:31" x14ac:dyDescent="0.25">
      <c r="A558" s="19" t="s">
        <v>4510</v>
      </c>
      <c r="B558" s="19">
        <v>13712065</v>
      </c>
      <c r="C558" s="139">
        <v>12</v>
      </c>
      <c r="D558" s="19" t="s">
        <v>3917</v>
      </c>
      <c r="E558" s="19">
        <v>1020531</v>
      </c>
      <c r="F558" s="140">
        <v>44664</v>
      </c>
      <c r="G558" s="151" t="s">
        <v>3813</v>
      </c>
      <c r="H558" s="151">
        <v>1146009</v>
      </c>
      <c r="I558" s="151"/>
      <c r="J558" s="151"/>
      <c r="K558" s="151"/>
      <c r="L558" s="151"/>
      <c r="M558" s="151"/>
      <c r="N558" s="151"/>
      <c r="O558" s="151"/>
      <c r="P558" s="151"/>
      <c r="Q558" s="151"/>
      <c r="R558" s="151"/>
      <c r="S558" s="151"/>
      <c r="T558" s="151"/>
      <c r="U558" s="151"/>
      <c r="V558" s="152">
        <v>44668</v>
      </c>
      <c r="W558" s="151" t="s">
        <v>4192</v>
      </c>
      <c r="X558" s="151"/>
      <c r="Z558" s="19">
        <v>0.33333333333333331</v>
      </c>
      <c r="AE558" s="34"/>
    </row>
    <row r="559" spans="1:31" x14ac:dyDescent="0.25">
      <c r="A559" s="19" t="s">
        <v>4511</v>
      </c>
      <c r="B559" s="19">
        <v>13719619</v>
      </c>
      <c r="C559" s="139">
        <v>12</v>
      </c>
      <c r="D559" s="19" t="s">
        <v>3917</v>
      </c>
      <c r="E559" s="19">
        <v>1020531</v>
      </c>
      <c r="F559" s="140">
        <v>44664</v>
      </c>
      <c r="G559" s="151" t="s">
        <v>3813</v>
      </c>
      <c r="H559" s="151">
        <v>1146009</v>
      </c>
      <c r="I559" s="151"/>
      <c r="J559" s="151"/>
      <c r="K559" s="151"/>
      <c r="L559" s="151"/>
      <c r="M559" s="151"/>
      <c r="N559" s="151"/>
      <c r="O559" s="151"/>
      <c r="P559" s="151"/>
      <c r="Q559" s="151"/>
      <c r="R559" s="151"/>
      <c r="S559" s="151"/>
      <c r="T559" s="151"/>
      <c r="U559" s="151"/>
      <c r="V559" s="152">
        <v>44668</v>
      </c>
      <c r="W559" s="151" t="s">
        <v>4192</v>
      </c>
      <c r="X559" s="151"/>
      <c r="Z559" s="19">
        <v>0.45833333333333331</v>
      </c>
    </row>
    <row r="560" spans="1:31" x14ac:dyDescent="0.25">
      <c r="A560" s="19" t="s">
        <v>4512</v>
      </c>
      <c r="B560" s="19">
        <v>13712055</v>
      </c>
      <c r="C560" s="139">
        <v>8.375</v>
      </c>
      <c r="D560" s="19" t="s">
        <v>3837</v>
      </c>
      <c r="E560" s="19">
        <v>1176919</v>
      </c>
      <c r="F560" s="140">
        <v>44667</v>
      </c>
      <c r="G560" s="19" t="s">
        <v>3813</v>
      </c>
      <c r="H560" s="19">
        <v>1145826</v>
      </c>
      <c r="V560" s="140">
        <v>44672</v>
      </c>
      <c r="W560" s="19" t="s">
        <v>4513</v>
      </c>
      <c r="Z560" s="19">
        <v>0.29166666666666669</v>
      </c>
      <c r="AE560" s="34"/>
    </row>
    <row r="561" spans="1:31" x14ac:dyDescent="0.25">
      <c r="A561" s="19" t="s">
        <v>4514</v>
      </c>
      <c r="B561" s="19">
        <v>13712056</v>
      </c>
      <c r="C561" s="139">
        <v>8.375</v>
      </c>
      <c r="D561" s="19" t="s">
        <v>3837</v>
      </c>
      <c r="E561" s="19">
        <v>1061407</v>
      </c>
      <c r="F561" s="140">
        <v>44667</v>
      </c>
      <c r="G561" s="151" t="s">
        <v>3813</v>
      </c>
      <c r="H561" s="151">
        <v>1145826</v>
      </c>
      <c r="I561" s="151"/>
      <c r="J561" s="151"/>
      <c r="K561" s="151"/>
      <c r="L561" s="151"/>
      <c r="M561" s="151"/>
      <c r="N561" s="151"/>
      <c r="O561" s="151"/>
      <c r="P561" s="151"/>
      <c r="Q561" s="151"/>
      <c r="R561" s="151"/>
      <c r="S561" s="151"/>
      <c r="T561" s="151"/>
      <c r="U561" s="151"/>
      <c r="V561" s="152">
        <v>44671</v>
      </c>
      <c r="W561" s="151" t="s">
        <v>4513</v>
      </c>
      <c r="X561" s="151"/>
      <c r="Z561" s="19">
        <v>0.29166666666666669</v>
      </c>
    </row>
    <row r="562" spans="1:31" x14ac:dyDescent="0.25">
      <c r="A562" s="19" t="s">
        <v>4515</v>
      </c>
      <c r="B562" s="19">
        <v>13719625</v>
      </c>
      <c r="C562" s="139">
        <v>8.375</v>
      </c>
      <c r="D562" s="19" t="s">
        <v>3837</v>
      </c>
      <c r="E562" s="19">
        <v>1061407</v>
      </c>
      <c r="F562" s="140">
        <v>44667</v>
      </c>
      <c r="G562" s="151" t="s">
        <v>3813</v>
      </c>
      <c r="H562" s="151">
        <v>1145826</v>
      </c>
      <c r="I562" s="151"/>
      <c r="J562" s="151"/>
      <c r="K562" s="151"/>
      <c r="L562" s="151"/>
      <c r="M562" s="151"/>
      <c r="N562" s="151"/>
      <c r="O562" s="151"/>
      <c r="P562" s="151"/>
      <c r="Q562" s="151"/>
      <c r="R562" s="151"/>
      <c r="S562" s="151"/>
      <c r="T562" s="151"/>
      <c r="U562" s="151"/>
      <c r="V562" s="152">
        <v>44672</v>
      </c>
      <c r="W562" s="151" t="s">
        <v>4513</v>
      </c>
      <c r="X562" s="151"/>
      <c r="Z562" s="19">
        <v>0.29166666666666669</v>
      </c>
      <c r="AE562" s="34"/>
    </row>
    <row r="563" spans="1:31" x14ac:dyDescent="0.25">
      <c r="A563" s="19" t="s">
        <v>4516</v>
      </c>
      <c r="B563" s="19">
        <v>13712068</v>
      </c>
      <c r="C563" s="139">
        <v>12</v>
      </c>
      <c r="D563" s="19" t="s">
        <v>3922</v>
      </c>
      <c r="E563" s="19" t="s">
        <v>3978</v>
      </c>
      <c r="F563" s="140">
        <v>44669</v>
      </c>
      <c r="G563" s="151" t="s">
        <v>3813</v>
      </c>
      <c r="H563" s="151">
        <v>1145825</v>
      </c>
      <c r="I563" s="151"/>
      <c r="J563" s="151"/>
      <c r="K563" s="151"/>
      <c r="L563" s="151"/>
      <c r="M563" s="151"/>
      <c r="N563" s="151"/>
      <c r="O563" s="151"/>
      <c r="P563" s="151"/>
      <c r="Q563" s="151"/>
      <c r="R563" s="151"/>
      <c r="S563" s="151"/>
      <c r="T563" s="151"/>
      <c r="U563" s="151"/>
      <c r="V563" s="152">
        <v>44672</v>
      </c>
      <c r="W563" s="151" t="s">
        <v>4164</v>
      </c>
      <c r="X563" s="151"/>
      <c r="Z563"/>
    </row>
    <row r="564" spans="1:31" x14ac:dyDescent="0.25">
      <c r="A564" s="19" t="s">
        <v>4517</v>
      </c>
      <c r="B564" s="19">
        <v>13712070</v>
      </c>
      <c r="C564" s="139">
        <v>12</v>
      </c>
      <c r="D564" s="19" t="s">
        <v>3922</v>
      </c>
      <c r="E564" s="19" t="s">
        <v>3978</v>
      </c>
      <c r="F564" s="140">
        <v>44669</v>
      </c>
      <c r="G564" s="151" t="s">
        <v>3813</v>
      </c>
      <c r="H564" s="151">
        <v>1145825</v>
      </c>
      <c r="I564" s="151"/>
      <c r="J564" s="151"/>
      <c r="K564" s="151"/>
      <c r="L564" s="151"/>
      <c r="M564" s="151"/>
      <c r="N564" s="151"/>
      <c r="O564" s="151"/>
      <c r="P564" s="151"/>
      <c r="Q564" s="151"/>
      <c r="R564" s="151"/>
      <c r="S564" s="151"/>
      <c r="T564" s="151"/>
      <c r="U564" s="151"/>
      <c r="V564" s="152">
        <v>44670</v>
      </c>
      <c r="W564" s="151" t="s">
        <v>4164</v>
      </c>
      <c r="X564" s="151"/>
      <c r="Z564"/>
      <c r="AE564" s="34"/>
    </row>
    <row r="565" spans="1:31" ht="30" customHeight="1" x14ac:dyDescent="0.25">
      <c r="A565" s="19" t="s">
        <v>4518</v>
      </c>
      <c r="B565" s="19">
        <v>13719624</v>
      </c>
      <c r="C565" s="139">
        <v>8.375</v>
      </c>
      <c r="D565" s="19" t="s">
        <v>243</v>
      </c>
      <c r="E565" s="19" t="s">
        <v>3834</v>
      </c>
      <c r="F565" s="140">
        <v>44675</v>
      </c>
      <c r="G565" s="151" t="s">
        <v>3813</v>
      </c>
      <c r="H565" s="151">
        <v>1141517</v>
      </c>
      <c r="I565" s="151"/>
      <c r="J565" s="151"/>
      <c r="K565" s="151"/>
      <c r="L565" s="151"/>
      <c r="M565" s="151"/>
      <c r="N565" s="151"/>
      <c r="O565" s="151"/>
      <c r="P565" s="151"/>
      <c r="Q565" s="151"/>
      <c r="R565" s="151"/>
      <c r="S565" s="151"/>
      <c r="T565" s="151"/>
      <c r="U565" s="151"/>
      <c r="V565" s="152">
        <v>44678</v>
      </c>
      <c r="W565" s="151" t="s">
        <v>4238</v>
      </c>
      <c r="X565" s="151"/>
      <c r="Z565"/>
      <c r="AE565" s="34"/>
    </row>
    <row r="566" spans="1:31" ht="30" customHeight="1" x14ac:dyDescent="0.25">
      <c r="A566" s="19" t="s">
        <v>4519</v>
      </c>
      <c r="B566" s="19">
        <v>13685075</v>
      </c>
      <c r="C566" s="139">
        <v>8.375</v>
      </c>
      <c r="D566" s="19" t="s">
        <v>243</v>
      </c>
      <c r="E566" s="19" t="s">
        <v>3928</v>
      </c>
      <c r="F566" s="140">
        <v>44675</v>
      </c>
      <c r="G566" s="151" t="s">
        <v>3813</v>
      </c>
      <c r="H566" s="151">
        <v>1141517</v>
      </c>
      <c r="I566" s="151"/>
      <c r="J566" s="151"/>
      <c r="K566" s="151"/>
      <c r="L566" s="151"/>
      <c r="M566" s="151"/>
      <c r="N566" s="151"/>
      <c r="O566" s="151"/>
      <c r="P566" s="151"/>
      <c r="Q566" s="151"/>
      <c r="R566" s="151"/>
      <c r="S566" s="151"/>
      <c r="T566" s="151"/>
      <c r="U566" s="151"/>
      <c r="V566" s="140">
        <v>44678</v>
      </c>
      <c r="W566" s="151" t="s">
        <v>4176</v>
      </c>
      <c r="X566" s="151"/>
      <c r="Z566"/>
    </row>
    <row r="567" spans="1:31" x14ac:dyDescent="0.25">
      <c r="A567" s="19" t="s">
        <v>4520</v>
      </c>
      <c r="B567" s="19">
        <v>13849903</v>
      </c>
      <c r="C567" s="139">
        <v>16</v>
      </c>
      <c r="D567" s="19" t="s">
        <v>3904</v>
      </c>
      <c r="E567" s="19" t="s">
        <v>4358</v>
      </c>
      <c r="F567" s="140">
        <v>44927</v>
      </c>
      <c r="G567" s="19" t="s">
        <v>3813</v>
      </c>
      <c r="H567" s="19">
        <v>1221158</v>
      </c>
      <c r="V567" s="152">
        <v>44934</v>
      </c>
      <c r="W567" s="19" t="s">
        <v>4441</v>
      </c>
      <c r="Z567"/>
      <c r="AD567" s="19">
        <v>12942</v>
      </c>
    </row>
    <row r="568" spans="1:31" x14ac:dyDescent="0.25">
      <c r="A568" s="19" t="s">
        <v>4521</v>
      </c>
      <c r="B568" s="19">
        <v>13844439</v>
      </c>
      <c r="C568" s="139">
        <v>6.125</v>
      </c>
      <c r="D568" s="19" t="s">
        <v>449</v>
      </c>
      <c r="E568" s="19">
        <v>1137349</v>
      </c>
      <c r="F568" s="140">
        <v>44927</v>
      </c>
      <c r="G568" s="19" t="s">
        <v>3813</v>
      </c>
      <c r="H568" s="19">
        <v>1145824</v>
      </c>
      <c r="V568" s="152">
        <v>44931</v>
      </c>
      <c r="W568" s="19" t="s">
        <v>4315</v>
      </c>
      <c r="Z568"/>
      <c r="AD568" s="19">
        <v>12943</v>
      </c>
    </row>
    <row r="569" spans="1:31" x14ac:dyDescent="0.25">
      <c r="A569" s="19" t="s">
        <v>4522</v>
      </c>
      <c r="B569" s="19">
        <v>13844440</v>
      </c>
      <c r="C569" s="139">
        <v>6.125</v>
      </c>
      <c r="D569" s="19" t="s">
        <v>449</v>
      </c>
      <c r="E569" s="19">
        <v>1137349</v>
      </c>
      <c r="F569" s="140">
        <v>44927</v>
      </c>
      <c r="G569" s="19" t="s">
        <v>3813</v>
      </c>
      <c r="H569" s="19">
        <v>1145824</v>
      </c>
      <c r="V569" s="152">
        <v>44935</v>
      </c>
      <c r="W569" s="19" t="s">
        <v>4315</v>
      </c>
      <c r="Z569"/>
      <c r="AD569" s="19">
        <v>12944</v>
      </c>
    </row>
    <row r="570" spans="1:31" x14ac:dyDescent="0.25">
      <c r="A570" s="19" t="s">
        <v>4523</v>
      </c>
      <c r="B570" s="19">
        <v>13860646</v>
      </c>
      <c r="C570" s="139">
        <v>12</v>
      </c>
      <c r="D570" s="19" t="s">
        <v>3917</v>
      </c>
      <c r="E570" s="19">
        <v>1020531</v>
      </c>
      <c r="F570" s="140">
        <v>44928</v>
      </c>
      <c r="G570" s="19" t="s">
        <v>3813</v>
      </c>
      <c r="H570" s="19">
        <v>1146009</v>
      </c>
      <c r="V570" s="140">
        <v>44934</v>
      </c>
      <c r="W570" s="19" t="s">
        <v>4192</v>
      </c>
      <c r="Z570"/>
      <c r="AD570" s="19">
        <v>12946</v>
      </c>
    </row>
    <row r="571" spans="1:31" x14ac:dyDescent="0.25">
      <c r="A571" s="19" t="s">
        <v>4524</v>
      </c>
      <c r="B571" s="19">
        <v>13849658</v>
      </c>
      <c r="C571" s="139">
        <v>17</v>
      </c>
      <c r="D571" s="19" t="s">
        <v>4405</v>
      </c>
      <c r="E571" s="19">
        <v>1207425</v>
      </c>
      <c r="F571" s="140">
        <v>44929</v>
      </c>
      <c r="G571" s="19" t="s">
        <v>3813</v>
      </c>
      <c r="H571" s="19">
        <v>1231398</v>
      </c>
      <c r="V571" s="152">
        <v>44943</v>
      </c>
      <c r="W571" s="19" t="s">
        <v>4525</v>
      </c>
      <c r="Z571"/>
      <c r="AB571" s="150" t="s">
        <v>4526</v>
      </c>
      <c r="AD571" s="19">
        <v>12951</v>
      </c>
    </row>
    <row r="572" spans="1:31" x14ac:dyDescent="0.25">
      <c r="A572" s="19" t="s">
        <v>4527</v>
      </c>
      <c r="B572" s="19">
        <v>13791396</v>
      </c>
      <c r="C572" s="139">
        <v>12</v>
      </c>
      <c r="D572" s="19" t="s">
        <v>3917</v>
      </c>
      <c r="E572" s="19">
        <v>1020531</v>
      </c>
      <c r="F572" s="140">
        <v>44929</v>
      </c>
      <c r="G572" s="19" t="s">
        <v>3813</v>
      </c>
      <c r="H572" s="19">
        <v>1146009</v>
      </c>
      <c r="V572" s="152">
        <v>44942</v>
      </c>
      <c r="W572" s="151" t="s">
        <v>4346</v>
      </c>
      <c r="X572" s="151"/>
      <c r="Z572"/>
      <c r="AD572" s="19">
        <v>12952</v>
      </c>
    </row>
    <row r="573" spans="1:31" x14ac:dyDescent="0.25">
      <c r="A573" s="19" t="s">
        <v>4528</v>
      </c>
      <c r="B573" s="19">
        <v>13791393</v>
      </c>
      <c r="C573" s="139">
        <v>12</v>
      </c>
      <c r="D573" s="19" t="s">
        <v>3917</v>
      </c>
      <c r="E573" s="19">
        <v>1020531</v>
      </c>
      <c r="F573" s="140">
        <v>44929</v>
      </c>
      <c r="G573" s="19" t="s">
        <v>3813</v>
      </c>
      <c r="H573" s="19">
        <v>1146009</v>
      </c>
      <c r="V573" s="152">
        <v>44943</v>
      </c>
      <c r="W573" s="151" t="s">
        <v>4346</v>
      </c>
      <c r="X573" s="151"/>
      <c r="Z573"/>
      <c r="AD573" s="19">
        <v>12953</v>
      </c>
    </row>
    <row r="574" spans="1:31" x14ac:dyDescent="0.25">
      <c r="A574" s="19" t="s">
        <v>4529</v>
      </c>
      <c r="B574" s="19">
        <v>13845941</v>
      </c>
      <c r="C574" s="139">
        <v>12</v>
      </c>
      <c r="D574" s="19" t="s">
        <v>3917</v>
      </c>
      <c r="E574" s="19">
        <v>1020531</v>
      </c>
      <c r="F574" s="140">
        <v>44929</v>
      </c>
      <c r="G574" s="19" t="s">
        <v>3813</v>
      </c>
      <c r="H574" s="19">
        <v>1146009</v>
      </c>
      <c r="V574" s="152">
        <v>44943</v>
      </c>
      <c r="W574" s="151" t="s">
        <v>4346</v>
      </c>
      <c r="X574" s="151"/>
      <c r="Z574"/>
      <c r="AD574" s="19">
        <v>12954</v>
      </c>
    </row>
    <row r="575" spans="1:31" x14ac:dyDescent="0.25">
      <c r="A575" s="19" t="s">
        <v>4530</v>
      </c>
      <c r="B575" s="19">
        <v>13869228</v>
      </c>
      <c r="C575" s="139">
        <v>12.25</v>
      </c>
      <c r="D575" s="19" t="s">
        <v>146</v>
      </c>
      <c r="E575" s="19">
        <v>1142907</v>
      </c>
      <c r="F575" s="140">
        <v>44936</v>
      </c>
      <c r="G575" s="19" t="s">
        <v>3813</v>
      </c>
      <c r="H575" s="19">
        <v>1112857</v>
      </c>
      <c r="V575" s="152">
        <v>44945</v>
      </c>
      <c r="W575" s="151" t="s">
        <v>4531</v>
      </c>
      <c r="X575" s="151"/>
      <c r="Z575"/>
      <c r="AD575" s="19">
        <v>12982</v>
      </c>
    </row>
    <row r="576" spans="1:31" x14ac:dyDescent="0.25">
      <c r="A576" s="19" t="s">
        <v>4532</v>
      </c>
      <c r="B576" s="19">
        <v>13869229</v>
      </c>
      <c r="C576" s="139">
        <v>12.25</v>
      </c>
      <c r="D576" s="19" t="s">
        <v>146</v>
      </c>
      <c r="E576" s="19">
        <v>1142907</v>
      </c>
      <c r="F576" s="140">
        <v>44936</v>
      </c>
      <c r="G576" s="19" t="s">
        <v>3813</v>
      </c>
      <c r="H576" s="19">
        <v>1112857</v>
      </c>
      <c r="V576" s="140">
        <v>44945</v>
      </c>
      <c r="W576" s="151" t="s">
        <v>4531</v>
      </c>
      <c r="X576" s="151"/>
      <c r="Z576"/>
      <c r="AD576" s="19">
        <v>12983</v>
      </c>
    </row>
    <row r="577" spans="1:30" x14ac:dyDescent="0.25">
      <c r="A577" s="19" t="s">
        <v>4533</v>
      </c>
      <c r="B577" s="19">
        <v>13869230</v>
      </c>
      <c r="C577" s="139">
        <v>12.25</v>
      </c>
      <c r="D577" s="19" t="s">
        <v>146</v>
      </c>
      <c r="E577" s="19">
        <v>1142907</v>
      </c>
      <c r="F577" s="140">
        <v>44937</v>
      </c>
      <c r="G577" s="19" t="s">
        <v>3813</v>
      </c>
      <c r="H577" s="19">
        <v>1112857</v>
      </c>
      <c r="V577" s="152">
        <v>44951</v>
      </c>
      <c r="W577" s="151" t="s">
        <v>4531</v>
      </c>
      <c r="X577" s="151"/>
      <c r="Z577"/>
      <c r="AD577" s="19">
        <v>12984</v>
      </c>
    </row>
    <row r="578" spans="1:30" x14ac:dyDescent="0.25">
      <c r="A578" s="19" t="s">
        <v>4534</v>
      </c>
      <c r="B578" s="19">
        <v>13870639</v>
      </c>
      <c r="C578" s="139">
        <v>8.5</v>
      </c>
      <c r="D578" s="19" t="s">
        <v>4535</v>
      </c>
      <c r="E578" s="19">
        <v>959209</v>
      </c>
      <c r="F578" s="140">
        <v>44937</v>
      </c>
      <c r="G578" s="19" t="s">
        <v>3813</v>
      </c>
      <c r="H578" s="19">
        <v>1188084</v>
      </c>
      <c r="V578" s="152">
        <v>44948</v>
      </c>
      <c r="W578" s="151" t="s">
        <v>4536</v>
      </c>
      <c r="X578" s="151"/>
      <c r="Z578"/>
      <c r="AD578" s="19">
        <v>13003</v>
      </c>
    </row>
    <row r="579" spans="1:30" x14ac:dyDescent="0.25">
      <c r="A579" s="19" t="s">
        <v>4537</v>
      </c>
      <c r="B579" s="19">
        <v>13870640</v>
      </c>
      <c r="C579" s="139">
        <v>8.5</v>
      </c>
      <c r="D579" s="19" t="s">
        <v>4535</v>
      </c>
      <c r="E579" s="19">
        <v>959209</v>
      </c>
      <c r="F579" s="140">
        <v>44938</v>
      </c>
      <c r="G579" s="19" t="s">
        <v>3813</v>
      </c>
      <c r="H579" s="19">
        <v>1188084</v>
      </c>
      <c r="V579" s="152">
        <v>44945</v>
      </c>
      <c r="W579" s="151" t="s">
        <v>4536</v>
      </c>
      <c r="X579" s="151"/>
      <c r="Z579"/>
      <c r="AD579" s="19">
        <v>13004</v>
      </c>
    </row>
    <row r="580" spans="1:30" x14ac:dyDescent="0.25">
      <c r="A580" s="19" t="s">
        <v>4538</v>
      </c>
      <c r="B580" s="19">
        <v>13807919</v>
      </c>
      <c r="C580" s="139">
        <v>16</v>
      </c>
      <c r="D580" s="19" t="s">
        <v>4205</v>
      </c>
      <c r="E580" s="19">
        <v>1033011</v>
      </c>
      <c r="F580" s="140">
        <v>44941</v>
      </c>
      <c r="G580" s="19" t="s">
        <v>3813</v>
      </c>
      <c r="H580" s="19">
        <v>1145823</v>
      </c>
      <c r="V580" s="152">
        <v>44948</v>
      </c>
      <c r="W580" s="151" t="s">
        <v>4539</v>
      </c>
      <c r="X580" s="151"/>
      <c r="Z580"/>
      <c r="AD580" s="19">
        <v>13005</v>
      </c>
    </row>
    <row r="581" spans="1:30" x14ac:dyDescent="0.25">
      <c r="A581" s="19" t="s">
        <v>4540</v>
      </c>
      <c r="B581" s="19">
        <v>13807920</v>
      </c>
      <c r="C581" s="139">
        <v>16</v>
      </c>
      <c r="D581" s="19" t="s">
        <v>4205</v>
      </c>
      <c r="E581" s="19">
        <v>1033011</v>
      </c>
      <c r="F581" s="140">
        <v>44941</v>
      </c>
      <c r="G581" s="19" t="s">
        <v>3813</v>
      </c>
      <c r="H581" s="19">
        <v>1145823</v>
      </c>
      <c r="V581" s="140">
        <v>44950</v>
      </c>
      <c r="W581" s="19" t="s">
        <v>4539</v>
      </c>
      <c r="Z581"/>
      <c r="AD581" s="19">
        <v>13006</v>
      </c>
    </row>
    <row r="582" spans="1:30" x14ac:dyDescent="0.25">
      <c r="A582" s="19" t="s">
        <v>4541</v>
      </c>
      <c r="B582" s="19">
        <v>13846598</v>
      </c>
      <c r="C582" s="139">
        <v>16</v>
      </c>
      <c r="D582" s="19" t="s">
        <v>4205</v>
      </c>
      <c r="E582" s="19">
        <v>1033011</v>
      </c>
      <c r="F582" s="140">
        <v>44945</v>
      </c>
      <c r="G582" s="19" t="s">
        <v>3813</v>
      </c>
      <c r="H582" s="19">
        <v>1145823</v>
      </c>
      <c r="V582" s="152">
        <v>44956</v>
      </c>
      <c r="W582" s="19" t="s">
        <v>4539</v>
      </c>
      <c r="Z582"/>
      <c r="AD582" s="19">
        <v>13030</v>
      </c>
    </row>
    <row r="583" spans="1:30" x14ac:dyDescent="0.25">
      <c r="A583" s="19" t="s">
        <v>4542</v>
      </c>
      <c r="B583" s="19">
        <v>13846597</v>
      </c>
      <c r="C583" s="139">
        <v>16</v>
      </c>
      <c r="D583" s="19" t="s">
        <v>4205</v>
      </c>
      <c r="E583" s="19">
        <v>1033011</v>
      </c>
      <c r="F583" s="140">
        <v>44948</v>
      </c>
      <c r="G583" s="19" t="s">
        <v>3813</v>
      </c>
      <c r="H583" s="19">
        <v>1145823</v>
      </c>
      <c r="V583" s="152">
        <v>44955</v>
      </c>
      <c r="W583" s="19" t="s">
        <v>4539</v>
      </c>
      <c r="Z583"/>
      <c r="AD583" s="19">
        <v>13031</v>
      </c>
    </row>
    <row r="584" spans="1:30" x14ac:dyDescent="0.25">
      <c r="A584" s="19" t="s">
        <v>4543</v>
      </c>
      <c r="B584" s="19">
        <v>13847449</v>
      </c>
      <c r="C584" s="139">
        <v>16</v>
      </c>
      <c r="D584" s="19" t="s">
        <v>4205</v>
      </c>
      <c r="E584" s="19">
        <v>1033011</v>
      </c>
      <c r="F584" s="140">
        <v>44955</v>
      </c>
      <c r="G584" s="19" t="s">
        <v>3813</v>
      </c>
      <c r="H584" s="19">
        <v>1145823</v>
      </c>
      <c r="V584" s="152">
        <v>44963</v>
      </c>
      <c r="W584" s="151" t="s">
        <v>4539</v>
      </c>
      <c r="X584" s="151"/>
      <c r="Z584"/>
      <c r="AD584" s="19">
        <v>13059</v>
      </c>
    </row>
    <row r="585" spans="1:30" x14ac:dyDescent="0.25">
      <c r="A585" s="19" t="s">
        <v>4544</v>
      </c>
      <c r="B585" s="19">
        <v>13876157</v>
      </c>
      <c r="C585" s="139">
        <v>16</v>
      </c>
      <c r="D585" s="19" t="s">
        <v>4205</v>
      </c>
      <c r="E585" s="19">
        <v>1033011</v>
      </c>
      <c r="F585" s="140">
        <v>44956</v>
      </c>
      <c r="G585" s="19" t="s">
        <v>3813</v>
      </c>
      <c r="H585" s="19">
        <v>1145823</v>
      </c>
      <c r="V585" s="152">
        <v>44963</v>
      </c>
      <c r="W585" s="151" t="s">
        <v>4539</v>
      </c>
      <c r="X585" s="151"/>
      <c r="Z585"/>
      <c r="AD585" s="19">
        <v>13060</v>
      </c>
    </row>
    <row r="586" spans="1:30" x14ac:dyDescent="0.25">
      <c r="A586" s="19" t="s">
        <v>4545</v>
      </c>
      <c r="B586" s="19">
        <v>13790029</v>
      </c>
      <c r="C586" s="139">
        <v>12</v>
      </c>
      <c r="D586" s="19" t="s">
        <v>3922</v>
      </c>
      <c r="E586" s="19">
        <v>1005462</v>
      </c>
      <c r="F586" s="140">
        <v>44962</v>
      </c>
      <c r="G586" s="19" t="s">
        <v>3813</v>
      </c>
      <c r="H586" s="19">
        <v>1145825</v>
      </c>
      <c r="V586" s="152">
        <v>44965</v>
      </c>
      <c r="W586" s="151" t="s">
        <v>4546</v>
      </c>
      <c r="X586" s="151"/>
      <c r="Z586"/>
      <c r="AD586" s="19">
        <v>13099</v>
      </c>
    </row>
    <row r="587" spans="1:30" x14ac:dyDescent="0.25">
      <c r="A587" s="19" t="s">
        <v>4547</v>
      </c>
      <c r="B587" s="19">
        <v>13804050</v>
      </c>
      <c r="C587" s="139">
        <v>12</v>
      </c>
      <c r="D587" s="19" t="s">
        <v>3922</v>
      </c>
      <c r="E587" s="19">
        <v>1005462</v>
      </c>
      <c r="F587" s="140">
        <v>44962</v>
      </c>
      <c r="G587" s="19" t="s">
        <v>3813</v>
      </c>
      <c r="H587" s="19">
        <v>1145825</v>
      </c>
      <c r="V587" s="140">
        <v>44966</v>
      </c>
      <c r="W587" s="19" t="s">
        <v>4546</v>
      </c>
      <c r="Z587"/>
      <c r="AD587" s="19">
        <v>13100</v>
      </c>
    </row>
    <row r="588" spans="1:30" x14ac:dyDescent="0.25">
      <c r="A588" s="19" t="s">
        <v>4548</v>
      </c>
      <c r="B588" s="19">
        <v>13807915</v>
      </c>
      <c r="C588" s="139">
        <v>12</v>
      </c>
      <c r="D588" s="19" t="s">
        <v>3922</v>
      </c>
      <c r="E588" s="19">
        <v>1005462</v>
      </c>
      <c r="F588" s="140">
        <v>44963</v>
      </c>
      <c r="G588" s="19" t="s">
        <v>3813</v>
      </c>
      <c r="H588" s="19">
        <v>1145825</v>
      </c>
      <c r="V588" s="152">
        <v>44966</v>
      </c>
      <c r="W588" s="151" t="s">
        <v>4546</v>
      </c>
      <c r="X588" s="151"/>
      <c r="Z588"/>
      <c r="AD588" s="19">
        <v>13101</v>
      </c>
    </row>
    <row r="589" spans="1:30" x14ac:dyDescent="0.25">
      <c r="A589" s="19" t="s">
        <v>4549</v>
      </c>
      <c r="B589" s="19">
        <v>13807914</v>
      </c>
      <c r="C589" s="139">
        <v>12</v>
      </c>
      <c r="D589" s="19" t="s">
        <v>3922</v>
      </c>
      <c r="E589" s="19">
        <v>1005462</v>
      </c>
      <c r="F589" s="140">
        <v>44963</v>
      </c>
      <c r="G589" s="19" t="s">
        <v>3813</v>
      </c>
      <c r="H589" s="19">
        <v>1145825</v>
      </c>
      <c r="V589" s="152">
        <v>44970</v>
      </c>
      <c r="W589" s="151" t="s">
        <v>4546</v>
      </c>
      <c r="X589" s="151"/>
      <c r="Z589"/>
      <c r="AD589" s="19">
        <v>13105</v>
      </c>
    </row>
    <row r="590" spans="1:30" x14ac:dyDescent="0.25">
      <c r="A590" s="157" t="s">
        <v>4550</v>
      </c>
      <c r="B590" s="19">
        <v>13807913</v>
      </c>
      <c r="C590" s="139">
        <v>12</v>
      </c>
      <c r="D590" s="19" t="s">
        <v>3922</v>
      </c>
      <c r="E590" s="19">
        <v>1005462</v>
      </c>
      <c r="F590" s="140">
        <v>44963</v>
      </c>
      <c r="G590" s="19" t="s">
        <v>3813</v>
      </c>
      <c r="H590" s="19">
        <v>1145825</v>
      </c>
      <c r="V590" s="152">
        <v>44990</v>
      </c>
      <c r="W590" s="151" t="s">
        <v>4546</v>
      </c>
      <c r="X590" s="151"/>
      <c r="Z590"/>
      <c r="AD590" s="19">
        <v>13106</v>
      </c>
    </row>
    <row r="591" spans="1:30" x14ac:dyDescent="0.25">
      <c r="A591" s="19" t="s">
        <v>4551</v>
      </c>
      <c r="B591" s="19">
        <v>13824383</v>
      </c>
      <c r="C591" s="139">
        <v>12</v>
      </c>
      <c r="D591" s="19" t="s">
        <v>3922</v>
      </c>
      <c r="E591" s="19">
        <v>1005462</v>
      </c>
      <c r="F591" s="140">
        <v>44964</v>
      </c>
      <c r="G591" s="19" t="s">
        <v>3813</v>
      </c>
      <c r="H591" s="19">
        <v>1145825</v>
      </c>
      <c r="V591" s="152">
        <v>44977</v>
      </c>
      <c r="W591" s="151" t="s">
        <v>4546</v>
      </c>
      <c r="X591" s="151"/>
      <c r="Z591"/>
      <c r="AD591" s="19">
        <v>13107</v>
      </c>
    </row>
    <row r="592" spans="1:30" x14ac:dyDescent="0.25">
      <c r="A592" s="19" t="s">
        <v>4552</v>
      </c>
      <c r="B592" s="19">
        <v>13846592</v>
      </c>
      <c r="C592" s="139">
        <v>12</v>
      </c>
      <c r="D592" s="19" t="s">
        <v>3837</v>
      </c>
      <c r="E592" s="19">
        <v>1134806</v>
      </c>
      <c r="F592" s="140">
        <v>44964</v>
      </c>
      <c r="G592" s="19" t="s">
        <v>3813</v>
      </c>
      <c r="H592" s="19">
        <v>1228748</v>
      </c>
      <c r="V592" s="152">
        <v>44983</v>
      </c>
      <c r="W592" s="151" t="s">
        <v>4553</v>
      </c>
      <c r="X592" s="151"/>
      <c r="Z592"/>
      <c r="AD592" s="19">
        <v>13109</v>
      </c>
    </row>
    <row r="593" spans="1:30" x14ac:dyDescent="0.25">
      <c r="A593" s="19" t="s">
        <v>4554</v>
      </c>
      <c r="B593" s="19">
        <v>13846593</v>
      </c>
      <c r="C593" s="139">
        <v>12</v>
      </c>
      <c r="D593" s="19" t="s">
        <v>3837</v>
      </c>
      <c r="E593" s="19">
        <v>1134806</v>
      </c>
      <c r="F593" s="140">
        <v>44965</v>
      </c>
      <c r="G593" s="19" t="s">
        <v>3813</v>
      </c>
      <c r="H593" s="19">
        <v>1228748</v>
      </c>
      <c r="V593" s="140">
        <v>44971</v>
      </c>
      <c r="W593" s="151" t="s">
        <v>4553</v>
      </c>
      <c r="X593" s="151"/>
      <c r="Z593"/>
      <c r="AD593" s="19">
        <v>13110</v>
      </c>
    </row>
    <row r="594" spans="1:30" x14ac:dyDescent="0.25">
      <c r="A594" s="19" t="s">
        <v>4555</v>
      </c>
      <c r="B594" s="19">
        <v>13846594</v>
      </c>
      <c r="C594" s="139">
        <v>12</v>
      </c>
      <c r="D594" s="19" t="s">
        <v>3837</v>
      </c>
      <c r="E594" s="19">
        <v>1134806</v>
      </c>
      <c r="F594" s="140">
        <v>44965</v>
      </c>
      <c r="G594" s="19" t="s">
        <v>3813</v>
      </c>
      <c r="H594" s="19">
        <v>1228748</v>
      </c>
      <c r="V594" s="152">
        <v>44977</v>
      </c>
      <c r="W594" s="151" t="s">
        <v>4553</v>
      </c>
      <c r="X594" s="151"/>
      <c r="Z594"/>
      <c r="AD594" s="19">
        <v>13111</v>
      </c>
    </row>
    <row r="595" spans="1:30" x14ac:dyDescent="0.25">
      <c r="A595" s="19" t="s">
        <v>4556</v>
      </c>
      <c r="B595" s="19">
        <v>13863499</v>
      </c>
      <c r="C595" s="139">
        <v>12</v>
      </c>
      <c r="D595" s="19" t="s">
        <v>3837</v>
      </c>
      <c r="E595" s="19">
        <v>1134806</v>
      </c>
      <c r="F595" s="140">
        <v>44966</v>
      </c>
      <c r="G595" s="19" t="s">
        <v>3813</v>
      </c>
      <c r="H595" s="19">
        <v>1228748</v>
      </c>
      <c r="V595" s="152">
        <v>44983</v>
      </c>
      <c r="W595" s="151" t="s">
        <v>4553</v>
      </c>
      <c r="X595" s="151"/>
      <c r="Z595"/>
      <c r="AD595" s="19">
        <v>13114</v>
      </c>
    </row>
    <row r="596" spans="1:30" x14ac:dyDescent="0.25">
      <c r="A596" s="19" t="s">
        <v>4557</v>
      </c>
      <c r="B596" s="19">
        <v>13845928</v>
      </c>
      <c r="C596" s="139">
        <v>3.625</v>
      </c>
      <c r="D596" s="19" t="s">
        <v>4558</v>
      </c>
      <c r="E596" s="19">
        <v>960723</v>
      </c>
      <c r="F596" s="140">
        <v>44978</v>
      </c>
      <c r="G596" s="19" t="s">
        <v>3813</v>
      </c>
      <c r="H596" s="19">
        <v>1228690</v>
      </c>
      <c r="V596" s="152">
        <v>44988</v>
      </c>
      <c r="W596" s="151" t="s">
        <v>4559</v>
      </c>
      <c r="X596" s="151"/>
      <c r="Z596"/>
      <c r="AD596" s="19">
        <v>13186</v>
      </c>
    </row>
    <row r="597" spans="1:30" x14ac:dyDescent="0.25">
      <c r="A597" s="19" t="s">
        <v>4560</v>
      </c>
      <c r="B597" s="19">
        <v>13845940</v>
      </c>
      <c r="C597" s="139">
        <v>12</v>
      </c>
      <c r="D597" s="19" t="s">
        <v>3917</v>
      </c>
      <c r="E597" s="19">
        <v>1020531</v>
      </c>
      <c r="F597" s="140">
        <v>44980</v>
      </c>
      <c r="G597" s="19" t="s">
        <v>3813</v>
      </c>
      <c r="H597" s="19">
        <v>1146009</v>
      </c>
      <c r="V597" s="152">
        <v>44986</v>
      </c>
      <c r="W597" s="151" t="s">
        <v>4346</v>
      </c>
      <c r="X597" s="151"/>
      <c r="Z597"/>
      <c r="AD597" s="19">
        <v>13187</v>
      </c>
    </row>
    <row r="598" spans="1:30" x14ac:dyDescent="0.25">
      <c r="A598" s="157" t="s">
        <v>4561</v>
      </c>
      <c r="B598" s="19">
        <v>13845943</v>
      </c>
      <c r="C598" s="139">
        <v>12</v>
      </c>
      <c r="D598" s="19" t="s">
        <v>3917</v>
      </c>
      <c r="E598" s="19">
        <v>1020531</v>
      </c>
      <c r="F598" s="140">
        <v>44983</v>
      </c>
      <c r="G598" s="19" t="s">
        <v>3813</v>
      </c>
      <c r="H598" s="19">
        <v>1146009</v>
      </c>
      <c r="V598" s="152">
        <v>44986</v>
      </c>
      <c r="W598" s="151" t="s">
        <v>4346</v>
      </c>
      <c r="X598" s="151"/>
      <c r="Z598"/>
      <c r="AD598" s="19">
        <v>13188</v>
      </c>
    </row>
    <row r="599" spans="1:30" x14ac:dyDescent="0.25">
      <c r="A599" s="157" t="s">
        <v>4562</v>
      </c>
      <c r="B599" s="19">
        <v>13845944</v>
      </c>
      <c r="C599" s="139">
        <v>12</v>
      </c>
      <c r="D599" s="19" t="s">
        <v>3917</v>
      </c>
      <c r="E599" s="19">
        <v>1020531</v>
      </c>
      <c r="F599" s="140">
        <v>44983</v>
      </c>
      <c r="G599" s="19" t="s">
        <v>3813</v>
      </c>
      <c r="H599" s="19">
        <v>1146009</v>
      </c>
      <c r="V599" s="140">
        <v>44991</v>
      </c>
      <c r="W599" s="151" t="s">
        <v>4346</v>
      </c>
      <c r="X599" s="151"/>
      <c r="Z599"/>
      <c r="AD599" s="19">
        <v>13189</v>
      </c>
    </row>
    <row r="600" spans="1:30" x14ac:dyDescent="0.25">
      <c r="A600" s="19" t="s">
        <v>4563</v>
      </c>
      <c r="B600" s="19">
        <v>13865256</v>
      </c>
      <c r="C600" s="139">
        <v>17</v>
      </c>
      <c r="D600" s="19" t="s">
        <v>4405</v>
      </c>
      <c r="E600" s="19">
        <v>1207425</v>
      </c>
      <c r="F600" s="140">
        <v>44985</v>
      </c>
      <c r="G600" s="151" t="s">
        <v>3813</v>
      </c>
      <c r="H600" s="151">
        <v>1231398</v>
      </c>
      <c r="I600" s="151"/>
      <c r="J600" s="151"/>
      <c r="K600" s="151"/>
      <c r="L600" s="151"/>
      <c r="M600" s="151"/>
      <c r="N600" s="151"/>
      <c r="O600" s="151"/>
      <c r="P600" s="151"/>
      <c r="Q600" s="151"/>
      <c r="R600" s="151"/>
      <c r="S600" s="151"/>
      <c r="T600" s="151"/>
      <c r="U600" s="151"/>
      <c r="V600" s="152">
        <v>44992</v>
      </c>
      <c r="W600" s="151" t="s">
        <v>4525</v>
      </c>
      <c r="X600" s="151"/>
      <c r="Z600"/>
      <c r="AD600" s="19">
        <v>13193</v>
      </c>
    </row>
    <row r="601" spans="1:30" ht="30" customHeight="1" x14ac:dyDescent="0.25">
      <c r="A601" s="19" t="s">
        <v>4564</v>
      </c>
      <c r="B601" s="19">
        <v>13771560</v>
      </c>
      <c r="C601" s="139">
        <v>8.375</v>
      </c>
      <c r="D601" s="19" t="s">
        <v>243</v>
      </c>
      <c r="E601" s="19" t="s">
        <v>3834</v>
      </c>
      <c r="F601" s="140">
        <v>44990</v>
      </c>
      <c r="G601" s="151" t="s">
        <v>3813</v>
      </c>
      <c r="H601" s="151">
        <v>1141517</v>
      </c>
      <c r="I601" s="151"/>
      <c r="J601" s="151"/>
      <c r="K601" s="151"/>
      <c r="L601" s="151"/>
      <c r="M601" s="151"/>
      <c r="N601" s="151"/>
      <c r="O601" s="151"/>
      <c r="P601" s="151"/>
      <c r="Q601" s="151"/>
      <c r="R601" s="151"/>
      <c r="S601" s="151"/>
      <c r="T601" s="151"/>
      <c r="U601" s="151"/>
      <c r="V601" s="152">
        <v>44991</v>
      </c>
      <c r="W601" s="151" t="s">
        <v>4565</v>
      </c>
      <c r="X601" s="151"/>
      <c r="Z601"/>
      <c r="AD601" s="19">
        <v>13204</v>
      </c>
    </row>
    <row r="602" spans="1:30" x14ac:dyDescent="0.25">
      <c r="A602" s="19" t="s">
        <v>4566</v>
      </c>
      <c r="B602" s="19">
        <v>13886511</v>
      </c>
      <c r="C602" s="139">
        <v>12.25</v>
      </c>
      <c r="D602" s="19" t="s">
        <v>4567</v>
      </c>
      <c r="E602" s="19" t="s">
        <v>4568</v>
      </c>
      <c r="F602" s="140">
        <v>44990</v>
      </c>
      <c r="G602" s="151" t="s">
        <v>3813</v>
      </c>
      <c r="H602" s="151">
        <v>1220553</v>
      </c>
      <c r="I602" s="151"/>
      <c r="J602" s="151"/>
      <c r="K602" s="151"/>
      <c r="L602" s="151"/>
      <c r="M602" s="151"/>
      <c r="N602" s="151"/>
      <c r="O602" s="151"/>
      <c r="P602" s="151"/>
      <c r="Q602" s="151"/>
      <c r="R602" s="151"/>
      <c r="S602" s="151"/>
      <c r="T602" s="151"/>
      <c r="U602" s="151"/>
      <c r="V602" s="152">
        <v>44994</v>
      </c>
      <c r="W602" s="151" t="s">
        <v>4569</v>
      </c>
      <c r="X602" s="151"/>
      <c r="Z602"/>
      <c r="AD602" s="19">
        <v>13210</v>
      </c>
    </row>
    <row r="603" spans="1:30" x14ac:dyDescent="0.25">
      <c r="A603" s="19" t="s">
        <v>4570</v>
      </c>
      <c r="B603" s="19">
        <v>13901742</v>
      </c>
      <c r="C603" s="139">
        <v>12.25</v>
      </c>
      <c r="D603" s="19" t="s">
        <v>4567</v>
      </c>
      <c r="E603" s="19" t="s">
        <v>4568</v>
      </c>
      <c r="F603" s="140">
        <v>44991</v>
      </c>
      <c r="G603" s="151" t="s">
        <v>3813</v>
      </c>
      <c r="H603" s="151">
        <v>1220553</v>
      </c>
      <c r="I603" s="151"/>
      <c r="J603" s="151"/>
      <c r="K603" s="151"/>
      <c r="L603" s="151"/>
      <c r="M603" s="151"/>
      <c r="N603" s="151"/>
      <c r="O603" s="151"/>
      <c r="P603" s="151"/>
      <c r="Q603" s="151"/>
      <c r="R603" s="151"/>
      <c r="S603" s="151"/>
      <c r="T603" s="151"/>
      <c r="U603" s="151"/>
      <c r="V603" s="152">
        <v>44999</v>
      </c>
      <c r="W603" s="151" t="s">
        <v>4569</v>
      </c>
      <c r="X603" s="151"/>
      <c r="Z603"/>
      <c r="AD603" s="19">
        <v>13211</v>
      </c>
    </row>
    <row r="604" spans="1:30" x14ac:dyDescent="0.25">
      <c r="A604" s="19" t="s">
        <v>4571</v>
      </c>
      <c r="B604" s="19">
        <v>13899514</v>
      </c>
      <c r="C604" s="139">
        <v>6.125</v>
      </c>
      <c r="D604" s="19" t="s">
        <v>449</v>
      </c>
      <c r="E604" s="19">
        <v>1137349</v>
      </c>
      <c r="F604" s="140">
        <v>44992</v>
      </c>
      <c r="G604" s="151" t="s">
        <v>3813</v>
      </c>
      <c r="H604" s="151">
        <v>1145824</v>
      </c>
      <c r="I604" s="151"/>
      <c r="J604" s="151"/>
      <c r="K604" s="151"/>
      <c r="L604" s="151"/>
      <c r="M604" s="151"/>
      <c r="N604" s="151"/>
      <c r="O604" s="151"/>
      <c r="P604" s="151"/>
      <c r="Q604" s="151"/>
      <c r="R604" s="151"/>
      <c r="S604" s="151"/>
      <c r="T604" s="151"/>
      <c r="U604" s="151"/>
      <c r="V604" s="152">
        <v>44997</v>
      </c>
      <c r="W604" s="151" t="s">
        <v>4315</v>
      </c>
      <c r="X604" s="151"/>
      <c r="Z604"/>
      <c r="AD604" s="19">
        <v>13206</v>
      </c>
    </row>
    <row r="605" spans="1:30" x14ac:dyDescent="0.25">
      <c r="A605" s="19" t="s">
        <v>4572</v>
      </c>
      <c r="B605" s="19">
        <v>13899512</v>
      </c>
      <c r="C605" s="139">
        <v>6.125</v>
      </c>
      <c r="D605" s="19" t="s">
        <v>449</v>
      </c>
      <c r="E605" s="19">
        <v>1137349</v>
      </c>
      <c r="F605" s="140">
        <v>44994</v>
      </c>
      <c r="G605" s="151" t="s">
        <v>3813</v>
      </c>
      <c r="H605" s="151">
        <v>1145824</v>
      </c>
      <c r="I605" s="151"/>
      <c r="J605" s="151"/>
      <c r="K605" s="151"/>
      <c r="L605" s="151"/>
      <c r="M605" s="151"/>
      <c r="N605" s="151"/>
      <c r="O605" s="151"/>
      <c r="P605" s="151"/>
      <c r="Q605" s="151"/>
      <c r="R605" s="151"/>
      <c r="S605" s="151"/>
      <c r="T605" s="151"/>
      <c r="U605" s="151"/>
      <c r="V605" s="140">
        <v>44997</v>
      </c>
      <c r="W605" s="151" t="s">
        <v>4315</v>
      </c>
      <c r="X605" s="151"/>
      <c r="Z605"/>
      <c r="AD605" s="19">
        <v>13207</v>
      </c>
    </row>
    <row r="606" spans="1:30" x14ac:dyDescent="0.25">
      <c r="A606" s="19" t="s">
        <v>4573</v>
      </c>
      <c r="B606" s="19">
        <v>13888687</v>
      </c>
      <c r="C606" s="139">
        <v>17</v>
      </c>
      <c r="D606" s="19" t="s">
        <v>4405</v>
      </c>
      <c r="E606" s="19">
        <v>1207425</v>
      </c>
      <c r="F606" s="140">
        <v>44997</v>
      </c>
      <c r="G606" s="151" t="s">
        <v>3813</v>
      </c>
      <c r="H606" s="151">
        <v>1231398</v>
      </c>
      <c r="I606" s="151"/>
      <c r="J606" s="151"/>
      <c r="K606" s="151"/>
      <c r="L606" s="151"/>
      <c r="M606" s="151"/>
      <c r="N606" s="151"/>
      <c r="O606" s="151"/>
      <c r="P606" s="151"/>
      <c r="Q606" s="151"/>
      <c r="R606" s="151"/>
      <c r="S606" s="151"/>
      <c r="T606" s="151"/>
      <c r="U606" s="151"/>
      <c r="V606" s="152">
        <v>45008</v>
      </c>
      <c r="W606" s="151" t="s">
        <v>4525</v>
      </c>
      <c r="X606" s="151"/>
      <c r="Z606"/>
      <c r="AD606" s="19">
        <v>13216</v>
      </c>
    </row>
    <row r="607" spans="1:30" x14ac:dyDescent="0.25">
      <c r="A607" s="19" t="s">
        <v>4574</v>
      </c>
      <c r="B607" s="19">
        <v>13888688</v>
      </c>
      <c r="C607" s="139">
        <v>17</v>
      </c>
      <c r="D607" s="19" t="s">
        <v>4405</v>
      </c>
      <c r="E607" s="19">
        <v>1207425</v>
      </c>
      <c r="F607" s="140">
        <v>44997</v>
      </c>
      <c r="G607" s="151" t="s">
        <v>3813</v>
      </c>
      <c r="H607" s="151">
        <v>1231398</v>
      </c>
      <c r="I607" s="151"/>
      <c r="J607" s="151"/>
      <c r="K607" s="151"/>
      <c r="L607" s="151"/>
      <c r="M607" s="151"/>
      <c r="N607" s="151"/>
      <c r="O607" s="151"/>
      <c r="P607" s="151"/>
      <c r="Q607" s="151"/>
      <c r="R607" s="151"/>
      <c r="S607" s="151"/>
      <c r="T607" s="151"/>
      <c r="U607" s="151"/>
      <c r="V607" s="152">
        <v>45008</v>
      </c>
      <c r="W607" s="151" t="s">
        <v>4525</v>
      </c>
      <c r="X607" s="151"/>
      <c r="Z607"/>
      <c r="AD607" s="19">
        <v>13217</v>
      </c>
    </row>
    <row r="608" spans="1:30" x14ac:dyDescent="0.25">
      <c r="A608" s="19" t="s">
        <v>4575</v>
      </c>
      <c r="B608" s="19">
        <v>13845939</v>
      </c>
      <c r="C608" s="139">
        <v>12</v>
      </c>
      <c r="D608" s="19" t="s">
        <v>3917</v>
      </c>
      <c r="E608" s="19">
        <v>1020531</v>
      </c>
      <c r="F608" s="140">
        <v>44997</v>
      </c>
      <c r="G608" s="151" t="s">
        <v>3813</v>
      </c>
      <c r="H608" s="151">
        <v>1146009</v>
      </c>
      <c r="I608" s="151"/>
      <c r="J608" s="151"/>
      <c r="K608" s="151"/>
      <c r="L608" s="151"/>
      <c r="M608" s="151"/>
      <c r="N608" s="151"/>
      <c r="O608" s="151"/>
      <c r="P608" s="151"/>
      <c r="Q608" s="151"/>
      <c r="R608" s="151"/>
      <c r="S608" s="151"/>
      <c r="T608" s="151"/>
      <c r="U608" s="151"/>
      <c r="V608" s="152">
        <v>45011</v>
      </c>
      <c r="W608" s="151" t="s">
        <v>4346</v>
      </c>
      <c r="X608" s="151"/>
      <c r="Z608"/>
      <c r="AD608" s="19">
        <v>13219</v>
      </c>
    </row>
    <row r="609" spans="1:30" x14ac:dyDescent="0.25">
      <c r="A609" s="19" t="s">
        <v>4576</v>
      </c>
      <c r="B609" s="19">
        <v>13885244</v>
      </c>
      <c r="C609" s="139">
        <v>12.25</v>
      </c>
      <c r="D609" s="19" t="s">
        <v>146</v>
      </c>
      <c r="E609" s="19">
        <v>1142907</v>
      </c>
      <c r="F609" s="140">
        <v>44997</v>
      </c>
      <c r="G609" s="151" t="s">
        <v>3813</v>
      </c>
      <c r="H609" s="151">
        <v>1112857</v>
      </c>
      <c r="I609" s="151"/>
      <c r="J609" s="151"/>
      <c r="K609" s="151"/>
      <c r="L609" s="151"/>
      <c r="M609" s="151"/>
      <c r="N609" s="151"/>
      <c r="O609" s="151"/>
      <c r="P609" s="151"/>
      <c r="Q609" s="151"/>
      <c r="R609" s="151"/>
      <c r="S609" s="151"/>
      <c r="T609" s="151"/>
      <c r="U609" s="151"/>
      <c r="V609" s="152">
        <v>45011</v>
      </c>
      <c r="W609" s="151" t="s">
        <v>4531</v>
      </c>
      <c r="X609" s="151"/>
      <c r="Z609"/>
      <c r="AD609" s="19">
        <v>13220</v>
      </c>
    </row>
    <row r="610" spans="1:30" x14ac:dyDescent="0.25">
      <c r="A610" s="19" t="s">
        <v>4577</v>
      </c>
      <c r="B610" s="19">
        <v>13845942</v>
      </c>
      <c r="C610" s="139">
        <v>12</v>
      </c>
      <c r="D610" s="19" t="s">
        <v>3917</v>
      </c>
      <c r="E610" s="19">
        <v>1020531</v>
      </c>
      <c r="F610" s="140">
        <v>44998</v>
      </c>
      <c r="G610" s="151" t="s">
        <v>3813</v>
      </c>
      <c r="H610" s="151">
        <v>1146009</v>
      </c>
      <c r="I610" s="151"/>
      <c r="J610" s="151"/>
      <c r="K610" s="151"/>
      <c r="L610" s="151"/>
      <c r="M610" s="151"/>
      <c r="N610" s="151"/>
      <c r="O610" s="151"/>
      <c r="P610" s="151"/>
      <c r="Q610" s="151"/>
      <c r="R610" s="151"/>
      <c r="S610" s="151"/>
      <c r="T610" s="151"/>
      <c r="U610" s="151"/>
      <c r="V610" s="152">
        <v>45012</v>
      </c>
      <c r="W610" s="151" t="s">
        <v>4346</v>
      </c>
      <c r="X610" s="151"/>
      <c r="Z610"/>
      <c r="AD610" s="19">
        <v>13221</v>
      </c>
    </row>
    <row r="611" spans="1:30" x14ac:dyDescent="0.25">
      <c r="A611" s="19" t="s">
        <v>4578</v>
      </c>
      <c r="B611" s="19">
        <v>13845929</v>
      </c>
      <c r="C611" s="139">
        <v>3.625</v>
      </c>
      <c r="D611" s="19" t="s">
        <v>4558</v>
      </c>
      <c r="E611" s="19">
        <v>960723</v>
      </c>
      <c r="F611" s="140">
        <v>44998</v>
      </c>
      <c r="G611" s="151" t="s">
        <v>3813</v>
      </c>
      <c r="H611" s="151">
        <v>1228690</v>
      </c>
      <c r="I611" s="151"/>
      <c r="J611" s="151"/>
      <c r="K611" s="151"/>
      <c r="L611" s="151"/>
      <c r="M611" s="151"/>
      <c r="N611" s="151"/>
      <c r="O611" s="151"/>
      <c r="P611" s="151"/>
      <c r="Q611" s="151"/>
      <c r="R611" s="151"/>
      <c r="S611" s="151"/>
      <c r="T611" s="151"/>
      <c r="U611" s="151"/>
      <c r="V611" s="140">
        <v>45000</v>
      </c>
      <c r="W611" s="151" t="s">
        <v>4559</v>
      </c>
      <c r="X611" s="151"/>
      <c r="Z611"/>
      <c r="AD611" s="19">
        <v>13223</v>
      </c>
    </row>
    <row r="612" spans="1:30" x14ac:dyDescent="0.25">
      <c r="A612" s="19" t="s">
        <v>4579</v>
      </c>
      <c r="B612" s="19">
        <v>13845927</v>
      </c>
      <c r="C612" s="139">
        <v>3.625</v>
      </c>
      <c r="D612" s="19" t="s">
        <v>4558</v>
      </c>
      <c r="E612" s="19">
        <v>960723</v>
      </c>
      <c r="F612" s="140">
        <v>44999</v>
      </c>
      <c r="G612" s="151" t="s">
        <v>3813</v>
      </c>
      <c r="H612" s="151">
        <v>1228690</v>
      </c>
      <c r="I612" s="151"/>
      <c r="J612" s="151"/>
      <c r="K612" s="151"/>
      <c r="L612" s="151"/>
      <c r="M612" s="151"/>
      <c r="N612" s="151"/>
      <c r="O612" s="151"/>
      <c r="P612" s="151"/>
      <c r="Q612" s="151"/>
      <c r="R612" s="151"/>
      <c r="S612" s="151"/>
      <c r="T612" s="151"/>
      <c r="U612" s="151"/>
      <c r="V612" s="152">
        <v>45011</v>
      </c>
      <c r="W612" s="151" t="s">
        <v>4559</v>
      </c>
      <c r="X612" s="151"/>
      <c r="Z612"/>
      <c r="AD612" s="19">
        <v>13225</v>
      </c>
    </row>
    <row r="613" spans="1:30" x14ac:dyDescent="0.25">
      <c r="A613" s="19" t="s">
        <v>4580</v>
      </c>
      <c r="B613" s="19">
        <v>13899513</v>
      </c>
      <c r="C613" s="139">
        <v>6.125</v>
      </c>
      <c r="D613" s="19" t="s">
        <v>449</v>
      </c>
      <c r="E613" s="19">
        <v>1137349</v>
      </c>
      <c r="F613" s="140">
        <v>44999</v>
      </c>
      <c r="G613" s="151" t="s">
        <v>3813</v>
      </c>
      <c r="H613" s="151">
        <v>1145824</v>
      </c>
      <c r="I613" s="151"/>
      <c r="J613" s="151"/>
      <c r="K613" s="151"/>
      <c r="L613" s="151"/>
      <c r="M613" s="151"/>
      <c r="N613" s="151"/>
      <c r="O613" s="151"/>
      <c r="P613" s="151"/>
      <c r="Q613" s="151"/>
      <c r="R613" s="151"/>
      <c r="S613" s="151"/>
      <c r="T613" s="151"/>
      <c r="U613" s="151"/>
      <c r="V613" s="152">
        <v>45008</v>
      </c>
      <c r="W613" s="151" t="s">
        <v>4315</v>
      </c>
      <c r="X613" s="151"/>
      <c r="Z613"/>
      <c r="AD613" s="19">
        <v>13226</v>
      </c>
    </row>
    <row r="614" spans="1:30" x14ac:dyDescent="0.25">
      <c r="A614" s="19" t="s">
        <v>4581</v>
      </c>
      <c r="B614" s="19">
        <v>13901158</v>
      </c>
      <c r="C614" s="139">
        <v>6.125</v>
      </c>
      <c r="D614" s="19" t="s">
        <v>449</v>
      </c>
      <c r="E614" s="19">
        <v>1137349</v>
      </c>
      <c r="F614" s="140">
        <v>45000</v>
      </c>
      <c r="G614" s="151" t="s">
        <v>3813</v>
      </c>
      <c r="H614" s="151">
        <v>1145824</v>
      </c>
      <c r="I614" s="151"/>
      <c r="J614" s="151"/>
      <c r="K614" s="151"/>
      <c r="L614" s="151"/>
      <c r="M614" s="151"/>
      <c r="N614" s="151"/>
      <c r="O614" s="151"/>
      <c r="P614" s="151"/>
      <c r="Q614" s="151"/>
      <c r="R614" s="151"/>
      <c r="S614" s="151"/>
      <c r="T614" s="151"/>
      <c r="U614" s="151"/>
      <c r="V614" s="152">
        <v>45008</v>
      </c>
      <c r="W614" s="151" t="s">
        <v>4315</v>
      </c>
      <c r="X614" s="151"/>
      <c r="Z614"/>
      <c r="AD614" s="19">
        <v>13235</v>
      </c>
    </row>
    <row r="615" spans="1:30" x14ac:dyDescent="0.25">
      <c r="A615" s="19" t="s">
        <v>4582</v>
      </c>
      <c r="B615" s="19">
        <v>13899515</v>
      </c>
      <c r="C615" s="139">
        <v>6.125</v>
      </c>
      <c r="D615" s="19" t="s">
        <v>449</v>
      </c>
      <c r="E615" s="19">
        <v>1137349</v>
      </c>
      <c r="F615" s="140">
        <v>45000</v>
      </c>
      <c r="G615" s="151" t="s">
        <v>3813</v>
      </c>
      <c r="H615" s="151">
        <v>1145824</v>
      </c>
      <c r="I615" s="151"/>
      <c r="J615" s="151"/>
      <c r="K615" s="151"/>
      <c r="L615" s="151"/>
      <c r="M615" s="151"/>
      <c r="N615" s="151"/>
      <c r="O615" s="151"/>
      <c r="P615" s="151"/>
      <c r="Q615" s="151"/>
      <c r="R615" s="151"/>
      <c r="S615" s="151"/>
      <c r="T615" s="151"/>
      <c r="U615" s="151"/>
      <c r="V615" s="152">
        <v>45014</v>
      </c>
      <c r="W615" s="151" t="s">
        <v>4315</v>
      </c>
      <c r="X615" s="151"/>
      <c r="Z615"/>
      <c r="AD615" s="19">
        <v>13236</v>
      </c>
    </row>
    <row r="616" spans="1:30" x14ac:dyDescent="0.25">
      <c r="A616" s="19" t="s">
        <v>4583</v>
      </c>
      <c r="B616" s="19">
        <v>13878023</v>
      </c>
      <c r="C616" s="139">
        <v>16</v>
      </c>
      <c r="D616" s="19" t="s">
        <v>4389</v>
      </c>
      <c r="E616" s="19">
        <v>1058252</v>
      </c>
      <c r="F616" s="140">
        <v>45012</v>
      </c>
      <c r="G616" s="151" t="s">
        <v>3813</v>
      </c>
      <c r="H616" s="151">
        <v>1228782</v>
      </c>
      <c r="I616" s="151"/>
      <c r="J616" s="151"/>
      <c r="K616" s="151"/>
      <c r="L616" s="151"/>
      <c r="M616" s="151"/>
      <c r="N616" s="151"/>
      <c r="O616" s="151"/>
      <c r="P616" s="151"/>
      <c r="Q616" s="151"/>
      <c r="R616" s="151"/>
      <c r="S616" s="151"/>
      <c r="T616" s="151"/>
      <c r="U616" s="151"/>
      <c r="V616" s="152">
        <v>45022</v>
      </c>
      <c r="W616" s="151" t="s">
        <v>4390</v>
      </c>
      <c r="X616" s="151"/>
      <c r="Z616"/>
      <c r="AD616" s="19">
        <v>13273</v>
      </c>
    </row>
    <row r="617" spans="1:30" ht="30" customHeight="1" x14ac:dyDescent="0.25">
      <c r="A617" s="19" t="s">
        <v>4584</v>
      </c>
      <c r="B617" s="19">
        <v>13876160</v>
      </c>
      <c r="C617" s="139">
        <v>16</v>
      </c>
      <c r="D617" s="19" t="s">
        <v>4389</v>
      </c>
      <c r="E617" s="19">
        <v>1058252</v>
      </c>
      <c r="F617" s="140">
        <v>45015</v>
      </c>
      <c r="G617" s="151" t="s">
        <v>3813</v>
      </c>
      <c r="H617" s="151">
        <v>1228782</v>
      </c>
      <c r="I617" s="151"/>
      <c r="J617" s="151"/>
      <c r="K617" s="151"/>
      <c r="L617" s="151"/>
      <c r="M617" s="151"/>
      <c r="N617" s="151"/>
      <c r="O617" s="151"/>
      <c r="P617" s="151"/>
      <c r="Q617" s="151"/>
      <c r="R617" s="151"/>
      <c r="S617" s="151"/>
      <c r="T617" s="151"/>
      <c r="U617" s="151"/>
      <c r="V617" s="140">
        <v>45050</v>
      </c>
      <c r="W617" s="151" t="s">
        <v>4585</v>
      </c>
      <c r="X617" s="151"/>
      <c r="Z617"/>
      <c r="AD617" s="19">
        <v>13291</v>
      </c>
    </row>
    <row r="618" spans="1:30" x14ac:dyDescent="0.25">
      <c r="A618" s="19" t="s">
        <v>4586</v>
      </c>
      <c r="B618" s="19">
        <v>13884934</v>
      </c>
      <c r="C618" s="139">
        <v>16</v>
      </c>
      <c r="D618" s="19" t="s">
        <v>4389</v>
      </c>
      <c r="E618" s="19">
        <v>1058252</v>
      </c>
      <c r="F618" s="140">
        <v>45019</v>
      </c>
      <c r="G618" s="151" t="s">
        <v>3813</v>
      </c>
      <c r="H618" s="151">
        <v>1228782</v>
      </c>
      <c r="I618" s="151"/>
      <c r="J618" s="151"/>
      <c r="K618" s="151"/>
      <c r="L618" s="151"/>
      <c r="M618" s="151"/>
      <c r="N618" s="151"/>
      <c r="O618" s="151"/>
      <c r="P618" s="151"/>
      <c r="Q618" s="151"/>
      <c r="R618" s="151"/>
      <c r="S618" s="151"/>
      <c r="T618" s="151"/>
      <c r="U618" s="151"/>
      <c r="V618" s="152">
        <v>45034</v>
      </c>
      <c r="W618" s="151" t="s">
        <v>4390</v>
      </c>
      <c r="X618" s="151"/>
      <c r="Z618"/>
      <c r="AD618" s="19">
        <v>13293</v>
      </c>
    </row>
    <row r="619" spans="1:30" ht="45" customHeight="1" x14ac:dyDescent="0.25">
      <c r="A619" s="19" t="s">
        <v>4587</v>
      </c>
      <c r="B619" s="19">
        <v>13771559</v>
      </c>
      <c r="C619" s="139">
        <v>8.375</v>
      </c>
      <c r="D619" s="19" t="s">
        <v>243</v>
      </c>
      <c r="E619" s="19" t="s">
        <v>3928</v>
      </c>
      <c r="F619" s="140">
        <v>45020</v>
      </c>
      <c r="G619" s="151" t="s">
        <v>3813</v>
      </c>
      <c r="H619" s="151">
        <v>1141517</v>
      </c>
      <c r="I619" s="151"/>
      <c r="J619" s="151"/>
      <c r="K619" s="151"/>
      <c r="L619" s="151"/>
      <c r="M619" s="151"/>
      <c r="N619" s="151"/>
      <c r="O619" s="151"/>
      <c r="P619" s="151"/>
      <c r="Q619" s="151"/>
      <c r="R619" s="151"/>
      <c r="S619" s="151"/>
      <c r="T619" s="151"/>
      <c r="U619" s="151"/>
      <c r="V619" s="152">
        <v>45022</v>
      </c>
      <c r="W619" s="151" t="s">
        <v>4588</v>
      </c>
      <c r="X619" s="151"/>
      <c r="Z619"/>
      <c r="AD619" s="19">
        <v>13299</v>
      </c>
    </row>
    <row r="620" spans="1:30" ht="45" customHeight="1" x14ac:dyDescent="0.25">
      <c r="A620" s="19" t="s">
        <v>4589</v>
      </c>
      <c r="B620" s="19">
        <v>13771562</v>
      </c>
      <c r="C620" s="139">
        <v>8.375</v>
      </c>
      <c r="D620" s="19" t="s">
        <v>243</v>
      </c>
      <c r="E620" s="19" t="s">
        <v>3928</v>
      </c>
      <c r="F620" s="140">
        <v>45020</v>
      </c>
      <c r="G620" s="151" t="s">
        <v>3813</v>
      </c>
      <c r="H620" s="151">
        <v>1141517</v>
      </c>
      <c r="I620" s="151"/>
      <c r="J620" s="151"/>
      <c r="K620" s="151"/>
      <c r="L620" s="151"/>
      <c r="M620" s="151"/>
      <c r="N620" s="151"/>
      <c r="O620" s="151"/>
      <c r="P620" s="151"/>
      <c r="Q620" s="151"/>
      <c r="R620" s="151"/>
      <c r="S620" s="151"/>
      <c r="T620" s="151"/>
      <c r="U620" s="151"/>
      <c r="V620" s="152">
        <v>45022</v>
      </c>
      <c r="W620" s="151" t="s">
        <v>4588</v>
      </c>
      <c r="X620" s="151"/>
      <c r="Z620"/>
      <c r="AD620" s="19">
        <v>13300</v>
      </c>
    </row>
    <row r="621" spans="1:30" ht="45" customHeight="1" x14ac:dyDescent="0.25">
      <c r="A621" s="19" t="s">
        <v>4590</v>
      </c>
      <c r="B621" s="19">
        <v>13791103</v>
      </c>
      <c r="C621" s="139">
        <v>8.375</v>
      </c>
      <c r="D621" s="19" t="s">
        <v>243</v>
      </c>
      <c r="E621" s="19" t="s">
        <v>3928</v>
      </c>
      <c r="F621" s="140">
        <v>45021</v>
      </c>
      <c r="G621" s="151" t="s">
        <v>3813</v>
      </c>
      <c r="H621" s="151">
        <v>1141517</v>
      </c>
      <c r="I621" s="151"/>
      <c r="J621" s="151"/>
      <c r="K621" s="151"/>
      <c r="L621" s="151"/>
      <c r="M621" s="151"/>
      <c r="N621" s="151"/>
      <c r="O621" s="151"/>
      <c r="P621" s="151"/>
      <c r="Q621" s="151"/>
      <c r="R621" s="151"/>
      <c r="S621" s="151"/>
      <c r="T621" s="151"/>
      <c r="U621" s="151"/>
      <c r="V621" s="152"/>
      <c r="W621" s="151" t="s">
        <v>4588</v>
      </c>
      <c r="X621" s="151"/>
      <c r="Z621"/>
      <c r="AD621" s="19">
        <v>13301</v>
      </c>
    </row>
    <row r="622" spans="1:30" x14ac:dyDescent="0.25">
      <c r="A622" s="19" t="s">
        <v>4591</v>
      </c>
      <c r="B622" s="19">
        <v>13807912</v>
      </c>
      <c r="C622" s="139">
        <v>12</v>
      </c>
      <c r="D622" s="19" t="s">
        <v>3922</v>
      </c>
      <c r="E622" s="19">
        <v>1005462</v>
      </c>
      <c r="F622" s="140">
        <v>45021</v>
      </c>
      <c r="G622" s="151" t="s">
        <v>3813</v>
      </c>
      <c r="H622" s="151">
        <v>1145825</v>
      </c>
      <c r="I622" s="151"/>
      <c r="J622" s="151"/>
      <c r="K622" s="151"/>
      <c r="L622" s="151"/>
      <c r="M622" s="151"/>
      <c r="N622" s="151"/>
      <c r="O622" s="151"/>
      <c r="P622" s="151"/>
      <c r="Q622" s="151"/>
      <c r="R622" s="151"/>
      <c r="S622" s="151"/>
      <c r="T622" s="151"/>
      <c r="U622" s="151"/>
      <c r="V622" s="152"/>
      <c r="W622" s="151" t="s">
        <v>4450</v>
      </c>
      <c r="X622" s="151"/>
      <c r="Z622"/>
      <c r="AD622" s="19">
        <v>13302</v>
      </c>
    </row>
    <row r="623" spans="1:30" x14ac:dyDescent="0.25">
      <c r="A623" s="19" t="s">
        <v>4592</v>
      </c>
      <c r="B623" s="19">
        <v>13863500</v>
      </c>
      <c r="C623" s="139">
        <v>12</v>
      </c>
      <c r="D623" s="19" t="s">
        <v>3917</v>
      </c>
      <c r="E623" s="19">
        <v>1020531</v>
      </c>
      <c r="F623" s="140">
        <v>45021</v>
      </c>
      <c r="G623" s="19" t="s">
        <v>3813</v>
      </c>
      <c r="H623" s="19">
        <v>1146009</v>
      </c>
      <c r="W623" s="19" t="s">
        <v>4192</v>
      </c>
      <c r="Z623"/>
      <c r="AD623" s="19">
        <v>13303</v>
      </c>
    </row>
    <row r="624" spans="1:30" x14ac:dyDescent="0.25">
      <c r="A624" s="19" t="s">
        <v>4593</v>
      </c>
      <c r="B624" s="19">
        <v>13742390</v>
      </c>
      <c r="C624" s="139">
        <v>12</v>
      </c>
      <c r="D624" s="19" t="s">
        <v>3996</v>
      </c>
      <c r="E624" s="19">
        <v>1121983</v>
      </c>
      <c r="F624" s="140">
        <v>45022</v>
      </c>
      <c r="G624" s="151" t="s">
        <v>3813</v>
      </c>
      <c r="H624" s="151">
        <v>1192557</v>
      </c>
      <c r="I624" s="151"/>
      <c r="J624" s="151"/>
      <c r="K624" s="151"/>
      <c r="L624" s="151"/>
      <c r="M624" s="151"/>
      <c r="N624" s="151"/>
      <c r="O624" s="151"/>
      <c r="P624" s="151"/>
      <c r="Q624" s="151"/>
      <c r="R624" s="151"/>
      <c r="S624" s="151"/>
      <c r="T624" s="151"/>
      <c r="U624" s="151"/>
      <c r="V624" s="152">
        <v>45035</v>
      </c>
      <c r="W624" s="151" t="s">
        <v>4179</v>
      </c>
      <c r="X624" s="151"/>
      <c r="Z624"/>
      <c r="AA624" s="19" t="s">
        <v>4594</v>
      </c>
      <c r="AD624" s="19">
        <v>13304</v>
      </c>
    </row>
    <row r="625" spans="1:30" ht="30" customHeight="1" x14ac:dyDescent="0.25">
      <c r="A625" s="19" t="s">
        <v>4595</v>
      </c>
      <c r="B625" s="19">
        <v>13901159</v>
      </c>
      <c r="C625" s="139">
        <v>6.125</v>
      </c>
      <c r="D625" s="19" t="s">
        <v>1834</v>
      </c>
      <c r="E625" s="19">
        <v>1251085</v>
      </c>
      <c r="F625" s="140">
        <v>45021</v>
      </c>
      <c r="G625" s="151" t="s">
        <v>3813</v>
      </c>
      <c r="H625" s="151">
        <v>1145824</v>
      </c>
      <c r="I625" s="151"/>
      <c r="J625" s="151"/>
      <c r="K625" s="151"/>
      <c r="L625" s="151"/>
      <c r="M625" s="151"/>
      <c r="N625" s="151"/>
      <c r="O625" s="151"/>
      <c r="P625" s="151"/>
      <c r="Q625" s="151"/>
      <c r="R625" s="151"/>
      <c r="S625" s="151"/>
      <c r="T625" s="151"/>
      <c r="U625" s="151"/>
      <c r="V625" s="152">
        <v>45022</v>
      </c>
      <c r="W625" s="151" t="s">
        <v>4596</v>
      </c>
      <c r="X625" s="151"/>
      <c r="Z625"/>
      <c r="AB625" s="150" t="s">
        <v>4597</v>
      </c>
      <c r="AD625" s="19">
        <v>13314</v>
      </c>
    </row>
    <row r="626" spans="1:30" ht="30" customHeight="1" x14ac:dyDescent="0.25">
      <c r="A626" s="19" t="s">
        <v>4598</v>
      </c>
      <c r="B626" s="19">
        <v>13899516</v>
      </c>
      <c r="C626" s="139">
        <v>6.125</v>
      </c>
      <c r="D626" s="19" t="s">
        <v>1834</v>
      </c>
      <c r="E626" s="19">
        <v>1251085</v>
      </c>
      <c r="F626" s="140">
        <v>45022</v>
      </c>
      <c r="G626" s="151" t="s">
        <v>3813</v>
      </c>
      <c r="H626" s="151">
        <v>1145824</v>
      </c>
      <c r="I626" s="151"/>
      <c r="J626" s="151"/>
      <c r="K626" s="151"/>
      <c r="L626" s="151"/>
      <c r="M626" s="151"/>
      <c r="N626" s="151"/>
      <c r="O626" s="151"/>
      <c r="P626" s="151"/>
      <c r="Q626" s="151"/>
      <c r="R626" s="151"/>
      <c r="S626" s="151"/>
      <c r="T626" s="151"/>
      <c r="U626" s="151"/>
      <c r="V626" s="152">
        <v>45022</v>
      </c>
      <c r="W626" s="151" t="s">
        <v>4596</v>
      </c>
      <c r="X626" s="151"/>
      <c r="Z626"/>
      <c r="AD626" s="19">
        <v>13313</v>
      </c>
    </row>
    <row r="627" spans="1:30" x14ac:dyDescent="0.25">
      <c r="A627" s="19" t="s">
        <v>4599</v>
      </c>
      <c r="B627" s="19">
        <v>13862284</v>
      </c>
      <c r="C627" s="139">
        <v>3.625</v>
      </c>
      <c r="D627" s="19" t="s">
        <v>4558</v>
      </c>
      <c r="E627" s="19">
        <v>960723</v>
      </c>
      <c r="F627" s="140">
        <v>45025</v>
      </c>
      <c r="G627" s="151" t="s">
        <v>3813</v>
      </c>
      <c r="H627" s="151">
        <v>1228690</v>
      </c>
      <c r="I627" s="151"/>
      <c r="J627" s="151"/>
      <c r="K627" s="151"/>
      <c r="L627" s="151"/>
      <c r="M627" s="151"/>
      <c r="N627" s="151"/>
      <c r="O627" s="151"/>
      <c r="P627" s="151"/>
      <c r="Q627" s="151"/>
      <c r="R627" s="151"/>
      <c r="S627" s="151"/>
      <c r="T627" s="151"/>
      <c r="U627" s="151"/>
      <c r="V627" s="152"/>
      <c r="W627" s="151" t="s">
        <v>4559</v>
      </c>
      <c r="X627" s="151"/>
      <c r="Z627"/>
      <c r="AD627" s="19">
        <v>13307</v>
      </c>
    </row>
    <row r="628" spans="1:30" x14ac:dyDescent="0.25">
      <c r="A628" s="19" t="s">
        <v>4600</v>
      </c>
      <c r="B628" s="19">
        <v>13862285</v>
      </c>
      <c r="C628" s="139">
        <v>3.625</v>
      </c>
      <c r="D628" s="19" t="s">
        <v>4558</v>
      </c>
      <c r="E628" s="19">
        <v>960723</v>
      </c>
      <c r="F628" s="140">
        <v>45025</v>
      </c>
      <c r="G628" s="151" t="s">
        <v>3813</v>
      </c>
      <c r="H628" s="151">
        <v>1228690</v>
      </c>
      <c r="I628" s="151"/>
      <c r="J628" s="151"/>
      <c r="K628" s="151"/>
      <c r="L628" s="151"/>
      <c r="M628" s="151"/>
      <c r="N628" s="151"/>
      <c r="O628" s="151"/>
      <c r="P628" s="151"/>
      <c r="Q628" s="151"/>
      <c r="R628" s="151"/>
      <c r="S628" s="151"/>
      <c r="T628" s="151"/>
      <c r="U628" s="151"/>
      <c r="V628" s="152"/>
      <c r="W628" s="151" t="s">
        <v>4559</v>
      </c>
      <c r="X628" s="151"/>
      <c r="Z628"/>
      <c r="AD628" s="19">
        <v>13308</v>
      </c>
    </row>
    <row r="629" spans="1:30" x14ac:dyDescent="0.25">
      <c r="A629" s="19" t="s">
        <v>4601</v>
      </c>
      <c r="B629" s="19">
        <v>13860647</v>
      </c>
      <c r="C629" s="139">
        <v>12</v>
      </c>
      <c r="D629" s="19" t="s">
        <v>3917</v>
      </c>
      <c r="E629" s="19">
        <v>1020531</v>
      </c>
      <c r="F629" s="140">
        <v>45028</v>
      </c>
      <c r="G629" s="151" t="s">
        <v>3813</v>
      </c>
      <c r="H629" s="151">
        <v>1146009</v>
      </c>
      <c r="I629" s="151"/>
      <c r="J629" s="151"/>
      <c r="K629" s="151"/>
      <c r="L629" s="151"/>
      <c r="M629" s="151"/>
      <c r="N629" s="151"/>
      <c r="O629" s="151"/>
      <c r="P629" s="151"/>
      <c r="Q629" s="151"/>
      <c r="R629" s="151"/>
      <c r="S629" s="151"/>
      <c r="T629" s="151"/>
      <c r="U629" s="151"/>
      <c r="V629" s="140">
        <v>45035</v>
      </c>
      <c r="W629" s="151" t="s">
        <v>4346</v>
      </c>
      <c r="X629" s="151"/>
      <c r="Z629"/>
      <c r="AD629" s="19">
        <v>13323</v>
      </c>
    </row>
    <row r="630" spans="1:30" x14ac:dyDescent="0.25">
      <c r="A630" s="19" t="s">
        <v>4602</v>
      </c>
      <c r="B630" s="19">
        <v>13824381</v>
      </c>
      <c r="C630" s="139">
        <v>12</v>
      </c>
      <c r="D630" s="19" t="s">
        <v>3922</v>
      </c>
      <c r="E630" s="19">
        <v>1005462</v>
      </c>
      <c r="F630" s="140">
        <v>45028</v>
      </c>
      <c r="G630" s="151" t="s">
        <v>3813</v>
      </c>
      <c r="H630" s="151">
        <v>1145825</v>
      </c>
      <c r="I630" s="151"/>
      <c r="J630" s="151"/>
      <c r="K630" s="151"/>
      <c r="L630" s="151"/>
      <c r="M630" s="151"/>
      <c r="N630" s="151"/>
      <c r="O630" s="151"/>
      <c r="P630" s="151"/>
      <c r="Q630" s="151"/>
      <c r="R630" s="151"/>
      <c r="S630" s="151"/>
      <c r="T630" s="151"/>
      <c r="U630" s="151"/>
      <c r="V630" s="152">
        <v>45035</v>
      </c>
      <c r="W630" s="151" t="s">
        <v>4546</v>
      </c>
      <c r="X630" s="151"/>
      <c r="Z630"/>
      <c r="AD630" s="19">
        <v>13322</v>
      </c>
    </row>
    <row r="631" spans="1:30" x14ac:dyDescent="0.25">
      <c r="A631" s="19" t="s">
        <v>4603</v>
      </c>
      <c r="B631" s="19">
        <v>13807911</v>
      </c>
      <c r="C631" s="139">
        <v>12</v>
      </c>
      <c r="D631" s="19" t="s">
        <v>3922</v>
      </c>
      <c r="E631" s="19">
        <v>1005462</v>
      </c>
      <c r="F631" s="140">
        <v>45027</v>
      </c>
      <c r="G631" s="151" t="s">
        <v>3813</v>
      </c>
      <c r="H631" s="151">
        <v>1145825</v>
      </c>
      <c r="I631" s="151"/>
      <c r="J631" s="151"/>
      <c r="K631" s="151"/>
      <c r="L631" s="151"/>
      <c r="M631" s="151"/>
      <c r="N631" s="151"/>
      <c r="O631" s="151"/>
      <c r="P631" s="151"/>
      <c r="Q631" s="151"/>
      <c r="R631" s="151"/>
      <c r="S631" s="151"/>
      <c r="T631" s="151"/>
      <c r="U631" s="151"/>
      <c r="V631" s="152">
        <v>45035</v>
      </c>
      <c r="W631" s="151" t="s">
        <v>4546</v>
      </c>
      <c r="X631" s="151"/>
      <c r="Z631"/>
      <c r="AD631" s="19">
        <v>13321</v>
      </c>
    </row>
    <row r="632" spans="1:30" x14ac:dyDescent="0.25">
      <c r="A632" s="19" t="s">
        <v>4604</v>
      </c>
      <c r="B632" s="19">
        <v>13870624</v>
      </c>
      <c r="C632" s="139">
        <v>3.625</v>
      </c>
      <c r="D632" s="19" t="s">
        <v>4558</v>
      </c>
      <c r="E632" s="19">
        <v>960723</v>
      </c>
      <c r="F632" s="140">
        <v>45028</v>
      </c>
      <c r="G632" s="151" t="s">
        <v>3813</v>
      </c>
      <c r="H632" s="151">
        <v>1228690</v>
      </c>
      <c r="I632" s="151"/>
      <c r="J632" s="151"/>
      <c r="K632" s="151"/>
      <c r="L632" s="151"/>
      <c r="M632" s="151"/>
      <c r="N632" s="151"/>
      <c r="O632" s="151"/>
      <c r="P632" s="151"/>
      <c r="Q632" s="151"/>
      <c r="R632" s="151"/>
      <c r="S632" s="151"/>
      <c r="T632" s="151"/>
      <c r="U632" s="151"/>
      <c r="V632" s="152">
        <v>45033</v>
      </c>
      <c r="W632" s="151" t="s">
        <v>4559</v>
      </c>
      <c r="X632" s="151"/>
      <c r="Z632"/>
      <c r="AD632" s="19">
        <v>13337</v>
      </c>
    </row>
    <row r="633" spans="1:30" x14ac:dyDescent="0.25">
      <c r="A633" s="19" t="s">
        <v>4605</v>
      </c>
      <c r="B633" s="19">
        <v>13862286</v>
      </c>
      <c r="C633" s="139">
        <v>3.625</v>
      </c>
      <c r="D633" s="19" t="s">
        <v>4558</v>
      </c>
      <c r="E633" s="19">
        <v>960723</v>
      </c>
      <c r="F633" s="140">
        <v>45028</v>
      </c>
      <c r="G633" s="151" t="s">
        <v>3813</v>
      </c>
      <c r="H633" s="151">
        <v>1228690</v>
      </c>
      <c r="I633" s="151"/>
      <c r="J633" s="151"/>
      <c r="K633" s="151"/>
      <c r="L633" s="151"/>
      <c r="M633" s="151"/>
      <c r="N633" s="151"/>
      <c r="O633" s="151"/>
      <c r="P633" s="151"/>
      <c r="Q633" s="151"/>
      <c r="R633" s="151"/>
      <c r="S633" s="151"/>
      <c r="T633" s="151"/>
      <c r="U633" s="151"/>
      <c r="V633" s="152"/>
      <c r="W633" s="151" t="s">
        <v>4559</v>
      </c>
      <c r="X633" s="151"/>
      <c r="Z633"/>
      <c r="AD633" s="19">
        <v>13336</v>
      </c>
    </row>
    <row r="634" spans="1:30" x14ac:dyDescent="0.25">
      <c r="A634" s="19" t="s">
        <v>4606</v>
      </c>
      <c r="B634" s="19">
        <v>13884766</v>
      </c>
      <c r="C634" s="139">
        <v>3.625</v>
      </c>
      <c r="D634" s="19" t="s">
        <v>4558</v>
      </c>
      <c r="E634" s="19">
        <v>960723</v>
      </c>
      <c r="F634" s="140">
        <v>45032</v>
      </c>
      <c r="G634" s="151" t="s">
        <v>3813</v>
      </c>
      <c r="H634" s="151">
        <v>1228690</v>
      </c>
      <c r="I634" s="151"/>
      <c r="J634" s="151"/>
      <c r="K634" s="151"/>
      <c r="L634" s="151"/>
      <c r="M634" s="151"/>
      <c r="N634" s="151"/>
      <c r="O634" s="151"/>
      <c r="P634" s="151"/>
      <c r="Q634" s="151"/>
      <c r="R634" s="151"/>
      <c r="S634" s="151"/>
      <c r="T634" s="151"/>
      <c r="U634" s="151"/>
      <c r="V634" s="152">
        <v>45035</v>
      </c>
      <c r="W634" s="151" t="s">
        <v>4559</v>
      </c>
      <c r="X634" s="151"/>
      <c r="Z634"/>
      <c r="AD634" s="19">
        <v>13356</v>
      </c>
    </row>
    <row r="635" spans="1:30" x14ac:dyDescent="0.25">
      <c r="A635" s="19" t="s">
        <v>4607</v>
      </c>
      <c r="B635" s="19">
        <v>13885437</v>
      </c>
      <c r="C635" s="139">
        <v>3.625</v>
      </c>
      <c r="D635" s="19" t="s">
        <v>4558</v>
      </c>
      <c r="E635" s="19">
        <v>960723</v>
      </c>
      <c r="F635" s="140">
        <v>45032</v>
      </c>
      <c r="G635" s="151" t="s">
        <v>3813</v>
      </c>
      <c r="H635" s="151">
        <v>1228690</v>
      </c>
      <c r="I635" s="151"/>
      <c r="J635" s="151"/>
      <c r="K635" s="151"/>
      <c r="L635" s="151"/>
      <c r="M635" s="151"/>
      <c r="N635" s="151"/>
      <c r="O635" s="151"/>
      <c r="P635" s="151"/>
      <c r="Q635" s="151"/>
      <c r="R635" s="151"/>
      <c r="S635" s="151"/>
      <c r="T635" s="151"/>
      <c r="U635" s="151"/>
      <c r="V635" s="140">
        <v>45035</v>
      </c>
      <c r="W635" s="151" t="s">
        <v>4559</v>
      </c>
      <c r="X635" s="151"/>
      <c r="Z635"/>
      <c r="AD635" s="19">
        <v>13355</v>
      </c>
    </row>
    <row r="636" spans="1:30" x14ac:dyDescent="0.25">
      <c r="A636" s="19" t="s">
        <v>4608</v>
      </c>
      <c r="B636" s="19">
        <v>13742389</v>
      </c>
      <c r="C636" s="139">
        <v>12</v>
      </c>
      <c r="D636" s="19" t="s">
        <v>3996</v>
      </c>
      <c r="E636" s="19">
        <v>1121983</v>
      </c>
      <c r="F636" s="140">
        <v>45032</v>
      </c>
      <c r="G636" s="151" t="s">
        <v>3813</v>
      </c>
      <c r="H636" s="151">
        <v>1192557</v>
      </c>
      <c r="I636" s="151"/>
      <c r="J636" s="151"/>
      <c r="K636" s="151"/>
      <c r="L636" s="151"/>
      <c r="M636" s="151"/>
      <c r="N636" s="151"/>
      <c r="O636" s="151"/>
      <c r="P636" s="151"/>
      <c r="Q636" s="151"/>
      <c r="R636" s="151"/>
      <c r="S636" s="151"/>
      <c r="T636" s="151"/>
      <c r="U636" s="151"/>
      <c r="V636" s="152">
        <v>45038</v>
      </c>
      <c r="W636" s="151" t="s">
        <v>4179</v>
      </c>
      <c r="X636" s="151"/>
      <c r="Z636"/>
      <c r="AD636" s="19">
        <v>13357</v>
      </c>
    </row>
    <row r="637" spans="1:30" x14ac:dyDescent="0.25">
      <c r="A637" s="19" t="s">
        <v>4609</v>
      </c>
      <c r="B637" s="19">
        <v>13865013</v>
      </c>
      <c r="C637" s="139">
        <v>12</v>
      </c>
      <c r="D637" s="19" t="s">
        <v>3917</v>
      </c>
      <c r="E637" s="19">
        <v>1020531</v>
      </c>
      <c r="F637" s="140">
        <v>45033</v>
      </c>
      <c r="G637" s="151" t="s">
        <v>3813</v>
      </c>
      <c r="H637" s="151">
        <v>1146009</v>
      </c>
      <c r="I637" s="151"/>
      <c r="J637" s="151"/>
      <c r="K637" s="151"/>
      <c r="L637" s="151"/>
      <c r="M637" s="151"/>
      <c r="N637" s="151"/>
      <c r="O637" s="151"/>
      <c r="P637" s="151"/>
      <c r="Q637" s="151"/>
      <c r="R637" s="151"/>
      <c r="S637" s="151"/>
      <c r="T637" s="151"/>
      <c r="U637" s="151"/>
      <c r="V637" s="152">
        <v>45036</v>
      </c>
      <c r="W637" s="151" t="s">
        <v>4346</v>
      </c>
      <c r="X637" s="151"/>
      <c r="Z637"/>
      <c r="AD637" s="19">
        <v>13344</v>
      </c>
    </row>
    <row r="638" spans="1:30" x14ac:dyDescent="0.25">
      <c r="A638" s="19" t="s">
        <v>4610</v>
      </c>
      <c r="B638" s="19">
        <v>13872199</v>
      </c>
      <c r="C638" s="139">
        <v>12</v>
      </c>
      <c r="D638" s="19" t="s">
        <v>3917</v>
      </c>
      <c r="E638" s="19">
        <v>1020531</v>
      </c>
      <c r="F638" s="140">
        <v>45033</v>
      </c>
      <c r="G638" s="151" t="s">
        <v>3813</v>
      </c>
      <c r="H638" s="151">
        <v>1146009</v>
      </c>
      <c r="I638" s="151"/>
      <c r="J638" s="151"/>
      <c r="K638" s="151"/>
      <c r="L638" s="151"/>
      <c r="M638" s="151"/>
      <c r="N638" s="151"/>
      <c r="O638" s="151"/>
      <c r="P638" s="151"/>
      <c r="Q638" s="151"/>
      <c r="R638" s="151"/>
      <c r="S638" s="151"/>
      <c r="T638" s="151"/>
      <c r="U638" s="151"/>
      <c r="V638" s="152">
        <v>45036</v>
      </c>
      <c r="W638" s="151" t="s">
        <v>4346</v>
      </c>
      <c r="X638" s="151"/>
      <c r="Z638"/>
      <c r="AD638" s="19">
        <v>13345</v>
      </c>
    </row>
    <row r="639" spans="1:30" x14ac:dyDescent="0.25">
      <c r="A639" s="19" t="s">
        <v>4611</v>
      </c>
      <c r="B639" s="19">
        <v>13939295</v>
      </c>
      <c r="C639" s="139">
        <v>3.625</v>
      </c>
      <c r="D639" s="19" t="s">
        <v>4558</v>
      </c>
      <c r="E639" s="19">
        <v>960723</v>
      </c>
      <c r="F639" s="140">
        <v>45033</v>
      </c>
      <c r="G639" s="151" t="s">
        <v>3813</v>
      </c>
      <c r="H639" s="151">
        <v>1228690</v>
      </c>
      <c r="I639" s="151"/>
      <c r="J639" s="151"/>
      <c r="K639" s="151"/>
      <c r="L639" s="151"/>
      <c r="M639" s="151"/>
      <c r="N639" s="151"/>
      <c r="O639" s="151"/>
      <c r="P639" s="151"/>
      <c r="Q639" s="151"/>
      <c r="R639" s="151"/>
      <c r="S639" s="151"/>
      <c r="T639" s="151"/>
      <c r="U639" s="151"/>
      <c r="V639" s="152">
        <v>45050</v>
      </c>
      <c r="W639" s="151" t="s">
        <v>4559</v>
      </c>
      <c r="X639" s="151"/>
      <c r="Z639"/>
      <c r="AD639" s="19">
        <v>13358</v>
      </c>
    </row>
    <row r="640" spans="1:30" x14ac:dyDescent="0.25">
      <c r="A640" s="19" t="s">
        <v>4612</v>
      </c>
      <c r="B640" s="19">
        <v>13754556</v>
      </c>
      <c r="C640" s="139">
        <v>8.5</v>
      </c>
      <c r="D640" s="19" t="s">
        <v>4014</v>
      </c>
      <c r="E640" s="19">
        <v>1159702</v>
      </c>
      <c r="F640" s="140">
        <v>45034</v>
      </c>
      <c r="G640" s="151" t="s">
        <v>3813</v>
      </c>
      <c r="H640" s="151">
        <v>1191006</v>
      </c>
      <c r="I640" s="151"/>
      <c r="J640" s="151"/>
      <c r="K640" s="151"/>
      <c r="L640" s="151"/>
      <c r="M640" s="151"/>
      <c r="N640" s="151"/>
      <c r="O640" s="151"/>
      <c r="P640" s="151"/>
      <c r="Q640" s="151"/>
      <c r="R640" s="151"/>
      <c r="S640" s="151"/>
      <c r="T640" s="151"/>
      <c r="U640" s="151"/>
      <c r="V640" s="152">
        <v>45050</v>
      </c>
      <c r="W640" s="151" t="s">
        <v>4613</v>
      </c>
      <c r="X640" s="151"/>
      <c r="Z640"/>
      <c r="AA640" s="19" t="s">
        <v>4614</v>
      </c>
      <c r="AD640" s="19">
        <v>13359</v>
      </c>
    </row>
    <row r="641" spans="1:32" x14ac:dyDescent="0.25">
      <c r="A641" s="19" t="s">
        <v>4615</v>
      </c>
      <c r="B641" s="19">
        <v>13832563</v>
      </c>
      <c r="C641" s="139">
        <v>8.5</v>
      </c>
      <c r="D641" s="19" t="s">
        <v>4535</v>
      </c>
      <c r="E641" s="19">
        <v>959209</v>
      </c>
      <c r="F641" s="140">
        <v>45034</v>
      </c>
      <c r="G641" s="151" t="s">
        <v>3813</v>
      </c>
      <c r="H641" s="151">
        <v>1188084</v>
      </c>
      <c r="I641" s="151"/>
      <c r="J641" s="151"/>
      <c r="K641" s="151"/>
      <c r="L641" s="151"/>
      <c r="M641" s="151"/>
      <c r="N641" s="151"/>
      <c r="O641" s="151"/>
      <c r="P641" s="151"/>
      <c r="Q641" s="151"/>
      <c r="R641" s="151"/>
      <c r="S641" s="151"/>
      <c r="T641" s="151"/>
      <c r="U641" s="151"/>
      <c r="V641" s="152">
        <v>45049</v>
      </c>
      <c r="W641" s="151" t="s">
        <v>4536</v>
      </c>
      <c r="X641" s="151"/>
      <c r="Z641"/>
      <c r="AD641" s="19">
        <v>13360</v>
      </c>
    </row>
    <row r="642" spans="1:32" ht="45" customHeight="1" x14ac:dyDescent="0.25">
      <c r="A642" s="19" t="s">
        <v>4616</v>
      </c>
      <c r="B642" s="19">
        <v>13889913</v>
      </c>
      <c r="C642" s="139">
        <v>16</v>
      </c>
      <c r="D642" s="19" t="s">
        <v>4389</v>
      </c>
      <c r="E642" s="19" t="s">
        <v>4355</v>
      </c>
      <c r="F642" s="140">
        <v>45036</v>
      </c>
      <c r="G642" s="151" t="s">
        <v>3813</v>
      </c>
      <c r="H642" s="151">
        <v>1229187</v>
      </c>
      <c r="I642" s="151"/>
      <c r="J642" s="151"/>
      <c r="K642" s="151"/>
      <c r="L642" s="151"/>
      <c r="M642" s="151"/>
      <c r="N642" s="151"/>
      <c r="O642" s="151"/>
      <c r="P642" s="151"/>
      <c r="Q642" s="151"/>
      <c r="R642" s="151"/>
      <c r="S642" s="151"/>
      <c r="T642" s="151"/>
      <c r="U642" s="151"/>
      <c r="V642" s="152">
        <v>45050</v>
      </c>
      <c r="W642" s="151" t="s">
        <v>4617</v>
      </c>
      <c r="X642" s="151"/>
      <c r="Z642"/>
      <c r="AD642" s="19">
        <v>13371</v>
      </c>
    </row>
    <row r="643" spans="1:32" x14ac:dyDescent="0.25">
      <c r="A643" s="19" t="s">
        <v>4618</v>
      </c>
      <c r="B643" s="19">
        <v>13917854</v>
      </c>
      <c r="C643" s="139">
        <v>16</v>
      </c>
      <c r="D643" s="19" t="s">
        <v>3904</v>
      </c>
      <c r="E643" s="19" t="s">
        <v>4358</v>
      </c>
      <c r="F643" s="140">
        <v>45036</v>
      </c>
      <c r="G643" s="151" t="s">
        <v>3813</v>
      </c>
      <c r="H643" s="151">
        <v>1221158</v>
      </c>
      <c r="I643" s="151"/>
      <c r="J643" s="151"/>
      <c r="K643" s="151"/>
      <c r="L643" s="151"/>
      <c r="M643" s="151"/>
      <c r="N643" s="151"/>
      <c r="O643" s="151"/>
      <c r="P643" s="151"/>
      <c r="Q643" s="151"/>
      <c r="R643" s="151"/>
      <c r="S643" s="151"/>
      <c r="T643" s="151"/>
      <c r="U643" s="151"/>
      <c r="V643" s="152">
        <v>45055</v>
      </c>
      <c r="W643" s="151" t="s">
        <v>4619</v>
      </c>
      <c r="X643" s="151"/>
      <c r="Z643"/>
      <c r="AD643" s="19">
        <v>13372</v>
      </c>
    </row>
    <row r="644" spans="1:32" x14ac:dyDescent="0.25">
      <c r="A644" s="19" t="s">
        <v>4620</v>
      </c>
      <c r="B644" s="19">
        <v>13955528</v>
      </c>
      <c r="C644" s="139">
        <v>6.125</v>
      </c>
      <c r="D644" s="19" t="s">
        <v>449</v>
      </c>
      <c r="E644" s="19" t="s">
        <v>2671</v>
      </c>
      <c r="F644" s="140">
        <v>45054</v>
      </c>
      <c r="G644" s="151" t="s">
        <v>3813</v>
      </c>
      <c r="H644" s="151">
        <v>1145824</v>
      </c>
      <c r="I644" s="151"/>
      <c r="J644" s="151"/>
      <c r="K644" s="151"/>
      <c r="L644" s="151"/>
      <c r="M644" s="151"/>
      <c r="N644" s="151"/>
      <c r="O644" s="151"/>
      <c r="P644" s="151"/>
      <c r="Q644" s="151"/>
      <c r="R644" s="151"/>
      <c r="S644" s="151"/>
      <c r="T644" s="151"/>
      <c r="U644" s="151"/>
      <c r="V644" s="152">
        <v>45056</v>
      </c>
      <c r="W644" s="151" t="s">
        <v>4621</v>
      </c>
      <c r="X644" s="151"/>
      <c r="Z644"/>
      <c r="AD644" s="19">
        <v>13407</v>
      </c>
    </row>
    <row r="645" spans="1:32" x14ac:dyDescent="0.25">
      <c r="A645" s="19" t="s">
        <v>4622</v>
      </c>
      <c r="B645" s="19">
        <v>13955529</v>
      </c>
      <c r="C645" s="139">
        <v>6.125</v>
      </c>
      <c r="D645" s="19" t="s">
        <v>449</v>
      </c>
      <c r="E645" s="19" t="s">
        <v>2671</v>
      </c>
      <c r="F645" s="140">
        <v>45055</v>
      </c>
      <c r="G645" s="151" t="s">
        <v>3813</v>
      </c>
      <c r="H645" s="151">
        <v>1145824</v>
      </c>
      <c r="I645" s="151"/>
      <c r="J645" s="151"/>
      <c r="K645" s="151"/>
      <c r="L645" s="151"/>
      <c r="M645" s="151"/>
      <c r="N645" s="151"/>
      <c r="O645" s="151"/>
      <c r="P645" s="151"/>
      <c r="Q645" s="151"/>
      <c r="R645" s="151"/>
      <c r="S645" s="151"/>
      <c r="T645" s="151"/>
      <c r="U645" s="151"/>
      <c r="V645" s="152">
        <v>45057</v>
      </c>
      <c r="W645" s="151" t="s">
        <v>4623</v>
      </c>
      <c r="X645" s="151"/>
      <c r="Z645"/>
      <c r="AD645" s="19">
        <v>13408</v>
      </c>
    </row>
    <row r="646" spans="1:32" x14ac:dyDescent="0.25">
      <c r="A646" s="19" t="s">
        <v>4624</v>
      </c>
      <c r="B646" s="19">
        <v>13955530</v>
      </c>
      <c r="C646" s="139">
        <v>6.125</v>
      </c>
      <c r="D646" s="19" t="s">
        <v>449</v>
      </c>
      <c r="E646" s="19" t="s">
        <v>2671</v>
      </c>
      <c r="F646" s="140">
        <v>45055</v>
      </c>
      <c r="G646" s="151" t="s">
        <v>3813</v>
      </c>
      <c r="H646" s="151">
        <v>1145824</v>
      </c>
      <c r="I646" s="151"/>
      <c r="J646" s="151"/>
      <c r="K646" s="151"/>
      <c r="L646" s="151"/>
      <c r="M646" s="151"/>
      <c r="N646" s="151"/>
      <c r="O646" s="151"/>
      <c r="P646" s="151"/>
      <c r="Q646" s="151"/>
      <c r="R646" s="151"/>
      <c r="S646" s="151"/>
      <c r="T646" s="151"/>
      <c r="U646" s="151"/>
      <c r="V646" s="152">
        <v>45060</v>
      </c>
      <c r="W646" s="151" t="s">
        <v>4625</v>
      </c>
      <c r="X646" s="151"/>
      <c r="Z646"/>
    </row>
    <row r="647" spans="1:32" ht="45" customHeight="1" x14ac:dyDescent="0.25">
      <c r="A647" s="19" t="s">
        <v>4626</v>
      </c>
      <c r="B647" s="19">
        <v>13791102</v>
      </c>
      <c r="C647" s="139">
        <v>8.375</v>
      </c>
      <c r="D647" s="19" t="s">
        <v>243</v>
      </c>
      <c r="E647" s="19" t="s">
        <v>4627</v>
      </c>
      <c r="F647" s="140">
        <v>45055</v>
      </c>
      <c r="G647" s="151" t="s">
        <v>3813</v>
      </c>
      <c r="H647" s="151">
        <v>1141517</v>
      </c>
      <c r="I647" s="151"/>
      <c r="J647" s="151"/>
      <c r="K647" s="151"/>
      <c r="L647" s="151"/>
      <c r="M647" s="151"/>
      <c r="N647" s="151"/>
      <c r="O647" s="151"/>
      <c r="P647" s="151"/>
      <c r="Q647" s="151"/>
      <c r="R647" s="151"/>
      <c r="S647" s="151"/>
      <c r="T647" s="151"/>
      <c r="U647" s="151"/>
      <c r="V647" s="140">
        <v>45055</v>
      </c>
      <c r="W647" s="19" t="s">
        <v>4628</v>
      </c>
      <c r="Z647"/>
      <c r="AD647" s="19">
        <v>13435</v>
      </c>
      <c r="AF647" s="157"/>
    </row>
    <row r="648" spans="1:32" ht="45" customHeight="1" x14ac:dyDescent="0.25">
      <c r="A648" s="19" t="s">
        <v>4629</v>
      </c>
      <c r="B648" s="19">
        <v>13927312</v>
      </c>
      <c r="C648" s="139">
        <v>16</v>
      </c>
      <c r="D648" s="19" t="s">
        <v>4389</v>
      </c>
      <c r="E648" s="19" t="s">
        <v>4355</v>
      </c>
      <c r="F648" s="140">
        <v>45056</v>
      </c>
      <c r="G648" s="151" t="s">
        <v>3813</v>
      </c>
      <c r="H648" s="151">
        <v>1229187</v>
      </c>
      <c r="I648" s="151"/>
      <c r="J648" s="151"/>
      <c r="K648" s="151"/>
      <c r="L648" s="151"/>
      <c r="M648" s="151"/>
      <c r="N648" s="151"/>
      <c r="O648" s="151"/>
      <c r="P648" s="151"/>
      <c r="Q648" s="151"/>
      <c r="R648" s="151"/>
      <c r="S648" s="151"/>
      <c r="T648" s="151"/>
      <c r="U648" s="151"/>
      <c r="V648" s="152">
        <v>45061</v>
      </c>
      <c r="W648" s="19" t="s">
        <v>4617</v>
      </c>
      <c r="Z648"/>
      <c r="AD648" s="19">
        <v>13437</v>
      </c>
      <c r="AF648" s="157"/>
    </row>
    <row r="649" spans="1:32" ht="45" customHeight="1" x14ac:dyDescent="0.25">
      <c r="A649" s="19" t="s">
        <v>4630</v>
      </c>
      <c r="B649" s="19">
        <v>13926376</v>
      </c>
      <c r="C649" s="139">
        <v>16</v>
      </c>
      <c r="D649" s="19" t="s">
        <v>4389</v>
      </c>
      <c r="E649" s="19" t="s">
        <v>4355</v>
      </c>
      <c r="F649" s="140">
        <v>45056</v>
      </c>
      <c r="G649" s="151" t="s">
        <v>3813</v>
      </c>
      <c r="H649" s="151">
        <v>1229187</v>
      </c>
      <c r="I649" s="151"/>
      <c r="J649" s="151"/>
      <c r="K649" s="151"/>
      <c r="L649" s="151"/>
      <c r="M649" s="151"/>
      <c r="N649" s="151"/>
      <c r="O649" s="151"/>
      <c r="P649" s="151"/>
      <c r="Q649" s="151"/>
      <c r="R649" s="151"/>
      <c r="S649" s="151"/>
      <c r="T649" s="151"/>
      <c r="U649" s="151"/>
      <c r="V649" s="152">
        <v>45062</v>
      </c>
      <c r="W649" s="151" t="s">
        <v>4617</v>
      </c>
      <c r="X649" s="151"/>
      <c r="Z649"/>
      <c r="AD649" s="19">
        <v>13436</v>
      </c>
      <c r="AF649" s="157"/>
    </row>
    <row r="650" spans="1:32" x14ac:dyDescent="0.25">
      <c r="A650" s="19" t="s">
        <v>4631</v>
      </c>
      <c r="B650" s="19">
        <v>13955531</v>
      </c>
      <c r="C650" s="139">
        <v>6.125</v>
      </c>
      <c r="D650" s="19" t="s">
        <v>449</v>
      </c>
      <c r="E650" s="19" t="s">
        <v>2671</v>
      </c>
      <c r="F650" s="140">
        <v>45056</v>
      </c>
      <c r="G650" s="151" t="s">
        <v>3813</v>
      </c>
      <c r="H650" s="151">
        <v>1145824</v>
      </c>
      <c r="I650" s="151"/>
      <c r="J650" s="151"/>
      <c r="K650" s="151"/>
      <c r="L650" s="151"/>
      <c r="M650" s="151"/>
      <c r="N650" s="151"/>
      <c r="O650" s="151"/>
      <c r="P650" s="151"/>
      <c r="Q650" s="151"/>
      <c r="R650" s="151"/>
      <c r="S650" s="151"/>
      <c r="T650" s="151"/>
      <c r="U650" s="151"/>
      <c r="V650" s="152">
        <v>45060</v>
      </c>
      <c r="W650" s="151" t="s">
        <v>4621</v>
      </c>
      <c r="X650" s="151"/>
      <c r="Z650"/>
      <c r="AD650" s="19">
        <v>13438</v>
      </c>
      <c r="AF650" s="157"/>
    </row>
    <row r="651" spans="1:32" x14ac:dyDescent="0.25">
      <c r="A651" s="19" t="s">
        <v>4632</v>
      </c>
      <c r="B651" s="19">
        <v>13869217</v>
      </c>
      <c r="C651" s="139">
        <v>3.625</v>
      </c>
      <c r="D651" s="19" t="s">
        <v>4558</v>
      </c>
      <c r="E651" s="19">
        <v>1016454</v>
      </c>
      <c r="F651" s="140">
        <v>45057</v>
      </c>
      <c r="G651" s="151" t="s">
        <v>3813</v>
      </c>
      <c r="H651" s="151">
        <v>1228848</v>
      </c>
      <c r="I651" s="151"/>
      <c r="J651" s="151"/>
      <c r="K651" s="151"/>
      <c r="L651" s="151"/>
      <c r="M651" s="151"/>
      <c r="N651" s="151"/>
      <c r="O651" s="151"/>
      <c r="P651" s="151"/>
      <c r="Q651" s="151"/>
      <c r="R651" s="151"/>
      <c r="S651" s="151"/>
      <c r="T651" s="151"/>
      <c r="U651" s="151"/>
      <c r="V651" s="152">
        <v>45064</v>
      </c>
      <c r="W651" s="151" t="s">
        <v>4633</v>
      </c>
      <c r="X651" s="151"/>
      <c r="Z651"/>
      <c r="AD651" s="19">
        <v>13426</v>
      </c>
    </row>
    <row r="652" spans="1:32" x14ac:dyDescent="0.25">
      <c r="A652" s="19" t="s">
        <v>4634</v>
      </c>
      <c r="B652" s="19">
        <v>13869218</v>
      </c>
      <c r="C652" s="139">
        <v>3.625</v>
      </c>
      <c r="D652" s="19" t="s">
        <v>4558</v>
      </c>
      <c r="E652" s="19">
        <v>1016454</v>
      </c>
      <c r="F652" s="140">
        <v>45057</v>
      </c>
      <c r="G652" s="151" t="s">
        <v>3813</v>
      </c>
      <c r="H652" s="151">
        <v>1228848</v>
      </c>
      <c r="I652" s="151"/>
      <c r="J652" s="151"/>
      <c r="K652" s="151"/>
      <c r="L652" s="151"/>
      <c r="M652" s="151"/>
      <c r="N652" s="151"/>
      <c r="O652" s="151"/>
      <c r="P652" s="151"/>
      <c r="Q652" s="151"/>
      <c r="R652" s="151"/>
      <c r="S652" s="151"/>
      <c r="T652" s="151"/>
      <c r="U652" s="151"/>
      <c r="V652" s="152">
        <v>45064</v>
      </c>
      <c r="W652" s="151" t="s">
        <v>4633</v>
      </c>
      <c r="X652" s="151"/>
      <c r="Z652"/>
      <c r="AD652" s="19">
        <v>13427</v>
      </c>
    </row>
    <row r="653" spans="1:32" x14ac:dyDescent="0.25">
      <c r="A653" s="19" t="s">
        <v>4635</v>
      </c>
      <c r="B653" s="19">
        <v>13885230</v>
      </c>
      <c r="C653" s="139">
        <v>3.625</v>
      </c>
      <c r="D653" s="19" t="s">
        <v>4558</v>
      </c>
      <c r="E653" s="19">
        <v>1016454</v>
      </c>
      <c r="F653" s="140">
        <v>45057</v>
      </c>
      <c r="G653" s="151" t="s">
        <v>3813</v>
      </c>
      <c r="H653" s="151">
        <v>1228848</v>
      </c>
      <c r="I653" s="151"/>
      <c r="J653" s="151"/>
      <c r="K653" s="151"/>
      <c r="L653" s="151"/>
      <c r="M653" s="151"/>
      <c r="N653" s="151"/>
      <c r="O653" s="151"/>
      <c r="P653" s="151"/>
      <c r="Q653" s="151"/>
      <c r="R653" s="151"/>
      <c r="S653" s="151"/>
      <c r="T653" s="151"/>
      <c r="U653" s="151"/>
      <c r="V653" s="140">
        <v>45063</v>
      </c>
      <c r="W653" s="151" t="s">
        <v>4633</v>
      </c>
      <c r="X653" s="151"/>
      <c r="Z653"/>
    </row>
    <row r="654" spans="1:32" x14ac:dyDescent="0.25">
      <c r="A654" s="19" t="s">
        <v>4636</v>
      </c>
      <c r="B654" s="19">
        <v>13885436</v>
      </c>
      <c r="C654" s="139">
        <v>3.625</v>
      </c>
      <c r="D654" s="19" t="s">
        <v>4558</v>
      </c>
      <c r="E654" s="19">
        <v>1016454</v>
      </c>
      <c r="F654" s="140">
        <v>45060</v>
      </c>
      <c r="G654" s="151" t="s">
        <v>3813</v>
      </c>
      <c r="H654" s="151">
        <v>1228848</v>
      </c>
      <c r="I654" s="151"/>
      <c r="J654" s="151"/>
      <c r="K654" s="151"/>
      <c r="L654" s="151"/>
      <c r="M654" s="151"/>
      <c r="N654" s="151"/>
      <c r="O654" s="151"/>
      <c r="P654" s="151"/>
      <c r="Q654" s="151"/>
      <c r="R654" s="151"/>
      <c r="S654" s="151"/>
      <c r="T654" s="151"/>
      <c r="U654" s="151"/>
      <c r="V654" s="152">
        <v>45063</v>
      </c>
      <c r="W654" s="151" t="s">
        <v>4633</v>
      </c>
      <c r="X654" s="151"/>
      <c r="Z654"/>
    </row>
    <row r="655" spans="1:32" x14ac:dyDescent="0.25">
      <c r="A655" s="19" t="s">
        <v>4637</v>
      </c>
      <c r="B655" s="19">
        <v>13824382</v>
      </c>
      <c r="C655" s="139">
        <v>12</v>
      </c>
      <c r="D655" s="19" t="s">
        <v>3922</v>
      </c>
      <c r="E655" s="19">
        <v>1005462</v>
      </c>
      <c r="F655" s="140">
        <v>45062</v>
      </c>
      <c r="G655" s="151" t="s">
        <v>3813</v>
      </c>
      <c r="H655" s="151">
        <v>1145825</v>
      </c>
      <c r="I655" s="151"/>
      <c r="J655" s="151"/>
      <c r="K655" s="151"/>
      <c r="L655" s="151"/>
      <c r="M655" s="151"/>
      <c r="N655" s="151"/>
      <c r="O655" s="151"/>
      <c r="P655" s="151"/>
      <c r="Q655" s="151"/>
      <c r="R655" s="151"/>
      <c r="S655" s="151"/>
      <c r="T655" s="151"/>
      <c r="U655" s="151"/>
      <c r="V655" s="152"/>
      <c r="W655" s="151" t="s">
        <v>4546</v>
      </c>
      <c r="X655" s="151"/>
      <c r="Z655"/>
      <c r="AD655" s="19">
        <v>13444</v>
      </c>
    </row>
    <row r="656" spans="1:32" x14ac:dyDescent="0.25">
      <c r="A656" s="19" t="s">
        <v>4638</v>
      </c>
      <c r="B656" s="19">
        <v>13846587</v>
      </c>
      <c r="C656" s="139">
        <v>12</v>
      </c>
      <c r="D656" s="19" t="s">
        <v>3922</v>
      </c>
      <c r="E656" s="19">
        <v>1005462</v>
      </c>
      <c r="F656" s="140">
        <v>45063</v>
      </c>
      <c r="G656" s="151" t="s">
        <v>3813</v>
      </c>
      <c r="H656" s="151">
        <v>1145825</v>
      </c>
      <c r="I656" s="151"/>
      <c r="J656" s="151"/>
      <c r="K656" s="151"/>
      <c r="L656" s="151"/>
      <c r="M656" s="151"/>
      <c r="N656" s="151"/>
      <c r="O656" s="151"/>
      <c r="P656" s="151"/>
      <c r="Q656" s="151"/>
      <c r="R656" s="151"/>
      <c r="S656" s="151"/>
      <c r="T656" s="151"/>
      <c r="U656" s="151"/>
      <c r="V656" s="152"/>
      <c r="W656" s="151" t="s">
        <v>4546</v>
      </c>
      <c r="X656" s="151"/>
      <c r="Z656"/>
      <c r="AD656" s="19">
        <v>13451</v>
      </c>
    </row>
    <row r="657" spans="1:30" x14ac:dyDescent="0.25">
      <c r="A657" s="19" t="s">
        <v>4639</v>
      </c>
      <c r="B657" s="19">
        <v>13846588</v>
      </c>
      <c r="C657" s="139">
        <v>12</v>
      </c>
      <c r="D657" s="19" t="s">
        <v>3922</v>
      </c>
      <c r="E657" s="19">
        <v>1005462</v>
      </c>
      <c r="F657" s="140">
        <v>45064</v>
      </c>
      <c r="G657" s="151" t="s">
        <v>3813</v>
      </c>
      <c r="H657" s="151">
        <v>1145825</v>
      </c>
      <c r="I657" s="151"/>
      <c r="J657" s="151"/>
      <c r="K657" s="151"/>
      <c r="L657" s="151"/>
      <c r="M657" s="151"/>
      <c r="N657" s="151"/>
      <c r="O657" s="151"/>
      <c r="P657" s="151"/>
      <c r="Q657" s="151"/>
      <c r="R657" s="151"/>
      <c r="S657" s="151"/>
      <c r="T657" s="151"/>
      <c r="U657" s="151"/>
      <c r="V657" s="152"/>
      <c r="W657" s="151" t="s">
        <v>4546</v>
      </c>
      <c r="X657" s="151"/>
      <c r="Z657"/>
      <c r="AD657" s="19">
        <v>13452</v>
      </c>
    </row>
    <row r="658" spans="1:30" x14ac:dyDescent="0.25">
      <c r="A658" s="19" t="s">
        <v>4640</v>
      </c>
      <c r="B658" s="19">
        <v>13846589</v>
      </c>
      <c r="C658" s="139">
        <v>12</v>
      </c>
      <c r="D658" s="19" t="s">
        <v>3922</v>
      </c>
      <c r="E658" s="19">
        <v>1005462</v>
      </c>
      <c r="F658" s="140">
        <v>45064</v>
      </c>
      <c r="G658" s="151" t="s">
        <v>3813</v>
      </c>
      <c r="H658" s="151">
        <v>1145825</v>
      </c>
      <c r="I658" s="151"/>
      <c r="J658" s="151"/>
      <c r="K658" s="151"/>
      <c r="L658" s="151"/>
      <c r="M658" s="151"/>
      <c r="N658" s="151"/>
      <c r="O658" s="151"/>
      <c r="P658" s="151"/>
      <c r="Q658" s="151"/>
      <c r="R658" s="151"/>
      <c r="S658" s="151"/>
      <c r="T658" s="151"/>
      <c r="U658" s="151"/>
      <c r="V658" s="152"/>
      <c r="W658" s="151" t="s">
        <v>4546</v>
      </c>
      <c r="X658" s="151"/>
      <c r="Z658"/>
      <c r="AD658" s="19">
        <v>13453</v>
      </c>
    </row>
    <row r="659" spans="1:30" x14ac:dyDescent="0.25">
      <c r="A659" s="19" t="s">
        <v>4641</v>
      </c>
      <c r="B659" s="19">
        <v>13955535</v>
      </c>
      <c r="C659" s="139">
        <v>12</v>
      </c>
      <c r="D659" s="19" t="s">
        <v>3996</v>
      </c>
      <c r="E659" s="19" t="s">
        <v>4642</v>
      </c>
      <c r="F659" s="140">
        <v>45064</v>
      </c>
      <c r="G659" s="151" t="s">
        <v>3813</v>
      </c>
      <c r="H659" s="151">
        <v>1245350</v>
      </c>
      <c r="I659" s="151"/>
      <c r="J659" s="151"/>
      <c r="K659" s="151"/>
      <c r="L659" s="151"/>
      <c r="M659" s="151"/>
      <c r="N659" s="151"/>
      <c r="O659" s="151"/>
      <c r="P659" s="151"/>
      <c r="Q659" s="151"/>
      <c r="R659" s="151"/>
      <c r="S659" s="151"/>
      <c r="T659" s="151"/>
      <c r="U659" s="151"/>
      <c r="V659" s="140">
        <v>45067</v>
      </c>
      <c r="W659" s="151" t="s">
        <v>4643</v>
      </c>
      <c r="X659" s="151"/>
      <c r="Z659"/>
    </row>
    <row r="660" spans="1:30" ht="45" customHeight="1" x14ac:dyDescent="0.25">
      <c r="A660" s="19" t="s">
        <v>4644</v>
      </c>
      <c r="B660" s="19">
        <v>13894010</v>
      </c>
      <c r="C660" s="139">
        <v>16</v>
      </c>
      <c r="D660" s="19" t="s">
        <v>4389</v>
      </c>
      <c r="E660" s="19" t="s">
        <v>4355</v>
      </c>
      <c r="F660" s="140">
        <v>45066</v>
      </c>
      <c r="G660" s="151" t="s">
        <v>3813</v>
      </c>
      <c r="H660" s="151">
        <v>1229187</v>
      </c>
      <c r="I660" s="151"/>
      <c r="J660" s="151"/>
      <c r="K660" s="151"/>
      <c r="L660" s="151"/>
      <c r="M660" s="151"/>
      <c r="N660" s="151"/>
      <c r="O660" s="151"/>
      <c r="P660" s="151"/>
      <c r="Q660" s="151"/>
      <c r="R660" s="151"/>
      <c r="S660" s="151"/>
      <c r="T660" s="151"/>
      <c r="U660" s="151"/>
      <c r="V660" s="152">
        <v>45071</v>
      </c>
      <c r="W660" s="151" t="s">
        <v>4617</v>
      </c>
      <c r="X660" s="151"/>
      <c r="Z660"/>
      <c r="AD660" s="19">
        <v>13461</v>
      </c>
    </row>
    <row r="661" spans="1:30" ht="45" customHeight="1" x14ac:dyDescent="0.25">
      <c r="A661" s="19" t="s">
        <v>4645</v>
      </c>
      <c r="B661" s="19">
        <v>13939971</v>
      </c>
      <c r="C661" s="139">
        <v>16</v>
      </c>
      <c r="D661" s="19" t="s">
        <v>4389</v>
      </c>
      <c r="E661" s="19" t="s">
        <v>4355</v>
      </c>
      <c r="F661" s="140">
        <v>45066</v>
      </c>
      <c r="G661" s="151" t="s">
        <v>3813</v>
      </c>
      <c r="H661" s="151">
        <v>1229187</v>
      </c>
      <c r="I661" s="151"/>
      <c r="J661" s="151"/>
      <c r="K661" s="151"/>
      <c r="L661" s="151"/>
      <c r="M661" s="151"/>
      <c r="N661" s="151"/>
      <c r="O661" s="151"/>
      <c r="P661" s="151"/>
      <c r="Q661" s="151"/>
      <c r="R661" s="151"/>
      <c r="S661" s="151"/>
      <c r="T661" s="151"/>
      <c r="U661" s="151"/>
      <c r="V661" s="152">
        <v>45069</v>
      </c>
      <c r="W661" s="151" t="s">
        <v>4617</v>
      </c>
      <c r="X661" s="151"/>
      <c r="Z661"/>
      <c r="AD661" s="19">
        <v>13460</v>
      </c>
    </row>
    <row r="662" spans="1:30" x14ac:dyDescent="0.25">
      <c r="A662" s="19" t="s">
        <v>4646</v>
      </c>
      <c r="B662" s="19">
        <v>13939968</v>
      </c>
      <c r="C662" s="139">
        <v>12</v>
      </c>
      <c r="D662" s="19" t="s">
        <v>3837</v>
      </c>
      <c r="E662" s="19">
        <v>1134806</v>
      </c>
      <c r="F662" s="140">
        <v>45069</v>
      </c>
      <c r="G662" s="151" t="s">
        <v>3813</v>
      </c>
      <c r="H662" s="151">
        <v>1228748</v>
      </c>
      <c r="I662" s="151"/>
      <c r="J662" s="151"/>
      <c r="K662" s="151"/>
      <c r="L662" s="151"/>
      <c r="M662" s="151"/>
      <c r="N662" s="151"/>
      <c r="O662" s="151"/>
      <c r="P662" s="151"/>
      <c r="Q662" s="151"/>
      <c r="R662" s="151"/>
      <c r="S662" s="151"/>
      <c r="T662" s="151"/>
      <c r="U662" s="151"/>
      <c r="V662" s="152">
        <v>45074</v>
      </c>
      <c r="W662" s="151" t="s">
        <v>4553</v>
      </c>
      <c r="X662" s="151"/>
      <c r="Z662"/>
      <c r="AD662" s="19">
        <v>13465</v>
      </c>
    </row>
    <row r="663" spans="1:30" x14ac:dyDescent="0.25">
      <c r="A663" s="19" t="s">
        <v>4647</v>
      </c>
      <c r="B663" s="19">
        <v>13771557</v>
      </c>
      <c r="C663" s="139">
        <v>5.875</v>
      </c>
      <c r="D663" s="19" t="s">
        <v>4476</v>
      </c>
      <c r="E663" s="19">
        <v>1207508</v>
      </c>
      <c r="F663" s="140">
        <v>45071</v>
      </c>
      <c r="G663" s="151" t="s">
        <v>3813</v>
      </c>
      <c r="H663" s="151">
        <v>1141552</v>
      </c>
      <c r="I663" s="151"/>
      <c r="J663" s="151"/>
      <c r="K663" s="151"/>
      <c r="L663" s="151"/>
      <c r="M663" s="151"/>
      <c r="N663" s="151"/>
      <c r="O663" s="151"/>
      <c r="P663" s="151"/>
      <c r="Q663" s="151"/>
      <c r="R663" s="151"/>
      <c r="S663" s="151"/>
      <c r="T663" s="151"/>
      <c r="U663" s="151"/>
      <c r="V663" s="152">
        <v>45071</v>
      </c>
      <c r="W663" s="151" t="s">
        <v>4648</v>
      </c>
      <c r="X663" s="151"/>
      <c r="Z663"/>
      <c r="AD663" s="19">
        <v>13487</v>
      </c>
    </row>
    <row r="664" spans="1:30" x14ac:dyDescent="0.25">
      <c r="A664" s="19" t="s">
        <v>4649</v>
      </c>
      <c r="B664" s="19">
        <v>13846590</v>
      </c>
      <c r="C664" s="139">
        <v>12</v>
      </c>
      <c r="D664" s="19" t="s">
        <v>3922</v>
      </c>
      <c r="E664" s="19">
        <v>1005462</v>
      </c>
      <c r="F664" s="140">
        <v>45074</v>
      </c>
      <c r="G664" s="151" t="s">
        <v>3813</v>
      </c>
      <c r="H664" s="151">
        <v>1145825</v>
      </c>
      <c r="I664" s="151"/>
      <c r="J664" s="151"/>
      <c r="K664" s="151"/>
      <c r="L664" s="151"/>
      <c r="M664" s="151"/>
      <c r="N664" s="151"/>
      <c r="O664" s="151"/>
      <c r="P664" s="151"/>
      <c r="Q664" s="151"/>
      <c r="R664" s="151"/>
      <c r="S664" s="151"/>
      <c r="T664" s="151"/>
      <c r="U664" s="151"/>
      <c r="V664" s="152">
        <v>45078</v>
      </c>
      <c r="W664" s="151" t="s">
        <v>4650</v>
      </c>
      <c r="X664" s="151"/>
      <c r="Z664"/>
    </row>
    <row r="665" spans="1:30" x14ac:dyDescent="0.25">
      <c r="A665" s="19" t="s">
        <v>4651</v>
      </c>
      <c r="B665" s="19">
        <v>13846591</v>
      </c>
      <c r="C665" s="139">
        <v>12</v>
      </c>
      <c r="D665" s="19" t="s">
        <v>3922</v>
      </c>
      <c r="E665" s="19">
        <v>1005462</v>
      </c>
      <c r="F665" s="140">
        <v>45074</v>
      </c>
      <c r="G665" s="19" t="s">
        <v>3813</v>
      </c>
      <c r="H665" s="19">
        <v>1145825</v>
      </c>
      <c r="V665" s="140">
        <v>45081</v>
      </c>
      <c r="W665" s="151" t="s">
        <v>4650</v>
      </c>
      <c r="X665" s="151"/>
      <c r="Z665"/>
    </row>
    <row r="666" spans="1:30" x14ac:dyDescent="0.25">
      <c r="A666" s="19" t="s">
        <v>4652</v>
      </c>
      <c r="B666" s="19">
        <v>13884931</v>
      </c>
      <c r="C666" s="139">
        <v>12</v>
      </c>
      <c r="D666" s="19" t="s">
        <v>3922</v>
      </c>
      <c r="E666" s="19">
        <v>1249569</v>
      </c>
      <c r="F666" s="140">
        <v>45075</v>
      </c>
      <c r="G666" s="151" t="s">
        <v>3813</v>
      </c>
      <c r="H666" s="151">
        <v>1234376</v>
      </c>
      <c r="I666" s="151"/>
      <c r="J666" s="151"/>
      <c r="K666" s="151"/>
      <c r="L666" s="151"/>
      <c r="M666" s="151"/>
      <c r="N666" s="151"/>
      <c r="O666" s="151"/>
      <c r="P666" s="151"/>
      <c r="Q666" s="151"/>
      <c r="R666" s="151"/>
      <c r="S666" s="151"/>
      <c r="T666" s="151"/>
      <c r="U666" s="151"/>
      <c r="V666" s="152">
        <v>45077</v>
      </c>
      <c r="W666" s="19" t="s">
        <v>4653</v>
      </c>
      <c r="Z666"/>
    </row>
    <row r="667" spans="1:30" ht="45" customHeight="1" x14ac:dyDescent="0.25">
      <c r="A667" s="19" t="s">
        <v>4654</v>
      </c>
      <c r="B667" s="19">
        <v>13893308</v>
      </c>
      <c r="C667" s="139">
        <v>16</v>
      </c>
      <c r="D667" s="19" t="s">
        <v>4389</v>
      </c>
      <c r="E667" s="19" t="s">
        <v>4355</v>
      </c>
      <c r="F667" s="140">
        <v>45076</v>
      </c>
      <c r="G667" s="151" t="s">
        <v>3813</v>
      </c>
      <c r="H667" s="151">
        <v>1229187</v>
      </c>
      <c r="I667" s="151"/>
      <c r="J667" s="151"/>
      <c r="K667" s="151"/>
      <c r="L667" s="151"/>
      <c r="M667" s="151"/>
      <c r="N667" s="151"/>
      <c r="O667" s="151"/>
      <c r="P667" s="151"/>
      <c r="Q667" s="151"/>
      <c r="R667" s="151"/>
      <c r="S667" s="151"/>
      <c r="T667" s="151"/>
      <c r="U667" s="151"/>
      <c r="V667" s="152">
        <v>45081</v>
      </c>
      <c r="W667" s="151" t="s">
        <v>4655</v>
      </c>
      <c r="X667" s="151"/>
      <c r="Z667"/>
    </row>
    <row r="668" spans="1:30" ht="45" customHeight="1" x14ac:dyDescent="0.25">
      <c r="A668" s="19" t="s">
        <v>4656</v>
      </c>
      <c r="B668" s="19">
        <v>13905813</v>
      </c>
      <c r="C668" s="19">
        <v>16</v>
      </c>
      <c r="D668" s="19" t="s">
        <v>4389</v>
      </c>
      <c r="E668" s="19" t="s">
        <v>4355</v>
      </c>
      <c r="F668" s="140">
        <v>45076</v>
      </c>
      <c r="G668" s="151" t="s">
        <v>3813</v>
      </c>
      <c r="H668" s="151">
        <v>1229187</v>
      </c>
      <c r="I668" s="151"/>
      <c r="J668" s="151"/>
      <c r="K668" s="151"/>
      <c r="L668" s="151"/>
      <c r="M668" s="151"/>
      <c r="N668" s="151"/>
      <c r="O668" s="151"/>
      <c r="P668" s="151"/>
      <c r="Q668" s="151"/>
      <c r="R668" s="151"/>
      <c r="S668" s="151"/>
      <c r="T668" s="151"/>
      <c r="U668" s="151"/>
      <c r="V668" s="152">
        <v>45078</v>
      </c>
      <c r="W668" s="151" t="s">
        <v>4655</v>
      </c>
      <c r="X668" s="151"/>
      <c r="Z668"/>
    </row>
    <row r="669" spans="1:30" ht="45" customHeight="1" x14ac:dyDescent="0.25">
      <c r="A669" s="19" t="s">
        <v>4657</v>
      </c>
      <c r="B669" s="19">
        <v>13919061</v>
      </c>
      <c r="C669" s="139">
        <v>16</v>
      </c>
      <c r="D669" s="19" t="s">
        <v>4389</v>
      </c>
      <c r="E669" s="19" t="s">
        <v>4355</v>
      </c>
      <c r="F669" s="140">
        <v>45076</v>
      </c>
      <c r="G669" s="151" t="s">
        <v>3813</v>
      </c>
      <c r="H669" s="151">
        <v>1229187</v>
      </c>
      <c r="I669" s="151"/>
      <c r="J669" s="151"/>
      <c r="K669" s="151"/>
      <c r="L669" s="151"/>
      <c r="M669" s="151"/>
      <c r="N669" s="151"/>
      <c r="O669" s="151"/>
      <c r="P669" s="151"/>
      <c r="Q669" s="151"/>
      <c r="R669" s="151"/>
      <c r="S669" s="151"/>
      <c r="T669" s="151"/>
      <c r="U669" s="151"/>
      <c r="V669" s="152">
        <v>45084</v>
      </c>
      <c r="W669" s="151" t="s">
        <v>4655</v>
      </c>
      <c r="X669" s="151"/>
      <c r="Z669"/>
    </row>
    <row r="670" spans="1:30" x14ac:dyDescent="0.25">
      <c r="A670" s="19" t="s">
        <v>4658</v>
      </c>
      <c r="B670" s="19">
        <v>13970791</v>
      </c>
      <c r="C670" s="139">
        <v>6.125</v>
      </c>
      <c r="D670" s="19" t="s">
        <v>449</v>
      </c>
      <c r="E670" s="19">
        <v>1137349</v>
      </c>
      <c r="F670" s="140">
        <v>45083</v>
      </c>
      <c r="G670" s="151" t="s">
        <v>3813</v>
      </c>
      <c r="H670" s="151">
        <v>1145824</v>
      </c>
      <c r="I670" s="151"/>
      <c r="J670" s="151"/>
      <c r="K670" s="151"/>
      <c r="L670" s="151"/>
      <c r="M670" s="151"/>
      <c r="N670" s="151"/>
      <c r="O670" s="151"/>
      <c r="P670" s="151"/>
      <c r="Q670" s="151"/>
      <c r="R670" s="151"/>
      <c r="S670" s="151"/>
      <c r="T670" s="151"/>
      <c r="U670" s="151"/>
      <c r="V670" s="152">
        <v>45088</v>
      </c>
      <c r="W670" s="151" t="s">
        <v>4659</v>
      </c>
      <c r="X670" s="151"/>
      <c r="Z670"/>
    </row>
    <row r="671" spans="1:30" x14ac:dyDescent="0.25">
      <c r="A671" s="19" t="s">
        <v>4660</v>
      </c>
      <c r="B671" s="19">
        <v>13970792</v>
      </c>
      <c r="C671" s="139">
        <v>6.125</v>
      </c>
      <c r="D671" s="19" t="s">
        <v>449</v>
      </c>
      <c r="E671" s="19" t="s">
        <v>2671</v>
      </c>
      <c r="F671" s="140">
        <v>45083</v>
      </c>
      <c r="G671" s="151" t="s">
        <v>3813</v>
      </c>
      <c r="H671" s="151">
        <v>1145824</v>
      </c>
      <c r="I671" s="151"/>
      <c r="J671" s="151"/>
      <c r="K671" s="151"/>
      <c r="L671" s="151"/>
      <c r="M671" s="151"/>
      <c r="N671" s="151"/>
      <c r="O671" s="151"/>
      <c r="P671" s="151"/>
      <c r="Q671" s="151"/>
      <c r="R671" s="151"/>
      <c r="S671" s="151"/>
      <c r="T671" s="151"/>
      <c r="U671" s="151"/>
      <c r="V671" s="140">
        <v>45086</v>
      </c>
      <c r="W671" s="151" t="s">
        <v>4659</v>
      </c>
      <c r="X671" s="151"/>
      <c r="Z671"/>
      <c r="AD671" s="19">
        <v>13532</v>
      </c>
    </row>
    <row r="672" spans="1:30" x14ac:dyDescent="0.25">
      <c r="A672" s="19" t="s">
        <v>4661</v>
      </c>
      <c r="B672" s="19">
        <v>13955532</v>
      </c>
      <c r="C672" s="139">
        <v>6.125</v>
      </c>
      <c r="D672" s="19" t="s">
        <v>449</v>
      </c>
      <c r="E672" s="19" t="s">
        <v>2671</v>
      </c>
      <c r="F672" s="140">
        <v>45084</v>
      </c>
      <c r="G672" s="151" t="s">
        <v>3813</v>
      </c>
      <c r="H672" s="151">
        <v>1145824</v>
      </c>
      <c r="I672" s="151"/>
      <c r="J672" s="151"/>
      <c r="K672" s="151"/>
      <c r="L672" s="151"/>
      <c r="M672" s="151"/>
      <c r="N672" s="151"/>
      <c r="O672" s="151"/>
      <c r="P672" s="151"/>
      <c r="Q672" s="151"/>
      <c r="R672" s="151"/>
      <c r="S672" s="151"/>
      <c r="T672" s="151"/>
      <c r="U672" s="151"/>
      <c r="V672" s="152">
        <v>45088</v>
      </c>
      <c r="W672" s="151" t="s">
        <v>4659</v>
      </c>
      <c r="X672" s="151"/>
      <c r="Z672"/>
      <c r="AD672" s="19">
        <v>13533</v>
      </c>
    </row>
    <row r="673" spans="1:30" x14ac:dyDescent="0.25">
      <c r="A673" s="19" t="s">
        <v>4662</v>
      </c>
      <c r="B673" s="19">
        <v>13955533</v>
      </c>
      <c r="C673" s="139">
        <v>6.125</v>
      </c>
      <c r="D673" s="19" t="s">
        <v>449</v>
      </c>
      <c r="E673" s="19" t="s">
        <v>2671</v>
      </c>
      <c r="F673" s="140">
        <v>45084</v>
      </c>
      <c r="G673" s="151" t="s">
        <v>3813</v>
      </c>
      <c r="H673" s="151">
        <v>1145824</v>
      </c>
      <c r="I673" s="151"/>
      <c r="J673" s="151"/>
      <c r="K673" s="151"/>
      <c r="L673" s="151"/>
      <c r="M673" s="151"/>
      <c r="N673" s="151"/>
      <c r="O673" s="151"/>
      <c r="P673" s="151"/>
      <c r="Q673" s="151"/>
      <c r="R673" s="151"/>
      <c r="S673" s="151"/>
      <c r="T673" s="151"/>
      <c r="U673" s="151"/>
      <c r="V673" s="152">
        <v>45085</v>
      </c>
      <c r="W673" s="151" t="s">
        <v>4659</v>
      </c>
      <c r="X673" s="151"/>
      <c r="Z673"/>
      <c r="AD673" s="19">
        <v>13532</v>
      </c>
    </row>
    <row r="674" spans="1:30" x14ac:dyDescent="0.25">
      <c r="A674" s="19" t="s">
        <v>4663</v>
      </c>
      <c r="B674" s="19">
        <v>13884930</v>
      </c>
      <c r="C674" s="139">
        <v>12.25</v>
      </c>
      <c r="D674" s="19" t="s">
        <v>146</v>
      </c>
      <c r="E674" s="19">
        <v>1142907</v>
      </c>
      <c r="F674" s="140">
        <v>45084</v>
      </c>
      <c r="G674" s="151" t="s">
        <v>3813</v>
      </c>
      <c r="H674" s="151">
        <v>1112857</v>
      </c>
      <c r="I674" s="151"/>
      <c r="J674" s="151"/>
      <c r="K674" s="151"/>
      <c r="L674" s="151"/>
      <c r="M674" s="151"/>
      <c r="N674" s="151"/>
      <c r="O674" s="151"/>
      <c r="P674" s="151"/>
      <c r="Q674" s="151"/>
      <c r="R674" s="151"/>
      <c r="S674" s="151"/>
      <c r="T674" s="151"/>
      <c r="U674" s="151"/>
      <c r="V674" s="152">
        <v>45090</v>
      </c>
      <c r="W674" s="151" t="s">
        <v>4664</v>
      </c>
      <c r="X674" s="151"/>
      <c r="Z674"/>
      <c r="AD674" s="19">
        <v>13542</v>
      </c>
    </row>
    <row r="675" spans="1:30" x14ac:dyDescent="0.25">
      <c r="A675" s="19" t="s">
        <v>4665</v>
      </c>
      <c r="B675" s="19">
        <v>13886504</v>
      </c>
      <c r="C675" s="139">
        <v>12.25</v>
      </c>
      <c r="D675" s="19" t="s">
        <v>146</v>
      </c>
      <c r="E675" s="19">
        <v>1142907</v>
      </c>
      <c r="F675" s="140">
        <v>45085</v>
      </c>
      <c r="G675" s="151" t="s">
        <v>3813</v>
      </c>
      <c r="H675" s="151">
        <v>1112857</v>
      </c>
      <c r="I675" s="151"/>
      <c r="J675" s="151"/>
      <c r="K675" s="151"/>
      <c r="L675" s="151"/>
      <c r="M675" s="151"/>
      <c r="N675" s="151"/>
      <c r="O675" s="151"/>
      <c r="P675" s="151"/>
      <c r="Q675" s="151"/>
      <c r="R675" s="151"/>
      <c r="S675" s="151"/>
      <c r="T675" s="151"/>
      <c r="U675" s="151"/>
      <c r="V675" s="152">
        <v>45090</v>
      </c>
      <c r="W675" s="151" t="s">
        <v>4664</v>
      </c>
      <c r="X675" s="151"/>
      <c r="Z675"/>
    </row>
    <row r="676" spans="1:30" x14ac:dyDescent="0.25">
      <c r="A676" s="19" t="s">
        <v>4666</v>
      </c>
      <c r="B676" s="19">
        <v>13876054</v>
      </c>
      <c r="C676" s="139">
        <v>16</v>
      </c>
      <c r="D676" s="19" t="s">
        <v>4205</v>
      </c>
      <c r="E676" s="19">
        <v>1033011</v>
      </c>
      <c r="F676" s="140">
        <v>45088</v>
      </c>
      <c r="G676" s="151" t="s">
        <v>3813</v>
      </c>
      <c r="H676" s="151">
        <v>1145823</v>
      </c>
      <c r="I676" s="151"/>
      <c r="J676" s="151"/>
      <c r="K676" s="151"/>
      <c r="L676" s="151"/>
      <c r="M676" s="151"/>
      <c r="N676" s="151"/>
      <c r="O676" s="151"/>
      <c r="P676" s="151"/>
      <c r="Q676" s="151"/>
      <c r="R676" s="151"/>
      <c r="S676" s="151"/>
      <c r="T676" s="151"/>
      <c r="U676" s="151"/>
      <c r="V676" s="152">
        <v>45091</v>
      </c>
      <c r="W676" s="151" t="s">
        <v>4667</v>
      </c>
      <c r="X676" s="151"/>
      <c r="Z676"/>
    </row>
    <row r="677" spans="1:30" x14ac:dyDescent="0.25">
      <c r="A677" s="19" t="s">
        <v>4668</v>
      </c>
      <c r="B677" s="19">
        <v>13877780</v>
      </c>
      <c r="C677" s="139">
        <v>16</v>
      </c>
      <c r="D677" s="19" t="s">
        <v>4205</v>
      </c>
      <c r="E677" s="19">
        <v>1033011</v>
      </c>
      <c r="F677" s="140">
        <v>45088</v>
      </c>
      <c r="G677" s="151" t="s">
        <v>3813</v>
      </c>
      <c r="H677" s="151">
        <v>1145823</v>
      </c>
      <c r="I677" s="151"/>
      <c r="J677" s="151"/>
      <c r="K677" s="151"/>
      <c r="L677" s="151"/>
      <c r="M677" s="151"/>
      <c r="N677" s="151"/>
      <c r="O677" s="151"/>
      <c r="P677" s="151"/>
      <c r="Q677" s="151"/>
      <c r="R677" s="151"/>
      <c r="S677" s="151"/>
      <c r="T677" s="151"/>
      <c r="U677" s="151"/>
      <c r="V677" s="140">
        <v>45091</v>
      </c>
      <c r="W677" s="151" t="s">
        <v>4667</v>
      </c>
      <c r="X677" s="151"/>
      <c r="Z677"/>
    </row>
    <row r="678" spans="1:30" x14ac:dyDescent="0.25">
      <c r="A678" s="19" t="s">
        <v>4669</v>
      </c>
      <c r="B678" s="19">
        <v>13878022</v>
      </c>
      <c r="C678" s="139">
        <v>16</v>
      </c>
      <c r="D678" s="19" t="s">
        <v>4205</v>
      </c>
      <c r="E678" s="19">
        <v>1033011</v>
      </c>
      <c r="F678" s="140">
        <v>45089</v>
      </c>
      <c r="G678" s="151" t="s">
        <v>3813</v>
      </c>
      <c r="H678" s="151">
        <v>1145823</v>
      </c>
      <c r="I678" s="151"/>
      <c r="J678" s="151"/>
      <c r="K678" s="151"/>
      <c r="L678" s="151"/>
      <c r="M678" s="151"/>
      <c r="N678" s="151"/>
      <c r="O678" s="151"/>
      <c r="P678" s="151"/>
      <c r="Q678" s="151"/>
      <c r="R678" s="151"/>
      <c r="S678" s="151"/>
      <c r="T678" s="151"/>
      <c r="U678" s="151"/>
      <c r="V678" s="152">
        <v>45092</v>
      </c>
      <c r="W678" s="151" t="s">
        <v>4667</v>
      </c>
      <c r="X678" s="151"/>
      <c r="Z678"/>
    </row>
    <row r="679" spans="1:30" x14ac:dyDescent="0.25">
      <c r="A679" s="19" t="s">
        <v>4670</v>
      </c>
      <c r="B679" s="19">
        <v>13889236</v>
      </c>
      <c r="C679" s="139">
        <v>16</v>
      </c>
      <c r="D679" s="19" t="s">
        <v>4205</v>
      </c>
      <c r="E679" s="19">
        <v>1033011</v>
      </c>
      <c r="F679" s="140">
        <v>45089</v>
      </c>
      <c r="G679" s="151" t="s">
        <v>3813</v>
      </c>
      <c r="H679" s="151">
        <v>1145823</v>
      </c>
      <c r="I679" s="151"/>
      <c r="J679" s="151"/>
      <c r="K679" s="151"/>
      <c r="L679" s="151"/>
      <c r="M679" s="151"/>
      <c r="N679" s="151"/>
      <c r="O679" s="151"/>
      <c r="P679" s="151"/>
      <c r="Q679" s="151"/>
      <c r="R679" s="151"/>
      <c r="S679" s="151"/>
      <c r="T679" s="151"/>
      <c r="U679" s="151"/>
      <c r="V679" s="152">
        <v>45092</v>
      </c>
      <c r="W679" s="151" t="s">
        <v>4667</v>
      </c>
      <c r="X679" s="151"/>
      <c r="Z679"/>
    </row>
    <row r="680" spans="1:30" x14ac:dyDescent="0.25">
      <c r="A680" s="19" t="s">
        <v>4671</v>
      </c>
      <c r="B680" s="19">
        <v>13845251</v>
      </c>
      <c r="C680" s="139">
        <v>12</v>
      </c>
      <c r="D680" s="19" t="s">
        <v>4672</v>
      </c>
      <c r="E680" s="19">
        <v>1095217</v>
      </c>
      <c r="F680" s="140">
        <v>45091</v>
      </c>
      <c r="G680" s="151" t="s">
        <v>3813</v>
      </c>
      <c r="H680" s="151">
        <v>1228896</v>
      </c>
      <c r="I680" s="151"/>
      <c r="J680" s="151"/>
      <c r="K680" s="151"/>
      <c r="L680" s="151"/>
      <c r="M680" s="151"/>
      <c r="N680" s="151"/>
      <c r="O680" s="151"/>
      <c r="P680" s="151"/>
      <c r="Q680" s="151"/>
      <c r="R680" s="151"/>
      <c r="S680" s="151"/>
      <c r="T680" s="151"/>
      <c r="U680" s="151"/>
      <c r="V680" s="152">
        <v>45095</v>
      </c>
      <c r="W680" s="151" t="s">
        <v>4673</v>
      </c>
      <c r="X680" s="151"/>
      <c r="Z680"/>
    </row>
    <row r="681" spans="1:30" x14ac:dyDescent="0.25">
      <c r="A681" s="19" t="s">
        <v>4674</v>
      </c>
      <c r="B681" s="19">
        <v>13845252</v>
      </c>
      <c r="C681" s="139">
        <v>12</v>
      </c>
      <c r="D681" s="19" t="s">
        <v>4672</v>
      </c>
      <c r="E681" s="19">
        <v>1095217</v>
      </c>
      <c r="F681" s="140">
        <v>45091</v>
      </c>
      <c r="G681" s="151" t="s">
        <v>3813</v>
      </c>
      <c r="H681" s="151">
        <v>1228896</v>
      </c>
      <c r="I681" s="151"/>
      <c r="J681" s="151"/>
      <c r="K681" s="151"/>
      <c r="L681" s="151"/>
      <c r="M681" s="151"/>
      <c r="N681" s="151"/>
      <c r="O681" s="151"/>
      <c r="P681" s="151"/>
      <c r="Q681" s="151"/>
      <c r="R681" s="151"/>
      <c r="S681" s="151"/>
      <c r="T681" s="151"/>
      <c r="U681" s="151"/>
      <c r="V681" s="152">
        <v>45096</v>
      </c>
      <c r="W681" s="151" t="s">
        <v>4673</v>
      </c>
      <c r="X681" s="151"/>
      <c r="Z681"/>
    </row>
    <row r="682" spans="1:30" x14ac:dyDescent="0.25">
      <c r="A682" s="19" t="s">
        <v>4675</v>
      </c>
      <c r="B682" s="19">
        <v>13742391</v>
      </c>
      <c r="C682" s="139">
        <v>12</v>
      </c>
      <c r="D682" s="19" t="s">
        <v>3996</v>
      </c>
      <c r="E682" s="19">
        <v>1121983</v>
      </c>
      <c r="F682" s="140">
        <v>45091</v>
      </c>
      <c r="G682" s="151" t="s">
        <v>3813</v>
      </c>
      <c r="H682" s="151">
        <v>1192557</v>
      </c>
      <c r="I682" s="151"/>
      <c r="J682" s="151"/>
      <c r="K682" s="151"/>
      <c r="L682" s="151"/>
      <c r="M682" s="151"/>
      <c r="N682" s="151"/>
      <c r="O682" s="151"/>
      <c r="P682" s="151"/>
      <c r="Q682" s="151"/>
      <c r="R682" s="151"/>
      <c r="S682" s="151"/>
      <c r="T682" s="151"/>
      <c r="U682" s="151"/>
      <c r="V682" s="152">
        <v>45095</v>
      </c>
      <c r="W682" s="151" t="s">
        <v>4676</v>
      </c>
      <c r="X682" s="151"/>
      <c r="Z682"/>
    </row>
    <row r="683" spans="1:30" x14ac:dyDescent="0.25">
      <c r="A683" s="19" t="s">
        <v>4677</v>
      </c>
      <c r="B683" s="19">
        <v>13742392</v>
      </c>
      <c r="C683" s="139">
        <v>12</v>
      </c>
      <c r="D683" s="19" t="s">
        <v>3996</v>
      </c>
      <c r="E683" s="19">
        <v>1121983</v>
      </c>
      <c r="F683" s="140">
        <v>45092</v>
      </c>
      <c r="G683" s="151" t="s">
        <v>3813</v>
      </c>
      <c r="H683" s="151">
        <v>1192557</v>
      </c>
      <c r="I683" s="151"/>
      <c r="J683" s="151"/>
      <c r="K683" s="151"/>
      <c r="L683" s="151"/>
      <c r="M683" s="151"/>
      <c r="N683" s="151"/>
      <c r="O683" s="151"/>
      <c r="P683" s="151"/>
      <c r="Q683" s="151"/>
      <c r="R683" s="151"/>
      <c r="S683" s="151"/>
      <c r="T683" s="151"/>
      <c r="U683" s="151"/>
      <c r="V683" s="140" t="s">
        <v>4678</v>
      </c>
      <c r="W683" s="19" t="s">
        <v>4676</v>
      </c>
      <c r="Z683"/>
    </row>
    <row r="684" spans="1:30" x14ac:dyDescent="0.25">
      <c r="A684" s="19" t="s">
        <v>4679</v>
      </c>
      <c r="B684" s="19">
        <v>13870198</v>
      </c>
      <c r="C684" s="139">
        <v>12</v>
      </c>
      <c r="D684" s="19" t="s">
        <v>3917</v>
      </c>
      <c r="E684" s="19">
        <v>1020531</v>
      </c>
      <c r="F684" s="140">
        <v>45092</v>
      </c>
      <c r="G684" s="151" t="s">
        <v>3813</v>
      </c>
      <c r="H684" s="151">
        <v>1146009</v>
      </c>
      <c r="I684" s="151"/>
      <c r="J684" s="151"/>
      <c r="K684" s="151"/>
      <c r="L684" s="151"/>
      <c r="M684" s="151"/>
      <c r="N684" s="151"/>
      <c r="O684" s="151"/>
      <c r="P684" s="151"/>
      <c r="Q684" s="151"/>
      <c r="R684" s="151"/>
      <c r="S684" s="151"/>
      <c r="T684" s="151"/>
      <c r="U684" s="151"/>
      <c r="V684" s="152">
        <v>45097</v>
      </c>
      <c r="W684" s="151" t="s">
        <v>4680</v>
      </c>
      <c r="X684" s="151"/>
      <c r="Z684"/>
    </row>
    <row r="685" spans="1:30" x14ac:dyDescent="0.25">
      <c r="A685" s="19" t="s">
        <v>4681</v>
      </c>
      <c r="B685" s="19">
        <v>13884776</v>
      </c>
      <c r="C685" s="139">
        <v>12</v>
      </c>
      <c r="D685" s="19" t="s">
        <v>3917</v>
      </c>
      <c r="E685" s="19">
        <v>1020531</v>
      </c>
      <c r="F685" s="140">
        <v>45092</v>
      </c>
      <c r="G685" s="151" t="s">
        <v>3813</v>
      </c>
      <c r="H685" s="151">
        <v>1146009</v>
      </c>
      <c r="I685" s="151"/>
      <c r="J685" s="151"/>
      <c r="K685" s="151"/>
      <c r="L685" s="151"/>
      <c r="M685" s="151"/>
      <c r="N685" s="151"/>
      <c r="O685" s="151"/>
      <c r="P685" s="151"/>
      <c r="Q685" s="151"/>
      <c r="R685" s="151"/>
      <c r="S685" s="151"/>
      <c r="T685" s="151"/>
      <c r="U685" s="151"/>
      <c r="V685" s="152">
        <v>45096</v>
      </c>
      <c r="W685" s="151" t="s">
        <v>4680</v>
      </c>
      <c r="X685" s="151"/>
      <c r="Z685"/>
    </row>
    <row r="686" spans="1:30" x14ac:dyDescent="0.25">
      <c r="A686" s="19" t="s">
        <v>4682</v>
      </c>
      <c r="B686" s="19">
        <v>13886503</v>
      </c>
      <c r="C686" s="139">
        <v>12.25</v>
      </c>
      <c r="D686" s="19" t="s">
        <v>146</v>
      </c>
      <c r="E686" s="19">
        <v>1142907</v>
      </c>
      <c r="F686" s="140">
        <v>45092</v>
      </c>
      <c r="G686" s="151" t="s">
        <v>3813</v>
      </c>
      <c r="H686" s="151">
        <v>1112857</v>
      </c>
      <c r="I686" s="151"/>
      <c r="J686" s="151"/>
      <c r="K686" s="151"/>
      <c r="L686" s="151"/>
      <c r="M686" s="151"/>
      <c r="N686" s="151"/>
      <c r="O686" s="151"/>
      <c r="P686" s="151"/>
      <c r="Q686" s="151"/>
      <c r="R686" s="151"/>
      <c r="S686" s="151"/>
      <c r="T686" s="151"/>
      <c r="U686" s="151"/>
      <c r="V686" s="152">
        <v>45096</v>
      </c>
      <c r="W686" s="151" t="s">
        <v>4683</v>
      </c>
      <c r="X686" s="151"/>
      <c r="Z686"/>
    </row>
    <row r="687" spans="1:30" ht="45" customHeight="1" x14ac:dyDescent="0.25">
      <c r="A687" s="19" t="s">
        <v>4684</v>
      </c>
      <c r="B687" s="19">
        <v>13910123</v>
      </c>
      <c r="C687" s="139">
        <v>16</v>
      </c>
      <c r="D687" s="19" t="s">
        <v>4389</v>
      </c>
      <c r="E687" s="19" t="s">
        <v>4355</v>
      </c>
      <c r="F687" s="140">
        <v>45095</v>
      </c>
      <c r="G687" s="151" t="s">
        <v>3813</v>
      </c>
      <c r="H687" s="151">
        <v>1229187</v>
      </c>
      <c r="I687" s="151"/>
      <c r="J687" s="151"/>
      <c r="K687" s="151"/>
      <c r="L687" s="151"/>
      <c r="M687" s="151"/>
      <c r="N687" s="151"/>
      <c r="O687" s="151"/>
      <c r="P687" s="151"/>
      <c r="Q687" s="151"/>
      <c r="R687" s="151"/>
      <c r="S687" s="151"/>
      <c r="T687" s="151"/>
      <c r="U687" s="151"/>
      <c r="V687" s="152">
        <v>45097</v>
      </c>
      <c r="W687" s="151" t="s">
        <v>4655</v>
      </c>
      <c r="X687" s="151"/>
      <c r="Z687"/>
    </row>
    <row r="688" spans="1:30" ht="45" customHeight="1" x14ac:dyDescent="0.25">
      <c r="A688" s="19" t="s">
        <v>4685</v>
      </c>
      <c r="B688" s="19">
        <v>13910122</v>
      </c>
      <c r="C688" s="139">
        <v>16</v>
      </c>
      <c r="D688" s="19" t="s">
        <v>4389</v>
      </c>
      <c r="E688" s="19" t="s">
        <v>4355</v>
      </c>
      <c r="F688" s="140">
        <v>45095</v>
      </c>
      <c r="G688" s="151" t="s">
        <v>3813</v>
      </c>
      <c r="H688" s="151">
        <v>1229187</v>
      </c>
      <c r="I688" s="151"/>
      <c r="J688" s="151"/>
      <c r="K688" s="151"/>
      <c r="L688" s="151"/>
      <c r="M688" s="151"/>
      <c r="N688" s="151"/>
      <c r="O688" s="151"/>
      <c r="P688" s="151"/>
      <c r="Q688" s="151"/>
      <c r="R688" s="151"/>
      <c r="S688" s="151"/>
      <c r="T688" s="151"/>
      <c r="U688" s="151"/>
      <c r="V688" s="152">
        <v>45098</v>
      </c>
      <c r="W688" s="151" t="s">
        <v>4655</v>
      </c>
      <c r="X688" s="151"/>
      <c r="Z688"/>
    </row>
    <row r="689" spans="1:31" x14ac:dyDescent="0.25">
      <c r="A689" s="19" t="s">
        <v>4686</v>
      </c>
      <c r="B689" s="19">
        <v>13885231</v>
      </c>
      <c r="C689" s="139">
        <v>3.625</v>
      </c>
      <c r="D689" s="19" t="s">
        <v>4558</v>
      </c>
      <c r="E689" s="19">
        <v>1016454</v>
      </c>
      <c r="F689" s="140">
        <v>45096</v>
      </c>
      <c r="G689" s="151" t="s">
        <v>3813</v>
      </c>
      <c r="H689" s="151">
        <v>1228848</v>
      </c>
      <c r="I689" s="151"/>
      <c r="J689" s="151"/>
      <c r="K689" s="151"/>
      <c r="L689" s="151"/>
      <c r="M689" s="151"/>
      <c r="N689" s="151"/>
      <c r="O689" s="151"/>
      <c r="P689" s="151"/>
      <c r="Q689" s="151"/>
      <c r="R689" s="151"/>
      <c r="S689" s="151"/>
      <c r="T689" s="151"/>
      <c r="U689" s="151"/>
      <c r="V689" s="140">
        <v>45098</v>
      </c>
      <c r="W689" s="19" t="s">
        <v>4687</v>
      </c>
      <c r="Z689"/>
    </row>
    <row r="690" spans="1:31" x14ac:dyDescent="0.25">
      <c r="A690" s="19" t="s">
        <v>4688</v>
      </c>
      <c r="B690" s="19">
        <v>13885435</v>
      </c>
      <c r="C690" s="139">
        <v>3.625</v>
      </c>
      <c r="D690" s="19" t="s">
        <v>4558</v>
      </c>
      <c r="E690" s="19">
        <v>1016454</v>
      </c>
      <c r="F690" s="140">
        <v>45096</v>
      </c>
      <c r="G690" s="151" t="s">
        <v>3813</v>
      </c>
      <c r="H690" s="151">
        <v>1228848</v>
      </c>
      <c r="I690" s="151"/>
      <c r="J690" s="151"/>
      <c r="K690" s="151"/>
      <c r="L690" s="151"/>
      <c r="M690" s="151"/>
      <c r="N690" s="151"/>
      <c r="O690" s="151"/>
      <c r="P690" s="151"/>
      <c r="Q690" s="151"/>
      <c r="R690" s="151"/>
      <c r="S690" s="151"/>
      <c r="T690" s="151"/>
      <c r="U690" s="151"/>
      <c r="V690" s="152">
        <v>45098</v>
      </c>
      <c r="W690" s="151" t="s">
        <v>4687</v>
      </c>
      <c r="X690" s="151"/>
      <c r="Z690"/>
    </row>
    <row r="691" spans="1:31" x14ac:dyDescent="0.25">
      <c r="A691" s="19" t="s">
        <v>4689</v>
      </c>
      <c r="B691" s="19">
        <v>13685060</v>
      </c>
      <c r="C691" s="139">
        <v>6.125</v>
      </c>
      <c r="D691" s="19" t="s">
        <v>4690</v>
      </c>
      <c r="E691" s="19">
        <v>1137348</v>
      </c>
      <c r="F691" s="140">
        <v>45099</v>
      </c>
      <c r="G691" s="151" t="s">
        <v>3813</v>
      </c>
      <c r="H691" s="151">
        <v>1145877</v>
      </c>
      <c r="I691" s="151"/>
      <c r="J691" s="151"/>
      <c r="K691" s="151"/>
      <c r="L691" s="151"/>
      <c r="M691" s="151"/>
      <c r="N691" s="151"/>
      <c r="O691" s="151"/>
      <c r="P691" s="151"/>
      <c r="Q691" s="151"/>
      <c r="R691" s="151"/>
      <c r="S691" s="151"/>
      <c r="T691" s="151"/>
      <c r="U691" s="151"/>
      <c r="V691" s="152">
        <v>45103</v>
      </c>
      <c r="W691" s="151" t="s">
        <v>4691</v>
      </c>
      <c r="X691" s="151"/>
      <c r="Z691"/>
    </row>
    <row r="692" spans="1:31" x14ac:dyDescent="0.25">
      <c r="A692" s="19" t="s">
        <v>4692</v>
      </c>
      <c r="B692" s="19">
        <v>13970770</v>
      </c>
      <c r="C692" s="139">
        <v>12</v>
      </c>
      <c r="D692" s="19" t="s">
        <v>4693</v>
      </c>
      <c r="E692" s="19">
        <v>1251098</v>
      </c>
      <c r="F692" s="140">
        <v>45099</v>
      </c>
      <c r="G692" s="151" t="s">
        <v>3813</v>
      </c>
      <c r="H692" s="151">
        <v>1245431</v>
      </c>
      <c r="I692" s="151"/>
      <c r="J692" s="151"/>
      <c r="K692" s="151"/>
      <c r="L692" s="151"/>
      <c r="M692" s="151"/>
      <c r="N692" s="151"/>
      <c r="O692" s="151"/>
      <c r="P692" s="151"/>
      <c r="Q692" s="151"/>
      <c r="R692" s="151"/>
      <c r="S692" s="151"/>
      <c r="T692" s="151"/>
      <c r="U692" s="151"/>
      <c r="V692" s="152">
        <v>45103</v>
      </c>
      <c r="W692" s="151" t="s">
        <v>4694</v>
      </c>
      <c r="X692" s="151"/>
      <c r="Z692"/>
    </row>
    <row r="693" spans="1:31" x14ac:dyDescent="0.25">
      <c r="A693" s="19" t="s">
        <v>4695</v>
      </c>
      <c r="B693" s="19">
        <v>13886505</v>
      </c>
      <c r="C693" s="139">
        <v>16</v>
      </c>
      <c r="D693" s="19" t="s">
        <v>4389</v>
      </c>
      <c r="E693" s="19">
        <v>1058252</v>
      </c>
      <c r="F693" s="140">
        <v>45102</v>
      </c>
      <c r="G693" s="151" t="s">
        <v>3813</v>
      </c>
      <c r="H693" s="151">
        <v>1228782</v>
      </c>
      <c r="I693" s="151"/>
      <c r="J693" s="151"/>
      <c r="K693" s="151"/>
      <c r="L693" s="151"/>
      <c r="M693" s="151"/>
      <c r="N693" s="151"/>
      <c r="O693" s="151"/>
      <c r="P693" s="151"/>
      <c r="Q693" s="151"/>
      <c r="R693" s="151"/>
      <c r="S693" s="151"/>
      <c r="T693" s="151"/>
      <c r="U693" s="151"/>
      <c r="V693" s="152">
        <v>45118</v>
      </c>
      <c r="W693" s="151" t="s">
        <v>4696</v>
      </c>
      <c r="X693" s="151"/>
      <c r="Z693"/>
    </row>
    <row r="694" spans="1:31" x14ac:dyDescent="0.25">
      <c r="A694" s="19" t="s">
        <v>4697</v>
      </c>
      <c r="B694" s="19">
        <v>13886029</v>
      </c>
      <c r="C694" s="139">
        <v>12</v>
      </c>
      <c r="D694" s="19" t="s">
        <v>4698</v>
      </c>
      <c r="E694" s="19">
        <v>1249569</v>
      </c>
      <c r="F694" s="140">
        <v>45102</v>
      </c>
      <c r="G694" s="151" t="s">
        <v>3813</v>
      </c>
      <c r="H694" s="151">
        <v>1234376</v>
      </c>
      <c r="I694" s="151"/>
      <c r="J694" s="151"/>
      <c r="K694" s="151"/>
      <c r="L694" s="151"/>
      <c r="M694" s="151"/>
      <c r="N694" s="151"/>
      <c r="O694" s="151"/>
      <c r="P694" s="151"/>
      <c r="Q694" s="151"/>
      <c r="R694" s="151"/>
      <c r="S694" s="151"/>
      <c r="T694" s="151"/>
      <c r="U694" s="151"/>
      <c r="V694" s="152">
        <v>45106</v>
      </c>
      <c r="W694" s="151" t="s">
        <v>4699</v>
      </c>
      <c r="X694" s="151"/>
      <c r="Z694"/>
    </row>
    <row r="695" spans="1:31" x14ac:dyDescent="0.25">
      <c r="A695" s="19" t="s">
        <v>4700</v>
      </c>
      <c r="B695" s="19">
        <v>13909811</v>
      </c>
      <c r="C695" s="139">
        <v>12</v>
      </c>
      <c r="D695" s="19" t="s">
        <v>4698</v>
      </c>
      <c r="E695" s="19" t="s">
        <v>4701</v>
      </c>
      <c r="F695" s="140">
        <v>45103</v>
      </c>
      <c r="G695" s="151" t="s">
        <v>3813</v>
      </c>
      <c r="H695" s="151">
        <v>1234376</v>
      </c>
      <c r="I695" s="151"/>
      <c r="J695" s="151"/>
      <c r="K695" s="151"/>
      <c r="L695" s="151"/>
      <c r="M695" s="151"/>
      <c r="N695" s="151"/>
      <c r="O695" s="151"/>
      <c r="P695" s="151"/>
      <c r="Q695" s="151"/>
      <c r="R695" s="151"/>
      <c r="S695" s="151"/>
      <c r="T695" s="151"/>
      <c r="U695" s="151"/>
      <c r="V695" s="140">
        <v>45109</v>
      </c>
      <c r="W695" s="19" t="s">
        <v>4699</v>
      </c>
      <c r="Z695"/>
    </row>
    <row r="696" spans="1:31" x14ac:dyDescent="0.25">
      <c r="A696" s="19" t="s">
        <v>4702</v>
      </c>
      <c r="B696" s="19">
        <v>13914206</v>
      </c>
      <c r="C696" s="139">
        <v>12</v>
      </c>
      <c r="D696" s="19" t="s">
        <v>4698</v>
      </c>
      <c r="E696" s="19" t="s">
        <v>4701</v>
      </c>
      <c r="F696" s="140">
        <v>45103</v>
      </c>
      <c r="G696" s="151" t="s">
        <v>3813</v>
      </c>
      <c r="H696" s="151">
        <v>1234376</v>
      </c>
      <c r="I696" s="151"/>
      <c r="J696" s="151"/>
      <c r="K696" s="151"/>
      <c r="L696" s="151"/>
      <c r="M696" s="151"/>
      <c r="N696" s="151"/>
      <c r="O696" s="151"/>
      <c r="P696" s="151"/>
      <c r="Q696" s="151"/>
      <c r="R696" s="151"/>
      <c r="S696" s="151"/>
      <c r="T696" s="151"/>
      <c r="U696" s="151"/>
      <c r="V696" s="152">
        <v>45110</v>
      </c>
      <c r="W696" s="151" t="s">
        <v>4703</v>
      </c>
      <c r="X696" s="151"/>
      <c r="Z696"/>
    </row>
    <row r="697" spans="1:31" x14ac:dyDescent="0.25">
      <c r="A697" s="19" t="s">
        <v>4704</v>
      </c>
      <c r="B697" s="19">
        <v>13913124</v>
      </c>
      <c r="C697" s="139">
        <v>12</v>
      </c>
      <c r="D697" s="19" t="s">
        <v>4698</v>
      </c>
      <c r="E697" s="19" t="s">
        <v>4701</v>
      </c>
      <c r="F697" s="140">
        <v>45103</v>
      </c>
      <c r="G697" s="151" t="s">
        <v>3813</v>
      </c>
      <c r="H697" s="151">
        <v>1234376</v>
      </c>
      <c r="I697" s="151"/>
      <c r="J697" s="151"/>
      <c r="K697" s="151"/>
      <c r="L697" s="151"/>
      <c r="M697" s="151"/>
      <c r="N697" s="151"/>
      <c r="O697" s="151"/>
      <c r="P697" s="151"/>
      <c r="Q697" s="151"/>
      <c r="R697" s="151"/>
      <c r="S697" s="151"/>
      <c r="T697" s="151"/>
      <c r="U697" s="151"/>
      <c r="V697" s="152">
        <v>45109</v>
      </c>
      <c r="W697" s="151" t="s">
        <v>4699</v>
      </c>
      <c r="X697" s="151"/>
      <c r="Z697"/>
      <c r="AE697" s="179"/>
    </row>
    <row r="698" spans="1:31" x14ac:dyDescent="0.25">
      <c r="A698" s="19" t="s">
        <v>4705</v>
      </c>
      <c r="B698" s="19">
        <v>13913125</v>
      </c>
      <c r="C698" s="139">
        <v>12</v>
      </c>
      <c r="D698" s="19" t="s">
        <v>4698</v>
      </c>
      <c r="E698" s="19" t="s">
        <v>4701</v>
      </c>
      <c r="F698" s="140">
        <v>45103</v>
      </c>
      <c r="G698" s="151" t="s">
        <v>3813</v>
      </c>
      <c r="H698" s="151">
        <v>1234376</v>
      </c>
      <c r="I698" s="151"/>
      <c r="J698" s="151"/>
      <c r="K698" s="151"/>
      <c r="L698" s="151"/>
      <c r="M698" s="151"/>
      <c r="N698" s="151"/>
      <c r="O698" s="151"/>
      <c r="P698" s="151"/>
      <c r="Q698" s="151"/>
      <c r="R698" s="151"/>
      <c r="S698" s="151"/>
      <c r="T698" s="151"/>
      <c r="U698" s="151"/>
      <c r="V698" s="152">
        <v>45109</v>
      </c>
      <c r="W698" s="151" t="s">
        <v>4703</v>
      </c>
      <c r="X698" s="151"/>
      <c r="Z698"/>
      <c r="AE698" s="179"/>
    </row>
    <row r="699" spans="1:31" x14ac:dyDescent="0.25">
      <c r="A699" s="171" t="s">
        <v>4706</v>
      </c>
      <c r="B699" s="19">
        <v>13994916</v>
      </c>
      <c r="C699" s="139">
        <v>3.625</v>
      </c>
      <c r="D699" s="19" t="s">
        <v>4558</v>
      </c>
      <c r="E699" s="19">
        <v>960723</v>
      </c>
      <c r="F699" s="140">
        <v>45113</v>
      </c>
      <c r="G699" s="151" t="s">
        <v>3813</v>
      </c>
      <c r="H699" s="151">
        <v>1228690</v>
      </c>
      <c r="I699" s="151"/>
      <c r="J699" s="151"/>
      <c r="K699" s="151"/>
      <c r="L699" s="151"/>
      <c r="M699" s="151"/>
      <c r="N699" s="151"/>
      <c r="O699" s="151"/>
      <c r="P699" s="151"/>
      <c r="Q699" s="151"/>
      <c r="R699" s="151"/>
      <c r="S699" s="151"/>
      <c r="T699" s="151"/>
      <c r="U699" s="151"/>
      <c r="V699" s="152">
        <v>45114</v>
      </c>
      <c r="W699" s="151" t="s">
        <v>4707</v>
      </c>
      <c r="X699" s="151"/>
      <c r="Z699"/>
      <c r="AE699" s="179"/>
    </row>
    <row r="700" spans="1:31" x14ac:dyDescent="0.25">
      <c r="A700" s="19" t="s">
        <v>4708</v>
      </c>
      <c r="B700" s="19">
        <v>13994917</v>
      </c>
      <c r="C700" s="139">
        <v>3.625</v>
      </c>
      <c r="D700" s="19" t="s">
        <v>4558</v>
      </c>
      <c r="E700" s="19">
        <v>960723</v>
      </c>
      <c r="F700" s="140">
        <v>45113</v>
      </c>
      <c r="G700" s="151" t="s">
        <v>3813</v>
      </c>
      <c r="H700" s="151">
        <v>1228690</v>
      </c>
      <c r="I700" s="151"/>
      <c r="J700" s="151"/>
      <c r="K700" s="151"/>
      <c r="L700" s="151"/>
      <c r="M700" s="151"/>
      <c r="N700" s="151"/>
      <c r="O700" s="151"/>
      <c r="P700" s="151"/>
      <c r="Q700" s="151"/>
      <c r="R700" s="151"/>
      <c r="S700" s="151"/>
      <c r="T700" s="151"/>
      <c r="U700" s="151"/>
      <c r="V700" s="152">
        <v>45114</v>
      </c>
      <c r="W700" s="151" t="s">
        <v>4707</v>
      </c>
      <c r="X700" s="151"/>
      <c r="Z700"/>
      <c r="AE700" s="179"/>
    </row>
    <row r="701" spans="1:31" x14ac:dyDescent="0.25">
      <c r="A701" s="19" t="s">
        <v>4709</v>
      </c>
      <c r="B701" s="19">
        <v>13899509</v>
      </c>
      <c r="C701" s="139">
        <v>3.625</v>
      </c>
      <c r="D701" s="19" t="s">
        <v>4558</v>
      </c>
      <c r="E701" s="19">
        <v>1016454</v>
      </c>
      <c r="F701" s="140">
        <v>45116</v>
      </c>
      <c r="G701" s="19" t="s">
        <v>3813</v>
      </c>
      <c r="H701" s="19">
        <v>1228848</v>
      </c>
      <c r="V701" s="140">
        <v>45117</v>
      </c>
      <c r="W701" s="151" t="s">
        <v>4710</v>
      </c>
      <c r="X701" s="151"/>
      <c r="Z701"/>
      <c r="AE701" s="179"/>
    </row>
    <row r="702" spans="1:31" x14ac:dyDescent="0.25">
      <c r="A702" s="19" t="s">
        <v>4711</v>
      </c>
      <c r="B702" s="19">
        <v>13939293</v>
      </c>
      <c r="C702" s="139">
        <v>3.625</v>
      </c>
      <c r="D702" s="19" t="s">
        <v>4558</v>
      </c>
      <c r="E702" s="19">
        <v>1016454</v>
      </c>
      <c r="F702" s="140">
        <v>45116</v>
      </c>
      <c r="G702" s="151" t="s">
        <v>3813</v>
      </c>
      <c r="H702" s="151">
        <v>1228848</v>
      </c>
      <c r="I702" s="151"/>
      <c r="J702" s="151"/>
      <c r="K702" s="151"/>
      <c r="L702" s="151"/>
      <c r="M702" s="151"/>
      <c r="N702" s="151"/>
      <c r="O702" s="151"/>
      <c r="P702" s="151"/>
      <c r="Q702" s="151"/>
      <c r="R702" s="151"/>
      <c r="S702" s="151"/>
      <c r="T702" s="151"/>
      <c r="U702" s="151"/>
      <c r="V702" s="152">
        <v>45118</v>
      </c>
      <c r="W702" s="151" t="s">
        <v>4710</v>
      </c>
      <c r="X702" s="151"/>
      <c r="Z702"/>
      <c r="AE702" s="179"/>
    </row>
    <row r="703" spans="1:31" x14ac:dyDescent="0.25">
      <c r="A703" s="19" t="s">
        <v>4712</v>
      </c>
      <c r="B703" s="19">
        <v>13939294</v>
      </c>
      <c r="C703" s="139">
        <v>3.625</v>
      </c>
      <c r="D703" s="19" t="s">
        <v>4558</v>
      </c>
      <c r="E703" s="19">
        <v>1016454</v>
      </c>
      <c r="F703" s="140">
        <v>45116</v>
      </c>
      <c r="G703" s="151" t="s">
        <v>3813</v>
      </c>
      <c r="H703" s="151">
        <v>1228848</v>
      </c>
      <c r="I703" s="151"/>
      <c r="J703" s="151"/>
      <c r="K703" s="151"/>
      <c r="L703" s="151"/>
      <c r="M703" s="151"/>
      <c r="N703" s="151"/>
      <c r="O703" s="151"/>
      <c r="P703" s="151"/>
      <c r="Q703" s="151"/>
      <c r="R703" s="151"/>
      <c r="S703" s="151"/>
      <c r="T703" s="151"/>
      <c r="U703" s="151"/>
      <c r="V703" s="152">
        <v>45118</v>
      </c>
      <c r="W703" s="151" t="s">
        <v>4710</v>
      </c>
      <c r="X703" s="151"/>
      <c r="Z703"/>
      <c r="AE703" s="179"/>
    </row>
    <row r="704" spans="1:31" x14ac:dyDescent="0.25">
      <c r="A704" s="19" t="s">
        <v>4713</v>
      </c>
      <c r="B704" s="19">
        <v>13924725</v>
      </c>
      <c r="C704" s="139">
        <v>16</v>
      </c>
      <c r="D704" s="19" t="s">
        <v>4389</v>
      </c>
      <c r="E704" s="19">
        <v>1058252</v>
      </c>
      <c r="F704" s="140">
        <v>45119</v>
      </c>
      <c r="G704" s="151" t="s">
        <v>3813</v>
      </c>
      <c r="H704" s="151">
        <v>1228782</v>
      </c>
      <c r="I704" s="151"/>
      <c r="J704" s="151"/>
      <c r="K704" s="151"/>
      <c r="L704" s="151"/>
      <c r="M704" s="151"/>
      <c r="N704" s="151"/>
      <c r="O704" s="151"/>
      <c r="P704" s="151"/>
      <c r="Q704" s="151"/>
      <c r="R704" s="151"/>
      <c r="S704" s="151"/>
      <c r="T704" s="151"/>
      <c r="U704" s="151"/>
      <c r="V704" s="152">
        <v>45130</v>
      </c>
      <c r="W704" s="151" t="s">
        <v>4696</v>
      </c>
      <c r="X704" s="151"/>
      <c r="Z704"/>
      <c r="AE704" s="179"/>
    </row>
    <row r="705" spans="1:31" x14ac:dyDescent="0.25">
      <c r="A705" s="19" t="s">
        <v>4714</v>
      </c>
      <c r="B705" s="19">
        <v>13994918</v>
      </c>
      <c r="C705" s="139">
        <v>3.625</v>
      </c>
      <c r="D705" s="19" t="s">
        <v>4558</v>
      </c>
      <c r="E705" s="19">
        <v>960723</v>
      </c>
      <c r="F705" s="140">
        <v>45120</v>
      </c>
      <c r="G705" s="151" t="s">
        <v>3813</v>
      </c>
      <c r="H705" s="151">
        <v>1228690</v>
      </c>
      <c r="I705" s="151"/>
      <c r="J705" s="151"/>
      <c r="K705" s="151"/>
      <c r="L705" s="151"/>
      <c r="M705" s="151"/>
      <c r="N705" s="151"/>
      <c r="O705" s="151"/>
      <c r="P705" s="151"/>
      <c r="Q705" s="151"/>
      <c r="R705" s="151"/>
      <c r="S705" s="151"/>
      <c r="T705" s="151"/>
      <c r="U705" s="151"/>
      <c r="V705" s="152">
        <v>45120</v>
      </c>
      <c r="W705" s="151" t="s">
        <v>4715</v>
      </c>
      <c r="X705" s="151"/>
      <c r="Z705"/>
      <c r="AE705" s="179"/>
    </row>
    <row r="706" spans="1:31" x14ac:dyDescent="0.25">
      <c r="A706" s="19" t="s">
        <v>4716</v>
      </c>
      <c r="B706" s="19">
        <v>13992674</v>
      </c>
      <c r="C706" s="139">
        <v>12</v>
      </c>
      <c r="D706" s="19" t="s">
        <v>3837</v>
      </c>
      <c r="E706" s="19">
        <v>1134806</v>
      </c>
      <c r="F706" s="140">
        <v>45123</v>
      </c>
      <c r="G706" s="151" t="s">
        <v>3813</v>
      </c>
      <c r="H706" s="151">
        <v>1228748</v>
      </c>
      <c r="I706" s="151"/>
      <c r="J706" s="151"/>
      <c r="K706" s="151"/>
      <c r="L706" s="151"/>
      <c r="M706" s="151"/>
      <c r="N706" s="151"/>
      <c r="O706" s="151"/>
      <c r="P706" s="151"/>
      <c r="Q706" s="151"/>
      <c r="R706" s="151"/>
      <c r="S706" s="151"/>
      <c r="T706" s="151"/>
      <c r="U706" s="151"/>
      <c r="V706" s="152">
        <v>45125</v>
      </c>
      <c r="W706" s="151" t="s">
        <v>4717</v>
      </c>
      <c r="X706" s="151"/>
      <c r="Z706"/>
      <c r="AD706" s="19">
        <v>13686</v>
      </c>
      <c r="AE706" s="179"/>
    </row>
    <row r="707" spans="1:31" x14ac:dyDescent="0.25">
      <c r="A707" s="19" t="s">
        <v>4718</v>
      </c>
      <c r="B707" s="19">
        <v>13992675</v>
      </c>
      <c r="C707" s="139">
        <v>12</v>
      </c>
      <c r="D707" s="19" t="s">
        <v>3837</v>
      </c>
      <c r="E707" s="19">
        <v>1134806</v>
      </c>
      <c r="F707" s="140">
        <v>45123</v>
      </c>
      <c r="G707" s="151" t="s">
        <v>3813</v>
      </c>
      <c r="H707" s="151">
        <v>1228748</v>
      </c>
      <c r="I707" s="151"/>
      <c r="J707" s="151"/>
      <c r="K707" s="151"/>
      <c r="L707" s="151"/>
      <c r="M707" s="151"/>
      <c r="N707" s="151"/>
      <c r="O707" s="151"/>
      <c r="P707" s="151"/>
      <c r="Q707" s="151"/>
      <c r="R707" s="151"/>
      <c r="S707" s="151"/>
      <c r="T707" s="151"/>
      <c r="U707" s="151"/>
      <c r="V707" s="140">
        <v>45125</v>
      </c>
      <c r="W707" s="151" t="s">
        <v>4717</v>
      </c>
      <c r="X707" s="151"/>
      <c r="Z707"/>
      <c r="AE707" s="179"/>
    </row>
    <row r="708" spans="1:31" x14ac:dyDescent="0.25">
      <c r="A708" s="19" t="s">
        <v>4719</v>
      </c>
      <c r="B708" s="19">
        <v>13992676</v>
      </c>
      <c r="C708" s="139">
        <v>12</v>
      </c>
      <c r="D708" s="19" t="s">
        <v>3837</v>
      </c>
      <c r="E708" s="19">
        <v>1134806</v>
      </c>
      <c r="F708" s="140">
        <v>45123</v>
      </c>
      <c r="G708" s="151" t="s">
        <v>3813</v>
      </c>
      <c r="H708" s="151">
        <v>1228748</v>
      </c>
      <c r="I708" s="151"/>
      <c r="J708" s="151"/>
      <c r="K708" s="151"/>
      <c r="L708" s="151"/>
      <c r="M708" s="151"/>
      <c r="N708" s="151"/>
      <c r="O708" s="151"/>
      <c r="P708" s="151"/>
      <c r="Q708" s="151"/>
      <c r="R708" s="151"/>
      <c r="S708" s="151"/>
      <c r="T708" s="151"/>
      <c r="U708" s="151"/>
      <c r="V708" s="152">
        <v>45125</v>
      </c>
      <c r="W708" s="151" t="s">
        <v>4717</v>
      </c>
      <c r="X708" s="151"/>
      <c r="Z708"/>
      <c r="AE708" s="179"/>
    </row>
    <row r="709" spans="1:31" x14ac:dyDescent="0.25">
      <c r="A709" s="19" t="s">
        <v>4720</v>
      </c>
      <c r="B709" s="19">
        <v>13845937</v>
      </c>
      <c r="C709" s="139">
        <v>8.375</v>
      </c>
      <c r="D709" s="19" t="s">
        <v>3837</v>
      </c>
      <c r="E709" s="19">
        <v>1080537</v>
      </c>
      <c r="F709" s="140">
        <v>45123</v>
      </c>
      <c r="G709" s="151" t="s">
        <v>3813</v>
      </c>
      <c r="H709" s="151">
        <v>1140080</v>
      </c>
      <c r="I709" s="151"/>
      <c r="J709" s="151"/>
      <c r="K709" s="151"/>
      <c r="L709" s="151"/>
      <c r="M709" s="151"/>
      <c r="N709" s="151"/>
      <c r="O709" s="151"/>
      <c r="P709" s="151"/>
      <c r="Q709" s="151"/>
      <c r="R709" s="151"/>
      <c r="S709" s="151"/>
      <c r="T709" s="151"/>
      <c r="U709" s="151"/>
      <c r="V709" s="152">
        <v>45125</v>
      </c>
      <c r="W709" s="151" t="s">
        <v>4721</v>
      </c>
      <c r="X709" s="151"/>
      <c r="Z709"/>
      <c r="AE709" s="179"/>
    </row>
    <row r="710" spans="1:31" x14ac:dyDescent="0.25">
      <c r="A710" s="19" t="s">
        <v>4722</v>
      </c>
      <c r="B710" s="19">
        <v>13845938</v>
      </c>
      <c r="C710" s="139">
        <v>8.375</v>
      </c>
      <c r="D710" s="19" t="s">
        <v>3837</v>
      </c>
      <c r="E710" s="19">
        <v>1080537</v>
      </c>
      <c r="F710" s="140">
        <v>45123</v>
      </c>
      <c r="G710" s="151" t="s">
        <v>3813</v>
      </c>
      <c r="H710" s="151">
        <v>1140080</v>
      </c>
      <c r="I710" s="151"/>
      <c r="J710" s="151"/>
      <c r="K710" s="151"/>
      <c r="L710" s="151"/>
      <c r="M710" s="151"/>
      <c r="N710" s="151"/>
      <c r="O710" s="151"/>
      <c r="P710" s="151"/>
      <c r="Q710" s="151"/>
      <c r="R710" s="151"/>
      <c r="S710" s="151"/>
      <c r="T710" s="151"/>
      <c r="U710" s="151"/>
      <c r="V710" s="152">
        <v>45125</v>
      </c>
      <c r="W710" s="151" t="s">
        <v>4721</v>
      </c>
      <c r="X710" s="151"/>
      <c r="Z710"/>
      <c r="AD710" s="19">
        <v>13690</v>
      </c>
      <c r="AE710" s="179"/>
    </row>
    <row r="711" spans="1:31" x14ac:dyDescent="0.25">
      <c r="A711" s="19" t="s">
        <v>4723</v>
      </c>
      <c r="B711" s="19">
        <v>13870638</v>
      </c>
      <c r="C711" s="139">
        <v>8.375</v>
      </c>
      <c r="D711" s="19" t="s">
        <v>3837</v>
      </c>
      <c r="E711" s="19">
        <v>1080537</v>
      </c>
      <c r="F711" s="140">
        <v>45123</v>
      </c>
      <c r="G711" s="151" t="s">
        <v>3813</v>
      </c>
      <c r="H711" s="151">
        <v>1140080</v>
      </c>
      <c r="I711" s="151"/>
      <c r="J711" s="151"/>
      <c r="K711" s="151"/>
      <c r="L711" s="151"/>
      <c r="M711" s="151"/>
      <c r="N711" s="151"/>
      <c r="O711" s="151"/>
      <c r="P711" s="151"/>
      <c r="Q711" s="151"/>
      <c r="R711" s="151"/>
      <c r="S711" s="151"/>
      <c r="T711" s="151"/>
      <c r="U711" s="151"/>
      <c r="V711" s="152">
        <v>45126</v>
      </c>
      <c r="W711" s="151" t="s">
        <v>4721</v>
      </c>
      <c r="X711" s="151"/>
      <c r="Z711"/>
      <c r="AD711" s="19">
        <v>13691</v>
      </c>
      <c r="AE711" s="179"/>
    </row>
    <row r="712" spans="1:31" x14ac:dyDescent="0.25">
      <c r="A712" s="19" t="s">
        <v>4724</v>
      </c>
      <c r="B712" s="19">
        <v>13870637</v>
      </c>
      <c r="C712" s="139">
        <v>8.375</v>
      </c>
      <c r="D712" s="19" t="s">
        <v>3837</v>
      </c>
      <c r="E712" s="19">
        <v>1080537</v>
      </c>
      <c r="F712" s="140">
        <v>45123</v>
      </c>
      <c r="G712" s="151" t="s">
        <v>3813</v>
      </c>
      <c r="H712" s="151">
        <v>1140080</v>
      </c>
      <c r="I712" s="151"/>
      <c r="J712" s="151"/>
      <c r="K712" s="151"/>
      <c r="L712" s="151"/>
      <c r="M712" s="151"/>
      <c r="N712" s="151"/>
      <c r="O712" s="151"/>
      <c r="P712" s="151"/>
      <c r="Q712" s="151"/>
      <c r="R712" s="151"/>
      <c r="S712" s="151"/>
      <c r="T712" s="151"/>
      <c r="U712" s="151"/>
      <c r="V712" s="152">
        <v>45125</v>
      </c>
      <c r="W712" s="151" t="s">
        <v>4721</v>
      </c>
      <c r="X712" s="151"/>
      <c r="Z712"/>
      <c r="AD712" s="19">
        <v>13692</v>
      </c>
      <c r="AE712" s="179"/>
    </row>
    <row r="713" spans="1:31" x14ac:dyDescent="0.25">
      <c r="A713" s="19" t="s">
        <v>4725</v>
      </c>
      <c r="B713" s="19">
        <v>13939969</v>
      </c>
      <c r="C713" s="139">
        <v>12</v>
      </c>
      <c r="D713" s="19" t="s">
        <v>3837</v>
      </c>
      <c r="E713" s="19">
        <v>1134806</v>
      </c>
      <c r="F713" s="140">
        <v>45124</v>
      </c>
      <c r="G713" s="151" t="s">
        <v>3813</v>
      </c>
      <c r="H713" s="151">
        <v>1228748</v>
      </c>
      <c r="I713" s="151"/>
      <c r="J713" s="151"/>
      <c r="K713" s="151"/>
      <c r="L713" s="151"/>
      <c r="M713" s="151"/>
      <c r="N713" s="151"/>
      <c r="O713" s="151"/>
      <c r="P713" s="151"/>
      <c r="Q713" s="151"/>
      <c r="R713" s="151"/>
      <c r="S713" s="151"/>
      <c r="T713" s="151"/>
      <c r="U713" s="151"/>
      <c r="V713" s="140">
        <v>45126</v>
      </c>
      <c r="W713" s="151" t="s">
        <v>4717</v>
      </c>
      <c r="X713" s="151"/>
      <c r="Z713"/>
      <c r="AD713" s="19">
        <v>13706</v>
      </c>
      <c r="AE713" s="179"/>
    </row>
    <row r="714" spans="1:31" x14ac:dyDescent="0.25">
      <c r="A714" s="19" t="s">
        <v>4726</v>
      </c>
      <c r="B714" s="19" t="s">
        <v>4727</v>
      </c>
      <c r="C714" s="139">
        <v>16</v>
      </c>
      <c r="D714" s="19" t="s">
        <v>4389</v>
      </c>
      <c r="E714" s="19">
        <v>1058252</v>
      </c>
      <c r="F714" s="140">
        <v>45125</v>
      </c>
      <c r="G714" s="151" t="s">
        <v>3813</v>
      </c>
      <c r="H714" s="151">
        <v>1228782</v>
      </c>
      <c r="I714" s="151"/>
      <c r="J714" s="151"/>
      <c r="K714" s="151"/>
      <c r="L714" s="151"/>
      <c r="M714" s="151"/>
      <c r="N714" s="151"/>
      <c r="O714" s="151"/>
      <c r="P714" s="151"/>
      <c r="Q714" s="151"/>
      <c r="R714" s="151"/>
      <c r="S714" s="151"/>
      <c r="T714" s="151"/>
      <c r="U714" s="151"/>
      <c r="V714" s="152">
        <v>45127</v>
      </c>
      <c r="W714" s="151" t="s">
        <v>4696</v>
      </c>
      <c r="X714" s="151"/>
      <c r="Z714"/>
      <c r="AD714" s="19">
        <v>13709</v>
      </c>
      <c r="AE714" s="179"/>
    </row>
    <row r="715" spans="1:31" x14ac:dyDescent="0.25">
      <c r="A715" s="19" t="s">
        <v>4728</v>
      </c>
      <c r="B715" s="19" t="s">
        <v>4729</v>
      </c>
      <c r="C715" s="139">
        <v>3.625</v>
      </c>
      <c r="D715" s="19" t="s">
        <v>4558</v>
      </c>
      <c r="E715" s="19">
        <v>1016454</v>
      </c>
      <c r="F715" s="140">
        <v>45126</v>
      </c>
      <c r="G715" s="151" t="s">
        <v>3813</v>
      </c>
      <c r="H715" s="151">
        <v>1228848</v>
      </c>
      <c r="I715" s="151"/>
      <c r="J715" s="151"/>
      <c r="K715" s="151"/>
      <c r="L715" s="151"/>
      <c r="M715" s="151"/>
      <c r="N715" s="151"/>
      <c r="O715" s="151"/>
      <c r="P715" s="151"/>
      <c r="Q715" s="151"/>
      <c r="R715" s="151"/>
      <c r="S715" s="151"/>
      <c r="T715" s="151"/>
      <c r="U715" s="151"/>
      <c r="V715" s="152">
        <v>45126</v>
      </c>
      <c r="W715" s="151" t="s">
        <v>4687</v>
      </c>
      <c r="X715" s="151"/>
      <c r="Z715"/>
      <c r="AE715" s="179"/>
    </row>
    <row r="716" spans="1:31" x14ac:dyDescent="0.25">
      <c r="A716" s="19" t="s">
        <v>4730</v>
      </c>
      <c r="B716" s="19">
        <v>13955523</v>
      </c>
      <c r="C716" s="139">
        <v>3.625</v>
      </c>
      <c r="D716" s="19" t="s">
        <v>4558</v>
      </c>
      <c r="E716" s="19">
        <v>1016454</v>
      </c>
      <c r="F716" s="140">
        <v>45126</v>
      </c>
      <c r="G716" s="151" t="s">
        <v>3813</v>
      </c>
      <c r="H716" s="151">
        <v>1228848</v>
      </c>
      <c r="I716" s="151"/>
      <c r="J716" s="151"/>
      <c r="K716" s="151"/>
      <c r="L716" s="151"/>
      <c r="M716" s="151"/>
      <c r="N716" s="151"/>
      <c r="O716" s="151"/>
      <c r="P716" s="151"/>
      <c r="Q716" s="151"/>
      <c r="R716" s="151"/>
      <c r="S716" s="151"/>
      <c r="T716" s="151"/>
      <c r="U716" s="151"/>
      <c r="V716" s="152">
        <v>45126</v>
      </c>
      <c r="W716" s="151" t="s">
        <v>4687</v>
      </c>
      <c r="X716" s="151"/>
      <c r="Z716"/>
      <c r="AE716" s="179"/>
    </row>
    <row r="717" spans="1:31" x14ac:dyDescent="0.25">
      <c r="A717" s="19" t="s">
        <v>4731</v>
      </c>
      <c r="B717" s="19">
        <v>13955524</v>
      </c>
      <c r="C717" s="139">
        <v>3.625</v>
      </c>
      <c r="D717" s="19" t="s">
        <v>4558</v>
      </c>
      <c r="E717" s="19">
        <v>1016454</v>
      </c>
      <c r="F717" s="140">
        <v>45127</v>
      </c>
      <c r="G717" s="151" t="s">
        <v>3813</v>
      </c>
      <c r="H717" s="151">
        <v>1228748</v>
      </c>
      <c r="I717" s="151"/>
      <c r="J717" s="151"/>
      <c r="K717" s="151"/>
      <c r="L717" s="151"/>
      <c r="M717" s="151"/>
      <c r="N717" s="151"/>
      <c r="O717" s="151"/>
      <c r="P717" s="151"/>
      <c r="Q717" s="151"/>
      <c r="R717" s="151"/>
      <c r="S717" s="151"/>
      <c r="T717" s="151"/>
      <c r="U717" s="151"/>
      <c r="V717" s="152">
        <v>45127</v>
      </c>
      <c r="W717" s="151" t="s">
        <v>4717</v>
      </c>
      <c r="X717" s="151"/>
      <c r="Z717"/>
      <c r="AE717" s="179"/>
    </row>
    <row r="718" spans="1:31" x14ac:dyDescent="0.25">
      <c r="A718" s="19" t="s">
        <v>4732</v>
      </c>
      <c r="B718" s="19">
        <v>13955525</v>
      </c>
      <c r="C718" s="139">
        <v>3.625</v>
      </c>
      <c r="D718" s="19" t="s">
        <v>4558</v>
      </c>
      <c r="E718" s="19">
        <v>1016454</v>
      </c>
      <c r="F718" s="140">
        <v>45127</v>
      </c>
      <c r="G718" s="151" t="s">
        <v>3813</v>
      </c>
      <c r="H718" s="151">
        <v>1228748</v>
      </c>
      <c r="I718" s="151"/>
      <c r="J718" s="151"/>
      <c r="K718" s="151"/>
      <c r="L718" s="151"/>
      <c r="M718" s="151"/>
      <c r="N718" s="151"/>
      <c r="O718" s="151"/>
      <c r="P718" s="151"/>
      <c r="Q718" s="151"/>
      <c r="R718" s="151"/>
      <c r="S718" s="151"/>
      <c r="T718" s="151"/>
      <c r="U718" s="151"/>
      <c r="V718" s="152">
        <v>45133</v>
      </c>
      <c r="W718" s="151" t="s">
        <v>4717</v>
      </c>
      <c r="X718" s="151"/>
      <c r="Z718"/>
      <c r="AE718" s="179"/>
    </row>
    <row r="719" spans="1:31" x14ac:dyDescent="0.25">
      <c r="A719" s="19" t="s">
        <v>4733</v>
      </c>
      <c r="B719" s="19">
        <v>13970779</v>
      </c>
      <c r="C719" s="139">
        <v>3.625</v>
      </c>
      <c r="D719" s="19" t="s">
        <v>4558</v>
      </c>
      <c r="E719" s="19">
        <v>1016454</v>
      </c>
      <c r="F719" s="140">
        <v>45127</v>
      </c>
      <c r="G719" s="151" t="s">
        <v>3813</v>
      </c>
      <c r="H719" s="151">
        <v>1228748</v>
      </c>
      <c r="I719" s="151"/>
      <c r="J719" s="151"/>
      <c r="K719" s="151"/>
      <c r="L719" s="151"/>
      <c r="M719" s="151"/>
      <c r="N719" s="151"/>
      <c r="O719" s="151"/>
      <c r="P719" s="151"/>
      <c r="Q719" s="151"/>
      <c r="R719" s="151"/>
      <c r="S719" s="151"/>
      <c r="T719" s="151"/>
      <c r="U719" s="151"/>
      <c r="V719" s="140">
        <v>45147</v>
      </c>
      <c r="W719" s="19" t="s">
        <v>4717</v>
      </c>
      <c r="Z719"/>
      <c r="AE719" s="179"/>
    </row>
    <row r="720" spans="1:31" x14ac:dyDescent="0.25">
      <c r="A720" s="19" t="s">
        <v>4734</v>
      </c>
      <c r="B720" s="19">
        <v>13902286</v>
      </c>
      <c r="C720" s="139">
        <v>16</v>
      </c>
      <c r="D720" s="19" t="s">
        <v>4389</v>
      </c>
      <c r="E720" s="19">
        <v>1058252</v>
      </c>
      <c r="F720" s="140">
        <v>45130</v>
      </c>
      <c r="G720" s="151" t="s">
        <v>3813</v>
      </c>
      <c r="H720" s="151">
        <v>1228782</v>
      </c>
      <c r="I720" s="151"/>
      <c r="J720" s="151"/>
      <c r="K720" s="151"/>
      <c r="L720" s="151"/>
      <c r="M720" s="151"/>
      <c r="N720" s="151"/>
      <c r="O720" s="151"/>
      <c r="P720" s="151"/>
      <c r="Q720" s="151"/>
      <c r="R720" s="151"/>
      <c r="S720" s="151"/>
      <c r="T720" s="151"/>
      <c r="U720" s="151"/>
      <c r="V720" s="152">
        <v>45131</v>
      </c>
      <c r="W720" s="19" t="s">
        <v>4735</v>
      </c>
      <c r="Z720"/>
      <c r="AE720" s="179"/>
    </row>
    <row r="721" spans="1:31" x14ac:dyDescent="0.25">
      <c r="A721" s="19" t="s">
        <v>4736</v>
      </c>
      <c r="B721" s="19" t="s">
        <v>4737</v>
      </c>
      <c r="C721" s="139">
        <v>3.625</v>
      </c>
      <c r="D721" s="19" t="s">
        <v>4558</v>
      </c>
      <c r="E721" s="19">
        <v>960723</v>
      </c>
      <c r="F721" s="140">
        <v>45132</v>
      </c>
      <c r="G721" s="151" t="s">
        <v>3813</v>
      </c>
      <c r="H721" s="151">
        <v>1228690</v>
      </c>
      <c r="I721" s="151"/>
      <c r="J721" s="151"/>
      <c r="K721" s="151"/>
      <c r="L721" s="151"/>
      <c r="M721" s="151"/>
      <c r="N721" s="151"/>
      <c r="O721" s="151"/>
      <c r="P721" s="151"/>
      <c r="Q721" s="151"/>
      <c r="R721" s="151"/>
      <c r="S721" s="151"/>
      <c r="T721" s="151"/>
      <c r="U721" s="151"/>
      <c r="V721" s="152">
        <v>45133</v>
      </c>
      <c r="W721" s="151" t="s">
        <v>4738</v>
      </c>
      <c r="X721" s="151"/>
      <c r="Z721"/>
      <c r="AE721" s="179"/>
    </row>
    <row r="722" spans="1:31" x14ac:dyDescent="0.25">
      <c r="A722" s="19" t="s">
        <v>4739</v>
      </c>
      <c r="B722" s="19">
        <v>13970782</v>
      </c>
      <c r="C722" s="139">
        <v>3.625</v>
      </c>
      <c r="D722" s="19" t="s">
        <v>4558</v>
      </c>
      <c r="E722" s="19">
        <v>960723</v>
      </c>
      <c r="F722" s="140">
        <v>45132</v>
      </c>
      <c r="G722" s="151" t="s">
        <v>3813</v>
      </c>
      <c r="H722" s="151">
        <v>1228690</v>
      </c>
      <c r="I722" s="151"/>
      <c r="J722" s="151"/>
      <c r="K722" s="151"/>
      <c r="L722" s="151"/>
      <c r="M722" s="151"/>
      <c r="N722" s="151"/>
      <c r="O722" s="151"/>
      <c r="P722" s="151"/>
      <c r="Q722" s="151"/>
      <c r="R722" s="151"/>
      <c r="S722" s="151"/>
      <c r="T722" s="151"/>
      <c r="U722" s="151"/>
      <c r="V722" s="152">
        <v>45133</v>
      </c>
      <c r="W722" s="151" t="s">
        <v>4738</v>
      </c>
      <c r="X722" s="151"/>
      <c r="Z722"/>
      <c r="AE722" s="179"/>
    </row>
    <row r="723" spans="1:31" x14ac:dyDescent="0.25">
      <c r="A723" s="19" t="s">
        <v>4740</v>
      </c>
      <c r="B723" s="19">
        <v>13970783</v>
      </c>
      <c r="C723" s="139">
        <v>3.625</v>
      </c>
      <c r="D723" s="19" t="s">
        <v>4558</v>
      </c>
      <c r="E723" s="19">
        <v>960723</v>
      </c>
      <c r="F723" s="140">
        <v>45133</v>
      </c>
      <c r="G723" s="151" t="s">
        <v>3813</v>
      </c>
      <c r="H723" s="151">
        <v>1228690</v>
      </c>
      <c r="I723" s="151"/>
      <c r="J723" s="151"/>
      <c r="K723" s="151"/>
      <c r="L723" s="151"/>
      <c r="M723" s="151"/>
      <c r="N723" s="151"/>
      <c r="O723" s="151"/>
      <c r="P723" s="151"/>
      <c r="Q723" s="151"/>
      <c r="R723" s="151"/>
      <c r="S723" s="151"/>
      <c r="T723" s="151"/>
      <c r="U723" s="151"/>
      <c r="V723" s="152">
        <v>45148</v>
      </c>
      <c r="W723" s="151" t="s">
        <v>4738</v>
      </c>
      <c r="X723" s="151"/>
      <c r="Z723"/>
      <c r="AE723" s="179"/>
    </row>
    <row r="724" spans="1:31" x14ac:dyDescent="0.25">
      <c r="A724" s="19" t="s">
        <v>4741</v>
      </c>
      <c r="B724" s="19">
        <v>13970784</v>
      </c>
      <c r="C724" s="139">
        <v>3.625</v>
      </c>
      <c r="D724" s="19" t="s">
        <v>4558</v>
      </c>
      <c r="E724" s="19">
        <v>960723</v>
      </c>
      <c r="F724" s="140">
        <v>45133</v>
      </c>
      <c r="G724" s="151" t="s">
        <v>3813</v>
      </c>
      <c r="H724" s="151">
        <v>1228690</v>
      </c>
      <c r="I724" s="151"/>
      <c r="J724" s="151"/>
      <c r="K724" s="151"/>
      <c r="L724" s="151"/>
      <c r="M724" s="151"/>
      <c r="N724" s="151"/>
      <c r="O724" s="151"/>
      <c r="P724" s="151"/>
      <c r="Q724" s="151"/>
      <c r="R724" s="151"/>
      <c r="S724" s="151"/>
      <c r="T724" s="151"/>
      <c r="U724" s="151"/>
      <c r="V724" s="152">
        <v>45148</v>
      </c>
      <c r="W724" s="151" t="s">
        <v>4738</v>
      </c>
      <c r="X724" s="151"/>
      <c r="Z724"/>
      <c r="AE724" s="179"/>
    </row>
    <row r="725" spans="1:31" x14ac:dyDescent="0.25">
      <c r="A725" s="19" t="s">
        <v>4742</v>
      </c>
      <c r="B725" s="19">
        <v>13970785</v>
      </c>
      <c r="C725" s="139">
        <v>3.625</v>
      </c>
      <c r="D725" s="19" t="s">
        <v>4558</v>
      </c>
      <c r="E725" s="19">
        <v>960723</v>
      </c>
      <c r="F725" s="140">
        <v>45133</v>
      </c>
      <c r="G725" s="151" t="s">
        <v>3813</v>
      </c>
      <c r="H725" s="151">
        <v>1228690</v>
      </c>
      <c r="I725" s="151"/>
      <c r="J725" s="151"/>
      <c r="K725" s="151"/>
      <c r="L725" s="151"/>
      <c r="M725" s="151"/>
      <c r="N725" s="151"/>
      <c r="O725" s="151"/>
      <c r="P725" s="151"/>
      <c r="Q725" s="151"/>
      <c r="R725" s="151"/>
      <c r="S725" s="151"/>
      <c r="T725" s="151"/>
      <c r="U725" s="151"/>
      <c r="V725" s="140">
        <v>45151</v>
      </c>
      <c r="W725" s="151" t="s">
        <v>4738</v>
      </c>
      <c r="X725" s="151"/>
      <c r="Z725"/>
      <c r="AE725" s="179"/>
    </row>
    <row r="726" spans="1:31" x14ac:dyDescent="0.25">
      <c r="A726" s="19" t="s">
        <v>4743</v>
      </c>
      <c r="B726" s="19">
        <v>13889389</v>
      </c>
      <c r="C726" s="139">
        <v>16</v>
      </c>
      <c r="D726" s="19" t="s">
        <v>4389</v>
      </c>
      <c r="E726" s="19">
        <v>1058252</v>
      </c>
      <c r="F726" s="140">
        <v>45138</v>
      </c>
      <c r="G726" s="151" t="s">
        <v>3813</v>
      </c>
      <c r="H726" s="151">
        <v>1228782</v>
      </c>
      <c r="I726" s="151"/>
      <c r="J726" s="151"/>
      <c r="K726" s="151"/>
      <c r="L726" s="151"/>
      <c r="M726" s="151"/>
      <c r="N726" s="151"/>
      <c r="O726" s="151"/>
      <c r="P726" s="151"/>
      <c r="Q726" s="151"/>
      <c r="R726" s="151"/>
      <c r="S726" s="151"/>
      <c r="T726" s="151"/>
      <c r="U726" s="151"/>
      <c r="V726" s="152">
        <v>45141</v>
      </c>
      <c r="W726" s="151" t="s">
        <v>4696</v>
      </c>
      <c r="X726" s="151"/>
      <c r="Z726"/>
      <c r="AE726" s="179"/>
    </row>
    <row r="727" spans="1:31" x14ac:dyDescent="0.25">
      <c r="A727" s="19" t="s">
        <v>4744</v>
      </c>
      <c r="B727" s="19">
        <v>13923839</v>
      </c>
      <c r="C727" s="139">
        <v>16</v>
      </c>
      <c r="D727" s="19" t="s">
        <v>4389</v>
      </c>
      <c r="E727" s="19">
        <v>1058252</v>
      </c>
      <c r="F727" s="140">
        <v>45138</v>
      </c>
      <c r="G727" s="151" t="s">
        <v>3813</v>
      </c>
      <c r="H727" s="151">
        <v>1228782</v>
      </c>
      <c r="I727" s="151"/>
      <c r="J727" s="151"/>
      <c r="K727" s="151"/>
      <c r="L727" s="151"/>
      <c r="M727" s="151"/>
      <c r="N727" s="151"/>
      <c r="O727" s="151"/>
      <c r="P727" s="151"/>
      <c r="Q727" s="151"/>
      <c r="R727" s="151"/>
      <c r="S727" s="151"/>
      <c r="T727" s="151"/>
      <c r="U727" s="151"/>
      <c r="V727" s="152">
        <v>45141</v>
      </c>
      <c r="W727" s="151" t="s">
        <v>4745</v>
      </c>
      <c r="X727" s="151"/>
      <c r="Z727"/>
      <c r="AE727" s="179"/>
    </row>
    <row r="728" spans="1:31" x14ac:dyDescent="0.25">
      <c r="A728" s="19" t="s">
        <v>4746</v>
      </c>
      <c r="B728" s="19">
        <v>13905841</v>
      </c>
      <c r="C728" s="139">
        <v>16</v>
      </c>
      <c r="D728" s="19" t="s">
        <v>4389</v>
      </c>
      <c r="E728" s="19">
        <v>1058252</v>
      </c>
      <c r="F728" s="140">
        <v>45140</v>
      </c>
      <c r="G728" s="151" t="s">
        <v>3813</v>
      </c>
      <c r="H728" s="151">
        <v>1228782</v>
      </c>
      <c r="I728" s="151"/>
      <c r="J728" s="151"/>
      <c r="K728" s="151"/>
      <c r="L728" s="151"/>
      <c r="M728" s="151"/>
      <c r="N728" s="151"/>
      <c r="O728" s="151"/>
      <c r="P728" s="151"/>
      <c r="Q728" s="151"/>
      <c r="R728" s="151"/>
      <c r="S728" s="151"/>
      <c r="T728" s="151"/>
      <c r="U728" s="151"/>
      <c r="V728" s="152">
        <v>45145</v>
      </c>
      <c r="W728" s="151" t="s">
        <v>4747</v>
      </c>
      <c r="X728" s="151"/>
      <c r="Z728"/>
      <c r="AE728" s="179"/>
    </row>
    <row r="729" spans="1:31" x14ac:dyDescent="0.25">
      <c r="A729" s="19" t="s">
        <v>4748</v>
      </c>
      <c r="B729" s="19">
        <v>13886030</v>
      </c>
      <c r="C729" s="139">
        <v>16</v>
      </c>
      <c r="D729" s="19" t="s">
        <v>4389</v>
      </c>
      <c r="E729" s="19">
        <v>1058252</v>
      </c>
      <c r="F729" s="140">
        <v>45140</v>
      </c>
      <c r="G729" s="151" t="s">
        <v>3813</v>
      </c>
      <c r="H729" s="151">
        <v>1228782</v>
      </c>
      <c r="I729" s="151"/>
      <c r="J729" s="151"/>
      <c r="K729" s="151"/>
      <c r="L729" s="151"/>
      <c r="M729" s="151"/>
      <c r="N729" s="151"/>
      <c r="O729" s="151"/>
      <c r="P729" s="151"/>
      <c r="Q729" s="151"/>
      <c r="R729" s="151"/>
      <c r="S729" s="151"/>
      <c r="T729" s="151"/>
      <c r="U729" s="151"/>
      <c r="V729" s="152">
        <v>45146</v>
      </c>
      <c r="W729" s="151" t="s">
        <v>4747</v>
      </c>
      <c r="X729" s="151"/>
      <c r="Z729"/>
      <c r="AE729" s="179"/>
    </row>
    <row r="730" spans="1:31" x14ac:dyDescent="0.25">
      <c r="A730" s="19" t="s">
        <v>4749</v>
      </c>
      <c r="B730" s="19">
        <v>13824397</v>
      </c>
      <c r="C730" s="139">
        <v>3.75</v>
      </c>
      <c r="D730" s="19" t="s">
        <v>1973</v>
      </c>
      <c r="E730" s="19" t="s">
        <v>1974</v>
      </c>
      <c r="F730" s="140">
        <v>45141</v>
      </c>
      <c r="G730" s="151" t="s">
        <v>3813</v>
      </c>
      <c r="H730" s="151">
        <v>1223749</v>
      </c>
      <c r="I730" s="151"/>
      <c r="J730" s="151"/>
      <c r="K730" s="151"/>
      <c r="L730" s="151"/>
      <c r="M730" s="151"/>
      <c r="N730" s="151"/>
      <c r="O730" s="151"/>
      <c r="P730" s="151"/>
      <c r="Q730" s="151"/>
      <c r="R730" s="151"/>
      <c r="S730" s="151"/>
      <c r="T730" s="151"/>
      <c r="U730" s="151"/>
      <c r="V730" s="152">
        <v>45141</v>
      </c>
      <c r="W730" s="151" t="s">
        <v>4750</v>
      </c>
      <c r="X730" s="151"/>
      <c r="Z730"/>
      <c r="AE730" s="179"/>
    </row>
    <row r="731" spans="1:31" x14ac:dyDescent="0.25">
      <c r="A731" s="19" t="s">
        <v>4751</v>
      </c>
      <c r="B731" s="19">
        <v>13994921</v>
      </c>
      <c r="C731" s="139">
        <v>12</v>
      </c>
      <c r="D731" s="19" t="s">
        <v>4693</v>
      </c>
      <c r="E731" s="19">
        <v>1251098</v>
      </c>
      <c r="F731" s="140">
        <v>45145</v>
      </c>
      <c r="G731" s="151" t="s">
        <v>3813</v>
      </c>
      <c r="H731" s="151">
        <v>1245431</v>
      </c>
      <c r="I731" s="151"/>
      <c r="J731" s="151"/>
      <c r="K731" s="151"/>
      <c r="L731" s="151"/>
      <c r="M731" s="151"/>
      <c r="N731" s="151"/>
      <c r="O731" s="151"/>
      <c r="P731" s="151"/>
      <c r="Q731" s="151"/>
      <c r="R731" s="151"/>
      <c r="S731" s="151"/>
      <c r="T731" s="151"/>
      <c r="U731" s="151"/>
      <c r="V731" s="140">
        <v>45147</v>
      </c>
      <c r="W731" s="19" t="s">
        <v>4752</v>
      </c>
      <c r="Z731"/>
      <c r="AE731" s="179"/>
    </row>
    <row r="732" spans="1:31" x14ac:dyDescent="0.25">
      <c r="A732" s="19" t="s">
        <v>4753</v>
      </c>
      <c r="B732" s="19">
        <v>13994922</v>
      </c>
      <c r="C732" s="139">
        <v>12</v>
      </c>
      <c r="D732" s="19" t="s">
        <v>4693</v>
      </c>
      <c r="E732" s="19">
        <v>1251098</v>
      </c>
      <c r="F732" s="140">
        <v>45145</v>
      </c>
      <c r="G732" s="151" t="s">
        <v>3813</v>
      </c>
      <c r="H732" s="151">
        <v>1245431</v>
      </c>
      <c r="I732" s="151"/>
      <c r="J732" s="151"/>
      <c r="K732" s="151"/>
      <c r="L732" s="151"/>
      <c r="M732" s="151"/>
      <c r="N732" s="151"/>
      <c r="O732" s="151"/>
      <c r="P732" s="151"/>
      <c r="Q732" s="151"/>
      <c r="R732" s="151"/>
      <c r="S732" s="151"/>
      <c r="T732" s="151"/>
      <c r="U732" s="151"/>
      <c r="V732" s="152">
        <v>45148</v>
      </c>
      <c r="W732" s="151" t="s">
        <v>4752</v>
      </c>
      <c r="X732" s="151"/>
      <c r="Z732"/>
      <c r="AE732" s="179"/>
    </row>
    <row r="733" spans="1:31" x14ac:dyDescent="0.25">
      <c r="A733" s="19" t="s">
        <v>4754</v>
      </c>
      <c r="B733" s="19">
        <v>14012907</v>
      </c>
      <c r="C733" s="139">
        <v>6.125</v>
      </c>
      <c r="D733" s="19" t="s">
        <v>449</v>
      </c>
      <c r="E733" s="19">
        <v>1137349</v>
      </c>
      <c r="F733" s="140">
        <v>45146</v>
      </c>
      <c r="G733" s="151" t="s">
        <v>3813</v>
      </c>
      <c r="H733" s="151">
        <v>1145824</v>
      </c>
      <c r="I733" s="151"/>
      <c r="J733" s="151"/>
      <c r="K733" s="151"/>
      <c r="L733" s="151"/>
      <c r="M733" s="151"/>
      <c r="N733" s="151"/>
      <c r="O733" s="151"/>
      <c r="P733" s="151"/>
      <c r="Q733" s="151"/>
      <c r="R733" s="151"/>
      <c r="S733" s="151"/>
      <c r="T733" s="151"/>
      <c r="U733" s="151"/>
      <c r="V733" s="152">
        <v>45147</v>
      </c>
      <c r="W733" s="151" t="s">
        <v>4755</v>
      </c>
      <c r="X733" s="151"/>
      <c r="Z733"/>
      <c r="AE733" s="179"/>
    </row>
    <row r="734" spans="1:31" x14ac:dyDescent="0.25">
      <c r="A734" s="19" t="s">
        <v>4756</v>
      </c>
      <c r="B734" s="19">
        <v>14012908</v>
      </c>
      <c r="C734" s="139">
        <v>6.125</v>
      </c>
      <c r="D734" s="19" t="s">
        <v>449</v>
      </c>
      <c r="E734" s="19">
        <v>1137349</v>
      </c>
      <c r="F734" s="140">
        <v>45146</v>
      </c>
      <c r="G734" s="151" t="s">
        <v>3813</v>
      </c>
      <c r="H734" s="151">
        <v>1145824</v>
      </c>
      <c r="I734" s="151"/>
      <c r="J734" s="151"/>
      <c r="K734" s="151"/>
      <c r="L734" s="151"/>
      <c r="M734" s="151"/>
      <c r="N734" s="151"/>
      <c r="O734" s="151"/>
      <c r="P734" s="151"/>
      <c r="Q734" s="151"/>
      <c r="R734" s="151"/>
      <c r="S734" s="151"/>
      <c r="T734" s="151"/>
      <c r="U734" s="151"/>
      <c r="V734" s="152">
        <v>45148</v>
      </c>
      <c r="W734" s="151" t="s">
        <v>4755</v>
      </c>
      <c r="X734" s="151"/>
      <c r="Z734"/>
      <c r="AE734" s="179"/>
    </row>
    <row r="735" spans="1:31" x14ac:dyDescent="0.25">
      <c r="A735" s="19" t="s">
        <v>4757</v>
      </c>
      <c r="B735" s="19">
        <v>13876159</v>
      </c>
      <c r="C735" s="139">
        <v>16</v>
      </c>
      <c r="D735" s="19" t="s">
        <v>4169</v>
      </c>
      <c r="E735" s="19">
        <v>1190973</v>
      </c>
      <c r="F735" s="140">
        <v>45159</v>
      </c>
      <c r="G735" s="151" t="s">
        <v>3813</v>
      </c>
      <c r="H735" s="151">
        <v>1197910</v>
      </c>
      <c r="I735" s="151"/>
      <c r="J735" s="151"/>
      <c r="K735" s="151"/>
      <c r="L735" s="151"/>
      <c r="M735" s="151"/>
      <c r="N735" s="151"/>
      <c r="O735" s="151"/>
      <c r="P735" s="151"/>
      <c r="Q735" s="151"/>
      <c r="R735" s="151"/>
      <c r="S735" s="151"/>
      <c r="T735" s="151"/>
      <c r="U735" s="151"/>
      <c r="V735" s="152">
        <v>45160</v>
      </c>
      <c r="W735" s="151" t="s">
        <v>4170</v>
      </c>
      <c r="X735" s="151"/>
      <c r="Z735"/>
      <c r="AE735" s="179"/>
    </row>
    <row r="736" spans="1:31" x14ac:dyDescent="0.25">
      <c r="A736" s="19" t="s">
        <v>4758</v>
      </c>
      <c r="B736" s="19">
        <v>13876055</v>
      </c>
      <c r="C736" s="139">
        <v>16</v>
      </c>
      <c r="D736" s="19" t="s">
        <v>4169</v>
      </c>
      <c r="E736" s="19">
        <v>1190973</v>
      </c>
      <c r="F736" s="140">
        <v>45159</v>
      </c>
      <c r="G736" s="151" t="s">
        <v>3813</v>
      </c>
      <c r="H736" s="151">
        <v>1197910</v>
      </c>
      <c r="I736" s="151"/>
      <c r="J736" s="151"/>
      <c r="K736" s="151"/>
      <c r="L736" s="151"/>
      <c r="M736" s="151"/>
      <c r="N736" s="151"/>
      <c r="O736" s="151"/>
      <c r="P736" s="151"/>
      <c r="Q736" s="151"/>
      <c r="R736" s="151"/>
      <c r="S736" s="151"/>
      <c r="T736" s="151"/>
      <c r="U736" s="151"/>
      <c r="V736" s="152">
        <v>45161</v>
      </c>
      <c r="W736" s="151" t="s">
        <v>4170</v>
      </c>
      <c r="X736" s="151"/>
      <c r="Z736"/>
      <c r="AE736" s="179"/>
    </row>
    <row r="737" spans="1:31" x14ac:dyDescent="0.25">
      <c r="A737" s="19" t="s">
        <v>4759</v>
      </c>
      <c r="B737" s="19">
        <v>13845933</v>
      </c>
      <c r="C737" s="139">
        <v>8.375</v>
      </c>
      <c r="D737" s="19" t="s">
        <v>3837</v>
      </c>
      <c r="E737" s="19">
        <v>1176919</v>
      </c>
      <c r="F737" s="140">
        <v>45160</v>
      </c>
      <c r="G737" s="151" t="s">
        <v>3813</v>
      </c>
      <c r="H737" s="151">
        <v>1145826</v>
      </c>
      <c r="I737" s="151"/>
      <c r="J737" s="151"/>
      <c r="K737" s="151"/>
      <c r="L737" s="151"/>
      <c r="M737" s="151"/>
      <c r="N737" s="151"/>
      <c r="O737" s="151"/>
      <c r="P737" s="151"/>
      <c r="Q737" s="151"/>
      <c r="R737" s="151"/>
      <c r="S737" s="151"/>
      <c r="T737" s="151"/>
      <c r="U737" s="151"/>
      <c r="V737" s="140">
        <v>45161</v>
      </c>
      <c r="W737" s="19" t="s">
        <v>4041</v>
      </c>
      <c r="Z737"/>
      <c r="AE737" s="179"/>
    </row>
    <row r="738" spans="1:31" x14ac:dyDescent="0.25">
      <c r="A738" s="19" t="s">
        <v>4760</v>
      </c>
      <c r="B738" s="19">
        <v>13845934</v>
      </c>
      <c r="C738" s="139">
        <v>8.375</v>
      </c>
      <c r="D738" s="19" t="s">
        <v>3837</v>
      </c>
      <c r="E738" s="19">
        <v>1176919</v>
      </c>
      <c r="F738" s="140">
        <v>45160</v>
      </c>
      <c r="G738" s="151" t="s">
        <v>3813</v>
      </c>
      <c r="H738" s="151">
        <v>1145826</v>
      </c>
      <c r="I738" s="151"/>
      <c r="J738" s="151"/>
      <c r="K738" s="151"/>
      <c r="L738" s="151"/>
      <c r="M738" s="151"/>
      <c r="N738" s="151"/>
      <c r="O738" s="151"/>
      <c r="P738" s="151"/>
      <c r="Q738" s="151"/>
      <c r="R738" s="151"/>
      <c r="S738" s="151"/>
      <c r="T738" s="151"/>
      <c r="U738" s="151"/>
      <c r="V738" s="152">
        <v>45161</v>
      </c>
      <c r="W738" s="19" t="s">
        <v>4041</v>
      </c>
      <c r="Z738"/>
      <c r="AE738" s="179"/>
    </row>
    <row r="739" spans="1:31" x14ac:dyDescent="0.25">
      <c r="A739" s="19" t="s">
        <v>4761</v>
      </c>
      <c r="B739" s="19">
        <v>13739178</v>
      </c>
      <c r="C739" s="139">
        <v>8.375</v>
      </c>
      <c r="D739" s="19" t="s">
        <v>3908</v>
      </c>
      <c r="E739" s="19">
        <v>1083599</v>
      </c>
      <c r="F739" s="140">
        <v>45160</v>
      </c>
      <c r="G739" s="151" t="s">
        <v>3813</v>
      </c>
      <c r="H739" s="151">
        <v>1160847</v>
      </c>
      <c r="I739" s="151"/>
      <c r="J739" s="151"/>
      <c r="K739" s="151"/>
      <c r="L739" s="151"/>
      <c r="M739" s="151"/>
      <c r="N739" s="151"/>
      <c r="O739" s="151"/>
      <c r="P739" s="151"/>
      <c r="Q739" s="151"/>
      <c r="R739" s="151"/>
      <c r="S739" s="151"/>
      <c r="T739" s="151"/>
      <c r="U739" s="151"/>
      <c r="V739" s="152">
        <v>45161</v>
      </c>
      <c r="W739" s="19" t="s">
        <v>4762</v>
      </c>
      <c r="Z739"/>
      <c r="AE739" s="179"/>
    </row>
    <row r="740" spans="1:31" x14ac:dyDescent="0.25">
      <c r="A740" s="19" t="s">
        <v>4763</v>
      </c>
      <c r="B740" s="19">
        <v>13862290</v>
      </c>
      <c r="C740" s="139">
        <v>8.375</v>
      </c>
      <c r="D740" s="19" t="s">
        <v>3837</v>
      </c>
      <c r="E740" s="19">
        <v>1176919</v>
      </c>
      <c r="F740" s="140">
        <v>45161</v>
      </c>
      <c r="G740" s="151" t="s">
        <v>3813</v>
      </c>
      <c r="H740" s="151">
        <v>1145826</v>
      </c>
      <c r="I740" s="151"/>
      <c r="J740" s="151"/>
      <c r="K740" s="151"/>
      <c r="L740" s="151"/>
      <c r="M740" s="151"/>
      <c r="N740" s="151"/>
      <c r="O740" s="151"/>
      <c r="P740" s="151"/>
      <c r="Q740" s="151"/>
      <c r="R740" s="151"/>
      <c r="S740" s="151"/>
      <c r="T740" s="151"/>
      <c r="U740" s="151"/>
      <c r="V740" s="152">
        <v>45162</v>
      </c>
      <c r="W740" s="151" t="s">
        <v>4041</v>
      </c>
      <c r="X740" s="151"/>
      <c r="Z740"/>
      <c r="AE740" s="179"/>
    </row>
    <row r="741" spans="1:31" x14ac:dyDescent="0.25">
      <c r="A741" s="19" t="s">
        <v>4764</v>
      </c>
      <c r="B741" s="19">
        <v>13845935</v>
      </c>
      <c r="C741" s="139">
        <v>8.375</v>
      </c>
      <c r="D741" s="19" t="s">
        <v>3837</v>
      </c>
      <c r="E741" s="19">
        <v>1176919</v>
      </c>
      <c r="F741" s="140">
        <v>45161</v>
      </c>
      <c r="G741" s="151" t="s">
        <v>3813</v>
      </c>
      <c r="H741" s="151">
        <v>1145826</v>
      </c>
      <c r="I741" s="151"/>
      <c r="J741" s="151"/>
      <c r="K741" s="151"/>
      <c r="L741" s="151"/>
      <c r="M741" s="151"/>
      <c r="N741" s="151"/>
      <c r="O741" s="151"/>
      <c r="P741" s="151"/>
      <c r="Q741" s="151"/>
      <c r="R741" s="151"/>
      <c r="S741" s="151"/>
      <c r="T741" s="151"/>
      <c r="U741" s="151"/>
      <c r="V741" s="152">
        <v>45162</v>
      </c>
      <c r="W741" s="151" t="s">
        <v>4041</v>
      </c>
      <c r="X741" s="151"/>
      <c r="Z741"/>
      <c r="AE741" s="179"/>
    </row>
    <row r="742" spans="1:31" x14ac:dyDescent="0.25">
      <c r="A742" s="19" t="s">
        <v>4765</v>
      </c>
      <c r="B742" s="19">
        <v>13862291</v>
      </c>
      <c r="C742" s="139">
        <v>8.375</v>
      </c>
      <c r="D742" s="19" t="s">
        <v>3837</v>
      </c>
      <c r="E742" s="19">
        <v>1176919</v>
      </c>
      <c r="F742" s="140">
        <v>45161</v>
      </c>
      <c r="G742" s="151" t="s">
        <v>3813</v>
      </c>
      <c r="H742" s="151">
        <v>1145826</v>
      </c>
      <c r="I742" s="151"/>
      <c r="J742" s="151"/>
      <c r="K742" s="151"/>
      <c r="L742" s="151"/>
      <c r="M742" s="151"/>
      <c r="N742" s="151"/>
      <c r="O742" s="151"/>
      <c r="P742" s="151"/>
      <c r="Q742" s="151"/>
      <c r="R742" s="151"/>
      <c r="S742" s="151"/>
      <c r="T742" s="151"/>
      <c r="U742" s="151"/>
      <c r="V742" s="152">
        <v>45161</v>
      </c>
      <c r="W742" s="151" t="s">
        <v>4041</v>
      </c>
      <c r="X742" s="151"/>
      <c r="Z742"/>
      <c r="AE742" s="179"/>
    </row>
    <row r="743" spans="1:31" x14ac:dyDescent="0.25">
      <c r="A743" s="19" t="s">
        <v>4766</v>
      </c>
      <c r="B743" s="19">
        <v>13925704</v>
      </c>
      <c r="C743" s="139">
        <v>16</v>
      </c>
      <c r="D743" s="19" t="s">
        <v>4389</v>
      </c>
      <c r="E743" s="19" t="s">
        <v>4355</v>
      </c>
      <c r="F743" s="140">
        <v>45162</v>
      </c>
      <c r="G743" s="151" t="s">
        <v>3813</v>
      </c>
      <c r="H743" s="151">
        <v>1229187</v>
      </c>
      <c r="I743" s="151"/>
      <c r="J743" s="151"/>
      <c r="K743" s="151"/>
      <c r="L743" s="151"/>
      <c r="M743" s="151"/>
      <c r="N743" s="151"/>
      <c r="O743" s="151"/>
      <c r="P743" s="151"/>
      <c r="Q743" s="151"/>
      <c r="R743" s="151"/>
      <c r="S743" s="151"/>
      <c r="T743" s="151"/>
      <c r="U743" s="151"/>
      <c r="V743" s="140">
        <v>45165</v>
      </c>
      <c r="W743" s="19" t="s">
        <v>4767</v>
      </c>
      <c r="Z743"/>
      <c r="AE743" s="179"/>
    </row>
    <row r="744" spans="1:31" x14ac:dyDescent="0.25">
      <c r="A744" s="19" t="s">
        <v>4768</v>
      </c>
      <c r="B744" s="19">
        <v>13926375</v>
      </c>
      <c r="C744" s="139">
        <v>16</v>
      </c>
      <c r="D744" s="19" t="s">
        <v>4389</v>
      </c>
      <c r="E744" s="19" t="s">
        <v>4355</v>
      </c>
      <c r="F744" s="140">
        <v>45162</v>
      </c>
      <c r="G744" s="151" t="s">
        <v>3813</v>
      </c>
      <c r="H744" s="151">
        <v>1229187</v>
      </c>
      <c r="I744" s="151"/>
      <c r="J744" s="151"/>
      <c r="K744" s="151"/>
      <c r="L744" s="151"/>
      <c r="M744" s="151"/>
      <c r="N744" s="151"/>
      <c r="O744" s="151"/>
      <c r="P744" s="151"/>
      <c r="Q744" s="151"/>
      <c r="R744" s="151"/>
      <c r="S744" s="151"/>
      <c r="T744" s="151"/>
      <c r="U744" s="151"/>
      <c r="V744" s="152">
        <v>45166</v>
      </c>
      <c r="W744" s="19" t="s">
        <v>4767</v>
      </c>
      <c r="Z744"/>
      <c r="AE744" s="179"/>
    </row>
    <row r="745" spans="1:31" x14ac:dyDescent="0.25">
      <c r="A745" s="19" t="s">
        <v>4769</v>
      </c>
      <c r="B745" s="19" t="s">
        <v>4770</v>
      </c>
      <c r="C745" s="139">
        <v>16</v>
      </c>
      <c r="D745" s="19" t="s">
        <v>4389</v>
      </c>
      <c r="E745" s="19" t="s">
        <v>4355</v>
      </c>
      <c r="F745" s="140">
        <v>45165</v>
      </c>
      <c r="G745" s="151" t="s">
        <v>3813</v>
      </c>
      <c r="H745" s="151">
        <v>1229187</v>
      </c>
      <c r="I745" s="151"/>
      <c r="J745" s="151"/>
      <c r="K745" s="151"/>
      <c r="L745" s="151"/>
      <c r="M745" s="151"/>
      <c r="N745" s="151"/>
      <c r="O745" s="151"/>
      <c r="P745" s="151"/>
      <c r="Q745" s="151"/>
      <c r="R745" s="151"/>
      <c r="S745" s="151"/>
      <c r="T745" s="151"/>
      <c r="U745" s="151"/>
      <c r="V745" s="152">
        <v>45169</v>
      </c>
      <c r="W745" s="151" t="s">
        <v>4767</v>
      </c>
      <c r="X745" s="151"/>
      <c r="Z745"/>
      <c r="AE745" s="179"/>
    </row>
    <row r="746" spans="1:31" x14ac:dyDescent="0.25">
      <c r="A746" s="19" t="s">
        <v>4771</v>
      </c>
      <c r="B746" s="19" t="s">
        <v>4772</v>
      </c>
      <c r="C746" s="139">
        <v>16</v>
      </c>
      <c r="D746" s="19" t="s">
        <v>4389</v>
      </c>
      <c r="E746" s="19">
        <v>1058252</v>
      </c>
      <c r="F746" s="140">
        <v>45165</v>
      </c>
      <c r="G746" s="151" t="s">
        <v>3813</v>
      </c>
      <c r="H746" s="151">
        <v>1228782</v>
      </c>
      <c r="I746" s="151"/>
      <c r="J746" s="151"/>
      <c r="K746" s="151"/>
      <c r="L746" s="151"/>
      <c r="M746" s="151"/>
      <c r="N746" s="151"/>
      <c r="O746" s="151"/>
      <c r="P746" s="151"/>
      <c r="Q746" s="151"/>
      <c r="R746" s="151"/>
      <c r="S746" s="151"/>
      <c r="T746" s="151"/>
      <c r="U746" s="151"/>
      <c r="V746" s="152">
        <v>45166</v>
      </c>
      <c r="W746" s="151" t="s">
        <v>4747</v>
      </c>
      <c r="X746" s="151"/>
      <c r="Z746"/>
      <c r="AE746" s="179"/>
    </row>
    <row r="747" spans="1:31" x14ac:dyDescent="0.25">
      <c r="A747" s="19" t="s">
        <v>4773</v>
      </c>
      <c r="B747" s="19" t="s">
        <v>4774</v>
      </c>
      <c r="C747" s="139">
        <v>12</v>
      </c>
      <c r="D747" s="19" t="s">
        <v>3837</v>
      </c>
      <c r="E747" s="19">
        <v>1134806</v>
      </c>
      <c r="F747" s="140">
        <v>45165</v>
      </c>
      <c r="G747" s="151" t="s">
        <v>3813</v>
      </c>
      <c r="H747" s="151">
        <v>1228748</v>
      </c>
      <c r="I747" s="151"/>
      <c r="J747" s="151"/>
      <c r="K747" s="151"/>
      <c r="L747" s="151"/>
      <c r="M747" s="151"/>
      <c r="N747" s="151"/>
      <c r="O747" s="151"/>
      <c r="P747" s="151"/>
      <c r="Q747" s="151"/>
      <c r="R747" s="151"/>
      <c r="S747" s="151"/>
      <c r="T747" s="151"/>
      <c r="U747" s="151"/>
      <c r="V747" s="152">
        <v>45169</v>
      </c>
      <c r="W747" s="151" t="s">
        <v>4775</v>
      </c>
      <c r="X747" s="151"/>
      <c r="Z747"/>
      <c r="AE747" s="179"/>
    </row>
    <row r="748" spans="1:31" x14ac:dyDescent="0.25">
      <c r="A748" s="19" t="s">
        <v>4776</v>
      </c>
      <c r="B748" s="19" t="s">
        <v>4777</v>
      </c>
      <c r="C748" s="139">
        <v>12</v>
      </c>
      <c r="D748" s="19" t="s">
        <v>3837</v>
      </c>
      <c r="E748" s="19">
        <v>1134806</v>
      </c>
      <c r="F748" s="140">
        <v>45165</v>
      </c>
      <c r="G748" s="151" t="s">
        <v>3813</v>
      </c>
      <c r="H748" s="151">
        <v>1228748</v>
      </c>
      <c r="I748" s="151"/>
      <c r="J748" s="151"/>
      <c r="K748" s="151"/>
      <c r="L748" s="151"/>
      <c r="M748" s="151"/>
      <c r="N748" s="151"/>
      <c r="O748" s="151"/>
      <c r="P748" s="151"/>
      <c r="Q748" s="151"/>
      <c r="R748" s="151"/>
      <c r="S748" s="151"/>
      <c r="T748" s="151"/>
      <c r="U748" s="151"/>
      <c r="V748" s="152">
        <v>45169</v>
      </c>
      <c r="W748" s="151" t="s">
        <v>4775</v>
      </c>
      <c r="X748" s="151"/>
      <c r="Z748"/>
      <c r="AE748" s="179"/>
    </row>
    <row r="749" spans="1:31" x14ac:dyDescent="0.25">
      <c r="A749" s="19" t="s">
        <v>4778</v>
      </c>
      <c r="B749" s="19" t="s">
        <v>4779</v>
      </c>
      <c r="C749" s="139">
        <v>12</v>
      </c>
      <c r="D749" s="19" t="s">
        <v>3837</v>
      </c>
      <c r="E749" s="19">
        <v>1134806</v>
      </c>
      <c r="F749" s="140">
        <v>45166</v>
      </c>
      <c r="G749" s="151" t="s">
        <v>3813</v>
      </c>
      <c r="H749" s="151">
        <v>1228748</v>
      </c>
      <c r="I749" s="151"/>
      <c r="J749" s="151"/>
      <c r="K749" s="151"/>
      <c r="L749" s="151"/>
      <c r="M749" s="151"/>
      <c r="N749" s="151"/>
      <c r="O749" s="151"/>
      <c r="P749" s="151"/>
      <c r="Q749" s="151"/>
      <c r="R749" s="151"/>
      <c r="S749" s="151"/>
      <c r="T749" s="151"/>
      <c r="U749" s="151"/>
      <c r="V749" s="140">
        <v>45169</v>
      </c>
      <c r="W749" s="151" t="s">
        <v>4775</v>
      </c>
      <c r="X749" s="151"/>
      <c r="Z749"/>
      <c r="AE749" s="179"/>
    </row>
    <row r="750" spans="1:31" x14ac:dyDescent="0.25">
      <c r="A750" s="19" t="s">
        <v>4780</v>
      </c>
      <c r="B750" s="19">
        <v>13884929</v>
      </c>
      <c r="C750" s="139">
        <v>12.25</v>
      </c>
      <c r="D750" s="19" t="s">
        <v>146</v>
      </c>
      <c r="E750" s="19">
        <v>1142907</v>
      </c>
      <c r="F750" s="140">
        <v>45167</v>
      </c>
      <c r="G750" s="151" t="s">
        <v>3813</v>
      </c>
      <c r="H750" s="151">
        <v>1112857</v>
      </c>
      <c r="I750" s="151"/>
      <c r="J750" s="151"/>
      <c r="K750" s="151"/>
      <c r="L750" s="151"/>
      <c r="M750" s="151"/>
      <c r="N750" s="151"/>
      <c r="O750" s="151"/>
      <c r="P750" s="151"/>
      <c r="Q750" s="151"/>
      <c r="R750" s="151"/>
      <c r="S750" s="151"/>
      <c r="T750" s="151"/>
      <c r="U750" s="151"/>
      <c r="V750" s="152">
        <v>45172</v>
      </c>
      <c r="W750" s="151" t="s">
        <v>4781</v>
      </c>
      <c r="X750" s="151"/>
      <c r="Z750"/>
      <c r="AE750" s="179"/>
    </row>
    <row r="751" spans="1:31" x14ac:dyDescent="0.25">
      <c r="A751" s="19" t="s">
        <v>4782</v>
      </c>
      <c r="B751" s="19">
        <v>13908502</v>
      </c>
      <c r="C751" s="139">
        <v>12.25</v>
      </c>
      <c r="D751" s="19" t="s">
        <v>146</v>
      </c>
      <c r="E751" s="19">
        <v>1142907</v>
      </c>
      <c r="F751" s="140">
        <v>45167</v>
      </c>
      <c r="G751" s="151" t="s">
        <v>3813</v>
      </c>
      <c r="H751" s="151">
        <v>1112857</v>
      </c>
      <c r="I751" s="151"/>
      <c r="J751" s="151"/>
      <c r="K751" s="151"/>
      <c r="L751" s="151"/>
      <c r="M751" s="151"/>
      <c r="N751" s="151"/>
      <c r="O751" s="151"/>
      <c r="P751" s="151"/>
      <c r="Q751" s="151"/>
      <c r="R751" s="151"/>
      <c r="S751" s="151"/>
      <c r="T751" s="151"/>
      <c r="U751" s="151"/>
      <c r="V751" s="152">
        <v>45172</v>
      </c>
      <c r="W751" s="151" t="s">
        <v>4781</v>
      </c>
      <c r="X751" s="151"/>
      <c r="Z751"/>
      <c r="AE751" s="179"/>
    </row>
    <row r="752" spans="1:31" x14ac:dyDescent="0.25">
      <c r="A752" s="19" t="s">
        <v>4783</v>
      </c>
      <c r="B752" s="19">
        <v>14012918</v>
      </c>
      <c r="C752" s="139">
        <v>12</v>
      </c>
      <c r="D752" s="19" t="s">
        <v>3837</v>
      </c>
      <c r="E752" s="19">
        <v>1134806</v>
      </c>
      <c r="F752" s="140">
        <v>45167</v>
      </c>
      <c r="G752" s="151" t="s">
        <v>3813</v>
      </c>
      <c r="H752" s="151">
        <v>1228748</v>
      </c>
      <c r="I752" s="151"/>
      <c r="J752" s="151"/>
      <c r="K752" s="151"/>
      <c r="L752" s="151"/>
      <c r="M752" s="151"/>
      <c r="N752" s="151"/>
      <c r="O752" s="151"/>
      <c r="P752" s="151"/>
      <c r="Q752" s="151"/>
      <c r="R752" s="151"/>
      <c r="S752" s="151"/>
      <c r="T752" s="151"/>
      <c r="U752" s="151"/>
      <c r="V752" s="152">
        <v>45173</v>
      </c>
      <c r="W752" s="151" t="s">
        <v>4775</v>
      </c>
      <c r="X752" s="151"/>
      <c r="Z752"/>
      <c r="AE752" s="179"/>
    </row>
    <row r="753" spans="1:31" x14ac:dyDescent="0.25">
      <c r="A753" s="19" t="s">
        <v>4784</v>
      </c>
      <c r="B753" s="19">
        <v>13845748</v>
      </c>
      <c r="C753" s="139">
        <v>17</v>
      </c>
      <c r="D753" s="19" t="s">
        <v>3904</v>
      </c>
      <c r="E753" s="19">
        <v>1162267</v>
      </c>
      <c r="F753" s="140">
        <v>45172</v>
      </c>
      <c r="G753" s="151" t="s">
        <v>3813</v>
      </c>
      <c r="H753" s="151">
        <v>1153090</v>
      </c>
      <c r="I753" s="151"/>
      <c r="J753" s="151"/>
      <c r="K753" s="151"/>
      <c r="L753" s="151"/>
      <c r="M753" s="151"/>
      <c r="N753" s="151"/>
      <c r="O753" s="151"/>
      <c r="P753" s="151"/>
      <c r="Q753" s="151"/>
      <c r="R753" s="151"/>
      <c r="S753" s="151"/>
      <c r="T753" s="151"/>
      <c r="U753" s="151"/>
      <c r="V753" s="152">
        <v>45173</v>
      </c>
      <c r="W753" s="151" t="s">
        <v>4785</v>
      </c>
      <c r="X753" s="151"/>
      <c r="Z753"/>
      <c r="AE753" s="179"/>
    </row>
    <row r="754" spans="1:31" x14ac:dyDescent="0.25">
      <c r="A754" s="19" t="s">
        <v>4786</v>
      </c>
      <c r="B754" s="19">
        <v>13845746</v>
      </c>
      <c r="C754" s="139">
        <v>17</v>
      </c>
      <c r="D754" s="19" t="s">
        <v>3904</v>
      </c>
      <c r="E754" s="19">
        <v>1162267</v>
      </c>
      <c r="F754" s="140">
        <v>45172</v>
      </c>
      <c r="G754" s="151" t="s">
        <v>3813</v>
      </c>
      <c r="H754" s="151">
        <v>1153090</v>
      </c>
      <c r="I754" s="151"/>
      <c r="J754" s="151"/>
      <c r="K754" s="151"/>
      <c r="L754" s="151"/>
      <c r="M754" s="151"/>
      <c r="N754" s="151"/>
      <c r="O754" s="151"/>
      <c r="P754" s="151"/>
      <c r="Q754" s="151"/>
      <c r="R754" s="151"/>
      <c r="S754" s="151"/>
      <c r="T754" s="151"/>
      <c r="U754" s="151"/>
      <c r="V754" s="152">
        <v>45174</v>
      </c>
      <c r="W754" s="151" t="s">
        <v>4785</v>
      </c>
      <c r="X754" s="151"/>
      <c r="Z754"/>
      <c r="AE754" s="179"/>
    </row>
    <row r="755" spans="1:31" x14ac:dyDescent="0.25">
      <c r="A755" s="19" t="s">
        <v>4787</v>
      </c>
      <c r="B755" s="19">
        <v>13923838</v>
      </c>
      <c r="C755" s="139">
        <v>16</v>
      </c>
      <c r="D755" s="19" t="s">
        <v>4389</v>
      </c>
      <c r="E755" s="19" t="s">
        <v>4788</v>
      </c>
      <c r="F755" s="140">
        <v>45172</v>
      </c>
      <c r="G755" s="151" t="s">
        <v>3813</v>
      </c>
      <c r="H755" s="151">
        <v>1228782</v>
      </c>
      <c r="I755" s="151"/>
      <c r="J755" s="151"/>
      <c r="K755" s="151"/>
      <c r="L755" s="151"/>
      <c r="M755" s="151"/>
      <c r="N755" s="151"/>
      <c r="O755" s="151"/>
      <c r="P755" s="151"/>
      <c r="Q755" s="151"/>
      <c r="R755" s="151"/>
      <c r="S755" s="151"/>
      <c r="T755" s="151"/>
      <c r="U755" s="151"/>
      <c r="V755" s="152">
        <v>45175</v>
      </c>
      <c r="W755" s="19" t="s">
        <v>4747</v>
      </c>
      <c r="Z755"/>
      <c r="AE755" s="179"/>
    </row>
    <row r="756" spans="1:31" x14ac:dyDescent="0.25">
      <c r="A756" s="19" t="s">
        <v>4789</v>
      </c>
      <c r="B756" s="19">
        <v>14012900</v>
      </c>
      <c r="C756" s="139">
        <v>3.625</v>
      </c>
      <c r="D756" s="19" t="s">
        <v>4558</v>
      </c>
      <c r="E756" s="19">
        <v>960723</v>
      </c>
      <c r="F756" s="140">
        <v>45174</v>
      </c>
      <c r="G756" s="151" t="s">
        <v>3813</v>
      </c>
      <c r="H756" s="151">
        <v>1228690</v>
      </c>
      <c r="I756" s="151"/>
      <c r="J756" s="151"/>
      <c r="K756" s="151"/>
      <c r="L756" s="151"/>
      <c r="M756" s="151"/>
      <c r="N756" s="151"/>
      <c r="O756" s="151"/>
      <c r="P756" s="151"/>
      <c r="Q756" s="151"/>
      <c r="R756" s="151"/>
      <c r="S756" s="151"/>
      <c r="T756" s="151"/>
      <c r="U756" s="151"/>
      <c r="V756" s="152">
        <v>45175</v>
      </c>
      <c r="W756" s="151" t="s">
        <v>4790</v>
      </c>
      <c r="X756" s="151"/>
      <c r="Z756"/>
      <c r="AE756" s="179"/>
    </row>
    <row r="757" spans="1:31" x14ac:dyDescent="0.25">
      <c r="A757" s="19" t="s">
        <v>4791</v>
      </c>
      <c r="B757" s="19">
        <v>14012902</v>
      </c>
      <c r="C757" s="139">
        <v>3.625</v>
      </c>
      <c r="D757" s="19" t="s">
        <v>4558</v>
      </c>
      <c r="E757" s="19">
        <v>960723</v>
      </c>
      <c r="F757" s="140">
        <v>45174</v>
      </c>
      <c r="G757" s="151" t="s">
        <v>3813</v>
      </c>
      <c r="H757" s="151">
        <v>1228690</v>
      </c>
      <c r="I757" s="151"/>
      <c r="J757" s="151"/>
      <c r="K757" s="151"/>
      <c r="L757" s="151"/>
      <c r="M757" s="151"/>
      <c r="N757" s="151"/>
      <c r="O757" s="151"/>
      <c r="P757" s="151"/>
      <c r="Q757" s="151"/>
      <c r="R757" s="151"/>
      <c r="S757" s="151"/>
      <c r="T757" s="151"/>
      <c r="U757" s="151"/>
      <c r="V757" s="152">
        <v>45175</v>
      </c>
      <c r="W757" s="151" t="s">
        <v>4790</v>
      </c>
      <c r="X757" s="151"/>
      <c r="Z757"/>
      <c r="AE757" s="179"/>
    </row>
    <row r="758" spans="1:31" x14ac:dyDescent="0.25">
      <c r="A758" s="19" t="s">
        <v>4792</v>
      </c>
      <c r="B758" s="19">
        <v>14012901</v>
      </c>
      <c r="C758" s="180">
        <v>3.625</v>
      </c>
      <c r="D758" s="19" t="s">
        <v>4558</v>
      </c>
      <c r="E758" s="19">
        <v>960723</v>
      </c>
      <c r="F758" s="140">
        <v>45175</v>
      </c>
      <c r="G758" s="151" t="s">
        <v>3813</v>
      </c>
      <c r="H758" s="151">
        <v>1228690</v>
      </c>
      <c r="I758" s="151"/>
      <c r="J758" s="151"/>
      <c r="K758" s="151"/>
      <c r="L758" s="151"/>
      <c r="M758" s="151"/>
      <c r="N758" s="151"/>
      <c r="O758" s="151"/>
      <c r="P758" s="151"/>
      <c r="Q758" s="151"/>
      <c r="R758" s="151"/>
      <c r="S758" s="151"/>
      <c r="T758" s="151"/>
      <c r="U758" s="151"/>
      <c r="V758" s="152">
        <v>45175</v>
      </c>
      <c r="W758" s="151" t="s">
        <v>4790</v>
      </c>
      <c r="X758" s="151"/>
      <c r="Z758"/>
      <c r="AE758" s="179"/>
    </row>
    <row r="759" spans="1:31" x14ac:dyDescent="0.25">
      <c r="A759" s="19" t="s">
        <v>4793</v>
      </c>
      <c r="B759" s="19">
        <v>14012903</v>
      </c>
      <c r="C759" s="180">
        <v>3.625</v>
      </c>
      <c r="D759" s="19" t="s">
        <v>4558</v>
      </c>
      <c r="E759" s="19">
        <v>960723</v>
      </c>
      <c r="F759" s="140">
        <v>45175</v>
      </c>
      <c r="G759" s="151" t="s">
        <v>3813</v>
      </c>
      <c r="H759" s="151">
        <v>1228690</v>
      </c>
      <c r="I759" s="151"/>
      <c r="J759" s="151"/>
      <c r="K759" s="151"/>
      <c r="L759" s="151"/>
      <c r="M759" s="151"/>
      <c r="N759" s="151"/>
      <c r="O759" s="151"/>
      <c r="P759" s="151"/>
      <c r="Q759" s="151"/>
      <c r="R759" s="151"/>
      <c r="S759" s="151"/>
      <c r="T759" s="151"/>
      <c r="U759" s="151"/>
      <c r="V759" s="152">
        <v>45176</v>
      </c>
      <c r="W759" s="151" t="s">
        <v>4790</v>
      </c>
      <c r="X759" s="151"/>
      <c r="Z759"/>
      <c r="AE759" s="179"/>
    </row>
    <row r="760" spans="1:31" x14ac:dyDescent="0.25">
      <c r="A760" s="19" t="s">
        <v>4794</v>
      </c>
      <c r="B760" s="19">
        <v>14012910</v>
      </c>
      <c r="C760" s="139">
        <v>6.125</v>
      </c>
      <c r="D760" s="19" t="s">
        <v>449</v>
      </c>
      <c r="E760" s="19">
        <v>1137349</v>
      </c>
      <c r="F760" s="140">
        <v>45175</v>
      </c>
      <c r="G760" s="151" t="s">
        <v>3813</v>
      </c>
      <c r="H760" s="151">
        <v>1145824</v>
      </c>
      <c r="I760" s="151"/>
      <c r="J760" s="151"/>
      <c r="K760" s="151"/>
      <c r="L760" s="151"/>
      <c r="M760" s="151"/>
      <c r="N760" s="151"/>
      <c r="O760" s="151"/>
      <c r="P760" s="151"/>
      <c r="Q760" s="151"/>
      <c r="R760" s="151"/>
      <c r="S760" s="151"/>
      <c r="T760" s="151"/>
      <c r="U760" s="151"/>
      <c r="V760" s="152">
        <v>45176</v>
      </c>
      <c r="W760" s="151" t="s">
        <v>4795</v>
      </c>
      <c r="X760" s="151"/>
      <c r="Z760"/>
      <c r="AD760" s="19">
        <v>13935</v>
      </c>
      <c r="AE760" s="179"/>
    </row>
    <row r="761" spans="1:31" x14ac:dyDescent="0.25">
      <c r="A761" s="19" t="s">
        <v>4796</v>
      </c>
      <c r="B761" s="19">
        <v>14012911</v>
      </c>
      <c r="C761" s="139">
        <v>6.125</v>
      </c>
      <c r="D761" s="19" t="s">
        <v>449</v>
      </c>
      <c r="E761" s="19">
        <v>1137349</v>
      </c>
      <c r="F761" s="140">
        <v>45175</v>
      </c>
      <c r="G761" s="151" t="s">
        <v>3813</v>
      </c>
      <c r="H761" s="151">
        <v>1145824</v>
      </c>
      <c r="I761" s="151"/>
      <c r="J761" s="151"/>
      <c r="K761" s="151"/>
      <c r="L761" s="151"/>
      <c r="M761" s="151"/>
      <c r="N761" s="151"/>
      <c r="O761" s="151"/>
      <c r="P761" s="151"/>
      <c r="Q761" s="151"/>
      <c r="R761" s="151"/>
      <c r="S761" s="151"/>
      <c r="T761" s="151"/>
      <c r="U761" s="151"/>
      <c r="V761" s="140">
        <v>45176</v>
      </c>
      <c r="W761" s="151" t="s">
        <v>4795</v>
      </c>
      <c r="X761" s="151"/>
      <c r="Z761"/>
      <c r="AD761" s="19">
        <v>13936</v>
      </c>
      <c r="AE761" s="179"/>
    </row>
    <row r="762" spans="1:31" x14ac:dyDescent="0.25">
      <c r="A762" s="19" t="s">
        <v>4797</v>
      </c>
      <c r="B762" s="19">
        <v>14012912</v>
      </c>
      <c r="C762" s="139">
        <v>6.125</v>
      </c>
      <c r="D762" s="19" t="s">
        <v>449</v>
      </c>
      <c r="E762" s="19">
        <v>1137349</v>
      </c>
      <c r="F762" s="140">
        <v>45176</v>
      </c>
      <c r="G762" s="151" t="s">
        <v>3813</v>
      </c>
      <c r="H762" s="151">
        <v>1145824</v>
      </c>
      <c r="I762" s="151"/>
      <c r="J762" s="151"/>
      <c r="K762" s="151"/>
      <c r="L762" s="151"/>
      <c r="M762" s="151"/>
      <c r="N762" s="151"/>
      <c r="O762" s="151"/>
      <c r="P762" s="151"/>
      <c r="Q762" s="151"/>
      <c r="R762" s="151"/>
      <c r="S762" s="151"/>
      <c r="T762" s="151"/>
      <c r="U762" s="151"/>
      <c r="V762" s="152">
        <v>45179</v>
      </c>
      <c r="W762" s="151" t="s">
        <v>4795</v>
      </c>
      <c r="X762" s="151"/>
      <c r="Z762"/>
      <c r="AE762" s="179"/>
    </row>
    <row r="763" spans="1:31" x14ac:dyDescent="0.25">
      <c r="A763" s="19" t="s">
        <v>4798</v>
      </c>
      <c r="B763" s="19">
        <v>14012909</v>
      </c>
      <c r="C763" s="139">
        <v>6.125</v>
      </c>
      <c r="D763" s="19" t="s">
        <v>449</v>
      </c>
      <c r="E763" s="19">
        <v>1137349</v>
      </c>
      <c r="F763" s="140">
        <v>45176</v>
      </c>
      <c r="G763" s="151" t="s">
        <v>3813</v>
      </c>
      <c r="H763" s="151">
        <v>1145824</v>
      </c>
      <c r="I763" s="151"/>
      <c r="J763" s="151"/>
      <c r="K763" s="151"/>
      <c r="L763" s="151"/>
      <c r="M763" s="151"/>
      <c r="N763" s="151"/>
      <c r="O763" s="151"/>
      <c r="P763" s="151"/>
      <c r="Q763" s="151"/>
      <c r="R763" s="151"/>
      <c r="S763" s="151"/>
      <c r="T763" s="151"/>
      <c r="U763" s="151"/>
      <c r="V763" s="152">
        <v>45179</v>
      </c>
      <c r="W763" s="151" t="s">
        <v>4795</v>
      </c>
      <c r="X763" s="151"/>
      <c r="Z763"/>
      <c r="AE763" s="179"/>
    </row>
    <row r="764" spans="1:31" ht="30" customHeight="1" x14ac:dyDescent="0.25">
      <c r="A764" s="19" t="s">
        <v>4799</v>
      </c>
      <c r="B764" s="19">
        <v>14036279</v>
      </c>
      <c r="C764" s="139">
        <v>12</v>
      </c>
      <c r="D764" s="19" t="s">
        <v>3996</v>
      </c>
      <c r="E764" s="19">
        <v>1245350</v>
      </c>
      <c r="F764" s="140">
        <v>45181</v>
      </c>
      <c r="G764" s="151" t="s">
        <v>3813</v>
      </c>
      <c r="H764" s="151" t="s">
        <v>4642</v>
      </c>
      <c r="I764" s="151"/>
      <c r="J764" s="151"/>
      <c r="K764" s="151"/>
      <c r="L764" s="151"/>
      <c r="M764" s="151"/>
      <c r="N764" s="151"/>
      <c r="O764" s="151"/>
      <c r="P764" s="151"/>
      <c r="Q764" s="151"/>
      <c r="R764" s="151"/>
      <c r="S764" s="151"/>
      <c r="T764" s="151"/>
      <c r="U764" s="151"/>
      <c r="V764" s="152">
        <v>45182</v>
      </c>
      <c r="W764" s="151" t="s">
        <v>4800</v>
      </c>
      <c r="X764" s="151"/>
      <c r="Z764"/>
      <c r="AE764" s="179"/>
    </row>
    <row r="765" spans="1:31" x14ac:dyDescent="0.25">
      <c r="A765" s="19" t="s">
        <v>4801</v>
      </c>
      <c r="B765" s="19">
        <v>13970776</v>
      </c>
      <c r="C765" s="139">
        <v>16</v>
      </c>
      <c r="D765" s="19" t="s">
        <v>4389</v>
      </c>
      <c r="E765" s="19">
        <v>1058252</v>
      </c>
      <c r="F765" s="140">
        <v>45190</v>
      </c>
      <c r="G765" s="151" t="s">
        <v>3813</v>
      </c>
      <c r="H765" s="151">
        <v>1228782</v>
      </c>
      <c r="I765" s="151"/>
      <c r="J765" s="151"/>
      <c r="K765" s="151"/>
      <c r="L765" s="151"/>
      <c r="M765" s="151"/>
      <c r="N765" s="151"/>
      <c r="O765" s="151"/>
      <c r="P765" s="151"/>
      <c r="Q765" s="151"/>
      <c r="R765" s="151"/>
      <c r="S765" s="151"/>
      <c r="T765" s="151"/>
      <c r="U765" s="151"/>
      <c r="V765" s="140">
        <v>45194</v>
      </c>
      <c r="W765" s="19" t="s">
        <v>4802</v>
      </c>
      <c r="Z765"/>
      <c r="AE765" s="179"/>
    </row>
    <row r="766" spans="1:31" x14ac:dyDescent="0.25">
      <c r="A766" s="19" t="s">
        <v>4803</v>
      </c>
      <c r="B766" s="19">
        <v>13899519</v>
      </c>
      <c r="C766" s="139">
        <v>12</v>
      </c>
      <c r="D766" s="19" t="s">
        <v>4698</v>
      </c>
      <c r="E766" s="19" t="s">
        <v>4701</v>
      </c>
      <c r="F766" s="140">
        <v>45195</v>
      </c>
      <c r="G766" s="151" t="s">
        <v>3813</v>
      </c>
      <c r="H766" s="151">
        <v>1234376</v>
      </c>
      <c r="I766" s="151"/>
      <c r="J766" s="151"/>
      <c r="K766" s="151"/>
      <c r="L766" s="151"/>
      <c r="M766" s="151"/>
      <c r="N766" s="151"/>
      <c r="O766" s="151"/>
      <c r="P766" s="151"/>
      <c r="Q766" s="151"/>
      <c r="R766" s="151"/>
      <c r="S766" s="151"/>
      <c r="T766" s="151"/>
      <c r="U766" s="151"/>
      <c r="V766" s="152">
        <v>45201</v>
      </c>
      <c r="W766" s="151" t="s">
        <v>4703</v>
      </c>
      <c r="X766" s="151"/>
      <c r="Z766" s="19">
        <v>5</v>
      </c>
      <c r="AE766" s="179"/>
    </row>
    <row r="767" spans="1:31" x14ac:dyDescent="0.25">
      <c r="A767" s="19" t="s">
        <v>4804</v>
      </c>
      <c r="B767" s="19">
        <v>13885234</v>
      </c>
      <c r="C767" s="139">
        <v>8.375</v>
      </c>
      <c r="D767" s="19" t="s">
        <v>3837</v>
      </c>
      <c r="E767" s="19">
        <v>1176919</v>
      </c>
      <c r="F767" s="140">
        <v>45195</v>
      </c>
      <c r="G767" s="151" t="s">
        <v>3813</v>
      </c>
      <c r="H767" s="151">
        <v>1145826</v>
      </c>
      <c r="I767" s="151"/>
      <c r="J767" s="151"/>
      <c r="K767" s="151"/>
      <c r="L767" s="151"/>
      <c r="M767" s="151"/>
      <c r="N767" s="151"/>
      <c r="O767" s="151"/>
      <c r="P767" s="151"/>
      <c r="Q767" s="151"/>
      <c r="R767" s="151"/>
      <c r="S767" s="151"/>
      <c r="T767" s="151"/>
      <c r="U767" s="151"/>
      <c r="V767" s="152">
        <v>45197</v>
      </c>
      <c r="W767" s="151" t="s">
        <v>4805</v>
      </c>
      <c r="X767" s="151"/>
      <c r="Z767"/>
      <c r="AE767" s="179"/>
    </row>
    <row r="768" spans="1:31" ht="45" customHeight="1" x14ac:dyDescent="0.25">
      <c r="A768" s="19" t="s">
        <v>4806</v>
      </c>
      <c r="B768" s="19">
        <v>13885446</v>
      </c>
      <c r="C768" s="139">
        <v>8.375</v>
      </c>
      <c r="D768" s="19" t="s">
        <v>3837</v>
      </c>
      <c r="E768" s="19">
        <v>1176919</v>
      </c>
      <c r="F768" s="140">
        <v>45195</v>
      </c>
      <c r="G768" s="151" t="s">
        <v>3813</v>
      </c>
      <c r="H768" s="151">
        <v>1145826</v>
      </c>
      <c r="I768" s="151"/>
      <c r="J768" s="151"/>
      <c r="K768" s="151"/>
      <c r="L768" s="151"/>
      <c r="M768" s="151"/>
      <c r="N768" s="151"/>
      <c r="O768" s="151"/>
      <c r="P768" s="151"/>
      <c r="Q768" s="151"/>
      <c r="R768" s="151"/>
      <c r="S768" s="151"/>
      <c r="T768" s="151"/>
      <c r="U768" s="151"/>
      <c r="V768" s="152">
        <v>45200</v>
      </c>
      <c r="W768" s="151" t="s">
        <v>4807</v>
      </c>
      <c r="X768" s="151"/>
      <c r="Z768"/>
      <c r="AE768" s="179"/>
    </row>
    <row r="769" spans="1:26" x14ac:dyDescent="0.25">
      <c r="A769" s="19" t="s">
        <v>4808</v>
      </c>
      <c r="B769" s="19">
        <v>14036280</v>
      </c>
      <c r="C769" s="139">
        <v>12</v>
      </c>
      <c r="D769" s="19" t="s">
        <v>3996</v>
      </c>
      <c r="E769" s="19" t="s">
        <v>4642</v>
      </c>
      <c r="F769" s="140">
        <v>45196</v>
      </c>
      <c r="G769" s="151" t="s">
        <v>3813</v>
      </c>
      <c r="H769" s="151">
        <v>1245350</v>
      </c>
      <c r="I769" s="151"/>
      <c r="J769" s="151"/>
      <c r="K769" s="151"/>
      <c r="L769" s="151"/>
      <c r="M769" s="151"/>
      <c r="N769" s="151"/>
      <c r="O769" s="151"/>
      <c r="P769" s="151"/>
      <c r="Q769" s="151"/>
      <c r="R769" s="151"/>
      <c r="S769" s="151"/>
      <c r="T769" s="151"/>
      <c r="U769" s="151"/>
      <c r="V769" s="152">
        <v>45197</v>
      </c>
      <c r="W769" s="151" t="s">
        <v>4809</v>
      </c>
      <c r="X769" s="151"/>
      <c r="Z769"/>
    </row>
    <row r="770" spans="1:26" x14ac:dyDescent="0.25">
      <c r="A770" s="19" t="s">
        <v>4810</v>
      </c>
      <c r="B770" s="19">
        <v>14036275</v>
      </c>
      <c r="C770" s="139">
        <v>12</v>
      </c>
      <c r="D770" s="19" t="s">
        <v>3837</v>
      </c>
      <c r="E770" s="19">
        <v>1134806</v>
      </c>
      <c r="F770" s="140">
        <v>45200</v>
      </c>
      <c r="G770" s="151" t="s">
        <v>3813</v>
      </c>
      <c r="H770" s="151">
        <v>1228748</v>
      </c>
      <c r="I770" s="151"/>
      <c r="J770" s="151"/>
      <c r="K770" s="151"/>
      <c r="L770" s="151"/>
      <c r="M770" s="151"/>
      <c r="N770" s="151"/>
      <c r="O770" s="151"/>
      <c r="P770" s="151"/>
      <c r="Q770" s="151"/>
      <c r="R770" s="151"/>
      <c r="S770" s="151"/>
      <c r="T770" s="151"/>
      <c r="U770" s="151"/>
      <c r="V770" s="152">
        <v>45203</v>
      </c>
      <c r="W770" s="151" t="s">
        <v>4811</v>
      </c>
      <c r="X770" s="151"/>
      <c r="Z770"/>
    </row>
    <row r="771" spans="1:26" x14ac:dyDescent="0.25">
      <c r="A771" s="19" t="s">
        <v>4812</v>
      </c>
      <c r="B771" s="19">
        <v>14036276</v>
      </c>
      <c r="C771" s="139">
        <v>12</v>
      </c>
      <c r="D771" s="19" t="s">
        <v>3837</v>
      </c>
      <c r="E771" s="19">
        <v>1134806</v>
      </c>
      <c r="F771" s="140">
        <v>45200</v>
      </c>
      <c r="G771" s="151" t="s">
        <v>3813</v>
      </c>
      <c r="H771" s="151">
        <v>1228748</v>
      </c>
      <c r="I771" s="151"/>
      <c r="J771" s="151"/>
      <c r="K771" s="151"/>
      <c r="L771" s="151"/>
      <c r="M771" s="151"/>
      <c r="N771" s="151"/>
      <c r="O771" s="151"/>
      <c r="P771" s="151"/>
      <c r="Q771" s="151"/>
      <c r="R771" s="151"/>
      <c r="S771" s="151"/>
      <c r="T771" s="151"/>
      <c r="U771" s="151"/>
      <c r="V771" s="140">
        <v>45204</v>
      </c>
      <c r="W771" s="151" t="s">
        <v>4811</v>
      </c>
      <c r="X771" s="151"/>
      <c r="Z771"/>
    </row>
    <row r="772" spans="1:26" x14ac:dyDescent="0.25">
      <c r="A772" s="19" t="s">
        <v>4813</v>
      </c>
      <c r="B772" s="19">
        <v>14056722</v>
      </c>
      <c r="C772" s="139">
        <v>12</v>
      </c>
      <c r="D772" s="19" t="s">
        <v>3996</v>
      </c>
      <c r="E772" s="19" t="s">
        <v>4642</v>
      </c>
      <c r="F772" s="140">
        <v>45200</v>
      </c>
      <c r="G772" s="151" t="s">
        <v>3813</v>
      </c>
      <c r="H772" s="151">
        <v>1245350</v>
      </c>
      <c r="I772" s="151"/>
      <c r="J772" s="151"/>
      <c r="K772" s="151"/>
      <c r="L772" s="151"/>
      <c r="M772" s="151"/>
      <c r="N772" s="151"/>
      <c r="O772" s="151"/>
      <c r="P772" s="151"/>
      <c r="Q772" s="151"/>
      <c r="R772" s="151"/>
      <c r="S772" s="151"/>
      <c r="T772" s="151"/>
      <c r="U772" s="151"/>
      <c r="V772" s="152">
        <v>45201</v>
      </c>
      <c r="W772" s="151" t="s">
        <v>4809</v>
      </c>
      <c r="X772" s="151"/>
      <c r="Z772"/>
    </row>
    <row r="773" spans="1:26" x14ac:dyDescent="0.25">
      <c r="A773" s="19" t="s">
        <v>4814</v>
      </c>
      <c r="B773" s="19">
        <v>14023085</v>
      </c>
      <c r="C773" s="139">
        <v>6.125</v>
      </c>
      <c r="D773" s="19" t="s">
        <v>449</v>
      </c>
      <c r="E773" s="19" t="s">
        <v>2965</v>
      </c>
      <c r="F773" s="140">
        <v>45201</v>
      </c>
      <c r="G773" s="151" t="s">
        <v>3813</v>
      </c>
      <c r="H773" s="151">
        <v>1145824</v>
      </c>
      <c r="I773" s="151"/>
      <c r="J773" s="151"/>
      <c r="K773" s="151"/>
      <c r="L773" s="151"/>
      <c r="M773" s="151"/>
      <c r="N773" s="151"/>
      <c r="O773" s="151"/>
      <c r="P773" s="151"/>
      <c r="Q773" s="151"/>
      <c r="R773" s="151"/>
      <c r="S773" s="151"/>
      <c r="T773" s="151"/>
      <c r="U773" s="151"/>
      <c r="V773" s="152">
        <v>45202</v>
      </c>
      <c r="W773" s="151" t="s">
        <v>4815</v>
      </c>
      <c r="X773" s="151"/>
      <c r="Z773"/>
    </row>
    <row r="774" spans="1:26" x14ac:dyDescent="0.25">
      <c r="A774" s="19" t="s">
        <v>4816</v>
      </c>
      <c r="B774" s="19">
        <v>14056982</v>
      </c>
      <c r="C774" s="139">
        <v>12</v>
      </c>
      <c r="D774" s="19" t="s">
        <v>3996</v>
      </c>
      <c r="E774" s="19" t="s">
        <v>4642</v>
      </c>
      <c r="F774" s="140">
        <v>45202</v>
      </c>
      <c r="G774" s="151" t="s">
        <v>3813</v>
      </c>
      <c r="H774" s="151">
        <v>1245350</v>
      </c>
      <c r="I774" s="151"/>
      <c r="J774" s="151"/>
      <c r="K774" s="151"/>
      <c r="L774" s="151"/>
      <c r="M774" s="151"/>
      <c r="N774" s="151"/>
      <c r="O774" s="151"/>
      <c r="P774" s="151"/>
      <c r="Q774" s="151"/>
      <c r="R774" s="151"/>
      <c r="S774" s="151"/>
      <c r="T774" s="151"/>
      <c r="U774" s="151"/>
      <c r="V774" s="152">
        <v>45204</v>
      </c>
      <c r="W774" s="151" t="s">
        <v>4809</v>
      </c>
      <c r="X774" s="151"/>
      <c r="Z774"/>
    </row>
    <row r="775" spans="1:26" x14ac:dyDescent="0.25">
      <c r="A775" s="19" t="s">
        <v>4817</v>
      </c>
      <c r="B775" s="19">
        <v>14023083</v>
      </c>
      <c r="C775" s="139">
        <v>6.125</v>
      </c>
      <c r="D775" s="19" t="s">
        <v>449</v>
      </c>
      <c r="E775" s="19">
        <v>1251085</v>
      </c>
      <c r="F775" s="140">
        <v>45204</v>
      </c>
      <c r="G775" s="151" t="s">
        <v>3813</v>
      </c>
      <c r="H775" s="151">
        <v>1145824</v>
      </c>
      <c r="I775" s="151"/>
      <c r="J775" s="151"/>
      <c r="K775" s="151"/>
      <c r="L775" s="151"/>
      <c r="M775" s="151"/>
      <c r="N775" s="151"/>
      <c r="O775" s="151"/>
      <c r="P775" s="151"/>
      <c r="Q775" s="151"/>
      <c r="R775" s="151"/>
      <c r="S775" s="151"/>
      <c r="T775" s="151"/>
      <c r="U775" s="151"/>
      <c r="V775" s="152">
        <v>45208</v>
      </c>
      <c r="W775" s="151" t="s">
        <v>4815</v>
      </c>
      <c r="X775" s="151"/>
      <c r="Z775"/>
    </row>
    <row r="776" spans="1:26" ht="45" customHeight="1" x14ac:dyDescent="0.25">
      <c r="A776" s="19" t="s">
        <v>4818</v>
      </c>
      <c r="B776" s="19" t="s">
        <v>4819</v>
      </c>
      <c r="C776" s="139">
        <v>8.375</v>
      </c>
      <c r="D776" s="19" t="s">
        <v>3837</v>
      </c>
      <c r="E776" s="19">
        <v>1176919</v>
      </c>
      <c r="F776" s="140">
        <v>45204</v>
      </c>
      <c r="G776" s="151" t="s">
        <v>3813</v>
      </c>
      <c r="H776" s="151">
        <v>1145826</v>
      </c>
      <c r="I776" s="151"/>
      <c r="J776" s="151"/>
      <c r="K776" s="151"/>
      <c r="L776" s="151"/>
      <c r="M776" s="151"/>
      <c r="N776" s="151"/>
      <c r="O776" s="151"/>
      <c r="P776" s="151"/>
      <c r="Q776" s="151"/>
      <c r="R776" s="151"/>
      <c r="S776" s="151"/>
      <c r="T776" s="151"/>
      <c r="U776" s="151"/>
      <c r="V776" s="152">
        <v>45208</v>
      </c>
      <c r="W776" s="151" t="s">
        <v>4807</v>
      </c>
      <c r="X776" s="151"/>
      <c r="Z776"/>
    </row>
    <row r="777" spans="1:26" x14ac:dyDescent="0.25">
      <c r="A777" s="19" t="s">
        <v>4820</v>
      </c>
      <c r="B777" s="19" t="s">
        <v>4821</v>
      </c>
      <c r="C777" s="139">
        <v>12</v>
      </c>
      <c r="D777" s="19" t="s">
        <v>4698</v>
      </c>
      <c r="E777" s="19">
        <v>1249569</v>
      </c>
      <c r="F777" s="140">
        <v>45208</v>
      </c>
      <c r="G777" s="151" t="s">
        <v>3813</v>
      </c>
      <c r="H777" s="151">
        <v>1234376</v>
      </c>
      <c r="I777" s="151"/>
      <c r="J777" s="151"/>
      <c r="K777" s="151"/>
      <c r="L777" s="151"/>
      <c r="M777" s="151"/>
      <c r="N777" s="151"/>
      <c r="O777" s="151"/>
      <c r="P777" s="151"/>
      <c r="Q777" s="151"/>
      <c r="R777" s="151"/>
      <c r="S777" s="151"/>
      <c r="T777" s="151"/>
      <c r="U777" s="151"/>
      <c r="V777" s="140">
        <v>45210</v>
      </c>
      <c r="W777" s="151" t="s">
        <v>4822</v>
      </c>
      <c r="X777" s="151"/>
      <c r="Z777"/>
    </row>
    <row r="778" spans="1:26" x14ac:dyDescent="0.25">
      <c r="A778" s="19" t="s">
        <v>4823</v>
      </c>
      <c r="B778" s="19" t="s">
        <v>4824</v>
      </c>
      <c r="C778" s="139">
        <v>12</v>
      </c>
      <c r="D778" s="19" t="s">
        <v>4698</v>
      </c>
      <c r="E778" s="19">
        <v>1249569</v>
      </c>
      <c r="F778" s="140">
        <v>45207</v>
      </c>
      <c r="G778" s="151" t="s">
        <v>3813</v>
      </c>
      <c r="H778" s="151">
        <v>1234376</v>
      </c>
      <c r="I778" s="151"/>
      <c r="J778" s="151"/>
      <c r="K778" s="151"/>
      <c r="L778" s="151"/>
      <c r="M778" s="151"/>
      <c r="N778" s="151"/>
      <c r="O778" s="151"/>
      <c r="P778" s="151"/>
      <c r="Q778" s="151"/>
      <c r="R778" s="151"/>
      <c r="S778" s="151"/>
      <c r="T778" s="151"/>
      <c r="U778" s="151"/>
      <c r="V778" s="152">
        <v>45210</v>
      </c>
      <c r="W778" s="151" t="s">
        <v>4822</v>
      </c>
      <c r="X778" s="151"/>
      <c r="Z778"/>
    </row>
    <row r="779" spans="1:26" x14ac:dyDescent="0.25">
      <c r="A779" s="19" t="s">
        <v>4825</v>
      </c>
      <c r="B779" s="19" t="s">
        <v>4826</v>
      </c>
      <c r="C779" s="139">
        <v>12</v>
      </c>
      <c r="D779" s="19" t="s">
        <v>4698</v>
      </c>
      <c r="E779" s="19">
        <v>1249569</v>
      </c>
      <c r="F779" s="140">
        <v>45207</v>
      </c>
      <c r="G779" s="151" t="s">
        <v>3813</v>
      </c>
      <c r="H779" s="151">
        <v>1234376</v>
      </c>
      <c r="I779" s="151"/>
      <c r="J779" s="151"/>
      <c r="K779" s="151"/>
      <c r="L779" s="151"/>
      <c r="M779" s="151"/>
      <c r="N779" s="151"/>
      <c r="O779" s="151"/>
      <c r="P779" s="151"/>
      <c r="Q779" s="151"/>
      <c r="R779" s="151"/>
      <c r="S779" s="151"/>
      <c r="T779" s="151"/>
      <c r="U779" s="151"/>
      <c r="V779" s="152">
        <v>45214</v>
      </c>
      <c r="W779" s="151" t="s">
        <v>4822</v>
      </c>
      <c r="X779" s="151"/>
      <c r="Z779" s="19">
        <v>6</v>
      </c>
    </row>
    <row r="780" spans="1:26" x14ac:dyDescent="0.25">
      <c r="A780" s="19" t="s">
        <v>4827</v>
      </c>
      <c r="B780" s="19" t="s">
        <v>4828</v>
      </c>
      <c r="C780" s="139">
        <v>12</v>
      </c>
      <c r="D780" s="19" t="s">
        <v>4698</v>
      </c>
      <c r="E780" s="19">
        <v>1249569</v>
      </c>
      <c r="F780" s="140">
        <v>45208</v>
      </c>
      <c r="G780" s="151" t="s">
        <v>3813</v>
      </c>
      <c r="H780" s="151">
        <v>1234376</v>
      </c>
      <c r="I780" s="151"/>
      <c r="J780" s="151"/>
      <c r="K780" s="151"/>
      <c r="L780" s="151"/>
      <c r="M780" s="151"/>
      <c r="N780" s="151"/>
      <c r="O780" s="151"/>
      <c r="P780" s="151"/>
      <c r="Q780" s="151"/>
      <c r="R780" s="151"/>
      <c r="S780" s="151"/>
      <c r="T780" s="151"/>
      <c r="U780" s="151"/>
      <c r="V780" s="152">
        <v>45214</v>
      </c>
      <c r="W780" s="151" t="s">
        <v>4653</v>
      </c>
      <c r="X780" s="151"/>
      <c r="Z780" s="19">
        <v>5</v>
      </c>
    </row>
    <row r="781" spans="1:26" ht="45" customHeight="1" x14ac:dyDescent="0.25">
      <c r="A781" s="19" t="s">
        <v>4829</v>
      </c>
      <c r="B781" s="19" t="s">
        <v>4830</v>
      </c>
      <c r="C781" s="139">
        <v>16</v>
      </c>
      <c r="D781" s="19" t="s">
        <v>4389</v>
      </c>
      <c r="E781" s="19" t="s">
        <v>4355</v>
      </c>
      <c r="F781" s="140">
        <v>45209</v>
      </c>
      <c r="G781" s="151" t="s">
        <v>3813</v>
      </c>
      <c r="H781" s="151">
        <v>1229187</v>
      </c>
      <c r="I781" s="151"/>
      <c r="J781" s="151"/>
      <c r="K781" s="151"/>
      <c r="L781" s="151"/>
      <c r="M781" s="151"/>
      <c r="N781" s="151"/>
      <c r="O781" s="151"/>
      <c r="P781" s="151"/>
      <c r="Q781" s="151"/>
      <c r="R781" s="151"/>
      <c r="S781" s="151"/>
      <c r="T781" s="151"/>
      <c r="U781" s="151"/>
      <c r="V781" s="152">
        <v>45211</v>
      </c>
      <c r="W781" s="151" t="s">
        <v>4831</v>
      </c>
      <c r="X781" s="151"/>
      <c r="Z781"/>
    </row>
    <row r="782" spans="1:26" x14ac:dyDescent="0.25">
      <c r="A782" s="19" t="s">
        <v>4832</v>
      </c>
      <c r="B782" s="19" t="s">
        <v>4833</v>
      </c>
      <c r="C782" s="139">
        <v>3.625</v>
      </c>
      <c r="D782" s="19" t="s">
        <v>4558</v>
      </c>
      <c r="E782" s="19">
        <v>1016454</v>
      </c>
      <c r="F782" s="140">
        <v>45210</v>
      </c>
      <c r="G782" s="151" t="s">
        <v>3813</v>
      </c>
      <c r="H782" s="151">
        <v>1228848</v>
      </c>
      <c r="I782" s="151"/>
      <c r="J782" s="151"/>
      <c r="K782" s="151"/>
      <c r="L782" s="151"/>
      <c r="M782" s="151"/>
      <c r="N782" s="151"/>
      <c r="O782" s="151"/>
      <c r="P782" s="151"/>
      <c r="Q782" s="151"/>
      <c r="R782" s="151"/>
      <c r="S782" s="151"/>
      <c r="T782" s="151"/>
      <c r="U782" s="151"/>
      <c r="V782" s="152">
        <v>45211</v>
      </c>
      <c r="W782" s="151" t="s">
        <v>4710</v>
      </c>
      <c r="X782" s="151"/>
      <c r="Z782"/>
    </row>
    <row r="783" spans="1:26" x14ac:dyDescent="0.25">
      <c r="A783" s="19" t="s">
        <v>4834</v>
      </c>
      <c r="B783" s="19" t="s">
        <v>4835</v>
      </c>
      <c r="C783" s="139">
        <v>3.625</v>
      </c>
      <c r="D783" s="19" t="s">
        <v>4558</v>
      </c>
      <c r="E783" s="19">
        <v>1016454</v>
      </c>
      <c r="F783" s="140">
        <v>45210</v>
      </c>
      <c r="G783" s="151" t="s">
        <v>3813</v>
      </c>
      <c r="H783" s="151">
        <v>1228848</v>
      </c>
      <c r="I783" s="151"/>
      <c r="J783" s="151"/>
      <c r="K783" s="151"/>
      <c r="L783" s="151"/>
      <c r="M783" s="151"/>
      <c r="N783" s="151"/>
      <c r="O783" s="151"/>
      <c r="P783" s="151"/>
      <c r="Q783" s="151"/>
      <c r="R783" s="151"/>
      <c r="S783" s="151"/>
      <c r="T783" s="151"/>
      <c r="U783" s="151"/>
      <c r="V783" s="140">
        <v>45214</v>
      </c>
      <c r="W783" s="151" t="s">
        <v>4710</v>
      </c>
      <c r="X783" s="151"/>
      <c r="Z783"/>
    </row>
    <row r="784" spans="1:26" x14ac:dyDescent="0.25">
      <c r="A784" s="19" t="s">
        <v>4836</v>
      </c>
      <c r="B784" s="19" t="s">
        <v>4837</v>
      </c>
      <c r="C784" s="139">
        <v>16</v>
      </c>
      <c r="D784" s="19" t="s">
        <v>3904</v>
      </c>
      <c r="E784" s="19">
        <v>1252168</v>
      </c>
      <c r="F784" s="140">
        <v>45210</v>
      </c>
      <c r="G784" s="151" t="s">
        <v>3813</v>
      </c>
      <c r="H784" s="151">
        <v>1221158</v>
      </c>
      <c r="I784" s="151"/>
      <c r="J784" s="151"/>
      <c r="K784" s="151"/>
      <c r="L784" s="151"/>
      <c r="M784" s="151"/>
      <c r="N784" s="151"/>
      <c r="O784" s="151"/>
      <c r="P784" s="151"/>
      <c r="Q784" s="151"/>
      <c r="R784" s="151"/>
      <c r="S784" s="151"/>
      <c r="T784" s="151"/>
      <c r="U784" s="151"/>
      <c r="V784" s="152">
        <v>45216</v>
      </c>
      <c r="W784" s="151" t="s">
        <v>4838</v>
      </c>
      <c r="X784" s="151"/>
      <c r="Z784" s="19">
        <v>5</v>
      </c>
    </row>
    <row r="785" spans="1:26" x14ac:dyDescent="0.25">
      <c r="A785" s="19" t="s">
        <v>4839</v>
      </c>
      <c r="B785" s="19" t="s">
        <v>4840</v>
      </c>
      <c r="C785" s="139">
        <v>16</v>
      </c>
      <c r="D785" s="19" t="s">
        <v>3904</v>
      </c>
      <c r="E785" s="19">
        <v>1252168</v>
      </c>
      <c r="F785" s="140">
        <v>45210</v>
      </c>
      <c r="G785" s="151" t="s">
        <v>3813</v>
      </c>
      <c r="H785" s="151">
        <v>1221158</v>
      </c>
      <c r="I785" s="151"/>
      <c r="J785" s="151"/>
      <c r="K785" s="151"/>
      <c r="L785" s="151"/>
      <c r="M785" s="151"/>
      <c r="N785" s="151"/>
      <c r="O785" s="151"/>
      <c r="P785" s="151"/>
      <c r="Q785" s="151"/>
      <c r="R785" s="151"/>
      <c r="S785" s="151"/>
      <c r="T785" s="151"/>
      <c r="U785" s="151"/>
      <c r="V785" s="152">
        <v>45217</v>
      </c>
      <c r="W785" s="151" t="s">
        <v>4838</v>
      </c>
      <c r="X785" s="151"/>
      <c r="Z785" s="19">
        <v>6</v>
      </c>
    </row>
    <row r="786" spans="1:26" x14ac:dyDescent="0.25">
      <c r="A786" s="19" t="s">
        <v>4841</v>
      </c>
      <c r="B786" s="19" t="s">
        <v>4842</v>
      </c>
      <c r="C786" s="139">
        <v>3.625</v>
      </c>
      <c r="D786" s="19" t="s">
        <v>4558</v>
      </c>
      <c r="E786" s="19">
        <v>1016454</v>
      </c>
      <c r="F786" s="140">
        <v>45211</v>
      </c>
      <c r="G786" s="151" t="s">
        <v>3813</v>
      </c>
      <c r="H786" s="151">
        <v>1228848</v>
      </c>
      <c r="I786" s="151"/>
      <c r="J786" s="151"/>
      <c r="K786" s="151"/>
      <c r="L786" s="151"/>
      <c r="M786" s="151"/>
      <c r="N786" s="151"/>
      <c r="O786" s="151"/>
      <c r="P786" s="151"/>
      <c r="Q786" s="151"/>
      <c r="R786" s="151"/>
      <c r="S786" s="151"/>
      <c r="T786" s="151"/>
      <c r="U786" s="151"/>
      <c r="V786" s="152">
        <v>45215</v>
      </c>
      <c r="W786" s="151" t="s">
        <v>4710</v>
      </c>
      <c r="X786" s="151"/>
      <c r="Z786"/>
    </row>
    <row r="787" spans="1:26" x14ac:dyDescent="0.25">
      <c r="A787" s="19" t="s">
        <v>4843</v>
      </c>
      <c r="B787" s="19">
        <v>13886502</v>
      </c>
      <c r="C787" s="139">
        <v>12</v>
      </c>
      <c r="D787" s="19" t="s">
        <v>3917</v>
      </c>
      <c r="E787" s="19">
        <v>1020531</v>
      </c>
      <c r="F787" s="140">
        <v>45214</v>
      </c>
      <c r="G787" s="151" t="s">
        <v>3813</v>
      </c>
      <c r="H787" s="151">
        <v>1146009</v>
      </c>
      <c r="I787" s="151"/>
      <c r="J787" s="151"/>
      <c r="K787" s="151"/>
      <c r="L787" s="151"/>
      <c r="M787" s="151"/>
      <c r="N787" s="151"/>
      <c r="O787" s="151"/>
      <c r="P787" s="151"/>
      <c r="Q787" s="151"/>
      <c r="R787" s="151"/>
      <c r="S787" s="151"/>
      <c r="T787" s="151"/>
      <c r="U787" s="151"/>
      <c r="V787" s="152">
        <v>45217</v>
      </c>
      <c r="W787" s="151" t="s">
        <v>4844</v>
      </c>
      <c r="X787" s="151"/>
      <c r="Z787"/>
    </row>
    <row r="788" spans="1:26" x14ac:dyDescent="0.25">
      <c r="A788" s="19" t="s">
        <v>4845</v>
      </c>
      <c r="B788" s="19">
        <v>13913122</v>
      </c>
      <c r="C788" s="139">
        <v>12</v>
      </c>
      <c r="D788" s="19" t="s">
        <v>3917</v>
      </c>
      <c r="E788" s="19">
        <v>1020531</v>
      </c>
      <c r="F788" s="140">
        <v>45214</v>
      </c>
      <c r="G788" s="151" t="s">
        <v>3813</v>
      </c>
      <c r="H788" s="151">
        <v>1146009</v>
      </c>
      <c r="I788" s="151"/>
      <c r="J788" s="151"/>
      <c r="K788" s="151"/>
      <c r="L788" s="151"/>
      <c r="M788" s="151"/>
      <c r="N788" s="151"/>
      <c r="O788" s="151"/>
      <c r="P788" s="151"/>
      <c r="Q788" s="151"/>
      <c r="R788" s="151"/>
      <c r="S788" s="151"/>
      <c r="T788" s="151"/>
      <c r="U788" s="151"/>
      <c r="V788" s="152">
        <v>45217</v>
      </c>
      <c r="W788" s="151" t="s">
        <v>4844</v>
      </c>
      <c r="X788" s="151"/>
      <c r="Z788"/>
    </row>
    <row r="789" spans="1:26" x14ac:dyDescent="0.25">
      <c r="A789" s="19" t="s">
        <v>4846</v>
      </c>
      <c r="B789" s="19">
        <v>13912279</v>
      </c>
      <c r="C789" s="139">
        <v>12</v>
      </c>
      <c r="D789" s="19" t="s">
        <v>3917</v>
      </c>
      <c r="E789" s="19">
        <v>1020531</v>
      </c>
      <c r="F789" s="140">
        <v>45214</v>
      </c>
      <c r="G789" s="19" t="s">
        <v>3813</v>
      </c>
      <c r="H789" s="19">
        <v>1146009</v>
      </c>
      <c r="V789" s="140">
        <v>45218</v>
      </c>
      <c r="W789" s="19" t="s">
        <v>4844</v>
      </c>
      <c r="Z789"/>
    </row>
    <row r="790" spans="1:26" x14ac:dyDescent="0.25">
      <c r="A790" s="19" t="s">
        <v>4847</v>
      </c>
      <c r="B790" s="19">
        <v>14056983</v>
      </c>
      <c r="C790" s="139">
        <v>12</v>
      </c>
      <c r="D790" s="19" t="s">
        <v>3996</v>
      </c>
      <c r="E790" s="19" t="s">
        <v>4642</v>
      </c>
      <c r="F790" s="140">
        <v>45215</v>
      </c>
      <c r="G790" s="19" t="s">
        <v>3813</v>
      </c>
      <c r="H790" s="19">
        <v>1245350</v>
      </c>
      <c r="V790" s="152">
        <v>45216</v>
      </c>
      <c r="W790" s="19" t="s">
        <v>4848</v>
      </c>
      <c r="Z790"/>
    </row>
    <row r="791" spans="1:26" x14ac:dyDescent="0.25">
      <c r="A791" s="19" t="s">
        <v>4849</v>
      </c>
      <c r="B791" s="19">
        <v>14064448</v>
      </c>
      <c r="C791" s="139">
        <v>12</v>
      </c>
      <c r="D791" s="19" t="s">
        <v>3996</v>
      </c>
      <c r="E791" s="19" t="s">
        <v>4642</v>
      </c>
      <c r="F791" s="140">
        <v>45215</v>
      </c>
      <c r="G791" s="19" t="s">
        <v>3813</v>
      </c>
      <c r="H791" s="19">
        <v>1245350</v>
      </c>
      <c r="V791" s="152">
        <v>45216</v>
      </c>
      <c r="W791" s="19" t="s">
        <v>4848</v>
      </c>
      <c r="Z791"/>
    </row>
    <row r="792" spans="1:26" x14ac:dyDescent="0.25">
      <c r="A792" s="19" t="s">
        <v>4850</v>
      </c>
      <c r="B792" s="19">
        <v>13903294</v>
      </c>
      <c r="C792" s="139">
        <v>12.25</v>
      </c>
      <c r="D792" s="19" t="s">
        <v>146</v>
      </c>
      <c r="E792" s="19">
        <v>1142907</v>
      </c>
      <c r="F792" s="140">
        <v>45216</v>
      </c>
      <c r="G792" s="19" t="s">
        <v>3813</v>
      </c>
      <c r="H792" s="19">
        <v>1112857</v>
      </c>
      <c r="V792" s="152">
        <v>45222</v>
      </c>
      <c r="W792" s="19" t="s">
        <v>4664</v>
      </c>
      <c r="Z792" s="19">
        <v>5</v>
      </c>
    </row>
    <row r="793" spans="1:26" x14ac:dyDescent="0.25">
      <c r="A793" s="19" t="s">
        <v>4851</v>
      </c>
      <c r="B793" s="19">
        <v>13845747</v>
      </c>
      <c r="C793" s="139">
        <v>17</v>
      </c>
      <c r="D793" s="19" t="s">
        <v>3904</v>
      </c>
      <c r="E793" s="19">
        <v>1162267</v>
      </c>
      <c r="F793" s="140">
        <v>45217</v>
      </c>
      <c r="G793" s="19" t="s">
        <v>3813</v>
      </c>
      <c r="H793" s="19">
        <v>1153090</v>
      </c>
      <c r="V793" s="152">
        <v>45221</v>
      </c>
      <c r="W793" s="19" t="s">
        <v>4852</v>
      </c>
      <c r="Z793"/>
    </row>
    <row r="794" spans="1:26" x14ac:dyDescent="0.25">
      <c r="A794" s="19" t="s">
        <v>4853</v>
      </c>
      <c r="B794" s="19">
        <v>13893309</v>
      </c>
      <c r="C794" s="139">
        <v>17</v>
      </c>
      <c r="D794" s="19" t="s">
        <v>4405</v>
      </c>
      <c r="E794" s="19">
        <v>1207425</v>
      </c>
      <c r="F794" s="140">
        <v>45217</v>
      </c>
      <c r="G794" s="19" t="s">
        <v>3813</v>
      </c>
      <c r="H794" s="19">
        <v>1231398</v>
      </c>
      <c r="V794" s="152">
        <v>45228</v>
      </c>
      <c r="W794" s="19" t="s">
        <v>4854</v>
      </c>
      <c r="Z794" s="19">
        <v>8</v>
      </c>
    </row>
    <row r="795" spans="1:26" x14ac:dyDescent="0.25">
      <c r="A795" s="19" t="s">
        <v>4855</v>
      </c>
      <c r="B795" s="19">
        <v>14056707</v>
      </c>
      <c r="C795" s="139">
        <v>16</v>
      </c>
      <c r="D795" s="19" t="s">
        <v>4389</v>
      </c>
      <c r="E795" s="19" t="s">
        <v>4788</v>
      </c>
      <c r="F795" s="140">
        <v>45218</v>
      </c>
      <c r="G795" s="151" t="s">
        <v>3813</v>
      </c>
      <c r="H795" s="151">
        <v>1228782</v>
      </c>
      <c r="I795" s="151"/>
      <c r="J795" s="151"/>
      <c r="K795" s="151"/>
      <c r="L795" s="151"/>
      <c r="M795" s="151"/>
      <c r="N795" s="151"/>
      <c r="O795" s="151"/>
      <c r="P795" s="151"/>
      <c r="Q795" s="151"/>
      <c r="R795" s="151"/>
      <c r="S795" s="151"/>
      <c r="T795" s="151"/>
      <c r="U795" s="151"/>
      <c r="V795" s="140">
        <v>45225</v>
      </c>
      <c r="W795" s="19" t="s">
        <v>4735</v>
      </c>
      <c r="Z795" s="19">
        <v>6</v>
      </c>
    </row>
    <row r="796" spans="1:26" x14ac:dyDescent="0.25">
      <c r="A796" s="19" t="s">
        <v>4856</v>
      </c>
      <c r="B796" s="19">
        <v>14056708</v>
      </c>
      <c r="C796" s="139">
        <v>16</v>
      </c>
      <c r="D796" s="19" t="s">
        <v>4389</v>
      </c>
      <c r="E796" s="19">
        <v>1058252</v>
      </c>
      <c r="F796" s="140">
        <v>45218</v>
      </c>
      <c r="G796" s="151" t="s">
        <v>3813</v>
      </c>
      <c r="H796" s="151">
        <v>1228782</v>
      </c>
      <c r="I796" s="151"/>
      <c r="J796" s="151"/>
      <c r="K796" s="151"/>
      <c r="L796" s="151"/>
      <c r="M796" s="151"/>
      <c r="N796" s="151"/>
      <c r="O796" s="151"/>
      <c r="P796" s="151"/>
      <c r="Q796" s="151"/>
      <c r="R796" s="151"/>
      <c r="S796" s="151"/>
      <c r="T796" s="151"/>
      <c r="U796" s="151"/>
      <c r="V796" s="152">
        <v>45228</v>
      </c>
      <c r="W796" s="19" t="s">
        <v>4735</v>
      </c>
      <c r="Z796" s="19">
        <v>7</v>
      </c>
    </row>
    <row r="797" spans="1:26" ht="90" customHeight="1" x14ac:dyDescent="0.25">
      <c r="A797" s="19" t="s">
        <v>4857</v>
      </c>
      <c r="B797" s="19">
        <v>14023084</v>
      </c>
      <c r="C797" s="139">
        <v>6.125</v>
      </c>
      <c r="D797" s="19" t="s">
        <v>449</v>
      </c>
      <c r="E797" s="19">
        <v>1251085</v>
      </c>
      <c r="F797" s="140">
        <v>45218</v>
      </c>
      <c r="G797" s="151" t="s">
        <v>4858</v>
      </c>
      <c r="H797" s="151">
        <v>1145824</v>
      </c>
      <c r="I797" s="151"/>
      <c r="J797" s="151"/>
      <c r="K797" s="151"/>
      <c r="L797" s="151"/>
      <c r="M797" s="151"/>
      <c r="N797" s="151"/>
      <c r="O797" s="151"/>
      <c r="P797" s="151"/>
      <c r="Q797" s="151"/>
      <c r="R797" s="151"/>
      <c r="S797" s="151"/>
      <c r="T797" s="151"/>
      <c r="U797" s="151"/>
      <c r="V797" s="152">
        <v>45221</v>
      </c>
      <c r="W797" s="19" t="s">
        <v>4659</v>
      </c>
      <c r="Z797"/>
    </row>
    <row r="798" spans="1:26" ht="45" customHeight="1" x14ac:dyDescent="0.25">
      <c r="A798" s="19" t="s">
        <v>4859</v>
      </c>
      <c r="B798" s="19" t="s">
        <v>4860</v>
      </c>
      <c r="C798" s="139">
        <v>8.375</v>
      </c>
      <c r="D798" s="19" t="s">
        <v>3837</v>
      </c>
      <c r="E798" s="19" t="s">
        <v>3931</v>
      </c>
      <c r="F798" s="140">
        <v>45221</v>
      </c>
      <c r="G798" s="151" t="s">
        <v>3813</v>
      </c>
      <c r="H798" s="151">
        <v>1145826</v>
      </c>
      <c r="I798" s="151"/>
      <c r="J798" s="151"/>
      <c r="K798" s="151"/>
      <c r="L798" s="151"/>
      <c r="M798" s="151"/>
      <c r="N798" s="151"/>
      <c r="O798" s="151"/>
      <c r="P798" s="151"/>
      <c r="Q798" s="151"/>
      <c r="R798" s="151"/>
      <c r="S798" s="151"/>
      <c r="T798" s="151"/>
      <c r="U798" s="151"/>
      <c r="V798" s="152">
        <v>45223</v>
      </c>
      <c r="W798" s="151" t="s">
        <v>4861</v>
      </c>
      <c r="X798" s="151"/>
      <c r="Z798"/>
    </row>
    <row r="799" spans="1:26" ht="45" customHeight="1" x14ac:dyDescent="0.25">
      <c r="A799" s="19" t="s">
        <v>4862</v>
      </c>
      <c r="B799" s="19">
        <v>13870633</v>
      </c>
      <c r="C799" s="139">
        <v>8.375</v>
      </c>
      <c r="D799" s="19" t="s">
        <v>3837</v>
      </c>
      <c r="E799" s="19" t="s">
        <v>3931</v>
      </c>
      <c r="F799" s="140">
        <v>45221</v>
      </c>
      <c r="G799" s="151" t="s">
        <v>3813</v>
      </c>
      <c r="H799" s="151">
        <v>1145826</v>
      </c>
      <c r="I799" s="151"/>
      <c r="J799" s="151"/>
      <c r="K799" s="151"/>
      <c r="L799" s="151"/>
      <c r="M799" s="151"/>
      <c r="N799" s="151"/>
      <c r="O799" s="151"/>
      <c r="P799" s="151"/>
      <c r="Q799" s="151"/>
      <c r="R799" s="151"/>
      <c r="S799" s="151"/>
      <c r="T799" s="151"/>
      <c r="U799" s="151"/>
      <c r="V799" s="152">
        <v>45229</v>
      </c>
      <c r="W799" s="151" t="s">
        <v>4861</v>
      </c>
      <c r="X799" s="151"/>
      <c r="Z799" s="19">
        <v>7</v>
      </c>
    </row>
    <row r="800" spans="1:26" ht="45" customHeight="1" x14ac:dyDescent="0.25">
      <c r="A800" s="19" t="s">
        <v>4863</v>
      </c>
      <c r="B800" s="19">
        <v>13870634</v>
      </c>
      <c r="C800" s="139">
        <v>8.375</v>
      </c>
      <c r="D800" s="19" t="s">
        <v>3837</v>
      </c>
      <c r="E800" s="19" t="s">
        <v>3931</v>
      </c>
      <c r="F800" s="140">
        <v>45222</v>
      </c>
      <c r="G800" s="151" t="s">
        <v>3813</v>
      </c>
      <c r="H800" s="151">
        <v>1145826</v>
      </c>
      <c r="I800" s="151"/>
      <c r="J800" s="151"/>
      <c r="K800" s="151"/>
      <c r="L800" s="151"/>
      <c r="M800" s="151"/>
      <c r="N800" s="151"/>
      <c r="O800" s="151"/>
      <c r="P800" s="151"/>
      <c r="Q800" s="151"/>
      <c r="R800" s="151"/>
      <c r="S800" s="151"/>
      <c r="T800" s="151"/>
      <c r="U800" s="151"/>
      <c r="V800" s="152">
        <v>45225</v>
      </c>
      <c r="W800" s="151" t="s">
        <v>4864</v>
      </c>
      <c r="X800" s="151"/>
      <c r="Z800"/>
    </row>
    <row r="801" spans="1:30" ht="45" customHeight="1" x14ac:dyDescent="0.25">
      <c r="A801" s="19" t="s">
        <v>4865</v>
      </c>
      <c r="B801" s="19">
        <v>14067149</v>
      </c>
      <c r="C801" s="139">
        <v>12</v>
      </c>
      <c r="D801" s="19" t="s">
        <v>3996</v>
      </c>
      <c r="E801" s="19" t="s">
        <v>4642</v>
      </c>
      <c r="F801" s="140">
        <v>45223</v>
      </c>
      <c r="G801" s="151" t="s">
        <v>3813</v>
      </c>
      <c r="H801" s="151">
        <v>1245350</v>
      </c>
      <c r="I801" s="151"/>
      <c r="J801" s="151"/>
      <c r="K801" s="151"/>
      <c r="L801" s="151"/>
      <c r="M801" s="151"/>
      <c r="N801" s="151"/>
      <c r="O801" s="151"/>
      <c r="P801" s="151"/>
      <c r="Q801" s="151"/>
      <c r="R801" s="151"/>
      <c r="S801" s="151"/>
      <c r="T801" s="151"/>
      <c r="U801" s="151"/>
      <c r="V801" s="140">
        <v>45225</v>
      </c>
      <c r="W801" s="151" t="s">
        <v>4866</v>
      </c>
      <c r="X801" s="151"/>
      <c r="Z801"/>
    </row>
    <row r="802" spans="1:30" ht="45" customHeight="1" x14ac:dyDescent="0.25">
      <c r="A802" s="19" t="s">
        <v>4867</v>
      </c>
      <c r="B802" s="19">
        <v>14067150</v>
      </c>
      <c r="C802" s="139">
        <v>12</v>
      </c>
      <c r="D802" s="19" t="s">
        <v>3996</v>
      </c>
      <c r="E802" s="19" t="s">
        <v>4642</v>
      </c>
      <c r="F802" s="140">
        <v>45223</v>
      </c>
      <c r="G802" s="151" t="s">
        <v>3813</v>
      </c>
      <c r="H802" s="151">
        <v>1245350</v>
      </c>
      <c r="I802" s="151"/>
      <c r="J802" s="151"/>
      <c r="K802" s="151"/>
      <c r="L802" s="151"/>
      <c r="M802" s="151"/>
      <c r="N802" s="151"/>
      <c r="O802" s="151"/>
      <c r="P802" s="151"/>
      <c r="Q802" s="151"/>
      <c r="R802" s="151"/>
      <c r="S802" s="151"/>
      <c r="T802" s="151"/>
      <c r="U802" s="151"/>
      <c r="V802" s="152">
        <v>45228</v>
      </c>
      <c r="W802" s="151" t="s">
        <v>4866</v>
      </c>
      <c r="X802" s="151"/>
      <c r="Z802"/>
    </row>
    <row r="803" spans="1:30" x14ac:dyDescent="0.25">
      <c r="A803" s="19" t="s">
        <v>4868</v>
      </c>
      <c r="B803" s="19">
        <v>13616543</v>
      </c>
      <c r="C803" s="139">
        <v>12</v>
      </c>
      <c r="D803" s="19" t="s">
        <v>243</v>
      </c>
      <c r="E803" s="19" t="s">
        <v>4869</v>
      </c>
      <c r="F803" s="140">
        <v>45223</v>
      </c>
      <c r="G803" s="151" t="s">
        <v>3813</v>
      </c>
      <c r="H803" s="151">
        <v>1188197</v>
      </c>
      <c r="I803" s="151"/>
      <c r="J803" s="151"/>
      <c r="K803" s="151"/>
      <c r="L803" s="151"/>
      <c r="M803" s="151"/>
      <c r="N803" s="151"/>
      <c r="O803" s="151"/>
      <c r="P803" s="151"/>
      <c r="Q803" s="151"/>
      <c r="R803" s="151"/>
      <c r="S803" s="151"/>
      <c r="T803" s="151"/>
      <c r="U803" s="151"/>
      <c r="V803" s="152" t="s">
        <v>4870</v>
      </c>
      <c r="W803" s="151" t="s">
        <v>4871</v>
      </c>
      <c r="X803" s="151"/>
      <c r="Z803"/>
      <c r="AD803" s="19" t="s">
        <v>794</v>
      </c>
    </row>
    <row r="804" spans="1:30" ht="45" customHeight="1" x14ac:dyDescent="0.25">
      <c r="A804" s="19" t="s">
        <v>4872</v>
      </c>
      <c r="B804" s="19">
        <v>14056713</v>
      </c>
      <c r="C804" s="139">
        <v>16</v>
      </c>
      <c r="D804" s="19" t="s">
        <v>4389</v>
      </c>
      <c r="E804" s="19" t="s">
        <v>4355</v>
      </c>
      <c r="F804" s="140">
        <v>45229</v>
      </c>
      <c r="G804" s="151" t="s">
        <v>3813</v>
      </c>
      <c r="H804" s="151">
        <v>1229187</v>
      </c>
      <c r="I804" s="151"/>
      <c r="J804" s="151"/>
      <c r="K804" s="151"/>
      <c r="L804" s="151"/>
      <c r="M804" s="151"/>
      <c r="N804" s="151"/>
      <c r="O804" s="151"/>
      <c r="P804" s="151"/>
      <c r="Q804" s="151"/>
      <c r="R804" s="151"/>
      <c r="S804" s="151"/>
      <c r="T804" s="151"/>
      <c r="U804" s="151"/>
      <c r="V804" s="152">
        <v>45230</v>
      </c>
      <c r="W804" s="151" t="s">
        <v>4873</v>
      </c>
      <c r="X804" s="151"/>
      <c r="Z804"/>
    </row>
    <row r="805" spans="1:30" ht="45" customHeight="1" x14ac:dyDescent="0.25">
      <c r="A805" s="19" t="s">
        <v>4874</v>
      </c>
      <c r="B805" s="19">
        <v>14056711</v>
      </c>
      <c r="C805" s="139">
        <v>16</v>
      </c>
      <c r="D805" s="19" t="s">
        <v>4389</v>
      </c>
      <c r="E805" s="19" t="s">
        <v>4355</v>
      </c>
      <c r="F805" s="140">
        <v>45229</v>
      </c>
      <c r="G805" s="151" t="s">
        <v>3813</v>
      </c>
      <c r="H805" s="151">
        <v>1229187</v>
      </c>
      <c r="I805" s="151"/>
      <c r="J805" s="151"/>
      <c r="K805" s="151"/>
      <c r="L805" s="151"/>
      <c r="M805" s="151"/>
      <c r="N805" s="151"/>
      <c r="O805" s="151"/>
      <c r="P805" s="151"/>
      <c r="Q805" s="151"/>
      <c r="R805" s="151"/>
      <c r="S805" s="151"/>
      <c r="T805" s="151"/>
      <c r="U805" s="151"/>
      <c r="V805" s="152">
        <v>45231</v>
      </c>
      <c r="W805" s="151" t="s">
        <v>4873</v>
      </c>
      <c r="X805" s="151"/>
      <c r="Z805"/>
    </row>
    <row r="806" spans="1:30" x14ac:dyDescent="0.25">
      <c r="A806" s="19" t="s">
        <v>4875</v>
      </c>
      <c r="B806" s="19">
        <v>13925705</v>
      </c>
      <c r="C806" s="139">
        <v>16</v>
      </c>
      <c r="D806" s="19" t="s">
        <v>4169</v>
      </c>
      <c r="E806" s="19">
        <v>1190973</v>
      </c>
      <c r="F806" s="140">
        <v>45230</v>
      </c>
      <c r="G806" s="151" t="s">
        <v>3813</v>
      </c>
      <c r="H806" s="151">
        <v>1197910</v>
      </c>
      <c r="I806" s="151"/>
      <c r="J806" s="151"/>
      <c r="K806" s="151"/>
      <c r="L806" s="151"/>
      <c r="M806" s="151"/>
      <c r="N806" s="151"/>
      <c r="O806" s="151"/>
      <c r="P806" s="151"/>
      <c r="Q806" s="151"/>
      <c r="R806" s="151"/>
      <c r="S806" s="151"/>
      <c r="T806" s="151"/>
      <c r="U806" s="151"/>
      <c r="V806" s="152">
        <v>45235</v>
      </c>
      <c r="W806" s="151" t="s">
        <v>4170</v>
      </c>
      <c r="X806" s="151"/>
      <c r="Z806"/>
    </row>
    <row r="807" spans="1:30" x14ac:dyDescent="0.25">
      <c r="A807" s="19" t="s">
        <v>4876</v>
      </c>
      <c r="B807" s="19">
        <v>13925589</v>
      </c>
      <c r="C807" s="139">
        <v>16</v>
      </c>
      <c r="D807" s="19" t="s">
        <v>4169</v>
      </c>
      <c r="E807" s="19">
        <v>1190973</v>
      </c>
      <c r="F807" s="140">
        <v>45230</v>
      </c>
      <c r="G807" s="151" t="s">
        <v>3813</v>
      </c>
      <c r="H807" s="151">
        <v>1197910</v>
      </c>
      <c r="I807" s="151"/>
      <c r="J807" s="151"/>
      <c r="K807" s="151"/>
      <c r="L807" s="151"/>
      <c r="M807" s="151"/>
      <c r="N807" s="151"/>
      <c r="O807" s="151"/>
      <c r="P807" s="151"/>
      <c r="Q807" s="151"/>
      <c r="R807" s="151"/>
      <c r="S807" s="151"/>
      <c r="T807" s="151"/>
      <c r="U807" s="151"/>
      <c r="V807" s="140">
        <v>45235</v>
      </c>
      <c r="W807" s="151" t="s">
        <v>4170</v>
      </c>
      <c r="X807" s="151"/>
      <c r="Z807"/>
    </row>
    <row r="808" spans="1:30" x14ac:dyDescent="0.25">
      <c r="A808" s="19" t="s">
        <v>4877</v>
      </c>
      <c r="B808" s="19">
        <v>14036260</v>
      </c>
      <c r="C808" s="139">
        <v>3.625</v>
      </c>
      <c r="D808" s="19" t="s">
        <v>4558</v>
      </c>
      <c r="E808" s="19">
        <v>960723</v>
      </c>
      <c r="F808" s="140">
        <v>45231</v>
      </c>
      <c r="G808" s="151" t="s">
        <v>3813</v>
      </c>
      <c r="H808" s="151">
        <v>1228690</v>
      </c>
      <c r="I808" s="151"/>
      <c r="J808" s="151"/>
      <c r="K808" s="151"/>
      <c r="L808" s="151"/>
      <c r="M808" s="151"/>
      <c r="N808" s="151"/>
      <c r="O808" s="151"/>
      <c r="P808" s="151"/>
      <c r="Q808" s="151"/>
      <c r="R808" s="151"/>
      <c r="S808" s="151"/>
      <c r="T808" s="151"/>
      <c r="U808" s="151"/>
      <c r="V808" s="152">
        <v>45235</v>
      </c>
      <c r="W808" s="151" t="s">
        <v>4878</v>
      </c>
      <c r="X808" s="151"/>
      <c r="Z808"/>
    </row>
    <row r="809" spans="1:30" x14ac:dyDescent="0.25">
      <c r="A809" s="19" t="s">
        <v>4879</v>
      </c>
      <c r="B809" s="19">
        <v>14036261</v>
      </c>
      <c r="C809" s="139">
        <v>3.625</v>
      </c>
      <c r="D809" s="19" t="s">
        <v>4558</v>
      </c>
      <c r="E809" s="19">
        <v>960723</v>
      </c>
      <c r="F809" s="140">
        <v>45231</v>
      </c>
      <c r="G809" s="151" t="s">
        <v>3813</v>
      </c>
      <c r="H809" s="151">
        <v>1228690</v>
      </c>
      <c r="I809" s="151"/>
      <c r="J809" s="151"/>
      <c r="K809" s="151"/>
      <c r="L809" s="151"/>
      <c r="M809" s="151"/>
      <c r="N809" s="151"/>
      <c r="O809" s="151"/>
      <c r="P809" s="151"/>
      <c r="Q809" s="151"/>
      <c r="R809" s="151"/>
      <c r="S809" s="151"/>
      <c r="T809" s="151"/>
      <c r="U809" s="151"/>
      <c r="V809" s="152">
        <v>45235</v>
      </c>
      <c r="W809" s="151" t="s">
        <v>4878</v>
      </c>
      <c r="X809" s="151"/>
      <c r="Z809"/>
    </row>
    <row r="810" spans="1:30" x14ac:dyDescent="0.25">
      <c r="A810" s="19" t="s">
        <v>4880</v>
      </c>
      <c r="B810" s="19">
        <v>14036257</v>
      </c>
      <c r="C810" s="139">
        <v>3.625</v>
      </c>
      <c r="D810" s="19" t="s">
        <v>4558</v>
      </c>
      <c r="E810" s="19">
        <v>960723</v>
      </c>
      <c r="F810" s="140">
        <v>45232</v>
      </c>
      <c r="G810" s="151" t="s">
        <v>3813</v>
      </c>
      <c r="H810" s="151">
        <v>1228690</v>
      </c>
      <c r="I810" s="151"/>
      <c r="J810" s="151"/>
      <c r="K810" s="151"/>
      <c r="L810" s="151"/>
      <c r="M810" s="151"/>
      <c r="N810" s="151"/>
      <c r="O810" s="151"/>
      <c r="P810" s="151"/>
      <c r="Q810" s="151"/>
      <c r="R810" s="151"/>
      <c r="S810" s="151"/>
      <c r="T810" s="151"/>
      <c r="U810" s="151"/>
      <c r="V810" s="152">
        <v>45235</v>
      </c>
      <c r="W810" s="151" t="s">
        <v>4878</v>
      </c>
      <c r="X810" s="151"/>
      <c r="Z810"/>
    </row>
    <row r="811" spans="1:30" x14ac:dyDescent="0.25">
      <c r="A811" s="19" t="s">
        <v>4881</v>
      </c>
      <c r="B811" s="19">
        <v>13918075</v>
      </c>
      <c r="C811" s="139">
        <v>12.25</v>
      </c>
      <c r="D811" s="19" t="s">
        <v>146</v>
      </c>
      <c r="E811" s="19">
        <v>1142907</v>
      </c>
      <c r="F811" s="140">
        <v>45235</v>
      </c>
      <c r="G811" s="151" t="s">
        <v>3813</v>
      </c>
      <c r="H811" s="151">
        <v>1112857</v>
      </c>
      <c r="I811" s="151"/>
      <c r="J811" s="151"/>
      <c r="K811" s="151"/>
      <c r="L811" s="151"/>
      <c r="M811" s="151"/>
      <c r="N811" s="151"/>
      <c r="O811" s="151"/>
      <c r="P811" s="151"/>
      <c r="Q811" s="151"/>
      <c r="R811" s="151"/>
      <c r="S811" s="151"/>
      <c r="T811" s="151"/>
      <c r="U811" s="151"/>
      <c r="V811" s="152">
        <v>45237</v>
      </c>
      <c r="W811" s="151" t="s">
        <v>4304</v>
      </c>
      <c r="X811" s="151"/>
      <c r="Z811"/>
    </row>
    <row r="812" spans="1:30" x14ac:dyDescent="0.25">
      <c r="A812" s="19" t="s">
        <v>4882</v>
      </c>
      <c r="B812" s="19">
        <v>13917052</v>
      </c>
      <c r="C812" s="139">
        <v>12.25</v>
      </c>
      <c r="D812" s="19" t="s">
        <v>146</v>
      </c>
      <c r="E812" s="19">
        <v>1142907</v>
      </c>
      <c r="F812" s="140">
        <v>45235</v>
      </c>
      <c r="G812" s="151" t="s">
        <v>3813</v>
      </c>
      <c r="H812" s="151">
        <v>1112857</v>
      </c>
      <c r="I812" s="151"/>
      <c r="J812" s="151"/>
      <c r="K812" s="151"/>
      <c r="L812" s="151"/>
      <c r="M812" s="151"/>
      <c r="N812" s="151"/>
      <c r="O812" s="151"/>
      <c r="P812" s="151"/>
      <c r="Q812" s="151"/>
      <c r="R812" s="151"/>
      <c r="S812" s="151"/>
      <c r="T812" s="151"/>
      <c r="U812" s="151"/>
      <c r="V812" s="152">
        <v>45237</v>
      </c>
      <c r="W812" s="151" t="s">
        <v>4304</v>
      </c>
      <c r="X812" s="151"/>
      <c r="Z812"/>
    </row>
    <row r="813" spans="1:30" x14ac:dyDescent="0.25">
      <c r="A813" s="19" t="s">
        <v>4883</v>
      </c>
      <c r="B813" s="19">
        <v>13939970</v>
      </c>
      <c r="C813" s="139">
        <v>12.25</v>
      </c>
      <c r="D813" s="19" t="s">
        <v>146</v>
      </c>
      <c r="E813" s="19">
        <v>1142907</v>
      </c>
      <c r="F813" s="140">
        <v>45235</v>
      </c>
      <c r="G813" s="151" t="s">
        <v>3813</v>
      </c>
      <c r="H813" s="151">
        <v>1112857</v>
      </c>
      <c r="I813" s="151"/>
      <c r="J813" s="151"/>
      <c r="K813" s="151"/>
      <c r="L813" s="151"/>
      <c r="M813" s="151"/>
      <c r="N813" s="151"/>
      <c r="O813" s="151"/>
      <c r="P813" s="151"/>
      <c r="Q813" s="151"/>
      <c r="R813" s="151"/>
      <c r="S813" s="151"/>
      <c r="T813" s="151"/>
      <c r="U813" s="151"/>
      <c r="V813" s="140">
        <v>45237</v>
      </c>
      <c r="W813" s="151" t="s">
        <v>4304</v>
      </c>
      <c r="X813" s="151"/>
      <c r="Z813"/>
    </row>
    <row r="814" spans="1:30" x14ac:dyDescent="0.25">
      <c r="A814" s="19" t="s">
        <v>4884</v>
      </c>
      <c r="B814" s="19">
        <v>13884767</v>
      </c>
      <c r="C814" s="139">
        <v>5.875</v>
      </c>
      <c r="D814" s="19" t="s">
        <v>4382</v>
      </c>
      <c r="E814" s="19">
        <v>1138943</v>
      </c>
      <c r="F814" s="140">
        <v>45238</v>
      </c>
      <c r="G814" s="151" t="s">
        <v>3813</v>
      </c>
      <c r="H814" s="151">
        <v>1227237</v>
      </c>
      <c r="I814" s="151"/>
      <c r="J814" s="151"/>
      <c r="K814" s="151"/>
      <c r="L814" s="151"/>
      <c r="M814" s="151"/>
      <c r="N814" s="151"/>
      <c r="O814" s="151"/>
      <c r="P814" s="151"/>
      <c r="Q814" s="151"/>
      <c r="R814" s="151"/>
      <c r="S814" s="151"/>
      <c r="T814" s="151"/>
      <c r="U814" s="151"/>
      <c r="V814" s="152">
        <v>45243</v>
      </c>
      <c r="W814" s="151" t="s">
        <v>4383</v>
      </c>
      <c r="X814" s="151"/>
      <c r="Z814"/>
    </row>
    <row r="815" spans="1:30" x14ac:dyDescent="0.25">
      <c r="A815" s="19" t="s">
        <v>4885</v>
      </c>
      <c r="B815" s="19">
        <v>14036266</v>
      </c>
      <c r="C815" s="139">
        <v>6.125</v>
      </c>
      <c r="D815" s="19" t="s">
        <v>4690</v>
      </c>
      <c r="E815" s="19">
        <v>1137348</v>
      </c>
      <c r="F815" s="140">
        <v>45238</v>
      </c>
      <c r="G815" s="151" t="s">
        <v>3813</v>
      </c>
      <c r="H815" s="151">
        <v>1145877</v>
      </c>
      <c r="I815" s="151"/>
      <c r="J815" s="151"/>
      <c r="K815" s="151"/>
      <c r="L815" s="151"/>
      <c r="M815" s="151"/>
      <c r="N815" s="151"/>
      <c r="O815" s="151"/>
      <c r="P815" s="151"/>
      <c r="Q815" s="151"/>
      <c r="R815" s="151"/>
      <c r="S815" s="151"/>
      <c r="T815" s="151"/>
      <c r="U815" s="151"/>
      <c r="V815" s="152">
        <v>45242</v>
      </c>
      <c r="W815" s="151" t="s">
        <v>4886</v>
      </c>
      <c r="X815" s="151"/>
      <c r="Z815"/>
    </row>
    <row r="816" spans="1:30" x14ac:dyDescent="0.25">
      <c r="A816" s="19" t="s">
        <v>4887</v>
      </c>
      <c r="B816" s="19">
        <v>14036265</v>
      </c>
      <c r="C816" s="139">
        <v>6.125</v>
      </c>
      <c r="D816" s="19" t="s">
        <v>4690</v>
      </c>
      <c r="E816" s="19">
        <v>1137348</v>
      </c>
      <c r="F816" s="140">
        <v>45238</v>
      </c>
      <c r="G816" s="151" t="s">
        <v>3813</v>
      </c>
      <c r="H816" s="151">
        <v>1145877</v>
      </c>
      <c r="I816" s="151"/>
      <c r="J816" s="151"/>
      <c r="K816" s="151"/>
      <c r="L816" s="151"/>
      <c r="M816" s="151"/>
      <c r="N816" s="151"/>
      <c r="O816" s="151"/>
      <c r="P816" s="151"/>
      <c r="Q816" s="151"/>
      <c r="R816" s="151"/>
      <c r="S816" s="151"/>
      <c r="T816" s="151"/>
      <c r="U816" s="151"/>
      <c r="V816" s="152">
        <v>45242</v>
      </c>
      <c r="W816" s="151" t="s">
        <v>4886</v>
      </c>
      <c r="X816" s="151"/>
      <c r="Z816"/>
    </row>
    <row r="817" spans="1:26" x14ac:dyDescent="0.25">
      <c r="A817" s="19" t="s">
        <v>4888</v>
      </c>
      <c r="B817" s="19">
        <v>13899511</v>
      </c>
      <c r="C817" s="139">
        <v>5.875</v>
      </c>
      <c r="D817" s="19" t="s">
        <v>4382</v>
      </c>
      <c r="E817" s="19">
        <v>1138943</v>
      </c>
      <c r="F817" s="140">
        <v>45239</v>
      </c>
      <c r="G817" s="151" t="s">
        <v>3813</v>
      </c>
      <c r="H817" s="151">
        <v>1227237</v>
      </c>
      <c r="I817" s="151"/>
      <c r="J817" s="151"/>
      <c r="K817" s="151"/>
      <c r="L817" s="151"/>
      <c r="M817" s="151"/>
      <c r="N817" s="151"/>
      <c r="O817" s="151"/>
      <c r="P817" s="151"/>
      <c r="Q817" s="151"/>
      <c r="R817" s="151"/>
      <c r="S817" s="151"/>
      <c r="T817" s="151"/>
      <c r="U817" s="151"/>
      <c r="V817" s="152">
        <v>45243</v>
      </c>
      <c r="W817" s="151" t="s">
        <v>4383</v>
      </c>
      <c r="X817" s="151"/>
      <c r="Z817"/>
    </row>
    <row r="818" spans="1:26" x14ac:dyDescent="0.25">
      <c r="A818" s="19" t="s">
        <v>4889</v>
      </c>
      <c r="B818" s="19">
        <v>13885438</v>
      </c>
      <c r="C818" s="139">
        <v>5.875</v>
      </c>
      <c r="D818" s="19" t="s">
        <v>4382</v>
      </c>
      <c r="E818" s="19">
        <v>1138943</v>
      </c>
      <c r="F818" s="140">
        <v>45239</v>
      </c>
      <c r="G818" s="151" t="s">
        <v>3813</v>
      </c>
      <c r="H818" s="151">
        <v>1227237</v>
      </c>
      <c r="I818" s="151"/>
      <c r="J818" s="151"/>
      <c r="K818" s="151"/>
      <c r="L818" s="151"/>
      <c r="M818" s="151"/>
      <c r="N818" s="151"/>
      <c r="O818" s="151"/>
      <c r="P818" s="151"/>
      <c r="Q818" s="151"/>
      <c r="R818" s="151"/>
      <c r="S818" s="151"/>
      <c r="T818" s="151"/>
      <c r="U818" s="151"/>
      <c r="V818" s="152">
        <v>45243</v>
      </c>
      <c r="W818" s="151" t="s">
        <v>4383</v>
      </c>
      <c r="X818" s="151"/>
      <c r="Z818"/>
    </row>
    <row r="819" spans="1:26" x14ac:dyDescent="0.25">
      <c r="A819" s="19" t="s">
        <v>4890</v>
      </c>
      <c r="B819" s="19">
        <v>13771567</v>
      </c>
      <c r="C819" s="139">
        <v>8.5</v>
      </c>
      <c r="D819" s="19" t="s">
        <v>4014</v>
      </c>
      <c r="E819" s="19">
        <v>1159702</v>
      </c>
      <c r="F819" s="140">
        <v>45239</v>
      </c>
      <c r="G819" s="19" t="s">
        <v>3813</v>
      </c>
      <c r="H819" s="19">
        <v>1191006</v>
      </c>
      <c r="V819" s="140">
        <v>45244</v>
      </c>
      <c r="W819" s="19" t="s">
        <v>4891</v>
      </c>
      <c r="Z819"/>
    </row>
    <row r="820" spans="1:26" x14ac:dyDescent="0.25">
      <c r="A820" s="19" t="s">
        <v>4892</v>
      </c>
      <c r="B820" s="19">
        <v>13905842</v>
      </c>
      <c r="C820" s="139">
        <v>16</v>
      </c>
      <c r="D820" s="19" t="s">
        <v>4169</v>
      </c>
      <c r="E820" s="19">
        <v>1190973</v>
      </c>
      <c r="F820" s="140">
        <v>45244</v>
      </c>
      <c r="G820" s="19" t="s">
        <v>3813</v>
      </c>
      <c r="H820" s="19">
        <v>1197910</v>
      </c>
      <c r="V820" s="152">
        <v>45249</v>
      </c>
      <c r="W820" s="19" t="s">
        <v>4170</v>
      </c>
      <c r="Z820"/>
    </row>
    <row r="821" spans="1:26" x14ac:dyDescent="0.25">
      <c r="A821" s="19" t="s">
        <v>4893</v>
      </c>
      <c r="B821" s="19">
        <v>13924726</v>
      </c>
      <c r="C821" s="139">
        <v>16</v>
      </c>
      <c r="D821" s="19" t="s">
        <v>4169</v>
      </c>
      <c r="E821" s="19">
        <v>1190973</v>
      </c>
      <c r="F821" s="140">
        <v>45244</v>
      </c>
      <c r="G821" s="19" t="s">
        <v>3813</v>
      </c>
      <c r="H821" s="19">
        <v>1197910</v>
      </c>
      <c r="V821" s="152">
        <v>45249</v>
      </c>
      <c r="W821" s="19" t="s">
        <v>4170</v>
      </c>
      <c r="Z821"/>
    </row>
    <row r="822" spans="1:26" x14ac:dyDescent="0.25">
      <c r="A822" s="19" t="s">
        <v>4894</v>
      </c>
      <c r="B822" s="19">
        <v>13901739</v>
      </c>
      <c r="C822" s="139">
        <v>17</v>
      </c>
      <c r="D822" s="19" t="s">
        <v>4405</v>
      </c>
      <c r="E822" s="19">
        <v>1207425</v>
      </c>
      <c r="F822" s="140">
        <v>45245</v>
      </c>
      <c r="G822" s="19" t="s">
        <v>3813</v>
      </c>
      <c r="H822" s="19">
        <v>1231398</v>
      </c>
      <c r="V822" s="152">
        <v>45250</v>
      </c>
      <c r="W822" s="19" t="s">
        <v>4406</v>
      </c>
      <c r="Z822"/>
    </row>
    <row r="823" spans="1:26" x14ac:dyDescent="0.25">
      <c r="A823" s="19" t="s">
        <v>4895</v>
      </c>
      <c r="B823" s="19">
        <v>14073997</v>
      </c>
      <c r="C823" s="139">
        <v>12</v>
      </c>
      <c r="D823" s="19" t="s">
        <v>4698</v>
      </c>
      <c r="E823" s="19">
        <v>1249569</v>
      </c>
      <c r="F823" s="140">
        <v>45249</v>
      </c>
      <c r="G823" s="151" t="s">
        <v>3813</v>
      </c>
      <c r="H823" s="151">
        <v>1234376</v>
      </c>
      <c r="I823" s="151"/>
      <c r="J823" s="151"/>
      <c r="K823" s="151"/>
      <c r="L823" s="151"/>
      <c r="M823" s="151"/>
      <c r="N823" s="151"/>
      <c r="O823" s="151"/>
      <c r="P823" s="151"/>
      <c r="Q823" s="151"/>
      <c r="R823" s="151"/>
      <c r="S823" s="151"/>
      <c r="T823" s="151"/>
      <c r="U823" s="151"/>
      <c r="V823" s="152">
        <v>45251</v>
      </c>
      <c r="W823" s="19" t="s">
        <v>4896</v>
      </c>
      <c r="Z823"/>
    </row>
    <row r="824" spans="1:26" x14ac:dyDescent="0.25">
      <c r="A824" s="19" t="s">
        <v>4897</v>
      </c>
      <c r="B824" s="19">
        <v>13899525</v>
      </c>
      <c r="C824" s="139">
        <v>12.25</v>
      </c>
      <c r="D824" s="19" t="s">
        <v>4567</v>
      </c>
      <c r="E824" s="19">
        <v>1220553</v>
      </c>
      <c r="F824" s="140">
        <v>45250</v>
      </c>
      <c r="G824" s="151" t="s">
        <v>3813</v>
      </c>
      <c r="H824" s="151">
        <v>1220553</v>
      </c>
      <c r="I824" s="151"/>
      <c r="J824" s="151"/>
      <c r="K824" s="151"/>
      <c r="L824" s="151"/>
      <c r="M824" s="151"/>
      <c r="N824" s="151"/>
      <c r="O824" s="151"/>
      <c r="P824" s="151"/>
      <c r="Q824" s="151"/>
      <c r="R824" s="151"/>
      <c r="S824" s="151"/>
      <c r="T824" s="151"/>
      <c r="U824" s="151"/>
      <c r="V824" s="152">
        <v>45252</v>
      </c>
      <c r="W824" s="19" t="s">
        <v>4898</v>
      </c>
      <c r="Z824"/>
    </row>
    <row r="825" spans="1:26" x14ac:dyDescent="0.25">
      <c r="A825" s="19" t="s">
        <v>4899</v>
      </c>
      <c r="B825" s="19">
        <v>14056709</v>
      </c>
      <c r="C825" s="139">
        <v>16</v>
      </c>
      <c r="D825" s="19" t="s">
        <v>4389</v>
      </c>
      <c r="E825" s="19">
        <v>1058252</v>
      </c>
      <c r="F825" s="140">
        <v>45251</v>
      </c>
      <c r="G825" s="151" t="s">
        <v>3813</v>
      </c>
      <c r="H825" s="151">
        <v>1228782</v>
      </c>
      <c r="I825" s="151"/>
      <c r="J825" s="151"/>
      <c r="K825" s="151"/>
      <c r="L825" s="151"/>
      <c r="M825" s="151"/>
      <c r="N825" s="151"/>
      <c r="O825" s="151"/>
      <c r="P825" s="151"/>
      <c r="Q825" s="151"/>
      <c r="R825" s="151"/>
      <c r="S825" s="151"/>
      <c r="T825" s="151"/>
      <c r="U825" s="151"/>
      <c r="V825" s="140">
        <v>45253</v>
      </c>
      <c r="W825" s="19" t="s">
        <v>4900</v>
      </c>
      <c r="Z825"/>
    </row>
    <row r="826" spans="1:26" x14ac:dyDescent="0.25">
      <c r="A826" s="19" t="s">
        <v>4901</v>
      </c>
      <c r="B826" s="19">
        <v>13888897</v>
      </c>
      <c r="C826" s="139">
        <v>16</v>
      </c>
      <c r="D826" s="19" t="s">
        <v>4205</v>
      </c>
      <c r="E826" s="19">
        <v>1033011</v>
      </c>
      <c r="F826" s="140">
        <v>45251</v>
      </c>
      <c r="G826" s="151" t="s">
        <v>3813</v>
      </c>
      <c r="H826" s="151">
        <v>1145823</v>
      </c>
      <c r="I826" s="151"/>
      <c r="J826" s="151"/>
      <c r="K826" s="151"/>
      <c r="L826" s="151"/>
      <c r="M826" s="151"/>
      <c r="N826" s="151"/>
      <c r="O826" s="151"/>
      <c r="P826" s="151"/>
      <c r="Q826" s="151"/>
      <c r="R826" s="151"/>
      <c r="S826" s="151"/>
      <c r="T826" s="151"/>
      <c r="U826" s="151"/>
      <c r="V826" s="152">
        <v>45256</v>
      </c>
      <c r="W826" s="19" t="s">
        <v>4233</v>
      </c>
      <c r="Z826" s="151">
        <f ca="1">IF(AND(ISBLANK(F826), ISBLANK(V826)), "", NETWORKDAYS.INTL(F826, IF(V826="", TODAY(), V826), "0000110", DATA!$B$2:$B$200))</f>
        <v>4</v>
      </c>
    </row>
    <row r="827" spans="1:26" x14ac:dyDescent="0.25">
      <c r="A827" s="19" t="s">
        <v>4902</v>
      </c>
      <c r="B827" s="19">
        <v>14023086</v>
      </c>
      <c r="C827" s="139">
        <v>6.125</v>
      </c>
      <c r="D827" s="19" t="s">
        <v>449</v>
      </c>
      <c r="E827" s="19" t="s">
        <v>2671</v>
      </c>
      <c r="F827" s="140">
        <v>45252</v>
      </c>
      <c r="G827" s="151" t="s">
        <v>3813</v>
      </c>
      <c r="H827" s="151">
        <v>1145824</v>
      </c>
      <c r="I827" s="151"/>
      <c r="J827" s="151"/>
      <c r="K827" s="151"/>
      <c r="L827" s="151"/>
      <c r="M827" s="151"/>
      <c r="N827" s="151"/>
      <c r="O827" s="151"/>
      <c r="P827" s="151"/>
      <c r="Q827" s="151"/>
      <c r="R827" s="151"/>
      <c r="S827" s="151"/>
      <c r="T827" s="151"/>
      <c r="U827" s="151"/>
      <c r="V827" s="152">
        <v>45256</v>
      </c>
      <c r="W827" s="19" t="s">
        <v>4162</v>
      </c>
      <c r="Z827" s="151">
        <f ca="1">IF(AND(ISBLANK(F827), ISBLANK(V827)), "", NETWORKDAYS.INTL(F827, IF(V827="", TODAY(), V827), "0000110", DATA!$B$2:$B$200))</f>
        <v>3</v>
      </c>
    </row>
    <row r="828" spans="1:26" x14ac:dyDescent="0.25">
      <c r="A828" s="19" t="s">
        <v>4903</v>
      </c>
      <c r="B828" s="19">
        <v>14036264</v>
      </c>
      <c r="C828" s="139">
        <v>6.125</v>
      </c>
      <c r="D828" s="19" t="s">
        <v>449</v>
      </c>
      <c r="E828" s="19" t="s">
        <v>2671</v>
      </c>
      <c r="F828" s="140">
        <v>45252</v>
      </c>
      <c r="G828" s="151" t="s">
        <v>3813</v>
      </c>
      <c r="H828" s="151">
        <v>1145824</v>
      </c>
      <c r="I828" s="151"/>
      <c r="J828" s="151"/>
      <c r="K828" s="151"/>
      <c r="L828" s="151"/>
      <c r="M828" s="151"/>
      <c r="N828" s="151"/>
      <c r="O828" s="151"/>
      <c r="P828" s="151"/>
      <c r="Q828" s="151"/>
      <c r="R828" s="151"/>
      <c r="S828" s="151"/>
      <c r="T828" s="151"/>
      <c r="U828" s="151"/>
      <c r="V828" s="152">
        <v>45257</v>
      </c>
      <c r="W828" s="19" t="s">
        <v>4162</v>
      </c>
      <c r="Z828" s="151">
        <f ca="1">IF(AND(ISBLANK(F828), ISBLANK(V828)), "", NETWORKDAYS.INTL(F828, IF(V828="", TODAY(), V828), "0000110", DATA!$B$2:$B$200))</f>
        <v>4</v>
      </c>
    </row>
    <row r="829" spans="1:26" x14ac:dyDescent="0.25">
      <c r="A829" s="19" t="s">
        <v>4904</v>
      </c>
      <c r="B829" s="19">
        <v>14036263</v>
      </c>
      <c r="C829" s="139">
        <v>6.125</v>
      </c>
      <c r="D829" s="19" t="s">
        <v>449</v>
      </c>
      <c r="E829" s="19" t="s">
        <v>2671</v>
      </c>
      <c r="F829" s="140">
        <v>45252</v>
      </c>
      <c r="G829" s="151" t="s">
        <v>3813</v>
      </c>
      <c r="H829" s="151">
        <v>1145824</v>
      </c>
      <c r="I829" s="151"/>
      <c r="J829" s="151"/>
      <c r="K829" s="151"/>
      <c r="L829" s="151"/>
      <c r="M829" s="151"/>
      <c r="N829" s="151"/>
      <c r="O829" s="151"/>
      <c r="P829" s="151"/>
      <c r="Q829" s="151"/>
      <c r="R829" s="151"/>
      <c r="S829" s="151"/>
      <c r="T829" s="151"/>
      <c r="U829" s="151"/>
      <c r="V829" s="152">
        <v>45257</v>
      </c>
      <c r="W829" s="19" t="s">
        <v>4162</v>
      </c>
      <c r="Z829" s="151">
        <f ca="1">IF(AND(ISBLANK(F829), ISBLANK(V829)), "", NETWORKDAYS.INTL(F829, IF(V829="", TODAY(), V829), "0000110", DATA!$B$2:$B$200))</f>
        <v>4</v>
      </c>
    </row>
    <row r="830" spans="1:26" ht="45" customHeight="1" x14ac:dyDescent="0.25">
      <c r="A830" s="19" t="s">
        <v>4905</v>
      </c>
      <c r="B830" s="19">
        <v>14081902</v>
      </c>
      <c r="C830" s="139">
        <v>12</v>
      </c>
      <c r="D830" s="19" t="s">
        <v>3996</v>
      </c>
      <c r="E830" s="19" t="s">
        <v>4642</v>
      </c>
      <c r="F830" s="140">
        <v>45252</v>
      </c>
      <c r="G830" s="151" t="s">
        <v>3813</v>
      </c>
      <c r="H830" s="151">
        <v>1245350</v>
      </c>
      <c r="I830" s="151"/>
      <c r="J830" s="151"/>
      <c r="K830" s="151"/>
      <c r="L830" s="151"/>
      <c r="M830" s="151"/>
      <c r="N830" s="151"/>
      <c r="O830" s="151"/>
      <c r="P830" s="151"/>
      <c r="Q830" s="151"/>
      <c r="R830" s="151"/>
      <c r="S830" s="151"/>
      <c r="T830" s="151"/>
      <c r="U830" s="151"/>
      <c r="V830" s="152">
        <v>45257</v>
      </c>
      <c r="W830" s="19" t="s">
        <v>4906</v>
      </c>
      <c r="Z830" s="151">
        <f ca="1">IF(AND(ISBLANK(F830), ISBLANK(V830)), "", NETWORKDAYS.INTL(F830, IF(V830="", TODAY(), V830), "0000110", DATA!$B$2:$B$200))</f>
        <v>4</v>
      </c>
    </row>
    <row r="831" spans="1:26" ht="45" customHeight="1" x14ac:dyDescent="0.25">
      <c r="A831" s="19" t="s">
        <v>4907</v>
      </c>
      <c r="B831" s="19">
        <v>14081903</v>
      </c>
      <c r="C831" s="139">
        <v>12</v>
      </c>
      <c r="D831" s="19" t="s">
        <v>3996</v>
      </c>
      <c r="E831" s="19" t="s">
        <v>4642</v>
      </c>
      <c r="F831" s="140">
        <v>45253</v>
      </c>
      <c r="G831" s="151" t="s">
        <v>3813</v>
      </c>
      <c r="H831" s="151">
        <v>1245350</v>
      </c>
      <c r="I831" s="151"/>
      <c r="J831" s="151"/>
      <c r="K831" s="151"/>
      <c r="L831" s="151"/>
      <c r="M831" s="151"/>
      <c r="N831" s="151"/>
      <c r="O831" s="151"/>
      <c r="P831" s="151"/>
      <c r="Q831" s="151"/>
      <c r="R831" s="151"/>
      <c r="S831" s="151"/>
      <c r="T831" s="151"/>
      <c r="U831" s="151"/>
      <c r="V831" s="140">
        <v>45260</v>
      </c>
      <c r="W831" s="19" t="s">
        <v>4906</v>
      </c>
      <c r="Z831" s="151">
        <f ca="1">IF(AND(ISBLANK(F831), ISBLANK(V831)), "", NETWORKDAYS.INTL(F831, IF(V831="", TODAY(), V831), "0000110", DATA!$B$2:$B$200))</f>
        <v>6</v>
      </c>
    </row>
    <row r="832" spans="1:26" ht="45" customHeight="1" x14ac:dyDescent="0.25">
      <c r="A832" s="19" t="s">
        <v>4908</v>
      </c>
      <c r="B832" s="19">
        <v>14074754</v>
      </c>
      <c r="C832" s="139">
        <v>16</v>
      </c>
      <c r="D832" s="19" t="s">
        <v>4389</v>
      </c>
      <c r="E832" s="19">
        <v>1268728</v>
      </c>
      <c r="F832" s="140">
        <v>45256</v>
      </c>
      <c r="G832" s="151" t="s">
        <v>3813</v>
      </c>
      <c r="H832" s="151">
        <v>1268728</v>
      </c>
      <c r="I832" s="151"/>
      <c r="J832" s="151"/>
      <c r="K832" s="151"/>
      <c r="L832" s="151"/>
      <c r="M832" s="151"/>
      <c r="N832" s="151"/>
      <c r="O832" s="151"/>
      <c r="P832" s="151"/>
      <c r="Q832" s="151"/>
      <c r="R832" s="151"/>
      <c r="S832" s="151"/>
      <c r="T832" s="151"/>
      <c r="U832" s="151"/>
      <c r="V832" s="152">
        <v>45260</v>
      </c>
      <c r="W832" s="151" t="s">
        <v>4909</v>
      </c>
      <c r="X832" s="151"/>
      <c r="Z832" s="151">
        <f ca="1">IF(AND(ISBLANK(F832), ISBLANK(V832)), "", NETWORKDAYS.INTL(F832, IF(V832="", TODAY(), V832), "0000110", DATA!$B$2:$B$200))</f>
        <v>5</v>
      </c>
    </row>
    <row r="833" spans="1:26" ht="45" customHeight="1" x14ac:dyDescent="0.25">
      <c r="A833" s="19" t="s">
        <v>4910</v>
      </c>
      <c r="B833" s="19">
        <v>14074755</v>
      </c>
      <c r="C833" s="139">
        <v>16</v>
      </c>
      <c r="D833" s="19" t="s">
        <v>4389</v>
      </c>
      <c r="E833" s="19">
        <v>1268728</v>
      </c>
      <c r="F833" s="140">
        <v>45256</v>
      </c>
      <c r="G833" s="151" t="s">
        <v>3813</v>
      </c>
      <c r="H833" s="151">
        <v>1268728</v>
      </c>
      <c r="I833" s="151"/>
      <c r="J833" s="151"/>
      <c r="K833" s="151"/>
      <c r="L833" s="151"/>
      <c r="M833" s="151"/>
      <c r="N833" s="151"/>
      <c r="O833" s="151"/>
      <c r="P833" s="151"/>
      <c r="Q833" s="151"/>
      <c r="R833" s="151"/>
      <c r="S833" s="151"/>
      <c r="T833" s="151"/>
      <c r="U833" s="151"/>
      <c r="V833" s="152">
        <v>45260</v>
      </c>
      <c r="W833" s="151" t="s">
        <v>4909</v>
      </c>
      <c r="X833" s="151"/>
      <c r="Z833" s="151">
        <f ca="1">IF(AND(ISBLANK(F833), ISBLANK(V833)), "", NETWORKDAYS.INTL(F833, IF(V833="", TODAY(), V833), "0000110", DATA!$B$2:$B$200))</f>
        <v>5</v>
      </c>
    </row>
    <row r="834" spans="1:26" x14ac:dyDescent="0.25">
      <c r="A834" s="19" t="s">
        <v>4911</v>
      </c>
      <c r="B834" s="19">
        <v>14036259</v>
      </c>
      <c r="C834" s="139">
        <v>3.625</v>
      </c>
      <c r="D834" s="19" t="s">
        <v>4558</v>
      </c>
      <c r="E834" s="19">
        <v>960723</v>
      </c>
      <c r="F834" s="140">
        <v>45256</v>
      </c>
      <c r="G834" s="151" t="s">
        <v>3813</v>
      </c>
      <c r="H834" s="151">
        <v>1228848</v>
      </c>
      <c r="I834" s="151"/>
      <c r="J834" s="151"/>
      <c r="K834" s="151"/>
      <c r="L834" s="151"/>
      <c r="M834" s="151"/>
      <c r="N834" s="151"/>
      <c r="O834" s="151"/>
      <c r="P834" s="151"/>
      <c r="Q834" s="151"/>
      <c r="R834" s="151"/>
      <c r="S834" s="151"/>
      <c r="T834" s="151"/>
      <c r="U834" s="151"/>
      <c r="V834" s="152">
        <v>45258</v>
      </c>
      <c r="W834" s="151" t="s">
        <v>4912</v>
      </c>
      <c r="X834" s="151"/>
      <c r="Z834" s="151">
        <f ca="1">IF(AND(ISBLANK(F834), ISBLANK(V834)), "", NETWORKDAYS.INTL(F834, IF(V834="", TODAY(), V834), "0000110", DATA!$B$2:$B$200))</f>
        <v>3</v>
      </c>
    </row>
    <row r="835" spans="1:26" x14ac:dyDescent="0.25">
      <c r="A835" s="19" t="s">
        <v>4913</v>
      </c>
      <c r="B835" s="19">
        <v>14036250</v>
      </c>
      <c r="C835" s="139">
        <v>3.625</v>
      </c>
      <c r="D835" s="19" t="s">
        <v>4558</v>
      </c>
      <c r="E835" s="19">
        <v>1016454</v>
      </c>
      <c r="F835" s="140">
        <v>45256</v>
      </c>
      <c r="G835" s="151" t="s">
        <v>3813</v>
      </c>
      <c r="H835" s="151">
        <v>1228690</v>
      </c>
      <c r="I835" s="151"/>
      <c r="J835" s="151"/>
      <c r="K835" s="151"/>
      <c r="L835" s="151"/>
      <c r="M835" s="151"/>
      <c r="N835" s="151"/>
      <c r="O835" s="151"/>
      <c r="P835" s="151"/>
      <c r="Q835" s="151"/>
      <c r="R835" s="151"/>
      <c r="S835" s="151"/>
      <c r="T835" s="151"/>
      <c r="U835" s="151"/>
      <c r="V835" s="152">
        <v>45257</v>
      </c>
      <c r="W835" s="151" t="s">
        <v>4914</v>
      </c>
      <c r="X835" s="151"/>
      <c r="Z835" s="151">
        <f ca="1">IF(AND(ISBLANK(F835), ISBLANK(V835)), "", NETWORKDAYS.INTL(F835, IF(V835="", TODAY(), V835), "0000110", DATA!$B$2:$B$200))</f>
        <v>2</v>
      </c>
    </row>
    <row r="836" spans="1:26" x14ac:dyDescent="0.25">
      <c r="A836" s="19" t="s">
        <v>4915</v>
      </c>
      <c r="B836" s="19">
        <v>14036249</v>
      </c>
      <c r="C836" s="139">
        <v>3.625</v>
      </c>
      <c r="D836" s="19" t="s">
        <v>4558</v>
      </c>
      <c r="E836" s="19">
        <v>1016454</v>
      </c>
      <c r="F836" s="140">
        <v>45258</v>
      </c>
      <c r="G836" s="151" t="s">
        <v>3813</v>
      </c>
      <c r="H836" s="151">
        <v>1228690</v>
      </c>
      <c r="I836" s="151"/>
      <c r="J836" s="151"/>
      <c r="K836" s="151"/>
      <c r="L836" s="151"/>
      <c r="M836" s="151"/>
      <c r="N836" s="151"/>
      <c r="O836" s="151"/>
      <c r="P836" s="151"/>
      <c r="Q836" s="151"/>
      <c r="R836" s="151"/>
      <c r="S836" s="151"/>
      <c r="T836" s="151"/>
      <c r="U836" s="151"/>
      <c r="V836" s="152">
        <v>45260</v>
      </c>
      <c r="W836" s="151" t="s">
        <v>4914</v>
      </c>
      <c r="X836" s="151"/>
      <c r="Z836" s="151">
        <f ca="1">IF(AND(ISBLANK(F836), ISBLANK(V836)), "", NETWORKDAYS.INTL(F836, IF(V836="", TODAY(), V836), "0000110", DATA!$B$2:$B$200))</f>
        <v>3</v>
      </c>
    </row>
    <row r="837" spans="1:26" x14ac:dyDescent="0.25">
      <c r="A837" s="19" t="s">
        <v>4916</v>
      </c>
      <c r="B837" s="19">
        <v>13888896</v>
      </c>
      <c r="C837" s="139">
        <v>16</v>
      </c>
      <c r="D837" s="19" t="s">
        <v>4205</v>
      </c>
      <c r="E837" s="19">
        <v>1033011</v>
      </c>
      <c r="F837" s="140">
        <v>45258</v>
      </c>
      <c r="G837" s="151" t="s">
        <v>3813</v>
      </c>
      <c r="H837" s="151">
        <v>1145823</v>
      </c>
      <c r="I837" s="151"/>
      <c r="J837" s="151"/>
      <c r="K837" s="151"/>
      <c r="L837" s="151"/>
      <c r="M837" s="151"/>
      <c r="N837" s="151"/>
      <c r="O837" s="151"/>
      <c r="P837" s="151"/>
      <c r="Q837" s="151"/>
      <c r="R837" s="151"/>
      <c r="S837" s="151"/>
      <c r="T837" s="151"/>
      <c r="U837" s="151"/>
      <c r="V837" s="140">
        <v>45263</v>
      </c>
      <c r="W837" s="151" t="s">
        <v>4917</v>
      </c>
      <c r="X837" s="151"/>
      <c r="Z837" s="151">
        <f ca="1">IF(AND(ISBLANK(F837), ISBLANK(V837)), "", NETWORKDAYS.INTL(F837, IF(V837="", TODAY(), V837), "0000110", DATA!$B$2:$B$200))</f>
        <v>4</v>
      </c>
    </row>
    <row r="838" spans="1:26" ht="25.5" x14ac:dyDescent="0.25">
      <c r="A838" s="19" t="s">
        <v>4918</v>
      </c>
      <c r="B838" s="19">
        <v>13889235</v>
      </c>
      <c r="C838" s="139">
        <v>16</v>
      </c>
      <c r="D838" s="19" t="s">
        <v>4205</v>
      </c>
      <c r="E838" s="19">
        <v>1033011</v>
      </c>
      <c r="F838" s="140">
        <v>45258</v>
      </c>
      <c r="G838" s="151" t="s">
        <v>3813</v>
      </c>
      <c r="H838" s="151">
        <v>1145823</v>
      </c>
      <c r="I838" s="151"/>
      <c r="J838" s="151"/>
      <c r="K838" s="151"/>
      <c r="L838" s="151"/>
      <c r="M838" s="151"/>
      <c r="N838" s="151"/>
      <c r="O838" s="151"/>
      <c r="P838" s="151"/>
      <c r="Q838" s="151"/>
      <c r="R838" s="151"/>
      <c r="S838" s="151"/>
      <c r="T838" s="151"/>
      <c r="U838" s="151"/>
      <c r="V838" s="152">
        <v>45265</v>
      </c>
      <c r="W838" s="151" t="s">
        <v>4917</v>
      </c>
      <c r="X838" s="151"/>
      <c r="Y838" s="164" t="s">
        <v>4919</v>
      </c>
      <c r="Z838" s="151">
        <f ca="1">IF(AND(ISBLANK(F838), ISBLANK(V838)), "", NETWORKDAYS.INTL(F838, IF(V838="", TODAY(), V838), "0000110", DATA!$B$2:$B$200))</f>
        <v>6</v>
      </c>
    </row>
    <row r="839" spans="1:26" x14ac:dyDescent="0.25">
      <c r="A839" s="19" t="s">
        <v>4920</v>
      </c>
      <c r="B839" s="19">
        <v>14093077</v>
      </c>
      <c r="C839" s="139">
        <v>12</v>
      </c>
      <c r="D839" s="19" t="s">
        <v>4698</v>
      </c>
      <c r="E839" s="19">
        <v>1249569</v>
      </c>
      <c r="F839" s="140">
        <v>45271</v>
      </c>
      <c r="G839" s="151" t="s">
        <v>3813</v>
      </c>
      <c r="H839" s="151">
        <v>1234376</v>
      </c>
      <c r="I839" s="151"/>
      <c r="J839" s="151"/>
      <c r="K839" s="151"/>
      <c r="L839" s="151"/>
      <c r="M839" s="151"/>
      <c r="N839" s="151"/>
      <c r="O839" s="151"/>
      <c r="P839" s="151"/>
      <c r="Q839" s="151"/>
      <c r="R839" s="151"/>
      <c r="S839" s="151"/>
      <c r="T839" s="151"/>
      <c r="U839" s="151"/>
      <c r="V839" s="152">
        <v>45280</v>
      </c>
      <c r="W839" s="151" t="s">
        <v>4921</v>
      </c>
      <c r="X839" s="151"/>
      <c r="Y839" s="149" t="s">
        <v>20</v>
      </c>
      <c r="Z839" s="151">
        <f ca="1">IF(AND(ISBLANK(F839), ISBLANK(V839)), "", NETWORKDAYS.INTL(F839, IF(V839="", TODAY(), V839), "0000110", DATA!$B$2:$B$200))</f>
        <v>8</v>
      </c>
    </row>
    <row r="840" spans="1:26" x14ac:dyDescent="0.25">
      <c r="A840" s="19" t="s">
        <v>4922</v>
      </c>
      <c r="B840" s="19">
        <v>14093080</v>
      </c>
      <c r="C840" s="139">
        <v>12</v>
      </c>
      <c r="D840" s="19" t="s">
        <v>4698</v>
      </c>
      <c r="E840" s="19">
        <v>1249569</v>
      </c>
      <c r="F840" s="140">
        <v>45271</v>
      </c>
      <c r="G840" s="151" t="s">
        <v>3813</v>
      </c>
      <c r="H840" s="151">
        <v>1234376</v>
      </c>
      <c r="I840" s="151"/>
      <c r="J840" s="151"/>
      <c r="K840" s="151"/>
      <c r="L840" s="151"/>
      <c r="M840" s="151"/>
      <c r="N840" s="151"/>
      <c r="O840" s="151"/>
      <c r="P840" s="151"/>
      <c r="Q840" s="151"/>
      <c r="R840" s="151"/>
      <c r="S840" s="151"/>
      <c r="T840" s="151"/>
      <c r="U840" s="151"/>
      <c r="V840" s="152">
        <v>45273</v>
      </c>
      <c r="W840" s="151" t="s">
        <v>4921</v>
      </c>
      <c r="X840" s="151"/>
      <c r="Y840" s="149" t="s">
        <v>20</v>
      </c>
      <c r="Z840" s="151">
        <f ca="1">IF(AND(ISBLANK(F840), ISBLANK(V840)), "", NETWORKDAYS.INTL(F840, IF(V840="", TODAY(), V840), "0000110", DATA!$B$2:$B$200))</f>
        <v>3</v>
      </c>
    </row>
    <row r="841" spans="1:26" x14ac:dyDescent="0.25">
      <c r="A841" s="19" t="s">
        <v>4923</v>
      </c>
      <c r="B841" s="19">
        <v>14093074</v>
      </c>
      <c r="C841" s="139">
        <v>12</v>
      </c>
      <c r="D841" s="19" t="s">
        <v>3996</v>
      </c>
      <c r="E841" s="19">
        <v>1269308</v>
      </c>
      <c r="F841" s="140">
        <v>45272</v>
      </c>
      <c r="G841" s="151" t="s">
        <v>3813</v>
      </c>
      <c r="H841" s="151">
        <v>1245350</v>
      </c>
      <c r="I841" s="151"/>
      <c r="J841" s="151"/>
      <c r="K841" s="151"/>
      <c r="L841" s="151"/>
      <c r="M841" s="151"/>
      <c r="N841" s="151"/>
      <c r="O841" s="151"/>
      <c r="P841" s="151"/>
      <c r="Q841" s="151"/>
      <c r="R841" s="151"/>
      <c r="S841" s="151"/>
      <c r="T841" s="151"/>
      <c r="U841" s="151"/>
      <c r="V841" s="152">
        <v>45274</v>
      </c>
      <c r="W841" s="151" t="s">
        <v>4924</v>
      </c>
      <c r="X841" s="151"/>
      <c r="Z841" s="151">
        <f ca="1">IF(AND(ISBLANK(F841), ISBLANK(V841)), "", NETWORKDAYS.INTL(F841, IF(V841="", TODAY(), V841), "0000110", DATA!$B$2:$B$200))</f>
        <v>3</v>
      </c>
    </row>
    <row r="842" spans="1:26" x14ac:dyDescent="0.25">
      <c r="A842" s="19" t="s">
        <v>4925</v>
      </c>
      <c r="B842" s="19">
        <v>14074752</v>
      </c>
      <c r="C842" s="139">
        <v>16</v>
      </c>
      <c r="D842" s="19" t="s">
        <v>4389</v>
      </c>
      <c r="E842" s="19">
        <v>1268728</v>
      </c>
      <c r="F842" s="140">
        <v>45273</v>
      </c>
      <c r="G842" s="151" t="s">
        <v>3813</v>
      </c>
      <c r="H842" s="151">
        <v>1229187</v>
      </c>
      <c r="I842" s="151"/>
      <c r="J842" s="151"/>
      <c r="K842" s="151"/>
      <c r="L842" s="151"/>
      <c r="M842" s="151"/>
      <c r="N842" s="151"/>
      <c r="O842" s="151"/>
      <c r="P842" s="151"/>
      <c r="Q842" s="151"/>
      <c r="R842" s="151"/>
      <c r="S842" s="151"/>
      <c r="T842" s="151"/>
      <c r="U842" s="151"/>
      <c r="V842" s="152">
        <v>45275</v>
      </c>
      <c r="W842" s="151" t="s">
        <v>4926</v>
      </c>
      <c r="X842" s="151"/>
      <c r="Z842" s="151">
        <f ca="1">IF(AND(ISBLANK(F842), ISBLANK(V842)), "", NETWORKDAYS.INTL(F842, IF(V842="", TODAY(), V842), "0000110", DATA!$B$2:$B$200))</f>
        <v>2</v>
      </c>
    </row>
    <row r="843" spans="1:26" x14ac:dyDescent="0.25">
      <c r="A843" s="19" t="s">
        <v>4927</v>
      </c>
      <c r="B843" s="19">
        <v>14074753</v>
      </c>
      <c r="C843" s="139">
        <v>16</v>
      </c>
      <c r="D843" s="19" t="s">
        <v>4389</v>
      </c>
      <c r="E843" s="19">
        <v>1268728</v>
      </c>
      <c r="F843" s="140">
        <v>45273</v>
      </c>
      <c r="G843" s="19" t="s">
        <v>3813</v>
      </c>
      <c r="H843" s="19">
        <v>1229187</v>
      </c>
      <c r="V843" s="140">
        <v>45277</v>
      </c>
      <c r="W843" s="151" t="s">
        <v>4926</v>
      </c>
      <c r="X843" s="151"/>
      <c r="Z843" s="151">
        <f ca="1">IF(AND(ISBLANK(F843), ISBLANK(V843)), "", NETWORKDAYS.INTL(F843, IF(V843="", TODAY(), V843), "0000110", DATA!$B$2:$B$200))</f>
        <v>3</v>
      </c>
    </row>
    <row r="844" spans="1:26" x14ac:dyDescent="0.25">
      <c r="A844" s="19" t="s">
        <v>4928</v>
      </c>
      <c r="B844" s="19">
        <v>13778370</v>
      </c>
      <c r="C844" s="139">
        <v>3.75</v>
      </c>
      <c r="D844" s="19" t="s">
        <v>1583</v>
      </c>
      <c r="E844" s="19">
        <v>1212207</v>
      </c>
      <c r="F844" s="140">
        <v>45274</v>
      </c>
      <c r="G844" s="19" t="s">
        <v>3813</v>
      </c>
      <c r="H844" s="19">
        <v>1223029</v>
      </c>
      <c r="V844" s="152">
        <v>45279</v>
      </c>
      <c r="W844" s="151" t="s">
        <v>4929</v>
      </c>
      <c r="X844" s="151"/>
      <c r="Y844" s="181" t="s">
        <v>4930</v>
      </c>
      <c r="Z844" s="151">
        <f ca="1">IF(AND(ISBLANK(F844), ISBLANK(V844)), "", NETWORKDAYS.INTL(F844, IF(V844="", TODAY(), V844), "0000110", DATA!$B$2:$B$200))</f>
        <v>4</v>
      </c>
    </row>
    <row r="845" spans="1:26" x14ac:dyDescent="0.25">
      <c r="A845" s="19" t="s">
        <v>4931</v>
      </c>
      <c r="B845" s="19">
        <v>13903295</v>
      </c>
      <c r="C845" s="139">
        <v>16</v>
      </c>
      <c r="D845" s="19" t="s">
        <v>4205</v>
      </c>
      <c r="E845" s="19">
        <v>1033011</v>
      </c>
      <c r="F845" s="140">
        <v>45274</v>
      </c>
      <c r="G845" s="19" t="s">
        <v>3813</v>
      </c>
      <c r="H845" s="19">
        <v>1145823</v>
      </c>
      <c r="V845" s="152">
        <v>45281</v>
      </c>
      <c r="W845" s="151" t="s">
        <v>4917</v>
      </c>
      <c r="X845" s="151"/>
      <c r="Y845" s="181" t="s">
        <v>4930</v>
      </c>
      <c r="Z845" s="151">
        <f ca="1">IF(AND(ISBLANK(F845), ISBLANK(V845)), "", NETWORKDAYS.INTL(F845, IF(V845="", TODAY(), V845), "0000110", DATA!$B$2:$B$200))</f>
        <v>6</v>
      </c>
    </row>
    <row r="846" spans="1:26" x14ac:dyDescent="0.25">
      <c r="A846" s="19" t="s">
        <v>4932</v>
      </c>
      <c r="B846" s="19">
        <v>14074750</v>
      </c>
      <c r="C846" s="139">
        <v>16</v>
      </c>
      <c r="D846" s="19" t="s">
        <v>4389</v>
      </c>
      <c r="E846" s="19">
        <v>1058252</v>
      </c>
      <c r="F846" s="140">
        <v>45274</v>
      </c>
      <c r="G846" s="19" t="s">
        <v>3813</v>
      </c>
      <c r="H846" s="19">
        <v>1228782</v>
      </c>
      <c r="V846" s="152">
        <v>45280</v>
      </c>
      <c r="W846" s="151" t="s">
        <v>4933</v>
      </c>
      <c r="X846" s="151"/>
      <c r="Y846" s="181" t="s">
        <v>4930</v>
      </c>
      <c r="Z846" s="151">
        <f ca="1">IF(AND(ISBLANK(F846), ISBLANK(V846)), "", NETWORKDAYS.INTL(F846, IF(V846="", TODAY(), V846), "0000110", DATA!$B$2:$B$200))</f>
        <v>5</v>
      </c>
    </row>
    <row r="847" spans="1:26" x14ac:dyDescent="0.25">
      <c r="A847" s="19" t="s">
        <v>4934</v>
      </c>
      <c r="B847" s="19">
        <v>14093076</v>
      </c>
      <c r="C847" s="139">
        <v>12</v>
      </c>
      <c r="D847" s="19" t="s">
        <v>3996</v>
      </c>
      <c r="E847" s="19">
        <v>1269308</v>
      </c>
      <c r="F847" s="140">
        <v>45278</v>
      </c>
      <c r="G847" s="19" t="s">
        <v>3813</v>
      </c>
      <c r="H847" s="19">
        <v>1245350</v>
      </c>
      <c r="V847" s="152">
        <v>45279</v>
      </c>
      <c r="W847" s="151" t="s">
        <v>4924</v>
      </c>
      <c r="X847" s="151"/>
      <c r="Z847" s="151">
        <f ca="1">IF(AND(ISBLANK(F847), ISBLANK(V847)), "", NETWORKDAYS.INTL(F847, IF(V847="", TODAY(), V847), "0000110", DATA!$B$2:$B$200))</f>
        <v>2</v>
      </c>
    </row>
    <row r="848" spans="1:26" x14ac:dyDescent="0.25">
      <c r="A848" s="19" t="s">
        <v>4935</v>
      </c>
      <c r="B848" s="19">
        <v>14074751</v>
      </c>
      <c r="C848" s="139">
        <v>16</v>
      </c>
      <c r="D848" s="19" t="s">
        <v>4389</v>
      </c>
      <c r="E848" s="19">
        <v>1058252</v>
      </c>
      <c r="F848" s="140">
        <v>45285</v>
      </c>
      <c r="G848" s="19" t="s">
        <v>3813</v>
      </c>
      <c r="H848" s="19">
        <v>1228782</v>
      </c>
      <c r="V848" s="152">
        <v>45287</v>
      </c>
      <c r="W848" s="151" t="s">
        <v>4933</v>
      </c>
      <c r="X848" s="151"/>
      <c r="Z848" s="151">
        <f ca="1">IF(AND(ISBLANK(F848), ISBLANK(V848)), "", NETWORKDAYS.INTL(F848, IF(V848="", TODAY(), V848), "0000110", DATA!$B$2:$B$200))</f>
        <v>3</v>
      </c>
    </row>
    <row r="849" spans="1:26" x14ac:dyDescent="0.25">
      <c r="A849" s="19" t="s">
        <v>4936</v>
      </c>
      <c r="B849" s="19">
        <v>14073996</v>
      </c>
      <c r="C849" s="139">
        <v>12</v>
      </c>
      <c r="D849" s="19" t="s">
        <v>4698</v>
      </c>
      <c r="E849" s="19">
        <v>1249569</v>
      </c>
      <c r="F849" s="140">
        <v>45286</v>
      </c>
      <c r="G849" s="19" t="s">
        <v>3813</v>
      </c>
      <c r="H849" s="19">
        <v>1234376</v>
      </c>
      <c r="V849" s="140">
        <v>45288</v>
      </c>
      <c r="W849" s="151" t="s">
        <v>4921</v>
      </c>
      <c r="X849" s="151"/>
      <c r="Z849" s="151">
        <f ca="1">IF(AND(ISBLANK(F849), ISBLANK(V849)), "", NETWORKDAYS.INTL(F849, IF(V849="", TODAY(), V849), "0000110", DATA!$B$2:$B$200))</f>
        <v>3</v>
      </c>
    </row>
    <row r="850" spans="1:26" x14ac:dyDescent="0.25">
      <c r="A850" s="19" t="s">
        <v>4937</v>
      </c>
      <c r="B850" s="19">
        <v>14093081</v>
      </c>
      <c r="C850" s="139">
        <v>12</v>
      </c>
      <c r="D850" s="19" t="s">
        <v>4698</v>
      </c>
      <c r="E850" s="19">
        <v>1249569</v>
      </c>
      <c r="F850" s="140">
        <v>45286</v>
      </c>
      <c r="G850" s="19" t="s">
        <v>3813</v>
      </c>
      <c r="H850" s="19">
        <v>1234376</v>
      </c>
      <c r="V850" s="152">
        <v>45288</v>
      </c>
      <c r="W850" s="151" t="s">
        <v>4921</v>
      </c>
      <c r="X850" s="151"/>
      <c r="Z850" s="151">
        <f ca="1">IF(AND(ISBLANK(F850), ISBLANK(V850)), "", NETWORKDAYS.INTL(F850, IF(V850="", TODAY(), V850), "0000110", DATA!$B$2:$B$200))</f>
        <v>3</v>
      </c>
    </row>
    <row r="851" spans="1:26" ht="38.25" customHeight="1" x14ac:dyDescent="0.25">
      <c r="A851" s="19" t="s">
        <v>4938</v>
      </c>
      <c r="B851" s="19">
        <v>14093078</v>
      </c>
      <c r="C851" s="139">
        <v>12</v>
      </c>
      <c r="D851" s="19" t="s">
        <v>4698</v>
      </c>
      <c r="E851" s="19">
        <v>1249569</v>
      </c>
      <c r="F851" s="140">
        <v>45286</v>
      </c>
      <c r="G851" s="19" t="s">
        <v>3813</v>
      </c>
      <c r="H851" s="19">
        <v>1234376</v>
      </c>
      <c r="V851" s="152">
        <v>45294</v>
      </c>
      <c r="W851" s="151" t="s">
        <v>4921</v>
      </c>
      <c r="X851" s="151"/>
      <c r="Y851" s="149" t="s">
        <v>4939</v>
      </c>
      <c r="Z851" s="151">
        <f ca="1">IF(AND(ISBLANK(F851), ISBLANK(V851)), "", NETWORKDAYS.INTL(F851, IF(V851="", TODAY(), V851), "0000110", DATA!$B$2:$B$200))</f>
        <v>7</v>
      </c>
    </row>
    <row r="852" spans="1:26" ht="30" customHeight="1" x14ac:dyDescent="0.25">
      <c r="A852" s="19" t="s">
        <v>4940</v>
      </c>
      <c r="B852" s="19">
        <v>14056712</v>
      </c>
      <c r="C852" s="139">
        <v>16</v>
      </c>
      <c r="D852" s="19" t="s">
        <v>4941</v>
      </c>
      <c r="E852" s="19" t="s">
        <v>4942</v>
      </c>
      <c r="F852" s="140">
        <v>45288</v>
      </c>
      <c r="G852" s="151" t="s">
        <v>3813</v>
      </c>
      <c r="H852" s="151">
        <v>1229187</v>
      </c>
      <c r="I852" s="151"/>
      <c r="J852" s="151"/>
      <c r="K852" s="151"/>
      <c r="L852" s="151"/>
      <c r="M852" s="151"/>
      <c r="N852" s="151"/>
      <c r="O852" s="151"/>
      <c r="P852" s="151"/>
      <c r="Q852" s="151"/>
      <c r="R852" s="151"/>
      <c r="S852" s="151"/>
      <c r="T852" s="151"/>
      <c r="U852" s="151"/>
      <c r="V852" s="152">
        <v>45289</v>
      </c>
      <c r="W852" s="151" t="s">
        <v>4943</v>
      </c>
      <c r="X852" s="151"/>
      <c r="Z852" s="151">
        <f ca="1">IF(AND(ISBLANK(F852), ISBLANK(V852)), "", NETWORKDAYS.INTL(F852, IF(V852="", TODAY(), V852), "0000110", DATA!$B$2:$B$200))</f>
        <v>1</v>
      </c>
    </row>
    <row r="853" spans="1:26" ht="25.5" x14ac:dyDescent="0.25">
      <c r="A853" s="19" t="s">
        <v>4944</v>
      </c>
      <c r="B853" s="19">
        <v>13791101</v>
      </c>
      <c r="C853" s="139">
        <v>8.375</v>
      </c>
      <c r="D853" s="19" t="s">
        <v>243</v>
      </c>
      <c r="E853" s="19" t="s">
        <v>3928</v>
      </c>
      <c r="F853" s="140">
        <v>45292</v>
      </c>
      <c r="G853" s="151" t="s">
        <v>3813</v>
      </c>
      <c r="H853" s="151">
        <v>1141517</v>
      </c>
      <c r="I853" s="151"/>
      <c r="J853" s="151"/>
      <c r="K853" s="151"/>
      <c r="L853" s="151"/>
      <c r="M853" s="151"/>
      <c r="N853" s="151"/>
      <c r="O853" s="151"/>
      <c r="P853" s="151"/>
      <c r="Q853" s="151"/>
      <c r="R853" s="151"/>
      <c r="S853" s="151"/>
      <c r="T853" s="151"/>
      <c r="U853" s="151"/>
      <c r="V853" s="152">
        <v>45295</v>
      </c>
      <c r="W853" s="151" t="s">
        <v>4945</v>
      </c>
      <c r="X853" s="151"/>
      <c r="Y853" s="149" t="s">
        <v>4946</v>
      </c>
      <c r="Z853" s="151">
        <f ca="1">IF(AND(ISBLANK(F853), ISBLANK(V853)), "", NETWORKDAYS.INTL(F853, IF(V853="", TODAY(), V853), "0000110", DATA!$B$2:$B$200))</f>
        <v>4</v>
      </c>
    </row>
    <row r="854" spans="1:26" ht="25.5" customHeight="1" x14ac:dyDescent="0.25">
      <c r="A854" s="19" t="s">
        <v>4947</v>
      </c>
      <c r="B854" s="19">
        <v>13807909</v>
      </c>
      <c r="C854" s="139">
        <v>8.375</v>
      </c>
      <c r="D854" s="19" t="s">
        <v>243</v>
      </c>
      <c r="E854" s="19" t="s">
        <v>3928</v>
      </c>
      <c r="F854" s="140">
        <v>45292</v>
      </c>
      <c r="G854" s="151" t="s">
        <v>3813</v>
      </c>
      <c r="H854" s="151">
        <v>1141517</v>
      </c>
      <c r="I854" s="151"/>
      <c r="J854" s="151"/>
      <c r="K854" s="151"/>
      <c r="L854" s="151"/>
      <c r="M854" s="151"/>
      <c r="N854" s="151"/>
      <c r="O854" s="151"/>
      <c r="P854" s="151"/>
      <c r="Q854" s="151"/>
      <c r="R854" s="151"/>
      <c r="S854" s="151"/>
      <c r="T854" s="151"/>
      <c r="U854" s="151"/>
      <c r="V854" s="152">
        <v>45298</v>
      </c>
      <c r="W854" s="151" t="s">
        <v>4945</v>
      </c>
      <c r="X854" s="151"/>
      <c r="Y854" s="149" t="s">
        <v>4948</v>
      </c>
      <c r="Z854" s="151">
        <f ca="1">IF(AND(ISBLANK(F854), ISBLANK(V854)), "", NETWORKDAYS.INTL(F854, IF(V854="", TODAY(), V854), "0000110", DATA!$B$2:$B$200))</f>
        <v>5</v>
      </c>
    </row>
    <row r="855" spans="1:26" x14ac:dyDescent="0.25">
      <c r="A855" s="19" t="s">
        <v>4949</v>
      </c>
      <c r="B855" s="19">
        <v>14093075</v>
      </c>
      <c r="C855" s="139">
        <v>12</v>
      </c>
      <c r="D855" s="19" t="s">
        <v>3996</v>
      </c>
      <c r="E855" s="19" t="s">
        <v>4950</v>
      </c>
      <c r="F855" s="140">
        <v>45292</v>
      </c>
      <c r="G855" s="151" t="s">
        <v>3813</v>
      </c>
      <c r="H855" s="151">
        <v>1245350</v>
      </c>
      <c r="I855" s="151"/>
      <c r="J855" s="151"/>
      <c r="K855" s="151"/>
      <c r="L855" s="151"/>
      <c r="M855" s="151"/>
      <c r="N855" s="151"/>
      <c r="O855" s="151"/>
      <c r="P855" s="151"/>
      <c r="Q855" s="151"/>
      <c r="R855" s="151"/>
      <c r="S855" s="151"/>
      <c r="T855" s="151"/>
      <c r="U855" s="151"/>
      <c r="V855" s="140">
        <v>45295</v>
      </c>
      <c r="W855" s="151" t="s">
        <v>4924</v>
      </c>
      <c r="X855" s="151"/>
      <c r="Z855" s="151">
        <f ca="1">IF(AND(ISBLANK(F855), ISBLANK(V855)), "", NETWORKDAYS.INTL(F855, IF(V855="", TODAY(), V855), "0000110", DATA!$B$2:$B$200))</f>
        <v>4</v>
      </c>
    </row>
    <row r="856" spans="1:26" x14ac:dyDescent="0.25">
      <c r="A856" s="19" t="s">
        <v>4951</v>
      </c>
      <c r="B856" s="19">
        <v>13911473</v>
      </c>
      <c r="C856" s="139">
        <v>12.25</v>
      </c>
      <c r="D856" s="19" t="s">
        <v>146</v>
      </c>
      <c r="E856" s="19">
        <v>1142907</v>
      </c>
      <c r="F856" s="140">
        <v>45295</v>
      </c>
      <c r="G856" s="151" t="s">
        <v>3813</v>
      </c>
      <c r="H856" s="151">
        <v>1112857</v>
      </c>
      <c r="I856" s="151"/>
      <c r="J856" s="151"/>
      <c r="K856" s="151"/>
      <c r="L856" s="151"/>
      <c r="M856" s="151"/>
      <c r="N856" s="151"/>
      <c r="O856" s="151"/>
      <c r="P856" s="151"/>
      <c r="Q856" s="151"/>
      <c r="R856" s="151"/>
      <c r="S856" s="151"/>
      <c r="T856" s="151"/>
      <c r="U856" s="151"/>
      <c r="V856" s="152">
        <v>45298</v>
      </c>
      <c r="W856" s="151" t="s">
        <v>4952</v>
      </c>
      <c r="X856" s="151"/>
      <c r="Z856" s="151">
        <f ca="1">IF(AND(ISBLANK(F856), ISBLANK(V856)), "", NETWORKDAYS.INTL(F856, IF(V856="", TODAY(), V856), "0000110", DATA!$B$2:$B$200))</f>
        <v>2</v>
      </c>
    </row>
    <row r="857" spans="1:26" x14ac:dyDescent="0.25">
      <c r="A857" s="19" t="s">
        <v>4953</v>
      </c>
      <c r="B857" s="19">
        <v>13914967</v>
      </c>
      <c r="C857" s="139">
        <v>12.25</v>
      </c>
      <c r="D857" s="19" t="s">
        <v>146</v>
      </c>
      <c r="E857" s="19">
        <v>1142907</v>
      </c>
      <c r="F857" s="140">
        <v>45295</v>
      </c>
      <c r="G857" s="151" t="s">
        <v>3813</v>
      </c>
      <c r="H857" s="151">
        <v>1112857</v>
      </c>
      <c r="I857" s="151"/>
      <c r="J857" s="151"/>
      <c r="K857" s="151"/>
      <c r="L857" s="151"/>
      <c r="M857" s="151"/>
      <c r="N857" s="151"/>
      <c r="O857" s="151"/>
      <c r="P857" s="151"/>
      <c r="Q857" s="151"/>
      <c r="R857" s="151"/>
      <c r="S857" s="151"/>
      <c r="T857" s="151"/>
      <c r="U857" s="151"/>
      <c r="V857" s="152">
        <v>45299</v>
      </c>
      <c r="W857" s="151" t="s">
        <v>4304</v>
      </c>
      <c r="X857" s="151"/>
      <c r="Z857" s="151">
        <f ca="1">IF(AND(ISBLANK(F857), ISBLANK(V857)), "", NETWORKDAYS.INTL(F857, IF(V857="", TODAY(), V857), "0000110", DATA!$B$2:$B$200))</f>
        <v>3</v>
      </c>
    </row>
    <row r="858" spans="1:26" ht="25.5" customHeight="1" x14ac:dyDescent="0.25">
      <c r="A858" s="19" t="s">
        <v>4954</v>
      </c>
      <c r="B858" s="19">
        <v>13914968</v>
      </c>
      <c r="C858" s="139">
        <v>12.25</v>
      </c>
      <c r="D858" s="19" t="s">
        <v>146</v>
      </c>
      <c r="E858" s="19">
        <v>1142907</v>
      </c>
      <c r="F858" s="140">
        <v>45298</v>
      </c>
      <c r="G858" s="151" t="s">
        <v>3813</v>
      </c>
      <c r="H858" s="151">
        <v>1112857</v>
      </c>
      <c r="I858" s="151"/>
      <c r="J858" s="151"/>
      <c r="K858" s="151"/>
      <c r="L858" s="151"/>
      <c r="M858" s="151"/>
      <c r="N858" s="151"/>
      <c r="O858" s="151"/>
      <c r="P858" s="151"/>
      <c r="Q858" s="151"/>
      <c r="R858" s="151"/>
      <c r="S858" s="151"/>
      <c r="T858" s="151"/>
      <c r="U858" s="151"/>
      <c r="V858" s="152">
        <v>45306</v>
      </c>
      <c r="W858" s="151" t="s">
        <v>4304</v>
      </c>
      <c r="X858" s="151"/>
      <c r="Y858" s="149" t="s">
        <v>4955</v>
      </c>
      <c r="Z858" s="151">
        <f ca="1">IF(AND(ISBLANK(F858), ISBLANK(V858)), "", NETWORKDAYS.INTL(F858, IF(V858="", TODAY(), V858), "0000110", DATA!$B$2:$B$200))</f>
        <v>7</v>
      </c>
    </row>
    <row r="859" spans="1:26" x14ac:dyDescent="0.25">
      <c r="A859" s="19" t="s">
        <v>4956</v>
      </c>
      <c r="B859" s="19">
        <v>14012904</v>
      </c>
      <c r="C859" s="139">
        <v>3.625</v>
      </c>
      <c r="D859" s="19" t="s">
        <v>4558</v>
      </c>
      <c r="E859" s="19">
        <v>960723</v>
      </c>
      <c r="F859" s="140">
        <v>45302</v>
      </c>
      <c r="G859" s="151" t="s">
        <v>3813</v>
      </c>
      <c r="H859" s="151">
        <v>1228690</v>
      </c>
      <c r="I859" s="151"/>
      <c r="J859" s="151"/>
      <c r="K859" s="151"/>
      <c r="L859" s="151"/>
      <c r="M859" s="151"/>
      <c r="N859" s="151"/>
      <c r="O859" s="151"/>
      <c r="P859" s="151"/>
      <c r="Q859" s="151"/>
      <c r="R859" s="151"/>
      <c r="S859" s="151"/>
      <c r="T859" s="151"/>
      <c r="U859" s="151"/>
      <c r="V859" s="152">
        <v>45306</v>
      </c>
      <c r="W859" s="151" t="s">
        <v>4878</v>
      </c>
      <c r="X859" s="151"/>
      <c r="Z859" s="151">
        <f ca="1">IF(AND(ISBLANK(F859), ISBLANK(V859)), "", NETWORKDAYS.INTL(F859, IF(V859="", TODAY(), V859), "0000110", DATA!$B$2:$B$200))</f>
        <v>3</v>
      </c>
    </row>
    <row r="860" spans="1:26" x14ac:dyDescent="0.25">
      <c r="A860" s="19" t="s">
        <v>4957</v>
      </c>
      <c r="B860" s="19">
        <v>14036255</v>
      </c>
      <c r="C860" s="139">
        <v>3.625</v>
      </c>
      <c r="D860" s="19" t="s">
        <v>4558</v>
      </c>
      <c r="E860" s="19">
        <v>960723</v>
      </c>
      <c r="F860" s="140">
        <v>45302</v>
      </c>
      <c r="G860" s="151" t="s">
        <v>3813</v>
      </c>
      <c r="H860" s="151">
        <v>1228690</v>
      </c>
      <c r="I860" s="151"/>
      <c r="J860" s="151"/>
      <c r="K860" s="151"/>
      <c r="L860" s="151"/>
      <c r="M860" s="151"/>
      <c r="N860" s="151"/>
      <c r="O860" s="151"/>
      <c r="P860" s="151"/>
      <c r="Q860" s="151"/>
      <c r="R860" s="151"/>
      <c r="S860" s="151"/>
      <c r="T860" s="151"/>
      <c r="U860" s="151"/>
      <c r="V860" s="152">
        <v>45306</v>
      </c>
      <c r="W860" s="151" t="s">
        <v>4878</v>
      </c>
      <c r="X860" s="151"/>
      <c r="Z860" s="151">
        <f ca="1">IF(AND(ISBLANK(F860), ISBLANK(V860)), "", NETWORKDAYS.INTL(F860, IF(V860="", TODAY(), V860), "0000110", DATA!$B$2:$B$200))</f>
        <v>3</v>
      </c>
    </row>
    <row r="861" spans="1:26" x14ac:dyDescent="0.25">
      <c r="A861" s="19" t="s">
        <v>4958</v>
      </c>
      <c r="B861" s="19">
        <v>14074749</v>
      </c>
      <c r="C861" s="139">
        <v>16</v>
      </c>
      <c r="D861" s="19" t="s">
        <v>4389</v>
      </c>
      <c r="E861" s="19">
        <v>1058252</v>
      </c>
      <c r="F861" s="140">
        <v>45307</v>
      </c>
      <c r="G861" s="151" t="s">
        <v>3813</v>
      </c>
      <c r="H861" s="151">
        <v>1228782</v>
      </c>
      <c r="I861" s="151"/>
      <c r="J861" s="151"/>
      <c r="K861" s="151"/>
      <c r="L861" s="151"/>
      <c r="M861" s="151"/>
      <c r="N861" s="151"/>
      <c r="O861" s="151"/>
      <c r="P861" s="151"/>
      <c r="Q861" s="151"/>
      <c r="R861" s="151"/>
      <c r="S861" s="151"/>
      <c r="T861" s="151"/>
      <c r="U861" s="151"/>
      <c r="V861" s="140">
        <v>45312</v>
      </c>
      <c r="W861" s="151" t="s">
        <v>4900</v>
      </c>
      <c r="X861" s="151"/>
      <c r="Z861" s="151">
        <f ca="1">IF(AND(ISBLANK(F861), ISBLANK(V861)), "", NETWORKDAYS.INTL(F861, IF(V861="", TODAY(), V861), "0000110", DATA!$B$2:$B$200))</f>
        <v>4</v>
      </c>
    </row>
    <row r="862" spans="1:26" x14ac:dyDescent="0.25">
      <c r="A862" s="19" t="s">
        <v>4959</v>
      </c>
      <c r="B862" s="19">
        <v>14109682</v>
      </c>
      <c r="C862" s="139">
        <v>16</v>
      </c>
      <c r="D862" s="19" t="s">
        <v>4389</v>
      </c>
      <c r="E862" s="19">
        <v>1268728</v>
      </c>
      <c r="F862" s="140">
        <v>45307</v>
      </c>
      <c r="G862" s="151" t="s">
        <v>3813</v>
      </c>
      <c r="H862" s="151">
        <v>1229187</v>
      </c>
      <c r="I862" s="151"/>
      <c r="J862" s="151"/>
      <c r="K862" s="151"/>
      <c r="L862" s="151"/>
      <c r="M862" s="151"/>
      <c r="N862" s="151"/>
      <c r="O862" s="151"/>
      <c r="P862" s="151"/>
      <c r="Q862" s="151"/>
      <c r="R862" s="151"/>
      <c r="S862" s="151"/>
      <c r="T862" s="151"/>
      <c r="U862" s="151"/>
      <c r="V862" s="152">
        <v>45308</v>
      </c>
      <c r="W862" s="151" t="s">
        <v>4960</v>
      </c>
      <c r="X862" s="151"/>
      <c r="Z862" s="151">
        <f ca="1">IF(AND(ISBLANK(F862), ISBLANK(V862)), "", NETWORKDAYS.INTL(F862, IF(V862="", TODAY(), V862), "0000110", DATA!$B$2:$B$200))</f>
        <v>2</v>
      </c>
    </row>
    <row r="863" spans="1:26" x14ac:dyDescent="0.25">
      <c r="A863" s="19" t="s">
        <v>4961</v>
      </c>
      <c r="B863" s="19">
        <v>14110979</v>
      </c>
      <c r="C863" s="139">
        <v>16</v>
      </c>
      <c r="D863" s="19" t="s">
        <v>4389</v>
      </c>
      <c r="E863" s="19">
        <v>1268728</v>
      </c>
      <c r="F863" s="140">
        <v>45308</v>
      </c>
      <c r="G863" s="151" t="s">
        <v>3813</v>
      </c>
      <c r="H863" s="151">
        <v>1229187</v>
      </c>
      <c r="I863" s="151"/>
      <c r="J863" s="151"/>
      <c r="K863" s="151"/>
      <c r="L863" s="151"/>
      <c r="M863" s="151"/>
      <c r="N863" s="151"/>
      <c r="O863" s="151"/>
      <c r="P863" s="151"/>
      <c r="Q863" s="151"/>
      <c r="R863" s="151"/>
      <c r="S863" s="151"/>
      <c r="T863" s="151"/>
      <c r="U863" s="151"/>
      <c r="V863" s="152">
        <v>45312</v>
      </c>
      <c r="W863" s="151" t="s">
        <v>4960</v>
      </c>
      <c r="X863" s="151"/>
      <c r="Z863" s="151">
        <f ca="1">IF(AND(ISBLANK(F863), ISBLANK(V863)), "", NETWORKDAYS.INTL(F863, IF(V863="", TODAY(), V863), "0000110", DATA!$B$2:$B$200))</f>
        <v>3</v>
      </c>
    </row>
    <row r="864" spans="1:26" x14ac:dyDescent="0.25">
      <c r="A864" s="19" t="s">
        <v>4962</v>
      </c>
      <c r="B864" s="19">
        <v>14093083</v>
      </c>
      <c r="C864" s="139">
        <v>16</v>
      </c>
      <c r="D864" s="19" t="s">
        <v>4389</v>
      </c>
      <c r="E864" s="19">
        <v>1058252</v>
      </c>
      <c r="F864" s="140">
        <v>45308</v>
      </c>
      <c r="G864" s="151" t="s">
        <v>3813</v>
      </c>
      <c r="H864" s="151">
        <v>1228782</v>
      </c>
      <c r="I864" s="151"/>
      <c r="J864" s="151"/>
      <c r="K864" s="151"/>
      <c r="L864" s="151"/>
      <c r="M864" s="151"/>
      <c r="N864" s="151"/>
      <c r="O864" s="151"/>
      <c r="P864" s="151"/>
      <c r="Q864" s="151"/>
      <c r="R864" s="151"/>
      <c r="S864" s="151"/>
      <c r="T864" s="151"/>
      <c r="U864" s="151"/>
      <c r="V864" s="152">
        <v>45312</v>
      </c>
      <c r="W864" s="151" t="s">
        <v>4900</v>
      </c>
      <c r="X864" s="151"/>
      <c r="Z864" s="151">
        <f ca="1">IF(AND(ISBLANK(F864), ISBLANK(V864)), "", NETWORKDAYS.INTL(F864, IF(V864="", TODAY(), V864), "0000110", DATA!$B$2:$B$200))</f>
        <v>3</v>
      </c>
    </row>
    <row r="865" spans="1:27" x14ac:dyDescent="0.25">
      <c r="A865" s="19" t="s">
        <v>4963</v>
      </c>
      <c r="B865" s="19">
        <v>14119206</v>
      </c>
      <c r="C865" s="139">
        <v>12</v>
      </c>
      <c r="D865" s="19" t="s">
        <v>3996</v>
      </c>
      <c r="E865" s="19">
        <v>1269308</v>
      </c>
      <c r="F865" s="140">
        <v>45314</v>
      </c>
      <c r="G865" s="151" t="s">
        <v>3813</v>
      </c>
      <c r="H865" s="151">
        <v>1245350</v>
      </c>
      <c r="I865" s="151"/>
      <c r="J865" s="151"/>
      <c r="K865" s="151"/>
      <c r="L865" s="151"/>
      <c r="M865" s="151"/>
      <c r="N865" s="151"/>
      <c r="O865" s="151"/>
      <c r="P865" s="151"/>
      <c r="Q865" s="151"/>
      <c r="R865" s="151"/>
      <c r="S865" s="151"/>
      <c r="T865" s="151"/>
      <c r="U865" s="151"/>
      <c r="V865" s="152">
        <v>45316</v>
      </c>
      <c r="W865" s="151" t="s">
        <v>4964</v>
      </c>
      <c r="X865" s="151"/>
      <c r="Z865" s="151">
        <f ca="1">IF(AND(ISBLANK(F865), ISBLANK(V865)), "", NETWORKDAYS.INTL(F865, IF(V865="", TODAY(), V865), "0000110", DATA!$B$2:$B$200))</f>
        <v>3</v>
      </c>
    </row>
    <row r="866" spans="1:27" x14ac:dyDescent="0.25">
      <c r="A866" s="19" t="s">
        <v>4965</v>
      </c>
      <c r="B866" s="19">
        <v>14119208</v>
      </c>
      <c r="C866" s="139">
        <v>12</v>
      </c>
      <c r="D866" s="19" t="s">
        <v>3996</v>
      </c>
      <c r="E866" s="19">
        <v>1269308</v>
      </c>
      <c r="F866" s="140">
        <v>45314</v>
      </c>
      <c r="G866" s="151" t="s">
        <v>3813</v>
      </c>
      <c r="H866" s="151">
        <v>1245350</v>
      </c>
      <c r="I866" s="151"/>
      <c r="J866" s="151"/>
      <c r="K866" s="151"/>
      <c r="L866" s="151"/>
      <c r="M866" s="151"/>
      <c r="N866" s="151"/>
      <c r="O866" s="151"/>
      <c r="P866" s="151"/>
      <c r="Q866" s="151"/>
      <c r="R866" s="151"/>
      <c r="S866" s="151"/>
      <c r="T866" s="151"/>
      <c r="U866" s="151"/>
      <c r="V866" s="152">
        <v>45316</v>
      </c>
      <c r="W866" s="151" t="s">
        <v>4964</v>
      </c>
      <c r="X866" s="151"/>
      <c r="Z866" s="151">
        <f ca="1">IF(AND(ISBLANK(F866), ISBLANK(V866)), "", NETWORKDAYS.INTL(F866, IF(V866="", TODAY(), V866), "0000110", DATA!$B$2:$B$200))</f>
        <v>3</v>
      </c>
    </row>
    <row r="867" spans="1:27" x14ac:dyDescent="0.25">
      <c r="A867" s="19" t="s">
        <v>4966</v>
      </c>
      <c r="B867" s="19">
        <v>14119205</v>
      </c>
      <c r="C867" s="139">
        <v>12</v>
      </c>
      <c r="D867" s="19" t="s">
        <v>3996</v>
      </c>
      <c r="E867" s="19">
        <v>1269308</v>
      </c>
      <c r="F867" s="140">
        <v>45315</v>
      </c>
      <c r="G867" s="151" t="s">
        <v>3813</v>
      </c>
      <c r="H867" s="151">
        <v>1245350</v>
      </c>
      <c r="I867" s="151"/>
      <c r="J867" s="151"/>
      <c r="K867" s="151"/>
      <c r="L867" s="151"/>
      <c r="M867" s="151"/>
      <c r="N867" s="151"/>
      <c r="O867" s="151"/>
      <c r="P867" s="151"/>
      <c r="Q867" s="151"/>
      <c r="R867" s="151"/>
      <c r="S867" s="151"/>
      <c r="T867" s="151"/>
      <c r="U867" s="151"/>
      <c r="V867" s="140">
        <v>45319</v>
      </c>
      <c r="W867" s="151" t="s">
        <v>4964</v>
      </c>
      <c r="X867" s="151"/>
      <c r="Z867" s="151">
        <f ca="1">IF(AND(ISBLANK(F867), ISBLANK(V867)), "", NETWORKDAYS.INTL(F867, IF(V867="", TODAY(), V867), "0000110", DATA!$B$2:$B$200))</f>
        <v>3</v>
      </c>
    </row>
    <row r="868" spans="1:27" ht="25.5" x14ac:dyDescent="0.25">
      <c r="A868" s="19" t="s">
        <v>4967</v>
      </c>
      <c r="B868" s="19">
        <v>14119207</v>
      </c>
      <c r="C868" s="139">
        <v>12</v>
      </c>
      <c r="D868" s="19" t="s">
        <v>3996</v>
      </c>
      <c r="E868" s="19">
        <v>1269308</v>
      </c>
      <c r="F868" s="140">
        <v>45315</v>
      </c>
      <c r="G868" s="151" t="s">
        <v>3813</v>
      </c>
      <c r="H868" s="151">
        <v>1245350</v>
      </c>
      <c r="I868" s="151"/>
      <c r="J868" s="151"/>
      <c r="K868" s="151"/>
      <c r="L868" s="151"/>
      <c r="M868" s="151"/>
      <c r="N868" s="151"/>
      <c r="O868" s="151"/>
      <c r="P868" s="151"/>
      <c r="Q868" s="151"/>
      <c r="R868" s="151"/>
      <c r="S868" s="151"/>
      <c r="T868" s="151"/>
      <c r="U868" s="151"/>
      <c r="V868" s="152">
        <v>45321</v>
      </c>
      <c r="W868" s="151" t="s">
        <v>4964</v>
      </c>
      <c r="X868" s="151"/>
      <c r="Y868" s="149" t="s">
        <v>4968</v>
      </c>
      <c r="Z868" s="151">
        <f ca="1">IF(AND(ISBLANK(F868), ISBLANK(V868)), "", NETWORKDAYS.INTL(F868, IF(V868="", TODAY(), V868), "0000110", DATA!$B$2:$B$200))</f>
        <v>5</v>
      </c>
    </row>
    <row r="869" spans="1:27" x14ac:dyDescent="0.25">
      <c r="A869" s="19" t="s">
        <v>4969</v>
      </c>
      <c r="B869" s="19">
        <v>14109683</v>
      </c>
      <c r="C869" s="139">
        <v>16</v>
      </c>
      <c r="D869" s="19" t="s">
        <v>4389</v>
      </c>
      <c r="E869" s="19">
        <v>1268728</v>
      </c>
      <c r="F869" s="140">
        <v>45316</v>
      </c>
      <c r="G869" s="151" t="s">
        <v>3813</v>
      </c>
      <c r="H869" s="151">
        <v>1229187</v>
      </c>
      <c r="I869" s="151"/>
      <c r="J869" s="151"/>
      <c r="K869" s="151"/>
      <c r="L869" s="151"/>
      <c r="M869" s="151"/>
      <c r="N869" s="151"/>
      <c r="O869" s="151"/>
      <c r="P869" s="151"/>
      <c r="Q869" s="151"/>
      <c r="R869" s="151"/>
      <c r="S869" s="151"/>
      <c r="T869" s="151"/>
      <c r="U869" s="151"/>
      <c r="V869" s="152">
        <v>45319</v>
      </c>
      <c r="W869" s="151" t="s">
        <v>4960</v>
      </c>
      <c r="X869" s="151"/>
      <c r="Z869" s="151">
        <f ca="1">IF(AND(ISBLANK(F869), ISBLANK(V869)), "", NETWORKDAYS.INTL(F869, IF(V869="", TODAY(), V869), "0000110", DATA!$B$2:$B$200))</f>
        <v>2</v>
      </c>
    </row>
    <row r="870" spans="1:27" x14ac:dyDescent="0.25">
      <c r="A870" s="19" t="s">
        <v>4970</v>
      </c>
      <c r="B870" s="19">
        <v>14093079</v>
      </c>
      <c r="C870" s="139">
        <v>12</v>
      </c>
      <c r="D870" s="19" t="s">
        <v>4698</v>
      </c>
      <c r="E870" s="19">
        <v>1249569</v>
      </c>
      <c r="F870" s="140">
        <v>45316</v>
      </c>
      <c r="G870" s="151" t="s">
        <v>3813</v>
      </c>
      <c r="H870" s="151">
        <v>1267676</v>
      </c>
      <c r="I870" s="151"/>
      <c r="J870" s="151"/>
      <c r="K870" s="151"/>
      <c r="L870" s="151"/>
      <c r="M870" s="151"/>
      <c r="N870" s="151"/>
      <c r="O870" s="151"/>
      <c r="P870" s="151"/>
      <c r="Q870" s="151"/>
      <c r="R870" s="151"/>
      <c r="S870" s="151"/>
      <c r="T870" s="151"/>
      <c r="U870" s="151"/>
      <c r="V870" s="152">
        <v>45321</v>
      </c>
      <c r="W870" s="151" t="s">
        <v>4971</v>
      </c>
      <c r="X870" s="151"/>
      <c r="Z870" s="151">
        <f ca="1">IF(AND(ISBLANK(F870), ISBLANK(V870)), "", NETWORKDAYS.INTL(F870, IF(V870="", TODAY(), V870), "0000110", DATA!$B$2:$B$200))</f>
        <v>4</v>
      </c>
      <c r="AA870" s="19" t="s">
        <v>4972</v>
      </c>
    </row>
    <row r="871" spans="1:27" ht="25.5" x14ac:dyDescent="0.25">
      <c r="A871" s="19" t="s">
        <v>4973</v>
      </c>
      <c r="B871" s="19">
        <v>14109679</v>
      </c>
      <c r="C871" s="139">
        <v>12</v>
      </c>
      <c r="D871" s="19" t="s">
        <v>4698</v>
      </c>
      <c r="E871" s="19">
        <v>1249569</v>
      </c>
      <c r="F871" s="140">
        <v>45316</v>
      </c>
      <c r="G871" s="151" t="s">
        <v>3813</v>
      </c>
      <c r="H871" s="151">
        <v>1234376</v>
      </c>
      <c r="I871" s="151"/>
      <c r="J871" s="151"/>
      <c r="K871" s="151"/>
      <c r="L871" s="151"/>
      <c r="M871" s="151"/>
      <c r="N871" s="151"/>
      <c r="O871" s="151"/>
      <c r="P871" s="151"/>
      <c r="Q871" s="151"/>
      <c r="R871" s="151"/>
      <c r="S871" s="151"/>
      <c r="T871" s="151"/>
      <c r="U871" s="151"/>
      <c r="V871" s="152">
        <v>45322</v>
      </c>
      <c r="W871" s="151" t="s">
        <v>4896</v>
      </c>
      <c r="X871" s="151"/>
      <c r="Y871" s="149" t="s">
        <v>4968</v>
      </c>
      <c r="Z871" s="151">
        <f ca="1">IF(AND(ISBLANK(F871), ISBLANK(V871)), "", NETWORKDAYS.INTL(F871, IF(V871="", TODAY(), V871), "0000110", DATA!$B$2:$B$200))</f>
        <v>5</v>
      </c>
    </row>
    <row r="872" spans="1:27" ht="25.5" x14ac:dyDescent="0.25">
      <c r="A872" s="19" t="s">
        <v>4974</v>
      </c>
      <c r="B872" s="19">
        <v>14109680</v>
      </c>
      <c r="C872" s="139">
        <v>12</v>
      </c>
      <c r="D872" s="19" t="s">
        <v>4698</v>
      </c>
      <c r="E872" s="19">
        <v>1249569</v>
      </c>
      <c r="F872" s="140">
        <v>45316</v>
      </c>
      <c r="G872" s="151" t="s">
        <v>3813</v>
      </c>
      <c r="H872" s="151">
        <v>1234376</v>
      </c>
      <c r="I872" s="151"/>
      <c r="J872" s="151"/>
      <c r="K872" s="151"/>
      <c r="L872" s="151"/>
      <c r="M872" s="151"/>
      <c r="N872" s="151"/>
      <c r="O872" s="151"/>
      <c r="P872" s="151"/>
      <c r="Q872" s="151"/>
      <c r="R872" s="151"/>
      <c r="S872" s="151"/>
      <c r="T872" s="151"/>
      <c r="U872" s="151"/>
      <c r="V872" s="152">
        <v>45326</v>
      </c>
      <c r="W872" s="151" t="s">
        <v>4896</v>
      </c>
      <c r="X872" s="151"/>
      <c r="Y872" s="149" t="s">
        <v>4968</v>
      </c>
      <c r="Z872" s="151">
        <f ca="1">IF(AND(ISBLANK(F872), ISBLANK(V872)), "", NETWORKDAYS.INTL(F872, IF(V872="", TODAY(), V872), "0000110", DATA!$B$2:$B$200))</f>
        <v>7</v>
      </c>
    </row>
    <row r="873" spans="1:27" x14ac:dyDescent="0.25">
      <c r="A873" s="19" t="s">
        <v>4975</v>
      </c>
      <c r="B873" s="19">
        <v>14109684</v>
      </c>
      <c r="C873" s="139">
        <v>16</v>
      </c>
      <c r="D873" s="19" t="s">
        <v>4389</v>
      </c>
      <c r="E873" s="19">
        <v>1268728</v>
      </c>
      <c r="F873" s="140">
        <v>45319</v>
      </c>
      <c r="G873" s="19" t="s">
        <v>3813</v>
      </c>
      <c r="H873" s="19">
        <v>1229187</v>
      </c>
      <c r="V873" s="140">
        <v>45322</v>
      </c>
      <c r="W873" s="19" t="s">
        <v>4960</v>
      </c>
      <c r="Z873" s="151">
        <f ca="1">IF(AND(ISBLANK(F873), ISBLANK(V873)), "", NETWORKDAYS.INTL(F873, IF(V873="", TODAY(), V873), "0000110", DATA!$B$2:$B$200))</f>
        <v>4</v>
      </c>
    </row>
    <row r="874" spans="1:27" x14ac:dyDescent="0.25">
      <c r="A874" s="19" t="s">
        <v>4976</v>
      </c>
      <c r="B874" s="19">
        <v>14109685</v>
      </c>
      <c r="C874" s="139">
        <v>16</v>
      </c>
      <c r="D874" s="19" t="s">
        <v>4389</v>
      </c>
      <c r="E874" s="19">
        <v>1268728</v>
      </c>
      <c r="F874" s="140">
        <v>45321</v>
      </c>
      <c r="G874" s="19" t="s">
        <v>3813</v>
      </c>
      <c r="H874" s="19">
        <v>1229187</v>
      </c>
      <c r="V874" s="152">
        <v>45323</v>
      </c>
      <c r="W874" s="19" t="s">
        <v>4960</v>
      </c>
      <c r="Z874" s="151">
        <f ca="1">IF(AND(ISBLANK(F874), ISBLANK(V874)), "", NETWORKDAYS.INTL(F874, IF(V874="", TODAY(), V874), "0000110", DATA!$B$2:$B$200))</f>
        <v>3</v>
      </c>
    </row>
    <row r="875" spans="1:27" x14ac:dyDescent="0.25">
      <c r="A875" s="19" t="s">
        <v>4977</v>
      </c>
      <c r="B875" s="19">
        <v>14109686</v>
      </c>
      <c r="C875" s="139">
        <v>16</v>
      </c>
      <c r="D875" s="19" t="s">
        <v>4389</v>
      </c>
      <c r="E875" s="19">
        <v>1268728</v>
      </c>
      <c r="F875" s="140">
        <v>45321</v>
      </c>
      <c r="G875" s="19" t="s">
        <v>3813</v>
      </c>
      <c r="H875" s="19">
        <v>1229187</v>
      </c>
      <c r="V875" s="152">
        <v>45323</v>
      </c>
      <c r="W875" s="19" t="s">
        <v>4960</v>
      </c>
      <c r="Z875" s="151">
        <f ca="1">IF(AND(ISBLANK(F875), ISBLANK(V875)), "", NETWORKDAYS.INTL(F875, IF(V875="", TODAY(), V875), "0000110", DATA!$B$2:$B$200))</f>
        <v>3</v>
      </c>
    </row>
    <row r="876" spans="1:27" x14ac:dyDescent="0.25">
      <c r="A876" s="19" t="s">
        <v>4978</v>
      </c>
      <c r="B876" s="19">
        <v>14036254</v>
      </c>
      <c r="C876" s="139">
        <v>3.625</v>
      </c>
      <c r="D876" s="19" t="s">
        <v>4558</v>
      </c>
      <c r="E876" s="19">
        <v>960723</v>
      </c>
      <c r="F876" s="140">
        <v>45322</v>
      </c>
      <c r="G876" s="19" t="s">
        <v>3813</v>
      </c>
      <c r="H876" s="19">
        <v>1228690</v>
      </c>
      <c r="V876" s="152">
        <v>45326</v>
      </c>
      <c r="W876" s="19" t="s">
        <v>4878</v>
      </c>
      <c r="Z876" s="151">
        <f ca="1">IF(AND(ISBLANK(F876), ISBLANK(V876)), "", NETWORKDAYS.INTL(F876, IF(V876="", TODAY(), V876), "0000110", DATA!$B$2:$B$200))</f>
        <v>3</v>
      </c>
    </row>
    <row r="877" spans="1:27" x14ac:dyDescent="0.25">
      <c r="A877" s="19" t="s">
        <v>4979</v>
      </c>
      <c r="B877" s="19">
        <v>14036253</v>
      </c>
      <c r="C877" s="139">
        <v>3.625</v>
      </c>
      <c r="D877" s="19" t="s">
        <v>4558</v>
      </c>
      <c r="E877" s="19">
        <v>960723</v>
      </c>
      <c r="F877" s="140">
        <v>45322</v>
      </c>
      <c r="G877" s="19" t="s">
        <v>3813</v>
      </c>
      <c r="H877" s="19">
        <v>1228690</v>
      </c>
      <c r="V877" s="152">
        <v>45326</v>
      </c>
      <c r="W877" s="19" t="s">
        <v>4878</v>
      </c>
      <c r="Z877" s="151">
        <f ca="1">IF(AND(ISBLANK(F877), ISBLANK(V877)), "", NETWORKDAYS.INTL(F877, IF(V877="", TODAY(), V877), "0000110", DATA!$B$2:$B$200))</f>
        <v>3</v>
      </c>
    </row>
    <row r="878" spans="1:27" x14ac:dyDescent="0.25">
      <c r="A878" s="19" t="s">
        <v>4980</v>
      </c>
      <c r="B878" s="19">
        <v>14036256</v>
      </c>
      <c r="C878" s="139">
        <v>3.625</v>
      </c>
      <c r="D878" s="19" t="s">
        <v>4558</v>
      </c>
      <c r="E878" s="19">
        <v>960723</v>
      </c>
      <c r="F878" s="140">
        <v>45322</v>
      </c>
      <c r="G878" s="19" t="s">
        <v>3813</v>
      </c>
      <c r="H878" s="19">
        <v>1228690</v>
      </c>
      <c r="V878" s="152">
        <v>45326</v>
      </c>
      <c r="W878" s="19" t="s">
        <v>4878</v>
      </c>
      <c r="Z878" s="151">
        <f ca="1">IF(AND(ISBLANK(F878), ISBLANK(V878)), "", NETWORKDAYS.INTL(F878, IF(V878="", TODAY(), V878), "0000110", DATA!$B$2:$B$200))</f>
        <v>3</v>
      </c>
    </row>
    <row r="879" spans="1:27" x14ac:dyDescent="0.25">
      <c r="A879" s="19" t="s">
        <v>4981</v>
      </c>
      <c r="B879" s="19">
        <v>14110980</v>
      </c>
      <c r="C879" s="139">
        <v>16</v>
      </c>
      <c r="D879" s="19" t="s">
        <v>4389</v>
      </c>
      <c r="E879" s="19">
        <v>1268728</v>
      </c>
      <c r="F879" s="140">
        <v>45329</v>
      </c>
      <c r="G879" s="19" t="s">
        <v>3813</v>
      </c>
      <c r="H879" s="19">
        <v>1229187</v>
      </c>
      <c r="V879" s="152">
        <v>45333</v>
      </c>
      <c r="W879" s="19" t="s">
        <v>4960</v>
      </c>
      <c r="Z879" s="151">
        <f ca="1">IF(AND(ISBLANK(F879), ISBLANK(V879)), "", NETWORKDAYS.INTL(F879, IF(V879="", TODAY(), V879), "0000110", DATA!$B$2:$B$200))</f>
        <v>3</v>
      </c>
    </row>
    <row r="880" spans="1:27" x14ac:dyDescent="0.25">
      <c r="A880" s="19" t="s">
        <v>4982</v>
      </c>
      <c r="B880" s="19">
        <v>14110981</v>
      </c>
      <c r="C880" s="139">
        <v>16</v>
      </c>
      <c r="D880" s="19" t="s">
        <v>4389</v>
      </c>
      <c r="E880" s="19">
        <v>1268728</v>
      </c>
      <c r="F880" s="140">
        <v>45329</v>
      </c>
      <c r="G880" s="19" t="s">
        <v>3813</v>
      </c>
      <c r="H880" s="19">
        <v>1229187</v>
      </c>
      <c r="V880" s="152">
        <v>45333</v>
      </c>
      <c r="W880" s="19" t="s">
        <v>4960</v>
      </c>
      <c r="Z880" s="151">
        <f ca="1">IF(AND(ISBLANK(F880), ISBLANK(V880)), "", NETWORKDAYS.INTL(F880, IF(V880="", TODAY(), V880), "0000110", DATA!$B$2:$B$200))</f>
        <v>3</v>
      </c>
    </row>
    <row r="881" spans="1:26" x14ac:dyDescent="0.25">
      <c r="A881" s="19" t="s">
        <v>4983</v>
      </c>
      <c r="B881" s="19">
        <v>13911474</v>
      </c>
      <c r="C881" s="139">
        <v>12.25</v>
      </c>
      <c r="D881" s="19" t="s">
        <v>146</v>
      </c>
      <c r="E881" s="19">
        <v>1142907</v>
      </c>
      <c r="F881" s="140">
        <v>45329</v>
      </c>
      <c r="G881" s="19" t="s">
        <v>3813</v>
      </c>
      <c r="H881" s="19">
        <v>1112857</v>
      </c>
      <c r="V881" s="152">
        <v>45333</v>
      </c>
      <c r="W881" s="19" t="s">
        <v>4952</v>
      </c>
      <c r="Z881" s="151">
        <f ca="1">IF(AND(ISBLANK(F881), ISBLANK(V881)), "", NETWORKDAYS.INTL(F881, IF(V881="", TODAY(), V881), "0000110", DATA!$B$2:$B$200))</f>
        <v>3</v>
      </c>
    </row>
    <row r="882" spans="1:26" ht="25.5" x14ac:dyDescent="0.25">
      <c r="A882" s="19" t="s">
        <v>4984</v>
      </c>
      <c r="B882" s="19">
        <v>13913123</v>
      </c>
      <c r="C882" s="139">
        <v>12.25</v>
      </c>
      <c r="D882" s="19" t="s">
        <v>146</v>
      </c>
      <c r="E882" s="19">
        <v>1142907</v>
      </c>
      <c r="F882" s="140">
        <v>45329</v>
      </c>
      <c r="G882" s="19" t="s">
        <v>3813</v>
      </c>
      <c r="H882" s="19">
        <v>1112857</v>
      </c>
      <c r="V882" s="152">
        <v>45335</v>
      </c>
      <c r="W882" s="19" t="s">
        <v>4952</v>
      </c>
      <c r="Y882" s="149" t="s">
        <v>4968</v>
      </c>
      <c r="Z882" s="151">
        <f ca="1">IF(AND(ISBLANK(F882), ISBLANK(V882)), "", NETWORKDAYS.INTL(F882, IF(V882="", TODAY(), V882), "0000110", DATA!$B$2:$B$200))</f>
        <v>5</v>
      </c>
    </row>
    <row r="883" spans="1:26" x14ac:dyDescent="0.25">
      <c r="A883" s="19" t="s">
        <v>4985</v>
      </c>
      <c r="B883" s="19">
        <v>13910643</v>
      </c>
      <c r="C883" s="139">
        <v>12.25</v>
      </c>
      <c r="D883" s="19" t="s">
        <v>146</v>
      </c>
      <c r="E883" s="19">
        <v>1142907</v>
      </c>
      <c r="F883" s="140">
        <v>45329</v>
      </c>
      <c r="G883" s="19" t="s">
        <v>3813</v>
      </c>
      <c r="H883" s="19">
        <v>1112857</v>
      </c>
      <c r="V883" s="152">
        <v>45334</v>
      </c>
      <c r="W883" s="19" t="s">
        <v>4952</v>
      </c>
      <c r="Z883" s="151">
        <f ca="1">IF(AND(ISBLANK(F883), ISBLANK(V883)), "", NETWORKDAYS.INTL(F883, IF(V883="", TODAY(), V883), "0000110", DATA!$B$2:$B$200))</f>
        <v>4</v>
      </c>
    </row>
    <row r="884" spans="1:26" x14ac:dyDescent="0.25">
      <c r="A884" s="19" t="s">
        <v>4986</v>
      </c>
      <c r="B884" s="19">
        <v>14036252</v>
      </c>
      <c r="C884" s="139">
        <v>3.625</v>
      </c>
      <c r="D884" s="19" t="s">
        <v>4558</v>
      </c>
      <c r="E884" s="19">
        <v>1016454</v>
      </c>
      <c r="F884" s="140">
        <v>45329</v>
      </c>
      <c r="G884" s="19" t="s">
        <v>3813</v>
      </c>
      <c r="H884" s="19">
        <v>1228848</v>
      </c>
      <c r="V884" s="152">
        <v>45330</v>
      </c>
      <c r="W884" s="151" t="s">
        <v>4912</v>
      </c>
      <c r="X884" s="151"/>
      <c r="Z884" s="151">
        <f ca="1">IF(AND(ISBLANK(F884), ISBLANK(V884)), "", NETWORKDAYS.INTL(F884, IF(V884="", TODAY(), V884), "0000110", DATA!$B$2:$B$200))</f>
        <v>2</v>
      </c>
    </row>
    <row r="885" spans="1:26" x14ac:dyDescent="0.25">
      <c r="A885" s="19" t="s">
        <v>4987</v>
      </c>
      <c r="B885" s="19">
        <v>14036251</v>
      </c>
      <c r="C885" s="139">
        <v>3.625</v>
      </c>
      <c r="D885" s="19" t="s">
        <v>4558</v>
      </c>
      <c r="E885" s="19">
        <v>1016454</v>
      </c>
      <c r="F885" s="140">
        <v>45329</v>
      </c>
      <c r="G885" s="19" t="s">
        <v>3813</v>
      </c>
      <c r="H885" s="19">
        <v>1228848</v>
      </c>
      <c r="V885" s="140">
        <v>45330</v>
      </c>
      <c r="W885" s="19" t="s">
        <v>4912</v>
      </c>
      <c r="Z885" s="151">
        <f ca="1">IF(AND(ISBLANK(F885), ISBLANK(V885)), "", NETWORKDAYS.INTL(F885, IF(V885="", TODAY(), V885), "0000110", DATA!$B$2:$B$200))</f>
        <v>2</v>
      </c>
    </row>
    <row r="886" spans="1:26" x14ac:dyDescent="0.25">
      <c r="A886" s="19" t="s">
        <v>4988</v>
      </c>
      <c r="B886" s="19">
        <v>14056715</v>
      </c>
      <c r="C886" s="139">
        <v>3.625</v>
      </c>
      <c r="D886" s="19" t="s">
        <v>4558</v>
      </c>
      <c r="E886" s="19">
        <v>1016454</v>
      </c>
      <c r="F886" s="140">
        <v>45330</v>
      </c>
      <c r="G886" s="19" t="s">
        <v>3813</v>
      </c>
      <c r="H886" s="19">
        <v>1228848</v>
      </c>
      <c r="V886" s="152">
        <v>45334</v>
      </c>
      <c r="W886" s="151" t="s">
        <v>4912</v>
      </c>
      <c r="X886" s="151"/>
      <c r="Z886" s="151">
        <f ca="1">IF(AND(ISBLANK(F886), ISBLANK(V886)), "", NETWORKDAYS.INTL(F886, IF(V886="", TODAY(), V886), "0000110", DATA!$B$2:$B$200))</f>
        <v>3</v>
      </c>
    </row>
    <row r="887" spans="1:26" x14ac:dyDescent="0.25">
      <c r="A887" s="19" t="s">
        <v>4989</v>
      </c>
      <c r="B887" s="19">
        <v>14119209</v>
      </c>
      <c r="C887" s="139">
        <v>12</v>
      </c>
      <c r="D887" s="19" t="s">
        <v>3996</v>
      </c>
      <c r="E887" s="19">
        <v>1269308</v>
      </c>
      <c r="F887" s="140">
        <v>45333</v>
      </c>
      <c r="G887" s="151" t="s">
        <v>3813</v>
      </c>
      <c r="H887" s="151">
        <v>1245350</v>
      </c>
      <c r="I887" s="151"/>
      <c r="J887" s="151"/>
      <c r="K887" s="151"/>
      <c r="L887" s="151"/>
      <c r="M887" s="151"/>
      <c r="N887" s="151"/>
      <c r="O887" s="151"/>
      <c r="P887" s="151"/>
      <c r="Q887" s="151"/>
      <c r="R887" s="151"/>
      <c r="S887" s="151"/>
      <c r="T887" s="151"/>
      <c r="U887" s="151"/>
      <c r="V887" s="152">
        <v>45334</v>
      </c>
      <c r="W887" s="151" t="s">
        <v>4964</v>
      </c>
      <c r="X887" s="151"/>
      <c r="Z887" s="151">
        <f ca="1">IF(AND(ISBLANK(F887), ISBLANK(V887)), "", NETWORKDAYS.INTL(F887, IF(V887="", TODAY(), V887), "0000110", DATA!$B$2:$B$200))</f>
        <v>2</v>
      </c>
    </row>
    <row r="888" spans="1:26" x14ac:dyDescent="0.25">
      <c r="A888" s="19" t="s">
        <v>4990</v>
      </c>
      <c r="B888" s="19">
        <v>14110982</v>
      </c>
      <c r="C888" s="139">
        <v>16</v>
      </c>
      <c r="D888" s="19" t="s">
        <v>4389</v>
      </c>
      <c r="E888" s="19">
        <v>1268728</v>
      </c>
      <c r="F888" s="140">
        <v>45334</v>
      </c>
      <c r="G888" s="151" t="s">
        <v>3813</v>
      </c>
      <c r="H888" s="151">
        <v>1229187</v>
      </c>
      <c r="I888" s="151"/>
      <c r="J888" s="151"/>
      <c r="K888" s="151"/>
      <c r="L888" s="151"/>
      <c r="M888" s="151"/>
      <c r="N888" s="151"/>
      <c r="O888" s="151"/>
      <c r="P888" s="151"/>
      <c r="Q888" s="151"/>
      <c r="R888" s="151"/>
      <c r="S888" s="151"/>
      <c r="T888" s="151"/>
      <c r="U888" s="151"/>
      <c r="V888" s="152">
        <v>45340</v>
      </c>
      <c r="W888" s="151" t="s">
        <v>4960</v>
      </c>
      <c r="X888" s="151"/>
      <c r="Y888" s="149" t="s">
        <v>4991</v>
      </c>
      <c r="Z888" s="151">
        <f ca="1">IF(AND(ISBLANK(F888), ISBLANK(V888)), "", NETWORKDAYS.INTL(F888, IF(V888="", TODAY(), V888), "0000110", DATA!$B$2:$B$200))</f>
        <v>5</v>
      </c>
    </row>
    <row r="889" spans="1:26" x14ac:dyDescent="0.25">
      <c r="A889" s="19" t="s">
        <v>4992</v>
      </c>
      <c r="B889" s="19">
        <v>14110978</v>
      </c>
      <c r="C889" s="139">
        <v>16</v>
      </c>
      <c r="D889" s="19" t="s">
        <v>4389</v>
      </c>
      <c r="E889" s="19">
        <v>1268728</v>
      </c>
      <c r="F889" s="140">
        <v>45334</v>
      </c>
      <c r="G889" s="151" t="s">
        <v>3813</v>
      </c>
      <c r="H889" s="151">
        <v>1229187</v>
      </c>
      <c r="I889" s="151"/>
      <c r="J889" s="151"/>
      <c r="K889" s="151"/>
      <c r="L889" s="151"/>
      <c r="M889" s="151"/>
      <c r="N889" s="151"/>
      <c r="O889" s="151"/>
      <c r="P889" s="151"/>
      <c r="Q889" s="151"/>
      <c r="R889" s="151"/>
      <c r="S889" s="151"/>
      <c r="T889" s="151"/>
      <c r="U889" s="151"/>
      <c r="V889" s="152">
        <v>45340</v>
      </c>
      <c r="W889" s="151" t="s">
        <v>4960</v>
      </c>
      <c r="X889" s="151"/>
      <c r="Y889" s="149" t="s">
        <v>4991</v>
      </c>
      <c r="Z889" s="151">
        <f ca="1">IF(AND(ISBLANK(F889), ISBLANK(V889)), "", NETWORKDAYS.INTL(F889, IF(V889="", TODAY(), V889), "0000110", DATA!$B$2:$B$200))</f>
        <v>5</v>
      </c>
    </row>
    <row r="890" spans="1:26" ht="45" customHeight="1" x14ac:dyDescent="0.25">
      <c r="A890" s="19" t="s">
        <v>4993</v>
      </c>
      <c r="B890" s="19">
        <v>13884772</v>
      </c>
      <c r="C890" s="139">
        <v>8.375</v>
      </c>
      <c r="D890" s="19" t="s">
        <v>243</v>
      </c>
      <c r="E890" s="19" t="s">
        <v>3928</v>
      </c>
      <c r="F890" s="140">
        <v>45335</v>
      </c>
      <c r="G890" s="151" t="s">
        <v>3813</v>
      </c>
      <c r="H890" s="151">
        <v>1141517</v>
      </c>
      <c r="I890" s="151"/>
      <c r="J890" s="151"/>
      <c r="K890" s="151"/>
      <c r="L890" s="151"/>
      <c r="M890" s="151"/>
      <c r="N890" s="151"/>
      <c r="O890" s="151"/>
      <c r="P890" s="151"/>
      <c r="Q890" s="151"/>
      <c r="R890" s="151"/>
      <c r="S890" s="151"/>
      <c r="T890" s="151"/>
      <c r="U890" s="151"/>
      <c r="V890" s="152">
        <v>45340</v>
      </c>
      <c r="W890" s="151" t="s">
        <v>4994</v>
      </c>
      <c r="X890" s="151"/>
      <c r="Z890" s="151">
        <f ca="1">IF(AND(ISBLANK(F890), ISBLANK(V890)), "", NETWORKDAYS.INTL(F890, IF(V890="", TODAY(), V890), "0000110", DATA!$B$2:$B$200))</f>
        <v>4</v>
      </c>
    </row>
    <row r="891" spans="1:26" ht="45" customHeight="1" x14ac:dyDescent="0.25">
      <c r="A891" s="19" t="s">
        <v>4995</v>
      </c>
      <c r="B891" s="19">
        <v>13885444</v>
      </c>
      <c r="C891" s="139">
        <v>8.375</v>
      </c>
      <c r="D891" s="19" t="s">
        <v>243</v>
      </c>
      <c r="E891" s="19" t="s">
        <v>3928</v>
      </c>
      <c r="F891" s="140">
        <v>45335</v>
      </c>
      <c r="G891" s="151" t="s">
        <v>3813</v>
      </c>
      <c r="H891" s="151">
        <v>1141517</v>
      </c>
      <c r="I891" s="151"/>
      <c r="J891" s="151"/>
      <c r="K891" s="151"/>
      <c r="L891" s="151"/>
      <c r="M891" s="151"/>
      <c r="N891" s="151"/>
      <c r="O891" s="151"/>
      <c r="P891" s="151"/>
      <c r="Q891" s="151"/>
      <c r="R891" s="151"/>
      <c r="S891" s="151"/>
      <c r="T891" s="151"/>
      <c r="U891" s="151"/>
      <c r="V891" s="140">
        <v>45340</v>
      </c>
      <c r="W891" s="151" t="s">
        <v>4994</v>
      </c>
      <c r="X891" s="151"/>
      <c r="Z891" s="151">
        <f ca="1">IF(AND(ISBLANK(F891), ISBLANK(V891)), "", NETWORKDAYS.INTL(F891, IF(V891="", TODAY(), V891), "0000110", DATA!$B$2:$B$200))</f>
        <v>4</v>
      </c>
    </row>
    <row r="892" spans="1:26" ht="45" customHeight="1" x14ac:dyDescent="0.25">
      <c r="A892" s="19" t="s">
        <v>4996</v>
      </c>
      <c r="B892" s="19">
        <v>13885445</v>
      </c>
      <c r="C892" s="139">
        <v>8.375</v>
      </c>
      <c r="D892" s="19" t="s">
        <v>243</v>
      </c>
      <c r="E892" s="19" t="s">
        <v>3928</v>
      </c>
      <c r="F892" s="140">
        <v>45335</v>
      </c>
      <c r="G892" s="151" t="s">
        <v>3813</v>
      </c>
      <c r="H892" s="151">
        <v>1141517</v>
      </c>
      <c r="I892" s="151"/>
      <c r="J892" s="151"/>
      <c r="K892" s="151"/>
      <c r="L892" s="151"/>
      <c r="M892" s="151"/>
      <c r="N892" s="151"/>
      <c r="O892" s="151"/>
      <c r="P892" s="151"/>
      <c r="Q892" s="151"/>
      <c r="R892" s="151"/>
      <c r="S892" s="151"/>
      <c r="T892" s="151"/>
      <c r="U892" s="151"/>
      <c r="V892" s="152">
        <v>45340</v>
      </c>
      <c r="W892" s="151" t="s">
        <v>4994</v>
      </c>
      <c r="X892" s="151"/>
      <c r="Z892" s="151">
        <f ca="1">IF(AND(ISBLANK(F892), ISBLANK(V892)), "", NETWORKDAYS.INTL(F892, IF(V892="", TODAY(), V892), "0000110", DATA!$B$2:$B$200))</f>
        <v>4</v>
      </c>
    </row>
    <row r="893" spans="1:26" x14ac:dyDescent="0.25">
      <c r="A893" s="19" t="s">
        <v>4997</v>
      </c>
      <c r="B893" s="19">
        <v>13939972</v>
      </c>
      <c r="C893" s="139">
        <v>16</v>
      </c>
      <c r="D893" s="19" t="s">
        <v>4205</v>
      </c>
      <c r="E893" s="19">
        <v>1033011</v>
      </c>
      <c r="F893" s="140">
        <v>45336</v>
      </c>
      <c r="G893" s="151" t="s">
        <v>3813</v>
      </c>
      <c r="H893" s="151">
        <v>1145823</v>
      </c>
      <c r="I893" s="151"/>
      <c r="J893" s="151"/>
      <c r="K893" s="151"/>
      <c r="L893" s="151"/>
      <c r="M893" s="151"/>
      <c r="N893" s="151"/>
      <c r="O893" s="151"/>
      <c r="P893" s="151"/>
      <c r="Q893" s="151"/>
      <c r="R893" s="151"/>
      <c r="S893" s="151"/>
      <c r="T893" s="151"/>
      <c r="U893" s="151"/>
      <c r="V893" s="152">
        <v>45337</v>
      </c>
      <c r="W893" s="151" t="s">
        <v>4233</v>
      </c>
      <c r="X893" s="151"/>
      <c r="Z893" s="151">
        <f ca="1">IF(AND(ISBLANK(F893), ISBLANK(V893)), "", NETWORKDAYS.INTL(F893, IF(V893="", TODAY(), V893), "0000110", DATA!$B$2:$B$200))</f>
        <v>2</v>
      </c>
    </row>
    <row r="894" spans="1:26" x14ac:dyDescent="0.25">
      <c r="A894" s="19" t="s">
        <v>4998</v>
      </c>
      <c r="B894" s="19">
        <v>13939973</v>
      </c>
      <c r="C894" s="139">
        <v>16</v>
      </c>
      <c r="D894" s="19" t="s">
        <v>4205</v>
      </c>
      <c r="E894" s="19">
        <v>1033011</v>
      </c>
      <c r="F894" s="140">
        <v>45336</v>
      </c>
      <c r="G894" s="151" t="s">
        <v>3813</v>
      </c>
      <c r="H894" s="151">
        <v>1145823</v>
      </c>
      <c r="I894" s="151"/>
      <c r="J894" s="151"/>
      <c r="K894" s="151"/>
      <c r="L894" s="151"/>
      <c r="M894" s="151"/>
      <c r="N894" s="151"/>
      <c r="O894" s="151"/>
      <c r="P894" s="151"/>
      <c r="Q894" s="151"/>
      <c r="R894" s="151"/>
      <c r="S894" s="151"/>
      <c r="T894" s="151"/>
      <c r="U894" s="151"/>
      <c r="V894" s="152">
        <v>45337</v>
      </c>
      <c r="W894" s="151" t="s">
        <v>4233</v>
      </c>
      <c r="X894" s="151"/>
      <c r="Z894" s="151">
        <f ca="1">IF(AND(ISBLANK(F894), ISBLANK(V894)), "", NETWORKDAYS.INTL(F894, IF(V894="", TODAY(), V894), "0000110", DATA!$B$2:$B$200))</f>
        <v>2</v>
      </c>
    </row>
    <row r="895" spans="1:26" x14ac:dyDescent="0.25">
      <c r="A895" s="19" t="s">
        <v>4999</v>
      </c>
      <c r="B895" s="19">
        <v>14093082</v>
      </c>
      <c r="C895" s="139">
        <v>16</v>
      </c>
      <c r="D895" s="19" t="s">
        <v>4389</v>
      </c>
      <c r="E895" s="19">
        <v>1058252</v>
      </c>
      <c r="F895" s="140">
        <v>45337</v>
      </c>
      <c r="G895" s="151" t="s">
        <v>3813</v>
      </c>
      <c r="H895" s="151">
        <v>1228782</v>
      </c>
      <c r="I895" s="151"/>
      <c r="J895" s="151"/>
      <c r="K895" s="151"/>
      <c r="L895" s="151"/>
      <c r="M895" s="151"/>
      <c r="N895" s="151"/>
      <c r="O895" s="151"/>
      <c r="P895" s="151"/>
      <c r="Q895" s="151"/>
      <c r="R895" s="151"/>
      <c r="S895" s="151"/>
      <c r="T895" s="151"/>
      <c r="U895" s="151"/>
      <c r="V895" s="152">
        <v>45342</v>
      </c>
      <c r="W895" s="151" t="s">
        <v>4900</v>
      </c>
      <c r="X895" s="151"/>
      <c r="Z895" s="151">
        <f ca="1">IF(AND(ISBLANK(F895), ISBLANK(V895)), "", NETWORKDAYS.INTL(F895, IF(V895="", TODAY(), V895), "0000110", DATA!$B$2:$B$200))</f>
        <v>4</v>
      </c>
    </row>
    <row r="896" spans="1:26" ht="25.5" x14ac:dyDescent="0.25">
      <c r="A896" s="19" t="s">
        <v>5000</v>
      </c>
      <c r="B896" s="19">
        <v>14093084</v>
      </c>
      <c r="C896" s="139">
        <v>16</v>
      </c>
      <c r="D896" s="19" t="s">
        <v>4389</v>
      </c>
      <c r="E896" s="19">
        <v>1058252</v>
      </c>
      <c r="F896" s="140">
        <v>45337</v>
      </c>
      <c r="G896" s="151" t="s">
        <v>3813</v>
      </c>
      <c r="H896" s="151">
        <v>1228782</v>
      </c>
      <c r="I896" s="151"/>
      <c r="J896" s="151"/>
      <c r="K896" s="151"/>
      <c r="L896" s="151"/>
      <c r="M896" s="151"/>
      <c r="N896" s="151"/>
      <c r="O896" s="151"/>
      <c r="P896" s="151"/>
      <c r="Q896" s="151"/>
      <c r="R896" s="151"/>
      <c r="S896" s="151"/>
      <c r="T896" s="151"/>
      <c r="U896" s="151"/>
      <c r="V896" s="152">
        <v>45343</v>
      </c>
      <c r="W896" s="151" t="s">
        <v>4900</v>
      </c>
      <c r="X896" s="151"/>
      <c r="Y896" s="149" t="s">
        <v>4968</v>
      </c>
      <c r="Z896" s="151">
        <f ca="1">IF(AND(ISBLANK(F896), ISBLANK(V896)), "", NETWORKDAYS.INTL(F896, IF(V896="", TODAY(), V896), "0000110", DATA!$B$2:$B$200))</f>
        <v>5</v>
      </c>
    </row>
    <row r="897" spans="1:27" x14ac:dyDescent="0.25">
      <c r="A897" s="19" t="s">
        <v>5001</v>
      </c>
      <c r="B897" s="19">
        <v>14127567</v>
      </c>
      <c r="C897" s="139">
        <v>12</v>
      </c>
      <c r="D897" s="19" t="s">
        <v>4672</v>
      </c>
      <c r="E897" s="19">
        <v>1095217</v>
      </c>
      <c r="F897" s="140">
        <v>45343</v>
      </c>
      <c r="G897" s="151" t="s">
        <v>3813</v>
      </c>
      <c r="H897" s="151">
        <v>1228896</v>
      </c>
      <c r="I897" s="151"/>
      <c r="J897" s="151"/>
      <c r="K897" s="151"/>
      <c r="L897" s="151"/>
      <c r="M897" s="151"/>
      <c r="N897" s="151"/>
      <c r="O897" s="151"/>
      <c r="P897" s="151"/>
      <c r="Q897" s="151"/>
      <c r="R897" s="151"/>
      <c r="S897" s="151"/>
      <c r="T897" s="151"/>
      <c r="U897" s="151"/>
      <c r="V897" s="152">
        <v>45344</v>
      </c>
      <c r="W897" s="151" t="s">
        <v>5002</v>
      </c>
      <c r="X897" s="151"/>
      <c r="Z897" s="151">
        <f ca="1">IF(AND(ISBLANK(F897), ISBLANK(V897)), "", NETWORKDAYS.INTL(F897, IF(V897="", TODAY(), V897), "0000110", DATA!$B$2:$B$200))</f>
        <v>1</v>
      </c>
    </row>
    <row r="898" spans="1:27" ht="45" customHeight="1" x14ac:dyDescent="0.25">
      <c r="A898" s="19" t="s">
        <v>5003</v>
      </c>
      <c r="B898" s="19">
        <v>14136237</v>
      </c>
      <c r="C898" s="139">
        <v>12</v>
      </c>
      <c r="D898" s="19" t="s">
        <v>3996</v>
      </c>
      <c r="E898" s="19">
        <v>1269308</v>
      </c>
      <c r="F898" s="140">
        <v>45350</v>
      </c>
      <c r="G898" s="151" t="s">
        <v>3813</v>
      </c>
      <c r="H898" s="151">
        <v>1245350</v>
      </c>
      <c r="I898" s="151"/>
      <c r="J898" s="151"/>
      <c r="K898" s="151"/>
      <c r="L898" s="151"/>
      <c r="M898" s="151"/>
      <c r="N898" s="151"/>
      <c r="O898" s="151"/>
      <c r="P898" s="151"/>
      <c r="Q898" s="151"/>
      <c r="R898" s="151"/>
      <c r="S898" s="151"/>
      <c r="T898" s="151"/>
      <c r="U898" s="151"/>
      <c r="V898" s="152">
        <v>45351</v>
      </c>
      <c r="W898" s="151" t="s">
        <v>5004</v>
      </c>
      <c r="X898" s="151"/>
      <c r="Z898" s="151">
        <f ca="1">IF(AND(ISBLANK(F898), ISBLANK(V898)), "", NETWORKDAYS.INTL(F898, IF(V898="", TODAY(), V898), "0000110", DATA!$B$2:$B$200))</f>
        <v>2</v>
      </c>
    </row>
    <row r="899" spans="1:27" ht="45" customHeight="1" x14ac:dyDescent="0.25">
      <c r="A899" s="19" t="s">
        <v>5005</v>
      </c>
      <c r="B899" s="19">
        <v>14136236</v>
      </c>
      <c r="C899" s="139">
        <v>12</v>
      </c>
      <c r="D899" s="19" t="s">
        <v>3996</v>
      </c>
      <c r="E899" s="19">
        <v>1269308</v>
      </c>
      <c r="F899" s="140">
        <v>45351</v>
      </c>
      <c r="G899" s="151" t="s">
        <v>3813</v>
      </c>
      <c r="H899" s="151">
        <v>1245350</v>
      </c>
      <c r="I899" s="151"/>
      <c r="J899" s="151"/>
      <c r="K899" s="151"/>
      <c r="L899" s="151"/>
      <c r="M899" s="151"/>
      <c r="N899" s="151"/>
      <c r="O899" s="151"/>
      <c r="P899" s="151"/>
      <c r="Q899" s="151"/>
      <c r="R899" s="151"/>
      <c r="S899" s="151"/>
      <c r="T899" s="151"/>
      <c r="U899" s="151"/>
      <c r="V899" s="152">
        <v>45354</v>
      </c>
      <c r="W899" s="151" t="s">
        <v>5004</v>
      </c>
      <c r="X899" s="151"/>
      <c r="Z899" s="151">
        <f ca="1">IF(AND(ISBLANK(F899), ISBLANK(V899)), "", NETWORKDAYS.INTL(F899, IF(V899="", TODAY(), V899), "0000110", DATA!$B$2:$B$200))</f>
        <v>2</v>
      </c>
    </row>
    <row r="900" spans="1:27" ht="45" customHeight="1" x14ac:dyDescent="0.25">
      <c r="A900" s="19" t="s">
        <v>5006</v>
      </c>
      <c r="B900" s="19">
        <v>14136238</v>
      </c>
      <c r="C900" s="139">
        <v>12</v>
      </c>
      <c r="D900" s="19" t="s">
        <v>3996</v>
      </c>
      <c r="E900" s="19">
        <v>1269308</v>
      </c>
      <c r="F900" s="140">
        <v>45351</v>
      </c>
      <c r="G900" s="151" t="s">
        <v>3813</v>
      </c>
      <c r="H900" s="151">
        <v>1245350</v>
      </c>
      <c r="I900" s="151"/>
      <c r="J900" s="151"/>
      <c r="K900" s="151"/>
      <c r="L900" s="151"/>
      <c r="M900" s="151"/>
      <c r="N900" s="151"/>
      <c r="O900" s="151"/>
      <c r="P900" s="151"/>
      <c r="Q900" s="151"/>
      <c r="R900" s="151"/>
      <c r="S900" s="151"/>
      <c r="T900" s="151"/>
      <c r="U900" s="151"/>
      <c r="V900" s="152">
        <v>45354</v>
      </c>
      <c r="W900" s="151" t="s">
        <v>5004</v>
      </c>
      <c r="X900" s="151"/>
      <c r="Z900" s="151">
        <f ca="1">IF(AND(ISBLANK(F900), ISBLANK(V900)), "", NETWORKDAYS.INTL(F900, IF(V900="", TODAY(), V900), "0000110", DATA!$B$2:$B$200))</f>
        <v>2</v>
      </c>
      <c r="AA900" s="19" t="s">
        <v>5007</v>
      </c>
    </row>
    <row r="901" spans="1:27" x14ac:dyDescent="0.25">
      <c r="A901" s="19" t="s">
        <v>5008</v>
      </c>
      <c r="B901" s="19">
        <v>14127576</v>
      </c>
      <c r="C901" s="139">
        <v>16</v>
      </c>
      <c r="D901" s="19" t="s">
        <v>4389</v>
      </c>
      <c r="E901" s="19">
        <v>1268728</v>
      </c>
      <c r="F901" s="140">
        <v>45357</v>
      </c>
      <c r="G901" s="151" t="s">
        <v>3813</v>
      </c>
      <c r="H901" s="151">
        <v>1229187</v>
      </c>
      <c r="I901" s="151"/>
      <c r="J901" s="151"/>
      <c r="K901" s="151"/>
      <c r="L901" s="151"/>
      <c r="M901" s="151"/>
      <c r="N901" s="151"/>
      <c r="O901" s="151"/>
      <c r="P901" s="151"/>
      <c r="Q901" s="151"/>
      <c r="R901" s="151"/>
      <c r="S901" s="151"/>
      <c r="T901" s="151"/>
      <c r="U901" s="151"/>
      <c r="V901" s="152">
        <v>45358</v>
      </c>
      <c r="W901" s="151" t="s">
        <v>5009</v>
      </c>
      <c r="X901" s="151"/>
      <c r="Z901" s="151">
        <f ca="1">IF(AND(ISBLANK(F901), ISBLANK(V901)), "", NETWORKDAYS.INTL(F901, IF(V901="", TODAY(), V901), "0000110", DATA!$B$2:$B$200))</f>
        <v>2</v>
      </c>
    </row>
    <row r="902" spans="1:27" ht="25.5" x14ac:dyDescent="0.25">
      <c r="A902" s="19" t="s">
        <v>5010</v>
      </c>
      <c r="B902" s="19">
        <v>14127577</v>
      </c>
      <c r="C902" s="139">
        <v>16</v>
      </c>
      <c r="D902" s="19" t="s">
        <v>4389</v>
      </c>
      <c r="E902" s="19">
        <v>1268728</v>
      </c>
      <c r="F902" s="140">
        <v>45362</v>
      </c>
      <c r="G902" s="151" t="s">
        <v>3813</v>
      </c>
      <c r="H902" s="151">
        <v>1229187</v>
      </c>
      <c r="I902" s="151"/>
      <c r="J902" s="151"/>
      <c r="K902" s="151"/>
      <c r="L902" s="151"/>
      <c r="M902" s="151"/>
      <c r="N902" s="151"/>
      <c r="O902" s="151"/>
      <c r="P902" s="151"/>
      <c r="Q902" s="151"/>
      <c r="R902" s="151"/>
      <c r="S902" s="151"/>
      <c r="T902" s="151"/>
      <c r="U902" s="151"/>
      <c r="V902" s="152">
        <v>45369</v>
      </c>
      <c r="W902" s="151" t="s">
        <v>5009</v>
      </c>
      <c r="X902" s="151"/>
      <c r="Y902" s="149" t="s">
        <v>4968</v>
      </c>
      <c r="Z902" s="151">
        <f ca="1">IF(AND(ISBLANK(F902), ISBLANK(V902)), "", NETWORKDAYS.INTL(F902, IF(V902="", TODAY(), V902), "0000110", DATA!$B$2:$B$200))</f>
        <v>6</v>
      </c>
    </row>
    <row r="903" spans="1:27" ht="25.5" x14ac:dyDescent="0.25">
      <c r="A903" s="19" t="s">
        <v>5011</v>
      </c>
      <c r="B903" s="19">
        <v>14127578</v>
      </c>
      <c r="C903" s="139">
        <v>16</v>
      </c>
      <c r="D903" s="19" t="s">
        <v>4389</v>
      </c>
      <c r="E903" s="19">
        <v>1268728</v>
      </c>
      <c r="F903" s="140">
        <v>45362</v>
      </c>
      <c r="G903" s="151" t="s">
        <v>3813</v>
      </c>
      <c r="H903" s="19">
        <v>1229187</v>
      </c>
      <c r="V903" s="152">
        <v>45370</v>
      </c>
      <c r="W903" s="151" t="s">
        <v>5009</v>
      </c>
      <c r="X903" s="151"/>
      <c r="Y903" s="149" t="s">
        <v>4968</v>
      </c>
      <c r="Z903" s="151">
        <f ca="1">IF(AND(ISBLANK(F903), ISBLANK(V903)), "", NETWORKDAYS.INTL(F903, IF(V903="", TODAY(), V903), "0000110", DATA!$B$2:$B$200))</f>
        <v>7</v>
      </c>
    </row>
    <row r="904" spans="1:27" x14ac:dyDescent="0.25">
      <c r="A904" s="19" t="s">
        <v>5012</v>
      </c>
      <c r="B904" s="19">
        <v>14119212</v>
      </c>
      <c r="C904" s="139">
        <v>12</v>
      </c>
      <c r="D904" s="19" t="s">
        <v>5013</v>
      </c>
      <c r="E904" s="19">
        <v>1251627</v>
      </c>
      <c r="F904" s="140">
        <v>45370</v>
      </c>
      <c r="G904" s="151" t="s">
        <v>3813</v>
      </c>
      <c r="H904" s="19">
        <v>1270578</v>
      </c>
      <c r="V904" s="152">
        <v>45371</v>
      </c>
      <c r="W904" s="151" t="s">
        <v>5014</v>
      </c>
      <c r="X904" s="151"/>
      <c r="Z904" s="151">
        <f ca="1">IF(AND(ISBLANK(F904), ISBLANK(V904)), "", NETWORKDAYS.INTL(F904, IF(V904="", TODAY(), V904), "0000110", DATA!$B$2:$B$200))</f>
        <v>2</v>
      </c>
    </row>
    <row r="905" spans="1:27" x14ac:dyDescent="0.25">
      <c r="A905" s="19" t="s">
        <v>5015</v>
      </c>
      <c r="B905" s="19">
        <v>14119211</v>
      </c>
      <c r="C905" s="139">
        <v>12</v>
      </c>
      <c r="D905" s="19" t="s">
        <v>5013</v>
      </c>
      <c r="E905" s="19">
        <v>1251627</v>
      </c>
      <c r="F905" s="140">
        <v>45370</v>
      </c>
      <c r="G905" s="151" t="s">
        <v>3813</v>
      </c>
      <c r="H905" s="19">
        <v>1270578</v>
      </c>
      <c r="V905" s="152">
        <v>45372</v>
      </c>
      <c r="W905" s="151" t="s">
        <v>5014</v>
      </c>
      <c r="X905" s="151"/>
      <c r="Z905" s="151">
        <f ca="1">IF(AND(ISBLANK(F905), ISBLANK(V905)), "", NETWORKDAYS.INTL(F905, IF(V905="", TODAY(), V905), "0000110", DATA!$B$2:$B$200))</f>
        <v>3</v>
      </c>
    </row>
    <row r="906" spans="1:27" x14ac:dyDescent="0.25">
      <c r="A906" s="19" t="s">
        <v>5016</v>
      </c>
      <c r="B906" s="19">
        <v>14119210</v>
      </c>
      <c r="C906" s="139">
        <v>12</v>
      </c>
      <c r="D906" s="19" t="s">
        <v>5013</v>
      </c>
      <c r="E906" s="19">
        <v>1251627</v>
      </c>
      <c r="F906" s="140">
        <v>45375</v>
      </c>
      <c r="G906" s="151" t="s">
        <v>3813</v>
      </c>
      <c r="H906" s="19">
        <v>1270578</v>
      </c>
      <c r="V906" s="152">
        <v>45377</v>
      </c>
      <c r="W906" s="151" t="s">
        <v>5017</v>
      </c>
      <c r="X906" s="151"/>
      <c r="Z906" s="151">
        <f ca="1">IF(AND(ISBLANK(F906), ISBLANK(V906)), "", NETWORKDAYS.INTL(F906, IF(V906="", TODAY(), V906), "0000110", DATA!$B$2:$B$200))</f>
        <v>3</v>
      </c>
    </row>
    <row r="907" spans="1:27" x14ac:dyDescent="0.25">
      <c r="A907" s="19" t="s">
        <v>5018</v>
      </c>
      <c r="B907" s="19">
        <v>13917051</v>
      </c>
      <c r="C907" s="139">
        <v>12.25</v>
      </c>
      <c r="D907" s="19" t="s">
        <v>146</v>
      </c>
      <c r="E907" s="19">
        <v>1142907</v>
      </c>
      <c r="F907" s="140">
        <v>45375</v>
      </c>
      <c r="G907" s="151" t="s">
        <v>3813</v>
      </c>
      <c r="H907" s="19">
        <v>1112857</v>
      </c>
      <c r="V907" s="152">
        <v>45378</v>
      </c>
      <c r="W907" s="151" t="s">
        <v>5019</v>
      </c>
      <c r="X907" s="151"/>
      <c r="Z907" s="151">
        <f ca="1">IF(AND(ISBLANK(F907), ISBLANK(V907)), "", NETWORKDAYS.INTL(F907, IF(V907="", TODAY(), V907), "0000110", DATA!$B$2:$B$200))</f>
        <v>4</v>
      </c>
    </row>
    <row r="908" spans="1:27" x14ac:dyDescent="0.25">
      <c r="A908" s="19" t="s">
        <v>5020</v>
      </c>
      <c r="B908" s="19">
        <v>14036258</v>
      </c>
      <c r="C908" s="139">
        <v>3.625</v>
      </c>
      <c r="D908" s="19" t="s">
        <v>4558</v>
      </c>
      <c r="E908" s="19">
        <v>960723</v>
      </c>
      <c r="F908" s="140">
        <v>45376</v>
      </c>
      <c r="G908" s="151" t="s">
        <v>3813</v>
      </c>
      <c r="H908" s="151">
        <v>1228690</v>
      </c>
      <c r="I908" s="151"/>
      <c r="J908" s="151"/>
      <c r="K908" s="151"/>
      <c r="L908" s="151"/>
      <c r="M908" s="151"/>
      <c r="N908" s="151"/>
      <c r="O908" s="151"/>
      <c r="P908" s="151"/>
      <c r="Q908" s="151"/>
      <c r="R908" s="151"/>
      <c r="S908" s="151"/>
      <c r="T908" s="151"/>
      <c r="U908" s="151"/>
      <c r="V908" s="152">
        <v>45377</v>
      </c>
      <c r="W908" s="151" t="s">
        <v>5021</v>
      </c>
      <c r="X908" s="151"/>
      <c r="Z908" s="151">
        <f ca="1">IF(AND(ISBLANK(F908), ISBLANK(V908)), "", NETWORKDAYS.INTL(F908, IF(V908="", TODAY(), V908), "0000110", DATA!$B$2:$B$200))</f>
        <v>2</v>
      </c>
    </row>
    <row r="909" spans="1:27" x14ac:dyDescent="0.25">
      <c r="A909" s="19" t="s">
        <v>5022</v>
      </c>
      <c r="B909" s="19">
        <v>14036262</v>
      </c>
      <c r="C909" s="139">
        <v>3.625</v>
      </c>
      <c r="D909" s="19" t="s">
        <v>4558</v>
      </c>
      <c r="E909" s="19">
        <v>960723</v>
      </c>
      <c r="F909" s="140">
        <v>45376</v>
      </c>
      <c r="G909" s="151" t="s">
        <v>3813</v>
      </c>
      <c r="H909" s="151">
        <v>1228690</v>
      </c>
      <c r="I909" s="151"/>
      <c r="J909" s="151"/>
      <c r="K909" s="151"/>
      <c r="L909" s="151"/>
      <c r="M909" s="151"/>
      <c r="N909" s="151"/>
      <c r="O909" s="151"/>
      <c r="P909" s="151"/>
      <c r="Q909" s="151"/>
      <c r="R909" s="151"/>
      <c r="S909" s="151"/>
      <c r="T909" s="151"/>
      <c r="U909" s="151"/>
      <c r="V909" s="152">
        <v>45377</v>
      </c>
      <c r="W909" s="151" t="s">
        <v>5021</v>
      </c>
      <c r="X909" s="151"/>
      <c r="Z909" s="151">
        <f ca="1">IF(AND(ISBLANK(F909), ISBLANK(V909)), "", NETWORKDAYS.INTL(F909, IF(V909="", TODAY(), V909), "0000110", DATA!$B$2:$B$200))</f>
        <v>2</v>
      </c>
    </row>
    <row r="910" spans="1:27" ht="25.5" x14ac:dyDescent="0.25">
      <c r="A910" s="19" t="s">
        <v>5023</v>
      </c>
      <c r="B910" s="19">
        <v>14109681</v>
      </c>
      <c r="C910" s="139">
        <v>16</v>
      </c>
      <c r="D910" s="19" t="s">
        <v>4389</v>
      </c>
      <c r="E910" s="19">
        <v>1058252</v>
      </c>
      <c r="F910" s="140">
        <v>45377</v>
      </c>
      <c r="G910" s="151" t="s">
        <v>3813</v>
      </c>
      <c r="H910" s="151">
        <v>1228782</v>
      </c>
      <c r="I910" s="151"/>
      <c r="J910" s="151"/>
      <c r="K910" s="151"/>
      <c r="L910" s="151"/>
      <c r="M910" s="151"/>
      <c r="N910" s="151"/>
      <c r="O910" s="151"/>
      <c r="P910" s="151"/>
      <c r="Q910" s="151"/>
      <c r="R910" s="151"/>
      <c r="S910" s="151"/>
      <c r="T910" s="151"/>
      <c r="U910" s="151"/>
      <c r="V910" s="152">
        <v>45384</v>
      </c>
      <c r="W910" s="151" t="s">
        <v>5024</v>
      </c>
      <c r="X910" s="151"/>
      <c r="Y910" s="149" t="s">
        <v>4968</v>
      </c>
      <c r="Z910" s="151">
        <f ca="1">IF(AND(ISBLANK(F910), ISBLANK(V910)), "", NETWORKDAYS.INTL(F910, IF(V910="", TODAY(), V910), "0000110", DATA!$B$2:$B$200))</f>
        <v>6</v>
      </c>
    </row>
    <row r="911" spans="1:27" x14ac:dyDescent="0.25">
      <c r="A911" s="19" t="s">
        <v>5025</v>
      </c>
      <c r="B911" s="19">
        <v>14127140</v>
      </c>
      <c r="C911" s="139">
        <v>3.625</v>
      </c>
      <c r="D911" s="19" t="s">
        <v>4558</v>
      </c>
      <c r="E911" s="19">
        <v>960723</v>
      </c>
      <c r="F911" s="140">
        <v>45377</v>
      </c>
      <c r="G911" s="151" t="s">
        <v>3813</v>
      </c>
      <c r="H911" s="151">
        <v>1228690</v>
      </c>
      <c r="I911" s="151"/>
      <c r="J911" s="151"/>
      <c r="K911" s="151"/>
      <c r="L911" s="151"/>
      <c r="M911" s="151"/>
      <c r="N911" s="151"/>
      <c r="O911" s="151"/>
      <c r="P911" s="151"/>
      <c r="Q911" s="151"/>
      <c r="R911" s="151"/>
      <c r="S911" s="151"/>
      <c r="T911" s="151"/>
      <c r="U911" s="151"/>
      <c r="V911" s="152">
        <v>45379</v>
      </c>
      <c r="W911" s="151" t="s">
        <v>5021</v>
      </c>
      <c r="X911" s="151"/>
      <c r="Z911" s="151">
        <f ca="1">IF(AND(ISBLANK(F911), ISBLANK(V911)), "", NETWORKDAYS.INTL(F911, IF(V911="", TODAY(), V911), "0000110", DATA!$B$2:$B$200))</f>
        <v>3</v>
      </c>
    </row>
    <row r="912" spans="1:27" x14ac:dyDescent="0.25">
      <c r="A912" s="19" t="s">
        <v>5026</v>
      </c>
      <c r="B912" s="19">
        <v>14127141</v>
      </c>
      <c r="C912" s="139">
        <v>3.625</v>
      </c>
      <c r="D912" s="19" t="s">
        <v>4558</v>
      </c>
      <c r="E912" s="19">
        <v>960723</v>
      </c>
      <c r="F912" s="140">
        <v>45377</v>
      </c>
      <c r="G912" s="151" t="s">
        <v>3813</v>
      </c>
      <c r="H912" s="151">
        <v>1228690</v>
      </c>
      <c r="I912" s="151"/>
      <c r="J912" s="151"/>
      <c r="K912" s="151"/>
      <c r="L912" s="151"/>
      <c r="M912" s="151"/>
      <c r="N912" s="151"/>
      <c r="O912" s="151"/>
      <c r="P912" s="151"/>
      <c r="Q912" s="151"/>
      <c r="R912" s="151"/>
      <c r="S912" s="151"/>
      <c r="T912" s="151"/>
      <c r="U912" s="151"/>
      <c r="V912" s="152">
        <v>45379</v>
      </c>
      <c r="W912" s="151" t="s">
        <v>5021</v>
      </c>
      <c r="X912" s="151"/>
      <c r="Z912" s="151">
        <f ca="1">IF(AND(ISBLANK(F912), ISBLANK(V912)), "", NETWORKDAYS.INTL(F912, IF(V912="", TODAY(), V912), "0000110", DATA!$B$2:$B$200))</f>
        <v>3</v>
      </c>
    </row>
    <row r="913" spans="1:26" x14ac:dyDescent="0.25">
      <c r="A913" s="19" t="s">
        <v>5027</v>
      </c>
      <c r="B913" s="19">
        <v>14144637</v>
      </c>
      <c r="C913" s="139">
        <v>12</v>
      </c>
      <c r="D913" s="19" t="s">
        <v>4698</v>
      </c>
      <c r="E913" s="19">
        <v>1249569</v>
      </c>
      <c r="F913" s="140">
        <v>45378</v>
      </c>
      <c r="G913" s="151" t="s">
        <v>3813</v>
      </c>
      <c r="H913" s="151">
        <v>1234376</v>
      </c>
      <c r="I913" s="151"/>
      <c r="J913" s="151"/>
      <c r="K913" s="151"/>
      <c r="L913" s="151"/>
      <c r="M913" s="151"/>
      <c r="N913" s="151"/>
      <c r="O913" s="151"/>
      <c r="P913" s="151"/>
      <c r="Q913" s="151"/>
      <c r="R913" s="151"/>
      <c r="S913" s="151"/>
      <c r="T913" s="151"/>
      <c r="U913" s="151"/>
      <c r="V913" s="152">
        <v>45379</v>
      </c>
      <c r="W913" s="151" t="s">
        <v>5028</v>
      </c>
      <c r="X913" s="151"/>
      <c r="Z913" s="151">
        <f ca="1">IF(AND(ISBLANK(F913), ISBLANK(V913)), "", NETWORKDAYS.INTL(F913, IF(V913="", TODAY(), V913), "0000110", DATA!$B$2:$B$200))</f>
        <v>2</v>
      </c>
    </row>
    <row r="914" spans="1:26" x14ac:dyDescent="0.25">
      <c r="A914" s="19" t="s">
        <v>5029</v>
      </c>
      <c r="B914" s="19">
        <v>13870632</v>
      </c>
      <c r="C914" s="139">
        <v>8.375</v>
      </c>
      <c r="D914" s="19" t="s">
        <v>3837</v>
      </c>
      <c r="E914" s="19">
        <v>1061407</v>
      </c>
      <c r="F914" s="140">
        <v>45378</v>
      </c>
      <c r="G914" s="151" t="s">
        <v>3813</v>
      </c>
      <c r="H914" s="151">
        <v>1145826</v>
      </c>
      <c r="I914" s="151"/>
      <c r="J914" s="151"/>
      <c r="K914" s="151"/>
      <c r="L914" s="151"/>
      <c r="M914" s="151"/>
      <c r="N914" s="151"/>
      <c r="O914" s="151"/>
      <c r="P914" s="151"/>
      <c r="Q914" s="151"/>
      <c r="R914" s="151"/>
      <c r="S914" s="151"/>
      <c r="T914" s="151"/>
      <c r="U914" s="151"/>
      <c r="V914" s="152">
        <v>45382</v>
      </c>
      <c r="W914" s="151" t="s">
        <v>4513</v>
      </c>
      <c r="X914" s="151"/>
      <c r="Z914" s="151">
        <f ca="1">IF(AND(ISBLANK(F914), ISBLANK(V914)), "", NETWORKDAYS.INTL(F914, IF(V914="", TODAY(), V914), "0000110", DATA!$B$2:$B$200))</f>
        <v>3</v>
      </c>
    </row>
    <row r="915" spans="1:26" x14ac:dyDescent="0.25">
      <c r="A915" s="19" t="s">
        <v>5030</v>
      </c>
      <c r="B915" s="19">
        <v>13870635</v>
      </c>
      <c r="C915" s="139">
        <v>8.375</v>
      </c>
      <c r="D915" s="19" t="s">
        <v>3837</v>
      </c>
      <c r="E915" s="19">
        <v>1061407</v>
      </c>
      <c r="F915" s="140">
        <v>45378</v>
      </c>
      <c r="G915" s="151" t="s">
        <v>3813</v>
      </c>
      <c r="H915" s="151">
        <v>1145826</v>
      </c>
      <c r="I915" s="151"/>
      <c r="J915" s="151"/>
      <c r="K915" s="151"/>
      <c r="L915" s="151"/>
      <c r="M915" s="151"/>
      <c r="N915" s="151"/>
      <c r="O915" s="151"/>
      <c r="P915" s="151"/>
      <c r="Q915" s="151"/>
      <c r="R915" s="151"/>
      <c r="S915" s="151"/>
      <c r="T915" s="151"/>
      <c r="U915" s="151"/>
      <c r="V915" s="152">
        <v>45382</v>
      </c>
      <c r="W915" s="151" t="s">
        <v>4513</v>
      </c>
      <c r="X915" s="151"/>
      <c r="Z915" s="151">
        <f ca="1">IF(AND(ISBLANK(F915), ISBLANK(V915)), "", NETWORKDAYS.INTL(F915, IF(V915="", TODAY(), V915), "0000110", DATA!$B$2:$B$200))</f>
        <v>3</v>
      </c>
    </row>
    <row r="916" spans="1:26" x14ac:dyDescent="0.25">
      <c r="A916" s="19" t="s">
        <v>5031</v>
      </c>
      <c r="B916" s="19">
        <v>14056716</v>
      </c>
      <c r="C916" s="139">
        <v>3.625</v>
      </c>
      <c r="D916" s="19" t="s">
        <v>4558</v>
      </c>
      <c r="E916" s="19">
        <v>1016454</v>
      </c>
      <c r="F916" s="140">
        <v>45379</v>
      </c>
      <c r="G916" s="151" t="s">
        <v>3813</v>
      </c>
      <c r="H916" s="151">
        <v>1228848</v>
      </c>
      <c r="I916" s="151"/>
      <c r="J916" s="151"/>
      <c r="K916" s="151"/>
      <c r="L916" s="151"/>
      <c r="M916" s="151"/>
      <c r="N916" s="151"/>
      <c r="O916" s="151"/>
      <c r="P916" s="151"/>
      <c r="Q916" s="151"/>
      <c r="R916" s="151"/>
      <c r="S916" s="151"/>
      <c r="T916" s="151"/>
      <c r="U916" s="151"/>
      <c r="V916" s="152">
        <v>45384</v>
      </c>
      <c r="W916" s="151" t="s">
        <v>5032</v>
      </c>
      <c r="X916" s="151"/>
      <c r="Z916" s="151">
        <f ca="1">IF(AND(ISBLANK(F916), ISBLANK(V916)), "", NETWORKDAYS.INTL(F916, IF(V916="", TODAY(), V916), "0000110", DATA!$B$2:$B$200))</f>
        <v>4</v>
      </c>
    </row>
    <row r="917" spans="1:26" x14ac:dyDescent="0.25">
      <c r="A917" s="19" t="s">
        <v>5033</v>
      </c>
      <c r="B917" s="19">
        <v>14056717</v>
      </c>
      <c r="C917" s="139">
        <v>3.625</v>
      </c>
      <c r="D917" s="19" t="s">
        <v>4558</v>
      </c>
      <c r="E917" s="19">
        <v>1016454</v>
      </c>
      <c r="F917" s="140">
        <v>45379</v>
      </c>
      <c r="G917" s="151" t="s">
        <v>3813</v>
      </c>
      <c r="H917" s="151">
        <v>1228848</v>
      </c>
      <c r="I917" s="151"/>
      <c r="J917" s="151"/>
      <c r="K917" s="151"/>
      <c r="L917" s="151"/>
      <c r="M917" s="151"/>
      <c r="N917" s="151"/>
      <c r="O917" s="151"/>
      <c r="P917" s="151"/>
      <c r="Q917" s="151"/>
      <c r="R917" s="151"/>
      <c r="S917" s="151"/>
      <c r="T917" s="151"/>
      <c r="U917" s="151"/>
      <c r="V917" s="152">
        <v>45384</v>
      </c>
      <c r="W917" s="151" t="s">
        <v>5032</v>
      </c>
      <c r="X917" s="151"/>
      <c r="Z917" s="151">
        <f ca="1">IF(AND(ISBLANK(F917), ISBLANK(V917)), "", NETWORKDAYS.INTL(F917, IF(V917="", TODAY(), V917), "0000110", DATA!$B$2:$B$200))</f>
        <v>4</v>
      </c>
    </row>
    <row r="918" spans="1:26" ht="25.5" x14ac:dyDescent="0.25">
      <c r="A918" s="19" t="s">
        <v>5034</v>
      </c>
      <c r="B918" s="19">
        <v>14127581</v>
      </c>
      <c r="C918" s="139">
        <v>16</v>
      </c>
      <c r="D918" s="19" t="s">
        <v>4205</v>
      </c>
      <c r="E918" s="19">
        <v>1033011</v>
      </c>
      <c r="F918" s="140">
        <v>45383</v>
      </c>
      <c r="G918" s="151" t="s">
        <v>3813</v>
      </c>
      <c r="H918" s="151">
        <v>1145823</v>
      </c>
      <c r="I918" s="151"/>
      <c r="J918" s="151"/>
      <c r="K918" s="151"/>
      <c r="L918" s="151"/>
      <c r="M918" s="151"/>
      <c r="N918" s="151"/>
      <c r="O918" s="151"/>
      <c r="P918" s="151"/>
      <c r="Q918" s="151"/>
      <c r="R918" s="151"/>
      <c r="S918" s="151"/>
      <c r="T918" s="151"/>
      <c r="U918" s="151"/>
      <c r="V918" s="152">
        <v>45389</v>
      </c>
      <c r="W918" s="151" t="s">
        <v>5035</v>
      </c>
      <c r="X918" s="151"/>
      <c r="Y918" s="182" t="s">
        <v>4968</v>
      </c>
      <c r="Z918" s="151">
        <f ca="1">IF(AND(ISBLANK(F918), ISBLANK(V918)), "", NETWORKDAYS.INTL(F918, IF(V918="", TODAY(), V918), "0000110", DATA!$B$2:$B$200))</f>
        <v>5</v>
      </c>
    </row>
    <row r="919" spans="1:26" x14ac:dyDescent="0.25">
      <c r="A919" s="19" t="s">
        <v>5036</v>
      </c>
      <c r="B919" s="19">
        <v>14127142</v>
      </c>
      <c r="C919" s="139">
        <v>3.625</v>
      </c>
      <c r="D919" s="19" t="s">
        <v>4558</v>
      </c>
      <c r="E919" s="19">
        <v>960723</v>
      </c>
      <c r="F919" s="140">
        <v>45397</v>
      </c>
      <c r="G919" s="151" t="s">
        <v>3813</v>
      </c>
      <c r="H919" s="151">
        <v>1228690</v>
      </c>
      <c r="I919" s="151"/>
      <c r="J919" s="151"/>
      <c r="K919" s="151"/>
      <c r="L919" s="151"/>
      <c r="M919" s="151"/>
      <c r="N919" s="151"/>
      <c r="O919" s="151"/>
      <c r="P919" s="151"/>
      <c r="Q919" s="151"/>
      <c r="R919" s="151"/>
      <c r="S919" s="151"/>
      <c r="T919" s="151"/>
      <c r="U919" s="151"/>
      <c r="V919" s="152">
        <v>45399</v>
      </c>
      <c r="W919" s="151" t="s">
        <v>4878</v>
      </c>
      <c r="X919" s="151"/>
      <c r="Z919" s="151">
        <f ca="1">IF(AND(ISBLANK(F919), ISBLANK(V919)), "", NETWORKDAYS.INTL(F919, IF(V919="", TODAY(), V919), "0000110", DATA!$B$2:$B$200))</f>
        <v>3</v>
      </c>
    </row>
    <row r="920" spans="1:26" x14ac:dyDescent="0.25">
      <c r="A920" s="19" t="s">
        <v>5037</v>
      </c>
      <c r="B920" s="19">
        <v>14127143</v>
      </c>
      <c r="C920" s="139">
        <v>3.625</v>
      </c>
      <c r="D920" s="19" t="s">
        <v>4558</v>
      </c>
      <c r="E920" s="19">
        <v>960723</v>
      </c>
      <c r="F920" s="140">
        <v>45397</v>
      </c>
      <c r="G920" s="151" t="s">
        <v>3813</v>
      </c>
      <c r="H920" s="151">
        <v>1228690</v>
      </c>
      <c r="I920" s="151"/>
      <c r="J920" s="151"/>
      <c r="K920" s="151"/>
      <c r="L920" s="151"/>
      <c r="M920" s="151"/>
      <c r="N920" s="151"/>
      <c r="O920" s="151"/>
      <c r="P920" s="151"/>
      <c r="Q920" s="151"/>
      <c r="R920" s="151"/>
      <c r="S920" s="151"/>
      <c r="T920" s="151"/>
      <c r="U920" s="151"/>
      <c r="V920" s="152">
        <v>45399</v>
      </c>
      <c r="W920" s="151" t="s">
        <v>4878</v>
      </c>
      <c r="X920" s="151"/>
      <c r="Z920" s="151">
        <f ca="1">IF(AND(ISBLANK(F920), ISBLANK(V920)), "", NETWORKDAYS.INTL(F920, IF(V920="", TODAY(), V920), "0000110", DATA!$B$2:$B$200))</f>
        <v>3</v>
      </c>
    </row>
    <row r="921" spans="1:26" x14ac:dyDescent="0.25">
      <c r="A921" s="19" t="s">
        <v>5038</v>
      </c>
      <c r="B921" s="19">
        <v>14144627</v>
      </c>
      <c r="C921" s="139">
        <v>6.125</v>
      </c>
      <c r="D921" s="19" t="s">
        <v>449</v>
      </c>
      <c r="E921" s="19">
        <v>1137349</v>
      </c>
      <c r="F921" s="140">
        <v>45397</v>
      </c>
      <c r="G921" s="151" t="s">
        <v>3813</v>
      </c>
      <c r="H921" s="151">
        <v>1145824</v>
      </c>
      <c r="I921" s="151"/>
      <c r="J921" s="151"/>
      <c r="K921" s="151"/>
      <c r="L921" s="151"/>
      <c r="M921" s="151"/>
      <c r="N921" s="151"/>
      <c r="O921" s="151"/>
      <c r="P921" s="151"/>
      <c r="Q921" s="151"/>
      <c r="R921" s="151"/>
      <c r="S921" s="151"/>
      <c r="T921" s="151"/>
      <c r="U921" s="151"/>
      <c r="V921" s="152">
        <v>45400</v>
      </c>
      <c r="W921" s="151" t="s">
        <v>4162</v>
      </c>
      <c r="X921" s="151"/>
      <c r="Z921" s="151">
        <f ca="1">IF(AND(ISBLANK(F921), ISBLANK(V921)), "", NETWORKDAYS.INTL(F921, IF(V921="", TODAY(), V921), "0000110", DATA!$B$2:$B$200))</f>
        <v>4</v>
      </c>
    </row>
    <row r="922" spans="1:26" x14ac:dyDescent="0.25">
      <c r="A922" s="19" t="s">
        <v>5039</v>
      </c>
      <c r="B922" s="19">
        <v>14144647</v>
      </c>
      <c r="C922" s="139">
        <v>16</v>
      </c>
      <c r="D922" s="19" t="s">
        <v>4389</v>
      </c>
      <c r="E922" s="19">
        <v>1268728</v>
      </c>
      <c r="F922" s="140">
        <v>45398</v>
      </c>
      <c r="G922" s="151" t="s">
        <v>3813</v>
      </c>
      <c r="H922" s="151">
        <v>1229187</v>
      </c>
      <c r="I922" s="151"/>
      <c r="J922" s="151"/>
      <c r="K922" s="151"/>
      <c r="L922" s="151"/>
      <c r="M922" s="151"/>
      <c r="N922" s="151"/>
      <c r="O922" s="151"/>
      <c r="P922" s="151"/>
      <c r="Q922" s="151"/>
      <c r="R922" s="151"/>
      <c r="S922" s="151"/>
      <c r="T922" s="151"/>
      <c r="U922" s="151"/>
      <c r="V922" s="152">
        <v>45400</v>
      </c>
      <c r="W922" s="151" t="s">
        <v>4960</v>
      </c>
      <c r="X922" s="151"/>
      <c r="Z922" s="151">
        <f ca="1">IF(AND(ISBLANK(F922), ISBLANK(V922)), "", NETWORKDAYS.INTL(F922, IF(V922="", TODAY(), V922), "0000110", DATA!$B$2:$B$200))</f>
        <v>3</v>
      </c>
    </row>
    <row r="923" spans="1:26" x14ac:dyDescent="0.25">
      <c r="A923" s="19" t="s">
        <v>5040</v>
      </c>
      <c r="B923" s="19">
        <v>14127579</v>
      </c>
      <c r="C923" s="139">
        <v>16</v>
      </c>
      <c r="D923" s="19" t="s">
        <v>4205</v>
      </c>
      <c r="E923" s="19">
        <v>1033011</v>
      </c>
      <c r="F923" s="140">
        <v>45399</v>
      </c>
      <c r="G923" s="151" t="s">
        <v>3813</v>
      </c>
      <c r="H923" s="151">
        <v>1145823</v>
      </c>
      <c r="I923" s="151"/>
      <c r="J923" s="151"/>
      <c r="K923" s="151"/>
      <c r="L923" s="151"/>
      <c r="M923" s="151"/>
      <c r="N923" s="151"/>
      <c r="O923" s="151"/>
      <c r="P923" s="151"/>
      <c r="Q923" s="151"/>
      <c r="R923" s="151"/>
      <c r="S923" s="151"/>
      <c r="T923" s="151"/>
      <c r="U923" s="151"/>
      <c r="V923" s="152">
        <v>45403</v>
      </c>
      <c r="W923" s="151" t="s">
        <v>4233</v>
      </c>
      <c r="X923" s="151"/>
      <c r="Z923" s="151">
        <f ca="1">IF(AND(ISBLANK(F923), ISBLANK(V923)), "", NETWORKDAYS.INTL(F923, IF(V923="", TODAY(), V923), "0000110", DATA!$B$2:$B$200))</f>
        <v>3</v>
      </c>
    </row>
    <row r="924" spans="1:26" x14ac:dyDescent="0.25">
      <c r="A924" s="19" t="s">
        <v>5041</v>
      </c>
      <c r="B924" s="19">
        <v>14127580</v>
      </c>
      <c r="C924" s="139">
        <v>16</v>
      </c>
      <c r="D924" s="19" t="s">
        <v>4205</v>
      </c>
      <c r="E924" s="19">
        <v>1033011</v>
      </c>
      <c r="F924" s="140">
        <v>45400</v>
      </c>
      <c r="G924" s="151" t="s">
        <v>3813</v>
      </c>
      <c r="H924" s="151">
        <v>1145823</v>
      </c>
      <c r="I924" s="151"/>
      <c r="J924" s="151"/>
      <c r="K924" s="151"/>
      <c r="L924" s="151"/>
      <c r="M924" s="151"/>
      <c r="N924" s="151"/>
      <c r="O924" s="151"/>
      <c r="P924" s="151"/>
      <c r="Q924" s="151"/>
      <c r="R924" s="151"/>
      <c r="S924" s="151"/>
      <c r="T924" s="151"/>
      <c r="U924" s="151"/>
      <c r="V924" s="152">
        <v>45404</v>
      </c>
      <c r="W924" s="151" t="s">
        <v>4233</v>
      </c>
      <c r="X924" s="151"/>
      <c r="Z924" s="151">
        <f ca="1">IF(AND(ISBLANK(F924), ISBLANK(V924)), "", NETWORKDAYS.INTL(F924, IF(V924="", TODAY(), V924), "0000110", DATA!$B$2:$B$200))</f>
        <v>3</v>
      </c>
    </row>
    <row r="925" spans="1:26" x14ac:dyDescent="0.25">
      <c r="A925" s="19" t="s">
        <v>5042</v>
      </c>
      <c r="B925" s="19">
        <v>14127582</v>
      </c>
      <c r="C925" s="139">
        <v>16</v>
      </c>
      <c r="D925" s="19" t="s">
        <v>4205</v>
      </c>
      <c r="E925" s="19">
        <v>1033011</v>
      </c>
      <c r="F925" s="140">
        <v>45400</v>
      </c>
      <c r="G925" s="151" t="s">
        <v>3813</v>
      </c>
      <c r="H925" s="151">
        <v>1145823</v>
      </c>
      <c r="I925" s="151"/>
      <c r="J925" s="151"/>
      <c r="K925" s="151"/>
      <c r="L925" s="151"/>
      <c r="M925" s="151"/>
      <c r="N925" s="151"/>
      <c r="O925" s="151"/>
      <c r="P925" s="151"/>
      <c r="Q925" s="151"/>
      <c r="R925" s="151"/>
      <c r="S925" s="151"/>
      <c r="T925" s="151"/>
      <c r="U925" s="151"/>
      <c r="V925" s="152">
        <v>45405</v>
      </c>
      <c r="W925" s="151" t="s">
        <v>4233</v>
      </c>
      <c r="X925" s="151"/>
      <c r="Z925" s="151">
        <f ca="1">IF(AND(ISBLANK(F925), ISBLANK(V925)), "", NETWORKDAYS.INTL(F925, IF(V925="", TODAY(), V925), "0000110", DATA!$B$2:$B$200))</f>
        <v>4</v>
      </c>
    </row>
    <row r="926" spans="1:26" x14ac:dyDescent="0.25">
      <c r="A926" s="19" t="s">
        <v>5043</v>
      </c>
      <c r="B926" s="19">
        <v>14144638</v>
      </c>
      <c r="C926" s="139">
        <v>12</v>
      </c>
      <c r="D926" s="19" t="s">
        <v>4698</v>
      </c>
      <c r="E926" s="19">
        <v>1249569</v>
      </c>
      <c r="F926" s="140">
        <v>45400</v>
      </c>
      <c r="G926" s="151" t="s">
        <v>3813</v>
      </c>
      <c r="H926" s="151">
        <v>1234376</v>
      </c>
      <c r="I926" s="151"/>
      <c r="J926" s="151"/>
      <c r="K926" s="151"/>
      <c r="L926" s="151"/>
      <c r="M926" s="151"/>
      <c r="N926" s="151"/>
      <c r="O926" s="151"/>
      <c r="P926" s="151"/>
      <c r="Q926" s="151"/>
      <c r="R926" s="151"/>
      <c r="S926" s="151"/>
      <c r="T926" s="151"/>
      <c r="U926" s="151"/>
      <c r="V926" s="152">
        <v>45404</v>
      </c>
      <c r="W926" s="151" t="s">
        <v>4896</v>
      </c>
      <c r="X926" s="151"/>
      <c r="Z926" s="151">
        <f ca="1">IF(AND(ISBLANK(F926), ISBLANK(V926)), "", NETWORKDAYS.INTL(F926, IF(V926="", TODAY(), V926), "0000110", DATA!$B$2:$B$200))</f>
        <v>3</v>
      </c>
    </row>
    <row r="927" spans="1:26" x14ac:dyDescent="0.25">
      <c r="A927" s="19" t="s">
        <v>5044</v>
      </c>
      <c r="B927" s="19">
        <v>14144639</v>
      </c>
      <c r="C927" s="139">
        <v>12</v>
      </c>
      <c r="D927" s="19" t="s">
        <v>4698</v>
      </c>
      <c r="E927" s="19">
        <v>1249569</v>
      </c>
      <c r="F927" s="140">
        <v>45400</v>
      </c>
      <c r="G927" s="151" t="s">
        <v>3813</v>
      </c>
      <c r="H927" s="151">
        <v>1234376</v>
      </c>
      <c r="I927" s="151"/>
      <c r="J927" s="151"/>
      <c r="K927" s="151"/>
      <c r="L927" s="151"/>
      <c r="M927" s="151"/>
      <c r="N927" s="151"/>
      <c r="O927" s="151"/>
      <c r="P927" s="151"/>
      <c r="Q927" s="151"/>
      <c r="R927" s="151"/>
      <c r="S927" s="151"/>
      <c r="T927" s="151"/>
      <c r="U927" s="151"/>
      <c r="V927" s="152">
        <v>45401</v>
      </c>
      <c r="W927" s="151" t="s">
        <v>4896</v>
      </c>
      <c r="X927" s="151"/>
      <c r="Z927" s="151">
        <f ca="1">IF(AND(ISBLANK(F927), ISBLANK(V927)), "", NETWORKDAYS.INTL(F927, IF(V927="", TODAY(), V927), "0000110", DATA!$B$2:$B$200))</f>
        <v>1</v>
      </c>
    </row>
    <row r="928" spans="1:26" x14ac:dyDescent="0.25">
      <c r="A928" s="19" t="s">
        <v>5045</v>
      </c>
      <c r="B928" s="19">
        <v>14144636</v>
      </c>
      <c r="C928" s="139">
        <v>12</v>
      </c>
      <c r="D928" s="19" t="s">
        <v>4672</v>
      </c>
      <c r="E928" s="19">
        <v>1095217</v>
      </c>
      <c r="F928" s="140">
        <v>45404</v>
      </c>
      <c r="G928" s="151" t="s">
        <v>3813</v>
      </c>
      <c r="H928" s="151">
        <v>1228896</v>
      </c>
      <c r="I928" s="151"/>
      <c r="J928" s="151"/>
      <c r="K928" s="151"/>
      <c r="L928" s="151"/>
      <c r="M928" s="151"/>
      <c r="N928" s="151"/>
      <c r="O928" s="151"/>
      <c r="P928" s="151"/>
      <c r="Q928" s="151"/>
      <c r="R928" s="151"/>
      <c r="S928" s="151"/>
      <c r="T928" s="151"/>
      <c r="U928" s="151"/>
      <c r="V928" s="152">
        <v>45406</v>
      </c>
      <c r="W928" s="151" t="s">
        <v>5002</v>
      </c>
      <c r="X928" s="151"/>
      <c r="Z928" s="151">
        <f ca="1">IF(AND(ISBLANK(F928), ISBLANK(V928)), "", NETWORKDAYS.INTL(F928, IF(V928="", TODAY(), V928), "0000110", DATA!$B$2:$B$200))</f>
        <v>3</v>
      </c>
    </row>
    <row r="929" spans="1:26" x14ac:dyDescent="0.25">
      <c r="A929" s="19" t="s">
        <v>5046</v>
      </c>
      <c r="B929" s="19">
        <v>14144646</v>
      </c>
      <c r="C929" s="139">
        <v>12</v>
      </c>
      <c r="D929" s="19" t="s">
        <v>5013</v>
      </c>
      <c r="E929" s="19">
        <v>1251627</v>
      </c>
      <c r="F929" s="140">
        <v>45404</v>
      </c>
      <c r="G929" s="151" t="s">
        <v>3813</v>
      </c>
      <c r="H929" s="151">
        <v>1270578</v>
      </c>
      <c r="I929" s="151"/>
      <c r="J929" s="151"/>
      <c r="K929" s="151"/>
      <c r="L929" s="151"/>
      <c r="M929" s="151"/>
      <c r="N929" s="151"/>
      <c r="O929" s="151"/>
      <c r="P929" s="151"/>
      <c r="Q929" s="151"/>
      <c r="R929" s="151"/>
      <c r="S929" s="151"/>
      <c r="T929" s="151"/>
      <c r="U929" s="151"/>
      <c r="V929" s="152">
        <v>45411</v>
      </c>
      <c r="W929" s="151" t="s">
        <v>5047</v>
      </c>
      <c r="X929" s="151"/>
      <c r="Y929" s="149" t="s">
        <v>4991</v>
      </c>
      <c r="Z929" s="151">
        <f ca="1">IF(AND(ISBLANK(F929), ISBLANK(V929)), "", NETWORKDAYS.INTL(F929, IF(V929="", TODAY(), V929), "0000110", DATA!$B$2:$B$200))</f>
        <v>6</v>
      </c>
    </row>
    <row r="930" spans="1:26" x14ac:dyDescent="0.25">
      <c r="A930" s="19" t="s">
        <v>5048</v>
      </c>
      <c r="B930" s="19">
        <v>14144640</v>
      </c>
      <c r="C930" s="139">
        <v>12</v>
      </c>
      <c r="D930" s="19" t="s">
        <v>4693</v>
      </c>
      <c r="E930" s="19" t="s">
        <v>5049</v>
      </c>
      <c r="F930" s="140">
        <v>45403</v>
      </c>
      <c r="G930" s="151" t="s">
        <v>3813</v>
      </c>
      <c r="H930" s="151">
        <v>1245431</v>
      </c>
      <c r="I930" s="151"/>
      <c r="J930" s="151"/>
      <c r="K930" s="151"/>
      <c r="L930" s="151"/>
      <c r="M930" s="151"/>
      <c r="N930" s="151"/>
      <c r="O930" s="151"/>
      <c r="P930" s="151"/>
      <c r="Q930" s="151"/>
      <c r="R930" s="151"/>
      <c r="S930" s="151"/>
      <c r="T930" s="151"/>
      <c r="U930" s="151"/>
      <c r="V930" s="152">
        <v>45411</v>
      </c>
      <c r="W930" s="151" t="s">
        <v>5050</v>
      </c>
      <c r="X930" s="151"/>
      <c r="Y930" s="149" t="s">
        <v>4991</v>
      </c>
      <c r="Z930" s="151">
        <f ca="1">IF(AND(ISBLANK(F930), ISBLANK(V930)), "", NETWORKDAYS.INTL(F930, IF(V930="", TODAY(), V930), "0000110", DATA!$B$2:$B$200))</f>
        <v>7</v>
      </c>
    </row>
    <row r="931" spans="1:26" ht="25.5" x14ac:dyDescent="0.25">
      <c r="A931" s="19" t="s">
        <v>5051</v>
      </c>
      <c r="B931" s="19">
        <v>14162001</v>
      </c>
      <c r="C931" s="139">
        <v>12</v>
      </c>
      <c r="D931" s="19" t="s">
        <v>3996</v>
      </c>
      <c r="E931" s="19">
        <v>1269308</v>
      </c>
      <c r="F931" s="140">
        <v>45404</v>
      </c>
      <c r="G931" s="151" t="s">
        <v>3813</v>
      </c>
      <c r="H931" s="151">
        <v>1245350</v>
      </c>
      <c r="I931" s="151"/>
      <c r="J931" s="151"/>
      <c r="K931" s="151"/>
      <c r="L931" s="151"/>
      <c r="M931" s="151"/>
      <c r="N931" s="151"/>
      <c r="O931" s="151"/>
      <c r="P931" s="151"/>
      <c r="Q931" s="151"/>
      <c r="R931" s="151"/>
      <c r="S931" s="151"/>
      <c r="T931" s="151"/>
      <c r="U931" s="151"/>
      <c r="V931" s="152">
        <v>45411</v>
      </c>
      <c r="W931" s="151" t="s">
        <v>4964</v>
      </c>
      <c r="X931" s="151"/>
      <c r="Y931" s="149" t="s">
        <v>4968</v>
      </c>
      <c r="Z931" s="151">
        <f ca="1">IF(AND(ISBLANK(F931), ISBLANK(V931)), "", NETWORKDAYS.INTL(F931, IF(V931="", TODAY(), V931), "0000110", DATA!$B$2:$B$200))</f>
        <v>6</v>
      </c>
    </row>
    <row r="932" spans="1:26" ht="25.5" x14ac:dyDescent="0.25">
      <c r="A932" s="19" t="s">
        <v>5052</v>
      </c>
      <c r="B932" s="19">
        <v>14056714</v>
      </c>
      <c r="C932" s="139">
        <v>3.625</v>
      </c>
      <c r="D932" s="19" t="s">
        <v>4558</v>
      </c>
      <c r="E932" s="19">
        <v>1016454</v>
      </c>
      <c r="F932" s="140">
        <v>45404</v>
      </c>
      <c r="G932" s="151" t="s">
        <v>3813</v>
      </c>
      <c r="H932" s="151">
        <v>1228848</v>
      </c>
      <c r="I932" s="151"/>
      <c r="J932" s="151"/>
      <c r="K932" s="151"/>
      <c r="L932" s="151"/>
      <c r="M932" s="151"/>
      <c r="N932" s="151"/>
      <c r="O932" s="151"/>
      <c r="P932" s="151"/>
      <c r="Q932" s="151"/>
      <c r="R932" s="151"/>
      <c r="S932" s="151"/>
      <c r="T932" s="151"/>
      <c r="U932" s="151"/>
      <c r="V932" s="140">
        <v>45410</v>
      </c>
      <c r="W932" s="151" t="s">
        <v>5053</v>
      </c>
      <c r="X932" s="151"/>
      <c r="Y932" s="149" t="s">
        <v>4968</v>
      </c>
      <c r="Z932" s="151">
        <f ca="1">IF(AND(ISBLANK(F932), ISBLANK(V932)), "", NETWORKDAYS.INTL(F932, IF(V932="", TODAY(), V932), "0000110", DATA!$B$2:$B$200))</f>
        <v>5</v>
      </c>
    </row>
    <row r="933" spans="1:26" ht="25.5" x14ac:dyDescent="0.25">
      <c r="A933" s="19" t="s">
        <v>5054</v>
      </c>
      <c r="B933" s="19">
        <v>14056718</v>
      </c>
      <c r="C933" s="139">
        <v>3.625</v>
      </c>
      <c r="D933" s="19" t="s">
        <v>4558</v>
      </c>
      <c r="E933" s="19">
        <v>1016454</v>
      </c>
      <c r="F933" s="140">
        <v>45404</v>
      </c>
      <c r="G933" s="151" t="s">
        <v>3813</v>
      </c>
      <c r="H933" s="151">
        <v>1228848</v>
      </c>
      <c r="I933" s="151"/>
      <c r="J933" s="151"/>
      <c r="K933" s="151"/>
      <c r="L933" s="151"/>
      <c r="M933" s="151"/>
      <c r="N933" s="151"/>
      <c r="O933" s="151"/>
      <c r="P933" s="151"/>
      <c r="Q933" s="151"/>
      <c r="R933" s="151"/>
      <c r="S933" s="151"/>
      <c r="T933" s="151"/>
      <c r="U933" s="151"/>
      <c r="V933" s="140">
        <v>45410</v>
      </c>
      <c r="W933" s="151" t="s">
        <v>5053</v>
      </c>
      <c r="X933" s="151"/>
      <c r="Y933" s="149" t="s">
        <v>4968</v>
      </c>
      <c r="Z933" s="151">
        <f ca="1">IF(AND(ISBLANK(F933), ISBLANK(V933)), "", NETWORKDAYS.INTL(F933, IF(V933="", TODAY(), V933), "0000110", DATA!$B$2:$B$200))</f>
        <v>5</v>
      </c>
    </row>
    <row r="934" spans="1:26" x14ac:dyDescent="0.25">
      <c r="A934" s="19" t="s">
        <v>5055</v>
      </c>
      <c r="B934" s="19">
        <v>13885235</v>
      </c>
      <c r="C934" s="139">
        <v>8.5</v>
      </c>
      <c r="D934" s="19" t="s">
        <v>59</v>
      </c>
      <c r="E934" s="19">
        <v>1135558</v>
      </c>
      <c r="F934" s="140">
        <v>45403</v>
      </c>
      <c r="G934" s="151" t="s">
        <v>3813</v>
      </c>
      <c r="H934" s="151">
        <v>1228723</v>
      </c>
      <c r="I934" s="151"/>
      <c r="J934" s="151"/>
      <c r="K934" s="151"/>
      <c r="L934" s="151"/>
      <c r="M934" s="151"/>
      <c r="N934" s="151"/>
      <c r="O934" s="151"/>
      <c r="P934" s="151"/>
      <c r="Q934" s="151"/>
      <c r="R934" s="151"/>
      <c r="S934" s="151"/>
      <c r="T934" s="151"/>
      <c r="U934" s="151"/>
      <c r="V934" s="152">
        <v>45404</v>
      </c>
      <c r="W934" s="151" t="s">
        <v>8205</v>
      </c>
      <c r="X934" s="151"/>
      <c r="Z934" s="151">
        <f ca="1">IF(AND(ISBLANK(F934), ISBLANK(V934)), "", NETWORKDAYS.INTL(F934, IF(V934="", TODAY(), V934), "0000110", DATA!$B$2:$B$200))</f>
        <v>2</v>
      </c>
    </row>
    <row r="935" spans="1:26" x14ac:dyDescent="0.25">
      <c r="A935" s="19" t="s">
        <v>5056</v>
      </c>
      <c r="B935" s="19">
        <v>14145051</v>
      </c>
      <c r="C935" s="139">
        <v>16</v>
      </c>
      <c r="D935" s="19" t="s">
        <v>4389</v>
      </c>
      <c r="E935" s="19">
        <v>1268728</v>
      </c>
      <c r="F935" s="140">
        <v>45405</v>
      </c>
      <c r="G935" s="151" t="s">
        <v>3813</v>
      </c>
      <c r="H935" s="151">
        <v>1229187</v>
      </c>
      <c r="I935" s="151"/>
      <c r="J935" s="151"/>
      <c r="K935" s="151"/>
      <c r="L935" s="151"/>
      <c r="M935" s="151"/>
      <c r="N935" s="151"/>
      <c r="O935" s="151"/>
      <c r="P935" s="151"/>
      <c r="Q935" s="151"/>
      <c r="R935" s="151"/>
      <c r="S935" s="151"/>
      <c r="T935" s="151"/>
      <c r="U935" s="151"/>
      <c r="V935" s="152">
        <v>45414</v>
      </c>
      <c r="W935" s="151" t="s">
        <v>4960</v>
      </c>
      <c r="X935" s="151"/>
      <c r="Y935" s="149" t="s">
        <v>5057</v>
      </c>
      <c r="Z935" s="151">
        <f ca="1">IF(AND(ISBLANK(F935), ISBLANK(V935)), "", NETWORKDAYS.INTL(F935, IF(V935="", TODAY(), V935), "0000110", DATA!$B$2:$B$200))</f>
        <v>8</v>
      </c>
    </row>
    <row r="936" spans="1:26" ht="25.5" x14ac:dyDescent="0.25">
      <c r="A936" s="19" t="s">
        <v>5058</v>
      </c>
      <c r="B936" s="157">
        <v>14144641</v>
      </c>
      <c r="C936" s="139">
        <v>12</v>
      </c>
      <c r="D936" s="19" t="s">
        <v>4693</v>
      </c>
      <c r="E936" s="19">
        <v>1251098</v>
      </c>
      <c r="F936" s="140">
        <v>45406</v>
      </c>
      <c r="G936" s="151" t="s">
        <v>3813</v>
      </c>
      <c r="H936" s="151">
        <v>1245431</v>
      </c>
      <c r="I936" s="151"/>
      <c r="J936" s="151"/>
      <c r="K936" s="151"/>
      <c r="L936" s="151"/>
      <c r="M936" s="151"/>
      <c r="N936" s="151"/>
      <c r="O936" s="151"/>
      <c r="P936" s="151"/>
      <c r="Q936" s="151"/>
      <c r="R936" s="151"/>
      <c r="S936" s="151"/>
      <c r="T936" s="151"/>
      <c r="U936" s="151"/>
      <c r="V936" s="152">
        <v>45414</v>
      </c>
      <c r="W936" s="151" t="s">
        <v>5050</v>
      </c>
      <c r="X936" s="151"/>
      <c r="Y936" s="149" t="s">
        <v>4968</v>
      </c>
      <c r="Z936" s="151">
        <f ca="1">IF(AND(ISBLANK(F936), ISBLANK(V936)), "", NETWORKDAYS.INTL(F936, IF(V936="", TODAY(), V936), "0000110", DATA!$B$2:$B$200))</f>
        <v>7</v>
      </c>
    </row>
    <row r="937" spans="1:26" x14ac:dyDescent="0.25">
      <c r="A937" s="19" t="s">
        <v>5059</v>
      </c>
      <c r="B937" s="19">
        <v>14159991</v>
      </c>
      <c r="C937" s="139">
        <v>12</v>
      </c>
      <c r="D937" s="19" t="s">
        <v>5060</v>
      </c>
      <c r="E937" s="19">
        <v>1176003</v>
      </c>
      <c r="F937" s="140">
        <v>45411</v>
      </c>
      <c r="G937" s="151" t="s">
        <v>3813</v>
      </c>
      <c r="H937" s="151">
        <v>1186940</v>
      </c>
      <c r="I937" s="151"/>
      <c r="J937" s="151"/>
      <c r="K937" s="151"/>
      <c r="L937" s="151"/>
      <c r="M937" s="151"/>
      <c r="N937" s="151"/>
      <c r="O937" s="151"/>
      <c r="P937" s="151"/>
      <c r="Q937" s="151"/>
      <c r="R937" s="151"/>
      <c r="S937" s="151"/>
      <c r="T937" s="151"/>
      <c r="U937" s="151"/>
      <c r="V937" s="152">
        <v>45414</v>
      </c>
      <c r="W937" s="151" t="s">
        <v>5061</v>
      </c>
      <c r="X937" s="151"/>
      <c r="Z937" s="151">
        <f ca="1">IF(AND(ISBLANK(F937), ISBLANK(V937)), "", NETWORKDAYS.INTL(F937, IF(V937="", TODAY(), V937), "0000110", DATA!$B$2:$B$200))</f>
        <v>4</v>
      </c>
    </row>
    <row r="938" spans="1:26" ht="30" customHeight="1" x14ac:dyDescent="0.25">
      <c r="A938" s="19" t="s">
        <v>5062</v>
      </c>
      <c r="B938" s="19">
        <v>14160194</v>
      </c>
      <c r="C938" s="139" t="s">
        <v>5063</v>
      </c>
      <c r="D938" s="19" t="s">
        <v>5064</v>
      </c>
      <c r="E938" s="19" t="s">
        <v>5065</v>
      </c>
      <c r="F938" s="140">
        <v>45407</v>
      </c>
      <c r="G938" s="151" t="s">
        <v>3813</v>
      </c>
      <c r="H938" s="151">
        <v>1245357</v>
      </c>
      <c r="I938" s="151"/>
      <c r="J938" s="151"/>
      <c r="K938" s="151"/>
      <c r="L938" s="151"/>
      <c r="M938" s="151"/>
      <c r="N938" s="151"/>
      <c r="O938" s="151"/>
      <c r="P938" s="151"/>
      <c r="Q938" s="151"/>
      <c r="R938" s="151"/>
      <c r="S938" s="151"/>
      <c r="T938" s="151"/>
      <c r="U938" s="151"/>
      <c r="V938" s="152">
        <v>45414</v>
      </c>
      <c r="W938" s="151" t="s">
        <v>5066</v>
      </c>
      <c r="X938" s="151"/>
      <c r="Y938" s="149" t="s">
        <v>4968</v>
      </c>
      <c r="Z938" s="151">
        <f ca="1">IF(AND(ISBLANK(F938), ISBLANK(V938)), "", NETWORKDAYS.INTL(F938, IF(V938="", TODAY(), V938), "0000110", DATA!$B$2:$B$200))</f>
        <v>6</v>
      </c>
    </row>
    <row r="939" spans="1:26" ht="25.5" x14ac:dyDescent="0.25">
      <c r="A939" s="19" t="s">
        <v>5067</v>
      </c>
      <c r="B939" s="19">
        <v>14160195</v>
      </c>
      <c r="C939" s="139" t="s">
        <v>5063</v>
      </c>
      <c r="D939" s="19" t="s">
        <v>243</v>
      </c>
      <c r="E939" s="19" t="s">
        <v>5065</v>
      </c>
      <c r="F939" s="140">
        <v>45407</v>
      </c>
      <c r="G939" s="151" t="s">
        <v>3813</v>
      </c>
      <c r="H939" s="151">
        <v>1245357</v>
      </c>
      <c r="I939" s="151"/>
      <c r="J939" s="151"/>
      <c r="K939" s="151"/>
      <c r="L939" s="151"/>
      <c r="M939" s="151"/>
      <c r="N939" s="151"/>
      <c r="O939" s="151"/>
      <c r="P939" s="151"/>
      <c r="Q939" s="151"/>
      <c r="R939" s="151"/>
      <c r="S939" s="151"/>
      <c r="T939" s="151"/>
      <c r="U939" s="151"/>
      <c r="V939" s="152">
        <v>45414</v>
      </c>
      <c r="W939" s="151" t="s">
        <v>5066</v>
      </c>
      <c r="X939" s="151"/>
      <c r="Y939" s="149" t="s">
        <v>4968</v>
      </c>
      <c r="Z939" s="151">
        <f ca="1">IF(AND(ISBLANK(F939), ISBLANK(V939)), "", NETWORKDAYS.INTL(F939, IF(V939="", TODAY(), V939), "0000110", DATA!$B$2:$B$200))</f>
        <v>6</v>
      </c>
    </row>
    <row r="940" spans="1:26" x14ac:dyDescent="0.25">
      <c r="A940" s="19" t="s">
        <v>5068</v>
      </c>
      <c r="B940" s="19">
        <v>14162003</v>
      </c>
      <c r="C940" s="139">
        <v>12</v>
      </c>
      <c r="D940" s="19" t="s">
        <v>3996</v>
      </c>
      <c r="E940" s="19" t="s">
        <v>4950</v>
      </c>
      <c r="F940" s="140">
        <v>45419</v>
      </c>
      <c r="G940" s="151" t="s">
        <v>3813</v>
      </c>
      <c r="H940" s="151">
        <v>1245350</v>
      </c>
      <c r="I940" s="151"/>
      <c r="J940" s="151"/>
      <c r="K940" s="151"/>
      <c r="L940" s="151"/>
      <c r="M940" s="151"/>
      <c r="N940" s="151"/>
      <c r="O940" s="151"/>
      <c r="P940" s="151"/>
      <c r="Q940" s="151"/>
      <c r="R940" s="151"/>
      <c r="S940" s="151"/>
      <c r="T940" s="151"/>
      <c r="U940" s="151"/>
      <c r="V940" s="152">
        <v>45419</v>
      </c>
      <c r="W940" s="151" t="s">
        <v>4964</v>
      </c>
      <c r="X940" s="151"/>
      <c r="Z940" s="151">
        <f ca="1">IF(AND(ISBLANK(F940), ISBLANK(V940)), "", NETWORKDAYS.INTL(F940, IF(V940="", TODAY(), V940), "0000110", DATA!$B$2:$B$200))</f>
        <v>1</v>
      </c>
    </row>
    <row r="941" spans="1:26" x14ac:dyDescent="0.25">
      <c r="A941" s="19" t="s">
        <v>5069</v>
      </c>
      <c r="B941" s="19">
        <v>14162000</v>
      </c>
      <c r="C941" s="139">
        <v>12</v>
      </c>
      <c r="D941" s="19" t="s">
        <v>3996</v>
      </c>
      <c r="E941" s="19" t="s">
        <v>4950</v>
      </c>
      <c r="F941" s="140">
        <v>45419</v>
      </c>
      <c r="G941" s="151" t="s">
        <v>3813</v>
      </c>
      <c r="H941" s="151">
        <v>1245350</v>
      </c>
      <c r="I941" s="151"/>
      <c r="J941" s="151"/>
      <c r="K941" s="151"/>
      <c r="L941" s="151"/>
      <c r="M941" s="151"/>
      <c r="N941" s="151"/>
      <c r="O941" s="151"/>
      <c r="P941" s="151"/>
      <c r="Q941" s="151"/>
      <c r="R941" s="151"/>
      <c r="S941" s="151"/>
      <c r="T941" s="151"/>
      <c r="U941" s="151"/>
      <c r="V941" s="152">
        <v>45421</v>
      </c>
      <c r="W941" s="151" t="s">
        <v>4964</v>
      </c>
      <c r="X941" s="151"/>
      <c r="Z941" s="151">
        <f ca="1">IF(AND(ISBLANK(F941), ISBLANK(V941)), "", NETWORKDAYS.INTL(F941, IF(V941="", TODAY(), V941), "0000110", DATA!$B$2:$B$200))</f>
        <v>3</v>
      </c>
    </row>
    <row r="942" spans="1:26" ht="30" customHeight="1" x14ac:dyDescent="0.25">
      <c r="A942" s="19" t="s">
        <v>5070</v>
      </c>
      <c r="B942" s="19">
        <v>14178487</v>
      </c>
      <c r="C942" s="139" t="s">
        <v>5063</v>
      </c>
      <c r="D942" s="19" t="s">
        <v>5064</v>
      </c>
      <c r="E942" s="19" t="s">
        <v>5071</v>
      </c>
      <c r="F942" s="140">
        <v>45419</v>
      </c>
      <c r="G942" s="151" t="s">
        <v>3813</v>
      </c>
      <c r="H942" s="151">
        <v>1246020</v>
      </c>
      <c r="I942" s="151"/>
      <c r="J942" s="151"/>
      <c r="K942" s="151"/>
      <c r="L942" s="151"/>
      <c r="M942" s="151"/>
      <c r="N942" s="151"/>
      <c r="O942" s="151"/>
      <c r="P942" s="151"/>
      <c r="Q942" s="151"/>
      <c r="R942" s="151"/>
      <c r="S942" s="151"/>
      <c r="T942" s="151"/>
      <c r="U942" s="151"/>
      <c r="V942" s="152">
        <v>45421</v>
      </c>
      <c r="W942" s="151" t="s">
        <v>5072</v>
      </c>
      <c r="X942" s="151"/>
      <c r="Z942" s="151">
        <f ca="1">IF(AND(ISBLANK(F942), ISBLANK(V942)), "", NETWORKDAYS.INTL(F942, IF(V942="", TODAY(), V942), "0000110", DATA!$B$2:$B$200))</f>
        <v>3</v>
      </c>
    </row>
    <row r="943" spans="1:26" ht="30" customHeight="1" x14ac:dyDescent="0.25">
      <c r="A943" s="19" t="s">
        <v>5073</v>
      </c>
      <c r="B943" s="19">
        <v>14178489</v>
      </c>
      <c r="C943" s="139" t="s">
        <v>5063</v>
      </c>
      <c r="D943" s="19" t="s">
        <v>5064</v>
      </c>
      <c r="E943" s="19" t="s">
        <v>5071</v>
      </c>
      <c r="F943" s="140">
        <v>45419</v>
      </c>
      <c r="G943" s="151" t="s">
        <v>3813</v>
      </c>
      <c r="H943" s="151">
        <v>1246020</v>
      </c>
      <c r="I943" s="151"/>
      <c r="J943" s="151"/>
      <c r="K943" s="151"/>
      <c r="L943" s="151"/>
      <c r="M943" s="151"/>
      <c r="N943" s="151"/>
      <c r="O943" s="151"/>
      <c r="P943" s="151"/>
      <c r="Q943" s="151"/>
      <c r="R943" s="151"/>
      <c r="S943" s="151"/>
      <c r="T943" s="151"/>
      <c r="U943" s="151"/>
      <c r="V943" s="152">
        <v>45421</v>
      </c>
      <c r="W943" s="151" t="s">
        <v>5072</v>
      </c>
      <c r="X943" s="151"/>
      <c r="Z943" s="151">
        <f ca="1">IF(AND(ISBLANK(F943), ISBLANK(V943)), "", NETWORKDAYS.INTL(F943, IF(V943="", TODAY(), V943), "0000110", DATA!$B$2:$B$200))</f>
        <v>3</v>
      </c>
    </row>
    <row r="944" spans="1:26" ht="30" customHeight="1" x14ac:dyDescent="0.25">
      <c r="A944" s="19" t="s">
        <v>5074</v>
      </c>
      <c r="B944" s="19">
        <v>14162002</v>
      </c>
      <c r="C944" s="139">
        <v>12</v>
      </c>
      <c r="D944" s="19" t="s">
        <v>3996</v>
      </c>
      <c r="E944" s="19" t="s">
        <v>5075</v>
      </c>
      <c r="F944" s="140">
        <v>45420</v>
      </c>
      <c r="G944" s="151" t="s">
        <v>3813</v>
      </c>
      <c r="H944" s="151">
        <v>1245350</v>
      </c>
      <c r="I944" s="151"/>
      <c r="J944" s="151"/>
      <c r="K944" s="151"/>
      <c r="L944" s="151"/>
      <c r="M944" s="151"/>
      <c r="N944" s="151"/>
      <c r="O944" s="151"/>
      <c r="P944" s="151"/>
      <c r="Q944" s="151"/>
      <c r="R944" s="151"/>
      <c r="S944" s="151"/>
      <c r="T944" s="151"/>
      <c r="U944" s="151"/>
      <c r="V944" s="152">
        <v>45425</v>
      </c>
      <c r="W944" s="151" t="s">
        <v>4964</v>
      </c>
      <c r="X944" s="151"/>
      <c r="Z944" s="151">
        <f ca="1">IF(AND(ISBLANK(F944), ISBLANK(V944)), "", NETWORKDAYS.INTL(F944, IF(V944="", TODAY(), V944), "0000110", DATA!$B$2:$B$200))</f>
        <v>4</v>
      </c>
    </row>
    <row r="945" spans="1:26" ht="25.5" x14ac:dyDescent="0.25">
      <c r="A945" s="19" t="s">
        <v>5076</v>
      </c>
      <c r="B945" s="19">
        <v>14162009</v>
      </c>
      <c r="C945" s="139">
        <v>12</v>
      </c>
      <c r="D945" s="19" t="s">
        <v>4698</v>
      </c>
      <c r="E945" s="19">
        <v>1249569</v>
      </c>
      <c r="F945" s="140">
        <v>45424</v>
      </c>
      <c r="G945" s="151" t="s">
        <v>3813</v>
      </c>
      <c r="H945" s="151">
        <v>1234376</v>
      </c>
      <c r="I945" s="151"/>
      <c r="J945" s="151"/>
      <c r="K945" s="151"/>
      <c r="L945" s="151"/>
      <c r="M945" s="151"/>
      <c r="N945" s="151"/>
      <c r="O945" s="151"/>
      <c r="P945" s="151"/>
      <c r="Q945" s="151"/>
      <c r="R945" s="151"/>
      <c r="S945" s="151"/>
      <c r="T945" s="151"/>
      <c r="U945" s="151"/>
      <c r="V945" s="152">
        <v>45431</v>
      </c>
      <c r="W945" s="151" t="s">
        <v>4896</v>
      </c>
      <c r="X945" s="151"/>
      <c r="Y945" s="149" t="s">
        <v>4968</v>
      </c>
      <c r="Z945" s="151">
        <f ca="1">IF(AND(ISBLANK(F945), ISBLANK(V945)), "", NETWORKDAYS.INTL(F945, IF(V945="", TODAY(), V945), "0000110", DATA!$B$2:$B$200))</f>
        <v>6</v>
      </c>
    </row>
    <row r="946" spans="1:26" x14ac:dyDescent="0.25">
      <c r="A946" s="19" t="s">
        <v>5077</v>
      </c>
      <c r="B946" s="19">
        <v>14162010</v>
      </c>
      <c r="C946" s="139">
        <v>12</v>
      </c>
      <c r="D946" s="19" t="s">
        <v>4698</v>
      </c>
      <c r="E946" s="19">
        <v>1249569</v>
      </c>
      <c r="F946" s="140">
        <v>45424</v>
      </c>
      <c r="G946" s="151" t="s">
        <v>3813</v>
      </c>
      <c r="H946" s="151">
        <v>1234376</v>
      </c>
      <c r="I946" s="151"/>
      <c r="J946" s="151"/>
      <c r="K946" s="151"/>
      <c r="L946" s="151"/>
      <c r="M946" s="151"/>
      <c r="N946" s="151"/>
      <c r="O946" s="151"/>
      <c r="P946" s="151"/>
      <c r="Q946" s="151"/>
      <c r="R946" s="151"/>
      <c r="S946" s="151"/>
      <c r="T946" s="151"/>
      <c r="U946" s="151"/>
      <c r="V946" s="152">
        <v>45433</v>
      </c>
      <c r="W946" s="151" t="s">
        <v>4896</v>
      </c>
      <c r="X946" s="151"/>
      <c r="Y946" s="149" t="s">
        <v>5078</v>
      </c>
      <c r="Z946" s="151">
        <f ca="1">IF(AND(ISBLANK(F946), ISBLANK(V946)), "", NETWORKDAYS.INTL(F946, IF(V946="", TODAY(), V946), "0000110", DATA!$B$2:$B$200))</f>
        <v>8</v>
      </c>
    </row>
    <row r="947" spans="1:26" x14ac:dyDescent="0.25">
      <c r="A947" s="19" t="s">
        <v>5079</v>
      </c>
      <c r="B947" s="19">
        <v>14162012</v>
      </c>
      <c r="C947" s="139">
        <v>12</v>
      </c>
      <c r="D947" s="19" t="s">
        <v>4698</v>
      </c>
      <c r="E947" s="19">
        <v>1249569</v>
      </c>
      <c r="F947" s="140">
        <v>45425</v>
      </c>
      <c r="G947" s="151" t="s">
        <v>3813</v>
      </c>
      <c r="H947" s="151">
        <v>1234376</v>
      </c>
      <c r="I947" s="151"/>
      <c r="J947" s="151"/>
      <c r="K947" s="151"/>
      <c r="L947" s="151"/>
      <c r="M947" s="151"/>
      <c r="N947" s="151"/>
      <c r="O947" s="151"/>
      <c r="P947" s="151"/>
      <c r="Q947" s="151"/>
      <c r="R947" s="151"/>
      <c r="S947" s="151"/>
      <c r="T947" s="151"/>
      <c r="U947" s="151"/>
      <c r="V947" s="152">
        <v>45427</v>
      </c>
      <c r="W947" s="151" t="s">
        <v>4896</v>
      </c>
      <c r="X947" s="151"/>
      <c r="Z947" s="151">
        <f ca="1">IF(AND(ISBLANK(F947), ISBLANK(V947)), "", NETWORKDAYS.INTL(F947, IF(V947="", TODAY(), V947), "0000110", DATA!$B$2:$B$200))</f>
        <v>3</v>
      </c>
    </row>
    <row r="948" spans="1:26" x14ac:dyDescent="0.25">
      <c r="A948" s="19" t="s">
        <v>5080</v>
      </c>
      <c r="B948" s="19">
        <v>14178460</v>
      </c>
      <c r="C948" s="139">
        <v>8.375</v>
      </c>
      <c r="D948" s="19" t="s">
        <v>243</v>
      </c>
      <c r="E948" s="19" t="s">
        <v>5081</v>
      </c>
      <c r="F948" s="140">
        <v>45425</v>
      </c>
      <c r="G948" s="151" t="s">
        <v>3813</v>
      </c>
      <c r="H948" s="151">
        <v>1245357</v>
      </c>
      <c r="I948" s="151"/>
      <c r="J948" s="151"/>
      <c r="K948" s="151"/>
      <c r="L948" s="151"/>
      <c r="M948" s="151"/>
      <c r="N948" s="151"/>
      <c r="O948" s="151"/>
      <c r="P948" s="151"/>
      <c r="Q948" s="151"/>
      <c r="R948" s="151"/>
      <c r="S948" s="151"/>
      <c r="T948" s="151"/>
      <c r="U948" s="151"/>
      <c r="V948" s="152">
        <v>45426</v>
      </c>
      <c r="W948" s="151" t="s">
        <v>5066</v>
      </c>
      <c r="X948" s="151"/>
      <c r="Z948" s="151">
        <f ca="1">IF(AND(ISBLANK(F948), ISBLANK(V948)), "", NETWORKDAYS.INTL(F948, IF(V948="", TODAY(), V948), "0000110", DATA!$B$2:$B$200))</f>
        <v>2</v>
      </c>
    </row>
    <row r="949" spans="1:26" x14ac:dyDescent="0.25">
      <c r="A949" s="19" t="s">
        <v>5082</v>
      </c>
      <c r="B949" s="19">
        <v>14178461</v>
      </c>
      <c r="C949" s="139">
        <v>8.375</v>
      </c>
      <c r="D949" s="19" t="s">
        <v>243</v>
      </c>
      <c r="E949" s="19" t="s">
        <v>5065</v>
      </c>
      <c r="F949" s="140">
        <v>45425</v>
      </c>
      <c r="G949" s="151" t="s">
        <v>3813</v>
      </c>
      <c r="H949" s="151">
        <v>1245357</v>
      </c>
      <c r="I949" s="151"/>
      <c r="J949" s="151"/>
      <c r="K949" s="151"/>
      <c r="L949" s="151"/>
      <c r="M949" s="151"/>
      <c r="N949" s="151"/>
      <c r="O949" s="151"/>
      <c r="P949" s="151"/>
      <c r="Q949" s="151"/>
      <c r="R949" s="151"/>
      <c r="S949" s="151"/>
      <c r="T949" s="151"/>
      <c r="U949" s="151"/>
      <c r="V949" s="152">
        <v>45431</v>
      </c>
      <c r="W949" s="151" t="s">
        <v>5066</v>
      </c>
      <c r="X949" s="151"/>
      <c r="Z949" s="151">
        <f ca="1">IF(AND(ISBLANK(F949), ISBLANK(V949)), "", NETWORKDAYS.INTL(F949, IF(V949="", TODAY(), V949), "0000110", DATA!$B$2:$B$200))</f>
        <v>5</v>
      </c>
    </row>
    <row r="950" spans="1:26" x14ac:dyDescent="0.25">
      <c r="A950" s="19" t="s">
        <v>5083</v>
      </c>
      <c r="B950" s="19">
        <v>14161999</v>
      </c>
      <c r="C950" s="139">
        <v>12</v>
      </c>
      <c r="D950" s="19" t="s">
        <v>3996</v>
      </c>
      <c r="E950" s="19">
        <v>1269308</v>
      </c>
      <c r="F950" s="140">
        <v>45426</v>
      </c>
      <c r="G950" s="151" t="s">
        <v>3813</v>
      </c>
      <c r="H950" s="151">
        <v>1245350</v>
      </c>
      <c r="I950" s="151"/>
      <c r="J950" s="151"/>
      <c r="K950" s="151"/>
      <c r="L950" s="151"/>
      <c r="M950" s="151"/>
      <c r="N950" s="151"/>
      <c r="O950" s="151"/>
      <c r="P950" s="151"/>
      <c r="Q950" s="151"/>
      <c r="R950" s="151"/>
      <c r="S950" s="151"/>
      <c r="T950" s="151"/>
      <c r="U950" s="151"/>
      <c r="V950" s="152">
        <v>45428</v>
      </c>
      <c r="W950" s="151" t="s">
        <v>4964</v>
      </c>
      <c r="X950" s="151"/>
      <c r="Z950" s="151">
        <f ca="1">IF(AND(ISBLANK(F950), ISBLANK(V950)), "", NETWORKDAYS.INTL(F950, IF(V950="", TODAY(), V950), "0000110", DATA!$B$2:$B$200))</f>
        <v>3</v>
      </c>
    </row>
    <row r="951" spans="1:26" ht="25.5" x14ac:dyDescent="0.25">
      <c r="A951" s="19" t="s">
        <v>5084</v>
      </c>
      <c r="B951" s="19">
        <v>14160182</v>
      </c>
      <c r="C951" s="139">
        <v>3.625</v>
      </c>
      <c r="D951" s="19" t="s">
        <v>4558</v>
      </c>
      <c r="E951" s="19">
        <v>960723</v>
      </c>
      <c r="F951" s="140">
        <v>45426</v>
      </c>
      <c r="G951" s="151" t="s">
        <v>3813</v>
      </c>
      <c r="H951" s="151">
        <v>1228690</v>
      </c>
      <c r="I951" s="151"/>
      <c r="J951" s="151"/>
      <c r="K951" s="151"/>
      <c r="L951" s="151"/>
      <c r="M951" s="151"/>
      <c r="N951" s="151"/>
      <c r="O951" s="151"/>
      <c r="P951" s="151"/>
      <c r="Q951" s="151"/>
      <c r="R951" s="151"/>
      <c r="S951" s="151"/>
      <c r="T951" s="151"/>
      <c r="U951" s="151"/>
      <c r="V951" s="152">
        <v>45442</v>
      </c>
      <c r="W951" s="151" t="s">
        <v>4878</v>
      </c>
      <c r="X951" s="151"/>
      <c r="Y951" s="149" t="s">
        <v>5085</v>
      </c>
      <c r="Z951" s="151">
        <f ca="1">IF(AND(ISBLANK(F951), ISBLANK(V951)), "", NETWORKDAYS.INTL(F951, IF(V951="", TODAY(), V951), "0000110", DATA!$B$2:$B$200))</f>
        <v>13</v>
      </c>
    </row>
    <row r="952" spans="1:26" ht="25.5" x14ac:dyDescent="0.25">
      <c r="A952" s="19" t="s">
        <v>5086</v>
      </c>
      <c r="B952" s="19">
        <v>14160183</v>
      </c>
      <c r="C952" s="139">
        <v>3.625</v>
      </c>
      <c r="D952" s="19" t="s">
        <v>4558</v>
      </c>
      <c r="E952" s="19">
        <v>960723</v>
      </c>
      <c r="F952" s="140">
        <v>45426</v>
      </c>
      <c r="G952" s="151" t="s">
        <v>3813</v>
      </c>
      <c r="H952" s="151">
        <v>1228690</v>
      </c>
      <c r="I952" s="151"/>
      <c r="J952" s="151"/>
      <c r="K952" s="151"/>
      <c r="L952" s="151"/>
      <c r="M952" s="151"/>
      <c r="N952" s="151"/>
      <c r="O952" s="151"/>
      <c r="P952" s="151"/>
      <c r="Q952" s="151"/>
      <c r="R952" s="151"/>
      <c r="S952" s="151"/>
      <c r="T952" s="151"/>
      <c r="U952" s="151"/>
      <c r="V952" s="152">
        <v>45446</v>
      </c>
      <c r="W952" s="151" t="s">
        <v>4878</v>
      </c>
      <c r="X952" s="151"/>
      <c r="Y952" s="149" t="s">
        <v>5085</v>
      </c>
      <c r="Z952" s="151">
        <f ca="1">IF(AND(ISBLANK(F952), ISBLANK(V952)), "", NETWORKDAYS.INTL(F952, IF(V952="", TODAY(), V952), "0000110", DATA!$B$2:$B$200))</f>
        <v>15</v>
      </c>
    </row>
    <row r="953" spans="1:26" x14ac:dyDescent="0.25">
      <c r="A953" s="19" t="s">
        <v>5087</v>
      </c>
      <c r="B953" s="19">
        <v>14109692</v>
      </c>
      <c r="C953" s="139">
        <v>16</v>
      </c>
      <c r="D953" s="19" t="s">
        <v>3904</v>
      </c>
      <c r="E953" s="19">
        <v>1272498</v>
      </c>
      <c r="F953" s="140">
        <v>45427</v>
      </c>
      <c r="G953" s="151" t="s">
        <v>3813</v>
      </c>
      <c r="H953" s="151">
        <v>1221158</v>
      </c>
      <c r="I953" s="151"/>
      <c r="J953" s="151"/>
      <c r="K953" s="151"/>
      <c r="L953" s="151"/>
      <c r="M953" s="151"/>
      <c r="N953" s="151"/>
      <c r="O953" s="151"/>
      <c r="P953" s="151"/>
      <c r="Q953" s="151"/>
      <c r="R953" s="151"/>
      <c r="S953" s="151"/>
      <c r="T953" s="151"/>
      <c r="U953" s="151"/>
      <c r="V953" s="152">
        <v>45431</v>
      </c>
      <c r="W953" s="151" t="s">
        <v>5088</v>
      </c>
      <c r="X953" s="151"/>
      <c r="Z953" s="151">
        <f ca="1">IF(AND(ISBLANK(F953), ISBLANK(V953)), "", NETWORKDAYS.INTL(F953, IF(V953="", TODAY(), V953), "0000110", DATA!$B$2:$B$200))</f>
        <v>3</v>
      </c>
    </row>
    <row r="954" spans="1:26" x14ac:dyDescent="0.25">
      <c r="A954" s="19" t="s">
        <v>5089</v>
      </c>
      <c r="B954" s="19">
        <v>14178455</v>
      </c>
      <c r="C954" s="139">
        <v>6.125</v>
      </c>
      <c r="D954" s="19" t="s">
        <v>449</v>
      </c>
      <c r="E954" s="19">
        <v>1137349</v>
      </c>
      <c r="F954" s="140">
        <v>45427</v>
      </c>
      <c r="G954" s="151" t="s">
        <v>3813</v>
      </c>
      <c r="H954" s="151">
        <v>1145824</v>
      </c>
      <c r="I954" s="151"/>
      <c r="J954" s="151"/>
      <c r="K954" s="151"/>
      <c r="L954" s="151"/>
      <c r="M954" s="151"/>
      <c r="N954" s="151"/>
      <c r="O954" s="151"/>
      <c r="P954" s="151"/>
      <c r="Q954" s="151"/>
      <c r="R954" s="151"/>
      <c r="S954" s="151"/>
      <c r="T954" s="151"/>
      <c r="U954" s="151"/>
      <c r="V954" s="152">
        <v>45431</v>
      </c>
      <c r="W954" s="151" t="s">
        <v>4162</v>
      </c>
      <c r="X954" s="151"/>
      <c r="Z954" s="151">
        <f ca="1">IF(AND(ISBLANK(F954), ISBLANK(V954)), "", NETWORKDAYS.INTL(F954, IF(V954="", TODAY(), V954), "0000110", DATA!$B$2:$B$200))</f>
        <v>3</v>
      </c>
    </row>
    <row r="955" spans="1:26" x14ac:dyDescent="0.25">
      <c r="A955" s="19" t="s">
        <v>5090</v>
      </c>
      <c r="B955" s="19">
        <v>14178456</v>
      </c>
      <c r="C955" s="139">
        <v>6.125</v>
      </c>
      <c r="D955" s="19" t="s">
        <v>449</v>
      </c>
      <c r="E955" s="19">
        <v>1137349</v>
      </c>
      <c r="F955" s="140">
        <v>45427</v>
      </c>
      <c r="G955" s="151" t="s">
        <v>3813</v>
      </c>
      <c r="H955" s="151">
        <v>1145824</v>
      </c>
      <c r="I955" s="151"/>
      <c r="J955" s="151"/>
      <c r="K955" s="151"/>
      <c r="L955" s="151"/>
      <c r="M955" s="151"/>
      <c r="N955" s="151"/>
      <c r="O955" s="151"/>
      <c r="P955" s="151"/>
      <c r="Q955" s="151"/>
      <c r="R955" s="151"/>
      <c r="S955" s="151"/>
      <c r="T955" s="151"/>
      <c r="U955" s="151"/>
      <c r="V955" s="152">
        <v>45431</v>
      </c>
      <c r="W955" s="151" t="s">
        <v>4162</v>
      </c>
      <c r="X955" s="151"/>
      <c r="Z955" s="151">
        <f ca="1">IF(AND(ISBLANK(F955), ISBLANK(V955)), "", NETWORKDAYS.INTL(F955, IF(V955="", TODAY(), V955), "0000110", DATA!$B$2:$B$200))</f>
        <v>3</v>
      </c>
    </row>
    <row r="956" spans="1:26" x14ac:dyDescent="0.25">
      <c r="A956" s="19" t="s">
        <v>5091</v>
      </c>
      <c r="B956" s="19">
        <v>14178457</v>
      </c>
      <c r="C956" s="139">
        <v>6.125</v>
      </c>
      <c r="D956" s="19" t="s">
        <v>449</v>
      </c>
      <c r="E956" s="19">
        <v>1137349</v>
      </c>
      <c r="F956" s="140">
        <v>45427</v>
      </c>
      <c r="G956" s="151" t="s">
        <v>3813</v>
      </c>
      <c r="H956" s="151">
        <v>1145824</v>
      </c>
      <c r="I956" s="151"/>
      <c r="J956" s="151"/>
      <c r="K956" s="151"/>
      <c r="L956" s="151"/>
      <c r="M956" s="151"/>
      <c r="N956" s="151"/>
      <c r="O956" s="151"/>
      <c r="P956" s="151"/>
      <c r="Q956" s="151"/>
      <c r="R956" s="151"/>
      <c r="S956" s="151"/>
      <c r="T956" s="151"/>
      <c r="U956" s="151"/>
      <c r="V956" s="152">
        <v>45431</v>
      </c>
      <c r="W956" s="151" t="s">
        <v>4162</v>
      </c>
      <c r="X956" s="151"/>
      <c r="Z956" s="151">
        <f ca="1">IF(AND(ISBLANK(F956), ISBLANK(V956)), "", NETWORKDAYS.INTL(F956, IF(V956="", TODAY(), V956), "0000110", DATA!$B$2:$B$200))</f>
        <v>3</v>
      </c>
    </row>
    <row r="957" spans="1:26" x14ac:dyDescent="0.25">
      <c r="A957" s="19" t="s">
        <v>5092</v>
      </c>
      <c r="B957" s="19">
        <v>14162011</v>
      </c>
      <c r="C957" s="139">
        <v>12</v>
      </c>
      <c r="D957" s="19" t="s">
        <v>4698</v>
      </c>
      <c r="E957" s="19">
        <v>1249569</v>
      </c>
      <c r="F957" s="140">
        <v>45432</v>
      </c>
      <c r="G957" s="151" t="s">
        <v>3813</v>
      </c>
      <c r="H957" s="151">
        <v>1234376</v>
      </c>
      <c r="I957" s="151"/>
      <c r="J957" s="151"/>
      <c r="K957" s="151"/>
      <c r="L957" s="151"/>
      <c r="M957" s="151"/>
      <c r="N957" s="151"/>
      <c r="O957" s="151"/>
      <c r="P957" s="151"/>
      <c r="Q957" s="151"/>
      <c r="R957" s="151"/>
      <c r="S957" s="151"/>
      <c r="T957" s="151"/>
      <c r="U957" s="151"/>
      <c r="V957" s="152">
        <v>45434</v>
      </c>
      <c r="W957" s="151" t="s">
        <v>4896</v>
      </c>
      <c r="X957" s="151"/>
      <c r="Z957" s="151">
        <f ca="1">IF(AND(ISBLANK(F957), ISBLANK(V957)), "", NETWORKDAYS.INTL(F957, IF(V957="", TODAY(), V957), "0000110", DATA!$B$2:$B$200))</f>
        <v>3</v>
      </c>
    </row>
    <row r="958" spans="1:26" x14ac:dyDescent="0.25">
      <c r="A958" s="19" t="s">
        <v>5093</v>
      </c>
      <c r="B958" s="19">
        <v>14162013</v>
      </c>
      <c r="C958" s="139">
        <v>12</v>
      </c>
      <c r="D958" s="19" t="s">
        <v>4698</v>
      </c>
      <c r="E958" s="19">
        <v>1249569</v>
      </c>
      <c r="F958" s="140">
        <v>45432</v>
      </c>
      <c r="G958" s="151" t="s">
        <v>3813</v>
      </c>
      <c r="H958" s="151">
        <v>1234376</v>
      </c>
      <c r="I958" s="151"/>
      <c r="J958" s="151"/>
      <c r="K958" s="151"/>
      <c r="L958" s="151"/>
      <c r="M958" s="151"/>
      <c r="N958" s="151"/>
      <c r="O958" s="151"/>
      <c r="P958" s="151"/>
      <c r="Q958" s="151"/>
      <c r="R958" s="151"/>
      <c r="S958" s="151"/>
      <c r="T958" s="151"/>
      <c r="U958" s="151"/>
      <c r="V958" s="152">
        <v>45434</v>
      </c>
      <c r="W958" s="151" t="s">
        <v>4896</v>
      </c>
      <c r="X958" s="151"/>
      <c r="Z958" s="151">
        <f ca="1">IF(AND(ISBLANK(F958), ISBLANK(V958)), "", NETWORKDAYS.INTL(F958, IF(V958="", TODAY(), V958), "0000110", DATA!$B$2:$B$200))</f>
        <v>3</v>
      </c>
    </row>
    <row r="959" spans="1:26" x14ac:dyDescent="0.25">
      <c r="A959" s="19" t="s">
        <v>5094</v>
      </c>
      <c r="B959" s="19">
        <v>14162014</v>
      </c>
      <c r="C959" s="139">
        <v>12</v>
      </c>
      <c r="D959" s="19" t="s">
        <v>4698</v>
      </c>
      <c r="E959" s="19">
        <v>1249569</v>
      </c>
      <c r="F959" s="140">
        <v>45433</v>
      </c>
      <c r="G959" s="151" t="s">
        <v>3813</v>
      </c>
      <c r="H959" s="151">
        <v>1234376</v>
      </c>
      <c r="I959" s="151"/>
      <c r="J959" s="151"/>
      <c r="K959" s="151"/>
      <c r="L959" s="151"/>
      <c r="M959" s="151"/>
      <c r="N959" s="151"/>
      <c r="O959" s="151"/>
      <c r="P959" s="151"/>
      <c r="Q959" s="151"/>
      <c r="R959" s="151"/>
      <c r="S959" s="151"/>
      <c r="T959" s="151"/>
      <c r="U959" s="151"/>
      <c r="V959" s="152">
        <v>45446</v>
      </c>
      <c r="W959" s="151" t="s">
        <v>4896</v>
      </c>
      <c r="X959" s="151"/>
      <c r="Y959" s="149" t="s">
        <v>5078</v>
      </c>
      <c r="Z959" s="151">
        <f ca="1">IF(AND(ISBLANK(F959), ISBLANK(V959)), "", NETWORKDAYS.INTL(F959, IF(V959="", TODAY(), V959), "0000110", DATA!$B$2:$B$200))</f>
        <v>10</v>
      </c>
    </row>
    <row r="960" spans="1:26" ht="56.25" customHeight="1" x14ac:dyDescent="0.25">
      <c r="A960" s="19" t="s">
        <v>5095</v>
      </c>
      <c r="B960" s="19">
        <v>14162005</v>
      </c>
      <c r="C960" s="139">
        <v>12</v>
      </c>
      <c r="D960" s="19" t="s">
        <v>3996</v>
      </c>
      <c r="E960" s="19">
        <v>1269308</v>
      </c>
      <c r="F960" s="140">
        <v>45433</v>
      </c>
      <c r="G960" s="151" t="s">
        <v>3813</v>
      </c>
      <c r="H960" s="151">
        <v>1245350</v>
      </c>
      <c r="I960" s="151"/>
      <c r="J960" s="151">
        <v>1146737</v>
      </c>
      <c r="K960" s="151"/>
      <c r="L960" s="151"/>
      <c r="M960" s="151"/>
      <c r="N960" s="151"/>
      <c r="O960" s="151"/>
      <c r="P960" s="151"/>
      <c r="Q960" s="151"/>
      <c r="R960" s="151"/>
      <c r="S960" s="151"/>
      <c r="T960" s="151"/>
      <c r="U960" s="151"/>
      <c r="V960" s="152">
        <v>45435</v>
      </c>
      <c r="W960" s="183" t="s">
        <v>5096</v>
      </c>
      <c r="X960" s="183"/>
      <c r="Z960" s="151">
        <f ca="1">IF(AND(ISBLANK(F960), ISBLANK(V960)), "", NETWORKDAYS.INTL(F960, IF(V960="", TODAY(), V960), "0000110", DATA!$B$2:$B$200))</f>
        <v>3</v>
      </c>
    </row>
    <row r="961" spans="1:26" ht="56.25" customHeight="1" x14ac:dyDescent="0.25">
      <c r="A961" s="19" t="s">
        <v>5097</v>
      </c>
      <c r="B961" s="19">
        <v>14162004</v>
      </c>
      <c r="C961" s="139">
        <v>12</v>
      </c>
      <c r="D961" s="19" t="s">
        <v>3996</v>
      </c>
      <c r="E961" s="19">
        <v>1269308</v>
      </c>
      <c r="F961" s="140">
        <v>45433</v>
      </c>
      <c r="G961" s="151" t="s">
        <v>3813</v>
      </c>
      <c r="H961" s="151">
        <v>1245350</v>
      </c>
      <c r="I961" s="151"/>
      <c r="J961" s="151">
        <v>1282370</v>
      </c>
      <c r="K961" s="151"/>
      <c r="L961" s="151"/>
      <c r="M961" s="151"/>
      <c r="N961" s="151"/>
      <c r="O961" s="151"/>
      <c r="P961" s="151"/>
      <c r="Q961" s="151"/>
      <c r="R961" s="151"/>
      <c r="S961" s="151"/>
      <c r="T961" s="151"/>
      <c r="U961" s="151"/>
      <c r="V961" s="152">
        <v>45439</v>
      </c>
      <c r="W961" s="183" t="s">
        <v>5096</v>
      </c>
      <c r="X961" s="183"/>
      <c r="Y961" s="149" t="s">
        <v>4968</v>
      </c>
      <c r="Z961" s="151">
        <f ca="1">IF(AND(ISBLANK(F961), ISBLANK(V961)), "", NETWORKDAYS.INTL(F961, IF(V961="", TODAY(), V961), "0000110", DATA!$B$2:$B$200))</f>
        <v>5</v>
      </c>
    </row>
    <row r="962" spans="1:26" ht="56.25" customHeight="1" x14ac:dyDescent="0.25">
      <c r="A962" s="19" t="s">
        <v>5098</v>
      </c>
      <c r="B962" s="19">
        <v>14178472</v>
      </c>
      <c r="C962" s="139">
        <v>12</v>
      </c>
      <c r="D962" s="19" t="s">
        <v>3996</v>
      </c>
      <c r="E962" s="19">
        <v>1269308</v>
      </c>
      <c r="F962" s="140">
        <v>45434</v>
      </c>
      <c r="G962" s="151" t="s">
        <v>3813</v>
      </c>
      <c r="H962" s="151">
        <v>1245350</v>
      </c>
      <c r="I962" s="151"/>
      <c r="J962" s="151">
        <v>1292498</v>
      </c>
      <c r="K962" s="151"/>
      <c r="L962" s="151"/>
      <c r="M962" s="151"/>
      <c r="N962" s="151"/>
      <c r="O962" s="151"/>
      <c r="P962" s="151"/>
      <c r="Q962" s="151"/>
      <c r="R962" s="151"/>
      <c r="S962" s="151"/>
      <c r="T962" s="151"/>
      <c r="U962" s="151"/>
      <c r="V962" s="152">
        <v>45440</v>
      </c>
      <c r="W962" s="183" t="s">
        <v>5096</v>
      </c>
      <c r="X962" s="183"/>
      <c r="Y962" s="149" t="s">
        <v>4968</v>
      </c>
      <c r="Z962" s="151">
        <f ca="1">IF(AND(ISBLANK(F962), ISBLANK(V962)), "", NETWORKDAYS.INTL(F962, IF(V962="", TODAY(), V962), "0000110", DATA!$B$2:$B$200))</f>
        <v>5</v>
      </c>
    </row>
    <row r="963" spans="1:26" x14ac:dyDescent="0.25">
      <c r="A963" s="19" t="s">
        <v>5099</v>
      </c>
      <c r="B963" s="19">
        <v>14109693</v>
      </c>
      <c r="C963" s="139">
        <v>16</v>
      </c>
      <c r="D963" s="19" t="s">
        <v>3904</v>
      </c>
      <c r="E963" s="19">
        <v>1272498</v>
      </c>
      <c r="F963" s="140">
        <v>45435</v>
      </c>
      <c r="G963" s="151" t="s">
        <v>3813</v>
      </c>
      <c r="H963" s="151">
        <v>1221158</v>
      </c>
      <c r="I963" s="151"/>
      <c r="J963" s="151">
        <v>1291870</v>
      </c>
      <c r="K963" s="151"/>
      <c r="L963" s="151"/>
      <c r="M963" s="151"/>
      <c r="N963" s="151"/>
      <c r="O963" s="151"/>
      <c r="P963" s="151"/>
      <c r="Q963" s="151"/>
      <c r="R963" s="151"/>
      <c r="S963" s="151"/>
      <c r="T963" s="151"/>
      <c r="U963" s="151"/>
      <c r="V963" s="140">
        <v>45441</v>
      </c>
      <c r="W963" s="151" t="s">
        <v>5100</v>
      </c>
      <c r="X963" s="151"/>
      <c r="Y963" s="149" t="s">
        <v>5101</v>
      </c>
      <c r="Z963" s="151">
        <f ca="1">IF(AND(ISBLANK(F963), ISBLANK(V963)), "", NETWORKDAYS.INTL(F963, IF(V963="", TODAY(), V963), "0000110", DATA!$B$2:$B$200))</f>
        <v>5</v>
      </c>
    </row>
    <row r="964" spans="1:26" ht="25.5" x14ac:dyDescent="0.25">
      <c r="A964" s="19" t="s">
        <v>5102</v>
      </c>
      <c r="B964" s="19">
        <v>14160193</v>
      </c>
      <c r="C964" s="139">
        <v>8.375</v>
      </c>
      <c r="D964" s="19" t="s">
        <v>3908</v>
      </c>
      <c r="E964" s="19">
        <v>1083599</v>
      </c>
      <c r="F964" s="140">
        <v>45438</v>
      </c>
      <c r="G964" s="151" t="s">
        <v>3813</v>
      </c>
      <c r="H964" s="151">
        <v>1160847</v>
      </c>
      <c r="I964" s="151"/>
      <c r="J964" s="151">
        <v>1146737</v>
      </c>
      <c r="K964" s="151"/>
      <c r="L964" s="151"/>
      <c r="M964" s="151"/>
      <c r="N964" s="151"/>
      <c r="O964" s="151"/>
      <c r="P964" s="151"/>
      <c r="Q964" s="151"/>
      <c r="R964" s="151"/>
      <c r="S964" s="151"/>
      <c r="T964" s="151"/>
      <c r="U964" s="151"/>
      <c r="V964" s="152">
        <v>45446</v>
      </c>
      <c r="W964" s="151" t="s">
        <v>4267</v>
      </c>
      <c r="X964" s="151"/>
      <c r="Y964" s="149" t="s">
        <v>5085</v>
      </c>
      <c r="Z964" s="151">
        <f ca="1">IF(AND(ISBLANK(F964), ISBLANK(V964)), "", NETWORKDAYS.INTL(F964, IF(V964="", TODAY(), V964), "0000110", DATA!$B$2:$B$200))</f>
        <v>7</v>
      </c>
    </row>
    <row r="965" spans="1:26" x14ac:dyDescent="0.25">
      <c r="A965" s="19" t="s">
        <v>5103</v>
      </c>
      <c r="B965" s="19">
        <v>14178488</v>
      </c>
      <c r="C965" s="139">
        <v>8.375</v>
      </c>
      <c r="D965" s="19" t="s">
        <v>243</v>
      </c>
      <c r="E965" s="19">
        <v>1246020</v>
      </c>
      <c r="F965" s="140">
        <v>45438</v>
      </c>
      <c r="G965" s="151" t="s">
        <v>3813</v>
      </c>
      <c r="H965" s="151">
        <v>1246020</v>
      </c>
      <c r="I965" s="151"/>
      <c r="J965" s="151">
        <v>2000450</v>
      </c>
      <c r="K965" s="151"/>
      <c r="L965" s="151"/>
      <c r="M965" s="151"/>
      <c r="N965" s="151"/>
      <c r="O965" s="151"/>
      <c r="P965" s="151"/>
      <c r="Q965" s="151"/>
      <c r="R965" s="151"/>
      <c r="S965" s="151"/>
      <c r="T965" s="151"/>
      <c r="U965" s="151"/>
      <c r="V965" s="152">
        <v>45438</v>
      </c>
      <c r="W965" s="151" t="s">
        <v>5072</v>
      </c>
      <c r="X965" s="151"/>
      <c r="Z965" s="151">
        <f ca="1">IF(AND(ISBLANK(F965), ISBLANK(V965)), "", NETWORKDAYS.INTL(F965, IF(V965="", TODAY(), V965), "0000110", DATA!$B$2:$B$200))</f>
        <v>1</v>
      </c>
    </row>
    <row r="966" spans="1:26" x14ac:dyDescent="0.25">
      <c r="A966" s="19" t="s">
        <v>5104</v>
      </c>
      <c r="B966" s="19">
        <v>14178490</v>
      </c>
      <c r="C966" s="139">
        <v>8.375</v>
      </c>
      <c r="D966" s="19" t="s">
        <v>243</v>
      </c>
      <c r="E966" s="19">
        <v>1246020</v>
      </c>
      <c r="F966" s="140">
        <v>45438</v>
      </c>
      <c r="G966" s="151" t="s">
        <v>3813</v>
      </c>
      <c r="H966" s="151">
        <v>1246020</v>
      </c>
      <c r="I966" s="151"/>
      <c r="J966" s="151">
        <v>1126400</v>
      </c>
      <c r="K966" s="151"/>
      <c r="L966" s="151"/>
      <c r="M966" s="151"/>
      <c r="N966" s="151"/>
      <c r="O966" s="151"/>
      <c r="P966" s="151"/>
      <c r="Q966" s="151"/>
      <c r="R966" s="151"/>
      <c r="S966" s="151"/>
      <c r="T966" s="151"/>
      <c r="U966" s="151"/>
      <c r="V966" s="152">
        <v>45441</v>
      </c>
      <c r="W966" s="151" t="s">
        <v>5072</v>
      </c>
      <c r="X966" s="151"/>
      <c r="Z966" s="151">
        <f ca="1">IF(AND(ISBLANK(F966), ISBLANK(V966)), "", NETWORKDAYS.INTL(F966, IF(V966="", TODAY(), V966), "0000110", DATA!$B$2:$B$200))</f>
        <v>4</v>
      </c>
    </row>
    <row r="967" spans="1:26" ht="31.5" customHeight="1" x14ac:dyDescent="0.25">
      <c r="A967" s="19" t="s">
        <v>5105</v>
      </c>
      <c r="B967" s="19" t="s">
        <v>5106</v>
      </c>
      <c r="C967" s="139">
        <v>16</v>
      </c>
      <c r="D967" s="19" t="s">
        <v>3904</v>
      </c>
      <c r="E967" s="19">
        <v>1272498</v>
      </c>
      <c r="F967" s="140">
        <v>45439</v>
      </c>
      <c r="G967" s="151" t="s">
        <v>3813</v>
      </c>
      <c r="H967" s="151">
        <v>1221158</v>
      </c>
      <c r="I967" s="151"/>
      <c r="J967" s="151">
        <v>1126402</v>
      </c>
      <c r="K967" s="151"/>
      <c r="L967" s="151"/>
      <c r="M967" s="151"/>
      <c r="N967" s="151"/>
      <c r="O967" s="151"/>
      <c r="P967" s="151"/>
      <c r="Q967" s="151"/>
      <c r="R967" s="151"/>
      <c r="S967" s="151"/>
      <c r="T967" s="151"/>
      <c r="U967" s="151"/>
      <c r="V967" s="152">
        <v>45446</v>
      </c>
      <c r="W967" s="184" t="s">
        <v>5107</v>
      </c>
      <c r="X967" s="184"/>
      <c r="Y967" s="149" t="s">
        <v>4968</v>
      </c>
      <c r="Z967" s="151">
        <f ca="1">IF(AND(ISBLANK(F967), ISBLANK(V967)), "", NETWORKDAYS.INTL(F967, IF(V967="", TODAY(), V967), "0000110", DATA!$B$2:$B$200))</f>
        <v>6</v>
      </c>
    </row>
    <row r="968" spans="1:26" x14ac:dyDescent="0.25">
      <c r="A968" s="19" t="s">
        <v>5108</v>
      </c>
      <c r="B968" s="19">
        <v>14145055</v>
      </c>
      <c r="C968" s="139">
        <v>16</v>
      </c>
      <c r="D968" s="19" t="s">
        <v>4389</v>
      </c>
      <c r="E968" s="19">
        <v>1268728</v>
      </c>
      <c r="F968" s="140">
        <v>45439</v>
      </c>
      <c r="G968" s="151" t="s">
        <v>3813</v>
      </c>
      <c r="H968" s="151">
        <v>1229187</v>
      </c>
      <c r="I968" s="151"/>
      <c r="J968" s="151"/>
      <c r="K968" s="151"/>
      <c r="L968" s="151"/>
      <c r="M968" s="151"/>
      <c r="N968" s="151"/>
      <c r="O968" s="151"/>
      <c r="P968" s="151"/>
      <c r="Q968" s="151"/>
      <c r="R968" s="151"/>
      <c r="S968" s="151"/>
      <c r="T968" s="151"/>
      <c r="U968" s="151"/>
      <c r="V968" s="140">
        <v>45442</v>
      </c>
      <c r="W968" s="151" t="s">
        <v>4960</v>
      </c>
      <c r="X968" s="151"/>
      <c r="Z968" s="151">
        <f ca="1">IF(AND(ISBLANK(F968), ISBLANK(V968)), "", NETWORKDAYS.INTL(F968, IF(V968="", TODAY(), V968), "0000110", DATA!$B$2:$B$200))</f>
        <v>4</v>
      </c>
    </row>
    <row r="969" spans="1:26" x14ac:dyDescent="0.25">
      <c r="A969" s="19" t="s">
        <v>5109</v>
      </c>
      <c r="B969" s="19" t="s">
        <v>5110</v>
      </c>
      <c r="C969" s="139">
        <v>3.625</v>
      </c>
      <c r="D969" s="19" t="s">
        <v>4558</v>
      </c>
      <c r="E969" s="19">
        <v>1016454</v>
      </c>
      <c r="F969" s="140">
        <v>45446</v>
      </c>
      <c r="G969" s="151" t="s">
        <v>3813</v>
      </c>
      <c r="H969" s="151">
        <v>1228848</v>
      </c>
      <c r="I969" s="151"/>
      <c r="J969" s="151"/>
      <c r="K969" s="151"/>
      <c r="L969" s="151"/>
      <c r="M969" s="151"/>
      <c r="N969" s="151"/>
      <c r="O969" s="151"/>
      <c r="P969" s="151"/>
      <c r="Q969" s="151"/>
      <c r="R969" s="151"/>
      <c r="S969" s="151"/>
      <c r="T969" s="151"/>
      <c r="U969" s="151"/>
      <c r="V969" s="152">
        <v>45446</v>
      </c>
      <c r="W969" s="151" t="s">
        <v>5111</v>
      </c>
      <c r="X969" s="151"/>
      <c r="Z969" s="151">
        <f ca="1">IF(AND(ISBLANK(F969), ISBLANK(V969)), "", NETWORKDAYS.INTL(F969, IF(V969="", TODAY(), V969), "0000110", DATA!$B$2:$B$200))</f>
        <v>1</v>
      </c>
    </row>
    <row r="970" spans="1:26" x14ac:dyDescent="0.25">
      <c r="A970" s="19" t="s">
        <v>5112</v>
      </c>
      <c r="B970" s="19" t="s">
        <v>5113</v>
      </c>
      <c r="C970" s="139">
        <v>3.625</v>
      </c>
      <c r="D970" s="19" t="s">
        <v>4558</v>
      </c>
      <c r="E970" s="19">
        <v>1016454</v>
      </c>
      <c r="F970" s="140">
        <v>45446</v>
      </c>
      <c r="G970" s="151" t="s">
        <v>3813</v>
      </c>
      <c r="H970" s="151">
        <v>1228848</v>
      </c>
      <c r="I970" s="151"/>
      <c r="J970" s="151"/>
      <c r="K970" s="151"/>
      <c r="L970" s="151"/>
      <c r="M970" s="151"/>
      <c r="N970" s="151"/>
      <c r="O970" s="151"/>
      <c r="P970" s="151"/>
      <c r="Q970" s="151"/>
      <c r="R970" s="151"/>
      <c r="S970" s="151"/>
      <c r="T970" s="151"/>
      <c r="U970" s="151"/>
      <c r="V970" s="152">
        <v>45449</v>
      </c>
      <c r="W970" s="151" t="s">
        <v>5111</v>
      </c>
      <c r="X970" s="151"/>
      <c r="Z970" s="151">
        <f ca="1">IF(AND(ISBLANK(F970), ISBLANK(V970)), "", NETWORKDAYS.INTL(F970, IF(V970="", TODAY(), V970), "0000110", DATA!$B$2:$B$200))</f>
        <v>4</v>
      </c>
    </row>
    <row r="971" spans="1:26" x14ac:dyDescent="0.25">
      <c r="A971" s="19" t="s">
        <v>5114</v>
      </c>
      <c r="B971" s="19" t="s">
        <v>5115</v>
      </c>
      <c r="C971" s="139">
        <v>3.625</v>
      </c>
      <c r="D971" s="19" t="s">
        <v>4558</v>
      </c>
      <c r="E971" s="19">
        <v>1016454</v>
      </c>
      <c r="F971" s="140">
        <v>45447</v>
      </c>
      <c r="G971" s="151" t="s">
        <v>3813</v>
      </c>
      <c r="H971" s="151">
        <v>1228848</v>
      </c>
      <c r="I971" s="151"/>
      <c r="J971" s="151"/>
      <c r="K971" s="151"/>
      <c r="L971" s="151"/>
      <c r="M971" s="151"/>
      <c r="N971" s="151"/>
      <c r="O971" s="151"/>
      <c r="P971" s="151"/>
      <c r="Q971" s="151"/>
      <c r="R971" s="151"/>
      <c r="S971" s="151"/>
      <c r="T971" s="151"/>
      <c r="U971" s="151"/>
      <c r="V971" s="152">
        <v>45448</v>
      </c>
      <c r="W971" s="151" t="s">
        <v>5111</v>
      </c>
      <c r="X971" s="151"/>
      <c r="Z971" s="151">
        <f ca="1">IF(AND(ISBLANK(F971), ISBLANK(V971)), "", NETWORKDAYS.INTL(F971, IF(V971="", TODAY(), V971), "0000110", DATA!$B$2:$B$200))</f>
        <v>2</v>
      </c>
    </row>
    <row r="972" spans="1:26" x14ac:dyDescent="0.25">
      <c r="A972" s="19" t="s">
        <v>5116</v>
      </c>
      <c r="B972" s="19" t="s">
        <v>5117</v>
      </c>
      <c r="C972" s="139">
        <v>12</v>
      </c>
      <c r="D972" s="19" t="s">
        <v>3996</v>
      </c>
      <c r="E972" s="19">
        <v>1269308</v>
      </c>
      <c r="F972" s="140">
        <v>45448</v>
      </c>
      <c r="G972" s="151" t="s">
        <v>3813</v>
      </c>
      <c r="H972" s="151">
        <v>1245350</v>
      </c>
      <c r="I972" s="151"/>
      <c r="J972" s="151"/>
      <c r="K972" s="151"/>
      <c r="L972" s="151"/>
      <c r="M972" s="151"/>
      <c r="N972" s="151"/>
      <c r="O972" s="151"/>
      <c r="P972" s="151"/>
      <c r="Q972" s="151"/>
      <c r="R972" s="151"/>
      <c r="S972" s="151"/>
      <c r="T972" s="151"/>
      <c r="U972" s="151"/>
      <c r="V972" s="152">
        <v>45452</v>
      </c>
      <c r="W972" s="151" t="s">
        <v>4964</v>
      </c>
      <c r="X972" s="151"/>
      <c r="Z972" s="151">
        <f ca="1">IF(AND(ISBLANK(F972), ISBLANK(V972)), "", NETWORKDAYS.INTL(F972, IF(V972="", TODAY(), V972), "0000110", DATA!$B$2:$B$200))</f>
        <v>3</v>
      </c>
    </row>
    <row r="973" spans="1:26" x14ac:dyDescent="0.25">
      <c r="A973" s="19" t="s">
        <v>5118</v>
      </c>
      <c r="B973" s="19">
        <v>14190154</v>
      </c>
      <c r="C973" s="139">
        <v>6.125</v>
      </c>
      <c r="D973" s="19" t="s">
        <v>449</v>
      </c>
      <c r="E973" s="19">
        <v>1137349</v>
      </c>
      <c r="F973" s="140">
        <v>45449</v>
      </c>
      <c r="G973" s="151" t="s">
        <v>3813</v>
      </c>
      <c r="H973" s="19">
        <v>1145824</v>
      </c>
      <c r="V973" s="152">
        <v>45453</v>
      </c>
      <c r="W973" s="151" t="s">
        <v>4162</v>
      </c>
      <c r="X973" s="151"/>
      <c r="Z973" s="151">
        <f ca="1">IF(AND(ISBLANK(F973), ISBLANK(V973)), "", NETWORKDAYS.INTL(F973, IF(V973="", TODAY(), V973), "0000110", DATA!$B$2:$B$200))</f>
        <v>3</v>
      </c>
    </row>
    <row r="974" spans="1:26" x14ac:dyDescent="0.25">
      <c r="A974" s="19" t="s">
        <v>5119</v>
      </c>
      <c r="B974" s="19">
        <v>14190155</v>
      </c>
      <c r="C974" s="139">
        <v>6.125</v>
      </c>
      <c r="D974" s="19" t="s">
        <v>449</v>
      </c>
      <c r="E974" s="19">
        <v>1137349</v>
      </c>
      <c r="F974" s="140">
        <v>45449</v>
      </c>
      <c r="G974" s="151" t="s">
        <v>3813</v>
      </c>
      <c r="H974" s="151">
        <v>1145824</v>
      </c>
      <c r="I974" s="151"/>
      <c r="J974" s="151"/>
      <c r="K974" s="151"/>
      <c r="L974" s="151"/>
      <c r="M974" s="151"/>
      <c r="N974" s="151"/>
      <c r="O974" s="151"/>
      <c r="P974" s="151"/>
      <c r="Q974" s="151"/>
      <c r="R974" s="151"/>
      <c r="S974" s="151"/>
      <c r="T974" s="151"/>
      <c r="U974" s="151"/>
      <c r="V974" s="152">
        <v>45453</v>
      </c>
      <c r="W974" s="151" t="s">
        <v>4162</v>
      </c>
      <c r="X974" s="151"/>
      <c r="Z974" s="151">
        <f ca="1">IF(AND(ISBLANK(F974), ISBLANK(V974)), "", NETWORKDAYS.INTL(F974, IF(V974="", TODAY(), V974), "0000110", DATA!$B$2:$B$200))</f>
        <v>3</v>
      </c>
    </row>
    <row r="975" spans="1:26" x14ac:dyDescent="0.25">
      <c r="A975" s="19" t="s">
        <v>5120</v>
      </c>
      <c r="B975" s="19">
        <v>14198201</v>
      </c>
      <c r="C975" s="139">
        <v>8.375</v>
      </c>
      <c r="D975" s="19" t="s">
        <v>243</v>
      </c>
      <c r="E975" s="19">
        <v>1246020</v>
      </c>
      <c r="F975" s="140">
        <v>45449</v>
      </c>
      <c r="G975" s="151" t="s">
        <v>3813</v>
      </c>
      <c r="H975" s="151">
        <v>1246020</v>
      </c>
      <c r="I975" s="151"/>
      <c r="J975" s="151"/>
      <c r="K975" s="151"/>
      <c r="L975" s="151"/>
      <c r="M975" s="151"/>
      <c r="N975" s="151"/>
      <c r="O975" s="151"/>
      <c r="P975" s="151"/>
      <c r="Q975" s="151"/>
      <c r="R975" s="151"/>
      <c r="S975" s="151"/>
      <c r="T975" s="151"/>
      <c r="U975" s="151"/>
      <c r="V975" s="152">
        <v>45449</v>
      </c>
      <c r="W975" s="151" t="s">
        <v>5072</v>
      </c>
      <c r="X975" s="151"/>
      <c r="Z975" s="151">
        <f ca="1">IF(AND(ISBLANK(F975), ISBLANK(V975)), "", NETWORKDAYS.INTL(F975, IF(V975="", TODAY(), V975), "0000110", DATA!$B$2:$B$200))</f>
        <v>1</v>
      </c>
    </row>
    <row r="976" spans="1:26" ht="30" customHeight="1" x14ac:dyDescent="0.25">
      <c r="A976" s="19" t="s">
        <v>5121</v>
      </c>
      <c r="B976" s="19">
        <v>14178454</v>
      </c>
      <c r="C976" s="139">
        <v>6.125</v>
      </c>
      <c r="D976" s="19" t="s">
        <v>449</v>
      </c>
      <c r="E976" s="19" t="s">
        <v>3372</v>
      </c>
      <c r="F976" s="140">
        <v>45449</v>
      </c>
      <c r="G976" s="151" t="s">
        <v>3813</v>
      </c>
      <c r="H976" s="151">
        <v>1145824</v>
      </c>
      <c r="I976" s="151"/>
      <c r="J976" s="151"/>
      <c r="K976" s="151"/>
      <c r="L976" s="151"/>
      <c r="M976" s="151"/>
      <c r="N976" s="151"/>
      <c r="O976" s="151"/>
      <c r="P976" s="151"/>
      <c r="Q976" s="151"/>
      <c r="R976" s="151"/>
      <c r="S976" s="151"/>
      <c r="T976" s="151"/>
      <c r="U976" s="151"/>
      <c r="V976" s="152">
        <v>45451</v>
      </c>
      <c r="W976" s="151" t="s">
        <v>5122</v>
      </c>
      <c r="X976" s="151"/>
      <c r="Z976" s="151">
        <f ca="1">IF(AND(ISBLANK(F976), ISBLANK(V976)), "", NETWORKDAYS.INTL(F976, IF(V976="", TODAY(), V976), "0000110", DATA!$B$2:$B$200))</f>
        <v>1</v>
      </c>
    </row>
    <row r="977" spans="1:31" x14ac:dyDescent="0.25">
      <c r="A977" s="19" t="s">
        <v>5123</v>
      </c>
      <c r="B977" s="19">
        <v>14198200</v>
      </c>
      <c r="C977" s="139">
        <v>8.375</v>
      </c>
      <c r="D977" s="19" t="s">
        <v>243</v>
      </c>
      <c r="E977" s="19" t="s">
        <v>5071</v>
      </c>
      <c r="F977" s="140">
        <v>45455</v>
      </c>
      <c r="G977" s="151" t="s">
        <v>3813</v>
      </c>
      <c r="H977" s="151">
        <v>1246020</v>
      </c>
      <c r="I977" s="151"/>
      <c r="J977" s="151"/>
      <c r="K977" s="151"/>
      <c r="L977" s="151"/>
      <c r="M977" s="151"/>
      <c r="N977" s="151"/>
      <c r="O977" s="151"/>
      <c r="P977" s="151"/>
      <c r="Q977" s="151"/>
      <c r="R977" s="151"/>
      <c r="S977" s="151"/>
      <c r="T977" s="151"/>
      <c r="U977" s="151"/>
      <c r="V977" s="152">
        <v>45456</v>
      </c>
      <c r="W977" s="151" t="s">
        <v>5072</v>
      </c>
      <c r="X977" s="151"/>
      <c r="Z977" s="151">
        <f ca="1">IF(AND(ISBLANK(F977), ISBLANK(V977)), "", NETWORKDAYS.INTL(F977, IF(V977="", TODAY(), V977), "0000110", DATA!$B$2:$B$200))</f>
        <v>2</v>
      </c>
    </row>
    <row r="978" spans="1:31" x14ac:dyDescent="0.25">
      <c r="A978" s="19" t="s">
        <v>5124</v>
      </c>
      <c r="B978" s="19">
        <v>14198197</v>
      </c>
      <c r="C978" s="139">
        <v>6.125</v>
      </c>
      <c r="D978" s="19" t="s">
        <v>1834</v>
      </c>
      <c r="E978" s="19">
        <v>1251085</v>
      </c>
      <c r="F978" s="140">
        <v>45456</v>
      </c>
      <c r="G978" s="151" t="s">
        <v>3813</v>
      </c>
      <c r="H978" s="151">
        <v>1145824</v>
      </c>
      <c r="I978" s="151"/>
      <c r="J978" s="151"/>
      <c r="K978" s="151"/>
      <c r="L978" s="151"/>
      <c r="M978" s="151"/>
      <c r="N978" s="151"/>
      <c r="O978" s="151"/>
      <c r="P978" s="151"/>
      <c r="Q978" s="151"/>
      <c r="R978" s="151"/>
      <c r="S978" s="151"/>
      <c r="T978" s="151"/>
      <c r="U978" s="151"/>
      <c r="V978" s="152">
        <v>45456</v>
      </c>
      <c r="W978" s="151" t="s">
        <v>4162</v>
      </c>
      <c r="X978" s="151"/>
      <c r="Z978" s="151">
        <f ca="1">IF(AND(ISBLANK(F978), ISBLANK(V978)), "", NETWORKDAYS.INTL(F978, IF(V978="", TODAY(), V978), "0000110", DATA!$B$2:$B$200))</f>
        <v>1</v>
      </c>
    </row>
    <row r="979" spans="1:31" ht="30" customHeight="1" x14ac:dyDescent="0.25">
      <c r="A979" s="19" t="s">
        <v>5125</v>
      </c>
      <c r="B979" s="19">
        <v>14127568</v>
      </c>
      <c r="C979" s="139">
        <v>12</v>
      </c>
      <c r="D979" s="19" t="s">
        <v>4672</v>
      </c>
      <c r="E979" s="19">
        <v>1095217</v>
      </c>
      <c r="F979" s="140">
        <v>45467</v>
      </c>
      <c r="G979" s="151" t="s">
        <v>3813</v>
      </c>
      <c r="H979" s="151">
        <v>1228896</v>
      </c>
      <c r="I979" s="151"/>
      <c r="J979" s="151"/>
      <c r="K979" s="151"/>
      <c r="L979" s="151"/>
      <c r="M979" s="151"/>
      <c r="N979" s="151"/>
      <c r="O979" s="151"/>
      <c r="P979" s="151"/>
      <c r="Q979" s="151"/>
      <c r="R979" s="151"/>
      <c r="S979" s="151"/>
      <c r="T979" s="151"/>
      <c r="U979" s="151"/>
      <c r="V979" s="152">
        <v>45476</v>
      </c>
      <c r="W979" s="151" t="s">
        <v>5126</v>
      </c>
      <c r="X979" s="151"/>
      <c r="Y979" s="149" t="s">
        <v>5101</v>
      </c>
      <c r="Z979" s="151">
        <f ca="1">IF(AND(ISBLANK(F979), ISBLANK(V979)), "", NETWORKDAYS.INTL(F979, IF(V979="", TODAY(), V979), "0000110", DATA!$B$2:$B$200))</f>
        <v>8</v>
      </c>
    </row>
    <row r="980" spans="1:31" ht="30" customHeight="1" x14ac:dyDescent="0.25">
      <c r="A980" s="19" t="s">
        <v>5127</v>
      </c>
      <c r="B980" s="19">
        <v>14127569</v>
      </c>
      <c r="C980" s="139">
        <v>12</v>
      </c>
      <c r="D980" s="19" t="s">
        <v>4672</v>
      </c>
      <c r="E980" s="19">
        <v>1095217</v>
      </c>
      <c r="F980" s="140">
        <v>45467</v>
      </c>
      <c r="G980" s="151" t="s">
        <v>3813</v>
      </c>
      <c r="H980" s="151">
        <v>1228896</v>
      </c>
      <c r="I980" s="151"/>
      <c r="J980" s="151"/>
      <c r="K980" s="151"/>
      <c r="L980" s="151"/>
      <c r="M980" s="151"/>
      <c r="N980" s="151"/>
      <c r="O980" s="151"/>
      <c r="P980" s="151"/>
      <c r="Q980" s="151"/>
      <c r="R980" s="151"/>
      <c r="S980" s="151"/>
      <c r="T980" s="151"/>
      <c r="U980" s="151"/>
      <c r="V980" s="152">
        <v>45475</v>
      </c>
      <c r="W980" s="151" t="s">
        <v>5126</v>
      </c>
      <c r="X980" s="151"/>
      <c r="Y980" s="149" t="s">
        <v>5078</v>
      </c>
      <c r="Z980" s="151">
        <f ca="1">IF(AND(ISBLANK(F980), ISBLANK(V980)), "", NETWORKDAYS.INTL(F980, IF(V980="", TODAY(), V980), "0000110", DATA!$B$2:$B$200))</f>
        <v>7</v>
      </c>
    </row>
    <row r="981" spans="1:31" x14ac:dyDescent="0.25">
      <c r="A981" s="19" t="s">
        <v>5128</v>
      </c>
      <c r="B981" s="19">
        <v>14144648</v>
      </c>
      <c r="C981" s="139">
        <v>16</v>
      </c>
      <c r="D981" s="19" t="s">
        <v>4389</v>
      </c>
      <c r="E981" s="19">
        <v>1268728</v>
      </c>
      <c r="F981" s="140">
        <v>45470</v>
      </c>
      <c r="G981" s="151" t="s">
        <v>3813</v>
      </c>
      <c r="H981" s="151">
        <v>1228896</v>
      </c>
      <c r="I981" s="151"/>
      <c r="J981" s="151"/>
      <c r="K981" s="151"/>
      <c r="L981" s="151"/>
      <c r="M981" s="151"/>
      <c r="N981" s="151"/>
      <c r="O981" s="151"/>
      <c r="P981" s="151"/>
      <c r="Q981" s="151"/>
      <c r="R981" s="151"/>
      <c r="S981" s="151"/>
      <c r="T981" s="151"/>
      <c r="U981" s="151"/>
      <c r="V981" s="152">
        <v>45474</v>
      </c>
      <c r="W981" s="151" t="s">
        <v>5002</v>
      </c>
      <c r="X981" s="151"/>
      <c r="Z981" s="151">
        <f ca="1">IF(AND(ISBLANK(F981), ISBLANK(V981)), "", NETWORKDAYS.INTL(F981, IF(V981="", TODAY(), V981), "0000110", DATA!$B$2:$B$200))</f>
        <v>3</v>
      </c>
    </row>
    <row r="982" spans="1:31" x14ac:dyDescent="0.25">
      <c r="A982" s="19" t="s">
        <v>5129</v>
      </c>
      <c r="B982" s="19">
        <v>14145049</v>
      </c>
      <c r="C982" s="139">
        <v>16</v>
      </c>
      <c r="D982" s="19" t="s">
        <v>4389</v>
      </c>
      <c r="E982" s="19">
        <v>1268728</v>
      </c>
      <c r="F982" s="140">
        <v>45473</v>
      </c>
      <c r="G982" s="151" t="s">
        <v>3813</v>
      </c>
      <c r="H982" s="151">
        <v>1229187</v>
      </c>
      <c r="I982" s="151"/>
      <c r="J982" s="151"/>
      <c r="K982" s="151"/>
      <c r="L982" s="151"/>
      <c r="M982" s="151"/>
      <c r="N982" s="151"/>
      <c r="O982" s="151"/>
      <c r="P982" s="151"/>
      <c r="Q982" s="151"/>
      <c r="R982" s="151"/>
      <c r="S982" s="151"/>
      <c r="T982" s="151"/>
      <c r="U982" s="151"/>
      <c r="V982" s="152">
        <v>45477</v>
      </c>
      <c r="W982" s="151" t="s">
        <v>5130</v>
      </c>
      <c r="X982" s="151"/>
      <c r="Z982" s="151">
        <f ca="1">IF(AND(ISBLANK(F982), ISBLANK(V982)), "", NETWORKDAYS.INTL(F982, IF(V982="", TODAY(), V982), "0000110", DATA!$B$2:$B$200))</f>
        <v>5</v>
      </c>
      <c r="AD982" s="19">
        <v>15164</v>
      </c>
      <c r="AE982" s="19">
        <v>70037262</v>
      </c>
    </row>
    <row r="983" spans="1:31" x14ac:dyDescent="0.25">
      <c r="A983" s="19" t="s">
        <v>5131</v>
      </c>
      <c r="B983" s="19">
        <v>14144635</v>
      </c>
      <c r="C983" s="139">
        <v>12</v>
      </c>
      <c r="D983" s="19" t="s">
        <v>4672</v>
      </c>
      <c r="E983" s="19">
        <v>1095217</v>
      </c>
      <c r="F983" s="140">
        <v>45475</v>
      </c>
      <c r="G983" s="151" t="s">
        <v>3813</v>
      </c>
      <c r="H983" s="151">
        <v>1228896</v>
      </c>
      <c r="I983" s="151"/>
      <c r="J983" s="151"/>
      <c r="K983" s="151"/>
      <c r="L983" s="151"/>
      <c r="M983" s="151"/>
      <c r="N983" s="151"/>
      <c r="O983" s="151"/>
      <c r="P983" s="151"/>
      <c r="Q983" s="151"/>
      <c r="R983" s="151"/>
      <c r="S983" s="151"/>
      <c r="T983" s="151"/>
      <c r="U983" s="151"/>
      <c r="V983" s="152">
        <v>45482</v>
      </c>
      <c r="W983" s="151" t="s">
        <v>5132</v>
      </c>
      <c r="X983" s="151"/>
      <c r="Y983" s="149" t="s">
        <v>5101</v>
      </c>
      <c r="Z983" s="151">
        <f ca="1">IF(AND(ISBLANK(F983), ISBLANK(V983)), "", NETWORKDAYS.INTL(F983, IF(V983="", TODAY(), V983), "0000110", DATA!$B$2:$B$200))</f>
        <v>6</v>
      </c>
      <c r="AD983" s="19">
        <v>15183</v>
      </c>
      <c r="AE983" s="19">
        <v>70037331</v>
      </c>
    </row>
    <row r="984" spans="1:31" ht="25.5" x14ac:dyDescent="0.25">
      <c r="A984" s="19" t="s">
        <v>5133</v>
      </c>
      <c r="B984" s="19">
        <v>14119203</v>
      </c>
      <c r="C984" s="139">
        <v>16</v>
      </c>
      <c r="D984" s="19" t="s">
        <v>3904</v>
      </c>
      <c r="E984" s="19">
        <v>1272498</v>
      </c>
      <c r="F984" s="140">
        <v>45476</v>
      </c>
      <c r="G984" s="151" t="s">
        <v>3813</v>
      </c>
      <c r="H984" s="151">
        <v>1221158</v>
      </c>
      <c r="I984" s="151"/>
      <c r="J984" s="151"/>
      <c r="K984" s="151"/>
      <c r="L984" s="151"/>
      <c r="M984" s="151"/>
      <c r="N984" s="151"/>
      <c r="O984" s="151"/>
      <c r="P984" s="151"/>
      <c r="Q984" s="151"/>
      <c r="R984" s="151"/>
      <c r="S984" s="151"/>
      <c r="T984" s="151"/>
      <c r="U984" s="151"/>
      <c r="V984" s="152">
        <v>45483</v>
      </c>
      <c r="W984" s="151" t="s">
        <v>5088</v>
      </c>
      <c r="X984" s="151"/>
      <c r="Y984" s="149" t="s">
        <v>4968</v>
      </c>
      <c r="Z984" s="151">
        <f ca="1">IF(AND(ISBLANK(F984), ISBLANK(V984)), "", NETWORKDAYS.INTL(F984, IF(V984="", TODAY(), V984), "0000110", DATA!$B$2:$B$200))</f>
        <v>6</v>
      </c>
      <c r="AD984" s="19">
        <v>15184</v>
      </c>
      <c r="AE984" s="19">
        <v>70037322</v>
      </c>
    </row>
    <row r="985" spans="1:31" ht="25.5" x14ac:dyDescent="0.25">
      <c r="A985" s="19" t="s">
        <v>5134</v>
      </c>
      <c r="B985" s="19">
        <v>14144617</v>
      </c>
      <c r="C985" s="139">
        <v>3.75</v>
      </c>
      <c r="D985" s="19" t="s">
        <v>5135</v>
      </c>
      <c r="E985" s="19">
        <v>1224750</v>
      </c>
      <c r="F985" s="140">
        <v>45476</v>
      </c>
      <c r="G985" s="151" t="s">
        <v>3813</v>
      </c>
      <c r="H985" s="151">
        <v>1223749</v>
      </c>
      <c r="I985" s="151"/>
      <c r="J985" s="151"/>
      <c r="K985" s="151"/>
      <c r="L985" s="151"/>
      <c r="M985" s="151"/>
      <c r="N985" s="151"/>
      <c r="O985" s="151"/>
      <c r="P985" s="151"/>
      <c r="Q985" s="151"/>
      <c r="R985" s="151"/>
      <c r="S985" s="151"/>
      <c r="T985" s="151"/>
      <c r="U985" s="151"/>
      <c r="V985" s="152">
        <v>45484</v>
      </c>
      <c r="W985" s="151" t="s">
        <v>4297</v>
      </c>
      <c r="X985" s="151"/>
      <c r="Y985" s="149" t="s">
        <v>5136</v>
      </c>
      <c r="Z985" s="151">
        <f ca="1">IF(AND(ISBLANK(F985), ISBLANK(V985)), "", NETWORKDAYS.INTL(F985, IF(V985="", TODAY(), V985), "0000110", DATA!$B$2:$B$200))</f>
        <v>7</v>
      </c>
      <c r="AD985" s="19" t="s">
        <v>5137</v>
      </c>
      <c r="AE985" s="19">
        <v>70037337</v>
      </c>
    </row>
    <row r="986" spans="1:31" ht="25.5" x14ac:dyDescent="0.25">
      <c r="A986" s="19" t="s">
        <v>5138</v>
      </c>
      <c r="B986" s="19">
        <v>14144618</v>
      </c>
      <c r="C986" s="139">
        <v>3.75</v>
      </c>
      <c r="D986" s="19" t="s">
        <v>5135</v>
      </c>
      <c r="E986" s="19">
        <v>1224750</v>
      </c>
      <c r="F986" s="140">
        <v>45476</v>
      </c>
      <c r="G986" s="151" t="s">
        <v>3813</v>
      </c>
      <c r="H986" s="151">
        <v>1223749</v>
      </c>
      <c r="I986" s="151"/>
      <c r="J986" s="151"/>
      <c r="K986" s="151"/>
      <c r="L986" s="151"/>
      <c r="M986" s="151"/>
      <c r="N986" s="151"/>
      <c r="O986" s="151"/>
      <c r="P986" s="151"/>
      <c r="Q986" s="151"/>
      <c r="R986" s="151"/>
      <c r="S986" s="151"/>
      <c r="T986" s="151"/>
      <c r="U986" s="151"/>
      <c r="V986" s="152">
        <v>45487</v>
      </c>
      <c r="W986" s="151" t="s">
        <v>4297</v>
      </c>
      <c r="X986" s="151"/>
      <c r="Y986" s="149" t="s">
        <v>5136</v>
      </c>
      <c r="Z986" s="151">
        <f ca="1">IF(AND(ISBLANK(F986), ISBLANK(V986)), "", NETWORKDAYS.INTL(F986, IF(V986="", TODAY(), V986), "0000110", DATA!$B$2:$B$200))</f>
        <v>8</v>
      </c>
      <c r="AD986" s="19">
        <v>15193</v>
      </c>
      <c r="AE986" s="19">
        <v>70037335</v>
      </c>
    </row>
    <row r="987" spans="1:31" ht="25.5" x14ac:dyDescent="0.25">
      <c r="A987" s="19" t="s">
        <v>5139</v>
      </c>
      <c r="B987" s="19">
        <v>14144619</v>
      </c>
      <c r="C987" s="139">
        <v>3.75</v>
      </c>
      <c r="D987" s="19" t="s">
        <v>5135</v>
      </c>
      <c r="E987" s="19">
        <v>1224750</v>
      </c>
      <c r="F987" s="140">
        <v>45476</v>
      </c>
      <c r="G987" s="151" t="s">
        <v>3813</v>
      </c>
      <c r="H987" s="151">
        <v>1223749</v>
      </c>
      <c r="I987" s="151"/>
      <c r="J987" s="151"/>
      <c r="K987" s="151"/>
      <c r="L987" s="151"/>
      <c r="M987" s="151"/>
      <c r="N987" s="151"/>
      <c r="O987" s="151"/>
      <c r="P987" s="151"/>
      <c r="Q987" s="151"/>
      <c r="R987" s="151"/>
      <c r="S987" s="151"/>
      <c r="T987" s="151"/>
      <c r="U987" s="151"/>
      <c r="V987" s="152">
        <v>45483</v>
      </c>
      <c r="W987" s="151" t="s">
        <v>4297</v>
      </c>
      <c r="X987" s="151"/>
      <c r="Y987" s="149" t="s">
        <v>5136</v>
      </c>
      <c r="Z987" s="151">
        <f ca="1">IF(AND(ISBLANK(F987), ISBLANK(V987)), "", NETWORKDAYS.INTL(F987, IF(V987="", TODAY(), V987), "0000110", DATA!$B$2:$B$200))</f>
        <v>6</v>
      </c>
      <c r="AD987" s="19">
        <v>15194</v>
      </c>
      <c r="AE987" s="19">
        <v>70037336</v>
      </c>
    </row>
    <row r="988" spans="1:31" ht="45" customHeight="1" x14ac:dyDescent="0.15">
      <c r="A988" s="19" t="s">
        <v>5140</v>
      </c>
      <c r="B988" s="19">
        <v>14210785</v>
      </c>
      <c r="C988" s="139">
        <v>12</v>
      </c>
      <c r="D988" s="19" t="s">
        <v>3996</v>
      </c>
      <c r="E988" s="19" t="s">
        <v>5075</v>
      </c>
      <c r="F988" s="140">
        <v>45480</v>
      </c>
      <c r="G988" s="151" t="s">
        <v>3813</v>
      </c>
      <c r="H988" s="151">
        <v>1245350</v>
      </c>
      <c r="I988" s="151"/>
      <c r="J988" s="151"/>
      <c r="K988" s="151"/>
      <c r="L988" s="151"/>
      <c r="M988" s="151"/>
      <c r="N988" s="151"/>
      <c r="O988" s="151"/>
      <c r="P988" s="151"/>
      <c r="Q988" s="151"/>
      <c r="R988" s="151"/>
      <c r="S988" s="151"/>
      <c r="T988" s="151"/>
      <c r="U988" s="151"/>
      <c r="V988" s="152">
        <v>45483</v>
      </c>
      <c r="W988" s="151" t="s">
        <v>5141</v>
      </c>
      <c r="X988" s="151"/>
      <c r="Z988" s="151">
        <f ca="1">IF(AND(ISBLANK(F988), ISBLANK(V988)), "", NETWORKDAYS.INTL(F988, IF(V988="", TODAY(), V988), "0000110", DATA!$B$2:$B$200))</f>
        <v>4</v>
      </c>
      <c r="AD988" s="19">
        <v>15255</v>
      </c>
      <c r="AE988" s="185">
        <v>70037469</v>
      </c>
    </row>
    <row r="989" spans="1:31" x14ac:dyDescent="0.25">
      <c r="A989" s="19" t="s">
        <v>5142</v>
      </c>
      <c r="B989" s="19">
        <v>14190156</v>
      </c>
      <c r="C989" s="139">
        <v>6.125</v>
      </c>
      <c r="D989" s="19" t="s">
        <v>449</v>
      </c>
      <c r="E989" s="19">
        <v>1251085</v>
      </c>
      <c r="F989" s="140">
        <v>45480</v>
      </c>
      <c r="G989" s="151" t="s">
        <v>3813</v>
      </c>
      <c r="H989" s="151">
        <v>1145824</v>
      </c>
      <c r="I989" s="151"/>
      <c r="J989" s="151"/>
      <c r="K989" s="151"/>
      <c r="L989" s="151"/>
      <c r="M989" s="151"/>
      <c r="N989" s="151"/>
      <c r="O989" s="151"/>
      <c r="P989" s="151"/>
      <c r="Q989" s="151"/>
      <c r="R989" s="151"/>
      <c r="S989" s="151"/>
      <c r="T989" s="151"/>
      <c r="U989" s="151"/>
      <c r="V989" s="152">
        <v>45482</v>
      </c>
      <c r="W989" s="151" t="s">
        <v>4162</v>
      </c>
      <c r="X989" s="151"/>
      <c r="Z989" s="151">
        <f ca="1">IF(AND(ISBLANK(F989), ISBLANK(V989)), "", NETWORKDAYS.INTL(F989, IF(V989="", TODAY(), V989), "0000110", DATA!$B$2:$B$200))</f>
        <v>3</v>
      </c>
      <c r="AD989" s="19">
        <v>15204</v>
      </c>
      <c r="AE989" s="19">
        <v>70037333</v>
      </c>
    </row>
    <row r="990" spans="1:31" x14ac:dyDescent="0.15">
      <c r="A990" s="19" t="s">
        <v>5143</v>
      </c>
      <c r="B990" s="19">
        <v>14198195</v>
      </c>
      <c r="C990" s="139">
        <v>6.125</v>
      </c>
      <c r="D990" s="19" t="s">
        <v>449</v>
      </c>
      <c r="E990" s="19">
        <v>1251085</v>
      </c>
      <c r="F990" s="140">
        <v>45480</v>
      </c>
      <c r="G990" s="151" t="s">
        <v>3813</v>
      </c>
      <c r="H990" s="151">
        <v>1145824</v>
      </c>
      <c r="I990" s="151"/>
      <c r="J990" s="151"/>
      <c r="K990" s="151"/>
      <c r="L990" s="151"/>
      <c r="M990" s="151"/>
      <c r="N990" s="151"/>
      <c r="O990" s="151"/>
      <c r="P990" s="151"/>
      <c r="Q990" s="151"/>
      <c r="R990" s="151"/>
      <c r="S990" s="151"/>
      <c r="T990" s="151"/>
      <c r="U990" s="151"/>
      <c r="V990" s="152">
        <v>45483</v>
      </c>
      <c r="W990" s="151" t="s">
        <v>4162</v>
      </c>
      <c r="X990" s="151"/>
      <c r="Z990" s="151">
        <f ca="1">IF(AND(ISBLANK(F990), ISBLANK(V990)), "", NETWORKDAYS.INTL(F990, IF(V990="", TODAY(), V990), "0000110", DATA!$B$2:$B$200))</f>
        <v>4</v>
      </c>
      <c r="AD990" s="19">
        <v>15205</v>
      </c>
      <c r="AE990" s="185">
        <v>70037332</v>
      </c>
    </row>
    <row r="991" spans="1:31" ht="45" customHeight="1" x14ac:dyDescent="0.15">
      <c r="A991" s="19" t="s">
        <v>5144</v>
      </c>
      <c r="B991" s="19">
        <v>14210786</v>
      </c>
      <c r="C991" s="139">
        <v>12</v>
      </c>
      <c r="D991" s="19" t="s">
        <v>3996</v>
      </c>
      <c r="E991" s="19">
        <v>1269308</v>
      </c>
      <c r="F991" s="140">
        <v>45481</v>
      </c>
      <c r="G991" s="151" t="s">
        <v>3813</v>
      </c>
      <c r="H991" s="151">
        <v>1245350</v>
      </c>
      <c r="I991" s="151"/>
      <c r="J991" s="151"/>
      <c r="K991" s="151"/>
      <c r="L991" s="151"/>
      <c r="M991" s="151"/>
      <c r="N991" s="151"/>
      <c r="O991" s="151"/>
      <c r="P991" s="151"/>
      <c r="Q991" s="151"/>
      <c r="R991" s="151"/>
      <c r="S991" s="151"/>
      <c r="T991" s="151"/>
      <c r="U991" s="151"/>
      <c r="V991" s="152">
        <v>45483</v>
      </c>
      <c r="W991" s="151" t="s">
        <v>5145</v>
      </c>
      <c r="X991" s="151"/>
      <c r="Z991" s="151">
        <f ca="1">IF(AND(ISBLANK(F991), ISBLANK(V991)), "", NETWORKDAYS.INTL(F991, IF(V991="", TODAY(), V991), "0000110", DATA!$B$2:$B$200))</f>
        <v>3</v>
      </c>
      <c r="AD991" s="19">
        <v>15256</v>
      </c>
      <c r="AE991" s="185">
        <v>70037472</v>
      </c>
    </row>
    <row r="992" spans="1:31" ht="45" customHeight="1" x14ac:dyDescent="0.25">
      <c r="A992" s="19" t="s">
        <v>5146</v>
      </c>
      <c r="B992" s="19">
        <v>14210789</v>
      </c>
      <c r="C992" s="139">
        <v>12</v>
      </c>
      <c r="D992" s="19" t="s">
        <v>3996</v>
      </c>
      <c r="E992" s="19">
        <v>1269308</v>
      </c>
      <c r="F992" s="140">
        <v>45481</v>
      </c>
      <c r="G992" s="151" t="s">
        <v>3813</v>
      </c>
      <c r="H992" s="151">
        <v>1245350</v>
      </c>
      <c r="I992" s="151"/>
      <c r="J992" s="151"/>
      <c r="K992" s="151"/>
      <c r="L992" s="151"/>
      <c r="M992" s="151"/>
      <c r="N992" s="151"/>
      <c r="O992" s="151"/>
      <c r="P992" s="151"/>
      <c r="Q992" s="151"/>
      <c r="R992" s="151"/>
      <c r="S992" s="151"/>
      <c r="T992" s="151"/>
      <c r="U992" s="151"/>
      <c r="V992" s="152">
        <v>45484</v>
      </c>
      <c r="W992" s="151" t="s">
        <v>5145</v>
      </c>
      <c r="X992" s="151"/>
      <c r="Z992" s="151">
        <f ca="1">IF(AND(ISBLANK(F992), ISBLANK(V992)), "", NETWORKDAYS.INTL(F992, IF(V992="", TODAY(), V992), "0000110", DATA!$B$2:$B$200))</f>
        <v>4</v>
      </c>
      <c r="AD992" s="19">
        <v>15257</v>
      </c>
      <c r="AE992" s="19">
        <v>70037365</v>
      </c>
    </row>
    <row r="993" spans="1:31" ht="30" customHeight="1" x14ac:dyDescent="0.25">
      <c r="A993" s="19" t="s">
        <v>5147</v>
      </c>
      <c r="B993" s="19">
        <v>14144642</v>
      </c>
      <c r="C993" s="139">
        <v>12</v>
      </c>
      <c r="D993" s="19" t="s">
        <v>4693</v>
      </c>
      <c r="E993" s="19">
        <v>1251098</v>
      </c>
      <c r="F993" s="140">
        <v>45482</v>
      </c>
      <c r="G993" s="151" t="s">
        <v>3813</v>
      </c>
      <c r="H993" s="151">
        <v>1245431</v>
      </c>
      <c r="I993" s="151"/>
      <c r="J993" s="151"/>
      <c r="K993" s="151"/>
      <c r="L993" s="151"/>
      <c r="M993" s="151"/>
      <c r="N993" s="151"/>
      <c r="O993" s="151"/>
      <c r="P993" s="151"/>
      <c r="Q993" s="151"/>
      <c r="R993" s="151"/>
      <c r="S993" s="151"/>
      <c r="T993" s="151"/>
      <c r="U993" s="151"/>
      <c r="V993" s="152">
        <v>45483</v>
      </c>
      <c r="W993" s="151" t="s">
        <v>5148</v>
      </c>
      <c r="X993" s="151"/>
      <c r="Z993" s="151">
        <f ca="1">IF(AND(ISBLANK(F993), ISBLANK(V993)), "", NETWORKDAYS.INTL(F993, IF(V993="", TODAY(), V993), "0000110", DATA!$B$2:$B$200))</f>
        <v>2</v>
      </c>
    </row>
    <row r="994" spans="1:31" ht="30" customHeight="1" x14ac:dyDescent="0.25">
      <c r="A994" s="19" t="s">
        <v>5149</v>
      </c>
      <c r="B994" s="19">
        <v>14144643</v>
      </c>
      <c r="C994" s="139">
        <v>12</v>
      </c>
      <c r="D994" s="19" t="s">
        <v>4693</v>
      </c>
      <c r="E994" s="19">
        <v>1251098</v>
      </c>
      <c r="F994" s="140">
        <v>45483</v>
      </c>
      <c r="G994" s="151" t="s">
        <v>3813</v>
      </c>
      <c r="H994" s="151">
        <v>1245431</v>
      </c>
      <c r="I994" s="151"/>
      <c r="J994" s="151"/>
      <c r="K994" s="151"/>
      <c r="L994" s="151"/>
      <c r="M994" s="151"/>
      <c r="N994" s="151"/>
      <c r="O994" s="151"/>
      <c r="P994" s="151"/>
      <c r="Q994" s="151"/>
      <c r="R994" s="151"/>
      <c r="S994" s="151"/>
      <c r="T994" s="151"/>
      <c r="U994" s="151"/>
      <c r="V994" s="152">
        <v>45488</v>
      </c>
      <c r="W994" s="151" t="s">
        <v>5148</v>
      </c>
      <c r="X994" s="151"/>
      <c r="Z994" s="151">
        <f ca="1">IF(AND(ISBLANK(F994), ISBLANK(V994)), "", NETWORKDAYS.INTL(F994, IF(V994="", TODAY(), V994), "0000110", DATA!$B$2:$B$200))</f>
        <v>4</v>
      </c>
    </row>
    <row r="995" spans="1:31" ht="25.5" x14ac:dyDescent="0.25">
      <c r="A995" s="19" t="s">
        <v>5150</v>
      </c>
      <c r="B995" s="19">
        <v>14119204</v>
      </c>
      <c r="C995" s="139">
        <v>16</v>
      </c>
      <c r="D995" s="19" t="s">
        <v>3904</v>
      </c>
      <c r="E995" s="19">
        <v>1272498</v>
      </c>
      <c r="F995" s="140">
        <v>45489</v>
      </c>
      <c r="G995" s="151" t="s">
        <v>3813</v>
      </c>
      <c r="H995" s="151">
        <v>1221158</v>
      </c>
      <c r="I995" s="151"/>
      <c r="J995" s="151"/>
      <c r="K995" s="151"/>
      <c r="L995" s="151"/>
      <c r="M995" s="151"/>
      <c r="N995" s="151"/>
      <c r="O995" s="151"/>
      <c r="P995" s="151"/>
      <c r="Q995" s="151"/>
      <c r="R995" s="151"/>
      <c r="S995" s="151"/>
      <c r="T995" s="151"/>
      <c r="U995" s="151"/>
      <c r="V995" s="152">
        <v>45501</v>
      </c>
      <c r="W995" s="151" t="s">
        <v>5151</v>
      </c>
      <c r="X995" s="151"/>
      <c r="Y995" s="149" t="s">
        <v>4968</v>
      </c>
      <c r="Z995" s="151">
        <f ca="1">IF(AND(ISBLANK(F995), ISBLANK(V995)), "", NETWORKDAYS.INTL(F995, IF(V995="", TODAY(), V995), "0000110", DATA!$B$2:$B$200))</f>
        <v>9</v>
      </c>
      <c r="AD995" s="19">
        <v>15253</v>
      </c>
      <c r="AE995" s="19">
        <v>70037582</v>
      </c>
    </row>
    <row r="996" spans="1:31" x14ac:dyDescent="0.25">
      <c r="A996" s="19" t="s">
        <v>5152</v>
      </c>
      <c r="B996" s="19">
        <v>14145050</v>
      </c>
      <c r="C996" s="139">
        <v>16</v>
      </c>
      <c r="D996" s="19" t="s">
        <v>4389</v>
      </c>
      <c r="E996" s="19">
        <v>1268728</v>
      </c>
      <c r="F996" s="140">
        <v>45489</v>
      </c>
      <c r="G996" s="151" t="s">
        <v>3813</v>
      </c>
      <c r="H996" s="151">
        <v>1229187</v>
      </c>
      <c r="I996" s="151"/>
      <c r="J996" s="151"/>
      <c r="K996" s="151"/>
      <c r="L996" s="151"/>
      <c r="M996" s="151"/>
      <c r="N996" s="151"/>
      <c r="O996" s="151"/>
      <c r="P996" s="151"/>
      <c r="Q996" s="151"/>
      <c r="R996" s="151"/>
      <c r="S996" s="151"/>
      <c r="T996" s="151"/>
      <c r="U996" s="151"/>
      <c r="V996" s="152">
        <v>45496</v>
      </c>
      <c r="W996" s="151" t="s">
        <v>5153</v>
      </c>
      <c r="X996" s="151"/>
      <c r="Y996" s="149" t="s">
        <v>5057</v>
      </c>
      <c r="Z996" s="151">
        <f ca="1">IF(AND(ISBLANK(F996), ISBLANK(V996)), "", NETWORKDAYS.INTL(F996, IF(V996="", TODAY(), V996), "0000110", DATA!$B$2:$B$200))</f>
        <v>6</v>
      </c>
      <c r="AD996" s="19">
        <v>15254</v>
      </c>
      <c r="AE996" s="19">
        <v>70037529</v>
      </c>
    </row>
    <row r="997" spans="1:31" ht="25.5" x14ac:dyDescent="0.25">
      <c r="A997" s="19" t="s">
        <v>5154</v>
      </c>
      <c r="B997" s="19">
        <v>14210782</v>
      </c>
      <c r="C997" s="139">
        <v>12</v>
      </c>
      <c r="D997" s="19" t="s">
        <v>4693</v>
      </c>
      <c r="E997" s="19">
        <v>1249569</v>
      </c>
      <c r="F997" s="140">
        <v>45490</v>
      </c>
      <c r="G997" s="151" t="s">
        <v>3813</v>
      </c>
      <c r="H997" s="151">
        <v>1234376</v>
      </c>
      <c r="I997" s="151"/>
      <c r="J997" s="151"/>
      <c r="K997" s="151"/>
      <c r="L997" s="151"/>
      <c r="M997" s="151"/>
      <c r="N997" s="151"/>
      <c r="O997" s="151"/>
      <c r="P997" s="151"/>
      <c r="Q997" s="151"/>
      <c r="R997" s="151"/>
      <c r="S997" s="151"/>
      <c r="T997" s="151"/>
      <c r="U997" s="151"/>
      <c r="V997" s="152">
        <v>45498</v>
      </c>
      <c r="W997" s="151" t="s">
        <v>4896</v>
      </c>
      <c r="X997" s="151"/>
      <c r="Y997" s="149" t="s">
        <v>4968</v>
      </c>
      <c r="Z997" s="151">
        <f ca="1">IF(AND(ISBLANK(F997), ISBLANK(V997)), "", NETWORKDAYS.INTL(F997, IF(V997="", TODAY(), V997), "0000110", DATA!$B$2:$B$200))</f>
        <v>7</v>
      </c>
      <c r="AD997" s="19">
        <v>15262</v>
      </c>
      <c r="AE997" s="19">
        <v>70037512</v>
      </c>
    </row>
    <row r="998" spans="1:31" x14ac:dyDescent="0.25">
      <c r="A998" s="19" t="s">
        <v>5155</v>
      </c>
      <c r="B998" s="19">
        <v>14119213</v>
      </c>
      <c r="C998" s="139">
        <v>12</v>
      </c>
      <c r="D998" s="19" t="s">
        <v>5013</v>
      </c>
      <c r="E998" s="19">
        <v>1251627</v>
      </c>
      <c r="F998" s="140">
        <v>45490</v>
      </c>
      <c r="G998" s="151" t="s">
        <v>3813</v>
      </c>
      <c r="H998" s="19">
        <v>1270578</v>
      </c>
      <c r="V998" s="152">
        <v>45498</v>
      </c>
      <c r="W998" s="151" t="s">
        <v>5156</v>
      </c>
      <c r="X998" s="151"/>
      <c r="Y998" s="149" t="s">
        <v>5101</v>
      </c>
      <c r="Z998" s="151">
        <f ca="1">IF(AND(ISBLANK(F998), ISBLANK(V998)), "", NETWORKDAYS.INTL(F998, IF(V998="", TODAY(), V998), "0000110", DATA!$B$2:$B$200))</f>
        <v>7</v>
      </c>
      <c r="AD998" s="19">
        <v>15236</v>
      </c>
      <c r="AE998" s="19">
        <v>70037513</v>
      </c>
    </row>
    <row r="999" spans="1:31" x14ac:dyDescent="0.15">
      <c r="A999" s="19" t="s">
        <v>5157</v>
      </c>
      <c r="B999" s="19">
        <v>14127570</v>
      </c>
      <c r="C999" s="139">
        <v>12</v>
      </c>
      <c r="D999" s="19" t="s">
        <v>5013</v>
      </c>
      <c r="E999" s="19">
        <v>1251627</v>
      </c>
      <c r="F999" s="140">
        <v>45490</v>
      </c>
      <c r="G999" s="151" t="s">
        <v>3813</v>
      </c>
      <c r="H999" s="19">
        <v>1270578</v>
      </c>
      <c r="V999" s="152">
        <v>45496</v>
      </c>
      <c r="W999" s="151" t="s">
        <v>5156</v>
      </c>
      <c r="X999" s="151"/>
      <c r="Z999" s="151">
        <f ca="1">IF(AND(ISBLANK(F999), ISBLANK(V999)), "", NETWORKDAYS.INTL(F999, IF(V999="", TODAY(), V999), "0000110", DATA!$B$2:$B$200))</f>
        <v>5</v>
      </c>
      <c r="AD999" s="19">
        <v>15264</v>
      </c>
      <c r="AE999" s="185">
        <v>70037514</v>
      </c>
    </row>
    <row r="1000" spans="1:31" x14ac:dyDescent="0.25">
      <c r="A1000" s="19" t="s">
        <v>5158</v>
      </c>
      <c r="B1000" s="19">
        <v>14211852</v>
      </c>
      <c r="C1000" s="139">
        <v>3.625</v>
      </c>
      <c r="D1000" s="19" t="s">
        <v>4558</v>
      </c>
      <c r="E1000" s="19">
        <v>960723</v>
      </c>
      <c r="F1000" s="140">
        <v>45498</v>
      </c>
      <c r="G1000" s="151" t="s">
        <v>3813</v>
      </c>
      <c r="H1000" s="151">
        <v>1228690</v>
      </c>
      <c r="I1000" s="151"/>
      <c r="J1000" s="151"/>
      <c r="K1000" s="151"/>
      <c r="L1000" s="151"/>
      <c r="M1000" s="151"/>
      <c r="N1000" s="151"/>
      <c r="O1000" s="151"/>
      <c r="P1000" s="151"/>
      <c r="Q1000" s="151"/>
      <c r="R1000" s="151"/>
      <c r="S1000" s="151"/>
      <c r="T1000" s="151"/>
      <c r="U1000" s="151"/>
      <c r="V1000" s="152">
        <v>45502</v>
      </c>
      <c r="W1000" s="151" t="s">
        <v>5159</v>
      </c>
      <c r="X1000" s="151"/>
      <c r="Z1000" s="151">
        <f ca="1">IF(AND(ISBLANK(F1000), ISBLANK(V1000)), "", NETWORKDAYS.INTL(F1000, IF(V1000="", TODAY(), V1000), "0000110", DATA!$B$2:$B$200))</f>
        <v>3</v>
      </c>
      <c r="AD1000" s="19">
        <v>15281</v>
      </c>
      <c r="AE1000" s="19">
        <v>70037600</v>
      </c>
    </row>
    <row r="1001" spans="1:31" x14ac:dyDescent="0.15">
      <c r="A1001" s="19" t="s">
        <v>5160</v>
      </c>
      <c r="B1001" s="19">
        <v>14211853</v>
      </c>
      <c r="C1001" s="139">
        <v>3.625</v>
      </c>
      <c r="D1001" s="19" t="s">
        <v>4558</v>
      </c>
      <c r="E1001" s="19">
        <v>960723</v>
      </c>
      <c r="F1001" s="140">
        <v>45498</v>
      </c>
      <c r="G1001" s="151" t="s">
        <v>3813</v>
      </c>
      <c r="H1001" s="151">
        <v>1228690</v>
      </c>
      <c r="I1001" s="151"/>
      <c r="J1001" s="151"/>
      <c r="K1001" s="151"/>
      <c r="L1001" s="151"/>
      <c r="M1001" s="151"/>
      <c r="N1001" s="151"/>
      <c r="O1001" s="151"/>
      <c r="P1001" s="151"/>
      <c r="Q1001" s="151"/>
      <c r="R1001" s="151"/>
      <c r="S1001" s="151"/>
      <c r="T1001" s="151"/>
      <c r="U1001" s="151"/>
      <c r="V1001" s="152">
        <v>45502</v>
      </c>
      <c r="W1001" s="151" t="s">
        <v>5159</v>
      </c>
      <c r="X1001" s="151"/>
      <c r="Z1001" s="151">
        <f ca="1">IF(AND(ISBLANK(F1001), ISBLANK(V1001)), "", NETWORKDAYS.INTL(F1001, IF(V1001="", TODAY(), V1001), "0000110", DATA!$B$2:$B$200))</f>
        <v>3</v>
      </c>
      <c r="AD1001" s="19">
        <v>15282</v>
      </c>
      <c r="AE1001" s="186">
        <v>70037599</v>
      </c>
    </row>
    <row r="1002" spans="1:31" x14ac:dyDescent="0.15">
      <c r="A1002" s="19" t="s">
        <v>5161</v>
      </c>
      <c r="B1002" s="19">
        <v>14211851</v>
      </c>
      <c r="C1002" s="139">
        <v>3.625</v>
      </c>
      <c r="D1002" s="19" t="s">
        <v>4558</v>
      </c>
      <c r="E1002" s="19">
        <v>1016454</v>
      </c>
      <c r="F1002" s="140">
        <v>45498</v>
      </c>
      <c r="G1002" s="151" t="s">
        <v>3813</v>
      </c>
      <c r="H1002" s="151">
        <v>1228848</v>
      </c>
      <c r="I1002" s="151"/>
      <c r="J1002" s="151"/>
      <c r="K1002" s="151"/>
      <c r="L1002" s="151"/>
      <c r="M1002" s="151"/>
      <c r="N1002" s="151"/>
      <c r="O1002" s="151"/>
      <c r="P1002" s="151"/>
      <c r="Q1002" s="151"/>
      <c r="R1002" s="151"/>
      <c r="S1002" s="151"/>
      <c r="T1002" s="151"/>
      <c r="U1002" s="151"/>
      <c r="V1002" s="152">
        <v>45510</v>
      </c>
      <c r="W1002" s="151" t="s">
        <v>5162</v>
      </c>
      <c r="X1002" s="151"/>
      <c r="Y1002" s="187" t="s">
        <v>5163</v>
      </c>
      <c r="Z1002" s="151">
        <f ca="1">IF(AND(ISBLANK(F1002), ISBLANK(V1002)), "", NETWORKDAYS.INTL(F1002, IF(V1002="", TODAY(), V1002), "0000110", DATA!$B$2:$B$200))</f>
        <v>9</v>
      </c>
      <c r="AD1002" s="19">
        <v>15283</v>
      </c>
      <c r="AE1002" s="186">
        <v>70037598</v>
      </c>
    </row>
    <row r="1003" spans="1:31" x14ac:dyDescent="0.25">
      <c r="A1003" s="19" t="s">
        <v>5164</v>
      </c>
      <c r="B1003" s="19">
        <v>14178484</v>
      </c>
      <c r="C1003" s="139">
        <v>16</v>
      </c>
      <c r="D1003" s="19" t="s">
        <v>4205</v>
      </c>
      <c r="E1003" s="19">
        <v>1033011</v>
      </c>
      <c r="F1003" s="140">
        <v>45502</v>
      </c>
      <c r="G1003" s="151" t="s">
        <v>3813</v>
      </c>
      <c r="H1003" s="151">
        <v>1145823</v>
      </c>
      <c r="I1003" s="151"/>
      <c r="J1003" s="151"/>
      <c r="K1003" s="151"/>
      <c r="L1003" s="151"/>
      <c r="M1003" s="151"/>
      <c r="N1003" s="151"/>
      <c r="O1003" s="151"/>
      <c r="P1003" s="151"/>
      <c r="Q1003" s="151"/>
      <c r="R1003" s="151"/>
      <c r="S1003" s="151"/>
      <c r="T1003" s="151"/>
      <c r="U1003" s="151"/>
      <c r="V1003" s="152">
        <v>45505</v>
      </c>
      <c r="W1003" s="151" t="s">
        <v>4233</v>
      </c>
      <c r="X1003" s="151"/>
      <c r="Z1003" s="151">
        <f ca="1">IF(AND(ISBLANK(F1003), ISBLANK(V1003)), "", NETWORKDAYS.INTL(F1003, IF(V1003="", TODAY(), V1003), "0000110", DATA!$B$2:$B$200))</f>
        <v>4</v>
      </c>
    </row>
    <row r="1004" spans="1:31" s="11" customFormat="1" x14ac:dyDescent="0.25">
      <c r="A1004" s="11" t="s">
        <v>5165</v>
      </c>
      <c r="B1004" s="11">
        <v>14178485</v>
      </c>
      <c r="C1004" s="16">
        <v>16</v>
      </c>
      <c r="D1004" s="11" t="s">
        <v>4205</v>
      </c>
      <c r="E1004" s="11">
        <v>1033011</v>
      </c>
      <c r="F1004" s="17">
        <v>45503</v>
      </c>
      <c r="G1004" s="91" t="s">
        <v>3813</v>
      </c>
      <c r="H1004" s="91">
        <v>1145823</v>
      </c>
      <c r="I1004" s="91"/>
      <c r="J1004" s="91"/>
      <c r="K1004" s="91"/>
      <c r="L1004" s="91"/>
      <c r="M1004" s="91"/>
      <c r="N1004" s="91"/>
      <c r="O1004" s="91"/>
      <c r="P1004" s="91"/>
      <c r="Q1004" s="91"/>
      <c r="R1004" s="91"/>
      <c r="S1004" s="91"/>
      <c r="T1004" s="91"/>
      <c r="U1004" s="91"/>
      <c r="V1004" s="92">
        <v>45510</v>
      </c>
      <c r="W1004" s="91" t="s">
        <v>5166</v>
      </c>
      <c r="X1004" s="91"/>
      <c r="Y1004" s="187" t="s">
        <v>5167</v>
      </c>
      <c r="Z1004" s="151">
        <f ca="1">IF(AND(ISBLANK(F1004), ISBLANK(V1004)), "", NETWORKDAYS.INTL(F1004, IF(V1004="", TODAY(), V1004), "0000110", DATA!$B$2:$B$200))</f>
        <v>6</v>
      </c>
      <c r="AB1004" s="188"/>
      <c r="AC1004" s="188"/>
    </row>
    <row r="1005" spans="1:31" ht="18" customHeight="1" x14ac:dyDescent="0.25">
      <c r="A1005" s="19" t="s">
        <v>5168</v>
      </c>
      <c r="B1005" s="19">
        <v>14214974</v>
      </c>
      <c r="C1005" s="139">
        <v>8.375</v>
      </c>
      <c r="D1005" s="19" t="s">
        <v>243</v>
      </c>
      <c r="E1005" s="19" t="s">
        <v>5071</v>
      </c>
      <c r="F1005" s="140">
        <v>45504</v>
      </c>
      <c r="G1005" s="151" t="s">
        <v>3813</v>
      </c>
      <c r="H1005" s="151">
        <v>1246020</v>
      </c>
      <c r="I1005" s="151"/>
      <c r="J1005" s="151"/>
      <c r="K1005" s="151"/>
      <c r="L1005" s="151"/>
      <c r="M1005" s="151"/>
      <c r="N1005" s="151"/>
      <c r="O1005" s="151"/>
      <c r="P1005" s="151"/>
      <c r="Q1005" s="151"/>
      <c r="R1005" s="151"/>
      <c r="S1005" s="151"/>
      <c r="T1005" s="151"/>
      <c r="U1005" s="151"/>
      <c r="V1005" s="152">
        <v>45509</v>
      </c>
      <c r="W1005" s="151" t="s">
        <v>5072</v>
      </c>
      <c r="X1005" s="151"/>
      <c r="Z1005" s="151">
        <f ca="1">IF(AND(ISBLANK(F1005), ISBLANK(V1005)), "", NETWORKDAYS.INTL(F1005, IF(V1005="", TODAY(), V1005), "0000110", DATA!$B$2:$B$200))</f>
        <v>4</v>
      </c>
    </row>
    <row r="1006" spans="1:31" x14ac:dyDescent="0.25">
      <c r="A1006" s="19" t="s">
        <v>5169</v>
      </c>
      <c r="B1006" s="19">
        <v>14214975</v>
      </c>
      <c r="C1006" s="139">
        <v>8.375</v>
      </c>
      <c r="D1006" s="19" t="s">
        <v>243</v>
      </c>
      <c r="E1006" s="19" t="s">
        <v>5071</v>
      </c>
      <c r="F1006" s="140">
        <v>45504</v>
      </c>
      <c r="G1006" s="151" t="s">
        <v>3813</v>
      </c>
      <c r="H1006" s="151">
        <v>1246020</v>
      </c>
      <c r="I1006" s="151"/>
      <c r="J1006" s="151"/>
      <c r="K1006" s="151"/>
      <c r="L1006" s="151"/>
      <c r="M1006" s="151"/>
      <c r="N1006" s="151"/>
      <c r="O1006" s="151"/>
      <c r="P1006" s="151"/>
      <c r="Q1006" s="151"/>
      <c r="R1006" s="151"/>
      <c r="S1006" s="151"/>
      <c r="T1006" s="151"/>
      <c r="U1006" s="151"/>
      <c r="V1006" s="152">
        <v>45510</v>
      </c>
      <c r="W1006" s="151" t="s">
        <v>5072</v>
      </c>
      <c r="X1006" s="151"/>
      <c r="Z1006" s="151">
        <f ca="1">IF(AND(ISBLANK(F1006), ISBLANK(V1006)), "", NETWORKDAYS.INTL(F1006, IF(V1006="", TODAY(), V1006), "0000110", DATA!$B$2:$B$200))</f>
        <v>5</v>
      </c>
    </row>
    <row r="1007" spans="1:31" x14ac:dyDescent="0.25">
      <c r="A1007" s="19" t="s">
        <v>5170</v>
      </c>
      <c r="B1007" s="19">
        <v>14210778</v>
      </c>
      <c r="C1007" s="139">
        <v>12</v>
      </c>
      <c r="D1007" s="19" t="s">
        <v>4698</v>
      </c>
      <c r="E1007" s="19">
        <v>1249569</v>
      </c>
      <c r="F1007" s="140">
        <v>45508</v>
      </c>
      <c r="G1007" s="151" t="s">
        <v>3813</v>
      </c>
      <c r="H1007" s="151">
        <v>1234376</v>
      </c>
      <c r="I1007" s="151"/>
      <c r="J1007" s="151"/>
      <c r="K1007" s="151"/>
      <c r="L1007" s="151"/>
      <c r="M1007" s="151"/>
      <c r="N1007" s="151"/>
      <c r="O1007" s="151"/>
      <c r="P1007" s="151"/>
      <c r="Q1007" s="151"/>
      <c r="R1007" s="151"/>
      <c r="S1007" s="151"/>
      <c r="T1007" s="151"/>
      <c r="U1007" s="151"/>
      <c r="V1007" s="152">
        <v>45509</v>
      </c>
      <c r="W1007" s="151" t="s">
        <v>5171</v>
      </c>
      <c r="X1007" s="151"/>
      <c r="Z1007" s="151">
        <f ca="1">IF(AND(ISBLANK(F1007), ISBLANK(V1007)), "", NETWORKDAYS.INTL(F1007, IF(V1007="", TODAY(), V1007), "0000110", DATA!$B$2:$B$200))</f>
        <v>2</v>
      </c>
    </row>
    <row r="1008" spans="1:31" x14ac:dyDescent="0.25">
      <c r="A1008" s="19" t="s">
        <v>5172</v>
      </c>
      <c r="B1008" s="19">
        <v>14210779</v>
      </c>
      <c r="C1008" s="139">
        <v>12</v>
      </c>
      <c r="D1008" s="19" t="s">
        <v>4698</v>
      </c>
      <c r="E1008" s="19">
        <v>1249569</v>
      </c>
      <c r="F1008" s="140">
        <v>45508</v>
      </c>
      <c r="G1008" s="151" t="s">
        <v>3813</v>
      </c>
      <c r="H1008" s="151">
        <v>1234376</v>
      </c>
      <c r="I1008" s="151"/>
      <c r="J1008" s="151"/>
      <c r="K1008" s="151"/>
      <c r="L1008" s="151"/>
      <c r="M1008" s="151"/>
      <c r="N1008" s="151"/>
      <c r="O1008" s="151"/>
      <c r="P1008" s="151"/>
      <c r="Q1008" s="151"/>
      <c r="R1008" s="151"/>
      <c r="S1008" s="151"/>
      <c r="T1008" s="151"/>
      <c r="U1008" s="151"/>
      <c r="V1008" s="152">
        <v>45515</v>
      </c>
      <c r="W1008" s="151" t="s">
        <v>5171</v>
      </c>
      <c r="X1008" s="151"/>
      <c r="Y1008" s="149" t="s">
        <v>20</v>
      </c>
      <c r="Z1008" s="151">
        <f ca="1">IF(AND(ISBLANK(F1008), ISBLANK(V1008)), "", NETWORKDAYS.INTL(F1008, IF(V1008="", TODAY(), V1008), "0000110", DATA!$B$2:$B$200))</f>
        <v>6</v>
      </c>
    </row>
    <row r="1009" spans="1:26" x14ac:dyDescent="0.25">
      <c r="A1009" s="19" t="s">
        <v>5173</v>
      </c>
      <c r="B1009" s="19">
        <v>14157616</v>
      </c>
      <c r="C1009" s="139">
        <v>5.25</v>
      </c>
      <c r="D1009" s="19" t="s">
        <v>3574</v>
      </c>
      <c r="E1009" s="19">
        <v>990050</v>
      </c>
      <c r="F1009" s="140">
        <v>45510</v>
      </c>
      <c r="G1009" s="151" t="s">
        <v>3813</v>
      </c>
      <c r="H1009" s="151">
        <v>1284241</v>
      </c>
      <c r="I1009" s="151"/>
      <c r="J1009" s="151"/>
      <c r="K1009" s="151"/>
      <c r="L1009" s="151"/>
      <c r="M1009" s="151"/>
      <c r="N1009" s="151"/>
      <c r="O1009" s="151"/>
      <c r="P1009" s="151"/>
      <c r="Q1009" s="151"/>
      <c r="R1009" s="151"/>
      <c r="S1009" s="151"/>
      <c r="T1009" s="151"/>
      <c r="U1009" s="151"/>
      <c r="V1009" s="152">
        <v>45515</v>
      </c>
      <c r="W1009" s="151" t="s">
        <v>5174</v>
      </c>
      <c r="X1009" s="151"/>
      <c r="Z1009" s="151">
        <f ca="1">IF(AND(ISBLANK(F1009), ISBLANK(V1009)), "", NETWORKDAYS.INTL(F1009, IF(V1009="", TODAY(), V1009), "0000110", DATA!$B$2:$B$200))</f>
        <v>4</v>
      </c>
    </row>
    <row r="1010" spans="1:26" x14ac:dyDescent="0.25">
      <c r="A1010" s="19" t="s">
        <v>5175</v>
      </c>
      <c r="B1010" s="19">
        <v>14210780</v>
      </c>
      <c r="C1010" s="139">
        <v>12</v>
      </c>
      <c r="D1010" s="19" t="s">
        <v>4698</v>
      </c>
      <c r="E1010" s="19">
        <v>1249569</v>
      </c>
      <c r="F1010" s="140">
        <v>45511</v>
      </c>
      <c r="G1010" s="151" t="s">
        <v>3813</v>
      </c>
      <c r="H1010" s="151">
        <v>1234376</v>
      </c>
      <c r="I1010" s="151"/>
      <c r="J1010" s="151"/>
      <c r="K1010" s="151"/>
      <c r="L1010" s="151"/>
      <c r="M1010" s="151"/>
      <c r="N1010" s="151"/>
      <c r="O1010" s="151"/>
      <c r="P1010" s="151"/>
      <c r="Q1010" s="151"/>
      <c r="R1010" s="151"/>
      <c r="S1010" s="151"/>
      <c r="T1010" s="151"/>
      <c r="U1010" s="151"/>
      <c r="V1010" s="152">
        <v>45515</v>
      </c>
      <c r="W1010" s="151" t="s">
        <v>5171</v>
      </c>
      <c r="X1010" s="151"/>
      <c r="Z1010" s="151">
        <f ca="1">IF(AND(ISBLANK(F1010), ISBLANK(V1010)), "", NETWORKDAYS.INTL(F1010, IF(V1010="", TODAY(), V1010), "0000110", DATA!$B$2:$B$200))</f>
        <v>3</v>
      </c>
    </row>
    <row r="1011" spans="1:26" x14ac:dyDescent="0.25">
      <c r="A1011" s="19" t="s">
        <v>5176</v>
      </c>
      <c r="B1011" s="19">
        <v>14210781</v>
      </c>
      <c r="C1011" s="139">
        <v>12</v>
      </c>
      <c r="D1011" s="19" t="s">
        <v>4698</v>
      </c>
      <c r="E1011" s="19">
        <v>1249569</v>
      </c>
      <c r="F1011" s="140">
        <v>45511</v>
      </c>
      <c r="G1011" s="151" t="s">
        <v>3813</v>
      </c>
      <c r="H1011" s="151">
        <v>1234376</v>
      </c>
      <c r="I1011" s="151"/>
      <c r="J1011" s="151"/>
      <c r="K1011" s="151"/>
      <c r="L1011" s="151"/>
      <c r="M1011" s="151"/>
      <c r="N1011" s="151"/>
      <c r="O1011" s="151"/>
      <c r="P1011" s="151"/>
      <c r="Q1011" s="151"/>
      <c r="R1011" s="151"/>
      <c r="S1011" s="151"/>
      <c r="T1011" s="151"/>
      <c r="U1011" s="151"/>
      <c r="V1011" s="140">
        <v>45518</v>
      </c>
      <c r="W1011" s="151" t="s">
        <v>5171</v>
      </c>
      <c r="X1011" s="151"/>
      <c r="Y1011" s="149" t="s">
        <v>20</v>
      </c>
      <c r="Z1011" s="151">
        <f ca="1">IF(AND(ISBLANK(F1011), ISBLANK(V1011)), "", NETWORKDAYS.INTL(F1011, IF(V1011="", TODAY(), V1011), "0000110", DATA!$B$2:$B$200))</f>
        <v>6</v>
      </c>
    </row>
    <row r="1012" spans="1:26" ht="25.5" customHeight="1" x14ac:dyDescent="0.25">
      <c r="A1012" s="19" t="s">
        <v>5177</v>
      </c>
      <c r="B1012" s="19">
        <v>14210783</v>
      </c>
      <c r="C1012" s="139">
        <v>12</v>
      </c>
      <c r="D1012" s="19" t="s">
        <v>4698</v>
      </c>
      <c r="E1012" s="149">
        <v>1249569</v>
      </c>
      <c r="F1012" s="140">
        <v>45511</v>
      </c>
      <c r="G1012" s="151" t="s">
        <v>3813</v>
      </c>
      <c r="H1012" s="151">
        <v>1234376</v>
      </c>
      <c r="I1012" s="151"/>
      <c r="J1012" s="151"/>
      <c r="K1012" s="151"/>
      <c r="L1012" s="151"/>
      <c r="M1012" s="151"/>
      <c r="N1012" s="151"/>
      <c r="O1012" s="151"/>
      <c r="P1012" s="151"/>
      <c r="Q1012" s="151"/>
      <c r="R1012" s="151"/>
      <c r="S1012" s="151"/>
      <c r="T1012" s="151"/>
      <c r="U1012" s="151"/>
      <c r="V1012" s="152">
        <v>45519</v>
      </c>
      <c r="W1012" s="189" t="s">
        <v>5178</v>
      </c>
      <c r="X1012" s="189"/>
      <c r="Y1012" s="149" t="s">
        <v>20</v>
      </c>
      <c r="Z1012" s="151">
        <f ca="1">IF(AND(ISBLANK(F1012), ISBLANK(V1012)), "", NETWORKDAYS.INTL(F1012, IF(V1012="", TODAY(), V1012), "0000110", DATA!$B$2:$B$200))</f>
        <v>7</v>
      </c>
    </row>
    <row r="1013" spans="1:26" x14ac:dyDescent="0.25">
      <c r="A1013" s="190" t="s">
        <v>5179</v>
      </c>
      <c r="B1013" s="190">
        <v>14210784</v>
      </c>
      <c r="C1013" s="191">
        <v>12</v>
      </c>
      <c r="D1013" s="190" t="s">
        <v>4698</v>
      </c>
      <c r="E1013" s="192">
        <v>1249569</v>
      </c>
      <c r="F1013" s="193">
        <v>45512</v>
      </c>
      <c r="G1013" s="194" t="s">
        <v>3813</v>
      </c>
      <c r="H1013" s="194">
        <v>1234376</v>
      </c>
      <c r="I1013" s="194"/>
      <c r="J1013" s="194"/>
      <c r="K1013" s="194"/>
      <c r="L1013" s="194"/>
      <c r="M1013" s="194"/>
      <c r="N1013" s="194"/>
      <c r="O1013" s="194"/>
      <c r="P1013" s="194"/>
      <c r="Q1013" s="194"/>
      <c r="R1013" s="194"/>
      <c r="S1013" s="194"/>
      <c r="T1013" s="194"/>
      <c r="U1013" s="194"/>
      <c r="V1013" s="152">
        <v>45518</v>
      </c>
      <c r="W1013" s="194" t="s">
        <v>5180</v>
      </c>
      <c r="X1013" s="194"/>
      <c r="Y1013" s="149" t="s">
        <v>20</v>
      </c>
      <c r="Z1013" s="151">
        <f ca="1">IF(AND(ISBLANK(F1013), ISBLANK(V1013)), "", NETWORKDAYS.INTL(F1013, IF(V1013="", TODAY(), V1013), "0000110", DATA!$B$2:$B$200))</f>
        <v>5</v>
      </c>
    </row>
    <row r="1014" spans="1:26" x14ac:dyDescent="0.2">
      <c r="A1014" s="19" t="s">
        <v>5181</v>
      </c>
      <c r="B1014" s="19">
        <v>14211916</v>
      </c>
      <c r="C1014" s="139">
        <v>8.375</v>
      </c>
      <c r="D1014" s="19" t="s">
        <v>243</v>
      </c>
      <c r="E1014" s="195" t="s">
        <v>5182</v>
      </c>
      <c r="F1014" s="140">
        <v>45516</v>
      </c>
      <c r="G1014" s="151" t="s">
        <v>3813</v>
      </c>
      <c r="H1014" s="195">
        <v>1246680</v>
      </c>
      <c r="I1014" s="195"/>
      <c r="J1014" s="195"/>
      <c r="K1014" s="195"/>
      <c r="L1014" s="195"/>
      <c r="M1014" s="195"/>
      <c r="N1014" s="195"/>
      <c r="O1014" s="195"/>
      <c r="P1014" s="195"/>
      <c r="Q1014" s="195"/>
      <c r="R1014" s="195"/>
      <c r="S1014" s="195"/>
      <c r="T1014" s="195"/>
      <c r="U1014" s="195"/>
      <c r="V1014" s="152">
        <v>45519</v>
      </c>
      <c r="W1014" s="151" t="s">
        <v>5183</v>
      </c>
      <c r="X1014" s="151"/>
      <c r="Z1014" s="151">
        <f ca="1">IF(AND(ISBLANK(F1014), ISBLANK(V1014)), "", NETWORKDAYS.INTL(F1014, IF(V1014="", TODAY(), V1014), "0000110", DATA!$B$2:$B$200))</f>
        <v>4</v>
      </c>
    </row>
    <row r="1015" spans="1:26" x14ac:dyDescent="0.2">
      <c r="A1015" s="19" t="s">
        <v>5184</v>
      </c>
      <c r="B1015" s="19">
        <v>14211917</v>
      </c>
      <c r="C1015" s="139">
        <v>8.375</v>
      </c>
      <c r="D1015" s="19" t="s">
        <v>243</v>
      </c>
      <c r="E1015" s="195" t="s">
        <v>5182</v>
      </c>
      <c r="F1015" s="140">
        <v>45516</v>
      </c>
      <c r="G1015" s="151" t="s">
        <v>3813</v>
      </c>
      <c r="H1015" s="195">
        <v>1246680</v>
      </c>
      <c r="I1015" s="195"/>
      <c r="J1015" s="195"/>
      <c r="K1015" s="195"/>
      <c r="L1015" s="195"/>
      <c r="M1015" s="195"/>
      <c r="N1015" s="195"/>
      <c r="O1015" s="195"/>
      <c r="P1015" s="195"/>
      <c r="Q1015" s="195"/>
      <c r="R1015" s="195"/>
      <c r="S1015" s="195"/>
      <c r="T1015" s="195"/>
      <c r="U1015" s="195"/>
      <c r="V1015" s="152">
        <v>45518</v>
      </c>
      <c r="W1015" s="151" t="s">
        <v>5183</v>
      </c>
      <c r="X1015" s="189" t="str">
        <f t="shared" ref="X1015:X1046" si="3">A1015&amp;"-"&amp;B1015</f>
        <v>2024-ARDT-LV3-163-14211917</v>
      </c>
      <c r="Z1015" s="151">
        <f ca="1">IF(AND(ISBLANK(F1015), ISBLANK(V1015)), "", NETWORKDAYS.INTL(F1015, IF(V1015="", TODAY(), V1015), "0000110", DATA!$B$2:$B$200))</f>
        <v>3</v>
      </c>
    </row>
    <row r="1016" spans="1:26" x14ac:dyDescent="0.2">
      <c r="A1016" s="19" t="s">
        <v>5185</v>
      </c>
      <c r="B1016" s="19">
        <v>14211918</v>
      </c>
      <c r="C1016" s="139">
        <v>8.375</v>
      </c>
      <c r="D1016" s="19" t="s">
        <v>243</v>
      </c>
      <c r="E1016" s="195" t="s">
        <v>5182</v>
      </c>
      <c r="F1016" s="140">
        <v>45516</v>
      </c>
      <c r="G1016" s="151" t="s">
        <v>3813</v>
      </c>
      <c r="H1016" s="195">
        <v>1246680</v>
      </c>
      <c r="I1016" s="195"/>
      <c r="J1016" s="195"/>
      <c r="K1016" s="195"/>
      <c r="L1016" s="195"/>
      <c r="M1016" s="195"/>
      <c r="N1016" s="195"/>
      <c r="O1016" s="195"/>
      <c r="P1016" s="195"/>
      <c r="Q1016" s="195"/>
      <c r="R1016" s="195"/>
      <c r="S1016" s="195"/>
      <c r="T1016" s="195"/>
      <c r="U1016" s="195"/>
      <c r="V1016" s="152">
        <v>45518</v>
      </c>
      <c r="W1016" s="151" t="s">
        <v>5183</v>
      </c>
      <c r="X1016" s="189" t="str">
        <f t="shared" si="3"/>
        <v>2024-ARDT-LV3-164-14211918</v>
      </c>
      <c r="Z1016" s="151">
        <f ca="1">IF(AND(ISBLANK(F1016), ISBLANK(V1016)), "", NETWORKDAYS.INTL(F1016, IF(V1016="", TODAY(), V1016), "0000110", DATA!$B$2:$B$200))</f>
        <v>3</v>
      </c>
    </row>
    <row r="1017" spans="1:26" x14ac:dyDescent="0.2">
      <c r="A1017" s="19" t="s">
        <v>5186</v>
      </c>
      <c r="B1017" s="19">
        <v>14214980</v>
      </c>
      <c r="C1017" s="139">
        <v>8.375</v>
      </c>
      <c r="D1017" s="19" t="s">
        <v>243</v>
      </c>
      <c r="E1017" s="149">
        <v>1246020</v>
      </c>
      <c r="F1017" s="140">
        <v>45516</v>
      </c>
      <c r="G1017" s="151" t="s">
        <v>3813</v>
      </c>
      <c r="H1017" s="195">
        <v>1246020</v>
      </c>
      <c r="I1017" s="195"/>
      <c r="J1017" s="195"/>
      <c r="K1017" s="195"/>
      <c r="L1017" s="195"/>
      <c r="M1017" s="195"/>
      <c r="N1017" s="195"/>
      <c r="O1017" s="195"/>
      <c r="P1017" s="195"/>
      <c r="Q1017" s="195"/>
      <c r="R1017" s="195"/>
      <c r="S1017" s="195"/>
      <c r="T1017" s="195"/>
      <c r="U1017" s="195"/>
      <c r="V1017" s="140">
        <v>45518</v>
      </c>
      <c r="W1017" s="151" t="s">
        <v>5187</v>
      </c>
      <c r="X1017" s="189" t="str">
        <f t="shared" si="3"/>
        <v>2024-ARDT-LV3-165-14214980</v>
      </c>
      <c r="Z1017" s="151">
        <f ca="1">IF(AND(ISBLANK(F1017), ISBLANK(V1017)), "", NETWORKDAYS.INTL(F1017, IF(V1017="", TODAY(), V1017), "0000110", DATA!$B$2:$B$200))</f>
        <v>3</v>
      </c>
    </row>
    <row r="1018" spans="1:26" x14ac:dyDescent="0.25">
      <c r="A1018" s="19" t="s">
        <v>5188</v>
      </c>
      <c r="B1018" s="196">
        <v>14210790</v>
      </c>
      <c r="C1018" s="139">
        <v>16</v>
      </c>
      <c r="D1018" s="19" t="s">
        <v>4205</v>
      </c>
      <c r="E1018" s="19">
        <v>1058252</v>
      </c>
      <c r="F1018" s="140">
        <v>45517</v>
      </c>
      <c r="G1018" s="151" t="s">
        <v>3813</v>
      </c>
      <c r="H1018" s="196">
        <v>1228782</v>
      </c>
      <c r="I1018" s="196"/>
      <c r="J1018" s="196"/>
      <c r="K1018" s="196"/>
      <c r="L1018" s="196"/>
      <c r="M1018" s="196"/>
      <c r="N1018" s="196"/>
      <c r="O1018" s="196"/>
      <c r="P1018" s="196"/>
      <c r="Q1018" s="196"/>
      <c r="R1018" s="196"/>
      <c r="S1018" s="196"/>
      <c r="T1018" s="196"/>
      <c r="U1018" s="196"/>
      <c r="V1018" s="152">
        <v>45519</v>
      </c>
      <c r="W1018" s="151" t="s">
        <v>4900</v>
      </c>
      <c r="X1018" s="189" t="str">
        <f t="shared" si="3"/>
        <v>2024-ARDT-LV3-166-14210790</v>
      </c>
      <c r="Z1018" s="151">
        <f ca="1">IF(AND(ISBLANK(F1018), ISBLANK(V1018)), "", NETWORKDAYS.INTL(F1018, IF(V1018="", TODAY(), V1018), "0000110", DATA!$B$2:$B$200))</f>
        <v>3</v>
      </c>
    </row>
    <row r="1019" spans="1:26" ht="25.5" x14ac:dyDescent="0.25">
      <c r="A1019" s="19" t="s">
        <v>5189</v>
      </c>
      <c r="B1019" s="196">
        <v>14210791</v>
      </c>
      <c r="C1019" s="139">
        <v>16</v>
      </c>
      <c r="D1019" s="19" t="s">
        <v>4389</v>
      </c>
      <c r="E1019" s="19" t="s">
        <v>4788</v>
      </c>
      <c r="F1019" s="140">
        <v>45517</v>
      </c>
      <c r="G1019" s="151" t="s">
        <v>3813</v>
      </c>
      <c r="H1019" s="196">
        <v>1228782</v>
      </c>
      <c r="I1019" s="196"/>
      <c r="J1019" s="196"/>
      <c r="K1019" s="196"/>
      <c r="L1019" s="196"/>
      <c r="M1019" s="196"/>
      <c r="N1019" s="196"/>
      <c r="O1019" s="196"/>
      <c r="P1019" s="196"/>
      <c r="Q1019" s="196"/>
      <c r="R1019" s="196"/>
      <c r="S1019" s="196"/>
      <c r="T1019" s="196"/>
      <c r="U1019" s="196"/>
      <c r="V1019" s="152">
        <v>45525</v>
      </c>
      <c r="W1019" s="151" t="s">
        <v>4900</v>
      </c>
      <c r="X1019" s="189" t="str">
        <f t="shared" si="3"/>
        <v>2024-ARDT-LV3-167-14210791</v>
      </c>
      <c r="Y1019" s="149" t="s">
        <v>4968</v>
      </c>
      <c r="Z1019" s="151">
        <f ca="1">IF(AND(ISBLANK(F1019), ISBLANK(V1019)), "", NETWORKDAYS.INTL(F1019, IF(V1019="", TODAY(), V1019), "0000110", DATA!$B$2:$B$200))</f>
        <v>7</v>
      </c>
    </row>
    <row r="1020" spans="1:26" x14ac:dyDescent="0.25">
      <c r="A1020" s="19" t="s">
        <v>5190</v>
      </c>
      <c r="B1020" s="19">
        <v>14198196</v>
      </c>
      <c r="C1020" s="139">
        <v>6.125</v>
      </c>
      <c r="D1020" s="19" t="s">
        <v>449</v>
      </c>
      <c r="E1020" s="19" t="s">
        <v>2965</v>
      </c>
      <c r="F1020" s="140">
        <v>45518</v>
      </c>
      <c r="G1020" s="151" t="s">
        <v>3813</v>
      </c>
      <c r="H1020" s="19">
        <v>1145824</v>
      </c>
      <c r="V1020" s="152">
        <v>45519</v>
      </c>
      <c r="W1020" s="151" t="s">
        <v>4162</v>
      </c>
      <c r="X1020" s="189" t="str">
        <f t="shared" si="3"/>
        <v>2024-ARDT-LV3-168-14198196</v>
      </c>
      <c r="Z1020" s="151">
        <f ca="1">IF(AND(ISBLANK(F1020), ISBLANK(V1020)), "", NETWORKDAYS.INTL(F1020, IF(V1020="", TODAY(), V1020), "0000110", DATA!$B$2:$B$200))</f>
        <v>2</v>
      </c>
    </row>
    <row r="1021" spans="1:26" x14ac:dyDescent="0.25">
      <c r="A1021" s="19" t="s">
        <v>5191</v>
      </c>
      <c r="B1021" s="19">
        <v>14167830</v>
      </c>
      <c r="C1021" s="139">
        <v>8.375</v>
      </c>
      <c r="D1021" s="197" t="s">
        <v>4000</v>
      </c>
      <c r="E1021" s="19">
        <v>1134878</v>
      </c>
      <c r="F1021" s="140">
        <v>45518</v>
      </c>
      <c r="G1021" s="151" t="s">
        <v>3813</v>
      </c>
      <c r="H1021" s="151">
        <v>1192119</v>
      </c>
      <c r="I1021" s="151"/>
      <c r="J1021" s="151"/>
      <c r="K1021" s="151"/>
      <c r="L1021" s="151"/>
      <c r="M1021" s="151"/>
      <c r="N1021" s="151"/>
      <c r="O1021" s="151"/>
      <c r="P1021" s="151"/>
      <c r="Q1021" s="151"/>
      <c r="R1021" s="151"/>
      <c r="S1021" s="151"/>
      <c r="T1021" s="151"/>
      <c r="U1021" s="151"/>
      <c r="V1021" s="152">
        <v>45560</v>
      </c>
      <c r="W1021" s="151" t="s">
        <v>5192</v>
      </c>
      <c r="X1021" s="189" t="str">
        <f t="shared" si="3"/>
        <v>2024-ARDT-LV3-169-14167830</v>
      </c>
      <c r="Y1021" s="149" t="s">
        <v>3538</v>
      </c>
      <c r="Z1021" s="151">
        <f ca="1">IF(AND(ISBLANK(F1021), ISBLANK(V1021)), "", NETWORKDAYS.INTL(F1021, IF(V1021="", TODAY(), V1021), "0000110", DATA!$B$2:$B$200))</f>
        <v>31</v>
      </c>
    </row>
    <row r="1022" spans="1:26" x14ac:dyDescent="0.25">
      <c r="A1022" s="19" t="s">
        <v>5193</v>
      </c>
      <c r="B1022" s="196">
        <v>14214976</v>
      </c>
      <c r="C1022" s="139">
        <v>8.375</v>
      </c>
      <c r="D1022" s="198" t="s">
        <v>243</v>
      </c>
      <c r="E1022" s="199">
        <v>1246020</v>
      </c>
      <c r="F1022" s="140">
        <v>45518</v>
      </c>
      <c r="G1022" s="151" t="s">
        <v>3813</v>
      </c>
      <c r="H1022" s="151" t="s">
        <v>5071</v>
      </c>
      <c r="I1022" s="151"/>
      <c r="J1022" s="151"/>
      <c r="K1022" s="151"/>
      <c r="L1022" s="151"/>
      <c r="M1022" s="151"/>
      <c r="N1022" s="151"/>
      <c r="O1022" s="151"/>
      <c r="P1022" s="151"/>
      <c r="Q1022" s="151"/>
      <c r="R1022" s="151"/>
      <c r="S1022" s="151"/>
      <c r="T1022" s="151"/>
      <c r="U1022" s="151"/>
      <c r="V1022" s="152">
        <v>45523</v>
      </c>
      <c r="W1022" s="151" t="s">
        <v>5072</v>
      </c>
      <c r="X1022" s="189" t="str">
        <f t="shared" si="3"/>
        <v>2024-ARDT-LV3-170-14214976</v>
      </c>
      <c r="Z1022" s="151">
        <f ca="1">IF(AND(ISBLANK(F1022), ISBLANK(V1022)), "", NETWORKDAYS.INTL(F1022, IF(V1022="", TODAY(), V1022), "0000110", DATA!$B$2:$B$200))</f>
        <v>4</v>
      </c>
    </row>
    <row r="1023" spans="1:26" ht="15.75" customHeight="1" x14ac:dyDescent="0.25">
      <c r="A1023" s="19" t="s">
        <v>5194</v>
      </c>
      <c r="B1023" s="19">
        <v>14214977</v>
      </c>
      <c r="C1023" s="139">
        <v>8.375</v>
      </c>
      <c r="D1023" s="19" t="s">
        <v>243</v>
      </c>
      <c r="E1023" s="19" t="s">
        <v>5071</v>
      </c>
      <c r="F1023" s="140">
        <v>45524</v>
      </c>
      <c r="G1023" s="151" t="s">
        <v>3813</v>
      </c>
      <c r="H1023" s="151">
        <v>1246020</v>
      </c>
      <c r="I1023" s="151"/>
      <c r="J1023" s="151"/>
      <c r="K1023" s="151"/>
      <c r="L1023" s="151"/>
      <c r="M1023" s="151"/>
      <c r="N1023" s="151"/>
      <c r="O1023" s="151"/>
      <c r="P1023" s="151"/>
      <c r="Q1023" s="151"/>
      <c r="R1023" s="151"/>
      <c r="S1023" s="151"/>
      <c r="T1023" s="151"/>
      <c r="U1023" s="151"/>
      <c r="V1023" s="152">
        <v>45529</v>
      </c>
      <c r="W1023" s="151" t="s">
        <v>5072</v>
      </c>
      <c r="X1023" s="189" t="str">
        <f t="shared" si="3"/>
        <v>2024-ARDT-LV3-171-14214977</v>
      </c>
      <c r="Y1023" s="149" t="s">
        <v>3538</v>
      </c>
      <c r="Z1023" s="151">
        <f ca="1">IF(AND(ISBLANK(F1023), ISBLANK(V1023)), "", NETWORKDAYS.INTL(F1023, IF(V1023="", TODAY(), V1023), "0000110", DATA!$B$2:$B$200))</f>
        <v>4</v>
      </c>
    </row>
    <row r="1024" spans="1:26" x14ac:dyDescent="0.25">
      <c r="A1024" s="19" t="s">
        <v>5195</v>
      </c>
      <c r="B1024" s="19">
        <v>14214978</v>
      </c>
      <c r="C1024" s="139">
        <v>8.375</v>
      </c>
      <c r="D1024" s="19" t="s">
        <v>243</v>
      </c>
      <c r="E1024" s="19" t="s">
        <v>5071</v>
      </c>
      <c r="F1024" s="140">
        <v>45524</v>
      </c>
      <c r="G1024" s="151" t="s">
        <v>3813</v>
      </c>
      <c r="H1024" s="19">
        <v>1246020</v>
      </c>
      <c r="V1024" s="140">
        <v>45536</v>
      </c>
      <c r="W1024" s="19" t="s">
        <v>5072</v>
      </c>
      <c r="X1024" s="189" t="str">
        <f t="shared" si="3"/>
        <v>2024-ARDT-LV3-172-14214978</v>
      </c>
      <c r="Y1024" s="149" t="s">
        <v>3538</v>
      </c>
      <c r="Z1024" s="151">
        <f ca="1">IF(AND(ISBLANK(F1024), ISBLANK(V1024)), "", NETWORKDAYS.INTL(F1024, IF(V1024="", TODAY(), V1024), "0000110", DATA!$B$2:$B$200))</f>
        <v>9</v>
      </c>
    </row>
    <row r="1025" spans="1:26" x14ac:dyDescent="0.25">
      <c r="A1025" s="19" t="s">
        <v>5196</v>
      </c>
      <c r="B1025" s="19">
        <v>14214979</v>
      </c>
      <c r="C1025" s="139">
        <v>8.375</v>
      </c>
      <c r="D1025" s="19" t="s">
        <v>243</v>
      </c>
      <c r="E1025" s="19" t="s">
        <v>5071</v>
      </c>
      <c r="F1025" s="140">
        <v>45524</v>
      </c>
      <c r="G1025" s="151" t="s">
        <v>3813</v>
      </c>
      <c r="H1025" s="151">
        <v>1246020</v>
      </c>
      <c r="I1025" s="151"/>
      <c r="J1025" s="151"/>
      <c r="K1025" s="151"/>
      <c r="L1025" s="151"/>
      <c r="M1025" s="151"/>
      <c r="N1025" s="151"/>
      <c r="O1025" s="151"/>
      <c r="P1025" s="151"/>
      <c r="Q1025" s="151"/>
      <c r="R1025" s="151"/>
      <c r="S1025" s="151"/>
      <c r="T1025" s="151"/>
      <c r="U1025" s="151"/>
      <c r="V1025" s="152">
        <v>45536</v>
      </c>
      <c r="W1025" s="151" t="s">
        <v>5072</v>
      </c>
      <c r="X1025" s="189" t="str">
        <f t="shared" si="3"/>
        <v>2024-ARDT-LV3-173-14214979</v>
      </c>
      <c r="Y1025" s="149" t="s">
        <v>3538</v>
      </c>
      <c r="Z1025" s="151">
        <f ca="1">IF(AND(ISBLANK(F1025), ISBLANK(V1025)), "", NETWORKDAYS.INTL(F1025, IF(V1025="", TODAY(), V1025), "0000110", DATA!$B$2:$B$200))</f>
        <v>9</v>
      </c>
    </row>
    <row r="1026" spans="1:26" x14ac:dyDescent="0.25">
      <c r="A1026" s="19" t="s">
        <v>5197</v>
      </c>
      <c r="B1026" s="157">
        <v>14211854</v>
      </c>
      <c r="C1026" s="139">
        <v>3.625</v>
      </c>
      <c r="D1026" s="19" t="s">
        <v>4558</v>
      </c>
      <c r="E1026" s="19">
        <v>960723</v>
      </c>
      <c r="F1026" s="140">
        <v>45525</v>
      </c>
      <c r="G1026" s="151" t="s">
        <v>3813</v>
      </c>
      <c r="H1026" s="151">
        <v>1228690</v>
      </c>
      <c r="I1026" s="151"/>
      <c r="J1026" s="151"/>
      <c r="K1026" s="151"/>
      <c r="L1026" s="151"/>
      <c r="M1026" s="151"/>
      <c r="N1026" s="151"/>
      <c r="O1026" s="151"/>
      <c r="P1026" s="151"/>
      <c r="Q1026" s="151"/>
      <c r="R1026" s="151"/>
      <c r="S1026" s="151"/>
      <c r="T1026" s="151"/>
      <c r="U1026" s="151"/>
      <c r="V1026" s="152">
        <v>45529</v>
      </c>
      <c r="W1026" s="151" t="s">
        <v>5159</v>
      </c>
      <c r="X1026" s="189" t="str">
        <f t="shared" si="3"/>
        <v>2024-ARDT-LV3-174-14211854</v>
      </c>
      <c r="Z1026" s="151">
        <f ca="1">IF(AND(ISBLANK(F1026), ISBLANK(V1026)), "", NETWORKDAYS.INTL(F1026, IF(V1026="", TODAY(), V1026), "0000110", DATA!$B$2:$B$200))</f>
        <v>3</v>
      </c>
    </row>
    <row r="1027" spans="1:26" ht="25.5" x14ac:dyDescent="0.25">
      <c r="A1027" s="19" t="s">
        <v>5198</v>
      </c>
      <c r="B1027" s="19">
        <v>14145052</v>
      </c>
      <c r="C1027" s="139">
        <v>16</v>
      </c>
      <c r="D1027" s="19" t="s">
        <v>4352</v>
      </c>
      <c r="E1027" s="19">
        <v>1268728</v>
      </c>
      <c r="F1027" s="140">
        <v>45529</v>
      </c>
      <c r="G1027" s="151" t="s">
        <v>3813</v>
      </c>
      <c r="H1027" s="151">
        <v>1229187</v>
      </c>
      <c r="I1027" s="151"/>
      <c r="J1027" s="151"/>
      <c r="K1027" s="151"/>
      <c r="L1027" s="151"/>
      <c r="M1027" s="151"/>
      <c r="N1027" s="151"/>
      <c r="O1027" s="151"/>
      <c r="P1027" s="151"/>
      <c r="Q1027" s="151"/>
      <c r="R1027" s="151"/>
      <c r="S1027" s="151"/>
      <c r="T1027" s="151"/>
      <c r="U1027" s="151"/>
      <c r="V1027" s="152">
        <v>45537</v>
      </c>
      <c r="W1027" s="151" t="s">
        <v>4353</v>
      </c>
      <c r="X1027" s="189" t="str">
        <f t="shared" si="3"/>
        <v>2024-ARDT-LV3-175-14145052</v>
      </c>
      <c r="Y1027" s="149" t="s">
        <v>4968</v>
      </c>
      <c r="Z1027" s="151">
        <f ca="1">IF(AND(ISBLANK(F1027), ISBLANK(V1027)), "", NETWORKDAYS.INTL(F1027, IF(V1027="", TODAY(), V1027), "0000110", DATA!$B$2:$B$200))</f>
        <v>7</v>
      </c>
    </row>
    <row r="1028" spans="1:26" ht="25.5" x14ac:dyDescent="0.25">
      <c r="A1028" s="19" t="s">
        <v>5199</v>
      </c>
      <c r="B1028" s="19">
        <v>14145053</v>
      </c>
      <c r="C1028" s="139">
        <v>16</v>
      </c>
      <c r="D1028" s="19" t="s">
        <v>4352</v>
      </c>
      <c r="E1028" s="19">
        <v>1268728</v>
      </c>
      <c r="F1028" s="140">
        <v>45529</v>
      </c>
      <c r="G1028" s="151" t="s">
        <v>3813</v>
      </c>
      <c r="H1028" s="151">
        <v>1229187</v>
      </c>
      <c r="I1028" s="151"/>
      <c r="J1028" s="151"/>
      <c r="K1028" s="151"/>
      <c r="L1028" s="151"/>
      <c r="M1028" s="151"/>
      <c r="N1028" s="151"/>
      <c r="O1028" s="151"/>
      <c r="P1028" s="151"/>
      <c r="Q1028" s="151"/>
      <c r="R1028" s="151"/>
      <c r="S1028" s="151"/>
      <c r="T1028" s="151"/>
      <c r="U1028" s="151"/>
      <c r="V1028" s="152">
        <v>45538</v>
      </c>
      <c r="W1028" s="151" t="s">
        <v>4353</v>
      </c>
      <c r="X1028" s="189" t="str">
        <f t="shared" si="3"/>
        <v>2024-ARDT-LV3-176-14145053</v>
      </c>
      <c r="Y1028" s="149" t="s">
        <v>4968</v>
      </c>
      <c r="Z1028" s="151">
        <f ca="1">IF(AND(ISBLANK(F1028), ISBLANK(V1028)), "", NETWORKDAYS.INTL(F1028, IF(V1028="", TODAY(), V1028), "0000110", DATA!$B$2:$B$200))</f>
        <v>8</v>
      </c>
    </row>
    <row r="1029" spans="1:26" ht="25.5" x14ac:dyDescent="0.25">
      <c r="A1029" s="19" t="s">
        <v>5200</v>
      </c>
      <c r="B1029" s="19">
        <v>14228442</v>
      </c>
      <c r="C1029" s="139" t="s">
        <v>3382</v>
      </c>
      <c r="D1029" s="19" t="s">
        <v>449</v>
      </c>
      <c r="E1029" s="19">
        <v>1251085</v>
      </c>
      <c r="F1029" s="140">
        <v>45536</v>
      </c>
      <c r="G1029" s="151" t="s">
        <v>3813</v>
      </c>
      <c r="H1029" s="151">
        <v>1145824</v>
      </c>
      <c r="I1029" s="151"/>
      <c r="J1029" s="151"/>
      <c r="K1029" s="151"/>
      <c r="L1029" s="151"/>
      <c r="M1029" s="151"/>
      <c r="N1029" s="151"/>
      <c r="O1029" s="151"/>
      <c r="P1029" s="151"/>
      <c r="Q1029" s="151"/>
      <c r="R1029" s="151"/>
      <c r="S1029" s="151"/>
      <c r="T1029" s="151"/>
      <c r="U1029" s="151"/>
      <c r="V1029" s="152">
        <v>45540</v>
      </c>
      <c r="W1029" s="151" t="s">
        <v>5201</v>
      </c>
      <c r="X1029" s="189" t="str">
        <f t="shared" si="3"/>
        <v>2024-ARDT-LV3-177-14228442</v>
      </c>
      <c r="Y1029" s="149" t="s">
        <v>4968</v>
      </c>
      <c r="Z1029" s="151">
        <f ca="1">IF(AND(ISBLANK(F1029), ISBLANK(V1029)), "", NETWORKDAYS.INTL(F1029, IF(V1029="", TODAY(), V1029), "0000110", DATA!$B$2:$B$200))</f>
        <v>5</v>
      </c>
    </row>
    <row r="1030" spans="1:26" x14ac:dyDescent="0.25">
      <c r="A1030" s="19" t="s">
        <v>5202</v>
      </c>
      <c r="B1030" s="19">
        <v>14178474</v>
      </c>
      <c r="C1030" s="139">
        <v>12</v>
      </c>
      <c r="D1030" s="19" t="s">
        <v>5013</v>
      </c>
      <c r="E1030" s="19">
        <v>1251627</v>
      </c>
      <c r="F1030" s="140">
        <v>45546</v>
      </c>
      <c r="G1030" s="139" t="s">
        <v>3813</v>
      </c>
      <c r="H1030" s="19">
        <v>1270578</v>
      </c>
      <c r="V1030" s="140">
        <v>45565</v>
      </c>
      <c r="W1030" s="140" t="s">
        <v>5203</v>
      </c>
      <c r="X1030" s="189" t="str">
        <f t="shared" si="3"/>
        <v>2024-ARDT-LV3-180-14178474</v>
      </c>
      <c r="Y1030" s="149" t="s">
        <v>20</v>
      </c>
      <c r="Z1030" s="151">
        <f ca="1">IF(AND(ISBLANK(F1030), ISBLANK(V1030)), "", NETWORKDAYS.INTL(F1030, IF(V1030="", TODAY(), V1030), "0000110", DATA!$B$2:$B$200))</f>
        <v>14</v>
      </c>
    </row>
    <row r="1031" spans="1:26" x14ac:dyDescent="0.25">
      <c r="A1031" s="19" t="s">
        <v>5204</v>
      </c>
      <c r="B1031" s="19">
        <v>14178475</v>
      </c>
      <c r="C1031" s="139">
        <v>12</v>
      </c>
      <c r="D1031" s="19" t="s">
        <v>5013</v>
      </c>
      <c r="E1031" s="19">
        <v>1251627</v>
      </c>
      <c r="F1031" s="140">
        <v>45546</v>
      </c>
      <c r="G1031" s="139" t="s">
        <v>3813</v>
      </c>
      <c r="H1031" s="19">
        <v>1270578</v>
      </c>
      <c r="V1031" s="152">
        <v>45575</v>
      </c>
      <c r="W1031" s="140" t="s">
        <v>5203</v>
      </c>
      <c r="X1031" s="189" t="str">
        <f t="shared" si="3"/>
        <v>2024-ARDT-LV3-181-14178475</v>
      </c>
      <c r="Y1031" s="149" t="s">
        <v>20</v>
      </c>
      <c r="Z1031" s="151">
        <f ca="1">IF(AND(ISBLANK(F1031), ISBLANK(V1031)), "", NETWORKDAYS.INTL(F1031, IF(V1031="", TODAY(), V1031), "0000110", DATA!$B$2:$B$200))</f>
        <v>22</v>
      </c>
    </row>
    <row r="1032" spans="1:26" ht="25.5" x14ac:dyDescent="0.25">
      <c r="A1032" s="19" t="s">
        <v>5205</v>
      </c>
      <c r="B1032" s="19">
        <v>14228461</v>
      </c>
      <c r="C1032" s="139">
        <v>12</v>
      </c>
      <c r="D1032" s="19" t="s">
        <v>4698</v>
      </c>
      <c r="E1032" s="19">
        <v>1249569</v>
      </c>
      <c r="F1032" s="140">
        <v>45547</v>
      </c>
      <c r="G1032" s="139" t="s">
        <v>3813</v>
      </c>
      <c r="H1032" s="151">
        <v>1234376</v>
      </c>
      <c r="I1032" s="151"/>
      <c r="J1032" s="151"/>
      <c r="K1032" s="151"/>
      <c r="L1032" s="151"/>
      <c r="M1032" s="151"/>
      <c r="N1032" s="151"/>
      <c r="O1032" s="151"/>
      <c r="P1032" s="151"/>
      <c r="Q1032" s="151"/>
      <c r="R1032" s="151"/>
      <c r="S1032" s="151"/>
      <c r="T1032" s="151"/>
      <c r="U1032" s="151"/>
      <c r="V1032" s="152">
        <v>45594</v>
      </c>
      <c r="W1032" s="140" t="s">
        <v>5206</v>
      </c>
      <c r="X1032" s="189" t="str">
        <f t="shared" si="3"/>
        <v>2024-ARDT-LV3-182-14228461</v>
      </c>
      <c r="Y1032" s="149" t="s">
        <v>4968</v>
      </c>
      <c r="Z1032" s="151">
        <f ca="1">IF(AND(ISBLANK(F1032), ISBLANK(V1032)), "", NETWORKDAYS.INTL(F1032, IF(V1032="", TODAY(), V1032), "0000110", DATA!$B$2:$B$200))</f>
        <v>34</v>
      </c>
    </row>
    <row r="1033" spans="1:26" x14ac:dyDescent="0.25">
      <c r="A1033" s="19" t="s">
        <v>5207</v>
      </c>
      <c r="B1033" s="200">
        <v>14228454</v>
      </c>
      <c r="C1033" s="139">
        <v>8.375</v>
      </c>
      <c r="D1033" s="19" t="s">
        <v>243</v>
      </c>
      <c r="E1033" s="19" t="s">
        <v>5182</v>
      </c>
      <c r="F1033" s="140">
        <v>45554</v>
      </c>
      <c r="G1033" s="139" t="s">
        <v>3813</v>
      </c>
      <c r="H1033" s="151">
        <v>1246680</v>
      </c>
      <c r="I1033" s="151"/>
      <c r="J1033" s="151"/>
      <c r="K1033" s="151"/>
      <c r="L1033" s="151"/>
      <c r="M1033" s="151"/>
      <c r="N1033" s="151"/>
      <c r="O1033" s="151"/>
      <c r="P1033" s="151"/>
      <c r="Q1033" s="151"/>
      <c r="R1033" s="151"/>
      <c r="S1033" s="151"/>
      <c r="T1033" s="151"/>
      <c r="U1033" s="151"/>
      <c r="V1033" s="152">
        <v>45557</v>
      </c>
      <c r="W1033" s="140" t="s">
        <v>5208</v>
      </c>
      <c r="X1033" s="189" t="str">
        <f t="shared" si="3"/>
        <v>2024-ARDT-LV3-183-14228454</v>
      </c>
      <c r="Z1033" s="151">
        <f ca="1">IF(AND(ISBLANK(F1033), ISBLANK(V1033)), "", NETWORKDAYS.INTL(F1033, IF(V1033="", TODAY(), V1033), "0000110", DATA!$B$2:$B$200))</f>
        <v>2</v>
      </c>
    </row>
    <row r="1034" spans="1:26" x14ac:dyDescent="0.25">
      <c r="A1034" s="19" t="s">
        <v>5209</v>
      </c>
      <c r="B1034" s="19">
        <v>14228455</v>
      </c>
      <c r="C1034" s="139">
        <v>8.375</v>
      </c>
      <c r="D1034" s="19" t="s">
        <v>243</v>
      </c>
      <c r="E1034" s="19" t="s">
        <v>5182</v>
      </c>
      <c r="F1034" s="140">
        <v>45554</v>
      </c>
      <c r="G1034" s="139" t="s">
        <v>3813</v>
      </c>
      <c r="H1034" s="151">
        <v>1246680</v>
      </c>
      <c r="I1034" s="151"/>
      <c r="J1034" s="151"/>
      <c r="K1034" s="151"/>
      <c r="L1034" s="151"/>
      <c r="M1034" s="151"/>
      <c r="N1034" s="151"/>
      <c r="O1034" s="151"/>
      <c r="P1034" s="151"/>
      <c r="Q1034" s="151"/>
      <c r="R1034" s="151"/>
      <c r="S1034" s="151"/>
      <c r="T1034" s="151"/>
      <c r="U1034" s="151"/>
      <c r="V1034" s="152">
        <v>45557</v>
      </c>
      <c r="W1034" s="140" t="s">
        <v>5208</v>
      </c>
      <c r="X1034" s="189" t="str">
        <f t="shared" si="3"/>
        <v>2024-ARDT-LV3-184-14228455</v>
      </c>
      <c r="Z1034" s="151">
        <f ca="1">IF(AND(ISBLANK(F1034), ISBLANK(V1034)), "", NETWORKDAYS.INTL(F1034, IF(V1034="", TODAY(), V1034), "0000110", DATA!$B$2:$B$200))</f>
        <v>2</v>
      </c>
    </row>
    <row r="1035" spans="1:26" x14ac:dyDescent="0.25">
      <c r="A1035" s="19" t="s">
        <v>5210</v>
      </c>
      <c r="B1035" s="19">
        <v>14211855</v>
      </c>
      <c r="C1035" s="139">
        <v>3.625</v>
      </c>
      <c r="D1035" s="19" t="s">
        <v>4558</v>
      </c>
      <c r="E1035" s="19">
        <v>960723</v>
      </c>
      <c r="F1035" s="140">
        <v>45564</v>
      </c>
      <c r="G1035" s="139" t="s">
        <v>3813</v>
      </c>
      <c r="H1035" s="151">
        <v>1228690</v>
      </c>
      <c r="I1035" s="151"/>
      <c r="J1035" s="151"/>
      <c r="K1035" s="151"/>
      <c r="L1035" s="151"/>
      <c r="M1035" s="151"/>
      <c r="N1035" s="151"/>
      <c r="O1035" s="151"/>
      <c r="P1035" s="151"/>
      <c r="Q1035" s="151"/>
      <c r="R1035" s="151"/>
      <c r="S1035" s="151"/>
      <c r="T1035" s="151"/>
      <c r="U1035" s="151"/>
      <c r="V1035" s="152">
        <v>45565</v>
      </c>
      <c r="W1035" s="140" t="s">
        <v>5211</v>
      </c>
      <c r="X1035" s="189" t="str">
        <f t="shared" si="3"/>
        <v>2024-ARDT-LV3-185-14211855</v>
      </c>
      <c r="Z1035" s="151">
        <f ca="1">IF(AND(ISBLANK(F1035), ISBLANK(V1035)), "", NETWORKDAYS.INTL(F1035, IF(V1035="", TODAY(), V1035), "0000110", DATA!$B$2:$B$200))</f>
        <v>2</v>
      </c>
    </row>
    <row r="1036" spans="1:26" ht="25.5" x14ac:dyDescent="0.25">
      <c r="A1036" s="19" t="s">
        <v>5212</v>
      </c>
      <c r="B1036" s="19">
        <v>14228443</v>
      </c>
      <c r="C1036" s="139">
        <v>6.125</v>
      </c>
      <c r="D1036" s="19" t="s">
        <v>449</v>
      </c>
      <c r="E1036" s="19">
        <v>1137349</v>
      </c>
      <c r="F1036" s="140">
        <v>45565</v>
      </c>
      <c r="G1036" s="139" t="s">
        <v>3813</v>
      </c>
      <c r="H1036" s="19">
        <v>1145824</v>
      </c>
      <c r="V1036" s="140">
        <v>45571</v>
      </c>
      <c r="W1036" s="140" t="s">
        <v>5213</v>
      </c>
      <c r="X1036" s="189" t="str">
        <f t="shared" si="3"/>
        <v>2024-ARDT-LV3-186-14228443</v>
      </c>
      <c r="Y1036" s="149" t="s">
        <v>4968</v>
      </c>
      <c r="Z1036" s="151">
        <f ca="1">IF(AND(ISBLANK(F1036), ISBLANK(V1036)), "", NETWORKDAYS.INTL(F1036, IF(V1036="", TODAY(), V1036), "0000110", DATA!$B$2:$B$200))</f>
        <v>5</v>
      </c>
    </row>
    <row r="1037" spans="1:26" ht="25.5" x14ac:dyDescent="0.25">
      <c r="A1037" s="19" t="s">
        <v>5214</v>
      </c>
      <c r="B1037" s="19">
        <v>14228444</v>
      </c>
      <c r="C1037" s="139">
        <v>6.125</v>
      </c>
      <c r="D1037" s="19" t="s">
        <v>449</v>
      </c>
      <c r="E1037" s="19">
        <v>1137349</v>
      </c>
      <c r="F1037" s="140">
        <v>45565</v>
      </c>
      <c r="G1037" s="139" t="s">
        <v>3813</v>
      </c>
      <c r="H1037" s="151">
        <v>1145824</v>
      </c>
      <c r="I1037" s="151"/>
      <c r="J1037" s="151"/>
      <c r="K1037" s="151"/>
      <c r="L1037" s="151"/>
      <c r="M1037" s="151"/>
      <c r="N1037" s="151"/>
      <c r="O1037" s="151"/>
      <c r="P1037" s="151"/>
      <c r="Q1037" s="151"/>
      <c r="R1037" s="151"/>
      <c r="S1037" s="151"/>
      <c r="T1037" s="151"/>
      <c r="U1037" s="151"/>
      <c r="V1037" s="152">
        <v>45575</v>
      </c>
      <c r="W1037" s="140" t="s">
        <v>5213</v>
      </c>
      <c r="X1037" s="189" t="str">
        <f t="shared" si="3"/>
        <v>2024-ARDT-LV3-187-14228444</v>
      </c>
      <c r="Y1037" s="149" t="s">
        <v>4968</v>
      </c>
      <c r="Z1037" s="151">
        <f ca="1">IF(AND(ISBLANK(F1037), ISBLANK(V1037)), "", NETWORKDAYS.INTL(F1037, IF(V1037="", TODAY(), V1037), "0000110", DATA!$B$2:$B$200))</f>
        <v>9</v>
      </c>
    </row>
    <row r="1038" spans="1:26" x14ac:dyDescent="0.25">
      <c r="A1038" s="19" t="s">
        <v>5215</v>
      </c>
      <c r="B1038" s="19">
        <v>14228462</v>
      </c>
      <c r="C1038" s="139">
        <v>12</v>
      </c>
      <c r="D1038" s="19" t="s">
        <v>4698</v>
      </c>
      <c r="E1038" s="19">
        <v>1249569</v>
      </c>
      <c r="F1038" s="140">
        <v>45565</v>
      </c>
      <c r="G1038" s="139" t="s">
        <v>3813</v>
      </c>
      <c r="H1038" s="19">
        <v>1234376</v>
      </c>
      <c r="V1038" s="152">
        <v>45574</v>
      </c>
      <c r="W1038" s="140" t="s">
        <v>5206</v>
      </c>
      <c r="X1038" s="189" t="str">
        <f t="shared" si="3"/>
        <v>2024-ARDT-LV3-188-14228462</v>
      </c>
      <c r="Z1038" s="151">
        <f ca="1">IF(AND(ISBLANK(F1038), ISBLANK(V1038)), "", NETWORKDAYS.INTL(F1038, IF(V1038="", TODAY(), V1038), "0000110", DATA!$B$2:$B$200))</f>
        <v>8</v>
      </c>
    </row>
    <row r="1039" spans="1:26" ht="25.5" x14ac:dyDescent="0.25">
      <c r="A1039" s="11" t="s">
        <v>5216</v>
      </c>
      <c r="B1039" s="11">
        <v>14210787</v>
      </c>
      <c r="C1039" s="16">
        <v>12</v>
      </c>
      <c r="D1039" s="11" t="s">
        <v>3996</v>
      </c>
      <c r="E1039" s="11">
        <v>1269308</v>
      </c>
      <c r="F1039" s="17">
        <v>45567</v>
      </c>
      <c r="G1039" s="91" t="s">
        <v>3813</v>
      </c>
      <c r="H1039" s="91">
        <v>1245350</v>
      </c>
      <c r="I1039" s="91"/>
      <c r="J1039" s="91"/>
      <c r="K1039" s="91"/>
      <c r="L1039" s="91"/>
      <c r="M1039" s="91"/>
      <c r="N1039" s="91"/>
      <c r="O1039" s="91"/>
      <c r="P1039" s="91"/>
      <c r="Q1039" s="91"/>
      <c r="R1039" s="91"/>
      <c r="S1039" s="91"/>
      <c r="T1039" s="91"/>
      <c r="U1039" s="91"/>
      <c r="V1039" s="152">
        <v>45593</v>
      </c>
      <c r="W1039" s="91" t="s">
        <v>5217</v>
      </c>
      <c r="X1039" s="189" t="str">
        <f t="shared" si="3"/>
        <v>2024-ARDT-LV3-190-14210787</v>
      </c>
      <c r="Y1039" s="149" t="s">
        <v>4968</v>
      </c>
      <c r="Z1039" s="151">
        <f ca="1">IF(AND(ISBLANK(F1039), ISBLANK(V1039)), "", NETWORKDAYS.INTL(F1039, IF(V1039="", TODAY(), V1039), "0000110", DATA!$B$2:$B$200))</f>
        <v>19</v>
      </c>
    </row>
    <row r="1040" spans="1:26" x14ac:dyDescent="0.25">
      <c r="A1040" s="19" t="s">
        <v>5218</v>
      </c>
      <c r="B1040" s="19">
        <v>14254495</v>
      </c>
      <c r="C1040" s="139">
        <v>8.375</v>
      </c>
      <c r="D1040" s="19" t="s">
        <v>3837</v>
      </c>
      <c r="E1040" s="19" t="s">
        <v>5182</v>
      </c>
      <c r="F1040" s="140">
        <v>45601</v>
      </c>
      <c r="G1040" s="151" t="s">
        <v>3813</v>
      </c>
      <c r="H1040" s="151">
        <v>1246680</v>
      </c>
      <c r="I1040" s="151"/>
      <c r="J1040" s="151"/>
      <c r="K1040" s="151"/>
      <c r="L1040" s="151"/>
      <c r="M1040" s="151"/>
      <c r="N1040" s="151"/>
      <c r="O1040" s="151"/>
      <c r="P1040" s="151"/>
      <c r="Q1040" s="151"/>
      <c r="R1040" s="151"/>
      <c r="S1040" s="151"/>
      <c r="T1040" s="151"/>
      <c r="U1040" s="151"/>
      <c r="V1040" s="152">
        <v>45609</v>
      </c>
      <c r="W1040" s="151" t="s">
        <v>5219</v>
      </c>
      <c r="X1040" s="189" t="str">
        <f t="shared" si="3"/>
        <v>2024-ARDT-LV3-191-14254495</v>
      </c>
      <c r="Y1040" s="149" t="s">
        <v>20</v>
      </c>
      <c r="Z1040" s="151">
        <f ca="1">IF(AND(ISBLANK(F1040), ISBLANK(V1040)), "", NETWORKDAYS.INTL(F1040, IF(V1040="", TODAY(), V1040), "0000110", DATA!$B$2:$B$200))</f>
        <v>7</v>
      </c>
    </row>
    <row r="1041" spans="1:26" x14ac:dyDescent="0.25">
      <c r="A1041" s="19" t="s">
        <v>5220</v>
      </c>
      <c r="B1041" s="19">
        <v>14254496</v>
      </c>
      <c r="C1041" s="139">
        <v>8.375</v>
      </c>
      <c r="D1041" s="19" t="s">
        <v>3837</v>
      </c>
      <c r="E1041" s="19" t="s">
        <v>5182</v>
      </c>
      <c r="F1041" s="140">
        <v>45601</v>
      </c>
      <c r="G1041" s="151" t="s">
        <v>3813</v>
      </c>
      <c r="H1041" s="151">
        <v>1246680</v>
      </c>
      <c r="I1041" s="151"/>
      <c r="J1041" s="151"/>
      <c r="K1041" s="151"/>
      <c r="L1041" s="151"/>
      <c r="M1041" s="151"/>
      <c r="N1041" s="151"/>
      <c r="O1041" s="151"/>
      <c r="P1041" s="151"/>
      <c r="Q1041" s="151"/>
      <c r="R1041" s="151"/>
      <c r="S1041" s="151"/>
      <c r="T1041" s="151"/>
      <c r="U1041" s="151"/>
      <c r="V1041" s="152">
        <v>45605</v>
      </c>
      <c r="W1041" s="151" t="s">
        <v>5219</v>
      </c>
      <c r="X1041" s="189" t="str">
        <f t="shared" si="3"/>
        <v>2024-ARDT-LV3-192-14254496</v>
      </c>
      <c r="Z1041" s="151">
        <f ca="1">IF(AND(ISBLANK(F1041), ISBLANK(V1041)), "", NETWORKDAYS.INTL(F1041, IF(V1041="", TODAY(), V1041), "0000110", DATA!$B$2:$B$200))</f>
        <v>3</v>
      </c>
    </row>
    <row r="1042" spans="1:26" x14ac:dyDescent="0.25">
      <c r="A1042" s="19" t="s">
        <v>5221</v>
      </c>
      <c r="B1042" s="19">
        <v>14273430</v>
      </c>
      <c r="C1042" s="139">
        <v>8.375</v>
      </c>
      <c r="D1042" s="19" t="s">
        <v>3837</v>
      </c>
      <c r="E1042" s="19" t="s">
        <v>5182</v>
      </c>
      <c r="F1042" s="140">
        <v>45602</v>
      </c>
      <c r="G1042" s="19" t="s">
        <v>3813</v>
      </c>
      <c r="H1042" s="151">
        <v>1246680</v>
      </c>
      <c r="I1042" s="151"/>
      <c r="J1042" s="151"/>
      <c r="K1042" s="151"/>
      <c r="L1042" s="151"/>
      <c r="M1042" s="151"/>
      <c r="N1042" s="151"/>
      <c r="O1042" s="151"/>
      <c r="P1042" s="151"/>
      <c r="Q1042" s="151"/>
      <c r="R1042" s="151"/>
      <c r="S1042" s="151"/>
      <c r="T1042" s="151"/>
      <c r="U1042" s="151"/>
      <c r="V1042" s="140">
        <v>45608</v>
      </c>
      <c r="W1042" s="151" t="s">
        <v>5219</v>
      </c>
      <c r="X1042" s="189" t="str">
        <f t="shared" si="3"/>
        <v>2024-ARDT-LV3-193-14273430</v>
      </c>
      <c r="Z1042" s="151">
        <f ca="1">IF(AND(ISBLANK(F1042), ISBLANK(V1042)), "", NETWORKDAYS.INTL(F1042, IF(V1042="", TODAY(), V1042), "0000110", DATA!$B$2:$B$200))</f>
        <v>5</v>
      </c>
    </row>
    <row r="1043" spans="1:26" ht="25.5" x14ac:dyDescent="0.25">
      <c r="A1043" s="19" t="s">
        <v>5222</v>
      </c>
      <c r="B1043" s="19">
        <v>14228445</v>
      </c>
      <c r="C1043" s="139">
        <v>6.125</v>
      </c>
      <c r="D1043" s="19" t="s">
        <v>449</v>
      </c>
      <c r="E1043" s="19">
        <v>1137349</v>
      </c>
      <c r="F1043" s="140">
        <v>45608</v>
      </c>
      <c r="G1043" s="151" t="s">
        <v>3813</v>
      </c>
      <c r="H1043" s="151">
        <v>1145824</v>
      </c>
      <c r="I1043" s="151"/>
      <c r="J1043" s="151"/>
      <c r="K1043" s="151"/>
      <c r="L1043" s="151"/>
      <c r="M1043" s="151"/>
      <c r="N1043" s="151"/>
      <c r="O1043" s="151"/>
      <c r="P1043" s="151"/>
      <c r="Q1043" s="151"/>
      <c r="R1043" s="151"/>
      <c r="S1043" s="151"/>
      <c r="T1043" s="151"/>
      <c r="U1043" s="151"/>
      <c r="V1043" s="152">
        <v>45638</v>
      </c>
      <c r="W1043" s="151" t="s">
        <v>4162</v>
      </c>
      <c r="X1043" s="189" t="str">
        <f t="shared" si="3"/>
        <v>2024-ARDT-LV3-194-14228445</v>
      </c>
      <c r="Y1043" s="149" t="s">
        <v>4968</v>
      </c>
      <c r="Z1043" s="151">
        <f ca="1">IF(AND(ISBLANK(F1043), ISBLANK(V1043)), "", NETWORKDAYS.INTL(F1043, IF(V1043="", TODAY(), V1043), "0000110", DATA!$B$2:$B$200))</f>
        <v>23</v>
      </c>
    </row>
    <row r="1044" spans="1:26" ht="25.5" x14ac:dyDescent="0.25">
      <c r="A1044" s="19" t="s">
        <v>5223</v>
      </c>
      <c r="B1044" s="19">
        <v>14247163</v>
      </c>
      <c r="C1044" s="139">
        <v>6.125</v>
      </c>
      <c r="D1044" s="19" t="s">
        <v>449</v>
      </c>
      <c r="E1044" s="19">
        <v>1137349</v>
      </c>
      <c r="F1044" s="140">
        <v>45608</v>
      </c>
      <c r="G1044" s="19" t="s">
        <v>3813</v>
      </c>
      <c r="H1044" s="151">
        <v>1145824</v>
      </c>
      <c r="I1044" s="151"/>
      <c r="J1044" s="151"/>
      <c r="K1044" s="151"/>
      <c r="L1044" s="151"/>
      <c r="M1044" s="151"/>
      <c r="N1044" s="151"/>
      <c r="O1044" s="151"/>
      <c r="P1044" s="151"/>
      <c r="Q1044" s="151"/>
      <c r="R1044" s="151"/>
      <c r="S1044" s="151"/>
      <c r="T1044" s="151"/>
      <c r="U1044" s="151"/>
      <c r="V1044" s="152">
        <v>45638</v>
      </c>
      <c r="W1044" s="151" t="s">
        <v>4162</v>
      </c>
      <c r="X1044" s="189" t="str">
        <f t="shared" si="3"/>
        <v>2024-ARDT-LV3-195-14247163</v>
      </c>
      <c r="Y1044" s="149" t="s">
        <v>4968</v>
      </c>
      <c r="Z1044" s="151">
        <f ca="1">IF(AND(ISBLANK(F1044), ISBLANK(V1044)), "", NETWORKDAYS.INTL(F1044, IF(V1044="", TODAY(), V1044), "0000110", DATA!$B$2:$B$200))</f>
        <v>23</v>
      </c>
    </row>
    <row r="1045" spans="1:26" x14ac:dyDescent="0.25">
      <c r="A1045" s="19" t="s">
        <v>5224</v>
      </c>
      <c r="B1045" s="19">
        <v>14254504</v>
      </c>
      <c r="C1045" s="139">
        <v>12</v>
      </c>
      <c r="D1045" s="19" t="s">
        <v>4698</v>
      </c>
      <c r="E1045" s="19">
        <v>1249569</v>
      </c>
      <c r="F1045" s="140">
        <v>45608</v>
      </c>
      <c r="G1045" s="19" t="s">
        <v>3813</v>
      </c>
      <c r="H1045" s="151">
        <v>1234376</v>
      </c>
      <c r="I1045" s="151"/>
      <c r="J1045" s="151"/>
      <c r="K1045" s="151"/>
      <c r="L1045" s="151"/>
      <c r="M1045" s="151"/>
      <c r="N1045" s="151"/>
      <c r="O1045" s="151"/>
      <c r="P1045" s="151"/>
      <c r="Q1045" s="151"/>
      <c r="R1045" s="151"/>
      <c r="S1045" s="151"/>
      <c r="T1045" s="151"/>
      <c r="U1045" s="151"/>
      <c r="V1045" s="152">
        <v>45616</v>
      </c>
      <c r="W1045" s="151" t="s">
        <v>5225</v>
      </c>
      <c r="X1045" s="189" t="str">
        <f t="shared" si="3"/>
        <v>2024-ARDT-LV3-196-14254504</v>
      </c>
      <c r="Z1045" s="151">
        <f ca="1">IF(AND(ISBLANK(F1045), ISBLANK(V1045)), "", NETWORKDAYS.INTL(F1045, IF(V1045="", TODAY(), V1045), "0000110", DATA!$B$2:$B$200))</f>
        <v>7</v>
      </c>
    </row>
    <row r="1046" spans="1:26" ht="30" customHeight="1" x14ac:dyDescent="0.25">
      <c r="A1046" s="19" t="s">
        <v>5226</v>
      </c>
      <c r="B1046" s="19">
        <v>14273122</v>
      </c>
      <c r="C1046" s="139">
        <v>3.625</v>
      </c>
      <c r="D1046" s="19" t="s">
        <v>4558</v>
      </c>
      <c r="E1046" s="19" t="s">
        <v>5227</v>
      </c>
      <c r="F1046" s="140">
        <v>45611</v>
      </c>
      <c r="G1046" s="151" t="s">
        <v>3813</v>
      </c>
      <c r="H1046" s="151">
        <v>1228690</v>
      </c>
      <c r="I1046" s="151"/>
      <c r="J1046" s="151"/>
      <c r="K1046" s="151"/>
      <c r="L1046" s="151"/>
      <c r="M1046" s="151"/>
      <c r="N1046" s="151"/>
      <c r="O1046" s="151"/>
      <c r="P1046" s="151"/>
      <c r="Q1046" s="151"/>
      <c r="R1046" s="151"/>
      <c r="S1046" s="151"/>
      <c r="T1046" s="151"/>
      <c r="U1046" s="151"/>
      <c r="V1046" s="152">
        <v>45613</v>
      </c>
      <c r="W1046" s="151" t="s">
        <v>5228</v>
      </c>
      <c r="X1046" s="189" t="str">
        <f t="shared" si="3"/>
        <v>2024-ARDT-LV3-197-14273122</v>
      </c>
      <c r="Z1046" s="151">
        <f ca="1">IF(AND(ISBLANK(F1046), ISBLANK(V1046)), "", NETWORKDAYS.INTL(F1046, IF(V1046="", TODAY(), V1046), "0000110", DATA!$B$2:$B$200))</f>
        <v>1</v>
      </c>
    </row>
    <row r="1047" spans="1:26" x14ac:dyDescent="0.25">
      <c r="A1047" s="19" t="s">
        <v>5229</v>
      </c>
      <c r="B1047" s="19">
        <v>14273123</v>
      </c>
      <c r="C1047" s="139">
        <v>3.625</v>
      </c>
      <c r="D1047" s="19" t="s">
        <v>4558</v>
      </c>
      <c r="E1047" s="19">
        <v>960723</v>
      </c>
      <c r="F1047" s="140">
        <v>45615</v>
      </c>
      <c r="G1047" s="151" t="s">
        <v>3813</v>
      </c>
      <c r="H1047" s="151">
        <v>1228690</v>
      </c>
      <c r="I1047" s="151"/>
      <c r="J1047" s="151"/>
      <c r="K1047" s="151"/>
      <c r="L1047" s="151"/>
      <c r="M1047" s="151"/>
      <c r="N1047" s="151"/>
      <c r="O1047" s="151"/>
      <c r="P1047" s="151"/>
      <c r="Q1047" s="151"/>
      <c r="R1047" s="151"/>
      <c r="S1047" s="151"/>
      <c r="T1047" s="151"/>
      <c r="U1047" s="151"/>
      <c r="V1047" s="152">
        <v>45616</v>
      </c>
      <c r="W1047" s="151" t="s">
        <v>5228</v>
      </c>
      <c r="X1047" s="189" t="str">
        <f t="shared" ref="X1047:X1078" si="4">A1047&amp;"-"&amp;B1047</f>
        <v>2024-ARDT-LV3-198-14273123</v>
      </c>
      <c r="Z1047" s="151">
        <f ca="1">IF(AND(ISBLANK(F1047), ISBLANK(V1047)), "", NETWORKDAYS.INTL(F1047, IF(V1047="", TODAY(), V1047), "0000110", DATA!$B$2:$B$200))</f>
        <v>2</v>
      </c>
    </row>
    <row r="1048" spans="1:26" x14ac:dyDescent="0.25">
      <c r="A1048" s="19" t="s">
        <v>5230</v>
      </c>
      <c r="B1048" s="19">
        <v>14273124</v>
      </c>
      <c r="C1048" s="139">
        <v>3.625</v>
      </c>
      <c r="D1048" s="19" t="s">
        <v>4558</v>
      </c>
      <c r="E1048" s="19">
        <v>960723</v>
      </c>
      <c r="F1048" s="140">
        <v>45615</v>
      </c>
      <c r="G1048" s="151" t="s">
        <v>3813</v>
      </c>
      <c r="H1048" s="151">
        <v>1228690</v>
      </c>
      <c r="I1048" s="151"/>
      <c r="J1048" s="151"/>
      <c r="K1048" s="151"/>
      <c r="L1048" s="151"/>
      <c r="M1048" s="151"/>
      <c r="N1048" s="151"/>
      <c r="O1048" s="151"/>
      <c r="P1048" s="151"/>
      <c r="Q1048" s="151"/>
      <c r="R1048" s="151"/>
      <c r="S1048" s="151"/>
      <c r="T1048" s="151"/>
      <c r="U1048" s="151"/>
      <c r="V1048" s="140">
        <v>45617</v>
      </c>
      <c r="W1048" s="151" t="s">
        <v>5231</v>
      </c>
      <c r="X1048" s="189" t="str">
        <f t="shared" si="4"/>
        <v>2024-ARDT-LV3-199-14273124</v>
      </c>
      <c r="Z1048" s="151">
        <f ca="1">IF(AND(ISBLANK(F1048), ISBLANK(V1048)), "", NETWORKDAYS.INTL(F1048, IF(V1048="", TODAY(), V1048), "0000110", DATA!$B$2:$B$200))</f>
        <v>3</v>
      </c>
    </row>
    <row r="1049" spans="1:26" x14ac:dyDescent="0.25">
      <c r="A1049" s="19" t="s">
        <v>5232</v>
      </c>
      <c r="B1049" s="19">
        <v>14254505</v>
      </c>
      <c r="C1049" s="139">
        <v>12</v>
      </c>
      <c r="D1049" s="19" t="s">
        <v>4698</v>
      </c>
      <c r="E1049" s="19">
        <v>1249569</v>
      </c>
      <c r="F1049" s="140">
        <v>45622</v>
      </c>
      <c r="G1049" s="151" t="s">
        <v>3813</v>
      </c>
      <c r="H1049" s="151">
        <v>1234376</v>
      </c>
      <c r="I1049" s="151"/>
      <c r="J1049" s="151"/>
      <c r="K1049" s="151"/>
      <c r="L1049" s="151"/>
      <c r="M1049" s="151"/>
      <c r="N1049" s="151"/>
      <c r="O1049" s="151"/>
      <c r="P1049" s="151"/>
      <c r="Q1049" s="151"/>
      <c r="R1049" s="151"/>
      <c r="S1049" s="151"/>
      <c r="T1049" s="151"/>
      <c r="U1049" s="151"/>
      <c r="V1049" s="152">
        <v>45636</v>
      </c>
      <c r="W1049" s="189" t="s">
        <v>5233</v>
      </c>
      <c r="X1049" s="189" t="str">
        <f t="shared" si="4"/>
        <v>2024-ARDT-LV3-200-14254505</v>
      </c>
      <c r="Z1049" s="151">
        <f ca="1">IF(AND(ISBLANK(F1049), ISBLANK(V1049)), "", NETWORKDAYS.INTL(F1049, IF(V1049="", TODAY(), V1049), "0000110", DATA!$B$2:$B$200))</f>
        <v>11</v>
      </c>
    </row>
    <row r="1050" spans="1:26" x14ac:dyDescent="0.25">
      <c r="A1050" s="19" t="s">
        <v>5234</v>
      </c>
      <c r="B1050" s="11">
        <v>14254506</v>
      </c>
      <c r="C1050" s="139">
        <v>12</v>
      </c>
      <c r="D1050" s="19" t="s">
        <v>4698</v>
      </c>
      <c r="E1050" s="19">
        <v>1249569</v>
      </c>
      <c r="F1050" s="140">
        <v>45622</v>
      </c>
      <c r="G1050" s="151" t="s">
        <v>3813</v>
      </c>
      <c r="H1050" s="151">
        <v>1234376</v>
      </c>
      <c r="I1050" s="151"/>
      <c r="J1050" s="151"/>
      <c r="K1050" s="151"/>
      <c r="L1050" s="151"/>
      <c r="M1050" s="151"/>
      <c r="N1050" s="151"/>
      <c r="O1050" s="151"/>
      <c r="P1050" s="151"/>
      <c r="Q1050" s="151"/>
      <c r="R1050" s="151"/>
      <c r="S1050" s="151"/>
      <c r="T1050" s="151"/>
      <c r="U1050" s="151"/>
      <c r="V1050" s="152">
        <v>45630</v>
      </c>
      <c r="W1050" s="189" t="s">
        <v>5233</v>
      </c>
      <c r="X1050" s="189" t="str">
        <f t="shared" si="4"/>
        <v>2024-ARDT-LV3-201-14254506</v>
      </c>
      <c r="Z1050" s="151">
        <f ca="1">IF(AND(ISBLANK(F1050), ISBLANK(V1050)), "", NETWORKDAYS.INTL(F1050, IF(V1050="", TODAY(), V1050), "0000110", DATA!$B$2:$B$200))</f>
        <v>7</v>
      </c>
    </row>
    <row r="1051" spans="1:26" ht="25.5" customHeight="1" x14ac:dyDescent="0.25">
      <c r="A1051" s="19" t="s">
        <v>5235</v>
      </c>
      <c r="B1051" s="19">
        <v>14127571</v>
      </c>
      <c r="C1051" s="139">
        <v>12</v>
      </c>
      <c r="D1051" s="19" t="s">
        <v>5013</v>
      </c>
      <c r="E1051" s="19">
        <v>1251627</v>
      </c>
      <c r="F1051" s="140">
        <v>45622</v>
      </c>
      <c r="G1051" s="151" t="s">
        <v>3813</v>
      </c>
      <c r="H1051" s="151">
        <v>1270578</v>
      </c>
      <c r="I1051" s="151"/>
      <c r="J1051" s="151"/>
      <c r="K1051" s="151"/>
      <c r="L1051" s="151"/>
      <c r="M1051" s="151"/>
      <c r="N1051" s="151"/>
      <c r="O1051" s="151"/>
      <c r="P1051" s="151"/>
      <c r="Q1051" s="151"/>
      <c r="R1051" s="151"/>
      <c r="S1051" s="151"/>
      <c r="T1051" s="151"/>
      <c r="U1051" s="151"/>
      <c r="V1051" s="152">
        <v>45628</v>
      </c>
      <c r="W1051" s="189" t="s">
        <v>5236</v>
      </c>
      <c r="X1051" s="189" t="str">
        <f t="shared" si="4"/>
        <v>2024-ARDT-LV3-202-14127571</v>
      </c>
      <c r="Z1051" s="151">
        <f ca="1">IF(AND(ISBLANK(F1051), ISBLANK(V1051)), "", NETWORKDAYS.INTL(F1051, IF(V1051="", TODAY(), V1051), "0000110", DATA!$B$2:$B$200))</f>
        <v>5</v>
      </c>
    </row>
    <row r="1052" spans="1:26" x14ac:dyDescent="0.25">
      <c r="A1052" s="19" t="s">
        <v>5237</v>
      </c>
      <c r="B1052" s="19">
        <v>14273429</v>
      </c>
      <c r="C1052" s="139">
        <v>8.375</v>
      </c>
      <c r="D1052" s="19" t="s">
        <v>243</v>
      </c>
      <c r="E1052" s="19" t="s">
        <v>5182</v>
      </c>
      <c r="F1052" s="140">
        <v>45623</v>
      </c>
      <c r="G1052" s="151" t="s">
        <v>3813</v>
      </c>
      <c r="H1052" s="19">
        <v>1246680</v>
      </c>
      <c r="V1052" s="152">
        <v>45634</v>
      </c>
      <c r="W1052" s="151" t="s">
        <v>5238</v>
      </c>
      <c r="X1052" s="189" t="str">
        <f t="shared" si="4"/>
        <v>2024-ARDT-LV3-203-14273429</v>
      </c>
      <c r="Y1052" s="149" t="s">
        <v>20</v>
      </c>
      <c r="Z1052" s="151">
        <f ca="1">IF(AND(ISBLANK(F1052), ISBLANK(V1052)), "", NETWORKDAYS.INTL(F1052, IF(V1052="", TODAY(), V1052), "0000110", DATA!$B$2:$B$200))</f>
        <v>8</v>
      </c>
    </row>
    <row r="1053" spans="1:26" x14ac:dyDescent="0.25">
      <c r="A1053" s="19" t="s">
        <v>5239</v>
      </c>
      <c r="B1053" s="19">
        <v>14273431</v>
      </c>
      <c r="C1053" s="139">
        <v>8.375</v>
      </c>
      <c r="D1053" s="19" t="s">
        <v>243</v>
      </c>
      <c r="E1053" s="19" t="s">
        <v>5182</v>
      </c>
      <c r="F1053" s="140">
        <v>45623</v>
      </c>
      <c r="G1053" s="151" t="s">
        <v>3813</v>
      </c>
      <c r="H1053" s="19">
        <v>1246680</v>
      </c>
      <c r="V1053" s="152">
        <v>45630</v>
      </c>
      <c r="W1053" s="151" t="s">
        <v>5238</v>
      </c>
      <c r="X1053" s="189" t="str">
        <f t="shared" si="4"/>
        <v>2024-ARDT-LV3-204-14273431</v>
      </c>
      <c r="Z1053" s="151">
        <f ca="1">IF(AND(ISBLANK(F1053), ISBLANK(V1053)), "", NETWORKDAYS.INTL(F1053, IF(V1053="", TODAY(), V1053), "0000110", DATA!$B$2:$B$200))</f>
        <v>6</v>
      </c>
    </row>
    <row r="1054" spans="1:26" x14ac:dyDescent="0.25">
      <c r="A1054" s="19" t="s">
        <v>5240</v>
      </c>
      <c r="B1054" s="201">
        <v>14254507</v>
      </c>
      <c r="C1054" s="139">
        <v>12</v>
      </c>
      <c r="D1054" s="19" t="s">
        <v>4698</v>
      </c>
      <c r="E1054" s="19">
        <v>1249569</v>
      </c>
      <c r="F1054" s="140">
        <v>45623</v>
      </c>
      <c r="G1054" s="151" t="s">
        <v>3813</v>
      </c>
      <c r="H1054" s="19">
        <v>1234376</v>
      </c>
      <c r="V1054" s="140">
        <v>45643</v>
      </c>
      <c r="W1054" s="19" t="s">
        <v>5241</v>
      </c>
      <c r="X1054" s="189" t="str">
        <f t="shared" si="4"/>
        <v>2024-ARDT-LV3-205-14254507</v>
      </c>
      <c r="Y1054" s="149" t="s">
        <v>20</v>
      </c>
      <c r="Z1054" s="151">
        <f ca="1">IF(AND(ISBLANK(F1054), ISBLANK(V1054)), "", NETWORKDAYS.INTL(F1054, IF(V1054="", TODAY(), V1054), "0000110", DATA!$B$2:$B$200))</f>
        <v>15</v>
      </c>
    </row>
    <row r="1055" spans="1:26" x14ac:dyDescent="0.25">
      <c r="A1055" s="19" t="s">
        <v>5242</v>
      </c>
      <c r="B1055" s="19">
        <v>14279670</v>
      </c>
      <c r="C1055" s="139">
        <v>3.625</v>
      </c>
      <c r="D1055" s="19" t="s">
        <v>4558</v>
      </c>
      <c r="E1055" s="19">
        <v>960723</v>
      </c>
      <c r="F1055" s="140">
        <v>45624</v>
      </c>
      <c r="G1055" s="151" t="s">
        <v>3813</v>
      </c>
      <c r="H1055" s="151">
        <v>1228690</v>
      </c>
      <c r="I1055" s="151"/>
      <c r="J1055" s="151"/>
      <c r="K1055" s="151"/>
      <c r="L1055" s="151"/>
      <c r="M1055" s="151"/>
      <c r="N1055" s="151"/>
      <c r="O1055" s="151"/>
      <c r="P1055" s="151"/>
      <c r="Q1055" s="151"/>
      <c r="R1055" s="151"/>
      <c r="S1055" s="151"/>
      <c r="T1055" s="151"/>
      <c r="U1055" s="151"/>
      <c r="V1055" s="152">
        <v>45628</v>
      </c>
      <c r="W1055" s="151" t="s">
        <v>5228</v>
      </c>
      <c r="X1055" s="189" t="str">
        <f t="shared" si="4"/>
        <v>2024-ARDT-LV3-206-14279670</v>
      </c>
      <c r="Z1055" s="151">
        <f ca="1">IF(AND(ISBLANK(F1055), ISBLANK(V1055)), "", NETWORKDAYS.INTL(F1055, IF(V1055="", TODAY(), V1055), "0000110", DATA!$B$2:$B$200))</f>
        <v>3</v>
      </c>
    </row>
    <row r="1056" spans="1:26" x14ac:dyDescent="0.25">
      <c r="A1056" s="19" t="s">
        <v>5243</v>
      </c>
      <c r="B1056" s="19">
        <v>14279669</v>
      </c>
      <c r="C1056" s="139">
        <v>3.625</v>
      </c>
      <c r="D1056" s="19" t="s">
        <v>4558</v>
      </c>
      <c r="E1056" s="19">
        <v>960723</v>
      </c>
      <c r="F1056" s="140">
        <v>45624</v>
      </c>
      <c r="G1056" s="151" t="s">
        <v>3813</v>
      </c>
      <c r="H1056" s="151">
        <v>1228690</v>
      </c>
      <c r="I1056" s="151"/>
      <c r="J1056" s="151"/>
      <c r="K1056" s="151"/>
      <c r="L1056" s="151"/>
      <c r="M1056" s="151"/>
      <c r="N1056" s="151"/>
      <c r="O1056" s="151"/>
      <c r="P1056" s="151"/>
      <c r="Q1056" s="151"/>
      <c r="R1056" s="151"/>
      <c r="S1056" s="151"/>
      <c r="T1056" s="151"/>
      <c r="U1056" s="151"/>
      <c r="V1056" s="152">
        <v>45629</v>
      </c>
      <c r="W1056" s="151" t="s">
        <v>5244</v>
      </c>
      <c r="X1056" s="189" t="str">
        <f t="shared" si="4"/>
        <v>2024-ARDT-LV3-207-14279669</v>
      </c>
      <c r="Z1056" s="151">
        <f ca="1">IF(AND(ISBLANK(F1056), ISBLANK(V1056)), "", NETWORKDAYS.INTL(F1056, IF(V1056="", TODAY(), V1056), "0000110", DATA!$B$2:$B$200))</f>
        <v>4</v>
      </c>
    </row>
    <row r="1057" spans="1:26" x14ac:dyDescent="0.25">
      <c r="A1057" s="19" t="s">
        <v>5245</v>
      </c>
      <c r="B1057" s="19">
        <v>14214981</v>
      </c>
      <c r="C1057" s="139">
        <v>8.375</v>
      </c>
      <c r="D1057" s="19" t="s">
        <v>243</v>
      </c>
      <c r="E1057" s="19" t="s">
        <v>5071</v>
      </c>
      <c r="F1057" s="140">
        <v>45627</v>
      </c>
      <c r="G1057" s="151" t="s">
        <v>3813</v>
      </c>
      <c r="H1057" s="151">
        <v>1246020</v>
      </c>
      <c r="I1057" s="151"/>
      <c r="J1057" s="151"/>
      <c r="K1057" s="151"/>
      <c r="L1057" s="151"/>
      <c r="M1057" s="151"/>
      <c r="N1057" s="151"/>
      <c r="O1057" s="151"/>
      <c r="P1057" s="151"/>
      <c r="Q1057" s="151"/>
      <c r="R1057" s="151"/>
      <c r="S1057" s="151"/>
      <c r="T1057" s="151"/>
      <c r="U1057" s="151"/>
      <c r="V1057" s="152">
        <v>45630</v>
      </c>
      <c r="W1057" s="151" t="s">
        <v>5246</v>
      </c>
      <c r="X1057" s="189" t="str">
        <f t="shared" si="4"/>
        <v>2024-ARDT-LV3-208-14214981</v>
      </c>
      <c r="Z1057" s="151">
        <f ca="1">IF(AND(ISBLANK(F1057), ISBLANK(V1057)), "", NETWORKDAYS.INTL(F1057, IF(V1057="", TODAY(), V1057), "0000110", DATA!$B$2:$B$200))</f>
        <v>4</v>
      </c>
    </row>
    <row r="1058" spans="1:26" x14ac:dyDescent="0.25">
      <c r="A1058" s="19" t="s">
        <v>5247</v>
      </c>
      <c r="B1058" s="19">
        <v>14247171</v>
      </c>
      <c r="C1058" s="139">
        <v>17</v>
      </c>
      <c r="D1058" s="19" t="s">
        <v>4405</v>
      </c>
      <c r="E1058" s="19">
        <v>1207425</v>
      </c>
      <c r="F1058" s="140">
        <v>45634</v>
      </c>
      <c r="G1058" s="151" t="s">
        <v>3813</v>
      </c>
      <c r="H1058" s="151">
        <v>1231398</v>
      </c>
      <c r="I1058" s="151"/>
      <c r="J1058" s="151"/>
      <c r="K1058" s="151"/>
      <c r="L1058" s="151"/>
      <c r="M1058" s="151"/>
      <c r="N1058" s="151"/>
      <c r="O1058" s="151"/>
      <c r="P1058" s="151"/>
      <c r="Q1058" s="151"/>
      <c r="R1058" s="151"/>
      <c r="S1058" s="151"/>
      <c r="T1058" s="151"/>
      <c r="U1058" s="151"/>
      <c r="V1058" s="152">
        <v>45638</v>
      </c>
      <c r="W1058" s="151" t="s">
        <v>5248</v>
      </c>
      <c r="X1058" s="189" t="str">
        <f t="shared" si="4"/>
        <v>2024-ARDT-LV3-209-14247171</v>
      </c>
      <c r="Z1058" s="151">
        <f ca="1">IF(AND(ISBLANK(F1058), ISBLANK(V1058)), "", NETWORKDAYS.INTL(F1058, IF(V1058="", TODAY(), V1058), "0000110", DATA!$B$2:$B$200))</f>
        <v>5</v>
      </c>
    </row>
    <row r="1059" spans="1:26" x14ac:dyDescent="0.25">
      <c r="A1059" s="19" t="s">
        <v>5249</v>
      </c>
      <c r="B1059" s="19">
        <v>14228463</v>
      </c>
      <c r="C1059" s="139">
        <v>16</v>
      </c>
      <c r="D1059" s="19" t="s">
        <v>4389</v>
      </c>
      <c r="E1059" s="19">
        <v>1058252</v>
      </c>
      <c r="F1059" s="140">
        <v>45635</v>
      </c>
      <c r="G1059" s="151" t="s">
        <v>3813</v>
      </c>
      <c r="H1059" s="151">
        <v>1228782</v>
      </c>
      <c r="I1059" s="151"/>
      <c r="J1059" s="151"/>
      <c r="K1059" s="151"/>
      <c r="L1059" s="151"/>
      <c r="M1059" s="151"/>
      <c r="N1059" s="151"/>
      <c r="O1059" s="151"/>
      <c r="P1059" s="151"/>
      <c r="Q1059" s="151"/>
      <c r="R1059" s="151"/>
      <c r="S1059" s="151"/>
      <c r="T1059" s="151"/>
      <c r="U1059" s="151"/>
      <c r="V1059" s="152">
        <v>45655</v>
      </c>
      <c r="W1059" s="151" t="s">
        <v>5250</v>
      </c>
      <c r="X1059" s="189" t="str">
        <f t="shared" si="4"/>
        <v>2024-ARDT-LV3-210-14228463</v>
      </c>
      <c r="Y1059" s="149" t="s">
        <v>20</v>
      </c>
      <c r="Z1059" s="151">
        <f ca="1">IF(AND(ISBLANK(F1059), ISBLANK(V1059)), "", NETWORKDAYS.INTL(F1059, IF(V1059="", TODAY(), V1059), "0000110", DATA!$B$2:$B$200))</f>
        <v>15</v>
      </c>
    </row>
    <row r="1060" spans="1:26" x14ac:dyDescent="0.25">
      <c r="A1060" s="19" t="s">
        <v>5251</v>
      </c>
      <c r="B1060" s="19">
        <v>14247167</v>
      </c>
      <c r="C1060" s="139">
        <v>8.375</v>
      </c>
      <c r="D1060" s="19" t="s">
        <v>243</v>
      </c>
      <c r="E1060" s="19" t="s">
        <v>5065</v>
      </c>
      <c r="F1060" s="140">
        <v>45635</v>
      </c>
      <c r="G1060" s="19" t="s">
        <v>3813</v>
      </c>
      <c r="H1060" s="19">
        <v>1245357</v>
      </c>
      <c r="V1060" s="140">
        <v>45642</v>
      </c>
      <c r="W1060" s="19" t="s">
        <v>5252</v>
      </c>
      <c r="X1060" s="189" t="str">
        <f t="shared" si="4"/>
        <v>2024-ARDT-LV3-211-14247167</v>
      </c>
      <c r="Z1060" s="151">
        <f ca="1">IF(AND(ISBLANK(F1060), ISBLANK(V1060)), "", NETWORKDAYS.INTL(F1060, IF(V1060="", TODAY(), V1060), "0000110", DATA!$B$2:$B$200))</f>
        <v>6</v>
      </c>
    </row>
    <row r="1061" spans="1:26" x14ac:dyDescent="0.25">
      <c r="A1061" s="19" t="s">
        <v>5253</v>
      </c>
      <c r="B1061" s="19">
        <v>14247168</v>
      </c>
      <c r="C1061" s="139">
        <v>8.375</v>
      </c>
      <c r="D1061" s="19" t="s">
        <v>243</v>
      </c>
      <c r="E1061" s="19" t="s">
        <v>5065</v>
      </c>
      <c r="F1061" s="140">
        <v>45635</v>
      </c>
      <c r="G1061" s="19" t="s">
        <v>3813</v>
      </c>
      <c r="H1061" s="151">
        <v>1245357</v>
      </c>
      <c r="I1061" s="151"/>
      <c r="J1061" s="151"/>
      <c r="K1061" s="151"/>
      <c r="L1061" s="151"/>
      <c r="M1061" s="151"/>
      <c r="N1061" s="151"/>
      <c r="O1061" s="151"/>
      <c r="P1061" s="151"/>
      <c r="Q1061" s="151"/>
      <c r="R1061" s="151"/>
      <c r="S1061" s="151"/>
      <c r="T1061" s="151"/>
      <c r="U1061" s="151"/>
      <c r="V1061" s="152">
        <v>45643</v>
      </c>
      <c r="W1061" s="151" t="s">
        <v>5252</v>
      </c>
      <c r="X1061" s="189" t="str">
        <f t="shared" si="4"/>
        <v>2024-ARDT-LV3-212-14247168</v>
      </c>
      <c r="Z1061" s="151">
        <f ca="1">IF(AND(ISBLANK(F1061), ISBLANK(V1061)), "", NETWORKDAYS.INTL(F1061, IF(V1061="", TODAY(), V1061), "0000110", DATA!$B$2:$B$200))</f>
        <v>7</v>
      </c>
    </row>
    <row r="1062" spans="1:26" x14ac:dyDescent="0.25">
      <c r="A1062" s="19" t="s">
        <v>5254</v>
      </c>
      <c r="B1062" s="201">
        <v>14247169</v>
      </c>
      <c r="C1062" s="139">
        <v>8.375</v>
      </c>
      <c r="D1062" s="19" t="s">
        <v>243</v>
      </c>
      <c r="E1062" s="19" t="s">
        <v>5065</v>
      </c>
      <c r="F1062" s="140">
        <v>45636</v>
      </c>
      <c r="G1062" s="151" t="s">
        <v>3813</v>
      </c>
      <c r="H1062" s="151">
        <v>1245357</v>
      </c>
      <c r="I1062" s="151"/>
      <c r="J1062" s="151"/>
      <c r="K1062" s="151"/>
      <c r="L1062" s="151"/>
      <c r="M1062" s="151"/>
      <c r="N1062" s="151"/>
      <c r="O1062" s="151"/>
      <c r="P1062" s="151"/>
      <c r="Q1062" s="151"/>
      <c r="R1062" s="151"/>
      <c r="S1062" s="151"/>
      <c r="T1062" s="151"/>
      <c r="U1062" s="151"/>
      <c r="V1062" s="152">
        <v>45645</v>
      </c>
      <c r="W1062" s="151" t="s">
        <v>5255</v>
      </c>
      <c r="X1062" s="189" t="str">
        <f t="shared" si="4"/>
        <v>2024-ARDT-LV3-213-14247169</v>
      </c>
      <c r="Z1062" s="151">
        <f ca="1">IF(AND(ISBLANK(F1062), ISBLANK(V1062)), "", NETWORKDAYS.INTL(F1062, IF(V1062="", TODAY(), V1062), "0000110", DATA!$B$2:$B$200))</f>
        <v>8</v>
      </c>
    </row>
    <row r="1063" spans="1:26" ht="25.5" customHeight="1" x14ac:dyDescent="0.25">
      <c r="A1063" s="19" t="s">
        <v>5256</v>
      </c>
      <c r="B1063" s="201">
        <v>14279671</v>
      </c>
      <c r="C1063" s="139">
        <v>3.625</v>
      </c>
      <c r="D1063" s="19" t="s">
        <v>4558</v>
      </c>
      <c r="E1063" s="19">
        <v>960723</v>
      </c>
      <c r="F1063" s="140">
        <v>45650</v>
      </c>
      <c r="G1063" s="151" t="s">
        <v>3813</v>
      </c>
      <c r="H1063" s="151">
        <v>1228690</v>
      </c>
      <c r="I1063" s="151"/>
      <c r="J1063" s="151"/>
      <c r="K1063" s="151"/>
      <c r="L1063" s="151"/>
      <c r="M1063" s="151"/>
      <c r="N1063" s="151"/>
      <c r="O1063" s="151"/>
      <c r="P1063" s="151"/>
      <c r="Q1063" s="151"/>
      <c r="R1063" s="151"/>
      <c r="S1063" s="151"/>
      <c r="T1063" s="151"/>
      <c r="U1063" s="151"/>
      <c r="V1063" s="152">
        <v>45665</v>
      </c>
      <c r="W1063" s="151" t="s">
        <v>5257</v>
      </c>
      <c r="X1063" s="189" t="str">
        <f t="shared" si="4"/>
        <v>2024-ARDT-LV3-214-14279671</v>
      </c>
      <c r="Y1063" s="149" t="s">
        <v>5258</v>
      </c>
      <c r="Z1063" s="151">
        <f ca="1">IF(AND(ISBLANK(F1063), ISBLANK(V1063)), "", NETWORKDAYS.INTL(F1063, IF(V1063="", TODAY(), V1063), "0000110", DATA!$B$2:$B$200))</f>
        <v>12</v>
      </c>
    </row>
    <row r="1064" spans="1:26" x14ac:dyDescent="0.25">
      <c r="A1064" s="19" t="s">
        <v>5259</v>
      </c>
      <c r="B1064" s="19">
        <v>14293143</v>
      </c>
      <c r="C1064" s="139">
        <v>3.625</v>
      </c>
      <c r="D1064" s="19" t="s">
        <v>4558</v>
      </c>
      <c r="E1064" s="19">
        <v>1016454</v>
      </c>
      <c r="F1064" s="140">
        <v>45651</v>
      </c>
      <c r="G1064" s="151" t="s">
        <v>3813</v>
      </c>
      <c r="H1064" s="151">
        <v>1228848</v>
      </c>
      <c r="I1064" s="151"/>
      <c r="J1064" s="151"/>
      <c r="K1064" s="151"/>
      <c r="L1064" s="151"/>
      <c r="M1064" s="151"/>
      <c r="N1064" s="151"/>
      <c r="O1064" s="151"/>
      <c r="P1064" s="151"/>
      <c r="Q1064" s="151"/>
      <c r="R1064" s="151"/>
      <c r="S1064" s="151"/>
      <c r="T1064" s="151"/>
      <c r="U1064" s="151"/>
      <c r="V1064" s="152">
        <v>45652</v>
      </c>
      <c r="W1064" s="151" t="s">
        <v>5162</v>
      </c>
      <c r="X1064" s="189" t="str">
        <f t="shared" si="4"/>
        <v>2024-ARDT-LV3-215-14293143</v>
      </c>
      <c r="Z1064" s="151">
        <f ca="1">IF(AND(ISBLANK(F1064), ISBLANK(V1064)), "", NETWORKDAYS.INTL(F1064, IF(V1064="", TODAY(), V1064), "0000110", DATA!$B$2:$B$200))</f>
        <v>2</v>
      </c>
    </row>
    <row r="1065" spans="1:26" x14ac:dyDescent="0.25">
      <c r="A1065" s="19" t="s">
        <v>5260</v>
      </c>
      <c r="B1065" s="19">
        <v>14293144</v>
      </c>
      <c r="C1065" s="139">
        <v>3.625</v>
      </c>
      <c r="D1065" s="19" t="s">
        <v>4558</v>
      </c>
      <c r="E1065" s="19">
        <v>1016454</v>
      </c>
      <c r="F1065" s="140">
        <v>45651</v>
      </c>
      <c r="G1065" s="151" t="s">
        <v>3813</v>
      </c>
      <c r="H1065" s="151">
        <v>1228848</v>
      </c>
      <c r="I1065" s="151"/>
      <c r="J1065" s="151"/>
      <c r="K1065" s="151"/>
      <c r="L1065" s="151"/>
      <c r="M1065" s="151"/>
      <c r="N1065" s="151"/>
      <c r="O1065" s="151"/>
      <c r="P1065" s="151"/>
      <c r="Q1065" s="151"/>
      <c r="R1065" s="151"/>
      <c r="S1065" s="151"/>
      <c r="T1065" s="151"/>
      <c r="U1065" s="151"/>
      <c r="V1065" s="152">
        <v>45652</v>
      </c>
      <c r="W1065" s="151" t="s">
        <v>5162</v>
      </c>
      <c r="X1065" s="189" t="str">
        <f t="shared" si="4"/>
        <v>2024-ARDT-LV3-216-14293144</v>
      </c>
      <c r="Z1065" s="151">
        <f ca="1">IF(AND(ISBLANK(F1065), ISBLANK(V1065)), "", NETWORKDAYS.INTL(F1065, IF(V1065="", TODAY(), V1065), "0000110", DATA!$B$2:$B$200))</f>
        <v>2</v>
      </c>
    </row>
    <row r="1066" spans="1:26" ht="24" customHeight="1" x14ac:dyDescent="0.25">
      <c r="A1066" s="19" t="s">
        <v>5261</v>
      </c>
      <c r="B1066" s="19">
        <v>13655576</v>
      </c>
      <c r="C1066" s="139">
        <v>8.5</v>
      </c>
      <c r="D1066" s="19" t="s">
        <v>3681</v>
      </c>
      <c r="E1066" s="19" t="s">
        <v>5262</v>
      </c>
      <c r="F1066" s="140">
        <v>45652</v>
      </c>
      <c r="G1066" s="19" t="s">
        <v>3813</v>
      </c>
      <c r="H1066" s="19">
        <v>1188149</v>
      </c>
      <c r="W1066" s="34" t="s">
        <v>5263</v>
      </c>
      <c r="X1066" s="189" t="str">
        <f t="shared" si="4"/>
        <v>2024-ARDT-LV3-217-13655576</v>
      </c>
      <c r="Y1066" s="149" t="s">
        <v>8319</v>
      </c>
      <c r="Z1066" s="151">
        <f ca="1">IF(AND(ISBLANK(F1066), ISBLANK(V1066)), "", NETWORKDAYS.INTL(F1066, IF(V1066="", TODAY(), V1066), "0000110", DATA!$B$2:$B$200))</f>
        <v>276</v>
      </c>
    </row>
    <row r="1067" spans="1:26" x14ac:dyDescent="0.25">
      <c r="A1067" s="19" t="s">
        <v>5264</v>
      </c>
      <c r="B1067" s="201">
        <v>14293145</v>
      </c>
      <c r="C1067" s="139">
        <v>3.625</v>
      </c>
      <c r="D1067" s="19" t="s">
        <v>4558</v>
      </c>
      <c r="E1067" s="19">
        <v>1016454</v>
      </c>
      <c r="F1067" s="140">
        <v>45658</v>
      </c>
      <c r="G1067" s="151" t="s">
        <v>3813</v>
      </c>
      <c r="H1067" s="151">
        <v>1228848</v>
      </c>
      <c r="I1067" s="151"/>
      <c r="J1067" s="151"/>
      <c r="K1067" s="151"/>
      <c r="L1067" s="151"/>
      <c r="M1067" s="151"/>
      <c r="N1067" s="151" t="s">
        <v>3578</v>
      </c>
      <c r="O1067" s="151" t="s">
        <v>3579</v>
      </c>
      <c r="P1067" s="151"/>
      <c r="Q1067" s="151"/>
      <c r="R1067" s="151"/>
      <c r="S1067" s="151"/>
      <c r="T1067" s="151"/>
      <c r="U1067" s="151"/>
      <c r="V1067" s="152">
        <v>45659</v>
      </c>
      <c r="W1067" s="151" t="s">
        <v>5162</v>
      </c>
      <c r="X1067" s="189" t="str">
        <f t="shared" si="4"/>
        <v>2025-ARDT-LV3-001-14293145</v>
      </c>
      <c r="Z1067" s="151">
        <f ca="1">IF(AND(ISBLANK(F1067), ISBLANK(V1067)), "", NETWORKDAYS.INTL(F1067, IF(V1067="", TODAY(), V1067), "0000110", DATA!$B$2:$B$200))</f>
        <v>2</v>
      </c>
    </row>
    <row r="1068" spans="1:26" x14ac:dyDescent="0.25">
      <c r="A1068" s="19" t="s">
        <v>5265</v>
      </c>
      <c r="B1068" s="201">
        <v>14247172</v>
      </c>
      <c r="C1068" s="139">
        <v>17</v>
      </c>
      <c r="D1068" s="19" t="s">
        <v>4405</v>
      </c>
      <c r="E1068" s="19">
        <v>1207425</v>
      </c>
      <c r="F1068" s="140">
        <v>45659</v>
      </c>
      <c r="G1068" s="19" t="s">
        <v>3813</v>
      </c>
      <c r="H1068" s="19">
        <v>1231398</v>
      </c>
      <c r="N1068" s="19" t="s">
        <v>3597</v>
      </c>
      <c r="O1068" s="19" t="s">
        <v>3579</v>
      </c>
      <c r="V1068" s="152">
        <v>45672</v>
      </c>
      <c r="W1068" s="19" t="s">
        <v>5266</v>
      </c>
      <c r="X1068" s="189" t="str">
        <f t="shared" si="4"/>
        <v>2025-ARDT-LV3-002-14247172</v>
      </c>
      <c r="Y1068" s="149" t="s">
        <v>3538</v>
      </c>
      <c r="Z1068" s="151">
        <f ca="1">IF(AND(ISBLANK(F1068), ISBLANK(V1068)), "", NETWORKDAYS.INTL(F1068, IF(V1068="", TODAY(), V1068), "0000110", DATA!$B$2:$B$200))</f>
        <v>10</v>
      </c>
    </row>
    <row r="1069" spans="1:26" ht="30" customHeight="1" x14ac:dyDescent="0.25">
      <c r="A1069" s="19" t="s">
        <v>5267</v>
      </c>
      <c r="B1069" s="201">
        <v>14254503</v>
      </c>
      <c r="C1069" s="139">
        <v>12</v>
      </c>
      <c r="D1069" s="19" t="s">
        <v>5060</v>
      </c>
      <c r="E1069" s="19" t="s">
        <v>5268</v>
      </c>
      <c r="F1069" s="140">
        <v>45680</v>
      </c>
      <c r="G1069" s="151" t="s">
        <v>3813</v>
      </c>
      <c r="H1069" s="151">
        <v>1186940</v>
      </c>
      <c r="I1069" s="151"/>
      <c r="J1069" s="151"/>
      <c r="K1069" s="151"/>
      <c r="L1069" s="151"/>
      <c r="M1069" s="151"/>
      <c r="N1069" s="151" t="s">
        <v>3578</v>
      </c>
      <c r="O1069" s="151" t="s">
        <v>3579</v>
      </c>
      <c r="P1069" s="151"/>
      <c r="Q1069" s="151"/>
      <c r="R1069" s="151"/>
      <c r="S1069" s="151"/>
      <c r="T1069" s="151"/>
      <c r="U1069" s="151"/>
      <c r="V1069" s="152">
        <v>45683</v>
      </c>
      <c r="W1069" s="19" t="s">
        <v>5269</v>
      </c>
      <c r="X1069" s="189" t="str">
        <f t="shared" si="4"/>
        <v>2025-ARDT-LV3-003-14254503</v>
      </c>
      <c r="Z1069" s="151">
        <f ca="1">IF(AND(ISBLANK(F1069), ISBLANK(V1069)), "", NETWORKDAYS.INTL(F1069, IF(V1069="", TODAY(), V1069), "0000110", DATA!$B$2:$B$200))</f>
        <v>2</v>
      </c>
    </row>
    <row r="1070" spans="1:26" x14ac:dyDescent="0.25">
      <c r="A1070" s="19" t="s">
        <v>5270</v>
      </c>
      <c r="B1070" s="201">
        <v>14228464</v>
      </c>
      <c r="C1070" s="139">
        <v>16</v>
      </c>
      <c r="D1070" s="19" t="s">
        <v>4389</v>
      </c>
      <c r="E1070" s="19">
        <v>1058252</v>
      </c>
      <c r="F1070" s="140">
        <v>45683</v>
      </c>
      <c r="G1070" s="151" t="s">
        <v>3813</v>
      </c>
      <c r="H1070" s="151">
        <v>1228782</v>
      </c>
      <c r="I1070" s="151"/>
      <c r="J1070" s="151"/>
      <c r="K1070" s="151"/>
      <c r="L1070" s="151"/>
      <c r="M1070" s="151"/>
      <c r="N1070" s="151" t="s">
        <v>3578</v>
      </c>
      <c r="O1070" s="151" t="s">
        <v>3579</v>
      </c>
      <c r="P1070" s="151"/>
      <c r="Q1070" s="151"/>
      <c r="R1070" s="151"/>
      <c r="S1070" s="151"/>
      <c r="T1070" s="151"/>
      <c r="U1070" s="151"/>
      <c r="V1070" s="152">
        <v>45685</v>
      </c>
      <c r="W1070" s="19" t="s">
        <v>5271</v>
      </c>
      <c r="X1070" s="189" t="str">
        <f t="shared" si="4"/>
        <v>2025-ARDT-LV3-004-14228464</v>
      </c>
      <c r="Z1070" s="151">
        <f ca="1">IF(AND(ISBLANK(F1070), ISBLANK(V1070)), "", NETWORKDAYS.INTL(F1070, IF(V1070="", TODAY(), V1070), "0000110", DATA!$B$2:$B$200))</f>
        <v>3</v>
      </c>
    </row>
    <row r="1071" spans="1:26" ht="30" customHeight="1" x14ac:dyDescent="0.25">
      <c r="A1071" s="19" t="s">
        <v>5272</v>
      </c>
      <c r="B1071" s="201">
        <v>14144644</v>
      </c>
      <c r="C1071" s="139">
        <v>12</v>
      </c>
      <c r="D1071" s="19" t="s">
        <v>4693</v>
      </c>
      <c r="E1071" s="19" t="s">
        <v>5049</v>
      </c>
      <c r="F1071" s="140">
        <v>45684</v>
      </c>
      <c r="G1071" s="151" t="s">
        <v>3813</v>
      </c>
      <c r="H1071" s="151">
        <v>1245431</v>
      </c>
      <c r="I1071" s="151"/>
      <c r="J1071" s="151"/>
      <c r="K1071" s="151"/>
      <c r="L1071" s="151"/>
      <c r="M1071" s="151"/>
      <c r="N1071" s="151" t="s">
        <v>3578</v>
      </c>
      <c r="O1071" s="151" t="s">
        <v>3579</v>
      </c>
      <c r="P1071" s="151"/>
      <c r="Q1071" s="151"/>
      <c r="R1071" s="151"/>
      <c r="S1071" s="151"/>
      <c r="T1071" s="151"/>
      <c r="U1071" s="151"/>
      <c r="V1071" s="152">
        <v>45687</v>
      </c>
      <c r="W1071" s="151" t="s">
        <v>5273</v>
      </c>
      <c r="X1071" s="189" t="str">
        <f t="shared" si="4"/>
        <v>2025-ARDT-LV3-005-14144644</v>
      </c>
      <c r="Z1071" s="151">
        <f ca="1">IF(AND(ISBLANK(F1071), ISBLANK(V1071)), "", NETWORKDAYS.INTL(F1071, IF(V1071="", TODAY(), V1071), "0000110", DATA!$B$2:$B$200))</f>
        <v>4</v>
      </c>
    </row>
    <row r="1072" spans="1:26" ht="30" customHeight="1" x14ac:dyDescent="0.25">
      <c r="A1072" s="19" t="s">
        <v>5274</v>
      </c>
      <c r="B1072" s="201">
        <v>14247164</v>
      </c>
      <c r="C1072" s="139">
        <v>6.125</v>
      </c>
      <c r="D1072" s="19" t="s">
        <v>449</v>
      </c>
      <c r="E1072" s="19" t="s">
        <v>3626</v>
      </c>
      <c r="F1072" s="140">
        <v>45691</v>
      </c>
      <c r="G1072" s="19" t="s">
        <v>3813</v>
      </c>
      <c r="H1072" s="19">
        <v>1145824</v>
      </c>
      <c r="N1072" s="19" t="s">
        <v>3597</v>
      </c>
      <c r="O1072" s="19" t="s">
        <v>3579</v>
      </c>
      <c r="V1072" s="140">
        <v>45692</v>
      </c>
      <c r="W1072" s="19" t="s">
        <v>5275</v>
      </c>
      <c r="X1072" s="189" t="str">
        <f t="shared" si="4"/>
        <v>2025-ARDT-LV3-006-14247164</v>
      </c>
      <c r="Z1072" s="151">
        <f ca="1">IF(AND(ISBLANK(F1072), ISBLANK(V1072)), "", NETWORKDAYS.INTL(F1072, IF(V1072="", TODAY(), V1072), "0000110", DATA!$B$2:$B$200))</f>
        <v>2</v>
      </c>
    </row>
    <row r="1073" spans="1:30" ht="30" customHeight="1" x14ac:dyDescent="0.25">
      <c r="A1073" s="19" t="s">
        <v>5276</v>
      </c>
      <c r="B1073" s="201">
        <v>14305481</v>
      </c>
      <c r="C1073" s="139">
        <v>12</v>
      </c>
      <c r="D1073" s="19" t="s">
        <v>4693</v>
      </c>
      <c r="E1073" s="19" t="s">
        <v>5277</v>
      </c>
      <c r="F1073" s="140">
        <v>45699</v>
      </c>
      <c r="G1073" s="151" t="s">
        <v>3813</v>
      </c>
      <c r="H1073" s="151">
        <v>1245431</v>
      </c>
      <c r="I1073" s="151"/>
      <c r="J1073" s="151"/>
      <c r="K1073" s="151"/>
      <c r="L1073" s="151"/>
      <c r="M1073" s="151"/>
      <c r="N1073" s="151" t="s">
        <v>3597</v>
      </c>
      <c r="O1073" s="151" t="s">
        <v>3579</v>
      </c>
      <c r="P1073" s="151"/>
      <c r="Q1073" s="151"/>
      <c r="R1073" s="151"/>
      <c r="S1073" s="151"/>
      <c r="T1073" s="151"/>
      <c r="U1073" s="151"/>
      <c r="V1073" s="152">
        <v>45701</v>
      </c>
      <c r="W1073" s="151" t="s">
        <v>5278</v>
      </c>
      <c r="X1073" s="189" t="str">
        <f t="shared" si="4"/>
        <v>2025-ARDT-LV3-007-14305481</v>
      </c>
      <c r="Z1073" s="151">
        <f ca="1">IF(AND(ISBLANK(F1073), ISBLANK(V1073)), "", NETWORKDAYS.INTL(F1073, IF(V1073="", TODAY(), V1073), "0000110", DATA!$B$2:$B$200))</f>
        <v>3</v>
      </c>
    </row>
    <row r="1074" spans="1:30" x14ac:dyDescent="0.25">
      <c r="A1074" s="19" t="s">
        <v>5279</v>
      </c>
      <c r="B1074" s="201">
        <v>14320423</v>
      </c>
      <c r="C1074" s="139">
        <v>3.625</v>
      </c>
      <c r="D1074" s="19" t="s">
        <v>4558</v>
      </c>
      <c r="E1074" s="19">
        <v>1016454</v>
      </c>
      <c r="F1074" s="140">
        <v>45701</v>
      </c>
      <c r="G1074" s="151" t="s">
        <v>3813</v>
      </c>
      <c r="H1074" s="151">
        <v>1228848</v>
      </c>
      <c r="I1074" s="151"/>
      <c r="J1074" s="151"/>
      <c r="K1074" s="151"/>
      <c r="L1074" s="151"/>
      <c r="M1074" s="151"/>
      <c r="N1074" s="151" t="s">
        <v>3578</v>
      </c>
      <c r="O1074" s="202" t="s">
        <v>3579</v>
      </c>
      <c r="P1074" s="151"/>
      <c r="Q1074" s="151"/>
      <c r="R1074" s="151"/>
      <c r="S1074" s="151"/>
      <c r="T1074" s="151"/>
      <c r="U1074" s="151"/>
      <c r="V1074" s="152">
        <v>45705</v>
      </c>
      <c r="W1074" s="151" t="s">
        <v>5280</v>
      </c>
      <c r="X1074" s="189" t="str">
        <f t="shared" si="4"/>
        <v>2025-ARDT-LV3-008-14320423</v>
      </c>
      <c r="Z1074" s="151">
        <f ca="1">IF(AND(ISBLANK(F1074), ISBLANK(V1074)), "", NETWORKDAYS.INTL(F1074, IF(V1074="", TODAY(), V1074), "0000110", DATA!$B$2:$B$200))</f>
        <v>3</v>
      </c>
    </row>
    <row r="1075" spans="1:30" x14ac:dyDescent="0.25">
      <c r="A1075" s="19" t="s">
        <v>5281</v>
      </c>
      <c r="B1075" s="201">
        <v>14305479</v>
      </c>
      <c r="C1075" s="139">
        <v>12</v>
      </c>
      <c r="D1075" s="19" t="s">
        <v>4698</v>
      </c>
      <c r="E1075" s="19">
        <v>1249569</v>
      </c>
      <c r="F1075" s="140">
        <v>45718</v>
      </c>
      <c r="G1075" s="151" t="s">
        <v>3813</v>
      </c>
      <c r="H1075" s="151">
        <v>1234376</v>
      </c>
      <c r="I1075" s="151"/>
      <c r="J1075" s="151"/>
      <c r="K1075" s="151"/>
      <c r="L1075" s="151"/>
      <c r="M1075" s="151"/>
      <c r="N1075" s="151" t="s">
        <v>3578</v>
      </c>
      <c r="O1075" s="151" t="s">
        <v>3579</v>
      </c>
      <c r="P1075" s="151"/>
      <c r="Q1075" s="151"/>
      <c r="R1075" s="151"/>
      <c r="S1075" s="151"/>
      <c r="T1075" s="151"/>
      <c r="U1075" s="151"/>
      <c r="V1075" s="152">
        <v>45721</v>
      </c>
      <c r="W1075" s="151" t="s">
        <v>5282</v>
      </c>
      <c r="X1075" s="189" t="str">
        <f t="shared" si="4"/>
        <v>2025-ARDT-LV3-009-14305479</v>
      </c>
      <c r="Z1075" s="151">
        <f ca="1">IF(AND(ISBLANK(F1075), ISBLANK(V1075)), "", NETWORKDAYS.INTL(F1075, IF(V1075="", TODAY(), V1075), "0000110", DATA!$B$2:$B$200))</f>
        <v>4</v>
      </c>
    </row>
    <row r="1076" spans="1:30" ht="30" customHeight="1" x14ac:dyDescent="0.25">
      <c r="A1076" s="19" t="s">
        <v>5283</v>
      </c>
      <c r="B1076" s="201">
        <v>14304777</v>
      </c>
      <c r="C1076" s="139" t="s">
        <v>5284</v>
      </c>
      <c r="D1076" s="19" t="s">
        <v>3837</v>
      </c>
      <c r="E1076" s="19" t="s">
        <v>5285</v>
      </c>
      <c r="F1076" s="140">
        <v>45720</v>
      </c>
      <c r="G1076" s="151" t="s">
        <v>3813</v>
      </c>
      <c r="H1076" s="151">
        <v>1246680</v>
      </c>
      <c r="I1076" s="151"/>
      <c r="J1076" s="151"/>
      <c r="K1076" s="151"/>
      <c r="L1076" s="151"/>
      <c r="M1076" s="151"/>
      <c r="N1076" s="151" t="s">
        <v>3578</v>
      </c>
      <c r="O1076" s="151" t="s">
        <v>3579</v>
      </c>
      <c r="P1076" s="151"/>
      <c r="Q1076" s="151"/>
      <c r="R1076" s="151"/>
      <c r="S1076" s="151"/>
      <c r="T1076" s="151"/>
      <c r="U1076" s="151"/>
      <c r="V1076" s="152">
        <v>45721</v>
      </c>
      <c r="W1076" s="151" t="s">
        <v>5286</v>
      </c>
      <c r="X1076" s="189" t="str">
        <f t="shared" si="4"/>
        <v>2025-ARDT-LV3-010-14304777</v>
      </c>
      <c r="Z1076" s="151">
        <f ca="1">IF(AND(ISBLANK(F1076), ISBLANK(V1076)), "", NETWORKDAYS.INTL(F1076, IF(V1076="", TODAY(), V1076), "0000110", DATA!$B$2:$B$200))</f>
        <v>2</v>
      </c>
    </row>
    <row r="1077" spans="1:30" ht="30" customHeight="1" x14ac:dyDescent="0.25">
      <c r="A1077" s="19" t="s">
        <v>5287</v>
      </c>
      <c r="B1077" s="201">
        <v>14305488</v>
      </c>
      <c r="C1077" s="139" t="s">
        <v>5288</v>
      </c>
      <c r="D1077" s="19" t="s">
        <v>4389</v>
      </c>
      <c r="E1077" s="19" t="s">
        <v>5289</v>
      </c>
      <c r="F1077" s="140">
        <v>45734</v>
      </c>
      <c r="G1077" s="151" t="s">
        <v>3813</v>
      </c>
      <c r="H1077" s="151">
        <v>1228782</v>
      </c>
      <c r="I1077" s="151"/>
      <c r="J1077" s="151"/>
      <c r="K1077" s="151"/>
      <c r="L1077" s="151"/>
      <c r="M1077" s="151"/>
      <c r="N1077" s="151" t="s">
        <v>3578</v>
      </c>
      <c r="O1077" s="151" t="s">
        <v>3579</v>
      </c>
      <c r="P1077" s="151"/>
      <c r="Q1077" s="151"/>
      <c r="R1077" s="151"/>
      <c r="S1077" s="151"/>
      <c r="T1077" s="151"/>
      <c r="U1077" s="151"/>
      <c r="V1077" s="152">
        <v>45740</v>
      </c>
      <c r="W1077" s="189" t="s">
        <v>5290</v>
      </c>
      <c r="X1077" s="189" t="str">
        <f t="shared" si="4"/>
        <v>2025-ARDT-LV3-011-14305488</v>
      </c>
      <c r="Y1077" s="203"/>
      <c r="Z1077" s="151">
        <f ca="1">IF(AND(ISBLANK(F1077), ISBLANK(V1077)), "", NETWORKDAYS.INTL(F1077, IF(V1077="", TODAY(), V1077), "0000110", DATA!$B$2:$B$200))</f>
        <v>5</v>
      </c>
    </row>
    <row r="1078" spans="1:30" x14ac:dyDescent="0.25">
      <c r="A1078" s="19" t="s">
        <v>5291</v>
      </c>
      <c r="B1078" s="201">
        <v>14345123</v>
      </c>
      <c r="C1078" s="139">
        <v>12</v>
      </c>
      <c r="D1078" s="19" t="s">
        <v>3689</v>
      </c>
      <c r="E1078" s="19">
        <v>2015327</v>
      </c>
      <c r="F1078" s="140">
        <v>45741</v>
      </c>
      <c r="G1078" s="19" t="s">
        <v>3813</v>
      </c>
      <c r="H1078" s="19">
        <v>2013684</v>
      </c>
      <c r="N1078" s="19" t="s">
        <v>3597</v>
      </c>
      <c r="O1078" s="19" t="s">
        <v>3579</v>
      </c>
      <c r="V1078" s="140">
        <v>45743</v>
      </c>
      <c r="W1078" s="189" t="s">
        <v>5292</v>
      </c>
      <c r="X1078" s="189" t="str">
        <f t="shared" si="4"/>
        <v>2025-ARDT-LV3-012-14345123</v>
      </c>
      <c r="Z1078" s="151">
        <f ca="1">IF(AND(ISBLANK(F1078), ISBLANK(V1078)), "", NETWORKDAYS.INTL(F1078, IF(V1078="", TODAY(), V1078), "0000110", DATA!$B$2:$B$200))</f>
        <v>3</v>
      </c>
    </row>
    <row r="1079" spans="1:30" ht="24.75" customHeight="1" x14ac:dyDescent="0.25">
      <c r="A1079" s="19" t="s">
        <v>5293</v>
      </c>
      <c r="B1079" s="19">
        <v>14305489</v>
      </c>
      <c r="C1079" s="139" t="s">
        <v>5288</v>
      </c>
      <c r="D1079" s="19" t="s">
        <v>5294</v>
      </c>
      <c r="E1079" s="19" t="s">
        <v>5289</v>
      </c>
      <c r="F1079" s="140">
        <v>45745</v>
      </c>
      <c r="G1079" s="151" t="s">
        <v>3813</v>
      </c>
      <c r="H1079" s="151">
        <v>1228782</v>
      </c>
      <c r="I1079" s="151"/>
      <c r="J1079" s="151"/>
      <c r="K1079" s="151"/>
      <c r="L1079" s="151"/>
      <c r="M1079" s="151"/>
      <c r="N1079" s="19" t="s">
        <v>3578</v>
      </c>
      <c r="O1079" s="19" t="s">
        <v>3579</v>
      </c>
      <c r="V1079" s="152">
        <v>45755</v>
      </c>
      <c r="W1079" s="189" t="s">
        <v>5295</v>
      </c>
      <c r="X1079" s="189" t="str">
        <f t="shared" ref="X1079:X1102" si="5">A1079&amp;"-"&amp;B1079</f>
        <v>2025-ARDT-LV3-013-14305489</v>
      </c>
      <c r="Y1079" s="149" t="s">
        <v>20</v>
      </c>
      <c r="Z1079" s="151">
        <f ca="1">IF(AND(ISBLANK(F1079), ISBLANK(V1079)), "", NETWORKDAYS.INTL(F1079, IF(V1079="", TODAY(), V1079), "0000110", DATA!$B$2:$B$200))</f>
        <v>4</v>
      </c>
      <c r="AD1079" s="19" t="str">
        <f>A1079&amp;"-"&amp;B1079</f>
        <v>2025-ARDT-LV3-013-14305489</v>
      </c>
    </row>
    <row r="1080" spans="1:30" x14ac:dyDescent="0.25">
      <c r="A1080" s="19" t="s">
        <v>5296</v>
      </c>
      <c r="B1080" s="19">
        <v>14247173</v>
      </c>
      <c r="C1080" s="139">
        <v>17</v>
      </c>
      <c r="D1080" s="19" t="s">
        <v>4405</v>
      </c>
      <c r="E1080" s="19">
        <v>1207425</v>
      </c>
      <c r="F1080" s="140">
        <v>45763</v>
      </c>
      <c r="G1080" s="151" t="s">
        <v>3813</v>
      </c>
      <c r="H1080" s="151">
        <v>1231398</v>
      </c>
      <c r="I1080" s="151"/>
      <c r="J1080" s="151"/>
      <c r="K1080" s="151"/>
      <c r="L1080" s="151"/>
      <c r="M1080" s="151"/>
      <c r="N1080" s="151" t="s">
        <v>3597</v>
      </c>
      <c r="O1080" s="151" t="s">
        <v>3579</v>
      </c>
      <c r="P1080" s="151"/>
      <c r="Q1080" s="151"/>
      <c r="R1080" s="151"/>
      <c r="S1080" s="151"/>
      <c r="T1080" s="151"/>
      <c r="U1080" s="151"/>
      <c r="V1080" s="152">
        <v>45768</v>
      </c>
      <c r="W1080" s="151" t="s">
        <v>5297</v>
      </c>
      <c r="X1080" s="189" t="str">
        <f t="shared" si="5"/>
        <v>2025-ARDT-LV3-014-14247173</v>
      </c>
      <c r="Z1080" s="151">
        <f ca="1">IF(AND(ISBLANK(F1080), ISBLANK(V1080)), "", NETWORKDAYS.INTL(F1080, IF(V1080="", TODAY(), V1080), "0000110", DATA!$B$2:$B$200))</f>
        <v>4</v>
      </c>
    </row>
    <row r="1081" spans="1:30" x14ac:dyDescent="0.25">
      <c r="A1081" s="19" t="s">
        <v>5298</v>
      </c>
      <c r="B1081" s="19">
        <v>14320853</v>
      </c>
      <c r="C1081" s="139" t="s">
        <v>5288</v>
      </c>
      <c r="D1081" s="19" t="s">
        <v>5294</v>
      </c>
      <c r="E1081" s="19" t="s">
        <v>7905</v>
      </c>
      <c r="F1081" s="140">
        <v>45765</v>
      </c>
      <c r="G1081" s="151" t="s">
        <v>3813</v>
      </c>
      <c r="H1081" s="151">
        <v>1228782</v>
      </c>
      <c r="I1081" s="151"/>
      <c r="J1081" s="151"/>
      <c r="K1081" s="151"/>
      <c r="L1081" s="151"/>
      <c r="M1081" s="151"/>
      <c r="N1081" s="151" t="s">
        <v>3597</v>
      </c>
      <c r="O1081" s="151" t="s">
        <v>3579</v>
      </c>
      <c r="P1081" s="151"/>
      <c r="Q1081" s="151"/>
      <c r="R1081" s="151"/>
      <c r="S1081" s="151"/>
      <c r="T1081" s="151"/>
      <c r="U1081" s="151"/>
      <c r="V1081" s="152">
        <v>45766</v>
      </c>
      <c r="W1081" s="151" t="s">
        <v>5299</v>
      </c>
      <c r="X1081" s="189" t="str">
        <f t="shared" si="5"/>
        <v>2025-ARDT-LV3-015-14320853</v>
      </c>
      <c r="Z1081" s="151">
        <f ca="1">IF(AND(ISBLANK(F1081), ISBLANK(V1081)), "", NETWORKDAYS.INTL(F1081, IF(V1081="", TODAY(), V1081), "0000110", DATA!$B$2:$B$200))</f>
        <v>0</v>
      </c>
    </row>
    <row r="1082" spans="1:30" x14ac:dyDescent="0.25">
      <c r="A1082" s="19" t="s">
        <v>7914</v>
      </c>
      <c r="B1082" s="19">
        <v>14336283</v>
      </c>
      <c r="C1082" s="139">
        <v>3.625</v>
      </c>
      <c r="D1082" s="19" t="s">
        <v>4558</v>
      </c>
      <c r="E1082" s="19">
        <v>1016454</v>
      </c>
      <c r="F1082" s="140">
        <v>45768</v>
      </c>
      <c r="G1082" s="151" t="s">
        <v>3813</v>
      </c>
      <c r="H1082" s="151">
        <v>1228848</v>
      </c>
      <c r="I1082" s="151"/>
      <c r="J1082" s="151"/>
      <c r="K1082" s="151"/>
      <c r="L1082" s="151"/>
      <c r="M1082" s="151"/>
      <c r="N1082" s="151" t="s">
        <v>3597</v>
      </c>
      <c r="O1082" s="151" t="s">
        <v>3579</v>
      </c>
      <c r="P1082" s="151"/>
      <c r="Q1082" s="151"/>
      <c r="R1082" s="151"/>
      <c r="S1082" s="151"/>
      <c r="T1082" s="151"/>
      <c r="U1082" s="151"/>
      <c r="V1082" s="152">
        <v>45769</v>
      </c>
      <c r="W1082" s="151" t="s">
        <v>7989</v>
      </c>
      <c r="X1082" s="189" t="str">
        <f t="shared" si="5"/>
        <v>2025-ARDT-LV3-016-14336283</v>
      </c>
      <c r="Z1082" s="151">
        <f ca="1">IF(AND(ISBLANK(F1082), ISBLANK(V1082)), "", NETWORKDAYS.INTL(F1082, IF(V1082="", TODAY(), V1082), "0000110", DATA!$B$2:$B$200))</f>
        <v>2</v>
      </c>
    </row>
    <row r="1083" spans="1:30" x14ac:dyDescent="0.25">
      <c r="A1083" s="19" t="s">
        <v>7927</v>
      </c>
      <c r="B1083" s="19">
        <v>14305487</v>
      </c>
      <c r="C1083" s="139">
        <v>16</v>
      </c>
      <c r="D1083" s="19" t="s">
        <v>4389</v>
      </c>
      <c r="E1083" s="19">
        <v>1058252</v>
      </c>
      <c r="F1083" s="140">
        <v>45769</v>
      </c>
      <c r="G1083" s="151" t="s">
        <v>3813</v>
      </c>
      <c r="H1083" s="151">
        <v>1228782</v>
      </c>
      <c r="I1083" s="151"/>
      <c r="J1083" s="151"/>
      <c r="K1083" s="151"/>
      <c r="L1083" s="151"/>
      <c r="M1083" s="151"/>
      <c r="N1083" s="151" t="s">
        <v>3578</v>
      </c>
      <c r="O1083" s="19" t="s">
        <v>3597</v>
      </c>
      <c r="P1083" s="151"/>
      <c r="Q1083" s="151"/>
      <c r="R1083" s="151"/>
      <c r="S1083" s="151"/>
      <c r="T1083" s="151"/>
      <c r="U1083" s="151"/>
      <c r="V1083" s="152">
        <v>45771</v>
      </c>
      <c r="W1083" s="151" t="s">
        <v>5299</v>
      </c>
      <c r="X1083" s="189" t="str">
        <f t="shared" si="5"/>
        <v>2025-ARDT-LV3-017-14305487</v>
      </c>
      <c r="Z1083" s="151">
        <f ca="1">IF(AND(ISBLANK(F1083), ISBLANK(V1083)), "", NETWORKDAYS.INTL(F1083, IF(V1083="", TODAY(), V1083), "0000110", DATA!$B$2:$B$200))</f>
        <v>3</v>
      </c>
    </row>
    <row r="1084" spans="1:30" x14ac:dyDescent="0.25">
      <c r="A1084" s="19" t="s">
        <v>7990</v>
      </c>
      <c r="B1084" s="19">
        <v>14336282</v>
      </c>
      <c r="C1084" s="139">
        <v>3.625</v>
      </c>
      <c r="D1084" s="19" t="s">
        <v>4558</v>
      </c>
      <c r="E1084" s="19">
        <v>1016454</v>
      </c>
      <c r="F1084" s="140">
        <v>45791</v>
      </c>
      <c r="G1084" s="19" t="s">
        <v>3813</v>
      </c>
      <c r="H1084" s="19">
        <v>1228848</v>
      </c>
      <c r="N1084" s="19" t="s">
        <v>3578</v>
      </c>
      <c r="O1084" s="19" t="s">
        <v>3579</v>
      </c>
      <c r="V1084" s="140">
        <v>45792</v>
      </c>
      <c r="W1084" s="19" t="s">
        <v>8036</v>
      </c>
      <c r="X1084" s="189" t="str">
        <f t="shared" si="5"/>
        <v>2025-ARDT-LV3-018-14336282</v>
      </c>
      <c r="Z1084" s="151">
        <f ca="1">IF(AND(ISBLANK(F1084), ISBLANK(V1084)), "", NETWORKDAYS.INTL(F1084, IF(V1084="", TODAY(), V1084), "0000110", DATA!$B$2:$B$200))</f>
        <v>2</v>
      </c>
    </row>
    <row r="1085" spans="1:30" x14ac:dyDescent="0.25">
      <c r="A1085" s="19" t="s">
        <v>8042</v>
      </c>
      <c r="B1085" s="19">
        <v>14353138</v>
      </c>
      <c r="C1085" s="139">
        <v>16</v>
      </c>
      <c r="D1085" s="19" t="s">
        <v>4389</v>
      </c>
      <c r="E1085" s="19" t="s">
        <v>8035</v>
      </c>
      <c r="F1085" s="140">
        <v>45804</v>
      </c>
      <c r="G1085" s="151" t="s">
        <v>3813</v>
      </c>
      <c r="H1085" s="151">
        <v>1228782</v>
      </c>
      <c r="I1085" s="151"/>
      <c r="J1085" s="151"/>
      <c r="K1085" s="151"/>
      <c r="L1085" s="151"/>
      <c r="M1085" s="151"/>
      <c r="N1085" s="151" t="s">
        <v>3597</v>
      </c>
      <c r="O1085" s="151" t="s">
        <v>3579</v>
      </c>
      <c r="P1085" s="151"/>
      <c r="Q1085" s="151"/>
      <c r="R1085" s="151"/>
      <c r="S1085" s="151"/>
      <c r="T1085" s="151"/>
      <c r="U1085" s="151"/>
      <c r="V1085" s="152">
        <v>45805</v>
      </c>
      <c r="W1085" s="151" t="s">
        <v>5299</v>
      </c>
      <c r="X1085" s="189" t="str">
        <f t="shared" si="5"/>
        <v>2025-ARDT-LV3-019-14353138</v>
      </c>
      <c r="Z1085" s="151">
        <f ca="1">IF(AND(ISBLANK(F1085), ISBLANK(V1085)), "", NETWORKDAYS.INTL(F1085, IF(V1085="", TODAY(), V1085), "0000110", DATA!$B$2:$B$200))</f>
        <v>2</v>
      </c>
    </row>
    <row r="1086" spans="1:30" ht="24" x14ac:dyDescent="0.25">
      <c r="A1086" s="19" t="s">
        <v>8043</v>
      </c>
      <c r="B1086" s="19">
        <v>14254491</v>
      </c>
      <c r="C1086" s="139">
        <v>6.125</v>
      </c>
      <c r="D1086" s="19" t="s">
        <v>449</v>
      </c>
      <c r="E1086" s="19" t="s">
        <v>3626</v>
      </c>
      <c r="F1086" s="140">
        <v>45804</v>
      </c>
      <c r="G1086" s="151" t="s">
        <v>3813</v>
      </c>
      <c r="H1086" s="151">
        <v>1145824</v>
      </c>
      <c r="I1086" s="151"/>
      <c r="J1086" s="151"/>
      <c r="K1086" s="151"/>
      <c r="L1086" s="151"/>
      <c r="M1086" s="151"/>
      <c r="N1086" s="151" t="s">
        <v>3578</v>
      </c>
      <c r="O1086" s="151" t="s">
        <v>3597</v>
      </c>
      <c r="P1086" s="151"/>
      <c r="Q1086" s="151"/>
      <c r="R1086" s="151"/>
      <c r="S1086" s="151"/>
      <c r="T1086" s="151"/>
      <c r="U1086" s="151"/>
      <c r="V1086" s="152">
        <v>45805</v>
      </c>
      <c r="W1086" s="204" t="s">
        <v>5275</v>
      </c>
      <c r="X1086" s="189" t="str">
        <f t="shared" si="5"/>
        <v>2025-ARDT-LV3-020-14254491</v>
      </c>
      <c r="Z1086" s="151">
        <f ca="1">IF(AND(ISBLANK(F1086), ISBLANK(V1086)), "", NETWORKDAYS.INTL(F1086, IF(V1086="", TODAY(), V1086), "0000110", DATA!$B$2:$B$200))</f>
        <v>2</v>
      </c>
    </row>
    <row r="1087" spans="1:30" ht="30" x14ac:dyDescent="0.25">
      <c r="A1087" s="19" t="s">
        <v>8052</v>
      </c>
      <c r="B1087" s="19">
        <v>14305480</v>
      </c>
      <c r="C1087" s="139">
        <v>12</v>
      </c>
      <c r="D1087" s="19" t="s">
        <v>4693</v>
      </c>
      <c r="E1087" s="19" t="s">
        <v>5277</v>
      </c>
      <c r="F1087" s="140">
        <v>45805</v>
      </c>
      <c r="G1087" s="151" t="s">
        <v>3813</v>
      </c>
      <c r="H1087" s="151">
        <v>1245431</v>
      </c>
      <c r="I1087" s="151"/>
      <c r="J1087" s="151"/>
      <c r="K1087" s="151"/>
      <c r="L1087" s="151"/>
      <c r="M1087" s="151"/>
      <c r="N1087" s="151" t="s">
        <v>3597</v>
      </c>
      <c r="O1087" s="151" t="s">
        <v>3579</v>
      </c>
      <c r="P1087" s="151"/>
      <c r="Q1087" s="151"/>
      <c r="R1087" s="151"/>
      <c r="S1087" s="151"/>
      <c r="T1087" s="151"/>
      <c r="U1087" s="151"/>
      <c r="V1087" s="152">
        <v>45806</v>
      </c>
      <c r="W1087" s="151" t="s">
        <v>5278</v>
      </c>
      <c r="X1087" s="189" t="str">
        <f t="shared" si="5"/>
        <v>2025-ARDT-LV3-021-14305480</v>
      </c>
      <c r="Z1087" s="151">
        <f ca="1">IF(AND(ISBLANK(F1087), ISBLANK(V1087)), "", NETWORKDAYS.INTL(F1087, IF(V1087="", TODAY(), V1087), "0000110", DATA!$B$2:$B$200))</f>
        <v>2</v>
      </c>
    </row>
    <row r="1088" spans="1:30" x14ac:dyDescent="0.25">
      <c r="A1088" s="19" t="s">
        <v>8055</v>
      </c>
      <c r="B1088" s="11">
        <v>14305478</v>
      </c>
      <c r="C1088" s="16">
        <v>8.375</v>
      </c>
      <c r="D1088" s="11" t="s">
        <v>243</v>
      </c>
      <c r="E1088" s="19">
        <v>2009244</v>
      </c>
      <c r="F1088" s="140">
        <v>45805</v>
      </c>
      <c r="G1088" s="151" t="s">
        <v>3813</v>
      </c>
      <c r="H1088" s="151">
        <v>1246680</v>
      </c>
      <c r="I1088" s="151"/>
      <c r="J1088" s="151"/>
      <c r="K1088" s="151"/>
      <c r="L1088" s="151"/>
      <c r="M1088" s="151"/>
      <c r="N1088" s="151" t="s">
        <v>3578</v>
      </c>
      <c r="O1088" s="151" t="s">
        <v>3579</v>
      </c>
      <c r="P1088" s="151"/>
      <c r="Q1088" s="151"/>
      <c r="R1088" s="151"/>
      <c r="S1088" s="151"/>
      <c r="T1088" s="151"/>
      <c r="U1088" s="151"/>
      <c r="V1088" s="152">
        <v>45806</v>
      </c>
      <c r="W1088" s="151" t="s">
        <v>8056</v>
      </c>
      <c r="X1088" s="189" t="str">
        <f t="shared" si="5"/>
        <v>2025-ARDT-LV3-022-14305478</v>
      </c>
      <c r="Z1088" s="151">
        <f ca="1">IF(AND(ISBLANK(F1088), ISBLANK(V1088)), "", NETWORKDAYS.INTL(F1088, IF(V1088="", TODAY(), V1088), "0000110", DATA!$B$2:$B$200))</f>
        <v>2</v>
      </c>
    </row>
    <row r="1089" spans="1:31" x14ac:dyDescent="0.25">
      <c r="A1089" s="11" t="s">
        <v>8168</v>
      </c>
      <c r="B1089" s="11">
        <v>14320424</v>
      </c>
      <c r="C1089" s="16">
        <v>3.625</v>
      </c>
      <c r="D1089" s="11" t="s">
        <v>4558</v>
      </c>
      <c r="E1089" s="11">
        <v>1016454</v>
      </c>
      <c r="F1089" s="17">
        <v>45827</v>
      </c>
      <c r="G1089" s="151" t="s">
        <v>3813</v>
      </c>
      <c r="H1089" s="91">
        <v>1228848</v>
      </c>
      <c r="I1089" s="91"/>
      <c r="J1089" s="151"/>
      <c r="K1089" s="151"/>
      <c r="L1089" s="151"/>
      <c r="M1089" s="151"/>
      <c r="N1089" s="151" t="s">
        <v>3578</v>
      </c>
      <c r="O1089" s="151" t="s">
        <v>3579</v>
      </c>
      <c r="P1089" s="151"/>
      <c r="Q1089" s="151"/>
      <c r="R1089" s="151"/>
      <c r="S1089" s="151"/>
      <c r="T1089" s="151"/>
      <c r="U1089" s="151"/>
      <c r="V1089" s="152">
        <v>45830</v>
      </c>
      <c r="W1089" t="s">
        <v>8036</v>
      </c>
      <c r="X1089" s="11" t="s">
        <v>8169</v>
      </c>
      <c r="Y1089"/>
      <c r="Z1089" s="151">
        <f ca="1">IF(AND(ISBLANK(F1089), ISBLANK(V1089)), "", NETWORKDAYS.INTL(F1089, IF(V1089="", TODAY(), V1089), "0000110", DATA!$B$2:$B$200))</f>
        <v>2</v>
      </c>
      <c r="AA1089"/>
      <c r="AB1089"/>
      <c r="AC1089"/>
      <c r="AD1089"/>
      <c r="AE1089"/>
    </row>
    <row r="1090" spans="1:31" x14ac:dyDescent="0.25">
      <c r="A1090" s="11" t="s">
        <v>8171</v>
      </c>
      <c r="B1090" s="19">
        <v>14386451</v>
      </c>
      <c r="C1090" s="139" t="s">
        <v>5335</v>
      </c>
      <c r="D1090" s="19" t="s">
        <v>3837</v>
      </c>
      <c r="E1090" s="19">
        <v>2009244</v>
      </c>
      <c r="F1090" s="140">
        <v>45830</v>
      </c>
      <c r="G1090" s="151" t="s">
        <v>3813</v>
      </c>
      <c r="H1090" s="19">
        <v>2016137</v>
      </c>
      <c r="N1090" s="151" t="s">
        <v>3578</v>
      </c>
      <c r="O1090" s="151" t="s">
        <v>3579</v>
      </c>
      <c r="V1090" s="140">
        <v>45831</v>
      </c>
      <c r="W1090" t="s">
        <v>8172</v>
      </c>
      <c r="X1090" s="189" t="str">
        <f t="shared" si="5"/>
        <v>2025-ARDT-LV3-024-14386451</v>
      </c>
      <c r="Z1090" s="151">
        <f ca="1">IF(AND(ISBLANK(F1090), ISBLANK(V1090)), "", NETWORKDAYS.INTL(F1090, IF(V1090="", TODAY(), V1090), "0000110", DATA!$B$2:$B$200))</f>
        <v>2</v>
      </c>
    </row>
    <row r="1091" spans="1:31" ht="30" x14ac:dyDescent="0.25">
      <c r="A1091" s="19" t="s">
        <v>8198</v>
      </c>
      <c r="B1091" s="19" t="s">
        <v>8199</v>
      </c>
      <c r="C1091" s="139">
        <v>12</v>
      </c>
      <c r="D1091" s="19" t="s">
        <v>4693</v>
      </c>
      <c r="E1091" s="19">
        <v>1251098</v>
      </c>
      <c r="F1091" s="140">
        <v>45831</v>
      </c>
      <c r="G1091" s="151" t="s">
        <v>3813</v>
      </c>
      <c r="H1091" s="151">
        <v>1245431</v>
      </c>
      <c r="I1091" s="151"/>
      <c r="J1091" s="151"/>
      <c r="K1091" s="151"/>
      <c r="L1091" s="151"/>
      <c r="M1091" s="151"/>
      <c r="N1091" s="151" t="s">
        <v>3578</v>
      </c>
      <c r="O1091" s="151" t="s">
        <v>3579</v>
      </c>
      <c r="P1091" s="151"/>
      <c r="Q1091" s="151"/>
      <c r="R1091" s="151"/>
      <c r="S1091" s="151"/>
      <c r="T1091" s="151"/>
      <c r="U1091" s="151"/>
      <c r="V1091" s="152">
        <v>45832</v>
      </c>
      <c r="W1091" s="151" t="s">
        <v>8200</v>
      </c>
      <c r="X1091" s="189" t="str">
        <f t="shared" si="5"/>
        <v xml:space="preserve">2025-ARDT-LV3-025-14336290	</v>
      </c>
      <c r="Z1091" s="151">
        <f ca="1">IF(AND(ISBLANK(F1091), ISBLANK(V1091)), "", NETWORKDAYS.INTL(F1091, IF(V1091="", TODAY(), V1091), "0000110", DATA!$B$2:$B$200))</f>
        <v>2</v>
      </c>
    </row>
    <row r="1092" spans="1:31" x14ac:dyDescent="0.25">
      <c r="A1092" s="19" t="s">
        <v>8201</v>
      </c>
      <c r="B1092" s="19">
        <v>14386450</v>
      </c>
      <c r="C1092" s="139">
        <v>8.375</v>
      </c>
      <c r="D1092" s="19" t="s">
        <v>3837</v>
      </c>
      <c r="E1092" s="19">
        <v>2009244</v>
      </c>
      <c r="F1092" s="140">
        <v>45832</v>
      </c>
      <c r="G1092" s="151" t="s">
        <v>3813</v>
      </c>
      <c r="H1092" s="151">
        <v>2016137</v>
      </c>
      <c r="I1092" s="151"/>
      <c r="J1092" s="151"/>
      <c r="K1092" s="151"/>
      <c r="L1092" s="151"/>
      <c r="M1092" s="151"/>
      <c r="N1092" s="151" t="s">
        <v>3578</v>
      </c>
      <c r="O1092" s="151" t="s">
        <v>3579</v>
      </c>
      <c r="P1092" s="151"/>
      <c r="Q1092" s="151"/>
      <c r="R1092" s="151"/>
      <c r="S1092" s="151"/>
      <c r="T1092" s="151"/>
      <c r="U1092" s="151"/>
      <c r="V1092" s="152">
        <v>45834</v>
      </c>
      <c r="W1092" s="151" t="s">
        <v>8203</v>
      </c>
      <c r="X1092" s="189" t="str">
        <f t="shared" si="5"/>
        <v>2025-ARDT-LV3-026-14386450</v>
      </c>
      <c r="Z1092" s="151">
        <f ca="1">IF(AND(ISBLANK(F1092), ISBLANK(V1092)), "", NETWORKDAYS.INTL(F1092, IF(V1092="", TODAY(), V1092), "0000110", DATA!$B$2:$B$200))</f>
        <v>3</v>
      </c>
    </row>
    <row r="1093" spans="1:31" x14ac:dyDescent="0.25">
      <c r="A1093" s="19" t="s">
        <v>8224</v>
      </c>
      <c r="B1093" s="19">
        <v>14353137</v>
      </c>
      <c r="C1093" s="19">
        <v>12</v>
      </c>
      <c r="D1093" s="19" t="s">
        <v>4693</v>
      </c>
      <c r="E1093" s="19">
        <v>1251098</v>
      </c>
      <c r="F1093" s="140">
        <v>45834</v>
      </c>
      <c r="G1093" s="151" t="s">
        <v>3813</v>
      </c>
      <c r="H1093" s="151">
        <v>1245431</v>
      </c>
      <c r="I1093" s="151"/>
      <c r="J1093" s="151"/>
      <c r="K1093" s="151"/>
      <c r="L1093" s="151"/>
      <c r="M1093" s="151"/>
      <c r="N1093" s="151" t="s">
        <v>3578</v>
      </c>
      <c r="O1093" s="151" t="s">
        <v>3579</v>
      </c>
      <c r="P1093" s="151"/>
      <c r="Q1093" s="151"/>
      <c r="R1093" s="151"/>
      <c r="S1093" s="151"/>
      <c r="T1093" s="151"/>
      <c r="U1093" s="151" t="s">
        <v>8403</v>
      </c>
      <c r="V1093" s="152">
        <v>45841</v>
      </c>
      <c r="W1093" s="151" t="s">
        <v>8225</v>
      </c>
      <c r="X1093" s="189" t="str">
        <f t="shared" si="5"/>
        <v>2025-ARDT-LV3-027-14353137</v>
      </c>
      <c r="Y1093" s="149" t="s">
        <v>20</v>
      </c>
      <c r="Z1093" s="151">
        <f ca="1">IF(AND(ISBLANK(F1093), ISBLANK(V1093)), "", NETWORKDAYS.INTL(F1093, IF(V1093="", TODAY(), V1093), "0000110", DATA!$B$2:$B$200))</f>
        <v>6</v>
      </c>
    </row>
    <row r="1094" spans="1:31" x14ac:dyDescent="0.25">
      <c r="A1094" s="19" t="s">
        <v>8226</v>
      </c>
      <c r="B1094" s="19" t="s">
        <v>8227</v>
      </c>
      <c r="C1094" s="19">
        <v>3.625</v>
      </c>
      <c r="D1094" s="19" t="s">
        <v>4558</v>
      </c>
      <c r="E1094" s="19">
        <v>1016454</v>
      </c>
      <c r="F1094" s="140">
        <v>45837</v>
      </c>
      <c r="G1094" s="151" t="s">
        <v>3813</v>
      </c>
      <c r="H1094" s="151">
        <v>1228848</v>
      </c>
      <c r="I1094" s="151"/>
      <c r="J1094" s="151"/>
      <c r="K1094" s="151"/>
      <c r="L1094" s="151"/>
      <c r="M1094" s="151"/>
      <c r="N1094" s="151" t="s">
        <v>3578</v>
      </c>
      <c r="O1094" s="151" t="s">
        <v>3597</v>
      </c>
      <c r="P1094" s="151"/>
      <c r="Q1094" s="151"/>
      <c r="R1094" s="151"/>
      <c r="S1094" s="151"/>
      <c r="T1094" s="151"/>
      <c r="U1094" s="151"/>
      <c r="V1094" s="152">
        <v>45838</v>
      </c>
      <c r="W1094" s="151" t="s">
        <v>5162</v>
      </c>
      <c r="X1094" s="189" t="str">
        <f t="shared" si="5"/>
        <v xml:space="preserve">2025-ARDT-LV3-028-14320422	</v>
      </c>
      <c r="Z1094" s="151">
        <f ca="1">IF(AND(ISBLANK(F1094), ISBLANK(V1094)), "", NETWORKDAYS.INTL(F1094, IF(V1094="", TODAY(), V1094), "0000110", DATA!$B$2:$B$200))</f>
        <v>2</v>
      </c>
    </row>
    <row r="1095" spans="1:31" ht="51" x14ac:dyDescent="0.25">
      <c r="A1095" s="19" t="s">
        <v>8243</v>
      </c>
      <c r="B1095" s="19" t="s">
        <v>8244</v>
      </c>
      <c r="C1095" s="139">
        <v>16</v>
      </c>
      <c r="D1095" s="19" t="s">
        <v>4389</v>
      </c>
      <c r="E1095" s="19" t="s">
        <v>7905</v>
      </c>
      <c r="F1095" s="140">
        <v>45838</v>
      </c>
      <c r="G1095" s="151" t="s">
        <v>3813</v>
      </c>
      <c r="H1095" s="151">
        <v>1228782</v>
      </c>
      <c r="I1095" s="151"/>
      <c r="J1095" s="151"/>
      <c r="K1095" s="151"/>
      <c r="L1095" s="151"/>
      <c r="M1095" s="151"/>
      <c r="N1095" s="151" t="s">
        <v>3578</v>
      </c>
      <c r="O1095" s="151" t="s">
        <v>3579</v>
      </c>
      <c r="P1095" s="151"/>
      <c r="Q1095" s="151"/>
      <c r="R1095" s="151"/>
      <c r="S1095" s="151"/>
      <c r="T1095" s="151"/>
      <c r="U1095" s="151"/>
      <c r="V1095" s="152">
        <v>45846</v>
      </c>
      <c r="W1095" s="151" t="s">
        <v>8245</v>
      </c>
      <c r="X1095" s="189" t="str">
        <f t="shared" si="5"/>
        <v xml:space="preserve">2025-ARDT-LV3-029-14353139	</v>
      </c>
      <c r="Y1095" s="149" t="s">
        <v>8879</v>
      </c>
      <c r="Z1095" s="151">
        <f ca="1">IF(AND(ISBLANK(F1095), ISBLANK(V1095)), "", NETWORKDAYS.INTL(F1095, IF(V1095="", TODAY(), V1095), "0000110", DATA!$B$2:$B$200))</f>
        <v>7</v>
      </c>
    </row>
    <row r="1096" spans="1:31" x14ac:dyDescent="0.25">
      <c r="A1096" s="19" t="s">
        <v>8255</v>
      </c>
      <c r="B1096" s="19" t="s">
        <v>8256</v>
      </c>
      <c r="C1096" s="139">
        <v>12</v>
      </c>
      <c r="D1096" s="19" t="s">
        <v>4693</v>
      </c>
      <c r="E1096" s="19">
        <v>1251098</v>
      </c>
      <c r="F1096" s="140">
        <v>45840</v>
      </c>
      <c r="G1096" s="19" t="s">
        <v>3813</v>
      </c>
      <c r="H1096" s="19">
        <v>1245431</v>
      </c>
      <c r="N1096" s="151" t="s">
        <v>3578</v>
      </c>
      <c r="O1096" s="19" t="s">
        <v>3597</v>
      </c>
      <c r="U1096" s="19" t="s">
        <v>8402</v>
      </c>
      <c r="V1096" s="140">
        <v>45847</v>
      </c>
      <c r="W1096" s="19" t="s">
        <v>8257</v>
      </c>
      <c r="X1096" s="189" t="str">
        <f t="shared" si="5"/>
        <v xml:space="preserve">2025-ARDT-LV3-030-14353136	</v>
      </c>
      <c r="Y1096" s="149" t="s">
        <v>20</v>
      </c>
      <c r="Z1096" s="151">
        <f ca="1">IF(AND(ISBLANK(F1096), ISBLANK(V1096)), "", NETWORKDAYS.INTL(F1096, IF(V1096="", TODAY(), V1096), "0000110", DATA!$B$2:$B$200))</f>
        <v>6</v>
      </c>
    </row>
    <row r="1097" spans="1:31" x14ac:dyDescent="0.25">
      <c r="A1097" s="19" t="s">
        <v>8281</v>
      </c>
      <c r="B1097" s="19">
        <v>14369055</v>
      </c>
      <c r="C1097" s="139">
        <v>12</v>
      </c>
      <c r="D1097" s="19" t="s">
        <v>4698</v>
      </c>
      <c r="E1097" s="19" t="s">
        <v>6703</v>
      </c>
      <c r="F1097" s="140">
        <v>45845</v>
      </c>
      <c r="G1097" s="151" t="s">
        <v>3813</v>
      </c>
      <c r="H1097" s="151">
        <v>1234376</v>
      </c>
      <c r="I1097" s="151"/>
      <c r="J1097" s="151"/>
      <c r="K1097" s="151"/>
      <c r="L1097" s="151"/>
      <c r="M1097" s="151"/>
      <c r="N1097" s="151" t="s">
        <v>3578</v>
      </c>
      <c r="O1097" s="151" t="s">
        <v>3597</v>
      </c>
      <c r="P1097" s="151"/>
      <c r="Q1097" s="151"/>
      <c r="R1097" s="151"/>
      <c r="S1097" s="151"/>
      <c r="T1097" s="151"/>
      <c r="U1097" s="151"/>
      <c r="V1097" s="152">
        <v>45851</v>
      </c>
      <c r="W1097" s="19" t="s">
        <v>8282</v>
      </c>
      <c r="X1097" s="189" t="str">
        <f t="shared" si="5"/>
        <v>2025-ARDT-LV3-031-14369055</v>
      </c>
      <c r="Z1097" s="151">
        <f ca="1">IF(AND(ISBLANK(F1097), ISBLANK(V1097)), "", NETWORKDAYS.INTL(F1097, IF(V1097="", TODAY(), V1097), "0000110", DATA!$B$2:$B$200))</f>
        <v>5</v>
      </c>
    </row>
    <row r="1098" spans="1:31" x14ac:dyDescent="0.25">
      <c r="A1098" s="19" t="s">
        <v>8413</v>
      </c>
      <c r="B1098" s="19">
        <v>14247170</v>
      </c>
      <c r="C1098" s="139">
        <v>8.5</v>
      </c>
      <c r="D1098" s="19" t="s">
        <v>4535</v>
      </c>
      <c r="E1098" s="19">
        <v>1086630</v>
      </c>
      <c r="F1098" s="140">
        <v>45860</v>
      </c>
      <c r="G1098" s="151" t="s">
        <v>3813</v>
      </c>
      <c r="H1098" s="151">
        <v>1145822</v>
      </c>
      <c r="I1098" s="151"/>
      <c r="J1098" s="151"/>
      <c r="K1098" s="151"/>
      <c r="L1098" s="151"/>
      <c r="M1098" s="151"/>
      <c r="N1098" s="151" t="s">
        <v>3578</v>
      </c>
      <c r="O1098" s="151" t="s">
        <v>3579</v>
      </c>
      <c r="P1098" s="151"/>
      <c r="Q1098" s="151"/>
      <c r="R1098" s="151"/>
      <c r="S1098" s="151"/>
      <c r="T1098" s="151"/>
      <c r="U1098" s="151"/>
      <c r="V1098" s="152">
        <v>45862</v>
      </c>
      <c r="W1098" s="19" t="s">
        <v>8414</v>
      </c>
      <c r="X1098" s="189" t="str">
        <f t="shared" si="5"/>
        <v>2025-ARDT-LV3-032-14247170</v>
      </c>
      <c r="Z1098" s="151">
        <f ca="1">IF(AND(ISBLANK(F1098), ISBLANK(V1098)), "", NETWORKDAYS.INTL(F1098, IF(V1098="", TODAY(), V1098), "0000110", DATA!$B$2:$B$200))</f>
        <v>3</v>
      </c>
    </row>
    <row r="1099" spans="1:31" x14ac:dyDescent="0.25">
      <c r="A1099" s="19" t="s">
        <v>8415</v>
      </c>
      <c r="B1099" s="19">
        <v>14254492</v>
      </c>
      <c r="C1099" s="139">
        <v>6.125</v>
      </c>
      <c r="D1099" s="19" t="s">
        <v>449</v>
      </c>
      <c r="E1099" s="19" t="s">
        <v>2965</v>
      </c>
      <c r="F1099" s="140">
        <v>45861</v>
      </c>
      <c r="G1099" s="151" t="s">
        <v>3813</v>
      </c>
      <c r="H1099" s="151">
        <v>1145824</v>
      </c>
      <c r="I1099" s="151"/>
      <c r="J1099" s="151"/>
      <c r="K1099" s="151"/>
      <c r="L1099" s="151"/>
      <c r="M1099" s="151"/>
      <c r="N1099" s="151" t="s">
        <v>3578</v>
      </c>
      <c r="O1099" s="151" t="s">
        <v>3579</v>
      </c>
      <c r="P1099" s="151"/>
      <c r="Q1099" s="151"/>
      <c r="R1099" s="151"/>
      <c r="S1099" s="151"/>
      <c r="T1099" s="151"/>
      <c r="U1099" s="151"/>
      <c r="V1099" s="152">
        <v>45862</v>
      </c>
      <c r="W1099" s="151" t="s">
        <v>8426</v>
      </c>
      <c r="X1099" s="189" t="str">
        <f t="shared" si="5"/>
        <v>2025-ARDT-LV3-033-14254492</v>
      </c>
      <c r="Z1099" s="151">
        <f ca="1">IF(AND(ISBLANK(F1099), ISBLANK(V1099)), "", NETWORKDAYS.INTL(F1099, IF(V1099="", TODAY(), V1099), "0000110", DATA!$B$2:$B$200))</f>
        <v>2</v>
      </c>
    </row>
    <row r="1100" spans="1:31" ht="25.5" x14ac:dyDescent="0.25">
      <c r="A1100" s="19" t="s">
        <v>8482</v>
      </c>
      <c r="B1100" s="19">
        <v>14211934</v>
      </c>
      <c r="C1100" s="139">
        <v>17</v>
      </c>
      <c r="D1100" s="19" t="s">
        <v>3904</v>
      </c>
      <c r="E1100" s="19" t="s">
        <v>8484</v>
      </c>
      <c r="F1100" s="140">
        <v>45872</v>
      </c>
      <c r="G1100" s="151" t="s">
        <v>3813</v>
      </c>
      <c r="H1100" s="151">
        <v>1248668</v>
      </c>
      <c r="I1100" s="151"/>
      <c r="J1100" s="151"/>
      <c r="K1100" s="151"/>
      <c r="L1100" s="151"/>
      <c r="M1100" s="151"/>
      <c r="N1100" s="151" t="s">
        <v>3597</v>
      </c>
      <c r="O1100" s="151" t="s">
        <v>3579</v>
      </c>
      <c r="P1100" s="151"/>
      <c r="Q1100" s="151"/>
      <c r="R1100" s="151"/>
      <c r="S1100" s="151"/>
      <c r="T1100" s="151"/>
      <c r="U1100" s="151"/>
      <c r="V1100" s="152">
        <v>45887</v>
      </c>
      <c r="W1100" s="151" t="s">
        <v>8483</v>
      </c>
      <c r="X1100" s="189" t="str">
        <f t="shared" si="5"/>
        <v>2025-ARDT-LV3-034-14211934</v>
      </c>
      <c r="Y1100" s="149" t="s">
        <v>4968</v>
      </c>
      <c r="Z1100" s="151">
        <f ca="1">IF(AND(ISBLANK(F1100), ISBLANK(V1100)), "", NETWORKDAYS.INTL(F1100, IF(V1100="", TODAY(), V1100), "0000110", DATA!$B$2:$B$200))</f>
        <v>12</v>
      </c>
    </row>
    <row r="1101" spans="1:31" ht="25.5" x14ac:dyDescent="0.25">
      <c r="A1101" s="19" t="s">
        <v>8524</v>
      </c>
      <c r="B1101" s="19">
        <v>14254494</v>
      </c>
      <c r="C1101" s="139">
        <v>6.125</v>
      </c>
      <c r="D1101" s="19" t="s">
        <v>449</v>
      </c>
      <c r="E1101" s="19" t="s">
        <v>8525</v>
      </c>
      <c r="F1101" s="140">
        <v>45881</v>
      </c>
      <c r="G1101" s="151" t="s">
        <v>3813</v>
      </c>
      <c r="H1101" s="151">
        <v>1145824</v>
      </c>
      <c r="I1101" s="151"/>
      <c r="J1101" s="151"/>
      <c r="K1101" s="151"/>
      <c r="L1101" s="151"/>
      <c r="M1101" s="151"/>
      <c r="N1101" s="151" t="s">
        <v>3578</v>
      </c>
      <c r="O1101" s="151" t="s">
        <v>3579</v>
      </c>
      <c r="P1101" s="151"/>
      <c r="Q1101" s="151"/>
      <c r="R1101" s="151"/>
      <c r="S1101" s="151"/>
      <c r="T1101" s="151"/>
      <c r="U1101" s="151"/>
      <c r="V1101" s="152">
        <v>45890</v>
      </c>
      <c r="W1101" s="151" t="s">
        <v>8526</v>
      </c>
      <c r="X1101" s="189" t="str">
        <f t="shared" si="5"/>
        <v>2025-ARDT-LV3-035-14254494</v>
      </c>
      <c r="Y1101" s="149" t="s">
        <v>4968</v>
      </c>
      <c r="Z1101" s="151">
        <f ca="1">IF(AND(ISBLANK(F1101), ISBLANK(V1101)), "", NETWORKDAYS.INTL(F1101, IF(V1101="", TODAY(), V1101), "0000110", DATA!$B$2:$B$200))</f>
        <v>8</v>
      </c>
    </row>
    <row r="1102" spans="1:31" ht="25.5" x14ac:dyDescent="0.25">
      <c r="A1102" s="19" t="s">
        <v>8548</v>
      </c>
      <c r="B1102" s="19">
        <v>14403085</v>
      </c>
      <c r="C1102" s="139">
        <v>8.375</v>
      </c>
      <c r="D1102" s="19" t="s">
        <v>3837</v>
      </c>
      <c r="E1102" s="19" t="s">
        <v>5285</v>
      </c>
      <c r="F1102" s="140">
        <v>45886</v>
      </c>
      <c r="G1102" s="19" t="s">
        <v>3813</v>
      </c>
      <c r="H1102" s="19">
        <v>2016137</v>
      </c>
      <c r="N1102" s="19" t="s">
        <v>3597</v>
      </c>
      <c r="O1102" s="19" t="s">
        <v>3579</v>
      </c>
      <c r="V1102" s="140">
        <v>45894</v>
      </c>
      <c r="W1102" s="19" t="s">
        <v>8546</v>
      </c>
      <c r="X1102" s="189" t="str">
        <f t="shared" si="5"/>
        <v>2025-ARDT-LV3-036-14403085</v>
      </c>
      <c r="Y1102" s="149" t="s">
        <v>4968</v>
      </c>
      <c r="Z1102" s="151">
        <f ca="1">IF(AND(ISBLANK(F1102), ISBLANK(V1102)), "", NETWORKDAYS.INTL(F1102, IF(V1102="", TODAY(), V1102), "0000110", DATA!$B$2:$B$200))</f>
        <v>7</v>
      </c>
    </row>
    <row r="1103" spans="1:31" x14ac:dyDescent="0.25">
      <c r="A1103" s="19" t="s">
        <v>8543</v>
      </c>
      <c r="B1103" s="19">
        <v>14403086</v>
      </c>
      <c r="C1103" s="139" t="s">
        <v>5063</v>
      </c>
      <c r="D1103" s="19" t="s">
        <v>3837</v>
      </c>
      <c r="E1103" s="19" t="s">
        <v>8544</v>
      </c>
      <c r="F1103" s="140">
        <v>45888</v>
      </c>
      <c r="G1103" s="151" t="s">
        <v>3813</v>
      </c>
      <c r="H1103" s="19">
        <v>2016137</v>
      </c>
      <c r="I1103" s="151"/>
      <c r="J1103" s="151"/>
      <c r="K1103" s="151"/>
      <c r="L1103" s="151"/>
      <c r="M1103" s="151"/>
      <c r="N1103" s="151" t="s">
        <v>3578</v>
      </c>
      <c r="O1103" s="151" t="s">
        <v>3579</v>
      </c>
      <c r="P1103" s="151"/>
      <c r="Q1103" s="151"/>
      <c r="R1103" s="151"/>
      <c r="S1103" s="151"/>
      <c r="T1103" s="151"/>
      <c r="U1103" s="151"/>
      <c r="V1103" s="152">
        <v>45890</v>
      </c>
      <c r="W1103" s="151" t="s">
        <v>8545</v>
      </c>
      <c r="X1103" s="189" t="str">
        <f>A1103&amp;"-"&amp;B1103</f>
        <v>2025-ARDT-LV3-037-14403086</v>
      </c>
      <c r="Z1103" s="151">
        <f ca="1">IF(AND(ISBLANK(F1103), ISBLANK(V1103)), "", NETWORKDAYS.INTL(F1103, IF(V1103="", TODAY(), V1103), "0000110", DATA!$B$2:$B$200))</f>
        <v>3</v>
      </c>
    </row>
    <row r="1104" spans="1:31" x14ac:dyDescent="0.25">
      <c r="A1104" s="19" t="s">
        <v>8603</v>
      </c>
      <c r="B1104" s="19">
        <v>14254493</v>
      </c>
      <c r="C1104" s="139" t="s">
        <v>8462</v>
      </c>
      <c r="D1104" s="19" t="s">
        <v>8604</v>
      </c>
      <c r="E1104" s="19" t="s">
        <v>8525</v>
      </c>
      <c r="F1104" s="140">
        <v>45893</v>
      </c>
      <c r="G1104" s="151" t="s">
        <v>3813</v>
      </c>
      <c r="H1104" s="91">
        <v>1145824</v>
      </c>
      <c r="I1104" s="151"/>
      <c r="J1104" s="151"/>
      <c r="K1104" s="151"/>
      <c r="L1104" s="151"/>
      <c r="M1104" s="151"/>
      <c r="N1104" s="151" t="s">
        <v>3578</v>
      </c>
      <c r="O1104" s="151" t="s">
        <v>3579</v>
      </c>
      <c r="P1104" s="151"/>
      <c r="Q1104" s="151"/>
      <c r="R1104" s="151"/>
      <c r="S1104" s="151"/>
      <c r="T1104" s="151"/>
      <c r="U1104" s="151"/>
      <c r="V1104" s="152">
        <v>45896</v>
      </c>
      <c r="W1104" s="151" t="s">
        <v>8605</v>
      </c>
      <c r="X1104" s="189" t="str">
        <f t="shared" ref="X1104:X1149" si="6">A1104&amp;"-"&amp;B1104</f>
        <v>2025-ARDT-LV3-038-14254493</v>
      </c>
      <c r="Z1104" s="151">
        <f ca="1">IF(AND(ISBLANK(F1104), ISBLANK(V1104)), "", NETWORKDAYS.INTL(F1104, IF(V1104="", TODAY(), V1104), "0000110", DATA!$B$2:$B$200))</f>
        <v>4</v>
      </c>
    </row>
    <row r="1105" spans="1:26" ht="30" x14ac:dyDescent="0.25">
      <c r="A1105" s="19" t="s">
        <v>8606</v>
      </c>
      <c r="B1105" s="19">
        <v>14210788</v>
      </c>
      <c r="C1105" s="139" t="s">
        <v>8607</v>
      </c>
      <c r="D1105" s="19" t="s">
        <v>3996</v>
      </c>
      <c r="E1105" s="19">
        <v>1269308</v>
      </c>
      <c r="F1105" s="140">
        <v>45894</v>
      </c>
      <c r="G1105" s="151" t="s">
        <v>3813</v>
      </c>
      <c r="H1105" s="91">
        <v>1245350</v>
      </c>
      <c r="I1105" s="151"/>
      <c r="J1105" s="151"/>
      <c r="K1105" s="151"/>
      <c r="L1105" s="151"/>
      <c r="M1105" s="151"/>
      <c r="N1105" s="151" t="s">
        <v>3578</v>
      </c>
      <c r="O1105" s="151" t="s">
        <v>3579</v>
      </c>
      <c r="P1105" s="151"/>
      <c r="Q1105" s="151"/>
      <c r="R1105" s="151"/>
      <c r="S1105" s="151"/>
      <c r="T1105" s="151"/>
      <c r="U1105" s="151"/>
      <c r="V1105" s="152">
        <v>45896</v>
      </c>
      <c r="W1105" s="151" t="s">
        <v>8608</v>
      </c>
      <c r="X1105" s="189" t="str">
        <f t="shared" si="6"/>
        <v>2025-ARDT-LV3-039-14210788</v>
      </c>
      <c r="Z1105" s="151">
        <f ca="1">IF(AND(ISBLANK(F1105), ISBLANK(V1105)), "", NETWORKDAYS.INTL(F1105, IF(V1105="", TODAY(), V1105), "0000110", DATA!$B$2:$B$200))</f>
        <v>3</v>
      </c>
    </row>
    <row r="1106" spans="1:26" ht="45" x14ac:dyDescent="0.25">
      <c r="A1106" s="19" t="s">
        <v>8609</v>
      </c>
      <c r="B1106" s="19">
        <v>13655576</v>
      </c>
      <c r="C1106" s="139">
        <v>8.5</v>
      </c>
      <c r="D1106" s="19" t="s">
        <v>3681</v>
      </c>
      <c r="E1106" s="19">
        <v>2025360</v>
      </c>
      <c r="F1106" s="140">
        <v>45894</v>
      </c>
      <c r="G1106" s="151" t="s">
        <v>3813</v>
      </c>
      <c r="H1106" s="91">
        <v>1188149</v>
      </c>
      <c r="I1106" s="151"/>
      <c r="J1106" s="151"/>
      <c r="K1106" s="151"/>
      <c r="L1106" s="151"/>
      <c r="M1106" s="151"/>
      <c r="N1106" s="151" t="s">
        <v>3578</v>
      </c>
      <c r="O1106" s="151" t="s">
        <v>3597</v>
      </c>
      <c r="P1106" s="151"/>
      <c r="Q1106" s="151"/>
      <c r="R1106" s="151"/>
      <c r="S1106" s="151"/>
      <c r="T1106" s="151"/>
      <c r="U1106" s="205" t="s">
        <v>8877</v>
      </c>
      <c r="V1106" s="152">
        <v>45904</v>
      </c>
      <c r="W1106" s="151" t="s">
        <v>8610</v>
      </c>
      <c r="X1106" s="189" t="str">
        <f t="shared" si="6"/>
        <v>2025-ARDT-LV3-040-13655576</v>
      </c>
      <c r="Y1106" s="206" t="s">
        <v>8867</v>
      </c>
      <c r="Z1106" s="151">
        <f ca="1">IF(AND(ISBLANK(F1106), ISBLANK(V1106)), "", NETWORKDAYS.INTL(F1106, IF(V1106="", TODAY(), V1106), "0000110", DATA!$B$2:$B$200))</f>
        <v>9</v>
      </c>
    </row>
    <row r="1107" spans="1:26" x14ac:dyDescent="0.25">
      <c r="A1107" s="19" t="s">
        <v>8686</v>
      </c>
      <c r="B1107" s="19">
        <v>14418439</v>
      </c>
      <c r="C1107" s="139">
        <v>8.375</v>
      </c>
      <c r="D1107" s="19" t="s">
        <v>243</v>
      </c>
      <c r="E1107" s="19" t="s">
        <v>8544</v>
      </c>
      <c r="F1107" s="140">
        <v>45910</v>
      </c>
      <c r="G1107" s="151" t="s">
        <v>3813</v>
      </c>
      <c r="H1107" s="91">
        <v>2016137</v>
      </c>
      <c r="I1107" s="151"/>
      <c r="J1107" s="151"/>
      <c r="K1107" s="151"/>
      <c r="L1107" s="151"/>
      <c r="M1107" s="151"/>
      <c r="N1107" s="151"/>
      <c r="O1107" s="151"/>
      <c r="P1107" s="151"/>
      <c r="Q1107" s="151"/>
      <c r="R1107" s="151"/>
      <c r="S1107" s="151"/>
      <c r="T1107" s="151"/>
      <c r="U1107" s="151"/>
      <c r="V1107" s="152">
        <v>45915</v>
      </c>
      <c r="W1107" s="151" t="s">
        <v>8695</v>
      </c>
      <c r="X1107" s="189" t="str">
        <f t="shared" si="6"/>
        <v>2025-ARDT-LV3-041-14418439</v>
      </c>
      <c r="Z1107" s="151">
        <f ca="1">IF(AND(ISBLANK(F1107), ISBLANK(V1107)), "", NETWORKDAYS.INTL(F1107, IF(V1107="", TODAY(), V1107), "0000110", DATA!$B$2:$B$200))</f>
        <v>4</v>
      </c>
    </row>
    <row r="1108" spans="1:26" x14ac:dyDescent="0.25">
      <c r="A1108" s="19" t="s">
        <v>8687</v>
      </c>
      <c r="B1108" s="19">
        <v>14304771</v>
      </c>
      <c r="C1108" s="139">
        <v>6.125</v>
      </c>
      <c r="D1108" s="19" t="s">
        <v>449</v>
      </c>
      <c r="E1108" s="19" t="s">
        <v>3626</v>
      </c>
      <c r="F1108" s="140">
        <v>45911</v>
      </c>
      <c r="G1108" s="19" t="s">
        <v>3813</v>
      </c>
      <c r="H1108" s="91">
        <v>1145824</v>
      </c>
      <c r="N1108" s="19" t="s">
        <v>3578</v>
      </c>
      <c r="O1108" s="19" t="s">
        <v>3579</v>
      </c>
      <c r="V1108" s="140">
        <v>45912</v>
      </c>
      <c r="W1108" s="151" t="s">
        <v>8688</v>
      </c>
      <c r="X1108" s="189" t="str">
        <f t="shared" si="6"/>
        <v>2025-ARDT-LV3-042-14304771</v>
      </c>
      <c r="Z1108" s="151">
        <f ca="1">IF(AND(ISBLANK(F1108), ISBLANK(V1108)), "", NETWORKDAYS.INTL(F1108, IF(V1108="", TODAY(), V1108), "0000110", DATA!$B$2:$B$200))</f>
        <v>1</v>
      </c>
    </row>
    <row r="1109" spans="1:26" x14ac:dyDescent="0.25">
      <c r="A1109" s="19" t="s">
        <v>8711</v>
      </c>
      <c r="B1109" s="19">
        <v>14418440</v>
      </c>
      <c r="C1109" s="139">
        <v>8.375</v>
      </c>
      <c r="D1109" s="19" t="s">
        <v>243</v>
      </c>
      <c r="E1109" s="19" t="s">
        <v>8544</v>
      </c>
      <c r="F1109" s="140">
        <v>45915</v>
      </c>
      <c r="G1109" s="151" t="s">
        <v>3813</v>
      </c>
      <c r="H1109" s="91">
        <v>2016137</v>
      </c>
      <c r="I1109" s="151"/>
      <c r="J1109" s="151"/>
      <c r="K1109" s="151"/>
      <c r="L1109" s="151"/>
      <c r="M1109" s="151"/>
      <c r="N1109" s="151" t="s">
        <v>3578</v>
      </c>
      <c r="O1109" s="19" t="s">
        <v>3579</v>
      </c>
      <c r="P1109" s="151"/>
      <c r="Q1109" s="151"/>
      <c r="R1109" s="151"/>
      <c r="S1109" s="151"/>
      <c r="T1109" s="151"/>
      <c r="U1109" s="151"/>
      <c r="V1109" s="152">
        <v>45917</v>
      </c>
      <c r="W1109" s="151" t="s">
        <v>8695</v>
      </c>
      <c r="X1109" s="189" t="str">
        <f>A1109&amp;"-"&amp;B1109</f>
        <v>2025-ARDT-LV3-043-14418440</v>
      </c>
      <c r="Z1109" s="151">
        <f ca="1">IF(AND(ISBLANK(F1109), ISBLANK(V1109)), "", NETWORKDAYS.INTL(F1109, IF(V1109="", TODAY(), V1109), "0000110", DATA!$B$2:$B$200))</f>
        <v>3</v>
      </c>
    </row>
    <row r="1110" spans="1:26" x14ac:dyDescent="0.25">
      <c r="A1110" s="19" t="s">
        <v>8746</v>
      </c>
      <c r="B1110" s="19">
        <v>14429720</v>
      </c>
      <c r="C1110" s="139">
        <v>12</v>
      </c>
      <c r="D1110" s="19" t="s">
        <v>5060</v>
      </c>
      <c r="E1110" s="19">
        <v>1176003</v>
      </c>
      <c r="F1110" s="140">
        <v>45917</v>
      </c>
      <c r="G1110" s="151" t="s">
        <v>3813</v>
      </c>
      <c r="H1110" s="91">
        <v>1186940</v>
      </c>
      <c r="I1110" s="151"/>
      <c r="J1110" s="151"/>
      <c r="K1110" s="151"/>
      <c r="L1110" s="151"/>
      <c r="M1110" s="151"/>
      <c r="N1110" s="151"/>
      <c r="O1110" s="151"/>
      <c r="P1110" s="151"/>
      <c r="Q1110" s="151"/>
      <c r="R1110" s="151"/>
      <c r="S1110" s="151"/>
      <c r="T1110" s="151"/>
      <c r="U1110" s="151"/>
      <c r="V1110" s="152">
        <v>45918</v>
      </c>
      <c r="W1110" s="151" t="s">
        <v>8747</v>
      </c>
      <c r="X1110" s="189" t="str">
        <f>A1110&amp;"-"&amp;B1110</f>
        <v>2025-ARDT-LV3-044-14429720</v>
      </c>
      <c r="Z1110" s="151">
        <f ca="1">IF(AND(ISBLANK(F1110), ISBLANK(V1110)), "", NETWORKDAYS.INTL(F1110, IF(V1110="", TODAY(), V1110), "0000110", DATA!$B$2:$B$200))</f>
        <v>2</v>
      </c>
    </row>
    <row r="1111" spans="1:26" x14ac:dyDescent="0.25">
      <c r="A1111" s="19" t="s">
        <v>8774</v>
      </c>
      <c r="B1111" s="19">
        <v>14447949</v>
      </c>
      <c r="C1111" s="139">
        <v>12</v>
      </c>
      <c r="D1111" s="19" t="s">
        <v>5060</v>
      </c>
      <c r="E1111" s="19">
        <v>1176003</v>
      </c>
      <c r="F1111" s="140">
        <v>45924</v>
      </c>
      <c r="G1111" s="151" t="s">
        <v>3813</v>
      </c>
      <c r="H1111" s="91">
        <v>1186940</v>
      </c>
      <c r="I1111" s="151"/>
      <c r="J1111" s="151"/>
      <c r="K1111" s="151"/>
      <c r="L1111" s="151"/>
      <c r="M1111" s="151"/>
      <c r="N1111" s="151" t="s">
        <v>3578</v>
      </c>
      <c r="O1111" s="19" t="s">
        <v>3579</v>
      </c>
      <c r="P1111" s="151"/>
      <c r="Q1111" s="151"/>
      <c r="R1111" s="151"/>
      <c r="S1111" s="151"/>
      <c r="T1111" s="151"/>
      <c r="U1111" s="151"/>
      <c r="V1111" s="152">
        <v>45927</v>
      </c>
      <c r="W1111" s="151" t="s">
        <v>8747</v>
      </c>
      <c r="X1111" s="189" t="str">
        <f t="shared" si="6"/>
        <v>2025-ARDT-LV3-045-14447949</v>
      </c>
      <c r="Z1111" s="151">
        <f ca="1">IF(AND(ISBLANK(F1111), ISBLANK(V1111)), "", NETWORKDAYS.INTL(F1111, IF(V1111="", TODAY(), V1111), "0000110", DATA!$B$2:$B$200))</f>
        <v>2</v>
      </c>
    </row>
    <row r="1112" spans="1:26" x14ac:dyDescent="0.25">
      <c r="A1112" s="19" t="s">
        <v>8775</v>
      </c>
      <c r="B1112" s="19">
        <v>14304770</v>
      </c>
      <c r="C1112" s="139">
        <v>6.125</v>
      </c>
      <c r="D1112" s="19" t="s">
        <v>449</v>
      </c>
      <c r="E1112" s="19">
        <v>1251085</v>
      </c>
      <c r="F1112" s="140">
        <v>45925</v>
      </c>
      <c r="G1112" s="151" t="s">
        <v>3813</v>
      </c>
      <c r="H1112" s="91">
        <v>1145824</v>
      </c>
      <c r="I1112" s="151"/>
      <c r="J1112" s="151"/>
      <c r="K1112" s="151"/>
      <c r="L1112" s="151"/>
      <c r="M1112" s="151"/>
      <c r="N1112" s="151" t="s">
        <v>3578</v>
      </c>
      <c r="O1112" s="19" t="s">
        <v>3579</v>
      </c>
      <c r="P1112" s="151"/>
      <c r="Q1112" s="151"/>
      <c r="R1112" s="151"/>
      <c r="S1112" s="151"/>
      <c r="T1112" s="151"/>
      <c r="U1112" s="151"/>
      <c r="V1112" s="152">
        <v>45930</v>
      </c>
      <c r="W1112" s="151" t="s">
        <v>8776</v>
      </c>
      <c r="X1112" s="189" t="str">
        <f t="shared" si="6"/>
        <v>2025-ARDT-LV3-046-14304770</v>
      </c>
      <c r="Z1112" s="151">
        <f ca="1">IF(AND(ISBLANK(F1112), ISBLANK(V1112)), "", NETWORKDAYS.INTL(F1112, IF(V1112="", TODAY(), V1112), "0000110", DATA!$B$2:$B$200))</f>
        <v>4</v>
      </c>
    </row>
    <row r="1113" spans="1:26" x14ac:dyDescent="0.25">
      <c r="A1113" s="19" t="s">
        <v>8814</v>
      </c>
      <c r="B1113" s="19">
        <v>14295361</v>
      </c>
      <c r="C1113" s="139">
        <v>17</v>
      </c>
      <c r="D1113" s="19" t="s">
        <v>3904</v>
      </c>
      <c r="E1113" s="19">
        <v>1283277</v>
      </c>
      <c r="F1113" s="140">
        <v>45932</v>
      </c>
      <c r="G1113" s="19" t="s">
        <v>3813</v>
      </c>
      <c r="H1113" s="91">
        <v>1153090</v>
      </c>
      <c r="N1113" s="151" t="s">
        <v>3578</v>
      </c>
      <c r="O1113" s="19" t="s">
        <v>3579</v>
      </c>
      <c r="V1113" s="140">
        <v>45935</v>
      </c>
      <c r="W1113" s="151" t="s">
        <v>8816</v>
      </c>
      <c r="X1113" s="189" t="str">
        <f t="shared" si="6"/>
        <v>2025-ARDT-LV3-047-14295361</v>
      </c>
      <c r="Z1113" s="151">
        <f ca="1">IF(AND(ISBLANK(F1113), ISBLANK(V1113)), "", NETWORKDAYS.INTL(F1113, IF(V1113="", TODAY(), V1113), "0000110", DATA!$B$2:$B$200))</f>
        <v>2</v>
      </c>
    </row>
    <row r="1114" spans="1:26" x14ac:dyDescent="0.25">
      <c r="A1114" s="19" t="s">
        <v>8813</v>
      </c>
      <c r="B1114" s="19">
        <v>14451064</v>
      </c>
      <c r="C1114" s="139">
        <v>12</v>
      </c>
      <c r="D1114" s="19" t="s">
        <v>3996</v>
      </c>
      <c r="E1114" s="19">
        <v>1269308</v>
      </c>
      <c r="F1114" s="140">
        <v>45932</v>
      </c>
      <c r="G1114" s="19" t="s">
        <v>3813</v>
      </c>
      <c r="H1114" s="91">
        <v>1245350</v>
      </c>
      <c r="N1114" s="151" t="s">
        <v>3578</v>
      </c>
      <c r="O1114" s="19" t="s">
        <v>3579</v>
      </c>
      <c r="V1114" s="140">
        <v>45935</v>
      </c>
      <c r="W1114" s="151" t="s">
        <v>8815</v>
      </c>
      <c r="X1114" s="189" t="str">
        <f t="shared" si="6"/>
        <v>2025-ARDT-LV3-048-14451064</v>
      </c>
      <c r="Z1114" s="151">
        <f ca="1">IF(AND(ISBLANK(F1114), ISBLANK(V1114)), "", NETWORKDAYS.INTL(F1114, IF(V1114="", TODAY(), V1114), "0000110", DATA!$B$2:$B$200))</f>
        <v>2</v>
      </c>
    </row>
    <row r="1115" spans="1:26" ht="25.5" x14ac:dyDescent="0.25">
      <c r="A1115" s="19" t="s">
        <v>8817</v>
      </c>
      <c r="B1115" s="19">
        <v>14451065</v>
      </c>
      <c r="C1115" s="139">
        <v>12</v>
      </c>
      <c r="D1115" s="19" t="s">
        <v>3996</v>
      </c>
      <c r="E1115" s="19">
        <v>1269308</v>
      </c>
      <c r="F1115" s="140">
        <v>45935</v>
      </c>
      <c r="G1115" s="19" t="s">
        <v>3813</v>
      </c>
      <c r="H1115" s="91">
        <v>1245350</v>
      </c>
      <c r="N1115" s="151" t="s">
        <v>3578</v>
      </c>
      <c r="O1115" s="19" t="s">
        <v>3579</v>
      </c>
      <c r="V1115" s="140">
        <v>45942</v>
      </c>
      <c r="W1115" s="151" t="s">
        <v>8815</v>
      </c>
      <c r="X1115" s="189" t="str">
        <f t="shared" si="6"/>
        <v>2025-ARDT-LV3-049-14451065</v>
      </c>
      <c r="Y1115" s="149" t="s">
        <v>8868</v>
      </c>
      <c r="Z1115" s="151">
        <f ca="1">IF(AND(ISBLANK(F1115), ISBLANK(V1115)), "", NETWORKDAYS.INTL(F1115, IF(V1115="", TODAY(), V1115), "0000110", DATA!$B$2:$B$200))</f>
        <v>6</v>
      </c>
    </row>
    <row r="1116" spans="1:26" ht="25.5" x14ac:dyDescent="0.25">
      <c r="A1116" s="19" t="s">
        <v>8821</v>
      </c>
      <c r="B1116" s="19">
        <v>14446145</v>
      </c>
      <c r="C1116" s="139">
        <v>12</v>
      </c>
      <c r="D1116" s="19" t="s">
        <v>3996</v>
      </c>
      <c r="E1116" s="19" t="s">
        <v>4950</v>
      </c>
      <c r="F1116" s="140">
        <v>45935</v>
      </c>
      <c r="G1116" s="19" t="s">
        <v>3813</v>
      </c>
      <c r="H1116" s="91">
        <v>1245350</v>
      </c>
      <c r="N1116" s="151" t="s">
        <v>3578</v>
      </c>
      <c r="O1116" s="19" t="s">
        <v>3579</v>
      </c>
      <c r="V1116" s="140">
        <v>45942</v>
      </c>
      <c r="W1116" s="151" t="s">
        <v>8815</v>
      </c>
      <c r="X1116" s="189" t="str">
        <f t="shared" si="6"/>
        <v>2025-ARDT-LV3-050-14446145</v>
      </c>
      <c r="Y1116" s="149" t="s">
        <v>8868</v>
      </c>
      <c r="Z1116" s="151">
        <f ca="1">IF(AND(ISBLANK(F1116), ISBLANK(V1116)), "", NETWORKDAYS.INTL(F1116, IF(V1116="", TODAY(), V1116), "0000110", DATA!$B$2:$B$200))</f>
        <v>6</v>
      </c>
    </row>
    <row r="1117" spans="1:26" x14ac:dyDescent="0.25">
      <c r="A1117" s="19" t="s">
        <v>8880</v>
      </c>
      <c r="B1117" s="19">
        <v>14353133</v>
      </c>
      <c r="C1117" s="139">
        <v>3.625</v>
      </c>
      <c r="D1117" s="19" t="s">
        <v>4558</v>
      </c>
      <c r="E1117" s="19" t="s">
        <v>5227</v>
      </c>
      <c r="F1117" s="140">
        <v>45947</v>
      </c>
      <c r="G1117" s="19" t="s">
        <v>3813</v>
      </c>
      <c r="H1117" s="91">
        <v>1228690</v>
      </c>
      <c r="N1117" s="151" t="s">
        <v>3578</v>
      </c>
      <c r="O1117" s="19" t="s">
        <v>3579</v>
      </c>
      <c r="V1117" s="140">
        <v>45949</v>
      </c>
      <c r="W1117" s="19" t="s">
        <v>8881</v>
      </c>
      <c r="X1117" s="189" t="str">
        <f t="shared" si="6"/>
        <v>2025-ARDT-LV3-051-14353133</v>
      </c>
      <c r="Z1117" s="151">
        <f ca="1">IF(AND(ISBLANK(F1117), ISBLANK(V1117)), "", NETWORKDAYS.INTL(F1117, IF(V1117="", TODAY(), V1117), "0000110", DATA!$B$2:$B$200))</f>
        <v>1</v>
      </c>
    </row>
    <row r="1118" spans="1:26" x14ac:dyDescent="0.25">
      <c r="A1118" s="19" t="s">
        <v>8882</v>
      </c>
      <c r="B1118" s="207">
        <v>14403080</v>
      </c>
      <c r="C1118" s="139">
        <v>3.625</v>
      </c>
      <c r="D1118" s="19" t="s">
        <v>4558</v>
      </c>
      <c r="E1118" s="19" t="s">
        <v>5227</v>
      </c>
      <c r="F1118" s="140">
        <v>45949</v>
      </c>
      <c r="G1118" s="19" t="s">
        <v>3813</v>
      </c>
      <c r="H1118" s="91">
        <v>1228690</v>
      </c>
      <c r="N1118" s="151" t="s">
        <v>3578</v>
      </c>
      <c r="O1118" s="19" t="s">
        <v>3579</v>
      </c>
      <c r="V1118" s="140">
        <v>45951</v>
      </c>
      <c r="W1118" s="19" t="s">
        <v>8881</v>
      </c>
      <c r="X1118" s="189" t="str">
        <f t="shared" si="6"/>
        <v>2025-ARDT-LV3-052-14403080</v>
      </c>
      <c r="Z1118" s="151">
        <f ca="1">IF(AND(ISBLANK(F1118), ISBLANK(V1118)), "", NETWORKDAYS.INTL(F1118, IF(V1118="", TODAY(), V1118), "0000110", DATA!$B$2:$B$200))</f>
        <v>3</v>
      </c>
    </row>
    <row r="1119" spans="1:26" x14ac:dyDescent="0.25">
      <c r="A1119" s="19" t="s">
        <v>8883</v>
      </c>
      <c r="B1119" s="207">
        <v>14403079</v>
      </c>
      <c r="C1119" s="139">
        <v>3.625</v>
      </c>
      <c r="D1119" s="19" t="s">
        <v>4558</v>
      </c>
      <c r="E1119" s="19" t="s">
        <v>5227</v>
      </c>
      <c r="F1119" s="140">
        <v>45950</v>
      </c>
      <c r="G1119" s="19" t="s">
        <v>3813</v>
      </c>
      <c r="H1119" s="91">
        <v>1228690</v>
      </c>
      <c r="N1119" s="151" t="s">
        <v>3578</v>
      </c>
      <c r="O1119" s="19" t="s">
        <v>3579</v>
      </c>
      <c r="V1119" s="140">
        <v>45951</v>
      </c>
      <c r="W1119" s="19" t="s">
        <v>8881</v>
      </c>
      <c r="X1119" s="189" t="str">
        <f t="shared" si="6"/>
        <v>2025-ARDT-LV3-053-14403079</v>
      </c>
      <c r="Z1119" s="151">
        <f ca="1">IF(AND(ISBLANK(F1119), ISBLANK(V1119)), "", NETWORKDAYS.INTL(F1119, IF(V1119="", TODAY(), V1119), "0000110", DATA!$B$2:$B$200))</f>
        <v>2</v>
      </c>
    </row>
    <row r="1120" spans="1:26" x14ac:dyDescent="0.25">
      <c r="A1120" s="19" t="s">
        <v>8928</v>
      </c>
      <c r="B1120" s="207">
        <v>14418446</v>
      </c>
      <c r="C1120" s="139">
        <v>3.625</v>
      </c>
      <c r="D1120" s="19" t="s">
        <v>4558</v>
      </c>
      <c r="E1120" s="19">
        <v>2013733</v>
      </c>
      <c r="F1120" s="140">
        <v>45951</v>
      </c>
      <c r="G1120" s="19" t="s">
        <v>3813</v>
      </c>
      <c r="H1120" s="91">
        <v>2016920</v>
      </c>
      <c r="J1120" s="207"/>
      <c r="K1120" s="139"/>
      <c r="N1120" s="151" t="s">
        <v>3578</v>
      </c>
      <c r="O1120" s="19" t="s">
        <v>3579</v>
      </c>
      <c r="V1120" s="140">
        <v>45953</v>
      </c>
      <c r="W1120" s="19" t="s">
        <v>8930</v>
      </c>
      <c r="X1120" s="189" t="str">
        <f t="shared" si="6"/>
        <v>2025-ARDT-LV3-054-14418446</v>
      </c>
      <c r="Z1120" s="151">
        <f ca="1">IF(AND(ISBLANK(F1120), ISBLANK(V1120)), "", NETWORKDAYS.INTL(F1120, IF(V1120="", TODAY(), V1120), "0000110", DATA!$B$2:$B$200))</f>
        <v>3</v>
      </c>
    </row>
    <row r="1121" spans="1:26" x14ac:dyDescent="0.25">
      <c r="A1121" s="19" t="s">
        <v>8929</v>
      </c>
      <c r="B1121" s="207">
        <v>14247236</v>
      </c>
      <c r="C1121" s="139">
        <v>17</v>
      </c>
      <c r="D1121" s="19" t="s">
        <v>3904</v>
      </c>
      <c r="E1121" s="19" t="s">
        <v>8484</v>
      </c>
      <c r="F1121" s="140">
        <v>45951</v>
      </c>
      <c r="G1121" s="19" t="s">
        <v>3813</v>
      </c>
      <c r="H1121" s="91">
        <v>1248668</v>
      </c>
      <c r="J1121" s="207"/>
      <c r="K1121" s="139"/>
      <c r="N1121" s="151" t="s">
        <v>3578</v>
      </c>
      <c r="O1121" s="19" t="s">
        <v>3579</v>
      </c>
      <c r="V1121" s="140">
        <v>45956</v>
      </c>
      <c r="W1121" s="19" t="s">
        <v>8931</v>
      </c>
      <c r="X1121" s="189" t="str">
        <f t="shared" si="6"/>
        <v>2025-ARDT-LV3-055-14247236</v>
      </c>
      <c r="Z1121" s="151">
        <f ca="1">IF(AND(ISBLANK(F1121), ISBLANK(V1121)), "", NETWORKDAYS.INTL(F1121, IF(V1121="", TODAY(), V1121), "0000110", DATA!$B$2:$B$200))</f>
        <v>4</v>
      </c>
    </row>
    <row r="1122" spans="1:26" ht="63.75" x14ac:dyDescent="0.25">
      <c r="A1122" s="19" t="s">
        <v>8951</v>
      </c>
      <c r="B1122" s="207">
        <v>14426669</v>
      </c>
      <c r="C1122" s="139">
        <v>3.625</v>
      </c>
      <c r="D1122" s="19" t="s">
        <v>4558</v>
      </c>
      <c r="E1122" s="19">
        <v>2013733</v>
      </c>
      <c r="F1122" s="140">
        <v>45957</v>
      </c>
      <c r="G1122" s="19" t="s">
        <v>3813</v>
      </c>
      <c r="H1122" s="91">
        <v>2016920</v>
      </c>
      <c r="J1122" s="207"/>
      <c r="K1122" s="139"/>
      <c r="N1122" s="151" t="s">
        <v>3578</v>
      </c>
      <c r="O1122" s="19" t="s">
        <v>3579</v>
      </c>
      <c r="V1122" s="140">
        <v>45960</v>
      </c>
      <c r="W1122" s="19" t="s">
        <v>8952</v>
      </c>
      <c r="X1122" s="189" t="str">
        <f t="shared" si="6"/>
        <v>2025-ARDT-LV3-056-14426669</v>
      </c>
      <c r="Y1122" s="149" t="s">
        <v>8985</v>
      </c>
      <c r="Z1122" s="151">
        <f ca="1">IF(AND(ISBLANK(F1122), ISBLANK(V1122)), "", NETWORKDAYS.INTL(F1122, IF(V1122="", TODAY(), V1122), "0000110", DATA!$B$2:$B$200))</f>
        <v>4</v>
      </c>
    </row>
    <row r="1123" spans="1:26" x14ac:dyDescent="0.25">
      <c r="A1123" s="19" t="s">
        <v>8961</v>
      </c>
      <c r="B1123" s="207">
        <v>14304769</v>
      </c>
      <c r="C1123" s="139">
        <v>6.125</v>
      </c>
      <c r="D1123" s="19" t="s">
        <v>449</v>
      </c>
      <c r="E1123" s="19" t="s">
        <v>8525</v>
      </c>
      <c r="F1123" s="140">
        <v>45958</v>
      </c>
      <c r="G1123" s="19" t="s">
        <v>3813</v>
      </c>
      <c r="H1123" s="91">
        <v>1145824</v>
      </c>
      <c r="N1123" s="151" t="s">
        <v>3578</v>
      </c>
      <c r="O1123" s="19" t="s">
        <v>3579</v>
      </c>
      <c r="V1123" s="140">
        <v>45960</v>
      </c>
      <c r="W1123" s="19" t="s">
        <v>8962</v>
      </c>
      <c r="X1123" s="189" t="str">
        <f t="shared" si="6"/>
        <v>2025-ARDT-LV3-057-14304769</v>
      </c>
      <c r="Z1123" s="151">
        <f ca="1">IF(AND(ISBLANK(F1123), ISBLANK(V1123)), "", NETWORKDAYS.INTL(F1123, IF(V1123="", TODAY(), V1123), "0000110", DATA!$B$2:$B$200))</f>
        <v>3</v>
      </c>
    </row>
    <row r="1124" spans="1:26" x14ac:dyDescent="0.25">
      <c r="A1124" s="19" t="s">
        <v>9047</v>
      </c>
      <c r="B1124" s="207">
        <v>14431431</v>
      </c>
      <c r="C1124" s="139">
        <v>6.125</v>
      </c>
      <c r="D1124" s="19" t="s">
        <v>449</v>
      </c>
      <c r="E1124" s="19" t="s">
        <v>8525</v>
      </c>
      <c r="F1124" s="140">
        <v>45966</v>
      </c>
      <c r="G1124" s="19" t="s">
        <v>3813</v>
      </c>
      <c r="H1124" s="91">
        <v>1145824</v>
      </c>
      <c r="N1124" s="151" t="s">
        <v>3578</v>
      </c>
      <c r="O1124" s="19" t="s">
        <v>3579</v>
      </c>
      <c r="V1124" s="140">
        <v>45970</v>
      </c>
      <c r="W1124" s="19" t="s">
        <v>9048</v>
      </c>
      <c r="X1124" s="189" t="str">
        <f t="shared" si="6"/>
        <v>2025-ARDT-LV3-058-14431431</v>
      </c>
      <c r="Z1124" s="151">
        <f ca="1">IF(AND(ISBLANK(F1124), ISBLANK(V1124)), "", NETWORKDAYS.INTL(F1124, IF(V1124="", TODAY(), V1124), "0000110", DATA!$B$2:$B$200))</f>
        <v>3</v>
      </c>
    </row>
    <row r="1125" spans="1:26" x14ac:dyDescent="0.25">
      <c r="A1125" s="19" t="s">
        <v>9102</v>
      </c>
      <c r="B1125" s="19">
        <v>14431432</v>
      </c>
      <c r="C1125" s="139">
        <v>6.125</v>
      </c>
      <c r="D1125" s="19" t="s">
        <v>449</v>
      </c>
      <c r="E1125" s="19" t="s">
        <v>8525</v>
      </c>
      <c r="F1125" s="140">
        <v>45981</v>
      </c>
      <c r="G1125" s="19" t="s">
        <v>3813</v>
      </c>
      <c r="H1125" s="91">
        <v>1145824</v>
      </c>
      <c r="N1125" s="19" t="s">
        <v>3579</v>
      </c>
      <c r="O1125" s="19" t="s">
        <v>3578</v>
      </c>
      <c r="V1125" s="140">
        <v>45987</v>
      </c>
      <c r="W1125" s="19" t="s">
        <v>9048</v>
      </c>
      <c r="X1125" s="189" t="str">
        <f t="shared" si="6"/>
        <v>2025-ARDT-LV3-059-14431432</v>
      </c>
      <c r="Z1125" s="151">
        <f ca="1">IF(AND(ISBLANK(F1125), ISBLANK(V1125)), "", NETWORKDAYS.INTL(F1125, IF(V1125="", TODAY(), V1125), "0000110", DATA!$B$2:$B$200))</f>
        <v>5</v>
      </c>
    </row>
    <row r="1126" spans="1:26" x14ac:dyDescent="0.25">
      <c r="A1126" s="157" t="s">
        <v>9152</v>
      </c>
      <c r="B1126" s="19">
        <v>14431433</v>
      </c>
      <c r="C1126" s="139">
        <v>6.125</v>
      </c>
      <c r="D1126" s="19" t="s">
        <v>449</v>
      </c>
      <c r="E1126" s="19" t="s">
        <v>8525</v>
      </c>
      <c r="F1126" s="140">
        <v>45986</v>
      </c>
      <c r="G1126" s="19" t="s">
        <v>3813</v>
      </c>
      <c r="H1126" s="91">
        <v>1145824</v>
      </c>
      <c r="V1126" s="140">
        <v>46001</v>
      </c>
      <c r="W1126" s="19" t="s">
        <v>9048</v>
      </c>
      <c r="X1126" s="189" t="str">
        <f t="shared" si="6"/>
        <v>2025-ARDT-LV3-060-14431433</v>
      </c>
      <c r="Z1126" s="151">
        <f ca="1">IF(AND(ISBLANK(F1126), ISBLANK(V1126)), "", NETWORKDAYS.INTL(F1126, IF(V1126="", TODAY(), V1126), "0000110", DATA!$B$2:$B$200))</f>
        <v>12</v>
      </c>
    </row>
    <row r="1127" spans="1:26" x14ac:dyDescent="0.25">
      <c r="A1127" s="19" t="s">
        <v>9220</v>
      </c>
      <c r="B1127" s="19">
        <v>14426670</v>
      </c>
      <c r="C1127" s="139" t="s">
        <v>5821</v>
      </c>
      <c r="D1127" s="19" t="s">
        <v>9221</v>
      </c>
      <c r="E1127" s="19">
        <v>2013733</v>
      </c>
      <c r="F1127" s="140">
        <v>46001</v>
      </c>
      <c r="G1127" s="19" t="s">
        <v>3813</v>
      </c>
      <c r="H1127" s="91">
        <v>2016920</v>
      </c>
      <c r="V1127" s="140">
        <v>46003</v>
      </c>
      <c r="W1127" s="19" t="s">
        <v>8930</v>
      </c>
      <c r="X1127" s="189" t="str">
        <f t="shared" si="6"/>
        <v>2025-ARDT-LV3-061-14426670</v>
      </c>
      <c r="Z1127" s="151"/>
    </row>
    <row r="1128" spans="1:26" x14ac:dyDescent="0.25">
      <c r="A1128" s="19" t="s">
        <v>9226</v>
      </c>
      <c r="B1128" s="19">
        <v>14460271</v>
      </c>
      <c r="C1128" s="139" t="s">
        <v>5821</v>
      </c>
      <c r="D1128" s="19" t="s">
        <v>9221</v>
      </c>
      <c r="E1128" s="19">
        <v>2013733</v>
      </c>
      <c r="F1128" s="140">
        <v>46002</v>
      </c>
      <c r="G1128" s="19" t="s">
        <v>3813</v>
      </c>
      <c r="H1128" s="91">
        <v>2016920</v>
      </c>
      <c r="X1128" s="189" t="str">
        <f t="shared" si="6"/>
        <v>2025-ARDT-LV3-062-14460271</v>
      </c>
      <c r="Z1128" s="151">
        <f ca="1">IF(AND(ISBLANK(F1128), ISBLANK(V1128)), "", NETWORKDAYS.INTL(F1128, IF(V1128="", TODAY(), V1128), "0000110", DATA!$B$2:$B$200))</f>
        <v>36</v>
      </c>
    </row>
    <row r="1129" spans="1:26" x14ac:dyDescent="0.25">
      <c r="A1129" s="19" t="s">
        <v>9429</v>
      </c>
      <c r="B1129" s="19">
        <v>14247235</v>
      </c>
      <c r="C1129" s="139">
        <v>17</v>
      </c>
      <c r="D1129" s="19" t="s">
        <v>3904</v>
      </c>
      <c r="E1129" s="19">
        <v>2028825</v>
      </c>
      <c r="F1129" s="140">
        <v>46028</v>
      </c>
      <c r="G1129" s="19" t="s">
        <v>3813</v>
      </c>
      <c r="H1129" s="91">
        <v>1248668</v>
      </c>
      <c r="W1129" s="19" t="s">
        <v>9430</v>
      </c>
      <c r="X1129" s="189" t="str">
        <f t="shared" si="6"/>
        <v>2026-ARDT-LV3-001-14247235</v>
      </c>
      <c r="Z1129" s="151">
        <f ca="1">IF(AND(ISBLANK(F1129), ISBLANK(V1129)), "", NETWORKDAYS.INTL(F1129, IF(V1129="", TODAY(), V1129), "0000110", DATA!$B$2:$B$200))</f>
        <v>18</v>
      </c>
    </row>
    <row r="1130" spans="1:26" x14ac:dyDescent="0.25">
      <c r="A1130" s="19" t="s">
        <v>9441</v>
      </c>
      <c r="B1130" s="159">
        <v>14418427</v>
      </c>
      <c r="C1130" s="139">
        <v>3.625</v>
      </c>
      <c r="D1130" s="19" t="s">
        <v>4558</v>
      </c>
      <c r="E1130" s="19" t="s">
        <v>9069</v>
      </c>
      <c r="F1130" s="140">
        <v>46028</v>
      </c>
      <c r="G1130" s="19" t="s">
        <v>3813</v>
      </c>
      <c r="H1130" s="91">
        <v>1228690</v>
      </c>
      <c r="W1130" s="19" t="s">
        <v>9069</v>
      </c>
      <c r="X1130" s="189" t="str">
        <f t="shared" si="6"/>
        <v>2026-ARDT-LV3-002-14418427</v>
      </c>
      <c r="Y1130" s="92" t="s">
        <v>9444</v>
      </c>
      <c r="Z1130" s="151">
        <f ca="1">IF(AND(ISBLANK(F1130), ISBLANK(V1130)), "", NETWORKDAYS.INTL(F1130, IF(V1130="", TODAY(), V1130), "0000110", DATA!$B$2:$B$200))</f>
        <v>18</v>
      </c>
    </row>
    <row r="1131" spans="1:26" x14ac:dyDescent="0.25">
      <c r="A1131" s="19" t="s">
        <v>9457</v>
      </c>
      <c r="B1131" s="19">
        <v>14431434</v>
      </c>
      <c r="C1131" s="139">
        <v>6.125</v>
      </c>
      <c r="D1131" s="19" t="s">
        <v>1834</v>
      </c>
      <c r="E1131" s="19" t="s">
        <v>8525</v>
      </c>
      <c r="F1131" s="140">
        <v>46040</v>
      </c>
      <c r="G1131" s="19" t="s">
        <v>5346</v>
      </c>
      <c r="H1131" s="91">
        <v>1251085</v>
      </c>
      <c r="W1131" s="19" t="s">
        <v>9472</v>
      </c>
      <c r="X1131" s="189" t="str">
        <f t="shared" si="6"/>
        <v>2026-ARDT-LV3-003-14431434</v>
      </c>
      <c r="Z1131" s="151">
        <f ca="1">IF(AND(ISBLANK(F1131), ISBLANK(V1131)), "", NETWORKDAYS.INTL(F1131, IF(V1131="", TODAY(), V1131), "0000110", DATA!$B$2:$B$200))</f>
        <v>10</v>
      </c>
    </row>
    <row r="1132" spans="1:26" x14ac:dyDescent="0.25">
      <c r="A1132" s="19" t="s">
        <v>9471</v>
      </c>
      <c r="B1132" s="19">
        <v>14431435</v>
      </c>
      <c r="C1132" s="139">
        <v>6.125</v>
      </c>
      <c r="D1132" s="19" t="s">
        <v>449</v>
      </c>
      <c r="E1132" s="19" t="s">
        <v>8525</v>
      </c>
      <c r="F1132" s="140">
        <v>46040</v>
      </c>
      <c r="G1132" s="19" t="s">
        <v>3813</v>
      </c>
      <c r="H1132" s="91">
        <v>1145824</v>
      </c>
      <c r="W1132" s="19" t="s">
        <v>9472</v>
      </c>
      <c r="X1132" s="189" t="str">
        <f t="shared" si="6"/>
        <v>2026-ARDT-LV3-004-14431435</v>
      </c>
      <c r="Z1132" s="151">
        <f ca="1">IF(AND(ISBLANK(F1132), ISBLANK(V1132)), "", NETWORKDAYS.INTL(F1132, IF(V1132="", TODAY(), V1132), "0000110", DATA!$B$2:$B$200))</f>
        <v>10</v>
      </c>
    </row>
    <row r="1133" spans="1:26" x14ac:dyDescent="0.25">
      <c r="A1133" s="19" t="s">
        <v>9506</v>
      </c>
      <c r="B1133" s="19">
        <v>14489655</v>
      </c>
      <c r="C1133" s="139" t="s">
        <v>5821</v>
      </c>
      <c r="D1133" s="19" t="s">
        <v>9221</v>
      </c>
      <c r="E1133" s="19" t="s">
        <v>9505</v>
      </c>
      <c r="F1133" s="140">
        <v>46043</v>
      </c>
      <c r="G1133" s="19" t="s">
        <v>3813</v>
      </c>
      <c r="H1133" s="91">
        <v>2016920</v>
      </c>
      <c r="X1133" s="189" t="str">
        <f t="shared" si="6"/>
        <v>2026-ARDT-LV3-005-14489655</v>
      </c>
      <c r="Z1133" s="151">
        <f ca="1">IF(AND(ISBLANK(F1133), ISBLANK(V1133)), "", NETWORKDAYS.INTL(F1133, IF(V1133="", TODAY(), V1133), "0000110", DATA!$B$2:$B$200))</f>
        <v>7</v>
      </c>
    </row>
    <row r="1134" spans="1:26" x14ac:dyDescent="0.25">
      <c r="H1134" s="91"/>
      <c r="X1134" s="189" t="str">
        <f t="shared" si="6"/>
        <v>-</v>
      </c>
      <c r="Z1134" s="151" t="str">
        <f ca="1">IF(AND(ISBLANK(F1134), ISBLANK(V1134)), "", NETWORKDAYS.INTL(F1134, IF(V1134="", TODAY(), V1134), "0000110", DATA!$B$2:$B$200))</f>
        <v/>
      </c>
    </row>
    <row r="1135" spans="1:26" x14ac:dyDescent="0.25">
      <c r="H1135" s="91"/>
      <c r="X1135" s="189" t="str">
        <f t="shared" si="6"/>
        <v>-</v>
      </c>
      <c r="Z1135" s="151" t="str">
        <f ca="1">IF(AND(ISBLANK(F1135), ISBLANK(V1135)), "", NETWORKDAYS.INTL(F1135, IF(V1135="", TODAY(), V1135), "0000110", DATA!$B$2:$B$200))</f>
        <v/>
      </c>
    </row>
    <row r="1136" spans="1:26" x14ac:dyDescent="0.25">
      <c r="H1136" s="91"/>
      <c r="X1136" s="189" t="str">
        <f t="shared" si="6"/>
        <v>-</v>
      </c>
      <c r="Z1136" s="151" t="str">
        <f ca="1">IF(AND(ISBLANK(F1136), ISBLANK(V1136)), "", NETWORKDAYS.INTL(F1136, IF(V1136="", TODAY(), V1136), "0000110", DATA!$B$2:$B$200))</f>
        <v/>
      </c>
    </row>
    <row r="1137" spans="2:26" x14ac:dyDescent="0.25">
      <c r="B1137" s="19">
        <v>13472099</v>
      </c>
      <c r="H1137" s="91"/>
      <c r="X1137" s="189" t="str">
        <f t="shared" si="6"/>
        <v>-13472099</v>
      </c>
      <c r="Z1137" s="151" t="str">
        <f ca="1">IF(AND(ISBLANK(F1137), ISBLANK(V1137)), "", NETWORKDAYS.INTL(F1137, IF(V1137="", TODAY(), V1137), "0000110", DATA!$B$2:$B$200))</f>
        <v/>
      </c>
    </row>
    <row r="1138" spans="2:26" x14ac:dyDescent="0.25">
      <c r="B1138" s="19">
        <v>13433560</v>
      </c>
      <c r="H1138" s="91"/>
      <c r="X1138" s="189" t="str">
        <f t="shared" si="6"/>
        <v>-13433560</v>
      </c>
      <c r="Z1138" s="151" t="str">
        <f ca="1">IF(AND(ISBLANK(F1138), ISBLANK(V1138)), "", NETWORKDAYS.INTL(F1138, IF(V1138="", TODAY(), V1138), "0000110", DATA!$B$2:$B$200))</f>
        <v/>
      </c>
    </row>
    <row r="1139" spans="2:26" x14ac:dyDescent="0.25">
      <c r="B1139" s="19">
        <v>13334759</v>
      </c>
      <c r="H1139" s="91"/>
      <c r="X1139" s="189" t="str">
        <f t="shared" si="6"/>
        <v>-13334759</v>
      </c>
      <c r="Z1139" s="151" t="str">
        <f ca="1">IF(AND(ISBLANK(F1139), ISBLANK(V1139)), "", NETWORKDAYS.INTL(F1139, IF(V1139="", TODAY(), V1139), "0000110", DATA!$B$2:$B$200))</f>
        <v/>
      </c>
    </row>
    <row r="1140" spans="2:26" x14ac:dyDescent="0.25">
      <c r="B1140" s="19">
        <v>13771585</v>
      </c>
      <c r="H1140" s="91"/>
      <c r="X1140" s="189" t="str">
        <f t="shared" si="6"/>
        <v>-13771585</v>
      </c>
      <c r="Z1140" s="151" t="str">
        <f ca="1">IF(AND(ISBLANK(F1140), ISBLANK(V1140)), "", NETWORKDAYS.INTL(F1140, IF(V1140="", TODAY(), V1140), "0000110", DATA!$B$2:$B$200))</f>
        <v/>
      </c>
    </row>
    <row r="1141" spans="2:26" x14ac:dyDescent="0.25">
      <c r="B1141" s="19">
        <v>13607754</v>
      </c>
      <c r="X1141" s="189" t="str">
        <f t="shared" si="6"/>
        <v>-13607754</v>
      </c>
      <c r="Z1141" s="151" t="str">
        <f ca="1">IF(AND(ISBLANK(F1141), ISBLANK(V1141)), "", NETWORKDAYS.INTL(F1141, IF(V1141="", TODAY(), V1141), "0000110", DATA!$B$2:$B$200))</f>
        <v/>
      </c>
    </row>
    <row r="1142" spans="2:26" x14ac:dyDescent="0.25">
      <c r="X1142" s="189" t="str">
        <f t="shared" si="6"/>
        <v>-</v>
      </c>
      <c r="Z1142" s="151" t="str">
        <f ca="1">IF(AND(ISBLANK(F1142), ISBLANK(V1142)), "", NETWORKDAYS.INTL(F1142, IF(V1142="", TODAY(), V1142), "0000110", DATA!$B$2:$B$200))</f>
        <v/>
      </c>
    </row>
    <row r="1143" spans="2:26" x14ac:dyDescent="0.25">
      <c r="X1143" s="189" t="str">
        <f t="shared" si="6"/>
        <v>-</v>
      </c>
      <c r="Z1143" s="151" t="str">
        <f ca="1">IF(AND(ISBLANK(F1143), ISBLANK(V1143)), "", NETWORKDAYS.INTL(F1143, IF(V1143="", TODAY(), V1143), "0000110", DATA!$B$2:$B$200))</f>
        <v/>
      </c>
    </row>
    <row r="1144" spans="2:26" x14ac:dyDescent="0.25">
      <c r="X1144" s="189" t="str">
        <f t="shared" si="6"/>
        <v>-</v>
      </c>
      <c r="Z1144" s="151" t="str">
        <f ca="1">IF(AND(ISBLANK(F1144), ISBLANK(V1144)), "", NETWORKDAYS.INTL(F1144, IF(V1144="", TODAY(), V1144), "0000110", DATA!$B$2:$B$200))</f>
        <v/>
      </c>
    </row>
    <row r="1145" spans="2:26" x14ac:dyDescent="0.25">
      <c r="X1145" s="189" t="str">
        <f t="shared" si="6"/>
        <v>-</v>
      </c>
      <c r="Z1145" s="151" t="str">
        <f ca="1">IF(AND(ISBLANK(F1145), ISBLANK(V1145)), "", NETWORKDAYS.INTL(F1145, IF(V1145="", TODAY(), V1145), "0000110", DATA!$B$2:$B$200))</f>
        <v/>
      </c>
    </row>
    <row r="1146" spans="2:26" x14ac:dyDescent="0.25">
      <c r="X1146" s="189" t="str">
        <f t="shared" si="6"/>
        <v>-</v>
      </c>
      <c r="Z1146" s="151" t="str">
        <f ca="1">IF(AND(ISBLANK(F1146), ISBLANK(V1146)), "", NETWORKDAYS.INTL(F1146, IF(V1146="", TODAY(), V1146), "0000110", DATA!$B$2:$B$200))</f>
        <v/>
      </c>
    </row>
    <row r="1147" spans="2:26" x14ac:dyDescent="0.25">
      <c r="X1147" s="189" t="str">
        <f t="shared" si="6"/>
        <v>-</v>
      </c>
      <c r="Z1147" s="151" t="str">
        <f ca="1">IF(AND(ISBLANK(F1147), ISBLANK(V1147)), "", NETWORKDAYS.INTL(F1147, IF(V1147="", TODAY(), V1147), "0000110", DATA!$B$2:$B$200))</f>
        <v/>
      </c>
    </row>
    <row r="1148" spans="2:26" x14ac:dyDescent="0.25">
      <c r="X1148" s="189"/>
    </row>
    <row r="1149" spans="2:26" x14ac:dyDescent="0.25">
      <c r="X1149" s="189" t="str">
        <f t="shared" si="6"/>
        <v>-</v>
      </c>
    </row>
    <row r="1563" spans="28:30" x14ac:dyDescent="0.25">
      <c r="AB1563" s="19" t="s">
        <v>2726</v>
      </c>
      <c r="AC1563" s="19"/>
      <c r="AD1563" s="19" t="s">
        <v>2727</v>
      </c>
    </row>
    <row r="1564" spans="28:30" x14ac:dyDescent="0.25">
      <c r="AB1564" s="19" t="s">
        <v>2729</v>
      </c>
      <c r="AC1564" s="19"/>
      <c r="AD1564" s="19" t="s">
        <v>2730</v>
      </c>
    </row>
  </sheetData>
  <autoFilter ref="A1:AG1147" xr:uid="{00000000-0001-0000-0200-000000000000}"/>
  <phoneticPr fontId="35" type="noConversion"/>
  <conditionalFormatting sqref="A2:A1038 A1040:A1067 A1071:A1088 A1091:A1092 I1120:I1122 A1095:A1048576">
    <cfRule type="duplicateValues" dxfId="836" priority="233"/>
    <cfRule type="duplicateValues" dxfId="835" priority="239"/>
  </conditionalFormatting>
  <conditionalFormatting sqref="A1039">
    <cfRule type="duplicateValues" dxfId="834" priority="179"/>
    <cfRule type="duplicateValues" dxfId="833" priority="189"/>
  </conditionalFormatting>
  <conditionalFormatting sqref="A1089:A1090">
    <cfRule type="duplicateValues" dxfId="832" priority="126"/>
    <cfRule type="duplicateValues" dxfId="831" priority="127"/>
    <cfRule type="duplicateValues" dxfId="830" priority="128"/>
  </conditionalFormatting>
  <conditionalFormatting sqref="B1:B1088 B1090:B1093 B1280:B1048576">
    <cfRule type="duplicateValues" dxfId="829" priority="129"/>
  </conditionalFormatting>
  <conditionalFormatting sqref="B1:B1093 B1280:B1048576">
    <cfRule type="duplicateValues" dxfId="828" priority="105"/>
  </conditionalFormatting>
  <conditionalFormatting sqref="B1:B1117 B1125:B1048576">
    <cfRule type="duplicateValues" dxfId="827" priority="99"/>
    <cfRule type="duplicateValues" dxfId="826" priority="103"/>
    <cfRule type="duplicateValues" dxfId="825" priority="104"/>
  </conditionalFormatting>
  <conditionalFormatting sqref="B1:B1048576 J1120:J1122">
    <cfRule type="duplicateValues" dxfId="824" priority="98"/>
  </conditionalFormatting>
  <conditionalFormatting sqref="B1:B1048576">
    <cfRule type="duplicateValues" dxfId="823" priority="1"/>
    <cfRule type="duplicateValues" dxfId="822" priority="2"/>
    <cfRule type="duplicateValues" dxfId="821" priority="3"/>
    <cfRule type="duplicateValues" dxfId="820" priority="4"/>
    <cfRule type="duplicateValues" dxfId="819" priority="5"/>
    <cfRule type="duplicateValues" dxfId="818" priority="94"/>
  </conditionalFormatting>
  <conditionalFormatting sqref="B2:B907 B988:B992 B995:B1017 B1020:B1021 B1023:B1038 B1040:B1043 B1056:B1067 B1069:B1087 B1280:B1048576 A1093:E1093 B1090:B1092 A1094 C1094:E1094">
    <cfRule type="duplicateValues" dxfId="817" priority="218"/>
    <cfRule type="duplicateValues" dxfId="816" priority="232"/>
    <cfRule type="duplicateValues" dxfId="815" priority="29248"/>
  </conditionalFormatting>
  <conditionalFormatting sqref="B2:B907 B988:B992 B995:B1017 B1020:B1021 B1023:B1038 B1040:B1043 B1056:B1067 B1069:B1087 AI1:AI1048576 B1280:B1048576 A1093:E1093 B1090:B1092 A1094 C1094:E1094">
    <cfRule type="duplicateValues" dxfId="814" priority="234"/>
  </conditionalFormatting>
  <conditionalFormatting sqref="B2:B992 B995:B1017 B1020:B1021 B1023:B1038 B1040:B1043 B1056:B1067 B1069:B1087 B1280:B1048576 A1093:E1093 B1090:B1092 A1094 C1094:E1094">
    <cfRule type="duplicateValues" dxfId="813" priority="207"/>
  </conditionalFormatting>
  <conditionalFormatting sqref="B2:B1017 B1020:B1021 B1023:B1038 B1040:B1043 B1056:B1067 B1069:B1087 B1280:B1048576 A1093:E1093 B1090:B1092 A1094 C1094:E1094">
    <cfRule type="duplicateValues" dxfId="812" priority="206"/>
  </conditionalFormatting>
  <conditionalFormatting sqref="B2:B1038 B1040:B1043 B1056:B1067 B1069:B1087 B1280:B1048576 A1093:E1093 B1090:B1092 A1094 C1094:E1094">
    <cfRule type="duplicateValues" dxfId="811" priority="195"/>
  </conditionalFormatting>
  <conditionalFormatting sqref="B2:B1087 B1280:B1048576 A1093:E1093 B1090:B1092 A1094 C1094:E1094">
    <cfRule type="duplicateValues" dxfId="810" priority="164"/>
  </conditionalFormatting>
  <conditionalFormatting sqref="B908:B987">
    <cfRule type="duplicateValues" dxfId="809" priority="208"/>
    <cfRule type="duplicateValues" dxfId="808" priority="209"/>
    <cfRule type="duplicateValues" dxfId="807" priority="210"/>
    <cfRule type="duplicateValues" dxfId="806" priority="211"/>
    <cfRule type="duplicateValues" dxfId="805" priority="212"/>
    <cfRule type="duplicateValues" dxfId="804" priority="213"/>
    <cfRule type="duplicateValues" dxfId="803" priority="214"/>
    <cfRule type="duplicateValues" dxfId="802" priority="215"/>
    <cfRule type="duplicateValues" dxfId="801" priority="216"/>
    <cfRule type="duplicateValues" dxfId="800" priority="217"/>
  </conditionalFormatting>
  <conditionalFormatting sqref="B1020">
    <cfRule type="duplicateValues" dxfId="799" priority="196"/>
    <cfRule type="duplicateValues" dxfId="798" priority="197"/>
    <cfRule type="duplicateValues" dxfId="797" priority="198"/>
    <cfRule type="duplicateValues" dxfId="796" priority="199"/>
    <cfRule type="duplicateValues" dxfId="795" priority="200"/>
    <cfRule type="duplicateValues" dxfId="794" priority="201"/>
    <cfRule type="duplicateValues" dxfId="793" priority="202"/>
    <cfRule type="duplicateValues" dxfId="792" priority="203"/>
    <cfRule type="duplicateValues" dxfId="791" priority="204"/>
    <cfRule type="duplicateValues" dxfId="790" priority="205"/>
  </conditionalFormatting>
  <conditionalFormatting sqref="B1039">
    <cfRule type="duplicateValues" dxfId="789" priority="180"/>
    <cfRule type="duplicateValues" dxfId="788" priority="181"/>
    <cfRule type="duplicateValues" dxfId="787" priority="182"/>
    <cfRule type="duplicateValues" dxfId="786" priority="183"/>
    <cfRule type="duplicateValues" dxfId="785" priority="184"/>
    <cfRule type="duplicateValues" dxfId="784" priority="185"/>
    <cfRule type="duplicateValues" dxfId="783" priority="186"/>
    <cfRule type="duplicateValues" dxfId="782" priority="187"/>
    <cfRule type="duplicateValues" dxfId="781" priority="188"/>
    <cfRule type="duplicateValues" dxfId="780" priority="190"/>
    <cfRule type="duplicateValues" dxfId="779" priority="191"/>
    <cfRule type="duplicateValues" dxfId="778" priority="192"/>
    <cfRule type="duplicateValues" dxfId="777" priority="193"/>
    <cfRule type="duplicateValues" dxfId="776" priority="194"/>
  </conditionalFormatting>
  <conditionalFormatting sqref="B1050">
    <cfRule type="duplicateValues" dxfId="775" priority="165"/>
    <cfRule type="duplicateValues" dxfId="774" priority="166"/>
    <cfRule type="duplicateValues" dxfId="773" priority="167"/>
    <cfRule type="duplicateValues" dxfId="772" priority="168"/>
    <cfRule type="duplicateValues" dxfId="771" priority="169"/>
    <cfRule type="duplicateValues" dxfId="770" priority="170"/>
    <cfRule type="duplicateValues" dxfId="769" priority="171"/>
    <cfRule type="duplicateValues" dxfId="768" priority="172"/>
    <cfRule type="duplicateValues" dxfId="767" priority="173"/>
    <cfRule type="duplicateValues" dxfId="766" priority="174"/>
    <cfRule type="duplicateValues" dxfId="765" priority="175"/>
    <cfRule type="duplicateValues" dxfId="764" priority="176"/>
    <cfRule type="duplicateValues" dxfId="763" priority="177"/>
    <cfRule type="duplicateValues" dxfId="762" priority="178"/>
  </conditionalFormatting>
  <conditionalFormatting sqref="B1088">
    <cfRule type="duplicateValues" dxfId="761" priority="130"/>
    <cfRule type="duplicateValues" dxfId="760" priority="131"/>
    <cfRule type="duplicateValues" dxfId="759" priority="132"/>
    <cfRule type="duplicateValues" dxfId="758" priority="133"/>
    <cfRule type="duplicateValues" dxfId="757" priority="134"/>
    <cfRule type="duplicateValues" dxfId="756" priority="135"/>
    <cfRule type="duplicateValues" dxfId="755" priority="136"/>
    <cfRule type="duplicateValues" dxfId="754" priority="137"/>
    <cfRule type="duplicateValues" dxfId="753" priority="138"/>
    <cfRule type="duplicateValues" dxfId="752" priority="139"/>
    <cfRule type="duplicateValues" dxfId="751" priority="140"/>
    <cfRule type="duplicateValues" dxfId="750" priority="141"/>
    <cfRule type="duplicateValues" dxfId="749" priority="142"/>
    <cfRule type="duplicateValues" dxfId="748" priority="143"/>
    <cfRule type="duplicateValues" dxfId="747" priority="144"/>
    <cfRule type="duplicateValues" dxfId="746" priority="145"/>
  </conditionalFormatting>
  <conditionalFormatting sqref="B1089">
    <cfRule type="duplicateValues" dxfId="745" priority="109"/>
    <cfRule type="duplicateValues" dxfId="744" priority="110"/>
    <cfRule type="duplicateValues" dxfId="743" priority="111"/>
    <cfRule type="duplicateValues" dxfId="742" priority="112"/>
    <cfRule type="duplicateValues" dxfId="741" priority="113"/>
    <cfRule type="duplicateValues" dxfId="740" priority="114"/>
    <cfRule type="duplicateValues" dxfId="739" priority="115"/>
    <cfRule type="duplicateValues" dxfId="738" priority="116"/>
    <cfRule type="duplicateValues" dxfId="737" priority="117"/>
    <cfRule type="duplicateValues" dxfId="736" priority="118"/>
    <cfRule type="duplicateValues" dxfId="735" priority="119"/>
    <cfRule type="duplicateValues" dxfId="734" priority="120"/>
    <cfRule type="duplicateValues" dxfId="733" priority="121"/>
    <cfRule type="duplicateValues" dxfId="732" priority="122"/>
    <cfRule type="duplicateValues" dxfId="731" priority="123"/>
    <cfRule type="duplicateValues" dxfId="730" priority="124"/>
    <cfRule type="duplicateValues" dxfId="729" priority="125"/>
  </conditionalFormatting>
  <conditionalFormatting sqref="C668">
    <cfRule type="duplicateValues" dxfId="728" priority="235"/>
  </conditionalFormatting>
  <conditionalFormatting sqref="X1089">
    <cfRule type="duplicateValues" dxfId="727" priority="106"/>
    <cfRule type="duplicateValues" dxfId="726" priority="107"/>
    <cfRule type="duplicateValues" dxfId="725" priority="108"/>
  </conditionalFormatting>
  <pageMargins left="0.25" right="0.25" top="0.75" bottom="0.75" header="0.3" footer="0.3"/>
  <pageSetup scale="2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pageSetUpPr fitToPage="1"/>
  </sheetPr>
  <dimension ref="A1:AL1214"/>
  <sheetViews>
    <sheetView zoomScaleNormal="100" workbookViewId="0">
      <pane xSplit="6" ySplit="1" topLeftCell="G665" activePane="bottomRight" state="frozen"/>
      <selection activeCell="E1133" sqref="E1133"/>
      <selection pane="topRight" activeCell="E1133" sqref="E1133"/>
      <selection pane="bottomLeft" activeCell="E1133" sqref="E1133"/>
      <selection pane="bottomRight" activeCell="B682" sqref="B682"/>
    </sheetView>
  </sheetViews>
  <sheetFormatPr defaultColWidth="9.140625" defaultRowHeight="15" x14ac:dyDescent="0.25"/>
  <cols>
    <col min="1" max="1" width="21.5703125" style="10" bestFit="1" customWidth="1"/>
    <col min="2" max="2" width="11.42578125" style="10" bestFit="1" customWidth="1"/>
    <col min="3" max="3" width="13.42578125" style="225" bestFit="1" customWidth="1"/>
    <col min="4" max="4" width="12.140625" style="10" bestFit="1" customWidth="1"/>
    <col min="5" max="5" width="15.140625" style="10" customWidth="1"/>
    <col min="6" max="6" width="11.85546875" style="69" bestFit="1" customWidth="1"/>
    <col min="7" max="7" width="10.7109375" style="10" customWidth="1"/>
    <col min="8" max="8" width="16.7109375" style="10" bestFit="1" customWidth="1"/>
    <col min="9" max="15" width="16.7109375" style="10" customWidth="1"/>
    <col min="16" max="20" width="16.7109375" style="10" hidden="1" customWidth="1"/>
    <col min="21" max="21" width="16.7109375" style="10" customWidth="1"/>
    <col min="22" max="22" width="21.42578125" style="69" bestFit="1" customWidth="1"/>
    <col min="23" max="23" width="42.5703125" style="10" customWidth="1"/>
    <col min="24" max="24" width="25.5703125" style="10" bestFit="1" customWidth="1"/>
    <col min="25" max="25" width="33.7109375" style="69" customWidth="1"/>
    <col min="26" max="26" width="15.7109375" style="10" customWidth="1"/>
    <col min="27" max="29" width="8.7109375" style="10" customWidth="1"/>
    <col min="30" max="30" width="15.140625" style="10" bestFit="1" customWidth="1"/>
    <col min="31" max="33" width="14.28515625" style="10" customWidth="1"/>
    <col min="34" max="34" width="9.140625" style="10" customWidth="1"/>
    <col min="35" max="35" width="10" style="10" bestFit="1" customWidth="1"/>
    <col min="36" max="36" width="26.42578125" style="10" bestFit="1" customWidth="1"/>
    <col min="37" max="39" width="9.140625" style="10" customWidth="1"/>
    <col min="40" max="16384" width="9.140625" style="10"/>
  </cols>
  <sheetData>
    <row r="1" spans="1:33" s="34" customFormat="1" ht="24" customHeight="1" x14ac:dyDescent="0.25">
      <c r="A1" s="143" t="s">
        <v>3805</v>
      </c>
      <c r="B1" s="143" t="s">
        <v>3806</v>
      </c>
      <c r="C1" s="143" t="s">
        <v>2</v>
      </c>
      <c r="D1" s="143" t="s">
        <v>3</v>
      </c>
      <c r="E1" s="143" t="s">
        <v>3807</v>
      </c>
      <c r="F1" s="143" t="s">
        <v>5</v>
      </c>
      <c r="G1" s="143" t="s">
        <v>6</v>
      </c>
      <c r="H1" s="143" t="s">
        <v>5358</v>
      </c>
      <c r="I1" s="143" t="s">
        <v>8</v>
      </c>
      <c r="J1" s="143" t="s">
        <v>9</v>
      </c>
      <c r="K1" s="143" t="s">
        <v>10</v>
      </c>
      <c r="L1" s="143" t="s">
        <v>11</v>
      </c>
      <c r="M1" s="143" t="s">
        <v>12</v>
      </c>
      <c r="N1" s="143" t="s">
        <v>13</v>
      </c>
      <c r="O1" s="143" t="s">
        <v>14</v>
      </c>
      <c r="P1" s="143" t="s">
        <v>15</v>
      </c>
      <c r="Q1" s="143" t="s">
        <v>16</v>
      </c>
      <c r="R1" s="143" t="s">
        <v>17</v>
      </c>
      <c r="S1" s="143" t="s">
        <v>18</v>
      </c>
      <c r="T1" s="143" t="s">
        <v>19</v>
      </c>
      <c r="U1" s="143" t="s">
        <v>20</v>
      </c>
      <c r="V1" s="143" t="s">
        <v>21</v>
      </c>
      <c r="W1" s="143" t="s">
        <v>22</v>
      </c>
      <c r="X1" s="143" t="s">
        <v>23</v>
      </c>
      <c r="Y1" s="143" t="s">
        <v>24</v>
      </c>
      <c r="Z1" s="143" t="s">
        <v>25</v>
      </c>
      <c r="AA1" s="143" t="s">
        <v>3809</v>
      </c>
      <c r="AB1" s="143" t="s">
        <v>27</v>
      </c>
      <c r="AC1" s="143" t="s">
        <v>28</v>
      </c>
      <c r="AD1" s="143" t="s">
        <v>29</v>
      </c>
      <c r="AE1" s="143" t="s">
        <v>30</v>
      </c>
      <c r="AF1" s="143" t="s">
        <v>31</v>
      </c>
      <c r="AG1" s="143" t="s">
        <v>32</v>
      </c>
    </row>
    <row r="2" spans="1:33" x14ac:dyDescent="0.25">
      <c r="A2" s="11" t="s">
        <v>5359</v>
      </c>
      <c r="B2" s="11">
        <v>13482809</v>
      </c>
      <c r="C2" s="16">
        <v>6.125</v>
      </c>
      <c r="D2" s="11" t="s">
        <v>5360</v>
      </c>
      <c r="E2" s="11">
        <v>1137348</v>
      </c>
      <c r="F2" s="17">
        <v>44054</v>
      </c>
      <c r="G2" s="91" t="s">
        <v>5346</v>
      </c>
      <c r="H2" s="91">
        <v>1149944</v>
      </c>
      <c r="I2" s="91"/>
      <c r="J2" s="91"/>
      <c r="K2" s="91"/>
      <c r="L2" s="91"/>
      <c r="M2" s="91"/>
      <c r="N2" s="91"/>
      <c r="O2" s="91"/>
      <c r="P2" s="91"/>
      <c r="Q2" s="91"/>
      <c r="R2" s="91"/>
      <c r="S2" s="91"/>
      <c r="T2" s="91"/>
      <c r="U2" s="91"/>
      <c r="V2" s="152"/>
      <c r="W2" s="91" t="s">
        <v>5361</v>
      </c>
      <c r="X2" s="91"/>
      <c r="Y2" s="152"/>
      <c r="Z2" s="151"/>
    </row>
    <row r="3" spans="1:33" x14ac:dyDescent="0.25">
      <c r="A3" s="11" t="s">
        <v>5362</v>
      </c>
      <c r="B3" s="11">
        <v>13482810</v>
      </c>
      <c r="C3" s="16">
        <v>6.125</v>
      </c>
      <c r="D3" s="11" t="s">
        <v>5360</v>
      </c>
      <c r="E3" s="11">
        <v>1137348</v>
      </c>
      <c r="F3" s="17">
        <v>44054</v>
      </c>
      <c r="G3" s="91" t="s">
        <v>5346</v>
      </c>
      <c r="H3" s="91">
        <v>1149944</v>
      </c>
      <c r="I3" s="91"/>
      <c r="J3" s="91"/>
      <c r="K3" s="91"/>
      <c r="L3" s="91"/>
      <c r="M3" s="91"/>
      <c r="N3" s="91"/>
      <c r="O3" s="91"/>
      <c r="P3" s="91"/>
      <c r="Q3" s="91"/>
      <c r="R3" s="91"/>
      <c r="S3" s="91"/>
      <c r="T3" s="91"/>
      <c r="U3" s="91"/>
      <c r="V3" s="92"/>
      <c r="W3" s="91" t="s">
        <v>5361</v>
      </c>
      <c r="X3" s="91"/>
      <c r="Y3" s="92"/>
      <c r="Z3" s="91"/>
    </row>
    <row r="4" spans="1:33" x14ac:dyDescent="0.25">
      <c r="A4" s="19" t="s">
        <v>5363</v>
      </c>
      <c r="B4" s="11">
        <v>13479539</v>
      </c>
      <c r="C4" s="16">
        <v>3.625</v>
      </c>
      <c r="D4" s="11" t="s">
        <v>4558</v>
      </c>
      <c r="E4" s="11">
        <v>1084341</v>
      </c>
      <c r="F4" s="17">
        <v>44054</v>
      </c>
      <c r="G4" s="11" t="s">
        <v>5346</v>
      </c>
      <c r="H4" s="11">
        <v>1145821</v>
      </c>
      <c r="I4" s="11"/>
      <c r="J4" s="11"/>
      <c r="K4" s="11"/>
      <c r="L4" s="11"/>
      <c r="M4" s="11"/>
      <c r="N4" s="11"/>
      <c r="O4" s="11"/>
      <c r="P4" s="11"/>
      <c r="Q4" s="11"/>
      <c r="R4" s="11"/>
      <c r="S4" s="11"/>
      <c r="T4" s="11"/>
      <c r="U4" s="11"/>
      <c r="V4" s="17"/>
      <c r="W4" s="11" t="s">
        <v>5364</v>
      </c>
      <c r="X4" s="11"/>
      <c r="Y4" s="17"/>
      <c r="Z4" s="11"/>
    </row>
    <row r="5" spans="1:33" x14ac:dyDescent="0.25">
      <c r="A5" s="11" t="s">
        <v>5365</v>
      </c>
      <c r="B5" s="11">
        <v>13479540</v>
      </c>
      <c r="C5" s="16">
        <v>3.625</v>
      </c>
      <c r="D5" s="11" t="s">
        <v>4558</v>
      </c>
      <c r="E5" s="208">
        <v>1084341</v>
      </c>
      <c r="F5" s="17">
        <v>44054</v>
      </c>
      <c r="G5" s="91" t="s">
        <v>5346</v>
      </c>
      <c r="H5" s="91">
        <v>1145821</v>
      </c>
      <c r="I5" s="91"/>
      <c r="J5" s="91"/>
      <c r="K5" s="91"/>
      <c r="L5" s="91"/>
      <c r="M5" s="91"/>
      <c r="N5" s="91"/>
      <c r="O5" s="91"/>
      <c r="P5" s="91"/>
      <c r="Q5" s="91"/>
      <c r="R5" s="91"/>
      <c r="S5" s="91"/>
      <c r="T5" s="91"/>
      <c r="U5" s="91"/>
      <c r="V5" s="92"/>
      <c r="W5" s="91" t="s">
        <v>5364</v>
      </c>
      <c r="X5" s="91"/>
      <c r="Y5" s="92"/>
      <c r="Z5" s="91"/>
    </row>
    <row r="6" spans="1:33" x14ac:dyDescent="0.25">
      <c r="A6" s="11" t="s">
        <v>5366</v>
      </c>
      <c r="B6" s="11">
        <v>13490645</v>
      </c>
      <c r="C6" s="16">
        <v>6.125</v>
      </c>
      <c r="D6" s="11" t="s">
        <v>663</v>
      </c>
      <c r="E6" s="208">
        <v>1137349</v>
      </c>
      <c r="F6" s="17">
        <v>44075</v>
      </c>
      <c r="G6" s="91" t="s">
        <v>5346</v>
      </c>
      <c r="H6" s="91">
        <v>1150007</v>
      </c>
      <c r="I6" s="91"/>
      <c r="J6" s="91"/>
      <c r="K6" s="91"/>
      <c r="L6" s="91"/>
      <c r="M6" s="91"/>
      <c r="N6" s="91"/>
      <c r="O6" s="91"/>
      <c r="P6" s="91"/>
      <c r="Q6" s="91"/>
      <c r="R6" s="91"/>
      <c r="S6" s="91"/>
      <c r="T6" s="91"/>
      <c r="U6" s="91"/>
      <c r="V6" s="92"/>
      <c r="W6" s="91" t="s">
        <v>5367</v>
      </c>
      <c r="X6" s="91"/>
      <c r="Y6" s="92"/>
      <c r="Z6" s="91"/>
    </row>
    <row r="7" spans="1:33" x14ac:dyDescent="0.25">
      <c r="A7" s="11" t="s">
        <v>5368</v>
      </c>
      <c r="B7" s="11">
        <v>13490646</v>
      </c>
      <c r="C7" s="16">
        <v>6.125</v>
      </c>
      <c r="D7" s="11" t="s">
        <v>663</v>
      </c>
      <c r="E7" s="11">
        <v>1137349</v>
      </c>
      <c r="F7" s="17">
        <v>44075</v>
      </c>
      <c r="G7" s="91" t="s">
        <v>5346</v>
      </c>
      <c r="H7" s="91">
        <v>1150007</v>
      </c>
      <c r="I7" s="91"/>
      <c r="J7" s="91"/>
      <c r="K7" s="91"/>
      <c r="L7" s="91"/>
      <c r="M7" s="91"/>
      <c r="N7" s="91"/>
      <c r="O7" s="91"/>
      <c r="P7" s="91"/>
      <c r="Q7" s="91"/>
      <c r="R7" s="91"/>
      <c r="S7" s="91"/>
      <c r="T7" s="91"/>
      <c r="U7" s="91"/>
      <c r="V7" s="92"/>
      <c r="W7" s="91" t="s">
        <v>5367</v>
      </c>
      <c r="X7" s="91"/>
      <c r="Y7" s="92"/>
      <c r="Z7" s="91"/>
    </row>
    <row r="8" spans="1:33" x14ac:dyDescent="0.25">
      <c r="A8" s="11" t="s">
        <v>5369</v>
      </c>
      <c r="B8" s="11">
        <v>13509986</v>
      </c>
      <c r="C8" s="16">
        <v>6.125</v>
      </c>
      <c r="D8" s="11" t="s">
        <v>5360</v>
      </c>
      <c r="E8" s="11">
        <v>1162241</v>
      </c>
      <c r="F8" s="17">
        <v>44129</v>
      </c>
      <c r="G8" s="91" t="s">
        <v>5346</v>
      </c>
      <c r="H8" s="91"/>
      <c r="I8" s="91"/>
      <c r="J8" s="91"/>
      <c r="K8" s="91"/>
      <c r="L8" s="91"/>
      <c r="M8" s="91"/>
      <c r="N8" s="91"/>
      <c r="O8" s="91"/>
      <c r="P8" s="91"/>
      <c r="Q8" s="91"/>
      <c r="R8" s="91"/>
      <c r="S8" s="91"/>
      <c r="T8" s="91"/>
      <c r="U8" s="91"/>
      <c r="V8" s="92"/>
      <c r="W8" s="91" t="s">
        <v>5370</v>
      </c>
      <c r="X8" s="91"/>
      <c r="Y8" s="92"/>
      <c r="Z8" s="91"/>
    </row>
    <row r="9" spans="1:33" x14ac:dyDescent="0.25">
      <c r="A9" s="11" t="s">
        <v>5371</v>
      </c>
      <c r="B9" s="11">
        <v>13517595</v>
      </c>
      <c r="C9" s="16">
        <v>3.625</v>
      </c>
      <c r="D9" s="11" t="s">
        <v>4558</v>
      </c>
      <c r="E9" s="11">
        <v>1084341</v>
      </c>
      <c r="F9" s="17">
        <v>44137</v>
      </c>
      <c r="G9" s="91" t="s">
        <v>5346</v>
      </c>
      <c r="H9" s="91">
        <v>1145821</v>
      </c>
      <c r="I9" s="91"/>
      <c r="J9" s="91"/>
      <c r="K9" s="91"/>
      <c r="L9" s="91"/>
      <c r="M9" s="91"/>
      <c r="N9" s="91"/>
      <c r="O9" s="91"/>
      <c r="P9" s="91"/>
      <c r="Q9" s="91"/>
      <c r="R9" s="91"/>
      <c r="S9" s="91"/>
      <c r="T9" s="91"/>
      <c r="U9" s="91"/>
      <c r="V9" s="92"/>
      <c r="W9" s="91" t="s">
        <v>5372</v>
      </c>
      <c r="X9" s="91"/>
      <c r="Y9" s="92"/>
      <c r="Z9" s="91"/>
    </row>
    <row r="10" spans="1:33" x14ac:dyDescent="0.25">
      <c r="A10" s="11" t="s">
        <v>5373</v>
      </c>
      <c r="B10" s="11">
        <v>13517596</v>
      </c>
      <c r="C10" s="16">
        <v>3.625</v>
      </c>
      <c r="D10" s="11" t="s">
        <v>4558</v>
      </c>
      <c r="E10" s="11">
        <v>1084341</v>
      </c>
      <c r="F10" s="17">
        <v>44151</v>
      </c>
      <c r="G10" s="11" t="s">
        <v>5346</v>
      </c>
      <c r="H10" s="11">
        <v>1145821</v>
      </c>
      <c r="I10" s="11"/>
      <c r="J10" s="11"/>
      <c r="K10" s="11"/>
      <c r="L10" s="11"/>
      <c r="M10" s="11"/>
      <c r="N10" s="11"/>
      <c r="O10" s="11"/>
      <c r="P10" s="11"/>
      <c r="Q10" s="11"/>
      <c r="R10" s="11"/>
      <c r="S10" s="11"/>
      <c r="T10" s="11"/>
      <c r="U10" s="11"/>
      <c r="V10" s="17"/>
      <c r="W10" s="11" t="s">
        <v>5372</v>
      </c>
      <c r="X10" s="11"/>
      <c r="Y10" s="17"/>
      <c r="Z10" s="11"/>
    </row>
    <row r="11" spans="1:33" x14ac:dyDescent="0.25">
      <c r="A11" s="11" t="s">
        <v>5374</v>
      </c>
      <c r="B11" s="11">
        <v>13517597</v>
      </c>
      <c r="C11" s="16">
        <v>3.625</v>
      </c>
      <c r="D11" s="11" t="s">
        <v>4558</v>
      </c>
      <c r="E11" s="208">
        <v>1084341</v>
      </c>
      <c r="F11" s="17">
        <v>44151</v>
      </c>
      <c r="G11" s="91" t="s">
        <v>5346</v>
      </c>
      <c r="H11" s="91">
        <v>1145821</v>
      </c>
      <c r="I11" s="91"/>
      <c r="J11" s="91"/>
      <c r="K11" s="91"/>
      <c r="L11" s="91"/>
      <c r="M11" s="91"/>
      <c r="N11" s="91"/>
      <c r="O11" s="91"/>
      <c r="P11" s="91"/>
      <c r="Q11" s="91"/>
      <c r="R11" s="91"/>
      <c r="S11" s="91"/>
      <c r="T11" s="91"/>
      <c r="U11" s="91"/>
      <c r="V11" s="92"/>
      <c r="W11" s="91" t="s">
        <v>5372</v>
      </c>
      <c r="X11" s="91"/>
      <c r="Y11" s="92"/>
      <c r="Z11" s="91"/>
    </row>
    <row r="12" spans="1:33" x14ac:dyDescent="0.25">
      <c r="A12" s="11" t="s">
        <v>5375</v>
      </c>
      <c r="B12" s="11">
        <v>13518299</v>
      </c>
      <c r="C12" s="16">
        <v>3.625</v>
      </c>
      <c r="D12" s="11" t="s">
        <v>4558</v>
      </c>
      <c r="E12" s="208">
        <v>1084341</v>
      </c>
      <c r="F12" s="209">
        <v>44168</v>
      </c>
      <c r="G12" s="91" t="s">
        <v>5346</v>
      </c>
      <c r="H12" s="91">
        <v>1145821</v>
      </c>
      <c r="I12" s="91"/>
      <c r="J12" s="91"/>
      <c r="K12" s="91"/>
      <c r="L12" s="91"/>
      <c r="M12" s="91"/>
      <c r="N12" s="91"/>
      <c r="O12" s="91"/>
      <c r="P12" s="91"/>
      <c r="Q12" s="91"/>
      <c r="R12" s="91"/>
      <c r="S12" s="91"/>
      <c r="T12" s="91"/>
      <c r="U12" s="91"/>
      <c r="V12" s="92"/>
      <c r="W12" s="91" t="s">
        <v>5372</v>
      </c>
      <c r="X12" s="91"/>
      <c r="Y12" s="92"/>
      <c r="Z12" s="91"/>
    </row>
    <row r="13" spans="1:33" x14ac:dyDescent="0.25">
      <c r="A13" s="11" t="s">
        <v>5376</v>
      </c>
      <c r="B13" s="11">
        <v>13517598</v>
      </c>
      <c r="C13" s="16">
        <v>3.625</v>
      </c>
      <c r="D13" s="11" t="s">
        <v>4558</v>
      </c>
      <c r="E13" s="11">
        <v>1084341</v>
      </c>
      <c r="F13" s="17">
        <v>44171</v>
      </c>
      <c r="G13" s="91" t="s">
        <v>5346</v>
      </c>
      <c r="H13" s="91">
        <v>1145821</v>
      </c>
      <c r="I13" s="91"/>
      <c r="J13" s="91"/>
      <c r="K13" s="91"/>
      <c r="L13" s="91"/>
      <c r="M13" s="91"/>
      <c r="N13" s="91"/>
      <c r="O13" s="91"/>
      <c r="P13" s="91"/>
      <c r="Q13" s="91"/>
      <c r="R13" s="91"/>
      <c r="S13" s="91"/>
      <c r="T13" s="91"/>
      <c r="U13" s="91"/>
      <c r="V13" s="92"/>
      <c r="W13" s="91" t="s">
        <v>5372</v>
      </c>
      <c r="X13" s="91"/>
      <c r="Y13" s="92"/>
      <c r="Z13" s="91"/>
    </row>
    <row r="14" spans="1:33" x14ac:dyDescent="0.25">
      <c r="A14" s="11" t="s">
        <v>5377</v>
      </c>
      <c r="B14" s="11">
        <v>13537087</v>
      </c>
      <c r="C14" s="16">
        <v>3.625</v>
      </c>
      <c r="D14" s="11" t="s">
        <v>4558</v>
      </c>
      <c r="E14" s="11">
        <v>1084341</v>
      </c>
      <c r="F14" s="17">
        <v>44206</v>
      </c>
      <c r="G14" s="91" t="s">
        <v>5346</v>
      </c>
      <c r="H14" s="91">
        <v>1145821</v>
      </c>
      <c r="I14" s="91"/>
      <c r="J14" s="91"/>
      <c r="K14" s="91"/>
      <c r="L14" s="91"/>
      <c r="M14" s="91"/>
      <c r="N14" s="91"/>
      <c r="O14" s="91"/>
      <c r="P14" s="91"/>
      <c r="Q14" s="91"/>
      <c r="R14" s="91"/>
      <c r="S14" s="91"/>
      <c r="T14" s="91"/>
      <c r="U14" s="91"/>
      <c r="V14" s="92">
        <v>44207</v>
      </c>
      <c r="W14" s="91" t="s">
        <v>5372</v>
      </c>
      <c r="X14" s="91"/>
      <c r="Y14" s="92"/>
      <c r="Z14" s="91"/>
    </row>
    <row r="15" spans="1:33" x14ac:dyDescent="0.25">
      <c r="A15" s="11" t="s">
        <v>5378</v>
      </c>
      <c r="B15" s="11">
        <v>13537090</v>
      </c>
      <c r="C15" s="16">
        <v>3.625</v>
      </c>
      <c r="D15" s="11" t="s">
        <v>4558</v>
      </c>
      <c r="E15" s="11">
        <v>1084341</v>
      </c>
      <c r="F15" s="17">
        <v>44206</v>
      </c>
      <c r="G15" s="91" t="s">
        <v>5346</v>
      </c>
      <c r="H15" s="91">
        <v>1145821</v>
      </c>
      <c r="I15" s="91"/>
      <c r="J15" s="91"/>
      <c r="K15" s="91"/>
      <c r="L15" s="91"/>
      <c r="M15" s="91"/>
      <c r="N15" s="91"/>
      <c r="O15" s="91"/>
      <c r="P15" s="91"/>
      <c r="Q15" s="91"/>
      <c r="R15" s="91"/>
      <c r="S15" s="91"/>
      <c r="T15" s="91"/>
      <c r="U15" s="91"/>
      <c r="V15" s="92">
        <v>44207</v>
      </c>
      <c r="W15" s="91" t="s">
        <v>5372</v>
      </c>
      <c r="X15" s="91"/>
      <c r="Y15" s="92"/>
      <c r="Z15" s="91"/>
    </row>
    <row r="16" spans="1:33" x14ac:dyDescent="0.25">
      <c r="A16" s="11" t="s">
        <v>5379</v>
      </c>
      <c r="B16" s="11">
        <v>13537088</v>
      </c>
      <c r="C16" s="16">
        <v>3.625</v>
      </c>
      <c r="D16" s="11" t="s">
        <v>4558</v>
      </c>
      <c r="E16" s="11">
        <v>1084341</v>
      </c>
      <c r="F16" s="17">
        <v>44207</v>
      </c>
      <c r="G16" s="11" t="s">
        <v>5346</v>
      </c>
      <c r="H16" s="11">
        <v>1145821</v>
      </c>
      <c r="I16" s="11"/>
      <c r="J16" s="11"/>
      <c r="K16" s="11"/>
      <c r="L16" s="11"/>
      <c r="M16" s="11"/>
      <c r="N16" s="11"/>
      <c r="O16" s="11"/>
      <c r="P16" s="11"/>
      <c r="Q16" s="11"/>
      <c r="R16" s="11"/>
      <c r="S16" s="11"/>
      <c r="T16" s="11"/>
      <c r="U16" s="11"/>
      <c r="V16" s="17">
        <v>44208</v>
      </c>
      <c r="W16" s="11" t="s">
        <v>5372</v>
      </c>
      <c r="X16" s="11"/>
      <c r="Y16" s="17"/>
      <c r="Z16" s="11"/>
    </row>
    <row r="17" spans="1:26" x14ac:dyDescent="0.25">
      <c r="A17" s="11" t="s">
        <v>5380</v>
      </c>
      <c r="B17" s="11">
        <v>13537089</v>
      </c>
      <c r="C17" s="16">
        <v>3.625</v>
      </c>
      <c r="D17" s="11" t="s">
        <v>4558</v>
      </c>
      <c r="E17" s="11">
        <v>1084341</v>
      </c>
      <c r="F17" s="17">
        <v>44209</v>
      </c>
      <c r="G17" s="91" t="s">
        <v>5346</v>
      </c>
      <c r="H17" s="91">
        <v>1145821</v>
      </c>
      <c r="I17" s="91"/>
      <c r="J17" s="91"/>
      <c r="K17" s="91"/>
      <c r="L17" s="91"/>
      <c r="M17" s="91"/>
      <c r="N17" s="91"/>
      <c r="O17" s="91"/>
      <c r="P17" s="91"/>
      <c r="Q17" s="91"/>
      <c r="R17" s="91"/>
      <c r="S17" s="91"/>
      <c r="T17" s="91"/>
      <c r="U17" s="91"/>
      <c r="V17" s="92">
        <v>44210</v>
      </c>
      <c r="W17" s="91" t="s">
        <v>5372</v>
      </c>
      <c r="X17" s="91"/>
      <c r="Y17" s="92"/>
      <c r="Z17" s="91"/>
    </row>
    <row r="18" spans="1:26" x14ac:dyDescent="0.25">
      <c r="A18" s="11" t="s">
        <v>5381</v>
      </c>
      <c r="B18" s="11">
        <v>13537091</v>
      </c>
      <c r="C18" s="16">
        <v>3.625</v>
      </c>
      <c r="D18" s="11" t="s">
        <v>4558</v>
      </c>
      <c r="E18" s="11">
        <v>1084341</v>
      </c>
      <c r="F18" s="17">
        <v>44209</v>
      </c>
      <c r="G18" s="91" t="s">
        <v>5346</v>
      </c>
      <c r="H18" s="91">
        <v>1145821</v>
      </c>
      <c r="I18" s="91"/>
      <c r="J18" s="91"/>
      <c r="K18" s="91"/>
      <c r="L18" s="91"/>
      <c r="M18" s="91"/>
      <c r="N18" s="91"/>
      <c r="O18" s="91"/>
      <c r="P18" s="91"/>
      <c r="Q18" s="91"/>
      <c r="R18" s="91"/>
      <c r="S18" s="91"/>
      <c r="T18" s="91"/>
      <c r="U18" s="91"/>
      <c r="V18" s="92">
        <v>44210</v>
      </c>
      <c r="W18" s="91" t="s">
        <v>5372</v>
      </c>
      <c r="X18" s="91"/>
      <c r="Y18" s="92"/>
      <c r="Z18" s="91"/>
    </row>
    <row r="19" spans="1:26" x14ac:dyDescent="0.25">
      <c r="A19" s="11" t="s">
        <v>5382</v>
      </c>
      <c r="B19" s="11">
        <v>13538473</v>
      </c>
      <c r="C19" s="16">
        <v>3.625</v>
      </c>
      <c r="D19" s="11" t="s">
        <v>4558</v>
      </c>
      <c r="E19" s="11">
        <v>1084341</v>
      </c>
      <c r="F19" s="17">
        <v>44229</v>
      </c>
      <c r="G19" s="91" t="s">
        <v>5346</v>
      </c>
      <c r="H19" s="91">
        <v>1145821</v>
      </c>
      <c r="I19" s="91"/>
      <c r="J19" s="91"/>
      <c r="K19" s="91"/>
      <c r="L19" s="91"/>
      <c r="M19" s="91"/>
      <c r="N19" s="91"/>
      <c r="O19" s="91"/>
      <c r="P19" s="91"/>
      <c r="Q19" s="91"/>
      <c r="R19" s="91"/>
      <c r="S19" s="91"/>
      <c r="T19" s="91"/>
      <c r="U19" s="91"/>
      <c r="V19" s="92">
        <v>44231</v>
      </c>
      <c r="W19" s="91" t="s">
        <v>5372</v>
      </c>
      <c r="X19" s="91"/>
      <c r="Y19" s="92"/>
      <c r="Z19" s="91"/>
    </row>
    <row r="20" spans="1:26" x14ac:dyDescent="0.25">
      <c r="A20" s="11" t="s">
        <v>5383</v>
      </c>
      <c r="B20" s="11">
        <v>13538474</v>
      </c>
      <c r="C20" s="16">
        <v>3.625</v>
      </c>
      <c r="D20" s="11" t="s">
        <v>4558</v>
      </c>
      <c r="E20" s="11">
        <v>1084341</v>
      </c>
      <c r="F20" s="17">
        <v>44229</v>
      </c>
      <c r="G20" s="91" t="s">
        <v>5346</v>
      </c>
      <c r="H20" s="91">
        <v>1145821</v>
      </c>
      <c r="I20" s="91"/>
      <c r="J20" s="91"/>
      <c r="K20" s="91"/>
      <c r="L20" s="91"/>
      <c r="M20" s="91"/>
      <c r="N20" s="91"/>
      <c r="O20" s="91"/>
      <c r="P20" s="91"/>
      <c r="Q20" s="91"/>
      <c r="R20" s="91"/>
      <c r="S20" s="91"/>
      <c r="T20" s="91"/>
      <c r="U20" s="91"/>
      <c r="V20" s="92">
        <v>44236</v>
      </c>
      <c r="W20" s="91" t="s">
        <v>5372</v>
      </c>
      <c r="X20" s="91"/>
      <c r="Y20" s="92"/>
      <c r="Z20" s="91"/>
    </row>
    <row r="21" spans="1:26" x14ac:dyDescent="0.25">
      <c r="A21" s="11" t="s">
        <v>5384</v>
      </c>
      <c r="B21" s="11">
        <v>13538475</v>
      </c>
      <c r="C21" s="16">
        <v>3.625</v>
      </c>
      <c r="D21" s="11" t="s">
        <v>4558</v>
      </c>
      <c r="E21" s="11">
        <v>1084341</v>
      </c>
      <c r="F21" s="17">
        <v>44236</v>
      </c>
      <c r="G21" s="91" t="s">
        <v>5346</v>
      </c>
      <c r="H21" s="91">
        <v>1145821</v>
      </c>
      <c r="I21" s="91"/>
      <c r="J21" s="91"/>
      <c r="K21" s="91"/>
      <c r="L21" s="91"/>
      <c r="M21" s="91"/>
      <c r="N21" s="91"/>
      <c r="O21" s="91"/>
      <c r="P21" s="91"/>
      <c r="Q21" s="91"/>
      <c r="R21" s="91"/>
      <c r="S21" s="91"/>
      <c r="T21" s="91"/>
      <c r="U21" s="91"/>
      <c r="V21" s="92">
        <v>44238</v>
      </c>
      <c r="W21" s="91" t="s">
        <v>5364</v>
      </c>
      <c r="X21" s="91"/>
      <c r="Y21" s="92"/>
      <c r="Z21" s="91"/>
    </row>
    <row r="22" spans="1:26" x14ac:dyDescent="0.25">
      <c r="A22" s="11" t="s">
        <v>5385</v>
      </c>
      <c r="B22" s="11">
        <v>13537092</v>
      </c>
      <c r="C22" s="16">
        <v>3.625</v>
      </c>
      <c r="D22" s="11" t="s">
        <v>4558</v>
      </c>
      <c r="E22" s="11">
        <v>1084341</v>
      </c>
      <c r="F22" s="17">
        <v>44236</v>
      </c>
      <c r="G22" s="11" t="s">
        <v>5346</v>
      </c>
      <c r="H22" s="11">
        <v>1145821</v>
      </c>
      <c r="I22" s="11"/>
      <c r="J22" s="11"/>
      <c r="K22" s="11"/>
      <c r="L22" s="11"/>
      <c r="M22" s="11"/>
      <c r="N22" s="11"/>
      <c r="O22" s="11"/>
      <c r="P22" s="11"/>
      <c r="Q22" s="11"/>
      <c r="R22" s="11"/>
      <c r="S22" s="11"/>
      <c r="T22" s="11"/>
      <c r="U22" s="11"/>
      <c r="V22" s="17">
        <v>44238</v>
      </c>
      <c r="W22" s="11" t="s">
        <v>5386</v>
      </c>
      <c r="X22" s="11"/>
      <c r="Y22" s="17"/>
      <c r="Z22" s="11"/>
    </row>
    <row r="23" spans="1:26" x14ac:dyDescent="0.25">
      <c r="A23" s="11" t="s">
        <v>5387</v>
      </c>
      <c r="B23" s="11">
        <v>13490647</v>
      </c>
      <c r="C23" s="16">
        <v>6.125</v>
      </c>
      <c r="D23" s="11" t="s">
        <v>663</v>
      </c>
      <c r="E23" s="11" t="s">
        <v>5388</v>
      </c>
      <c r="F23" s="17">
        <v>44237</v>
      </c>
      <c r="G23" s="91" t="s">
        <v>5346</v>
      </c>
      <c r="H23" s="91" t="s">
        <v>5388</v>
      </c>
      <c r="I23" s="91"/>
      <c r="J23" s="91"/>
      <c r="K23" s="91"/>
      <c r="L23" s="91"/>
      <c r="M23" s="91"/>
      <c r="N23" s="91"/>
      <c r="O23" s="91"/>
      <c r="P23" s="91"/>
      <c r="Q23" s="91"/>
      <c r="R23" s="91"/>
      <c r="S23" s="91"/>
      <c r="T23" s="91"/>
      <c r="U23" s="91"/>
      <c r="V23" s="92">
        <v>44238</v>
      </c>
      <c r="W23" s="91" t="s">
        <v>5389</v>
      </c>
      <c r="X23" s="91"/>
      <c r="Y23" s="92"/>
      <c r="Z23" s="91"/>
    </row>
    <row r="24" spans="1:26" x14ac:dyDescent="0.25">
      <c r="A24" s="11" t="s">
        <v>5390</v>
      </c>
      <c r="B24" s="11">
        <v>13538476</v>
      </c>
      <c r="C24" s="16">
        <v>3.625</v>
      </c>
      <c r="D24" s="11" t="s">
        <v>4558</v>
      </c>
      <c r="E24" s="11">
        <v>1084341</v>
      </c>
      <c r="F24" s="17">
        <v>44256</v>
      </c>
      <c r="G24" s="91" t="s">
        <v>5346</v>
      </c>
      <c r="H24" s="91">
        <v>1145821</v>
      </c>
      <c r="I24" s="91"/>
      <c r="J24" s="91"/>
      <c r="K24" s="91"/>
      <c r="L24" s="91"/>
      <c r="M24" s="91"/>
      <c r="N24" s="91"/>
      <c r="O24" s="91"/>
      <c r="P24" s="91"/>
      <c r="Q24" s="91"/>
      <c r="R24" s="91"/>
      <c r="S24" s="91"/>
      <c r="T24" s="91"/>
      <c r="U24" s="91"/>
      <c r="V24" s="17">
        <v>44257</v>
      </c>
      <c r="W24" s="11" t="s">
        <v>5391</v>
      </c>
      <c r="X24" s="11"/>
      <c r="Y24" s="17"/>
      <c r="Z24" s="11"/>
    </row>
    <row r="25" spans="1:26" x14ac:dyDescent="0.25">
      <c r="A25" s="11" t="s">
        <v>5392</v>
      </c>
      <c r="B25" s="11">
        <v>13538477</v>
      </c>
      <c r="C25" s="16">
        <v>3.625</v>
      </c>
      <c r="D25" s="11" t="s">
        <v>4558</v>
      </c>
      <c r="E25" s="11">
        <v>1084341</v>
      </c>
      <c r="F25" s="17">
        <v>44257</v>
      </c>
      <c r="G25" s="91" t="s">
        <v>5346</v>
      </c>
      <c r="H25" s="91">
        <v>1145821</v>
      </c>
      <c r="I25" s="91"/>
      <c r="J25" s="91"/>
      <c r="K25" s="91"/>
      <c r="L25" s="91"/>
      <c r="M25" s="91"/>
      <c r="N25" s="91"/>
      <c r="O25" s="91"/>
      <c r="P25" s="91"/>
      <c r="Q25" s="91"/>
      <c r="R25" s="91"/>
      <c r="S25" s="91"/>
      <c r="T25" s="91"/>
      <c r="U25" s="91"/>
      <c r="V25" s="92">
        <v>44258</v>
      </c>
      <c r="W25" s="91" t="s">
        <v>5364</v>
      </c>
      <c r="X25" s="91"/>
      <c r="Y25" s="92"/>
      <c r="Z25" s="91"/>
    </row>
    <row r="26" spans="1:26" x14ac:dyDescent="0.25">
      <c r="A26" s="11" t="s">
        <v>5393</v>
      </c>
      <c r="B26" s="11">
        <v>13538478</v>
      </c>
      <c r="C26" s="16">
        <v>3.625</v>
      </c>
      <c r="D26" s="11" t="s">
        <v>4558</v>
      </c>
      <c r="E26" s="11">
        <v>1084341</v>
      </c>
      <c r="F26" s="17">
        <v>44257</v>
      </c>
      <c r="G26" s="91" t="s">
        <v>5346</v>
      </c>
      <c r="H26" s="91">
        <v>1145821</v>
      </c>
      <c r="I26" s="91"/>
      <c r="J26" s="91"/>
      <c r="K26" s="91"/>
      <c r="L26" s="91"/>
      <c r="M26" s="91"/>
      <c r="N26" s="91"/>
      <c r="O26" s="91"/>
      <c r="P26" s="91"/>
      <c r="Q26" s="91"/>
      <c r="R26" s="91"/>
      <c r="S26" s="91"/>
      <c r="T26" s="91"/>
      <c r="U26" s="91"/>
      <c r="V26" s="92">
        <v>44259</v>
      </c>
      <c r="W26" s="91" t="s">
        <v>5364</v>
      </c>
      <c r="X26" s="91"/>
      <c r="Y26" s="92"/>
      <c r="Z26" s="91"/>
    </row>
    <row r="27" spans="1:26" x14ac:dyDescent="0.25">
      <c r="A27" s="11" t="s">
        <v>5394</v>
      </c>
      <c r="B27" s="11">
        <v>13538479</v>
      </c>
      <c r="C27" s="16">
        <v>3.625</v>
      </c>
      <c r="D27" s="11" t="s">
        <v>4558</v>
      </c>
      <c r="E27" s="11">
        <v>1084341</v>
      </c>
      <c r="F27" s="17">
        <v>44267</v>
      </c>
      <c r="G27" s="91" t="s">
        <v>5346</v>
      </c>
      <c r="H27" s="91">
        <v>1145821</v>
      </c>
      <c r="I27" s="91"/>
      <c r="J27" s="91"/>
      <c r="K27" s="91"/>
      <c r="L27" s="91"/>
      <c r="M27" s="91"/>
      <c r="N27" s="91"/>
      <c r="O27" s="91"/>
      <c r="P27" s="91"/>
      <c r="Q27" s="91"/>
      <c r="R27" s="91"/>
      <c r="S27" s="91"/>
      <c r="T27" s="91"/>
      <c r="U27" s="91"/>
      <c r="V27" s="92">
        <v>44267</v>
      </c>
      <c r="W27" s="91" t="s">
        <v>5364</v>
      </c>
      <c r="X27" s="91"/>
      <c r="Y27" s="92"/>
      <c r="Z27" s="91"/>
    </row>
    <row r="28" spans="1:26" x14ac:dyDescent="0.25">
      <c r="A28" s="11" t="s">
        <v>5395</v>
      </c>
      <c r="B28" s="11">
        <v>13538480</v>
      </c>
      <c r="C28" s="16">
        <v>3.625</v>
      </c>
      <c r="D28" s="11" t="s">
        <v>4558</v>
      </c>
      <c r="E28" s="11">
        <v>1084341</v>
      </c>
      <c r="F28" s="17">
        <v>44278</v>
      </c>
      <c r="G28" s="11" t="s">
        <v>5346</v>
      </c>
      <c r="H28" s="11">
        <v>1145821</v>
      </c>
      <c r="I28" s="11"/>
      <c r="J28" s="11"/>
      <c r="K28" s="11"/>
      <c r="L28" s="11"/>
      <c r="M28" s="11"/>
      <c r="N28" s="11"/>
      <c r="O28" s="11"/>
      <c r="P28" s="11"/>
      <c r="Q28" s="11"/>
      <c r="R28" s="11"/>
      <c r="S28" s="11"/>
      <c r="T28" s="11"/>
      <c r="U28" s="11"/>
      <c r="V28" s="92">
        <v>44280</v>
      </c>
      <c r="W28" s="11" t="s">
        <v>5364</v>
      </c>
      <c r="X28" s="11"/>
      <c r="Y28" s="92"/>
      <c r="Z28" s="91"/>
    </row>
    <row r="29" spans="1:26" x14ac:dyDescent="0.25">
      <c r="A29" s="11" t="s">
        <v>5396</v>
      </c>
      <c r="B29" s="11">
        <v>13558472</v>
      </c>
      <c r="C29" s="16">
        <v>3.625</v>
      </c>
      <c r="D29" s="11" t="s">
        <v>4558</v>
      </c>
      <c r="E29" s="11">
        <v>1084341</v>
      </c>
      <c r="F29" s="17">
        <v>44293</v>
      </c>
      <c r="G29" s="91" t="s">
        <v>5346</v>
      </c>
      <c r="H29" s="91">
        <v>1145821</v>
      </c>
      <c r="I29" s="91"/>
      <c r="J29" s="91"/>
      <c r="K29" s="91"/>
      <c r="L29" s="91"/>
      <c r="M29" s="91"/>
      <c r="N29" s="91"/>
      <c r="O29" s="91"/>
      <c r="P29" s="91"/>
      <c r="Q29" s="91"/>
      <c r="R29" s="91"/>
      <c r="S29" s="91"/>
      <c r="T29" s="91"/>
      <c r="U29" s="91"/>
      <c r="V29" s="92">
        <v>44294</v>
      </c>
      <c r="W29" s="91" t="s">
        <v>5364</v>
      </c>
      <c r="X29" s="91"/>
      <c r="Y29" s="92"/>
      <c r="Z29" s="91"/>
    </row>
    <row r="30" spans="1:26" x14ac:dyDescent="0.25">
      <c r="A30" s="11" t="s">
        <v>5397</v>
      </c>
      <c r="B30" s="11">
        <v>13558474</v>
      </c>
      <c r="C30" s="16">
        <v>3.625</v>
      </c>
      <c r="D30" s="11" t="s">
        <v>4558</v>
      </c>
      <c r="E30" s="11">
        <v>1084341</v>
      </c>
      <c r="F30" s="17">
        <v>44304</v>
      </c>
      <c r="G30" s="91" t="s">
        <v>5346</v>
      </c>
      <c r="H30" s="91">
        <v>1145821</v>
      </c>
      <c r="I30" s="91"/>
      <c r="J30" s="91"/>
      <c r="K30" s="91"/>
      <c r="L30" s="91"/>
      <c r="M30" s="91"/>
      <c r="N30" s="91"/>
      <c r="O30" s="91"/>
      <c r="P30" s="91"/>
      <c r="Q30" s="91"/>
      <c r="R30" s="91"/>
      <c r="S30" s="91"/>
      <c r="T30" s="91"/>
      <c r="U30" s="91"/>
      <c r="V30" s="92">
        <v>44308</v>
      </c>
      <c r="W30" s="91" t="s">
        <v>5364</v>
      </c>
      <c r="X30" s="91"/>
      <c r="Y30" s="92"/>
      <c r="Z30" s="91"/>
    </row>
    <row r="31" spans="1:26" x14ac:dyDescent="0.25">
      <c r="A31" s="11" t="s">
        <v>5398</v>
      </c>
      <c r="B31" s="11">
        <v>13516789</v>
      </c>
      <c r="C31" s="16">
        <v>6.125</v>
      </c>
      <c r="D31" s="11" t="s">
        <v>663</v>
      </c>
      <c r="E31" s="11" t="s">
        <v>927</v>
      </c>
      <c r="F31" s="17">
        <v>44312</v>
      </c>
      <c r="G31" s="91" t="s">
        <v>5346</v>
      </c>
      <c r="H31" s="91">
        <v>1150007</v>
      </c>
      <c r="I31" s="91"/>
      <c r="J31" s="91"/>
      <c r="K31" s="91"/>
      <c r="L31" s="91"/>
      <c r="M31" s="91"/>
      <c r="N31" s="91"/>
      <c r="O31" s="91"/>
      <c r="P31" s="91"/>
      <c r="Q31" s="91"/>
      <c r="R31" s="91"/>
      <c r="S31" s="91"/>
      <c r="T31" s="91"/>
      <c r="U31" s="91"/>
      <c r="V31" s="92">
        <v>44318</v>
      </c>
      <c r="W31" s="91" t="s">
        <v>5399</v>
      </c>
      <c r="X31" s="91"/>
      <c r="Y31" s="92"/>
      <c r="Z31" s="91"/>
    </row>
    <row r="32" spans="1:26" x14ac:dyDescent="0.25">
      <c r="A32" s="11" t="s">
        <v>5400</v>
      </c>
      <c r="B32" s="11">
        <v>13558461</v>
      </c>
      <c r="C32" s="16">
        <v>6.125</v>
      </c>
      <c r="D32" s="11" t="s">
        <v>5360</v>
      </c>
      <c r="E32" s="11" t="s">
        <v>5401</v>
      </c>
      <c r="F32" s="17">
        <v>44325</v>
      </c>
      <c r="G32" s="91" t="s">
        <v>5346</v>
      </c>
      <c r="H32" s="91" t="s">
        <v>5401</v>
      </c>
      <c r="I32" s="91"/>
      <c r="J32" s="91"/>
      <c r="K32" s="91"/>
      <c r="L32" s="91"/>
      <c r="M32" s="91"/>
      <c r="N32" s="91"/>
      <c r="O32" s="91"/>
      <c r="P32" s="91"/>
      <c r="Q32" s="91"/>
      <c r="R32" s="91"/>
      <c r="S32" s="91"/>
      <c r="T32" s="91"/>
      <c r="U32" s="91"/>
      <c r="V32" s="92">
        <v>44329</v>
      </c>
      <c r="W32" s="91" t="s">
        <v>5402</v>
      </c>
      <c r="X32" s="91"/>
      <c r="Y32" s="92"/>
      <c r="Z32" s="91"/>
    </row>
    <row r="33" spans="1:26" x14ac:dyDescent="0.25">
      <c r="A33" s="11" t="s">
        <v>5403</v>
      </c>
      <c r="B33" s="11">
        <v>13567170</v>
      </c>
      <c r="C33" s="16">
        <v>3.625</v>
      </c>
      <c r="D33" s="11" t="s">
        <v>4558</v>
      </c>
      <c r="E33" s="11">
        <v>1096183</v>
      </c>
      <c r="F33" s="17">
        <v>44326</v>
      </c>
      <c r="G33" s="91" t="s">
        <v>5346</v>
      </c>
      <c r="H33" s="91">
        <v>1145821</v>
      </c>
      <c r="I33" s="91"/>
      <c r="J33" s="91"/>
      <c r="K33" s="91"/>
      <c r="L33" s="91"/>
      <c r="M33" s="91"/>
      <c r="N33" s="91"/>
      <c r="O33" s="91"/>
      <c r="P33" s="91"/>
      <c r="Q33" s="91"/>
      <c r="R33" s="91"/>
      <c r="S33" s="91"/>
      <c r="T33" s="91"/>
      <c r="U33" s="91"/>
      <c r="V33" s="92">
        <v>44335</v>
      </c>
      <c r="W33" s="91" t="s">
        <v>5391</v>
      </c>
      <c r="X33" s="91"/>
      <c r="Y33" s="92"/>
      <c r="Z33" s="91"/>
    </row>
    <row r="34" spans="1:26" x14ac:dyDescent="0.25">
      <c r="A34" s="11" t="s">
        <v>5404</v>
      </c>
      <c r="B34" s="11">
        <v>13567168</v>
      </c>
      <c r="C34" s="16">
        <v>3.625</v>
      </c>
      <c r="D34" s="11" t="s">
        <v>4558</v>
      </c>
      <c r="E34" s="11">
        <v>1084341</v>
      </c>
      <c r="F34" s="17">
        <v>44326</v>
      </c>
      <c r="G34" s="11" t="s">
        <v>5346</v>
      </c>
      <c r="H34" s="11">
        <v>1145821</v>
      </c>
      <c r="I34" s="11"/>
      <c r="J34" s="11"/>
      <c r="K34" s="11"/>
      <c r="L34" s="11"/>
      <c r="M34" s="11"/>
      <c r="N34" s="11"/>
      <c r="O34" s="11"/>
      <c r="P34" s="11"/>
      <c r="Q34" s="11"/>
      <c r="R34" s="11"/>
      <c r="S34" s="11"/>
      <c r="T34" s="11"/>
      <c r="U34" s="11"/>
      <c r="V34" s="92">
        <v>44330</v>
      </c>
      <c r="W34" s="210" t="s">
        <v>5391</v>
      </c>
      <c r="X34" s="210"/>
      <c r="Y34" s="92"/>
      <c r="Z34" s="91"/>
    </row>
    <row r="35" spans="1:26" x14ac:dyDescent="0.25">
      <c r="A35" s="11" t="s">
        <v>5405</v>
      </c>
      <c r="B35" s="11">
        <v>13567171</v>
      </c>
      <c r="C35" s="16">
        <v>3.625</v>
      </c>
      <c r="D35" s="11" t="s">
        <v>4558</v>
      </c>
      <c r="E35" s="11">
        <v>1096183</v>
      </c>
      <c r="F35" s="17">
        <v>44369</v>
      </c>
      <c r="G35" s="91" t="s">
        <v>5346</v>
      </c>
      <c r="H35" s="91">
        <v>1145821</v>
      </c>
      <c r="I35" s="91"/>
      <c r="J35" s="91"/>
      <c r="K35" s="91"/>
      <c r="L35" s="91"/>
      <c r="M35" s="91"/>
      <c r="N35" s="91"/>
      <c r="O35" s="91"/>
      <c r="P35" s="91"/>
      <c r="Q35" s="91"/>
      <c r="R35" s="91"/>
      <c r="S35" s="91"/>
      <c r="T35" s="91"/>
      <c r="U35" s="91"/>
      <c r="V35" s="92">
        <v>44376</v>
      </c>
      <c r="W35" s="91" t="s">
        <v>5391</v>
      </c>
      <c r="X35" s="91"/>
      <c r="Y35" s="92"/>
      <c r="Z35" s="91"/>
    </row>
    <row r="36" spans="1:26" x14ac:dyDescent="0.25">
      <c r="A36" s="11" t="s">
        <v>5406</v>
      </c>
      <c r="B36" s="11">
        <v>13558473</v>
      </c>
      <c r="C36" s="16">
        <v>3.625</v>
      </c>
      <c r="D36" s="11" t="s">
        <v>4558</v>
      </c>
      <c r="E36" s="11" t="s">
        <v>5407</v>
      </c>
      <c r="F36" s="17">
        <v>44381</v>
      </c>
      <c r="G36" s="91" t="s">
        <v>5346</v>
      </c>
      <c r="H36" s="91">
        <v>1145821</v>
      </c>
      <c r="I36" s="91"/>
      <c r="J36" s="91"/>
      <c r="K36" s="91"/>
      <c r="L36" s="91"/>
      <c r="M36" s="91"/>
      <c r="N36" s="91"/>
      <c r="O36" s="91"/>
      <c r="P36" s="91"/>
      <c r="Q36" s="91"/>
      <c r="R36" s="91"/>
      <c r="S36" s="91"/>
      <c r="T36" s="91"/>
      <c r="U36" s="91"/>
      <c r="V36" s="92">
        <v>44388</v>
      </c>
      <c r="W36" s="91" t="s">
        <v>5364</v>
      </c>
      <c r="X36" s="91"/>
      <c r="Y36" s="92"/>
      <c r="Z36" s="91"/>
    </row>
    <row r="37" spans="1:26" x14ac:dyDescent="0.25">
      <c r="A37" s="11" t="s">
        <v>5408</v>
      </c>
      <c r="B37" s="11">
        <v>13593349</v>
      </c>
      <c r="C37" s="16">
        <v>6.125</v>
      </c>
      <c r="D37" s="11" t="s">
        <v>5360</v>
      </c>
      <c r="E37" s="11" t="s">
        <v>5409</v>
      </c>
      <c r="F37" s="17">
        <v>44440</v>
      </c>
      <c r="G37" s="91" t="s">
        <v>5346</v>
      </c>
      <c r="H37" s="91"/>
      <c r="I37" s="91"/>
      <c r="J37" s="91"/>
      <c r="K37" s="91"/>
      <c r="L37" s="91"/>
      <c r="M37" s="91"/>
      <c r="N37" s="91"/>
      <c r="O37" s="91"/>
      <c r="P37" s="91"/>
      <c r="Q37" s="91"/>
      <c r="R37" s="91"/>
      <c r="S37" s="91"/>
      <c r="T37" s="91"/>
      <c r="U37" s="91"/>
      <c r="V37" s="92">
        <v>44441</v>
      </c>
      <c r="W37" s="91" t="s">
        <v>5410</v>
      </c>
      <c r="X37" s="91"/>
      <c r="Y37" s="92"/>
      <c r="Z37" s="91"/>
    </row>
    <row r="38" spans="1:26" x14ac:dyDescent="0.25">
      <c r="A38" s="11" t="s">
        <v>5411</v>
      </c>
      <c r="B38" s="11">
        <v>13567173</v>
      </c>
      <c r="C38" s="16">
        <v>3.625</v>
      </c>
      <c r="D38" s="11" t="s">
        <v>4558</v>
      </c>
      <c r="E38" s="11">
        <v>1096183</v>
      </c>
      <c r="F38" s="17">
        <v>44444</v>
      </c>
      <c r="G38" s="91" t="s">
        <v>5346</v>
      </c>
      <c r="H38" s="91">
        <v>1145821</v>
      </c>
      <c r="I38" s="91"/>
      <c r="J38" s="91"/>
      <c r="K38" s="91"/>
      <c r="L38" s="91"/>
      <c r="M38" s="91"/>
      <c r="N38" s="91"/>
      <c r="O38" s="91"/>
      <c r="P38" s="91"/>
      <c r="Q38" s="91"/>
      <c r="R38" s="91"/>
      <c r="S38" s="91"/>
      <c r="T38" s="91"/>
      <c r="U38" s="91"/>
      <c r="V38" s="92">
        <v>44446</v>
      </c>
      <c r="W38" s="91" t="s">
        <v>5412</v>
      </c>
      <c r="X38" s="91"/>
      <c r="Y38" s="92"/>
      <c r="Z38" s="91"/>
    </row>
    <row r="39" spans="1:26" x14ac:dyDescent="0.25">
      <c r="A39" s="11" t="s">
        <v>5413</v>
      </c>
      <c r="B39" s="11">
        <v>13567174</v>
      </c>
      <c r="C39" s="16">
        <v>3.625</v>
      </c>
      <c r="D39" s="11" t="s">
        <v>4558</v>
      </c>
      <c r="E39" s="11">
        <v>1096183</v>
      </c>
      <c r="F39" s="17">
        <v>44444</v>
      </c>
      <c r="G39" s="91" t="s">
        <v>5346</v>
      </c>
      <c r="H39" s="91">
        <v>1145821</v>
      </c>
      <c r="I39" s="91"/>
      <c r="J39" s="91"/>
      <c r="K39" s="91"/>
      <c r="L39" s="91"/>
      <c r="M39" s="91"/>
      <c r="N39" s="91"/>
      <c r="O39" s="91"/>
      <c r="P39" s="91"/>
      <c r="Q39" s="91"/>
      <c r="R39" s="91"/>
      <c r="S39" s="91"/>
      <c r="T39" s="91"/>
      <c r="U39" s="91"/>
      <c r="V39" s="92">
        <v>44446</v>
      </c>
      <c r="W39" s="91" t="s">
        <v>5412</v>
      </c>
      <c r="X39" s="91"/>
      <c r="Y39" s="92"/>
      <c r="Z39" s="91"/>
    </row>
    <row r="40" spans="1:26" x14ac:dyDescent="0.25">
      <c r="A40" s="11" t="s">
        <v>5414</v>
      </c>
      <c r="B40" s="11">
        <v>13593126</v>
      </c>
      <c r="C40" s="16">
        <v>6.125</v>
      </c>
      <c r="D40" s="11" t="s">
        <v>663</v>
      </c>
      <c r="E40" s="11">
        <v>1174282</v>
      </c>
      <c r="F40" s="17">
        <v>44451</v>
      </c>
      <c r="G40" s="11" t="s">
        <v>5346</v>
      </c>
      <c r="H40" s="11">
        <v>1150007</v>
      </c>
      <c r="I40" s="11"/>
      <c r="J40" s="11"/>
      <c r="K40" s="11"/>
      <c r="L40" s="11"/>
      <c r="M40" s="11"/>
      <c r="N40" s="11"/>
      <c r="O40" s="11"/>
      <c r="P40" s="11"/>
      <c r="Q40" s="11"/>
      <c r="R40" s="11"/>
      <c r="S40" s="11"/>
      <c r="T40" s="11"/>
      <c r="U40" s="11"/>
      <c r="V40" s="17">
        <v>44452</v>
      </c>
      <c r="W40" s="11" t="s">
        <v>5415</v>
      </c>
      <c r="X40" s="11"/>
      <c r="Y40" s="17"/>
      <c r="Z40" s="11"/>
    </row>
    <row r="41" spans="1:26" x14ac:dyDescent="0.25">
      <c r="A41" s="11" t="s">
        <v>5416</v>
      </c>
      <c r="B41" s="11">
        <v>13593127</v>
      </c>
      <c r="C41" s="16">
        <v>6.125</v>
      </c>
      <c r="D41" s="11" t="s">
        <v>663</v>
      </c>
      <c r="E41" s="11">
        <v>1174282</v>
      </c>
      <c r="F41" s="17">
        <v>44451</v>
      </c>
      <c r="G41" s="91" t="s">
        <v>5346</v>
      </c>
      <c r="H41" s="91">
        <v>1150007</v>
      </c>
      <c r="I41" s="91"/>
      <c r="J41" s="91"/>
      <c r="K41" s="91"/>
      <c r="L41" s="91"/>
      <c r="M41" s="91"/>
      <c r="N41" s="91"/>
      <c r="O41" s="91"/>
      <c r="P41" s="91"/>
      <c r="Q41" s="91"/>
      <c r="R41" s="91"/>
      <c r="S41" s="91"/>
      <c r="T41" s="91"/>
      <c r="U41" s="91"/>
      <c r="V41" s="92">
        <v>44452</v>
      </c>
      <c r="W41" s="91" t="s">
        <v>5415</v>
      </c>
      <c r="X41" s="91"/>
      <c r="Y41" s="92"/>
      <c r="Z41" s="91"/>
    </row>
    <row r="42" spans="1:26" x14ac:dyDescent="0.25">
      <c r="A42" s="11" t="s">
        <v>5417</v>
      </c>
      <c r="B42" s="11">
        <v>13579149</v>
      </c>
      <c r="C42" s="16">
        <v>3.625</v>
      </c>
      <c r="D42" s="11" t="s">
        <v>4558</v>
      </c>
      <c r="E42" s="11">
        <v>1096183</v>
      </c>
      <c r="F42" s="17">
        <v>44452</v>
      </c>
      <c r="G42" s="91" t="s">
        <v>5346</v>
      </c>
      <c r="H42" s="91">
        <v>1145821</v>
      </c>
      <c r="I42" s="91"/>
      <c r="J42" s="91"/>
      <c r="K42" s="91"/>
      <c r="L42" s="91"/>
      <c r="M42" s="91"/>
      <c r="N42" s="91"/>
      <c r="O42" s="91"/>
      <c r="P42" s="91"/>
      <c r="Q42" s="91"/>
      <c r="R42" s="91"/>
      <c r="S42" s="91"/>
      <c r="T42" s="91"/>
      <c r="U42" s="91"/>
      <c r="V42" s="92">
        <v>44453</v>
      </c>
      <c r="W42" s="91" t="s">
        <v>5412</v>
      </c>
      <c r="X42" s="91"/>
      <c r="Y42" s="92"/>
      <c r="Z42" s="91"/>
    </row>
    <row r="43" spans="1:26" x14ac:dyDescent="0.25">
      <c r="A43" s="11" t="s">
        <v>5418</v>
      </c>
      <c r="B43" s="11">
        <v>13578198</v>
      </c>
      <c r="C43" s="16">
        <v>3.625</v>
      </c>
      <c r="D43" s="11" t="s">
        <v>4558</v>
      </c>
      <c r="E43" s="11">
        <v>1096183</v>
      </c>
      <c r="F43" s="17">
        <v>44452</v>
      </c>
      <c r="G43" s="91" t="s">
        <v>5346</v>
      </c>
      <c r="H43" s="91">
        <v>1145821</v>
      </c>
      <c r="I43" s="91"/>
      <c r="J43" s="91"/>
      <c r="K43" s="91"/>
      <c r="L43" s="91"/>
      <c r="M43" s="91"/>
      <c r="N43" s="91"/>
      <c r="O43" s="91"/>
      <c r="P43" s="91"/>
      <c r="Q43" s="91"/>
      <c r="R43" s="91"/>
      <c r="S43" s="91"/>
      <c r="T43" s="91"/>
      <c r="U43" s="91"/>
      <c r="V43" s="92">
        <v>44453</v>
      </c>
      <c r="W43" s="91" t="s">
        <v>5412</v>
      </c>
      <c r="X43" s="91"/>
      <c r="Y43" s="92"/>
      <c r="Z43" s="91"/>
    </row>
    <row r="44" spans="1:26" x14ac:dyDescent="0.25">
      <c r="A44" s="11" t="s">
        <v>5419</v>
      </c>
      <c r="B44" s="11">
        <v>13593128</v>
      </c>
      <c r="C44" s="16">
        <v>6.125</v>
      </c>
      <c r="D44" s="11" t="s">
        <v>663</v>
      </c>
      <c r="E44" s="11">
        <v>1174282</v>
      </c>
      <c r="F44" s="17">
        <v>44460</v>
      </c>
      <c r="G44" s="91" t="s">
        <v>5346</v>
      </c>
      <c r="H44" s="91">
        <v>1150007</v>
      </c>
      <c r="I44" s="91"/>
      <c r="J44" s="91"/>
      <c r="K44" s="91"/>
      <c r="L44" s="91"/>
      <c r="M44" s="91"/>
      <c r="N44" s="91"/>
      <c r="O44" s="91"/>
      <c r="P44" s="91"/>
      <c r="Q44" s="91"/>
      <c r="R44" s="91"/>
      <c r="S44" s="91"/>
      <c r="T44" s="91"/>
      <c r="U44" s="91"/>
      <c r="V44" s="92">
        <v>44461</v>
      </c>
      <c r="W44" s="91" t="s">
        <v>5415</v>
      </c>
      <c r="X44" s="91"/>
      <c r="Y44" s="92"/>
      <c r="Z44" s="91"/>
    </row>
    <row r="45" spans="1:26" x14ac:dyDescent="0.25">
      <c r="A45" s="11" t="s">
        <v>5420</v>
      </c>
      <c r="B45" s="11">
        <v>13593129</v>
      </c>
      <c r="C45" s="16">
        <v>6.125</v>
      </c>
      <c r="D45" s="11" t="s">
        <v>663</v>
      </c>
      <c r="E45" s="11">
        <v>1174282</v>
      </c>
      <c r="F45" s="17">
        <v>44460</v>
      </c>
      <c r="G45" s="91" t="s">
        <v>5346</v>
      </c>
      <c r="H45" s="91">
        <v>1150007</v>
      </c>
      <c r="I45" s="91"/>
      <c r="J45" s="91"/>
      <c r="K45" s="91"/>
      <c r="L45" s="91"/>
      <c r="M45" s="91"/>
      <c r="N45" s="91"/>
      <c r="O45" s="91"/>
      <c r="P45" s="91"/>
      <c r="Q45" s="91"/>
      <c r="R45" s="91"/>
      <c r="S45" s="91"/>
      <c r="T45" s="91"/>
      <c r="U45" s="91"/>
      <c r="V45" s="92">
        <v>44461</v>
      </c>
      <c r="W45" s="91" t="s">
        <v>5415</v>
      </c>
      <c r="X45" s="91"/>
      <c r="Y45" s="92"/>
      <c r="Z45" s="91"/>
    </row>
    <row r="46" spans="1:26" x14ac:dyDescent="0.25">
      <c r="A46" s="11" t="s">
        <v>5421</v>
      </c>
      <c r="B46" s="11">
        <v>13579151</v>
      </c>
      <c r="C46" s="16">
        <v>3.625</v>
      </c>
      <c r="D46" s="11" t="s">
        <v>4558</v>
      </c>
      <c r="E46" s="11">
        <v>1096183</v>
      </c>
      <c r="F46" s="17">
        <v>44472</v>
      </c>
      <c r="G46" s="11" t="s">
        <v>5346</v>
      </c>
      <c r="H46" s="11">
        <v>1145821</v>
      </c>
      <c r="I46" s="11"/>
      <c r="J46" s="11"/>
      <c r="K46" s="11"/>
      <c r="L46" s="11"/>
      <c r="M46" s="11"/>
      <c r="N46" s="11"/>
      <c r="O46" s="11"/>
      <c r="P46" s="11"/>
      <c r="Q46" s="11"/>
      <c r="R46" s="11"/>
      <c r="S46" s="11"/>
      <c r="T46" s="11"/>
      <c r="U46" s="11"/>
      <c r="V46" s="17">
        <v>44474</v>
      </c>
      <c r="W46" s="11" t="s">
        <v>5412</v>
      </c>
      <c r="X46" s="11"/>
      <c r="Y46" s="17"/>
      <c r="Z46" s="11"/>
    </row>
    <row r="47" spans="1:26" x14ac:dyDescent="0.25">
      <c r="A47" s="11" t="s">
        <v>5422</v>
      </c>
      <c r="B47" s="11">
        <v>13579152</v>
      </c>
      <c r="C47" s="16">
        <v>3.625</v>
      </c>
      <c r="D47" s="11" t="s">
        <v>4558</v>
      </c>
      <c r="E47" s="11">
        <v>1096183</v>
      </c>
      <c r="F47" s="17">
        <v>44472</v>
      </c>
      <c r="G47" s="91" t="s">
        <v>5346</v>
      </c>
      <c r="H47" s="91">
        <v>1145821</v>
      </c>
      <c r="I47" s="91"/>
      <c r="J47" s="91"/>
      <c r="K47" s="91"/>
      <c r="L47" s="91"/>
      <c r="M47" s="91"/>
      <c r="N47" s="91"/>
      <c r="O47" s="91"/>
      <c r="P47" s="91"/>
      <c r="Q47" s="91"/>
      <c r="R47" s="91"/>
      <c r="S47" s="91"/>
      <c r="T47" s="91"/>
      <c r="U47" s="91"/>
      <c r="V47" s="92">
        <v>44474</v>
      </c>
      <c r="W47" s="91" t="s">
        <v>5412</v>
      </c>
      <c r="X47" s="91"/>
      <c r="Y47" s="92"/>
      <c r="Z47" s="91"/>
    </row>
    <row r="48" spans="1:26" x14ac:dyDescent="0.25">
      <c r="A48" s="11" t="s">
        <v>5423</v>
      </c>
      <c r="B48" s="11">
        <v>13579153</v>
      </c>
      <c r="C48" s="16">
        <v>3.625</v>
      </c>
      <c r="D48" s="11" t="s">
        <v>4558</v>
      </c>
      <c r="E48" s="11">
        <v>1096183</v>
      </c>
      <c r="F48" s="17">
        <v>44472</v>
      </c>
      <c r="G48" s="91" t="s">
        <v>5346</v>
      </c>
      <c r="H48" s="91">
        <v>1145821</v>
      </c>
      <c r="I48" s="91"/>
      <c r="J48" s="91"/>
      <c r="K48" s="91"/>
      <c r="L48" s="91"/>
      <c r="M48" s="91"/>
      <c r="N48" s="91"/>
      <c r="O48" s="91"/>
      <c r="P48" s="91"/>
      <c r="Q48" s="91"/>
      <c r="R48" s="91"/>
      <c r="S48" s="91"/>
      <c r="T48" s="91"/>
      <c r="U48" s="91"/>
      <c r="V48" s="92">
        <v>44474</v>
      </c>
      <c r="W48" s="91" t="s">
        <v>5412</v>
      </c>
      <c r="X48" s="91"/>
      <c r="Y48" s="92"/>
      <c r="Z48" s="91"/>
    </row>
    <row r="49" spans="1:29" x14ac:dyDescent="0.25">
      <c r="A49" s="11" t="s">
        <v>5424</v>
      </c>
      <c r="B49" s="11">
        <v>13579150</v>
      </c>
      <c r="C49" s="16">
        <v>3.625</v>
      </c>
      <c r="D49" s="11" t="s">
        <v>4558</v>
      </c>
      <c r="E49" s="11">
        <v>1096183</v>
      </c>
      <c r="F49" s="17">
        <v>44474</v>
      </c>
      <c r="G49" s="91" t="s">
        <v>5346</v>
      </c>
      <c r="H49" s="91">
        <v>1145821</v>
      </c>
      <c r="I49" s="91"/>
      <c r="J49" s="91"/>
      <c r="K49" s="91"/>
      <c r="L49" s="91"/>
      <c r="M49" s="91"/>
      <c r="N49" s="91"/>
      <c r="O49" s="91"/>
      <c r="P49" s="91"/>
      <c r="Q49" s="91"/>
      <c r="R49" s="91"/>
      <c r="S49" s="91"/>
      <c r="T49" s="91"/>
      <c r="U49" s="91"/>
      <c r="V49" s="92">
        <v>44476</v>
      </c>
      <c r="W49" s="91" t="s">
        <v>5412</v>
      </c>
      <c r="X49" s="91"/>
      <c r="Y49" s="92"/>
      <c r="Z49" s="91"/>
    </row>
    <row r="50" spans="1:29" x14ac:dyDescent="0.25">
      <c r="A50" s="11" t="s">
        <v>5425</v>
      </c>
      <c r="B50" s="11">
        <v>13655226</v>
      </c>
      <c r="C50" s="16">
        <v>6.125</v>
      </c>
      <c r="D50" s="11" t="s">
        <v>5360</v>
      </c>
      <c r="E50" s="11">
        <v>1186699</v>
      </c>
      <c r="F50" s="17">
        <v>44508</v>
      </c>
      <c r="G50" s="91" t="s">
        <v>5346</v>
      </c>
      <c r="H50" s="91">
        <v>1149944</v>
      </c>
      <c r="I50" s="91"/>
      <c r="J50" s="91"/>
      <c r="K50" s="91"/>
      <c r="L50" s="91"/>
      <c r="M50" s="91"/>
      <c r="N50" s="91"/>
      <c r="O50" s="91"/>
      <c r="P50" s="91"/>
      <c r="Q50" s="91"/>
      <c r="R50" s="91"/>
      <c r="S50" s="91"/>
      <c r="T50" s="91"/>
      <c r="U50" s="91"/>
      <c r="V50" s="92">
        <v>44510</v>
      </c>
      <c r="W50" s="91" t="s">
        <v>5426</v>
      </c>
      <c r="X50" s="91"/>
      <c r="Y50" s="92"/>
      <c r="Z50" s="91"/>
      <c r="AA50" s="211">
        <v>0.625</v>
      </c>
      <c r="AB50" s="211"/>
      <c r="AC50" s="211"/>
    </row>
    <row r="51" spans="1:29" x14ac:dyDescent="0.25">
      <c r="A51" s="11" t="s">
        <v>5427</v>
      </c>
      <c r="B51" s="11">
        <v>13655223</v>
      </c>
      <c r="C51" s="16">
        <v>6.125</v>
      </c>
      <c r="D51" s="11" t="s">
        <v>663</v>
      </c>
      <c r="E51" s="11">
        <v>1174282</v>
      </c>
      <c r="F51" s="17">
        <v>44510</v>
      </c>
      <c r="G51" s="91" t="s">
        <v>5346</v>
      </c>
      <c r="H51" s="91">
        <v>1150007</v>
      </c>
      <c r="I51" s="91"/>
      <c r="J51" s="91"/>
      <c r="K51" s="91"/>
      <c r="L51" s="91"/>
      <c r="M51" s="91"/>
      <c r="N51" s="91"/>
      <c r="O51" s="91"/>
      <c r="P51" s="91"/>
      <c r="Q51" s="91"/>
      <c r="R51" s="91"/>
      <c r="S51" s="91"/>
      <c r="T51" s="91"/>
      <c r="U51" s="91"/>
      <c r="V51" s="92">
        <v>44511</v>
      </c>
      <c r="W51" s="91" t="s">
        <v>5415</v>
      </c>
      <c r="X51" s="91"/>
      <c r="Y51" s="92"/>
      <c r="Z51" s="91"/>
      <c r="AA51" s="211">
        <v>0.30208333333333331</v>
      </c>
      <c r="AB51" s="211"/>
      <c r="AC51" s="211"/>
    </row>
    <row r="52" spans="1:29" x14ac:dyDescent="0.25">
      <c r="A52" s="11" t="s">
        <v>5428</v>
      </c>
      <c r="B52" s="11">
        <v>13519807</v>
      </c>
      <c r="C52" s="16">
        <v>8.5</v>
      </c>
      <c r="D52" s="11" t="s">
        <v>3776</v>
      </c>
      <c r="E52" s="11">
        <v>1201053</v>
      </c>
      <c r="F52" s="17">
        <v>44522</v>
      </c>
      <c r="G52" s="11" t="s">
        <v>5346</v>
      </c>
      <c r="H52" s="11">
        <v>1158011</v>
      </c>
      <c r="I52" s="11"/>
      <c r="J52" s="11"/>
      <c r="K52" s="11"/>
      <c r="L52" s="11"/>
      <c r="M52" s="11"/>
      <c r="N52" s="11"/>
      <c r="O52" s="11"/>
      <c r="P52" s="11"/>
      <c r="Q52" s="11"/>
      <c r="R52" s="11"/>
      <c r="S52" s="11"/>
      <c r="T52" s="11"/>
      <c r="U52" s="11"/>
      <c r="V52" s="17">
        <v>44525</v>
      </c>
      <c r="W52" s="11" t="s">
        <v>5429</v>
      </c>
      <c r="X52" s="11"/>
      <c r="Y52" s="17"/>
      <c r="Z52" s="11"/>
      <c r="AA52" s="211">
        <v>0.3125</v>
      </c>
      <c r="AB52" s="211"/>
      <c r="AC52" s="211"/>
    </row>
    <row r="53" spans="1:29" x14ac:dyDescent="0.25">
      <c r="A53" s="11" t="s">
        <v>5430</v>
      </c>
      <c r="B53" s="11">
        <v>13655227</v>
      </c>
      <c r="C53" s="16">
        <v>6.125</v>
      </c>
      <c r="D53" s="11" t="s">
        <v>5360</v>
      </c>
      <c r="E53" s="11">
        <v>1186699</v>
      </c>
      <c r="F53" s="17">
        <v>44524</v>
      </c>
      <c r="G53" s="91" t="s">
        <v>5346</v>
      </c>
      <c r="H53" s="91">
        <v>1149944</v>
      </c>
      <c r="I53" s="91"/>
      <c r="J53" s="91"/>
      <c r="K53" s="91"/>
      <c r="L53" s="91"/>
      <c r="M53" s="91"/>
      <c r="N53" s="91"/>
      <c r="O53" s="91"/>
      <c r="P53" s="91"/>
      <c r="Q53" s="91"/>
      <c r="R53" s="91"/>
      <c r="S53" s="91"/>
      <c r="T53" s="91"/>
      <c r="U53" s="91"/>
      <c r="V53" s="92">
        <v>44529</v>
      </c>
      <c r="W53" s="91" t="s">
        <v>5426</v>
      </c>
      <c r="X53" s="91"/>
      <c r="Y53" s="92"/>
      <c r="Z53" s="91"/>
      <c r="AA53" s="211">
        <v>0.41666666666666669</v>
      </c>
      <c r="AB53" s="211"/>
      <c r="AC53" s="211"/>
    </row>
    <row r="54" spans="1:29" x14ac:dyDescent="0.25">
      <c r="A54" s="11" t="s">
        <v>5431</v>
      </c>
      <c r="B54" s="11">
        <v>13655224</v>
      </c>
      <c r="C54" s="16">
        <v>6.125</v>
      </c>
      <c r="D54" s="11" t="s">
        <v>663</v>
      </c>
      <c r="E54" s="11">
        <v>1174282</v>
      </c>
      <c r="F54" s="17">
        <v>44524</v>
      </c>
      <c r="G54" s="91" t="s">
        <v>5346</v>
      </c>
      <c r="H54" s="91">
        <v>1150007</v>
      </c>
      <c r="I54" s="91"/>
      <c r="J54" s="91"/>
      <c r="K54" s="91"/>
      <c r="L54" s="91"/>
      <c r="M54" s="91"/>
      <c r="N54" s="91"/>
      <c r="O54" s="91"/>
      <c r="P54" s="91"/>
      <c r="Q54" s="91"/>
      <c r="R54" s="91"/>
      <c r="S54" s="91"/>
      <c r="T54" s="91"/>
      <c r="U54" s="91"/>
      <c r="V54" s="92">
        <v>44529</v>
      </c>
      <c r="W54" s="91" t="s">
        <v>5415</v>
      </c>
      <c r="X54" s="91"/>
      <c r="Y54" s="92"/>
      <c r="Z54" s="91"/>
      <c r="AA54" s="211">
        <v>0.41666666666666669</v>
      </c>
      <c r="AB54" s="211"/>
      <c r="AC54" s="211"/>
    </row>
    <row r="55" spans="1:29" x14ac:dyDescent="0.25">
      <c r="A55" s="11" t="s">
        <v>5432</v>
      </c>
      <c r="B55" s="11">
        <v>13670103</v>
      </c>
      <c r="C55" s="16">
        <v>8.5</v>
      </c>
      <c r="D55" s="11" t="s">
        <v>3681</v>
      </c>
      <c r="E55" s="11" t="s">
        <v>5433</v>
      </c>
      <c r="F55" s="17">
        <v>44532</v>
      </c>
      <c r="G55" s="91" t="s">
        <v>5346</v>
      </c>
      <c r="H55" s="91">
        <v>1158011</v>
      </c>
      <c r="I55" s="91"/>
      <c r="J55" s="91"/>
      <c r="K55" s="91"/>
      <c r="L55" s="91"/>
      <c r="M55" s="91"/>
      <c r="N55" s="91"/>
      <c r="O55" s="91"/>
      <c r="P55" s="91"/>
      <c r="Q55" s="91"/>
      <c r="R55" s="91"/>
      <c r="S55" s="91"/>
      <c r="T55" s="91"/>
      <c r="U55" s="91"/>
      <c r="V55" s="92">
        <v>44537</v>
      </c>
      <c r="W55" s="91" t="s">
        <v>5434</v>
      </c>
      <c r="X55" s="91"/>
      <c r="Y55" s="92"/>
      <c r="Z55" s="91"/>
      <c r="AA55" s="211">
        <v>0.58333333333333337</v>
      </c>
      <c r="AB55" s="211"/>
      <c r="AC55" s="211"/>
    </row>
    <row r="56" spans="1:29" x14ac:dyDescent="0.25">
      <c r="A56" s="11" t="s">
        <v>5435</v>
      </c>
      <c r="B56" s="11">
        <v>13670104</v>
      </c>
      <c r="C56" s="16">
        <v>8.5</v>
      </c>
      <c r="D56" s="11" t="s">
        <v>3681</v>
      </c>
      <c r="E56" s="11" t="s">
        <v>5433</v>
      </c>
      <c r="F56" s="17">
        <v>44532</v>
      </c>
      <c r="G56" s="91" t="s">
        <v>5346</v>
      </c>
      <c r="H56" s="91">
        <v>1158011</v>
      </c>
      <c r="I56" s="91"/>
      <c r="J56" s="91"/>
      <c r="K56" s="91"/>
      <c r="L56" s="91"/>
      <c r="M56" s="91"/>
      <c r="N56" s="91"/>
      <c r="O56" s="91"/>
      <c r="P56" s="91"/>
      <c r="Q56" s="91"/>
      <c r="R56" s="91"/>
      <c r="S56" s="91"/>
      <c r="T56" s="91"/>
      <c r="U56" s="91"/>
      <c r="V56" s="92">
        <v>44539</v>
      </c>
      <c r="W56" s="91" t="s">
        <v>5434</v>
      </c>
      <c r="X56" s="91"/>
      <c r="Y56" s="92"/>
      <c r="Z56" s="91"/>
      <c r="AA56" s="211">
        <v>0.33333333333333331</v>
      </c>
      <c r="AB56" s="211"/>
      <c r="AC56" s="211"/>
    </row>
    <row r="57" spans="1:29" x14ac:dyDescent="0.25">
      <c r="A57" s="11" t="s">
        <v>5436</v>
      </c>
      <c r="B57" s="11">
        <v>13655225</v>
      </c>
      <c r="C57" s="16">
        <v>6.125</v>
      </c>
      <c r="D57" s="11" t="s">
        <v>663</v>
      </c>
      <c r="E57" s="11">
        <v>1174282</v>
      </c>
      <c r="F57" s="17">
        <v>44539</v>
      </c>
      <c r="G57" s="91" t="s">
        <v>5346</v>
      </c>
      <c r="H57" s="91">
        <v>1150007</v>
      </c>
      <c r="I57" s="91"/>
      <c r="J57" s="91"/>
      <c r="K57" s="91"/>
      <c r="L57" s="91"/>
      <c r="M57" s="91"/>
      <c r="N57" s="91"/>
      <c r="O57" s="91"/>
      <c r="P57" s="91"/>
      <c r="Q57" s="91"/>
      <c r="R57" s="91"/>
      <c r="S57" s="91"/>
      <c r="T57" s="91"/>
      <c r="U57" s="91"/>
      <c r="V57" s="92">
        <v>44544</v>
      </c>
      <c r="W57" s="91" t="s">
        <v>5415</v>
      </c>
      <c r="X57" s="91"/>
      <c r="Y57" s="92"/>
      <c r="Z57" s="91"/>
      <c r="AA57" s="211">
        <v>0.41666666666666669</v>
      </c>
      <c r="AB57" s="211"/>
      <c r="AC57" s="211"/>
    </row>
    <row r="58" spans="1:29" x14ac:dyDescent="0.25">
      <c r="A58" s="11" t="s">
        <v>5437</v>
      </c>
      <c r="B58" s="11">
        <v>13655228</v>
      </c>
      <c r="C58" s="16">
        <v>6.125</v>
      </c>
      <c r="D58" s="11" t="s">
        <v>5360</v>
      </c>
      <c r="E58" s="11">
        <v>1186699</v>
      </c>
      <c r="F58" s="17">
        <v>44539</v>
      </c>
      <c r="G58" s="11" t="s">
        <v>5346</v>
      </c>
      <c r="H58" s="11">
        <v>1149944</v>
      </c>
      <c r="I58" s="11"/>
      <c r="J58" s="11"/>
      <c r="K58" s="11"/>
      <c r="L58" s="11"/>
      <c r="M58" s="11"/>
      <c r="N58" s="11"/>
      <c r="O58" s="11"/>
      <c r="P58" s="11"/>
      <c r="Q58" s="11"/>
      <c r="R58" s="11"/>
      <c r="S58" s="11"/>
      <c r="T58" s="11"/>
      <c r="U58" s="11"/>
      <c r="V58" s="17">
        <v>44544</v>
      </c>
      <c r="W58" s="11" t="s">
        <v>5426</v>
      </c>
      <c r="X58" s="11"/>
      <c r="Y58" s="17"/>
      <c r="Z58" s="11"/>
      <c r="AA58" s="211">
        <v>0.41666666666666669</v>
      </c>
      <c r="AB58" s="211"/>
      <c r="AC58" s="211"/>
    </row>
    <row r="59" spans="1:29" x14ac:dyDescent="0.25">
      <c r="A59" s="11" t="s">
        <v>5438</v>
      </c>
      <c r="B59" s="11">
        <v>13670112</v>
      </c>
      <c r="C59" s="16">
        <v>6.125</v>
      </c>
      <c r="D59" s="11" t="s">
        <v>1267</v>
      </c>
      <c r="E59" s="11" t="s">
        <v>1268</v>
      </c>
      <c r="F59" s="17">
        <v>44552</v>
      </c>
      <c r="G59" s="91" t="s">
        <v>5346</v>
      </c>
      <c r="H59" s="91">
        <v>1198515</v>
      </c>
      <c r="I59" s="91"/>
      <c r="J59" s="91"/>
      <c r="K59" s="91"/>
      <c r="L59" s="91"/>
      <c r="M59" s="91"/>
      <c r="N59" s="91"/>
      <c r="O59" s="91"/>
      <c r="P59" s="91"/>
      <c r="Q59" s="91"/>
      <c r="R59" s="91"/>
      <c r="S59" s="91"/>
      <c r="T59" s="91"/>
      <c r="U59" s="91"/>
      <c r="V59" s="92">
        <v>44566</v>
      </c>
      <c r="W59" s="91" t="s">
        <v>5439</v>
      </c>
      <c r="X59" s="91"/>
      <c r="Y59" s="92"/>
      <c r="Z59" s="91"/>
    </row>
    <row r="60" spans="1:29" x14ac:dyDescent="0.25">
      <c r="A60" s="11" t="s">
        <v>5440</v>
      </c>
      <c r="B60" s="11">
        <v>13655229</v>
      </c>
      <c r="C60" s="16">
        <v>6.125</v>
      </c>
      <c r="D60" s="11" t="s">
        <v>5360</v>
      </c>
      <c r="E60" s="11">
        <v>1186699</v>
      </c>
      <c r="F60" s="17">
        <v>44591</v>
      </c>
      <c r="G60" s="91" t="s">
        <v>5346</v>
      </c>
      <c r="H60" s="91">
        <v>1149944</v>
      </c>
      <c r="I60" s="91"/>
      <c r="J60" s="91"/>
      <c r="K60" s="91"/>
      <c r="L60" s="91"/>
      <c r="M60" s="91"/>
      <c r="N60" s="91"/>
      <c r="O60" s="91"/>
      <c r="P60" s="91"/>
      <c r="Q60" s="91"/>
      <c r="R60" s="91"/>
      <c r="S60" s="91"/>
      <c r="T60" s="91"/>
      <c r="U60" s="91"/>
      <c r="V60" s="92">
        <v>44595</v>
      </c>
      <c r="W60" s="91" t="s">
        <v>5426</v>
      </c>
      <c r="X60" s="91"/>
      <c r="Y60" s="92">
        <v>0.41666666666666669</v>
      </c>
      <c r="Z60" s="91"/>
    </row>
    <row r="61" spans="1:29" x14ac:dyDescent="0.25">
      <c r="A61" s="11" t="s">
        <v>5441</v>
      </c>
      <c r="B61" s="11">
        <v>13669997</v>
      </c>
      <c r="C61" s="16">
        <v>6.125</v>
      </c>
      <c r="D61" s="11" t="s">
        <v>663</v>
      </c>
      <c r="E61" s="11">
        <v>1174282</v>
      </c>
      <c r="F61" s="17">
        <v>44591</v>
      </c>
      <c r="G61" s="91" t="s">
        <v>5346</v>
      </c>
      <c r="H61" s="91">
        <v>1150007</v>
      </c>
      <c r="I61" s="91"/>
      <c r="J61" s="91"/>
      <c r="K61" s="91"/>
      <c r="L61" s="91"/>
      <c r="M61" s="91"/>
      <c r="N61" s="91"/>
      <c r="O61" s="91"/>
      <c r="P61" s="91"/>
      <c r="Q61" s="91"/>
      <c r="R61" s="91"/>
      <c r="S61" s="91"/>
      <c r="T61" s="91"/>
      <c r="U61" s="91"/>
      <c r="V61" s="92">
        <v>44595</v>
      </c>
      <c r="W61" s="91" t="s">
        <v>5415</v>
      </c>
      <c r="X61" s="91"/>
      <c r="Y61" s="92">
        <v>0.41666666666666669</v>
      </c>
      <c r="Z61" s="91"/>
    </row>
    <row r="62" spans="1:29" x14ac:dyDescent="0.25">
      <c r="A62" s="11" t="s">
        <v>5442</v>
      </c>
      <c r="B62" s="11">
        <v>13655949</v>
      </c>
      <c r="C62" s="16">
        <v>3.625</v>
      </c>
      <c r="D62" s="11" t="s">
        <v>4558</v>
      </c>
      <c r="E62" s="11">
        <v>1096183</v>
      </c>
      <c r="F62" s="17">
        <v>44607</v>
      </c>
      <c r="G62" s="91" t="s">
        <v>5346</v>
      </c>
      <c r="H62" s="91">
        <v>1145821</v>
      </c>
      <c r="I62" s="91"/>
      <c r="J62" s="91"/>
      <c r="K62" s="91"/>
      <c r="L62" s="91"/>
      <c r="M62" s="91"/>
      <c r="N62" s="91"/>
      <c r="O62" s="91"/>
      <c r="P62" s="91"/>
      <c r="Q62" s="91"/>
      <c r="R62" s="91"/>
      <c r="S62" s="91"/>
      <c r="T62" s="91"/>
      <c r="U62" s="91"/>
      <c r="V62" s="92">
        <v>44612</v>
      </c>
      <c r="W62" s="91" t="s">
        <v>5412</v>
      </c>
      <c r="X62" s="91"/>
      <c r="Y62" s="92" t="s">
        <v>5443</v>
      </c>
      <c r="Z62" s="91"/>
    </row>
    <row r="63" spans="1:29" x14ac:dyDescent="0.25">
      <c r="A63" s="11" t="s">
        <v>5444</v>
      </c>
      <c r="B63" s="11">
        <v>13655950</v>
      </c>
      <c r="C63" s="16">
        <v>3.625</v>
      </c>
      <c r="D63" s="11" t="s">
        <v>4558</v>
      </c>
      <c r="E63" s="11">
        <v>1096183</v>
      </c>
      <c r="F63" s="17">
        <v>44607</v>
      </c>
      <c r="G63" s="91" t="s">
        <v>5346</v>
      </c>
      <c r="H63" s="91">
        <v>1145821</v>
      </c>
      <c r="I63" s="91"/>
      <c r="J63" s="91"/>
      <c r="K63" s="91"/>
      <c r="L63" s="91"/>
      <c r="M63" s="91"/>
      <c r="N63" s="91"/>
      <c r="O63" s="91"/>
      <c r="P63" s="91"/>
      <c r="Q63" s="91"/>
      <c r="R63" s="91"/>
      <c r="S63" s="91"/>
      <c r="T63" s="91"/>
      <c r="U63" s="91"/>
      <c r="V63" s="92">
        <v>44612</v>
      </c>
      <c r="W63" s="91" t="s">
        <v>5412</v>
      </c>
      <c r="X63" s="91"/>
      <c r="Y63" s="92" t="s">
        <v>5443</v>
      </c>
      <c r="Z63" s="91"/>
    </row>
    <row r="64" spans="1:29" x14ac:dyDescent="0.25">
      <c r="A64" s="11" t="s">
        <v>5445</v>
      </c>
      <c r="B64" s="11">
        <v>13655951</v>
      </c>
      <c r="C64" s="16">
        <v>3.625</v>
      </c>
      <c r="D64" s="11" t="s">
        <v>4558</v>
      </c>
      <c r="E64" s="11">
        <v>1096183</v>
      </c>
      <c r="F64" s="17">
        <v>44607</v>
      </c>
      <c r="G64" s="11" t="s">
        <v>5346</v>
      </c>
      <c r="H64" s="11">
        <v>1145821</v>
      </c>
      <c r="I64" s="11"/>
      <c r="J64" s="11"/>
      <c r="K64" s="11"/>
      <c r="L64" s="11"/>
      <c r="M64" s="11"/>
      <c r="N64" s="11"/>
      <c r="O64" s="11"/>
      <c r="P64" s="11"/>
      <c r="Q64" s="11"/>
      <c r="R64" s="11"/>
      <c r="S64" s="11"/>
      <c r="T64" s="11"/>
      <c r="U64" s="11"/>
      <c r="V64" s="17">
        <v>44609</v>
      </c>
      <c r="W64" s="11" t="s">
        <v>5412</v>
      </c>
      <c r="X64" s="11"/>
      <c r="Y64" s="17" t="s">
        <v>5443</v>
      </c>
      <c r="Z64" s="11"/>
    </row>
    <row r="65" spans="1:26" x14ac:dyDescent="0.25">
      <c r="A65" s="11" t="s">
        <v>5446</v>
      </c>
      <c r="B65" s="11">
        <v>13685059</v>
      </c>
      <c r="C65" s="16">
        <v>6.125</v>
      </c>
      <c r="D65" s="11" t="s">
        <v>5360</v>
      </c>
      <c r="E65" s="11">
        <v>1186699</v>
      </c>
      <c r="F65" s="17">
        <v>44608</v>
      </c>
      <c r="G65" s="91" t="s">
        <v>5346</v>
      </c>
      <c r="H65" s="91">
        <v>1149944</v>
      </c>
      <c r="I65" s="91"/>
      <c r="J65" s="91"/>
      <c r="K65" s="91"/>
      <c r="L65" s="91"/>
      <c r="M65" s="91"/>
      <c r="N65" s="91"/>
      <c r="O65" s="91"/>
      <c r="P65" s="91"/>
      <c r="Q65" s="91"/>
      <c r="R65" s="91"/>
      <c r="S65" s="91"/>
      <c r="T65" s="91"/>
      <c r="U65" s="91"/>
      <c r="V65" s="92">
        <v>44615</v>
      </c>
      <c r="W65" s="91" t="s">
        <v>5426</v>
      </c>
      <c r="X65" s="91"/>
      <c r="Y65" s="92"/>
      <c r="Z65" s="91"/>
    </row>
    <row r="66" spans="1:26" x14ac:dyDescent="0.25">
      <c r="A66" s="11" t="s">
        <v>5447</v>
      </c>
      <c r="B66" s="11">
        <v>13669998</v>
      </c>
      <c r="C66" s="16">
        <v>6.125</v>
      </c>
      <c r="D66" s="11" t="s">
        <v>663</v>
      </c>
      <c r="E66" s="11">
        <v>1174282</v>
      </c>
      <c r="F66" s="17">
        <v>44609</v>
      </c>
      <c r="G66" s="91" t="s">
        <v>5346</v>
      </c>
      <c r="H66" s="91">
        <v>1150007</v>
      </c>
      <c r="I66" s="91"/>
      <c r="J66" s="91"/>
      <c r="K66" s="91"/>
      <c r="L66" s="91"/>
      <c r="M66" s="91"/>
      <c r="N66" s="91"/>
      <c r="O66" s="91"/>
      <c r="P66" s="91"/>
      <c r="Q66" s="91"/>
      <c r="R66" s="91"/>
      <c r="S66" s="91"/>
      <c r="T66" s="91"/>
      <c r="U66" s="91"/>
      <c r="V66" s="92">
        <v>44615</v>
      </c>
      <c r="W66" s="91" t="s">
        <v>5415</v>
      </c>
      <c r="X66" s="91"/>
      <c r="Y66" s="92"/>
      <c r="Z66" s="91"/>
    </row>
    <row r="67" spans="1:26" x14ac:dyDescent="0.25">
      <c r="A67" s="11" t="s">
        <v>5448</v>
      </c>
      <c r="B67" s="11">
        <v>13670099</v>
      </c>
      <c r="C67" s="16">
        <v>6.125</v>
      </c>
      <c r="D67" s="11" t="s">
        <v>661</v>
      </c>
      <c r="E67" s="11" t="s">
        <v>1236</v>
      </c>
      <c r="F67" s="17">
        <v>44629</v>
      </c>
      <c r="G67" s="91" t="s">
        <v>5346</v>
      </c>
      <c r="H67" s="91">
        <v>1198387</v>
      </c>
      <c r="I67" s="91"/>
      <c r="J67" s="91"/>
      <c r="K67" s="91"/>
      <c r="L67" s="91"/>
      <c r="M67" s="91"/>
      <c r="N67" s="91"/>
      <c r="O67" s="91"/>
      <c r="P67" s="91"/>
      <c r="Q67" s="91"/>
      <c r="R67" s="91"/>
      <c r="S67" s="91"/>
      <c r="T67" s="91"/>
      <c r="U67" s="91"/>
      <c r="V67" s="92">
        <v>44638</v>
      </c>
      <c r="W67" s="91" t="s">
        <v>5449</v>
      </c>
      <c r="X67" s="91"/>
      <c r="Y67" s="92"/>
      <c r="Z67" s="91"/>
    </row>
    <row r="68" spans="1:26" x14ac:dyDescent="0.25">
      <c r="A68" s="11" t="s">
        <v>5450</v>
      </c>
      <c r="B68" s="11">
        <v>13670113</v>
      </c>
      <c r="C68" s="16">
        <v>3.625</v>
      </c>
      <c r="D68" s="11" t="s">
        <v>4558</v>
      </c>
      <c r="E68" s="11">
        <v>1096183</v>
      </c>
      <c r="F68" s="17">
        <v>44629</v>
      </c>
      <c r="G68" s="91" t="s">
        <v>5346</v>
      </c>
      <c r="H68" s="91">
        <v>1145821</v>
      </c>
      <c r="I68" s="91"/>
      <c r="J68" s="91"/>
      <c r="K68" s="91"/>
      <c r="L68" s="91"/>
      <c r="M68" s="91"/>
      <c r="N68" s="91"/>
      <c r="O68" s="91"/>
      <c r="P68" s="91"/>
      <c r="Q68" s="91"/>
      <c r="R68" s="91"/>
      <c r="S68" s="91"/>
      <c r="T68" s="91"/>
      <c r="U68" s="91"/>
      <c r="V68" s="92">
        <v>44630</v>
      </c>
      <c r="W68" s="91" t="s">
        <v>5412</v>
      </c>
      <c r="X68" s="91"/>
      <c r="Y68" s="92"/>
      <c r="Z68" s="91"/>
    </row>
    <row r="69" spans="1:26" x14ac:dyDescent="0.25">
      <c r="A69" s="11" t="s">
        <v>5451</v>
      </c>
      <c r="B69" s="11">
        <v>13670114</v>
      </c>
      <c r="C69" s="16">
        <v>3.625</v>
      </c>
      <c r="D69" s="11" t="s">
        <v>4558</v>
      </c>
      <c r="E69" s="11">
        <v>1096183</v>
      </c>
      <c r="F69" s="17">
        <v>44630</v>
      </c>
      <c r="G69" s="91" t="s">
        <v>5346</v>
      </c>
      <c r="H69" s="91">
        <v>1145821</v>
      </c>
      <c r="I69" s="91"/>
      <c r="J69" s="91"/>
      <c r="K69" s="91"/>
      <c r="L69" s="91"/>
      <c r="M69" s="91"/>
      <c r="N69" s="91"/>
      <c r="O69" s="91"/>
      <c r="P69" s="91"/>
      <c r="Q69" s="91"/>
      <c r="R69" s="91"/>
      <c r="S69" s="91"/>
      <c r="T69" s="91"/>
      <c r="U69" s="91"/>
      <c r="V69" s="92">
        <v>44635</v>
      </c>
      <c r="W69" s="91" t="s">
        <v>5412</v>
      </c>
      <c r="X69" s="91"/>
      <c r="Y69" s="92"/>
      <c r="Z69" s="91"/>
    </row>
    <row r="70" spans="1:26" x14ac:dyDescent="0.25">
      <c r="A70" s="11" t="s">
        <v>5452</v>
      </c>
      <c r="B70" s="11">
        <v>13670115</v>
      </c>
      <c r="C70" s="16">
        <v>3.625</v>
      </c>
      <c r="D70" s="11" t="s">
        <v>4558</v>
      </c>
      <c r="E70" s="11">
        <v>1096183</v>
      </c>
      <c r="F70" s="17">
        <v>44630</v>
      </c>
      <c r="G70" s="11" t="s">
        <v>5346</v>
      </c>
      <c r="H70" s="11">
        <v>1145821</v>
      </c>
      <c r="I70" s="11"/>
      <c r="J70" s="11"/>
      <c r="K70" s="11"/>
      <c r="L70" s="11"/>
      <c r="M70" s="11"/>
      <c r="N70" s="11"/>
      <c r="O70" s="11"/>
      <c r="P70" s="11"/>
      <c r="Q70" s="11"/>
      <c r="R70" s="11"/>
      <c r="S70" s="11"/>
      <c r="T70" s="11"/>
      <c r="U70" s="11"/>
      <c r="V70" s="17">
        <v>44635</v>
      </c>
      <c r="W70" s="11" t="s">
        <v>5412</v>
      </c>
      <c r="X70" s="11"/>
      <c r="Y70" s="17"/>
      <c r="Z70" s="11"/>
    </row>
    <row r="71" spans="1:26" x14ac:dyDescent="0.25">
      <c r="A71" s="11" t="s">
        <v>5453</v>
      </c>
      <c r="B71" s="11">
        <v>13711521</v>
      </c>
      <c r="C71" s="16">
        <v>5.875</v>
      </c>
      <c r="D71" s="11" t="s">
        <v>4476</v>
      </c>
      <c r="E71" s="11" t="s">
        <v>5454</v>
      </c>
      <c r="F71" s="17">
        <v>44633</v>
      </c>
      <c r="G71" s="91" t="s">
        <v>5346</v>
      </c>
      <c r="H71" s="91">
        <v>1208569</v>
      </c>
      <c r="I71" s="91"/>
      <c r="J71" s="91"/>
      <c r="K71" s="91"/>
      <c r="L71" s="91"/>
      <c r="M71" s="91"/>
      <c r="N71" s="91"/>
      <c r="O71" s="91"/>
      <c r="P71" s="91"/>
      <c r="Q71" s="91"/>
      <c r="R71" s="91"/>
      <c r="S71" s="91"/>
      <c r="T71" s="91"/>
      <c r="U71" s="91"/>
      <c r="V71" s="92">
        <v>44635</v>
      </c>
      <c r="W71" s="91" t="s">
        <v>5455</v>
      </c>
      <c r="X71" s="91"/>
      <c r="Y71" s="92"/>
      <c r="Z71" s="91"/>
    </row>
    <row r="72" spans="1:26" x14ac:dyDescent="0.25">
      <c r="A72" s="11" t="s">
        <v>5456</v>
      </c>
      <c r="B72" s="11">
        <v>13670116</v>
      </c>
      <c r="C72" s="16">
        <v>3.625</v>
      </c>
      <c r="D72" s="11" t="s">
        <v>4558</v>
      </c>
      <c r="E72" s="11">
        <v>1096183</v>
      </c>
      <c r="F72" s="17">
        <v>44633</v>
      </c>
      <c r="G72" s="91" t="s">
        <v>5346</v>
      </c>
      <c r="H72" s="91">
        <v>1145821</v>
      </c>
      <c r="I72" s="91"/>
      <c r="J72" s="91"/>
      <c r="K72" s="91"/>
      <c r="L72" s="91"/>
      <c r="M72" s="91"/>
      <c r="N72" s="91"/>
      <c r="O72" s="91"/>
      <c r="P72" s="91"/>
      <c r="Q72" s="91"/>
      <c r="R72" s="91"/>
      <c r="S72" s="91"/>
      <c r="T72" s="91"/>
      <c r="U72" s="91"/>
      <c r="V72" s="92">
        <v>44636</v>
      </c>
      <c r="W72" s="91" t="s">
        <v>5412</v>
      </c>
      <c r="X72" s="91"/>
      <c r="Y72" s="92"/>
      <c r="Z72" s="91"/>
    </row>
    <row r="73" spans="1:26" x14ac:dyDescent="0.25">
      <c r="A73" s="11" t="s">
        <v>5457</v>
      </c>
      <c r="B73" s="11">
        <v>13670117</v>
      </c>
      <c r="C73" s="16">
        <v>3.625</v>
      </c>
      <c r="D73" s="11" t="s">
        <v>4558</v>
      </c>
      <c r="E73" s="11">
        <v>1096183</v>
      </c>
      <c r="F73" s="17">
        <v>44633</v>
      </c>
      <c r="G73" s="91" t="s">
        <v>5346</v>
      </c>
      <c r="H73" s="91">
        <v>1145821</v>
      </c>
      <c r="I73" s="91"/>
      <c r="J73" s="91"/>
      <c r="K73" s="91"/>
      <c r="L73" s="91"/>
      <c r="M73" s="91"/>
      <c r="N73" s="91"/>
      <c r="O73" s="91"/>
      <c r="P73" s="91"/>
      <c r="Q73" s="91"/>
      <c r="R73" s="91"/>
      <c r="S73" s="91"/>
      <c r="T73" s="91"/>
      <c r="U73" s="91"/>
      <c r="V73" s="92">
        <v>44637</v>
      </c>
      <c r="W73" s="91" t="s">
        <v>5412</v>
      </c>
      <c r="X73" s="91"/>
      <c r="Y73" s="92"/>
      <c r="Z73" s="91"/>
    </row>
    <row r="74" spans="1:26" x14ac:dyDescent="0.25">
      <c r="A74" s="11" t="s">
        <v>5458</v>
      </c>
      <c r="B74" s="11">
        <v>13670118</v>
      </c>
      <c r="C74" s="16">
        <v>3.625</v>
      </c>
      <c r="D74" s="11" t="s">
        <v>4558</v>
      </c>
      <c r="E74" s="11">
        <v>1096183</v>
      </c>
      <c r="F74" s="17">
        <v>44641</v>
      </c>
      <c r="G74" s="91" t="s">
        <v>5346</v>
      </c>
      <c r="H74" s="91">
        <v>1145821</v>
      </c>
      <c r="I74" s="91"/>
      <c r="J74" s="91"/>
      <c r="K74" s="91"/>
      <c r="L74" s="91"/>
      <c r="M74" s="91"/>
      <c r="N74" s="91"/>
      <c r="O74" s="91"/>
      <c r="P74" s="91"/>
      <c r="Q74" s="91"/>
      <c r="R74" s="91"/>
      <c r="S74" s="91"/>
      <c r="T74" s="91"/>
      <c r="U74" s="91"/>
      <c r="V74" s="92">
        <v>44644</v>
      </c>
      <c r="W74" s="91" t="s">
        <v>5412</v>
      </c>
      <c r="X74" s="91"/>
      <c r="Y74" s="92">
        <v>0.45833333333333331</v>
      </c>
      <c r="Z74" s="91"/>
    </row>
    <row r="75" spans="1:26" x14ac:dyDescent="0.25">
      <c r="A75" s="11" t="s">
        <v>5459</v>
      </c>
      <c r="B75" s="11">
        <v>13685065</v>
      </c>
      <c r="C75" s="16">
        <v>3.625</v>
      </c>
      <c r="D75" s="11" t="s">
        <v>4558</v>
      </c>
      <c r="E75" s="11">
        <v>1096183</v>
      </c>
      <c r="F75" s="17">
        <v>44641</v>
      </c>
      <c r="G75" s="91" t="s">
        <v>5346</v>
      </c>
      <c r="H75" s="91">
        <v>1145821</v>
      </c>
      <c r="I75" s="91"/>
      <c r="J75" s="91"/>
      <c r="K75" s="91"/>
      <c r="L75" s="91"/>
      <c r="M75" s="91"/>
      <c r="N75" s="91"/>
      <c r="O75" s="91"/>
      <c r="P75" s="91"/>
      <c r="Q75" s="91"/>
      <c r="R75" s="91"/>
      <c r="S75" s="91"/>
      <c r="T75" s="91"/>
      <c r="U75" s="91"/>
      <c r="V75" s="92">
        <v>44643</v>
      </c>
      <c r="W75" s="91" t="s">
        <v>5412</v>
      </c>
      <c r="X75" s="91"/>
      <c r="Y75" s="92">
        <v>0.45833333333333331</v>
      </c>
      <c r="Z75" s="91"/>
    </row>
    <row r="76" spans="1:26" x14ac:dyDescent="0.25">
      <c r="A76" s="11" t="s">
        <v>5460</v>
      </c>
      <c r="B76" s="11">
        <v>13697085</v>
      </c>
      <c r="C76" s="16">
        <v>8.5</v>
      </c>
      <c r="D76" s="11" t="s">
        <v>3681</v>
      </c>
      <c r="E76" s="11" t="s">
        <v>5433</v>
      </c>
      <c r="F76" s="17">
        <v>44649</v>
      </c>
      <c r="G76" s="11" t="s">
        <v>5346</v>
      </c>
      <c r="H76" s="11">
        <v>1158011</v>
      </c>
      <c r="I76" s="11"/>
      <c r="J76" s="11"/>
      <c r="K76" s="11"/>
      <c r="L76" s="11"/>
      <c r="M76" s="11"/>
      <c r="N76" s="11"/>
      <c r="O76" s="11"/>
      <c r="P76" s="11"/>
      <c r="Q76" s="11"/>
      <c r="R76" s="11"/>
      <c r="S76" s="11"/>
      <c r="T76" s="11"/>
      <c r="U76" s="11"/>
      <c r="V76" s="17">
        <v>44655</v>
      </c>
      <c r="W76" s="11" t="s">
        <v>5461</v>
      </c>
      <c r="X76" s="11"/>
      <c r="Y76" s="17">
        <v>11845</v>
      </c>
      <c r="Z76" s="11"/>
    </row>
    <row r="77" spans="1:26" x14ac:dyDescent="0.25">
      <c r="A77" s="11" t="s">
        <v>5462</v>
      </c>
      <c r="B77" s="11">
        <v>13697086</v>
      </c>
      <c r="C77" s="16">
        <v>8.5</v>
      </c>
      <c r="D77" s="11" t="s">
        <v>3681</v>
      </c>
      <c r="E77" s="11" t="s">
        <v>5433</v>
      </c>
      <c r="F77" s="17">
        <v>44649</v>
      </c>
      <c r="G77" s="91" t="s">
        <v>5346</v>
      </c>
      <c r="H77" s="91">
        <v>1158011</v>
      </c>
      <c r="I77" s="91"/>
      <c r="J77" s="91"/>
      <c r="K77" s="91"/>
      <c r="L77" s="91"/>
      <c r="M77" s="91"/>
      <c r="N77" s="91"/>
      <c r="O77" s="91"/>
      <c r="P77" s="91"/>
      <c r="Q77" s="91"/>
      <c r="R77" s="91"/>
      <c r="S77" s="91"/>
      <c r="T77" s="91"/>
      <c r="U77" s="91"/>
      <c r="V77" s="92">
        <v>44654</v>
      </c>
      <c r="W77" s="91" t="s">
        <v>5461</v>
      </c>
      <c r="X77" s="91"/>
      <c r="Y77" s="92"/>
      <c r="Z77" s="91"/>
    </row>
    <row r="78" spans="1:26" x14ac:dyDescent="0.25">
      <c r="A78" s="11" t="s">
        <v>5463</v>
      </c>
      <c r="B78" s="11">
        <v>13719620</v>
      </c>
      <c r="C78" s="16">
        <v>6.125</v>
      </c>
      <c r="D78" s="11" t="s">
        <v>5360</v>
      </c>
      <c r="E78" s="11">
        <v>1186699</v>
      </c>
      <c r="F78" s="17">
        <v>44658</v>
      </c>
      <c r="G78" s="91" t="s">
        <v>5346</v>
      </c>
      <c r="H78" s="91">
        <v>1149944</v>
      </c>
      <c r="I78" s="91"/>
      <c r="J78" s="91"/>
      <c r="K78" s="91"/>
      <c r="L78" s="91"/>
      <c r="M78" s="91"/>
      <c r="N78" s="91"/>
      <c r="O78" s="91"/>
      <c r="P78" s="91"/>
      <c r="Q78" s="91"/>
      <c r="R78" s="91"/>
      <c r="S78" s="91"/>
      <c r="T78" s="91"/>
      <c r="U78" s="91"/>
      <c r="V78" s="92">
        <v>44662</v>
      </c>
      <c r="W78" s="91" t="s">
        <v>5464</v>
      </c>
      <c r="X78" s="91"/>
      <c r="Y78" s="92" t="s">
        <v>4452</v>
      </c>
      <c r="Z78" s="91"/>
    </row>
    <row r="79" spans="1:26" x14ac:dyDescent="0.25">
      <c r="A79" s="11" t="s">
        <v>5465</v>
      </c>
      <c r="B79" s="11">
        <v>13719621</v>
      </c>
      <c r="C79" s="16">
        <v>6.125</v>
      </c>
      <c r="D79" s="11" t="s">
        <v>5360</v>
      </c>
      <c r="E79" s="11">
        <v>1186699</v>
      </c>
      <c r="F79" s="17">
        <v>44658</v>
      </c>
      <c r="G79" s="91" t="s">
        <v>5346</v>
      </c>
      <c r="H79" s="91">
        <v>1149944</v>
      </c>
      <c r="I79" s="91"/>
      <c r="J79" s="91"/>
      <c r="K79" s="91"/>
      <c r="L79" s="91"/>
      <c r="M79" s="91"/>
      <c r="N79" s="91"/>
      <c r="O79" s="91"/>
      <c r="P79" s="91"/>
      <c r="Q79" s="91"/>
      <c r="R79" s="91"/>
      <c r="S79" s="91"/>
      <c r="T79" s="91"/>
      <c r="U79" s="91"/>
      <c r="V79" s="92">
        <v>44676</v>
      </c>
      <c r="W79" s="91" t="s">
        <v>5464</v>
      </c>
      <c r="X79" s="91"/>
      <c r="Y79" s="92">
        <v>11870</v>
      </c>
      <c r="Z79" s="91"/>
    </row>
    <row r="80" spans="1:26" x14ac:dyDescent="0.25">
      <c r="A80" s="11" t="s">
        <v>5466</v>
      </c>
      <c r="B80" s="11">
        <v>13708939</v>
      </c>
      <c r="C80" s="16">
        <v>8.5</v>
      </c>
      <c r="D80" s="11" t="s">
        <v>3681</v>
      </c>
      <c r="E80" s="11">
        <v>1201053</v>
      </c>
      <c r="F80" s="17">
        <v>44668</v>
      </c>
      <c r="G80" s="91" t="s">
        <v>5346</v>
      </c>
      <c r="H80" s="91">
        <v>1158011</v>
      </c>
      <c r="I80" s="91"/>
      <c r="J80" s="91"/>
      <c r="K80" s="91"/>
      <c r="L80" s="91"/>
      <c r="M80" s="91"/>
      <c r="N80" s="91"/>
      <c r="O80" s="91"/>
      <c r="P80" s="91"/>
      <c r="Q80" s="91"/>
      <c r="R80" s="91"/>
      <c r="S80" s="91"/>
      <c r="T80" s="91"/>
      <c r="U80" s="91"/>
      <c r="V80" s="92">
        <v>44669</v>
      </c>
      <c r="W80" s="91" t="s">
        <v>5461</v>
      </c>
      <c r="X80" s="91"/>
      <c r="Y80" s="92"/>
      <c r="Z80" s="91"/>
    </row>
    <row r="81" spans="1:27" x14ac:dyDescent="0.25">
      <c r="A81" s="11" t="s">
        <v>5467</v>
      </c>
      <c r="B81" s="11">
        <v>13670100</v>
      </c>
      <c r="C81" s="16">
        <v>6.125</v>
      </c>
      <c r="D81" s="11" t="s">
        <v>661</v>
      </c>
      <c r="E81" s="11">
        <v>1160951</v>
      </c>
      <c r="F81" s="17">
        <v>44672</v>
      </c>
      <c r="G81" s="91" t="s">
        <v>5346</v>
      </c>
      <c r="H81" s="91">
        <v>1198387</v>
      </c>
      <c r="I81" s="91"/>
      <c r="J81" s="91"/>
      <c r="K81" s="91"/>
      <c r="L81" s="91"/>
      <c r="M81" s="91"/>
      <c r="N81" s="91"/>
      <c r="O81" s="91"/>
      <c r="P81" s="91"/>
      <c r="Q81" s="91"/>
      <c r="R81" s="91"/>
      <c r="S81" s="91"/>
      <c r="T81" s="91"/>
      <c r="U81" s="91"/>
      <c r="V81" s="92">
        <v>44678</v>
      </c>
      <c r="W81" s="91" t="s">
        <v>5468</v>
      </c>
      <c r="X81" s="91"/>
      <c r="Y81" s="92">
        <v>11916</v>
      </c>
      <c r="Z81" s="91"/>
    </row>
    <row r="82" spans="1:27" x14ac:dyDescent="0.25">
      <c r="A82" s="11" t="s">
        <v>5469</v>
      </c>
      <c r="B82" s="11">
        <v>13719616</v>
      </c>
      <c r="C82" s="16">
        <v>6.125</v>
      </c>
      <c r="D82" s="11" t="s">
        <v>663</v>
      </c>
      <c r="E82" s="11" t="s">
        <v>1361</v>
      </c>
      <c r="F82" s="17">
        <v>44672</v>
      </c>
      <c r="G82" s="11" t="s">
        <v>5346</v>
      </c>
      <c r="H82" s="11">
        <v>1150007</v>
      </c>
      <c r="I82" s="11"/>
      <c r="J82" s="11"/>
      <c r="K82" s="11"/>
      <c r="L82" s="11"/>
      <c r="M82" s="11"/>
      <c r="N82" s="11"/>
      <c r="O82" s="11"/>
      <c r="P82" s="11"/>
      <c r="Q82" s="11"/>
      <c r="R82" s="11"/>
      <c r="S82" s="11"/>
      <c r="T82" s="11"/>
      <c r="U82" s="11"/>
      <c r="V82" s="17">
        <v>44705</v>
      </c>
      <c r="W82" s="11" t="s">
        <v>5470</v>
      </c>
      <c r="X82" s="11"/>
      <c r="Y82" s="17">
        <v>11917</v>
      </c>
      <c r="Z82" s="11"/>
    </row>
    <row r="83" spans="1:27" x14ac:dyDescent="0.25">
      <c r="A83" s="11" t="s">
        <v>5471</v>
      </c>
      <c r="B83" s="11">
        <v>13711520</v>
      </c>
      <c r="C83" s="16">
        <v>5.875</v>
      </c>
      <c r="D83" s="11" t="s">
        <v>4476</v>
      </c>
      <c r="E83" s="11">
        <v>1212043</v>
      </c>
      <c r="F83" s="17">
        <v>44682</v>
      </c>
      <c r="G83" s="91" t="s">
        <v>5346</v>
      </c>
      <c r="H83" s="91">
        <v>1208569</v>
      </c>
      <c r="I83" s="91"/>
      <c r="J83" s="91"/>
      <c r="K83" s="91"/>
      <c r="L83" s="91"/>
      <c r="M83" s="91"/>
      <c r="N83" s="91"/>
      <c r="O83" s="91"/>
      <c r="P83" s="91"/>
      <c r="Q83" s="91"/>
      <c r="R83" s="91"/>
      <c r="S83" s="91"/>
      <c r="T83" s="91"/>
      <c r="U83" s="91"/>
      <c r="V83" s="92">
        <v>44691</v>
      </c>
      <c r="W83" s="91" t="s">
        <v>5472</v>
      </c>
      <c r="X83" s="91"/>
      <c r="Y83" s="92">
        <v>11945</v>
      </c>
      <c r="Z83" s="91"/>
    </row>
    <row r="84" spans="1:27" x14ac:dyDescent="0.25">
      <c r="A84" s="11" t="s">
        <v>5473</v>
      </c>
      <c r="B84" s="11">
        <v>13751400</v>
      </c>
      <c r="C84" s="16">
        <v>6.125</v>
      </c>
      <c r="D84" s="11" t="s">
        <v>661</v>
      </c>
      <c r="E84" s="11">
        <v>1160951</v>
      </c>
      <c r="F84" s="17">
        <v>44690</v>
      </c>
      <c r="G84" s="91" t="s">
        <v>5346</v>
      </c>
      <c r="H84" s="91">
        <v>1198387</v>
      </c>
      <c r="I84" s="91"/>
      <c r="J84" s="91"/>
      <c r="K84" s="91"/>
      <c r="L84" s="91"/>
      <c r="M84" s="91"/>
      <c r="N84" s="91"/>
      <c r="O84" s="91"/>
      <c r="P84" s="91"/>
      <c r="Q84" s="91"/>
      <c r="R84" s="91"/>
      <c r="S84" s="91"/>
      <c r="T84" s="91"/>
      <c r="U84" s="91"/>
      <c r="V84" s="92">
        <v>44718</v>
      </c>
      <c r="W84" s="91" t="s">
        <v>5474</v>
      </c>
      <c r="X84" s="91"/>
      <c r="Y84" s="92">
        <v>12040</v>
      </c>
      <c r="Z84" s="91"/>
    </row>
    <row r="85" spans="1:27" x14ac:dyDescent="0.25">
      <c r="A85" s="11" t="s">
        <v>5475</v>
      </c>
      <c r="B85" s="11">
        <v>13730506</v>
      </c>
      <c r="C85" s="16">
        <v>6.125</v>
      </c>
      <c r="D85" s="11" t="s">
        <v>661</v>
      </c>
      <c r="E85" s="11">
        <v>1208059</v>
      </c>
      <c r="F85" s="17">
        <v>44690</v>
      </c>
      <c r="G85" s="91" t="s">
        <v>5346</v>
      </c>
      <c r="H85" s="91">
        <v>1198387</v>
      </c>
      <c r="I85" s="91"/>
      <c r="J85" s="91"/>
      <c r="K85" s="91"/>
      <c r="L85" s="91"/>
      <c r="M85" s="91"/>
      <c r="N85" s="91"/>
      <c r="O85" s="91"/>
      <c r="P85" s="91"/>
      <c r="Q85" s="91"/>
      <c r="R85" s="91"/>
      <c r="S85" s="91"/>
      <c r="T85" s="91"/>
      <c r="U85" s="91"/>
      <c r="V85" s="92">
        <v>44720</v>
      </c>
      <c r="W85" s="91" t="s">
        <v>5474</v>
      </c>
      <c r="X85" s="91"/>
      <c r="Y85" s="92">
        <v>12041</v>
      </c>
      <c r="Z85" s="91"/>
    </row>
    <row r="86" spans="1:27" x14ac:dyDescent="0.25">
      <c r="A86" s="11" t="s">
        <v>5476</v>
      </c>
      <c r="B86" s="11">
        <v>13730504</v>
      </c>
      <c r="C86" s="16">
        <v>5.875</v>
      </c>
      <c r="D86" s="11" t="s">
        <v>4476</v>
      </c>
      <c r="E86" s="11">
        <v>1212043</v>
      </c>
      <c r="F86" s="17">
        <v>44693</v>
      </c>
      <c r="G86" s="91" t="s">
        <v>5346</v>
      </c>
      <c r="H86" s="91">
        <v>1208569</v>
      </c>
      <c r="I86" s="91"/>
      <c r="J86" s="91"/>
      <c r="K86" s="91"/>
      <c r="L86" s="91"/>
      <c r="M86" s="91"/>
      <c r="N86" s="91"/>
      <c r="O86" s="91"/>
      <c r="P86" s="91"/>
      <c r="Q86" s="91"/>
      <c r="R86" s="91"/>
      <c r="S86" s="91"/>
      <c r="T86" s="91"/>
      <c r="U86" s="91"/>
      <c r="V86" s="92">
        <v>44698</v>
      </c>
      <c r="W86" s="91" t="s">
        <v>5472</v>
      </c>
      <c r="X86" s="91"/>
      <c r="Y86" s="92">
        <v>11968</v>
      </c>
      <c r="Z86" s="91"/>
      <c r="AA86" s="10" t="s">
        <v>5477</v>
      </c>
    </row>
    <row r="87" spans="1:27" x14ac:dyDescent="0.25">
      <c r="A87" s="11" t="s">
        <v>5478</v>
      </c>
      <c r="B87" s="11">
        <v>13730505</v>
      </c>
      <c r="C87" s="16">
        <v>5.875</v>
      </c>
      <c r="D87" s="11" t="s">
        <v>4476</v>
      </c>
      <c r="E87" s="11">
        <v>1212043</v>
      </c>
      <c r="F87" s="17">
        <v>44693</v>
      </c>
      <c r="G87" s="91" t="s">
        <v>5346</v>
      </c>
      <c r="H87" s="91">
        <v>1208569</v>
      </c>
      <c r="I87" s="91"/>
      <c r="J87" s="91"/>
      <c r="K87" s="91"/>
      <c r="L87" s="91"/>
      <c r="M87" s="91"/>
      <c r="N87" s="91"/>
      <c r="O87" s="91"/>
      <c r="P87" s="91"/>
      <c r="Q87" s="91"/>
      <c r="R87" s="91"/>
      <c r="S87" s="91"/>
      <c r="T87" s="91"/>
      <c r="U87" s="91"/>
      <c r="V87" s="92">
        <v>44698</v>
      </c>
      <c r="W87" s="91" t="s">
        <v>5472</v>
      </c>
      <c r="X87" s="91"/>
      <c r="Y87" s="92">
        <v>11969</v>
      </c>
      <c r="Z87" s="91"/>
    </row>
    <row r="88" spans="1:27" x14ac:dyDescent="0.25">
      <c r="A88" s="11" t="s">
        <v>5479</v>
      </c>
      <c r="B88" s="11">
        <v>13740209</v>
      </c>
      <c r="C88" s="16">
        <v>3.625</v>
      </c>
      <c r="D88" s="11" t="s">
        <v>4558</v>
      </c>
      <c r="E88" s="11">
        <v>1096183</v>
      </c>
      <c r="F88" s="17">
        <v>44725</v>
      </c>
      <c r="G88" s="11" t="s">
        <v>5346</v>
      </c>
      <c r="H88" s="11">
        <v>1145821</v>
      </c>
      <c r="I88" s="11"/>
      <c r="J88" s="11"/>
      <c r="K88" s="11"/>
      <c r="L88" s="11"/>
      <c r="M88" s="11"/>
      <c r="N88" s="11"/>
      <c r="O88" s="11"/>
      <c r="P88" s="11"/>
      <c r="Q88" s="11"/>
      <c r="R88" s="11"/>
      <c r="S88" s="11"/>
      <c r="T88" s="11"/>
      <c r="U88" s="11"/>
      <c r="V88" s="17">
        <v>44728</v>
      </c>
      <c r="W88" s="11" t="s">
        <v>5480</v>
      </c>
      <c r="X88" s="11"/>
      <c r="Y88" s="17">
        <v>12105</v>
      </c>
      <c r="Z88" s="11"/>
    </row>
    <row r="89" spans="1:27" x14ac:dyDescent="0.25">
      <c r="A89" s="11" t="s">
        <v>5481</v>
      </c>
      <c r="B89" s="11">
        <v>13740210</v>
      </c>
      <c r="C89" s="16">
        <v>3.625</v>
      </c>
      <c r="D89" s="11" t="s">
        <v>4558</v>
      </c>
      <c r="E89" s="11">
        <v>1096183</v>
      </c>
      <c r="F89" s="17">
        <v>44725</v>
      </c>
      <c r="G89" s="91" t="s">
        <v>5346</v>
      </c>
      <c r="H89" s="91">
        <v>1145821</v>
      </c>
      <c r="I89" s="91"/>
      <c r="J89" s="91"/>
      <c r="K89" s="91"/>
      <c r="L89" s="91"/>
      <c r="M89" s="91"/>
      <c r="N89" s="91"/>
      <c r="O89" s="91"/>
      <c r="P89" s="91"/>
      <c r="Q89" s="91"/>
      <c r="R89" s="91"/>
      <c r="S89" s="91"/>
      <c r="T89" s="91"/>
      <c r="U89" s="91"/>
      <c r="V89" s="92">
        <v>44727</v>
      </c>
      <c r="W89" s="91" t="s">
        <v>5480</v>
      </c>
      <c r="X89" s="91"/>
      <c r="Y89" s="92">
        <v>12106</v>
      </c>
      <c r="Z89" s="91"/>
    </row>
    <row r="90" spans="1:27" x14ac:dyDescent="0.25">
      <c r="A90" s="11" t="s">
        <v>5482</v>
      </c>
      <c r="B90" s="11">
        <v>13740211</v>
      </c>
      <c r="C90" s="16">
        <v>3.625</v>
      </c>
      <c r="D90" s="11" t="s">
        <v>4558</v>
      </c>
      <c r="E90" s="11">
        <v>1096183</v>
      </c>
      <c r="F90" s="17">
        <v>44725</v>
      </c>
      <c r="G90" s="91" t="s">
        <v>5346</v>
      </c>
      <c r="H90" s="91">
        <v>1145821</v>
      </c>
      <c r="I90" s="91"/>
      <c r="J90" s="91"/>
      <c r="K90" s="91"/>
      <c r="L90" s="91"/>
      <c r="M90" s="91"/>
      <c r="N90" s="91"/>
      <c r="O90" s="91"/>
      <c r="P90" s="91"/>
      <c r="Q90" s="91"/>
      <c r="R90" s="91"/>
      <c r="S90" s="91"/>
      <c r="T90" s="91"/>
      <c r="U90" s="91"/>
      <c r="V90" s="92">
        <v>44742</v>
      </c>
      <c r="W90" s="91" t="s">
        <v>5483</v>
      </c>
      <c r="X90" s="91"/>
      <c r="Y90" s="92">
        <v>12107</v>
      </c>
      <c r="Z90" s="91"/>
    </row>
    <row r="91" spans="1:27" x14ac:dyDescent="0.25">
      <c r="A91" s="11" t="s">
        <v>5484</v>
      </c>
      <c r="B91" s="11">
        <v>13732809</v>
      </c>
      <c r="C91" s="16">
        <v>6.125</v>
      </c>
      <c r="D91" s="11" t="s">
        <v>1267</v>
      </c>
      <c r="E91" s="11" t="s">
        <v>1268</v>
      </c>
      <c r="F91" s="17">
        <v>44726</v>
      </c>
      <c r="G91" s="91" t="s">
        <v>5346</v>
      </c>
      <c r="H91" s="91">
        <v>1212881</v>
      </c>
      <c r="I91" s="91"/>
      <c r="J91" s="91"/>
      <c r="K91" s="91"/>
      <c r="L91" s="91"/>
      <c r="M91" s="91"/>
      <c r="N91" s="91"/>
      <c r="O91" s="91"/>
      <c r="P91" s="91"/>
      <c r="Q91" s="91"/>
      <c r="R91" s="91"/>
      <c r="S91" s="91"/>
      <c r="T91" s="91"/>
      <c r="U91" s="91"/>
      <c r="V91" s="92">
        <v>44735</v>
      </c>
      <c r="W91" s="91" t="s">
        <v>5485</v>
      </c>
      <c r="X91" s="91"/>
      <c r="Y91" s="92">
        <v>12119</v>
      </c>
      <c r="Z91" s="91"/>
    </row>
    <row r="92" spans="1:27" x14ac:dyDescent="0.25">
      <c r="A92" s="11" t="s">
        <v>5486</v>
      </c>
      <c r="B92" s="11">
        <v>13739192</v>
      </c>
      <c r="C92" s="16">
        <v>6.125</v>
      </c>
      <c r="D92" s="11" t="s">
        <v>661</v>
      </c>
      <c r="E92" s="11">
        <v>1208059</v>
      </c>
      <c r="F92" s="17">
        <v>44726</v>
      </c>
      <c r="G92" s="91" t="s">
        <v>5346</v>
      </c>
      <c r="H92" s="91">
        <v>1198387</v>
      </c>
      <c r="I92" s="91"/>
      <c r="J92" s="91"/>
      <c r="K92" s="91"/>
      <c r="L92" s="91"/>
      <c r="M92" s="91"/>
      <c r="N92" s="91"/>
      <c r="O92" s="91"/>
      <c r="P92" s="91"/>
      <c r="Q92" s="91"/>
      <c r="R92" s="91"/>
      <c r="S92" s="91"/>
      <c r="T92" s="91"/>
      <c r="U92" s="91"/>
      <c r="V92" s="92">
        <v>44761</v>
      </c>
      <c r="W92" s="91" t="s">
        <v>5474</v>
      </c>
      <c r="X92" s="91"/>
      <c r="Y92" s="92">
        <v>12204</v>
      </c>
      <c r="Z92" s="91"/>
    </row>
    <row r="93" spans="1:27" x14ac:dyDescent="0.25">
      <c r="A93" s="11" t="s">
        <v>5487</v>
      </c>
      <c r="B93" s="11">
        <v>13730508</v>
      </c>
      <c r="C93" s="16">
        <v>6.125</v>
      </c>
      <c r="D93" s="11" t="s">
        <v>661</v>
      </c>
      <c r="E93" s="11">
        <v>1160951</v>
      </c>
      <c r="F93" s="17">
        <v>44726</v>
      </c>
      <c r="G93" s="11" t="s">
        <v>5346</v>
      </c>
      <c r="H93" s="11">
        <v>1198387</v>
      </c>
      <c r="I93" s="11"/>
      <c r="J93" s="11"/>
      <c r="K93" s="11"/>
      <c r="L93" s="11"/>
      <c r="M93" s="11"/>
      <c r="N93" s="11"/>
      <c r="O93" s="11"/>
      <c r="P93" s="11"/>
      <c r="Q93" s="11"/>
      <c r="R93" s="11"/>
      <c r="S93" s="11"/>
      <c r="T93" s="11"/>
      <c r="U93" s="11"/>
      <c r="V93" s="17">
        <v>44762</v>
      </c>
      <c r="W93" s="11" t="s">
        <v>5474</v>
      </c>
      <c r="X93" s="11"/>
      <c r="Y93" s="17">
        <v>12203</v>
      </c>
      <c r="Z93" s="11"/>
    </row>
    <row r="94" spans="1:27" x14ac:dyDescent="0.25">
      <c r="A94" s="11" t="s">
        <v>5488</v>
      </c>
      <c r="B94" s="11">
        <v>13732811</v>
      </c>
      <c r="C94" s="16">
        <v>6.125</v>
      </c>
      <c r="D94" s="11" t="s">
        <v>663</v>
      </c>
      <c r="E94" s="11">
        <v>1174282</v>
      </c>
      <c r="F94" s="17">
        <v>44755</v>
      </c>
      <c r="G94" s="91" t="s">
        <v>5346</v>
      </c>
      <c r="H94" s="91">
        <v>1150007</v>
      </c>
      <c r="I94" s="91"/>
      <c r="J94" s="91"/>
      <c r="K94" s="91"/>
      <c r="L94" s="91"/>
      <c r="M94" s="91"/>
      <c r="N94" s="91"/>
      <c r="O94" s="91"/>
      <c r="P94" s="91"/>
      <c r="Q94" s="91"/>
      <c r="R94" s="91"/>
      <c r="S94" s="91"/>
      <c r="T94" s="91"/>
      <c r="U94" s="91"/>
      <c r="V94" s="92">
        <v>44759</v>
      </c>
      <c r="W94" s="91" t="s">
        <v>5470</v>
      </c>
      <c r="X94" s="91"/>
      <c r="Y94" s="92">
        <v>12202</v>
      </c>
      <c r="Z94" s="91"/>
    </row>
    <row r="95" spans="1:27" x14ac:dyDescent="0.25">
      <c r="A95" s="11" t="s">
        <v>5489</v>
      </c>
      <c r="B95" s="11">
        <v>13730507</v>
      </c>
      <c r="C95" s="16">
        <v>6.125</v>
      </c>
      <c r="D95" s="11" t="s">
        <v>661</v>
      </c>
      <c r="E95" s="11">
        <v>1208059</v>
      </c>
      <c r="F95" s="17">
        <v>44776</v>
      </c>
      <c r="G95" s="91" t="s">
        <v>5346</v>
      </c>
      <c r="H95" s="91">
        <v>1198387</v>
      </c>
      <c r="I95" s="91"/>
      <c r="J95" s="91"/>
      <c r="K95" s="91"/>
      <c r="L95" s="91"/>
      <c r="M95" s="91"/>
      <c r="N95" s="91"/>
      <c r="O95" s="91"/>
      <c r="P95" s="91"/>
      <c r="Q95" s="91"/>
      <c r="R95" s="91"/>
      <c r="S95" s="91"/>
      <c r="T95" s="91"/>
      <c r="U95" s="91"/>
      <c r="V95" s="92">
        <v>44782</v>
      </c>
      <c r="W95" s="91" t="s">
        <v>5474</v>
      </c>
      <c r="X95" s="91"/>
      <c r="Y95" s="92">
        <v>12300</v>
      </c>
      <c r="Z95" s="91"/>
    </row>
    <row r="96" spans="1:27" x14ac:dyDescent="0.25">
      <c r="A96" s="11" t="s">
        <v>5490</v>
      </c>
      <c r="B96" s="11">
        <v>13732812</v>
      </c>
      <c r="C96" s="16">
        <v>6.125</v>
      </c>
      <c r="D96" s="11" t="s">
        <v>663</v>
      </c>
      <c r="E96" s="11">
        <v>1226841</v>
      </c>
      <c r="F96" s="17">
        <v>44783</v>
      </c>
      <c r="G96" s="91" t="s">
        <v>5346</v>
      </c>
      <c r="H96" s="91">
        <v>1150007</v>
      </c>
      <c r="I96" s="91"/>
      <c r="J96" s="91"/>
      <c r="K96" s="91"/>
      <c r="L96" s="91"/>
      <c r="M96" s="91"/>
      <c r="N96" s="91"/>
      <c r="O96" s="91"/>
      <c r="P96" s="91"/>
      <c r="Q96" s="91"/>
      <c r="R96" s="91"/>
      <c r="S96" s="91"/>
      <c r="T96" s="91"/>
      <c r="U96" s="91"/>
      <c r="V96" s="92">
        <v>44790</v>
      </c>
      <c r="W96" s="91" t="s">
        <v>5491</v>
      </c>
      <c r="X96" s="91"/>
      <c r="Y96" s="92">
        <v>12352</v>
      </c>
      <c r="Z96" s="91"/>
    </row>
    <row r="97" spans="1:26" x14ac:dyDescent="0.25">
      <c r="A97" s="11" t="s">
        <v>5492</v>
      </c>
      <c r="B97" s="11">
        <v>13740212</v>
      </c>
      <c r="C97" s="16">
        <v>3.625</v>
      </c>
      <c r="D97" s="11" t="s">
        <v>4558</v>
      </c>
      <c r="E97" s="11">
        <v>1096183</v>
      </c>
      <c r="F97" s="17">
        <v>44789</v>
      </c>
      <c r="G97" s="91" t="s">
        <v>5346</v>
      </c>
      <c r="H97" s="91">
        <v>1145821</v>
      </c>
      <c r="I97" s="91"/>
      <c r="J97" s="91"/>
      <c r="K97" s="91"/>
      <c r="L97" s="91"/>
      <c r="M97" s="91"/>
      <c r="N97" s="91"/>
      <c r="O97" s="91"/>
      <c r="P97" s="91"/>
      <c r="Q97" s="91"/>
      <c r="R97" s="91"/>
      <c r="S97" s="91"/>
      <c r="T97" s="91"/>
      <c r="U97" s="91"/>
      <c r="V97" s="92">
        <v>44792</v>
      </c>
      <c r="W97" s="91" t="s">
        <v>5480</v>
      </c>
      <c r="X97" s="91"/>
      <c r="Y97" s="92">
        <v>12363</v>
      </c>
      <c r="Z97" s="91"/>
    </row>
    <row r="98" spans="1:26" x14ac:dyDescent="0.25">
      <c r="A98" s="11" t="s">
        <v>5493</v>
      </c>
      <c r="B98" s="11">
        <v>13753986</v>
      </c>
      <c r="C98" s="16">
        <v>6.125</v>
      </c>
      <c r="D98" s="11" t="s">
        <v>5360</v>
      </c>
      <c r="E98" s="11">
        <v>1186699</v>
      </c>
      <c r="F98" s="17">
        <v>44789</v>
      </c>
      <c r="G98" s="91" t="s">
        <v>5346</v>
      </c>
      <c r="H98" s="91">
        <v>1149944</v>
      </c>
      <c r="I98" s="91"/>
      <c r="J98" s="91"/>
      <c r="K98" s="91"/>
      <c r="L98" s="91"/>
      <c r="M98" s="91"/>
      <c r="N98" s="91"/>
      <c r="O98" s="91"/>
      <c r="P98" s="91"/>
      <c r="Q98" s="91"/>
      <c r="R98" s="91"/>
      <c r="S98" s="91"/>
      <c r="T98" s="91"/>
      <c r="U98" s="91"/>
      <c r="V98" s="92">
        <v>44793</v>
      </c>
      <c r="W98" s="91" t="s">
        <v>5464</v>
      </c>
      <c r="X98" s="91"/>
      <c r="Y98" s="92">
        <v>12364</v>
      </c>
      <c r="Z98" s="91"/>
    </row>
    <row r="99" spans="1:26" x14ac:dyDescent="0.25">
      <c r="A99" s="11" t="s">
        <v>5494</v>
      </c>
      <c r="B99" s="11">
        <v>13753987</v>
      </c>
      <c r="C99" s="16">
        <v>6.125</v>
      </c>
      <c r="D99" s="11" t="s">
        <v>5360</v>
      </c>
      <c r="E99" s="11">
        <v>1186699</v>
      </c>
      <c r="F99" s="17">
        <v>44789</v>
      </c>
      <c r="G99" s="91" t="s">
        <v>5346</v>
      </c>
      <c r="H99" s="91">
        <v>1149944</v>
      </c>
      <c r="I99" s="91"/>
      <c r="J99" s="91"/>
      <c r="K99" s="91"/>
      <c r="L99" s="91"/>
      <c r="M99" s="91"/>
      <c r="N99" s="91"/>
      <c r="O99" s="91"/>
      <c r="P99" s="91"/>
      <c r="Q99" s="91"/>
      <c r="R99" s="91"/>
      <c r="S99" s="91"/>
      <c r="T99" s="91"/>
      <c r="U99" s="91"/>
      <c r="V99" s="92">
        <v>44791</v>
      </c>
      <c r="W99" s="91" t="s">
        <v>5464</v>
      </c>
      <c r="X99" s="91"/>
      <c r="Y99" s="92">
        <v>12365</v>
      </c>
      <c r="Z99" s="91"/>
    </row>
    <row r="100" spans="1:26" x14ac:dyDescent="0.25">
      <c r="A100" s="11" t="s">
        <v>5495</v>
      </c>
      <c r="B100" s="11">
        <v>13807908</v>
      </c>
      <c r="C100" s="16">
        <v>6.125</v>
      </c>
      <c r="D100" s="11" t="s">
        <v>663</v>
      </c>
      <c r="E100" s="11">
        <v>1226841</v>
      </c>
      <c r="F100" s="17">
        <v>44818</v>
      </c>
      <c r="G100" s="11" t="s">
        <v>5346</v>
      </c>
      <c r="H100" s="11">
        <v>1150007</v>
      </c>
      <c r="I100" s="11"/>
      <c r="J100" s="11"/>
      <c r="K100" s="11"/>
      <c r="L100" s="11"/>
      <c r="M100" s="11"/>
      <c r="N100" s="11"/>
      <c r="O100" s="11"/>
      <c r="P100" s="11"/>
      <c r="Q100" s="11"/>
      <c r="R100" s="11"/>
      <c r="S100" s="11"/>
      <c r="T100" s="11"/>
      <c r="U100" s="11"/>
      <c r="V100" s="17">
        <v>44823</v>
      </c>
      <c r="W100" s="11" t="s">
        <v>5491</v>
      </c>
      <c r="X100" s="11"/>
      <c r="Y100" s="17">
        <v>12490</v>
      </c>
      <c r="Z100" s="11"/>
    </row>
    <row r="101" spans="1:26" x14ac:dyDescent="0.25">
      <c r="A101" s="11" t="s">
        <v>5496</v>
      </c>
      <c r="B101" s="11">
        <v>13811919</v>
      </c>
      <c r="C101" s="16">
        <v>6.125</v>
      </c>
      <c r="D101" s="11" t="s">
        <v>663</v>
      </c>
      <c r="E101" s="11">
        <v>1174282</v>
      </c>
      <c r="F101" s="17">
        <v>44818</v>
      </c>
      <c r="G101" s="91" t="s">
        <v>5346</v>
      </c>
      <c r="H101" s="91">
        <v>1150007</v>
      </c>
      <c r="I101" s="91"/>
      <c r="J101" s="91"/>
      <c r="K101" s="91"/>
      <c r="L101" s="91"/>
      <c r="M101" s="91"/>
      <c r="N101" s="91"/>
      <c r="O101" s="91"/>
      <c r="P101" s="91"/>
      <c r="Q101" s="91"/>
      <c r="R101" s="91"/>
      <c r="S101" s="91"/>
      <c r="T101" s="91"/>
      <c r="U101" s="91"/>
      <c r="V101" s="92">
        <v>44822</v>
      </c>
      <c r="W101" s="91" t="s">
        <v>5491</v>
      </c>
      <c r="X101" s="91"/>
      <c r="Y101" s="92">
        <v>12491</v>
      </c>
      <c r="Z101" s="91"/>
    </row>
    <row r="102" spans="1:26" x14ac:dyDescent="0.25">
      <c r="A102" s="11" t="s">
        <v>5497</v>
      </c>
      <c r="B102" s="11">
        <v>13753988</v>
      </c>
      <c r="C102" s="16">
        <v>6.125</v>
      </c>
      <c r="D102" s="11" t="s">
        <v>661</v>
      </c>
      <c r="E102" s="11">
        <v>1160951</v>
      </c>
      <c r="F102" s="17">
        <v>44819</v>
      </c>
      <c r="G102" s="91" t="s">
        <v>5346</v>
      </c>
      <c r="H102" s="91">
        <v>1198387</v>
      </c>
      <c r="I102" s="91"/>
      <c r="J102" s="91"/>
      <c r="K102" s="91"/>
      <c r="L102" s="91"/>
      <c r="M102" s="91"/>
      <c r="N102" s="91"/>
      <c r="O102" s="91"/>
      <c r="P102" s="91"/>
      <c r="Q102" s="91"/>
      <c r="R102" s="91"/>
      <c r="S102" s="91"/>
      <c r="T102" s="91"/>
      <c r="U102" s="91"/>
      <c r="V102" s="92">
        <v>44821</v>
      </c>
      <c r="W102" s="91" t="s">
        <v>5474</v>
      </c>
      <c r="X102" s="91"/>
      <c r="Y102" s="92">
        <v>12499</v>
      </c>
      <c r="Z102" s="91"/>
    </row>
    <row r="103" spans="1:26" x14ac:dyDescent="0.25">
      <c r="A103" s="11" t="s">
        <v>5498</v>
      </c>
      <c r="B103" s="11">
        <v>13771568</v>
      </c>
      <c r="C103" s="16">
        <v>8.5</v>
      </c>
      <c r="D103" s="11" t="s">
        <v>3776</v>
      </c>
      <c r="E103" s="11">
        <v>1201053</v>
      </c>
      <c r="F103" s="17">
        <v>44829</v>
      </c>
      <c r="G103" s="91" t="s">
        <v>5346</v>
      </c>
      <c r="H103" s="91">
        <v>1158011</v>
      </c>
      <c r="I103" s="91"/>
      <c r="J103" s="91"/>
      <c r="K103" s="91"/>
      <c r="L103" s="91"/>
      <c r="M103" s="91"/>
      <c r="N103" s="91"/>
      <c r="O103" s="91"/>
      <c r="P103" s="91"/>
      <c r="Q103" s="91"/>
      <c r="R103" s="91"/>
      <c r="S103" s="91"/>
      <c r="T103" s="91"/>
      <c r="U103" s="91"/>
      <c r="V103" s="92">
        <v>44835</v>
      </c>
      <c r="W103" s="91" t="s">
        <v>5499</v>
      </c>
      <c r="X103" s="91"/>
      <c r="Y103" s="92">
        <v>12525</v>
      </c>
      <c r="Z103" s="91"/>
    </row>
    <row r="104" spans="1:26" x14ac:dyDescent="0.25">
      <c r="A104" s="11" t="s">
        <v>5500</v>
      </c>
      <c r="B104" s="11">
        <v>13791958</v>
      </c>
      <c r="C104" s="16">
        <v>8.5</v>
      </c>
      <c r="D104" s="11" t="s">
        <v>3776</v>
      </c>
      <c r="E104" s="11">
        <v>1201053</v>
      </c>
      <c r="F104" s="17">
        <v>44844</v>
      </c>
      <c r="G104" s="91" t="s">
        <v>5346</v>
      </c>
      <c r="H104" s="91">
        <v>1158011</v>
      </c>
      <c r="I104" s="91"/>
      <c r="J104" s="91"/>
      <c r="K104" s="91"/>
      <c r="L104" s="91"/>
      <c r="M104" s="91"/>
      <c r="N104" s="91"/>
      <c r="O104" s="91"/>
      <c r="P104" s="91"/>
      <c r="Q104" s="91"/>
      <c r="R104" s="91"/>
      <c r="S104" s="91"/>
      <c r="T104" s="91"/>
      <c r="U104" s="91"/>
      <c r="V104" s="92">
        <v>44850</v>
      </c>
      <c r="W104" s="91" t="s">
        <v>5461</v>
      </c>
      <c r="X104" s="91"/>
      <c r="Y104" s="92">
        <v>12579</v>
      </c>
      <c r="Z104" s="91"/>
    </row>
    <row r="105" spans="1:26" x14ac:dyDescent="0.25">
      <c r="A105" s="11" t="s">
        <v>5501</v>
      </c>
      <c r="B105" s="11">
        <v>13807933</v>
      </c>
      <c r="C105" s="16">
        <v>8.5</v>
      </c>
      <c r="D105" s="11" t="s">
        <v>3776</v>
      </c>
      <c r="E105" s="11">
        <v>1201053</v>
      </c>
      <c r="F105" s="17">
        <v>44844</v>
      </c>
      <c r="G105" s="91" t="s">
        <v>5346</v>
      </c>
      <c r="H105" s="91">
        <v>1158011</v>
      </c>
      <c r="I105" s="91"/>
      <c r="J105" s="91"/>
      <c r="K105" s="91"/>
      <c r="L105" s="91"/>
      <c r="M105" s="91"/>
      <c r="N105" s="91"/>
      <c r="O105" s="91"/>
      <c r="P105" s="91"/>
      <c r="Q105" s="91"/>
      <c r="R105" s="91"/>
      <c r="S105" s="91"/>
      <c r="T105" s="91"/>
      <c r="U105" s="91"/>
      <c r="V105" s="92">
        <v>44850</v>
      </c>
      <c r="W105" s="91" t="s">
        <v>5461</v>
      </c>
      <c r="X105" s="91"/>
      <c r="Y105" s="92">
        <v>12580</v>
      </c>
      <c r="Z105" s="91"/>
    </row>
    <row r="106" spans="1:26" x14ac:dyDescent="0.25">
      <c r="A106" s="11" t="s">
        <v>5502</v>
      </c>
      <c r="B106" s="11">
        <v>13807931</v>
      </c>
      <c r="C106" s="16">
        <v>3.625</v>
      </c>
      <c r="D106" s="11" t="s">
        <v>4558</v>
      </c>
      <c r="E106" s="11">
        <v>1096183</v>
      </c>
      <c r="F106" s="17">
        <v>44850</v>
      </c>
      <c r="G106" s="91" t="s">
        <v>5346</v>
      </c>
      <c r="H106" s="91">
        <v>1145821</v>
      </c>
      <c r="I106" s="91"/>
      <c r="J106" s="91"/>
      <c r="K106" s="91"/>
      <c r="L106" s="91"/>
      <c r="M106" s="91"/>
      <c r="N106" s="91"/>
      <c r="O106" s="91"/>
      <c r="P106" s="91"/>
      <c r="Q106" s="91"/>
      <c r="R106" s="91"/>
      <c r="S106" s="91"/>
      <c r="T106" s="91"/>
      <c r="U106" s="91"/>
      <c r="V106" s="17">
        <v>44853</v>
      </c>
      <c r="W106" s="11" t="s">
        <v>5483</v>
      </c>
      <c r="X106" s="11"/>
      <c r="Y106" s="17">
        <v>12594</v>
      </c>
      <c r="Z106" s="11"/>
    </row>
    <row r="107" spans="1:26" x14ac:dyDescent="0.25">
      <c r="A107" s="11" t="s">
        <v>5503</v>
      </c>
      <c r="B107" s="11">
        <v>13790034</v>
      </c>
      <c r="C107" s="16">
        <v>3.625</v>
      </c>
      <c r="D107" s="11" t="s">
        <v>4558</v>
      </c>
      <c r="E107" s="11">
        <v>1096183</v>
      </c>
      <c r="F107" s="17">
        <v>44850</v>
      </c>
      <c r="G107" s="91" t="s">
        <v>5346</v>
      </c>
      <c r="H107" s="91">
        <v>1145821</v>
      </c>
      <c r="I107" s="91"/>
      <c r="J107" s="91"/>
      <c r="K107" s="91"/>
      <c r="L107" s="91"/>
      <c r="M107" s="91"/>
      <c r="N107" s="91"/>
      <c r="O107" s="91"/>
      <c r="P107" s="91"/>
      <c r="Q107" s="91"/>
      <c r="R107" s="91"/>
      <c r="S107" s="91"/>
      <c r="T107" s="91"/>
      <c r="U107" s="91"/>
      <c r="V107" s="92">
        <v>44854</v>
      </c>
      <c r="W107" s="91" t="s">
        <v>5483</v>
      </c>
      <c r="X107" s="91"/>
      <c r="Y107" s="92">
        <v>12595</v>
      </c>
      <c r="Z107" s="91"/>
    </row>
    <row r="108" spans="1:26" x14ac:dyDescent="0.25">
      <c r="A108" s="11" t="s">
        <v>5504</v>
      </c>
      <c r="B108" s="11">
        <v>13790031</v>
      </c>
      <c r="C108" s="16">
        <v>3.625</v>
      </c>
      <c r="D108" s="11" t="s">
        <v>4558</v>
      </c>
      <c r="E108" s="11">
        <v>1096183</v>
      </c>
      <c r="F108" s="17">
        <v>44852</v>
      </c>
      <c r="G108" s="91" t="s">
        <v>5346</v>
      </c>
      <c r="H108" s="91">
        <v>1145821</v>
      </c>
      <c r="I108" s="91"/>
      <c r="J108" s="91"/>
      <c r="K108" s="91"/>
      <c r="L108" s="91"/>
      <c r="M108" s="91"/>
      <c r="N108" s="91"/>
      <c r="O108" s="91"/>
      <c r="P108" s="91"/>
      <c r="Q108" s="91"/>
      <c r="R108" s="91"/>
      <c r="S108" s="91"/>
      <c r="T108" s="91"/>
      <c r="U108" s="91"/>
      <c r="V108" s="92">
        <v>44858</v>
      </c>
      <c r="W108" s="91" t="s">
        <v>5483</v>
      </c>
      <c r="X108" s="91"/>
      <c r="Y108" s="92">
        <v>12608</v>
      </c>
      <c r="Z108" s="91"/>
    </row>
    <row r="109" spans="1:26" x14ac:dyDescent="0.25">
      <c r="A109" s="11" t="s">
        <v>5505</v>
      </c>
      <c r="B109" s="11">
        <v>13790032</v>
      </c>
      <c r="C109" s="16">
        <v>3.625</v>
      </c>
      <c r="D109" s="11" t="s">
        <v>4558</v>
      </c>
      <c r="E109" s="11">
        <v>1096183</v>
      </c>
      <c r="F109" s="17">
        <v>44852</v>
      </c>
      <c r="G109" s="91" t="s">
        <v>5346</v>
      </c>
      <c r="H109" s="91">
        <v>1145821</v>
      </c>
      <c r="I109" s="91"/>
      <c r="J109" s="91"/>
      <c r="K109" s="91"/>
      <c r="L109" s="91"/>
      <c r="M109" s="91"/>
      <c r="N109" s="91"/>
      <c r="O109" s="91"/>
      <c r="P109" s="91"/>
      <c r="Q109" s="91"/>
      <c r="R109" s="91"/>
      <c r="S109" s="91"/>
      <c r="T109" s="91"/>
      <c r="U109" s="91"/>
      <c r="V109" s="92">
        <v>44858</v>
      </c>
      <c r="W109" s="91" t="s">
        <v>5483</v>
      </c>
      <c r="X109" s="91"/>
      <c r="Y109" s="92">
        <v>12609</v>
      </c>
      <c r="Z109" s="91"/>
    </row>
    <row r="110" spans="1:26" x14ac:dyDescent="0.25">
      <c r="A110" s="11" t="s">
        <v>5506</v>
      </c>
      <c r="B110" s="11">
        <v>13790035</v>
      </c>
      <c r="C110" s="16">
        <v>3.625</v>
      </c>
      <c r="D110" s="11" t="s">
        <v>4558</v>
      </c>
      <c r="E110" s="11">
        <v>1096183</v>
      </c>
      <c r="F110" s="17">
        <v>44852</v>
      </c>
      <c r="G110" s="91" t="s">
        <v>5346</v>
      </c>
      <c r="H110" s="91">
        <v>1145821</v>
      </c>
      <c r="I110" s="91"/>
      <c r="J110" s="91"/>
      <c r="K110" s="91"/>
      <c r="L110" s="91"/>
      <c r="M110" s="91"/>
      <c r="N110" s="91"/>
      <c r="O110" s="91"/>
      <c r="P110" s="91"/>
      <c r="Q110" s="91"/>
      <c r="R110" s="91"/>
      <c r="S110" s="91"/>
      <c r="T110" s="91"/>
      <c r="U110" s="91"/>
      <c r="V110" s="92">
        <v>44858</v>
      </c>
      <c r="W110" s="91" t="s">
        <v>5483</v>
      </c>
      <c r="X110" s="91"/>
      <c r="Y110" s="92">
        <v>12610</v>
      </c>
      <c r="Z110" s="91"/>
    </row>
    <row r="111" spans="1:26" x14ac:dyDescent="0.25">
      <c r="A111" s="11" t="s">
        <v>5507</v>
      </c>
      <c r="B111" s="11">
        <v>13807934</v>
      </c>
      <c r="C111" s="16">
        <v>8.5</v>
      </c>
      <c r="D111" s="11" t="s">
        <v>3776</v>
      </c>
      <c r="E111" s="11">
        <v>1201053</v>
      </c>
      <c r="F111" s="17">
        <v>44853</v>
      </c>
      <c r="G111" s="91" t="s">
        <v>5346</v>
      </c>
      <c r="H111" s="91">
        <v>1158011</v>
      </c>
      <c r="I111" s="91"/>
      <c r="J111" s="91"/>
      <c r="K111" s="91"/>
      <c r="L111" s="91"/>
      <c r="M111" s="91"/>
      <c r="N111" s="91"/>
      <c r="O111" s="91"/>
      <c r="P111" s="91"/>
      <c r="Q111" s="91"/>
      <c r="R111" s="91"/>
      <c r="S111" s="91"/>
      <c r="T111" s="91"/>
      <c r="U111" s="91"/>
      <c r="V111" s="92">
        <v>44873</v>
      </c>
      <c r="W111" s="91" t="s">
        <v>5461</v>
      </c>
      <c r="X111" s="91"/>
      <c r="Y111" s="92">
        <v>12622</v>
      </c>
      <c r="Z111" s="91"/>
    </row>
    <row r="112" spans="1:26" x14ac:dyDescent="0.25">
      <c r="A112" s="11" t="s">
        <v>5508</v>
      </c>
      <c r="B112" s="11">
        <v>13807935</v>
      </c>
      <c r="C112" s="16">
        <v>8.5</v>
      </c>
      <c r="D112" s="11" t="s">
        <v>3776</v>
      </c>
      <c r="E112" s="11">
        <v>1201053</v>
      </c>
      <c r="F112" s="17">
        <v>44853</v>
      </c>
      <c r="G112" s="91" t="s">
        <v>5346</v>
      </c>
      <c r="H112" s="91">
        <v>1158011</v>
      </c>
      <c r="I112" s="91"/>
      <c r="J112" s="91"/>
      <c r="K112" s="91"/>
      <c r="L112" s="91"/>
      <c r="M112" s="91"/>
      <c r="N112" s="91"/>
      <c r="O112" s="91"/>
      <c r="P112" s="91"/>
      <c r="Q112" s="91"/>
      <c r="R112" s="91"/>
      <c r="S112" s="91"/>
      <c r="T112" s="91"/>
      <c r="U112" s="91"/>
      <c r="V112" s="17">
        <v>44875</v>
      </c>
      <c r="W112" s="11" t="s">
        <v>5461</v>
      </c>
      <c r="X112" s="11"/>
      <c r="Y112" s="17">
        <v>12623</v>
      </c>
      <c r="Z112" s="11"/>
    </row>
    <row r="113" spans="1:26" x14ac:dyDescent="0.25">
      <c r="A113" s="11" t="s">
        <v>5509</v>
      </c>
      <c r="B113" s="11">
        <v>13824399</v>
      </c>
      <c r="C113" s="16">
        <v>8.5</v>
      </c>
      <c r="D113" s="11" t="s">
        <v>3776</v>
      </c>
      <c r="E113" s="11">
        <v>1201053</v>
      </c>
      <c r="F113" s="17">
        <v>44853</v>
      </c>
      <c r="G113" s="91" t="s">
        <v>5346</v>
      </c>
      <c r="H113" s="91">
        <v>1158011</v>
      </c>
      <c r="I113" s="91"/>
      <c r="J113" s="91"/>
      <c r="K113" s="91"/>
      <c r="L113" s="91"/>
      <c r="M113" s="91"/>
      <c r="N113" s="91"/>
      <c r="O113" s="91"/>
      <c r="P113" s="91"/>
      <c r="Q113" s="91"/>
      <c r="R113" s="91"/>
      <c r="S113" s="91"/>
      <c r="T113" s="91"/>
      <c r="U113" s="91"/>
      <c r="V113" s="92">
        <v>44873</v>
      </c>
      <c r="W113" s="91" t="s">
        <v>5461</v>
      </c>
      <c r="X113" s="91"/>
      <c r="Y113" s="92">
        <v>12624</v>
      </c>
      <c r="Z113" s="91"/>
    </row>
    <row r="114" spans="1:26" x14ac:dyDescent="0.25">
      <c r="A114" s="11" t="s">
        <v>5510</v>
      </c>
      <c r="B114" s="11">
        <v>13824395</v>
      </c>
      <c r="C114" s="16">
        <v>3.875</v>
      </c>
      <c r="D114" s="11" t="s">
        <v>79</v>
      </c>
      <c r="E114" s="11" t="s">
        <v>5511</v>
      </c>
      <c r="F114" s="17">
        <v>44861</v>
      </c>
      <c r="G114" s="91" t="s">
        <v>5346</v>
      </c>
      <c r="H114" s="91">
        <v>1224225</v>
      </c>
      <c r="I114" s="91"/>
      <c r="J114" s="91"/>
      <c r="K114" s="91"/>
      <c r="L114" s="91"/>
      <c r="M114" s="91"/>
      <c r="N114" s="91"/>
      <c r="O114" s="91"/>
      <c r="P114" s="91"/>
      <c r="Q114" s="91"/>
      <c r="R114" s="91"/>
      <c r="S114" s="91"/>
      <c r="T114" s="91"/>
      <c r="U114" s="91"/>
      <c r="V114" s="92">
        <v>44867</v>
      </c>
      <c r="W114" s="91" t="s">
        <v>5512</v>
      </c>
      <c r="X114" s="91"/>
      <c r="Y114" s="92">
        <v>12676</v>
      </c>
      <c r="Z114" s="91"/>
    </row>
    <row r="115" spans="1:26" x14ac:dyDescent="0.25">
      <c r="A115" s="11" t="s">
        <v>5513</v>
      </c>
      <c r="B115" s="11">
        <v>13791381</v>
      </c>
      <c r="C115" s="16">
        <v>5.875</v>
      </c>
      <c r="D115" s="11" t="s">
        <v>4476</v>
      </c>
      <c r="E115" s="11">
        <v>1212043</v>
      </c>
      <c r="F115" s="17">
        <v>44867</v>
      </c>
      <c r="G115" s="91" t="s">
        <v>5346</v>
      </c>
      <c r="H115" s="91">
        <v>1208569</v>
      </c>
      <c r="I115" s="91"/>
      <c r="J115" s="91"/>
      <c r="K115" s="91"/>
      <c r="L115" s="91"/>
      <c r="M115" s="91"/>
      <c r="N115" s="91"/>
      <c r="O115" s="91"/>
      <c r="P115" s="91"/>
      <c r="Q115" s="91"/>
      <c r="R115" s="91"/>
      <c r="S115" s="91"/>
      <c r="T115" s="91"/>
      <c r="U115" s="91"/>
      <c r="V115" s="92">
        <v>44872</v>
      </c>
      <c r="W115" s="91" t="s">
        <v>5472</v>
      </c>
      <c r="X115" s="91"/>
      <c r="Y115" s="92">
        <v>12683</v>
      </c>
      <c r="Z115" s="91"/>
    </row>
    <row r="116" spans="1:26" x14ac:dyDescent="0.25">
      <c r="A116" s="11" t="s">
        <v>5514</v>
      </c>
      <c r="B116" s="11">
        <v>13807899</v>
      </c>
      <c r="C116" s="16">
        <v>5.875</v>
      </c>
      <c r="D116" s="11" t="s">
        <v>4476</v>
      </c>
      <c r="E116" s="11">
        <v>1212043</v>
      </c>
      <c r="F116" s="17">
        <v>44867</v>
      </c>
      <c r="G116" s="91" t="s">
        <v>5346</v>
      </c>
      <c r="H116" s="91">
        <v>1208569</v>
      </c>
      <c r="I116" s="91"/>
      <c r="J116" s="91"/>
      <c r="K116" s="91"/>
      <c r="L116" s="91"/>
      <c r="M116" s="91"/>
      <c r="N116" s="91"/>
      <c r="O116" s="91"/>
      <c r="P116" s="91"/>
      <c r="Q116" s="91"/>
      <c r="R116" s="91"/>
      <c r="S116" s="91"/>
      <c r="T116" s="91"/>
      <c r="U116" s="91"/>
      <c r="V116" s="92">
        <v>44871</v>
      </c>
      <c r="W116" s="91" t="s">
        <v>5472</v>
      </c>
      <c r="X116" s="91"/>
      <c r="Y116" s="92">
        <v>12684</v>
      </c>
      <c r="Z116" s="91"/>
    </row>
    <row r="117" spans="1:26" x14ac:dyDescent="0.25">
      <c r="A117" s="11" t="s">
        <v>5515</v>
      </c>
      <c r="B117" s="11">
        <v>13838421</v>
      </c>
      <c r="C117" s="16">
        <v>6.125</v>
      </c>
      <c r="D117" s="11" t="s">
        <v>661</v>
      </c>
      <c r="E117" s="11">
        <v>1226735</v>
      </c>
      <c r="F117" s="17">
        <v>44872</v>
      </c>
      <c r="G117" s="91" t="s">
        <v>5346</v>
      </c>
      <c r="H117" s="91">
        <v>1198387</v>
      </c>
      <c r="I117" s="91"/>
      <c r="J117" s="91"/>
      <c r="K117" s="91"/>
      <c r="L117" s="91"/>
      <c r="M117" s="91"/>
      <c r="N117" s="91"/>
      <c r="O117" s="91"/>
      <c r="P117" s="91"/>
      <c r="Q117" s="91"/>
      <c r="R117" s="91"/>
      <c r="S117" s="91"/>
      <c r="T117" s="91"/>
      <c r="U117" s="91"/>
      <c r="V117" s="92">
        <v>44875</v>
      </c>
      <c r="W117" s="91" t="s">
        <v>5474</v>
      </c>
      <c r="X117" s="91"/>
      <c r="Y117" s="92">
        <v>12716</v>
      </c>
      <c r="Z117" s="91"/>
    </row>
    <row r="118" spans="1:26" x14ac:dyDescent="0.25">
      <c r="A118" s="11" t="s">
        <v>5516</v>
      </c>
      <c r="B118" s="11">
        <v>13824396</v>
      </c>
      <c r="C118" s="16">
        <v>3.875</v>
      </c>
      <c r="D118" s="11" t="s">
        <v>79</v>
      </c>
      <c r="E118" s="11" t="s">
        <v>5511</v>
      </c>
      <c r="F118" s="17">
        <v>44878</v>
      </c>
      <c r="G118" s="91" t="s">
        <v>5346</v>
      </c>
      <c r="H118" s="91">
        <v>1224225</v>
      </c>
      <c r="I118" s="91"/>
      <c r="J118" s="91"/>
      <c r="K118" s="91"/>
      <c r="L118" s="91"/>
      <c r="M118" s="91"/>
      <c r="N118" s="91"/>
      <c r="O118" s="91"/>
      <c r="P118" s="91"/>
      <c r="Q118" s="91"/>
      <c r="R118" s="91"/>
      <c r="S118" s="91"/>
      <c r="T118" s="91"/>
      <c r="U118" s="91"/>
      <c r="V118" s="17">
        <v>44882</v>
      </c>
      <c r="W118" s="11" t="s">
        <v>5512</v>
      </c>
      <c r="X118" s="11"/>
      <c r="Y118" s="17">
        <v>12725</v>
      </c>
      <c r="Z118" s="11"/>
    </row>
    <row r="119" spans="1:26" x14ac:dyDescent="0.25">
      <c r="A119" s="11" t="s">
        <v>5517</v>
      </c>
      <c r="B119" s="11">
        <v>13847451</v>
      </c>
      <c r="C119" s="16">
        <v>3.875</v>
      </c>
      <c r="D119" s="11" t="s">
        <v>79</v>
      </c>
      <c r="E119" s="11" t="s">
        <v>5511</v>
      </c>
      <c r="F119" s="17">
        <v>44878</v>
      </c>
      <c r="G119" s="91" t="s">
        <v>5346</v>
      </c>
      <c r="H119" s="91">
        <v>1224225</v>
      </c>
      <c r="I119" s="91"/>
      <c r="J119" s="91"/>
      <c r="K119" s="91"/>
      <c r="L119" s="91"/>
      <c r="M119" s="91"/>
      <c r="N119" s="91"/>
      <c r="O119" s="91"/>
      <c r="P119" s="91"/>
      <c r="Q119" s="91"/>
      <c r="R119" s="91"/>
      <c r="S119" s="91"/>
      <c r="T119" s="91"/>
      <c r="U119" s="91"/>
      <c r="V119" s="92">
        <v>44881</v>
      </c>
      <c r="W119" s="91" t="s">
        <v>5512</v>
      </c>
      <c r="X119" s="91"/>
      <c r="Y119" s="92">
        <v>12723</v>
      </c>
      <c r="Z119" s="91"/>
    </row>
    <row r="120" spans="1:26" x14ac:dyDescent="0.25">
      <c r="A120" s="11" t="s">
        <v>5518</v>
      </c>
      <c r="B120" s="11">
        <v>13847452</v>
      </c>
      <c r="C120" s="16">
        <v>3.875</v>
      </c>
      <c r="D120" s="11" t="s">
        <v>79</v>
      </c>
      <c r="E120" s="11" t="s">
        <v>5511</v>
      </c>
      <c r="F120" s="17">
        <v>44878</v>
      </c>
      <c r="G120" s="91" t="s">
        <v>5346</v>
      </c>
      <c r="H120" s="91">
        <v>1224225</v>
      </c>
      <c r="I120" s="91"/>
      <c r="J120" s="91"/>
      <c r="K120" s="91"/>
      <c r="L120" s="91"/>
      <c r="M120" s="91"/>
      <c r="N120" s="91"/>
      <c r="O120" s="91"/>
      <c r="P120" s="91"/>
      <c r="Q120" s="91"/>
      <c r="R120" s="91"/>
      <c r="S120" s="91"/>
      <c r="T120" s="91"/>
      <c r="U120" s="91"/>
      <c r="V120" s="92">
        <v>44881</v>
      </c>
      <c r="W120" s="91" t="s">
        <v>5512</v>
      </c>
      <c r="X120" s="91"/>
      <c r="Y120" s="92">
        <v>12724</v>
      </c>
      <c r="Z120" s="91"/>
    </row>
    <row r="121" spans="1:26" x14ac:dyDescent="0.25">
      <c r="A121" s="11" t="s">
        <v>5519</v>
      </c>
      <c r="B121" s="11">
        <v>13753968</v>
      </c>
      <c r="C121" s="16">
        <v>6.125</v>
      </c>
      <c r="D121" s="11" t="s">
        <v>2064</v>
      </c>
      <c r="E121" s="11">
        <v>1219698</v>
      </c>
      <c r="F121" s="17">
        <v>44882</v>
      </c>
      <c r="G121" s="91" t="s">
        <v>5346</v>
      </c>
      <c r="H121" s="91">
        <v>1217589</v>
      </c>
      <c r="I121" s="91"/>
      <c r="J121" s="91"/>
      <c r="K121" s="91"/>
      <c r="L121" s="91"/>
      <c r="M121" s="91"/>
      <c r="N121" s="91"/>
      <c r="O121" s="91"/>
      <c r="P121" s="91"/>
      <c r="Q121" s="91"/>
      <c r="R121" s="91"/>
      <c r="S121" s="91"/>
      <c r="T121" s="91"/>
      <c r="U121" s="91"/>
      <c r="V121" s="92">
        <v>44882</v>
      </c>
      <c r="W121" s="91" t="s">
        <v>5520</v>
      </c>
      <c r="X121" s="91"/>
      <c r="Y121" s="92">
        <v>12731</v>
      </c>
      <c r="Z121" s="91"/>
    </row>
    <row r="122" spans="1:26" x14ac:dyDescent="0.25">
      <c r="A122" s="11" t="s">
        <v>5521</v>
      </c>
      <c r="B122" s="11">
        <v>13824377</v>
      </c>
      <c r="C122" s="16">
        <v>5.875</v>
      </c>
      <c r="D122" s="11" t="s">
        <v>4476</v>
      </c>
      <c r="E122" s="11" t="s">
        <v>5454</v>
      </c>
      <c r="F122" s="17">
        <v>44900</v>
      </c>
      <c r="G122" s="91" t="s">
        <v>5346</v>
      </c>
      <c r="H122" s="91">
        <v>1208569</v>
      </c>
      <c r="I122" s="91"/>
      <c r="J122" s="91"/>
      <c r="K122" s="91"/>
      <c r="L122" s="91"/>
      <c r="M122" s="91"/>
      <c r="N122" s="91"/>
      <c r="O122" s="91"/>
      <c r="P122" s="91"/>
      <c r="Q122" s="91"/>
      <c r="R122" s="91"/>
      <c r="S122" s="91"/>
      <c r="T122" s="91"/>
      <c r="U122" s="91"/>
      <c r="V122" s="92">
        <v>44903</v>
      </c>
      <c r="W122" s="91" t="s">
        <v>5472</v>
      </c>
      <c r="X122" s="91"/>
      <c r="Y122" s="92">
        <v>12815</v>
      </c>
      <c r="Z122" s="91"/>
    </row>
    <row r="123" spans="1:26" x14ac:dyDescent="0.25">
      <c r="A123" s="11" t="s">
        <v>5522</v>
      </c>
      <c r="B123" s="11">
        <v>13824378</v>
      </c>
      <c r="C123" s="16">
        <v>5.875</v>
      </c>
      <c r="D123" s="11" t="s">
        <v>4476</v>
      </c>
      <c r="E123" s="11" t="s">
        <v>5454</v>
      </c>
      <c r="F123" s="17">
        <v>44900</v>
      </c>
      <c r="G123" s="91" t="s">
        <v>5346</v>
      </c>
      <c r="H123" s="91">
        <v>1208569</v>
      </c>
      <c r="I123" s="91"/>
      <c r="J123" s="91"/>
      <c r="K123" s="91"/>
      <c r="L123" s="91"/>
      <c r="M123" s="91"/>
      <c r="N123" s="91"/>
      <c r="O123" s="91"/>
      <c r="P123" s="91"/>
      <c r="Q123" s="91"/>
      <c r="R123" s="91"/>
      <c r="S123" s="91"/>
      <c r="T123" s="91"/>
      <c r="U123" s="91"/>
      <c r="V123" s="92">
        <v>44913</v>
      </c>
      <c r="W123" s="91" t="s">
        <v>5472</v>
      </c>
      <c r="X123" s="91"/>
      <c r="Y123" s="92">
        <v>12816</v>
      </c>
      <c r="Z123" s="91"/>
    </row>
    <row r="124" spans="1:26" x14ac:dyDescent="0.25">
      <c r="A124" s="11" t="s">
        <v>5523</v>
      </c>
      <c r="B124" s="11">
        <v>13807900</v>
      </c>
      <c r="C124" s="16">
        <v>5.875</v>
      </c>
      <c r="D124" s="11" t="s">
        <v>4476</v>
      </c>
      <c r="E124" s="11" t="s">
        <v>5454</v>
      </c>
      <c r="F124" s="17">
        <v>44900</v>
      </c>
      <c r="G124" s="11" t="s">
        <v>5346</v>
      </c>
      <c r="H124" s="11">
        <v>1208569</v>
      </c>
      <c r="I124" s="11"/>
      <c r="J124" s="11"/>
      <c r="K124" s="11"/>
      <c r="L124" s="11"/>
      <c r="M124" s="11"/>
      <c r="N124" s="11"/>
      <c r="O124" s="11"/>
      <c r="P124" s="11"/>
      <c r="Q124" s="11"/>
      <c r="R124" s="11"/>
      <c r="S124" s="11"/>
      <c r="T124" s="11"/>
      <c r="U124" s="11"/>
      <c r="V124" s="17">
        <v>44909</v>
      </c>
      <c r="W124" s="11" t="s">
        <v>5472</v>
      </c>
      <c r="X124" s="11"/>
      <c r="Y124" s="17">
        <v>12817</v>
      </c>
      <c r="Z124" s="11"/>
    </row>
    <row r="125" spans="1:26" x14ac:dyDescent="0.25">
      <c r="A125" s="11" t="s">
        <v>5524</v>
      </c>
      <c r="B125" s="11">
        <v>13807937</v>
      </c>
      <c r="C125" s="16">
        <v>3.875</v>
      </c>
      <c r="D125" s="11" t="s">
        <v>79</v>
      </c>
      <c r="E125" s="11" t="s">
        <v>5511</v>
      </c>
      <c r="F125" s="17">
        <v>44902</v>
      </c>
      <c r="G125" s="11" t="s">
        <v>5346</v>
      </c>
      <c r="H125" s="11">
        <v>1224225</v>
      </c>
      <c r="I125" s="11"/>
      <c r="J125" s="11"/>
      <c r="K125" s="11"/>
      <c r="L125" s="11"/>
      <c r="M125" s="11"/>
      <c r="N125" s="11"/>
      <c r="O125" s="11"/>
      <c r="P125" s="11"/>
      <c r="Q125" s="11"/>
      <c r="R125" s="11"/>
      <c r="S125" s="11"/>
      <c r="T125" s="11"/>
      <c r="U125" s="11"/>
      <c r="V125" s="92">
        <v>44913</v>
      </c>
      <c r="W125" s="91" t="s">
        <v>5512</v>
      </c>
      <c r="X125" s="91"/>
      <c r="Y125" s="92">
        <v>12825</v>
      </c>
      <c r="Z125" s="91"/>
    </row>
    <row r="126" spans="1:26" x14ac:dyDescent="0.25">
      <c r="A126" s="11" t="s">
        <v>5525</v>
      </c>
      <c r="B126" s="11">
        <v>13807938</v>
      </c>
      <c r="C126" s="16">
        <v>3.875</v>
      </c>
      <c r="D126" s="11" t="s">
        <v>79</v>
      </c>
      <c r="E126" s="11" t="s">
        <v>5511</v>
      </c>
      <c r="F126" s="17">
        <v>44903</v>
      </c>
      <c r="G126" s="11" t="s">
        <v>5346</v>
      </c>
      <c r="H126" s="11">
        <v>1224225</v>
      </c>
      <c r="I126" s="11"/>
      <c r="J126" s="11"/>
      <c r="K126" s="11"/>
      <c r="L126" s="11"/>
      <c r="M126" s="11"/>
      <c r="N126" s="11"/>
      <c r="O126" s="11"/>
      <c r="P126" s="11"/>
      <c r="Q126" s="11"/>
      <c r="R126" s="11"/>
      <c r="S126" s="11"/>
      <c r="T126" s="11"/>
      <c r="U126" s="11"/>
      <c r="V126" s="92">
        <v>44913</v>
      </c>
      <c r="W126" s="91" t="s">
        <v>5512</v>
      </c>
      <c r="X126" s="91"/>
      <c r="Y126" s="92">
        <v>12847</v>
      </c>
      <c r="Z126" s="91"/>
    </row>
    <row r="127" spans="1:26" x14ac:dyDescent="0.25">
      <c r="A127" s="11" t="s">
        <v>5526</v>
      </c>
      <c r="B127" s="11">
        <v>13807929</v>
      </c>
      <c r="C127" s="16">
        <v>3.625</v>
      </c>
      <c r="D127" s="11" t="s">
        <v>4558</v>
      </c>
      <c r="E127" s="11">
        <v>1096183</v>
      </c>
      <c r="F127" s="17">
        <v>44915</v>
      </c>
      <c r="G127" s="11" t="s">
        <v>5346</v>
      </c>
      <c r="H127" s="11">
        <v>1145821</v>
      </c>
      <c r="I127" s="11"/>
      <c r="J127" s="11"/>
      <c r="K127" s="11"/>
      <c r="L127" s="11"/>
      <c r="M127" s="11"/>
      <c r="N127" s="11"/>
      <c r="O127" s="11"/>
      <c r="P127" s="11"/>
      <c r="Q127" s="11"/>
      <c r="R127" s="11"/>
      <c r="S127" s="11"/>
      <c r="T127" s="11"/>
      <c r="U127" s="11"/>
      <c r="V127" s="92">
        <v>44922</v>
      </c>
      <c r="W127" s="91" t="s">
        <v>5483</v>
      </c>
      <c r="X127" s="91"/>
      <c r="Y127" s="92">
        <v>12910</v>
      </c>
      <c r="Z127" s="91"/>
    </row>
    <row r="128" spans="1:26" x14ac:dyDescent="0.25">
      <c r="A128" s="11" t="s">
        <v>5527</v>
      </c>
      <c r="B128" s="11">
        <v>13790033</v>
      </c>
      <c r="C128" s="16">
        <v>3.625</v>
      </c>
      <c r="D128" s="11" t="s">
        <v>4558</v>
      </c>
      <c r="E128" s="11">
        <v>1096183</v>
      </c>
      <c r="F128" s="17">
        <v>44915</v>
      </c>
      <c r="G128" s="11" t="s">
        <v>5346</v>
      </c>
      <c r="H128" s="11">
        <v>1145821</v>
      </c>
      <c r="I128" s="11"/>
      <c r="J128" s="11"/>
      <c r="K128" s="11"/>
      <c r="L128" s="11"/>
      <c r="M128" s="11"/>
      <c r="N128" s="11"/>
      <c r="O128" s="11"/>
      <c r="P128" s="11"/>
      <c r="Q128" s="11"/>
      <c r="R128" s="11"/>
      <c r="S128" s="11"/>
      <c r="T128" s="11"/>
      <c r="U128" s="11"/>
      <c r="V128" s="92">
        <v>44924</v>
      </c>
      <c r="W128" s="91" t="s">
        <v>5483</v>
      </c>
      <c r="X128" s="91"/>
      <c r="Y128" s="92">
        <v>12911</v>
      </c>
      <c r="Z128" s="91"/>
    </row>
    <row r="129" spans="1:26" x14ac:dyDescent="0.25">
      <c r="A129" s="11" t="s">
        <v>5528</v>
      </c>
      <c r="B129" s="11">
        <v>13824392</v>
      </c>
      <c r="C129" s="16">
        <v>3.625</v>
      </c>
      <c r="D129" s="11" t="s">
        <v>4558</v>
      </c>
      <c r="E129" s="11">
        <v>1096183</v>
      </c>
      <c r="F129" s="17">
        <v>44915</v>
      </c>
      <c r="G129" s="11" t="s">
        <v>5346</v>
      </c>
      <c r="H129" s="11">
        <v>1145821</v>
      </c>
      <c r="I129" s="11"/>
      <c r="J129" s="11"/>
      <c r="K129" s="11"/>
      <c r="L129" s="11"/>
      <c r="M129" s="11"/>
      <c r="N129" s="11"/>
      <c r="O129" s="11"/>
      <c r="P129" s="11"/>
      <c r="Q129" s="11"/>
      <c r="R129" s="11"/>
      <c r="S129" s="11"/>
      <c r="T129" s="11"/>
      <c r="U129" s="11"/>
      <c r="V129" s="92">
        <v>44922</v>
      </c>
      <c r="W129" s="91" t="s">
        <v>5483</v>
      </c>
      <c r="X129" s="91"/>
      <c r="Y129" s="92">
        <v>12912</v>
      </c>
      <c r="Z129" s="91"/>
    </row>
    <row r="130" spans="1:26" x14ac:dyDescent="0.25">
      <c r="A130" s="11" t="s">
        <v>5529</v>
      </c>
      <c r="B130" s="11">
        <v>13807930</v>
      </c>
      <c r="C130" s="16">
        <v>3.625</v>
      </c>
      <c r="D130" s="11" t="s">
        <v>4558</v>
      </c>
      <c r="E130" s="11">
        <v>1096183</v>
      </c>
      <c r="F130" s="17">
        <v>44915</v>
      </c>
      <c r="G130" s="11" t="s">
        <v>5346</v>
      </c>
      <c r="H130" s="11">
        <v>1145821</v>
      </c>
      <c r="I130" s="11"/>
      <c r="J130" s="11"/>
      <c r="K130" s="11"/>
      <c r="L130" s="11"/>
      <c r="M130" s="11"/>
      <c r="N130" s="11"/>
      <c r="O130" s="11"/>
      <c r="P130" s="11"/>
      <c r="Q130" s="11"/>
      <c r="R130" s="11"/>
      <c r="S130" s="11"/>
      <c r="T130" s="11"/>
      <c r="U130" s="11"/>
      <c r="V130" s="17">
        <v>44922</v>
      </c>
      <c r="W130" s="91" t="s">
        <v>5483</v>
      </c>
      <c r="X130" s="91"/>
      <c r="Y130" s="17">
        <v>12913</v>
      </c>
      <c r="Z130" s="11"/>
    </row>
    <row r="131" spans="1:26" x14ac:dyDescent="0.25">
      <c r="A131" s="11" t="s">
        <v>5530</v>
      </c>
      <c r="B131" s="11">
        <v>13824379</v>
      </c>
      <c r="C131" s="16">
        <v>6.125</v>
      </c>
      <c r="D131" s="11" t="s">
        <v>661</v>
      </c>
      <c r="E131" s="11">
        <v>1160951</v>
      </c>
      <c r="F131" s="17">
        <v>44915</v>
      </c>
      <c r="G131" s="11" t="s">
        <v>5346</v>
      </c>
      <c r="H131" s="11">
        <v>1198387</v>
      </c>
      <c r="I131" s="11"/>
      <c r="J131" s="11"/>
      <c r="K131" s="11"/>
      <c r="L131" s="11"/>
      <c r="M131" s="11"/>
      <c r="N131" s="11"/>
      <c r="O131" s="11"/>
      <c r="P131" s="11"/>
      <c r="Q131" s="11"/>
      <c r="R131" s="11"/>
      <c r="S131" s="11"/>
      <c r="T131" s="11"/>
      <c r="U131" s="11"/>
      <c r="V131" s="92">
        <v>44917</v>
      </c>
      <c r="W131" s="91" t="s">
        <v>5474</v>
      </c>
      <c r="X131" s="91"/>
      <c r="Y131" s="92">
        <v>12915</v>
      </c>
      <c r="Z131" s="91"/>
    </row>
    <row r="132" spans="1:26" x14ac:dyDescent="0.25">
      <c r="A132" s="11" t="s">
        <v>5531</v>
      </c>
      <c r="B132" s="11">
        <v>13771580</v>
      </c>
      <c r="C132" s="16">
        <v>6.125</v>
      </c>
      <c r="D132" s="11" t="s">
        <v>5360</v>
      </c>
      <c r="E132" s="11" t="s">
        <v>5532</v>
      </c>
      <c r="F132" s="17">
        <v>44917</v>
      </c>
      <c r="G132" s="11" t="s">
        <v>5346</v>
      </c>
      <c r="H132" s="11">
        <v>1149944</v>
      </c>
      <c r="I132" s="11"/>
      <c r="J132" s="11"/>
      <c r="K132" s="11"/>
      <c r="L132" s="11"/>
      <c r="M132" s="11"/>
      <c r="N132" s="11"/>
      <c r="O132" s="11"/>
      <c r="P132" s="11"/>
      <c r="Q132" s="11"/>
      <c r="R132" s="11"/>
      <c r="S132" s="11"/>
      <c r="T132" s="11"/>
      <c r="U132" s="11"/>
      <c r="V132" s="92">
        <v>44924</v>
      </c>
      <c r="W132" s="91" t="s">
        <v>5464</v>
      </c>
      <c r="X132" s="91"/>
      <c r="Y132" s="92">
        <v>12922</v>
      </c>
      <c r="Z132" s="91"/>
    </row>
    <row r="133" spans="1:26" x14ac:dyDescent="0.25">
      <c r="A133" s="11" t="s">
        <v>5533</v>
      </c>
      <c r="B133" s="11">
        <v>13824380</v>
      </c>
      <c r="C133" s="16">
        <v>6.125</v>
      </c>
      <c r="D133" s="11" t="s">
        <v>661</v>
      </c>
      <c r="E133" s="11">
        <v>1160951</v>
      </c>
      <c r="F133" s="17">
        <v>44917</v>
      </c>
      <c r="G133" s="11" t="s">
        <v>5346</v>
      </c>
      <c r="H133" s="11">
        <v>1198387</v>
      </c>
      <c r="I133" s="11"/>
      <c r="J133" s="11"/>
      <c r="K133" s="11"/>
      <c r="L133" s="11"/>
      <c r="M133" s="11"/>
      <c r="N133" s="11"/>
      <c r="O133" s="11"/>
      <c r="P133" s="11"/>
      <c r="Q133" s="11"/>
      <c r="R133" s="11"/>
      <c r="S133" s="11"/>
      <c r="T133" s="11"/>
      <c r="U133" s="11"/>
      <c r="V133" s="92">
        <v>44932</v>
      </c>
      <c r="W133" s="91" t="s">
        <v>5474</v>
      </c>
      <c r="X133" s="91"/>
      <c r="Y133" s="92">
        <v>12923</v>
      </c>
      <c r="Z133" s="91"/>
    </row>
    <row r="134" spans="1:26" x14ac:dyDescent="0.25">
      <c r="A134" s="11" t="s">
        <v>5534</v>
      </c>
      <c r="B134" s="11" t="s">
        <v>5535</v>
      </c>
      <c r="C134" s="16">
        <v>6.125</v>
      </c>
      <c r="D134" s="11" t="s">
        <v>661</v>
      </c>
      <c r="E134" s="11">
        <v>1226735</v>
      </c>
      <c r="F134" s="17">
        <v>44917</v>
      </c>
      <c r="G134" s="11" t="s">
        <v>5346</v>
      </c>
      <c r="H134" s="11">
        <v>1198387</v>
      </c>
      <c r="I134" s="11"/>
      <c r="J134" s="11"/>
      <c r="K134" s="11"/>
      <c r="L134" s="11"/>
      <c r="M134" s="11"/>
      <c r="N134" s="11"/>
      <c r="O134" s="11"/>
      <c r="P134" s="11"/>
      <c r="Q134" s="11"/>
      <c r="R134" s="11"/>
      <c r="S134" s="11"/>
      <c r="T134" s="11"/>
      <c r="U134" s="11"/>
      <c r="V134" s="92">
        <v>44929</v>
      </c>
      <c r="W134" s="91" t="s">
        <v>5474</v>
      </c>
      <c r="X134" s="91"/>
      <c r="Y134" s="92">
        <v>12924</v>
      </c>
      <c r="Z134" s="91"/>
    </row>
    <row r="135" spans="1:26" x14ac:dyDescent="0.25">
      <c r="A135" s="11" t="s">
        <v>5536</v>
      </c>
      <c r="B135" s="11">
        <v>13824400</v>
      </c>
      <c r="C135" s="16">
        <v>8.5</v>
      </c>
      <c r="D135" s="11" t="s">
        <v>3776</v>
      </c>
      <c r="E135" s="11">
        <v>1201053</v>
      </c>
      <c r="F135" s="17">
        <v>44930</v>
      </c>
      <c r="G135" s="91" t="s">
        <v>5346</v>
      </c>
      <c r="H135" s="91">
        <v>1158011</v>
      </c>
      <c r="I135" s="91"/>
      <c r="J135" s="91"/>
      <c r="K135" s="91"/>
      <c r="L135" s="91"/>
      <c r="M135" s="91"/>
      <c r="N135" s="91"/>
      <c r="O135" s="91"/>
      <c r="P135" s="91"/>
      <c r="Q135" s="91"/>
      <c r="R135" s="91"/>
      <c r="S135" s="91"/>
      <c r="T135" s="91"/>
      <c r="U135" s="91"/>
      <c r="V135" s="92">
        <v>44942</v>
      </c>
      <c r="W135" s="91" t="s">
        <v>5499</v>
      </c>
      <c r="X135" s="91"/>
      <c r="Y135" s="92">
        <v>12961</v>
      </c>
      <c r="Z135" s="91"/>
    </row>
    <row r="136" spans="1:26" x14ac:dyDescent="0.25">
      <c r="A136" s="11" t="s">
        <v>5537</v>
      </c>
      <c r="B136" s="11">
        <v>13845739</v>
      </c>
      <c r="C136" s="16">
        <v>8.5</v>
      </c>
      <c r="D136" s="11" t="s">
        <v>3776</v>
      </c>
      <c r="E136" s="11">
        <v>1201053</v>
      </c>
      <c r="F136" s="17">
        <v>44930</v>
      </c>
      <c r="G136" s="91" t="s">
        <v>5346</v>
      </c>
      <c r="H136" s="91">
        <v>1158011</v>
      </c>
      <c r="I136" s="91"/>
      <c r="J136" s="91"/>
      <c r="K136" s="91"/>
      <c r="L136" s="91"/>
      <c r="M136" s="91"/>
      <c r="N136" s="91"/>
      <c r="O136" s="91"/>
      <c r="P136" s="91"/>
      <c r="Q136" s="91"/>
      <c r="R136" s="91"/>
      <c r="S136" s="91"/>
      <c r="T136" s="91"/>
      <c r="U136" s="91"/>
      <c r="V136" s="17">
        <v>44938</v>
      </c>
      <c r="W136" s="91" t="s">
        <v>5499</v>
      </c>
      <c r="X136" s="91"/>
      <c r="Y136" s="17">
        <v>12962</v>
      </c>
      <c r="Z136" s="11"/>
    </row>
    <row r="137" spans="1:26" x14ac:dyDescent="0.25">
      <c r="A137" s="11" t="s">
        <v>5538</v>
      </c>
      <c r="B137" s="11">
        <v>13838424</v>
      </c>
      <c r="C137" s="16">
        <v>6.125</v>
      </c>
      <c r="D137" s="11" t="s">
        <v>661</v>
      </c>
      <c r="E137" s="11">
        <v>1226735</v>
      </c>
      <c r="F137" s="17">
        <v>44930</v>
      </c>
      <c r="G137" s="91" t="s">
        <v>5346</v>
      </c>
      <c r="H137" s="91">
        <v>1198387</v>
      </c>
      <c r="I137" s="91"/>
      <c r="J137" s="91"/>
      <c r="K137" s="91"/>
      <c r="L137" s="91"/>
      <c r="M137" s="91"/>
      <c r="N137" s="91"/>
      <c r="O137" s="91"/>
      <c r="P137" s="91"/>
      <c r="Q137" s="91"/>
      <c r="R137" s="91"/>
      <c r="S137" s="91"/>
      <c r="T137" s="91"/>
      <c r="U137" s="91"/>
      <c r="V137" s="92">
        <v>44938</v>
      </c>
      <c r="W137" s="91" t="s">
        <v>5474</v>
      </c>
      <c r="X137" s="91"/>
      <c r="Y137" s="92">
        <v>12963</v>
      </c>
      <c r="Z137" s="91"/>
    </row>
    <row r="138" spans="1:26" x14ac:dyDescent="0.25">
      <c r="A138" s="11" t="s">
        <v>5539</v>
      </c>
      <c r="B138" s="11">
        <v>13844441</v>
      </c>
      <c r="C138" s="16">
        <v>6.125</v>
      </c>
      <c r="D138" s="11" t="s">
        <v>1807</v>
      </c>
      <c r="E138" s="11">
        <v>1233276</v>
      </c>
      <c r="F138" s="17">
        <v>44935</v>
      </c>
      <c r="G138" s="91" t="s">
        <v>5346</v>
      </c>
      <c r="H138" s="91">
        <v>1217589</v>
      </c>
      <c r="I138" s="91"/>
      <c r="J138" s="91"/>
      <c r="K138" s="91"/>
      <c r="L138" s="91"/>
      <c r="M138" s="91"/>
      <c r="N138" s="91"/>
      <c r="O138" s="91"/>
      <c r="P138" s="91"/>
      <c r="Q138" s="91"/>
      <c r="R138" s="91"/>
      <c r="S138" s="91"/>
      <c r="T138" s="91"/>
      <c r="U138" s="91"/>
      <c r="V138" s="92">
        <v>44938</v>
      </c>
      <c r="W138" s="91" t="s">
        <v>5540</v>
      </c>
      <c r="X138" s="91"/>
      <c r="Y138" s="92">
        <v>12998</v>
      </c>
      <c r="Z138" s="91"/>
    </row>
    <row r="139" spans="1:26" x14ac:dyDescent="0.25">
      <c r="A139" s="11" t="s">
        <v>5541</v>
      </c>
      <c r="B139" s="11">
        <v>13844442</v>
      </c>
      <c r="C139" s="16">
        <v>6.125</v>
      </c>
      <c r="D139" s="11" t="s">
        <v>1807</v>
      </c>
      <c r="E139" s="11">
        <v>1233276</v>
      </c>
      <c r="F139" s="17">
        <v>44935</v>
      </c>
      <c r="G139" s="91" t="s">
        <v>5346</v>
      </c>
      <c r="H139" s="91">
        <v>1217589</v>
      </c>
      <c r="I139" s="91"/>
      <c r="J139" s="91"/>
      <c r="K139" s="91"/>
      <c r="L139" s="91"/>
      <c r="M139" s="91"/>
      <c r="N139" s="91"/>
      <c r="O139" s="91"/>
      <c r="P139" s="91"/>
      <c r="Q139" s="91"/>
      <c r="R139" s="91"/>
      <c r="S139" s="91"/>
      <c r="T139" s="91"/>
      <c r="U139" s="91"/>
      <c r="V139" s="92">
        <v>44941</v>
      </c>
      <c r="W139" s="91" t="s">
        <v>5540</v>
      </c>
      <c r="X139" s="91"/>
      <c r="Y139" s="92">
        <v>12999</v>
      </c>
      <c r="Z139" s="91"/>
    </row>
    <row r="140" spans="1:26" x14ac:dyDescent="0.25">
      <c r="A140" s="11" t="s">
        <v>5542</v>
      </c>
      <c r="B140" s="11">
        <v>13844443</v>
      </c>
      <c r="C140" s="16">
        <v>6.125</v>
      </c>
      <c r="D140" s="11" t="s">
        <v>1807</v>
      </c>
      <c r="E140" s="11">
        <v>1233276</v>
      </c>
      <c r="F140" s="17">
        <v>44935</v>
      </c>
      <c r="G140" s="91" t="s">
        <v>5346</v>
      </c>
      <c r="H140" s="91">
        <v>1217589</v>
      </c>
      <c r="I140" s="91"/>
      <c r="J140" s="91"/>
      <c r="K140" s="91"/>
      <c r="L140" s="91"/>
      <c r="M140" s="91"/>
      <c r="N140" s="91"/>
      <c r="O140" s="91"/>
      <c r="P140" s="91"/>
      <c r="Q140" s="91"/>
      <c r="R140" s="91"/>
      <c r="S140" s="91"/>
      <c r="T140" s="91"/>
      <c r="U140" s="91"/>
      <c r="V140" s="92">
        <v>44941</v>
      </c>
      <c r="W140" s="91" t="s">
        <v>5540</v>
      </c>
      <c r="X140" s="91"/>
      <c r="Y140" s="92">
        <v>13000</v>
      </c>
      <c r="Z140" s="91"/>
    </row>
    <row r="141" spans="1:26" x14ac:dyDescent="0.25">
      <c r="A141" s="11" t="s">
        <v>5543</v>
      </c>
      <c r="B141" s="11">
        <v>13865025</v>
      </c>
      <c r="C141" s="16">
        <v>8.5</v>
      </c>
      <c r="D141" s="11" t="s">
        <v>3681</v>
      </c>
      <c r="E141" s="11">
        <v>1201053</v>
      </c>
      <c r="F141" s="17">
        <v>44941</v>
      </c>
      <c r="G141" s="91" t="s">
        <v>5346</v>
      </c>
      <c r="H141" s="91">
        <v>1158011</v>
      </c>
      <c r="I141" s="91"/>
      <c r="J141" s="91"/>
      <c r="K141" s="91"/>
      <c r="L141" s="91"/>
      <c r="M141" s="91"/>
      <c r="N141" s="91"/>
      <c r="O141" s="91"/>
      <c r="P141" s="91"/>
      <c r="Q141" s="91"/>
      <c r="R141" s="91"/>
      <c r="S141" s="91"/>
      <c r="T141" s="91"/>
      <c r="U141" s="91"/>
      <c r="V141" s="92">
        <v>44948</v>
      </c>
      <c r="W141" s="91" t="s">
        <v>5499</v>
      </c>
      <c r="X141" s="91"/>
      <c r="Y141" s="92">
        <v>13010</v>
      </c>
      <c r="Z141" s="91"/>
    </row>
    <row r="142" spans="1:26" x14ac:dyDescent="0.25">
      <c r="A142" s="11" t="s">
        <v>5544</v>
      </c>
      <c r="B142" s="11">
        <v>13870259</v>
      </c>
      <c r="C142" s="16">
        <v>8.5</v>
      </c>
      <c r="D142" s="11" t="s">
        <v>3681</v>
      </c>
      <c r="E142" s="11">
        <v>1201053</v>
      </c>
      <c r="F142" s="17">
        <v>44941</v>
      </c>
      <c r="G142" s="11" t="s">
        <v>5346</v>
      </c>
      <c r="H142" s="11">
        <v>1158011</v>
      </c>
      <c r="I142" s="11"/>
      <c r="J142" s="11"/>
      <c r="K142" s="11"/>
      <c r="L142" s="11"/>
      <c r="M142" s="11"/>
      <c r="N142" s="11"/>
      <c r="O142" s="11"/>
      <c r="P142" s="11"/>
      <c r="Q142" s="11"/>
      <c r="R142" s="11"/>
      <c r="S142" s="11"/>
      <c r="T142" s="11"/>
      <c r="U142" s="11"/>
      <c r="V142" s="17">
        <v>44950</v>
      </c>
      <c r="W142" s="11" t="s">
        <v>5499</v>
      </c>
      <c r="X142" s="11"/>
      <c r="Y142" s="17">
        <v>13011</v>
      </c>
      <c r="Z142" s="11"/>
    </row>
    <row r="143" spans="1:26" x14ac:dyDescent="0.25">
      <c r="A143" s="11" t="s">
        <v>5545</v>
      </c>
      <c r="B143" s="11">
        <v>13824393</v>
      </c>
      <c r="C143" s="16">
        <v>3.625</v>
      </c>
      <c r="D143" s="11" t="s">
        <v>4558</v>
      </c>
      <c r="E143" s="11">
        <v>1096183</v>
      </c>
      <c r="F143" s="17">
        <v>44948</v>
      </c>
      <c r="G143" s="11" t="s">
        <v>5346</v>
      </c>
      <c r="H143" s="11">
        <v>1145821</v>
      </c>
      <c r="I143" s="11"/>
      <c r="J143" s="11"/>
      <c r="K143" s="11"/>
      <c r="L143" s="11"/>
      <c r="M143" s="11"/>
      <c r="N143" s="11"/>
      <c r="O143" s="11"/>
      <c r="P143" s="11"/>
      <c r="Q143" s="11"/>
      <c r="R143" s="11"/>
      <c r="S143" s="11"/>
      <c r="T143" s="11"/>
      <c r="U143" s="11"/>
      <c r="V143" s="92">
        <v>44952</v>
      </c>
      <c r="W143" s="91" t="s">
        <v>5483</v>
      </c>
      <c r="X143" s="91"/>
      <c r="Y143" s="92">
        <v>13039</v>
      </c>
      <c r="Z143" s="91"/>
    </row>
    <row r="144" spans="1:26" x14ac:dyDescent="0.25">
      <c r="A144" s="11" t="s">
        <v>5546</v>
      </c>
      <c r="B144" s="11">
        <v>13862287</v>
      </c>
      <c r="C144" s="16">
        <v>3.625</v>
      </c>
      <c r="D144" s="11" t="s">
        <v>4558</v>
      </c>
      <c r="E144" s="11">
        <v>1096183</v>
      </c>
      <c r="F144" s="17">
        <v>44948</v>
      </c>
      <c r="G144" s="11" t="s">
        <v>5346</v>
      </c>
      <c r="H144" s="11">
        <v>1145821</v>
      </c>
      <c r="I144" s="11"/>
      <c r="J144" s="11"/>
      <c r="K144" s="11"/>
      <c r="L144" s="11"/>
      <c r="M144" s="11"/>
      <c r="N144" s="11"/>
      <c r="O144" s="11"/>
      <c r="P144" s="11"/>
      <c r="Q144" s="11"/>
      <c r="R144" s="11"/>
      <c r="S144" s="11"/>
      <c r="T144" s="11"/>
      <c r="U144" s="11"/>
      <c r="V144" s="92">
        <v>44952</v>
      </c>
      <c r="W144" s="91" t="s">
        <v>5483</v>
      </c>
      <c r="X144" s="91"/>
      <c r="Y144" s="92">
        <v>13040</v>
      </c>
      <c r="Z144" s="91"/>
    </row>
    <row r="145" spans="1:26" x14ac:dyDescent="0.25">
      <c r="A145" s="11" t="s">
        <v>5547</v>
      </c>
      <c r="B145" s="11">
        <v>13862288</v>
      </c>
      <c r="C145" s="16">
        <v>3.625</v>
      </c>
      <c r="D145" s="11" t="s">
        <v>4558</v>
      </c>
      <c r="E145" s="11">
        <v>1096183</v>
      </c>
      <c r="F145" s="17">
        <v>44948</v>
      </c>
      <c r="G145" s="11" t="s">
        <v>5346</v>
      </c>
      <c r="H145" s="11">
        <v>1145821</v>
      </c>
      <c r="I145" s="11"/>
      <c r="J145" s="11"/>
      <c r="K145" s="11"/>
      <c r="L145" s="11"/>
      <c r="M145" s="11"/>
      <c r="N145" s="11"/>
      <c r="O145" s="11"/>
      <c r="P145" s="11"/>
      <c r="Q145" s="11"/>
      <c r="R145" s="11"/>
      <c r="S145" s="11"/>
      <c r="T145" s="11"/>
      <c r="U145" s="11"/>
      <c r="V145" s="92">
        <v>44952</v>
      </c>
      <c r="W145" s="91" t="s">
        <v>5483</v>
      </c>
      <c r="X145" s="91"/>
      <c r="Y145" s="92">
        <v>13041</v>
      </c>
      <c r="Z145" s="91"/>
    </row>
    <row r="146" spans="1:26" x14ac:dyDescent="0.25">
      <c r="A146" s="11" t="s">
        <v>5548</v>
      </c>
      <c r="B146" s="11">
        <v>13807928</v>
      </c>
      <c r="C146" s="16">
        <v>6.125</v>
      </c>
      <c r="D146" s="11" t="s">
        <v>1483</v>
      </c>
      <c r="E146" s="11">
        <v>1218197</v>
      </c>
      <c r="F146" s="17">
        <v>44951</v>
      </c>
      <c r="G146" s="11" t="s">
        <v>5346</v>
      </c>
      <c r="H146" s="11">
        <v>1228739</v>
      </c>
      <c r="I146" s="11"/>
      <c r="J146" s="11"/>
      <c r="K146" s="11"/>
      <c r="L146" s="11"/>
      <c r="M146" s="11"/>
      <c r="N146" s="11"/>
      <c r="O146" s="11"/>
      <c r="P146" s="11"/>
      <c r="Q146" s="11"/>
      <c r="R146" s="11"/>
      <c r="S146" s="11"/>
      <c r="T146" s="11"/>
      <c r="U146" s="11"/>
      <c r="V146" s="92">
        <v>44952</v>
      </c>
      <c r="W146" s="91" t="s">
        <v>5549</v>
      </c>
      <c r="X146" s="91"/>
      <c r="Y146" s="92">
        <v>13069</v>
      </c>
      <c r="Z146" s="91"/>
    </row>
    <row r="147" spans="1:26" x14ac:dyDescent="0.25">
      <c r="A147" s="11" t="s">
        <v>5550</v>
      </c>
      <c r="B147" s="11">
        <v>13896633</v>
      </c>
      <c r="C147" s="16">
        <v>8.5</v>
      </c>
      <c r="D147" s="11" t="s">
        <v>3694</v>
      </c>
      <c r="E147" s="11" t="s">
        <v>3695</v>
      </c>
      <c r="F147" s="17">
        <v>44956</v>
      </c>
      <c r="G147" s="91" t="s">
        <v>5346</v>
      </c>
      <c r="H147" s="91">
        <v>1240803</v>
      </c>
      <c r="I147" s="91"/>
      <c r="J147" s="91"/>
      <c r="K147" s="91"/>
      <c r="L147" s="91"/>
      <c r="M147" s="91"/>
      <c r="N147" s="91"/>
      <c r="O147" s="91"/>
      <c r="P147" s="91"/>
      <c r="Q147" s="91"/>
      <c r="R147" s="91"/>
      <c r="S147" s="91"/>
      <c r="T147" s="91"/>
      <c r="U147" s="91"/>
      <c r="V147" s="92">
        <v>44962</v>
      </c>
      <c r="W147" s="91" t="s">
        <v>5551</v>
      </c>
      <c r="X147" s="91"/>
      <c r="Y147" s="92">
        <v>13079</v>
      </c>
      <c r="Z147" s="91"/>
    </row>
    <row r="148" spans="1:26" x14ac:dyDescent="0.25">
      <c r="A148" s="11" t="s">
        <v>5552</v>
      </c>
      <c r="B148" s="11">
        <v>13899517</v>
      </c>
      <c r="C148" s="16">
        <v>6.125</v>
      </c>
      <c r="D148" s="11" t="s">
        <v>661</v>
      </c>
      <c r="E148" s="11">
        <v>1160951</v>
      </c>
      <c r="F148" s="17">
        <v>45011</v>
      </c>
      <c r="G148" s="91" t="s">
        <v>5346</v>
      </c>
      <c r="H148" s="91">
        <v>1198387</v>
      </c>
      <c r="I148" s="91"/>
      <c r="J148" s="91"/>
      <c r="K148" s="91"/>
      <c r="L148" s="91"/>
      <c r="M148" s="91"/>
      <c r="N148" s="91"/>
      <c r="O148" s="91"/>
      <c r="P148" s="91"/>
      <c r="Q148" s="91"/>
      <c r="R148" s="91"/>
      <c r="S148" s="91"/>
      <c r="T148" s="91"/>
      <c r="U148" s="91"/>
      <c r="V148" s="17">
        <v>45013</v>
      </c>
      <c r="W148" s="91" t="s">
        <v>5553</v>
      </c>
      <c r="X148" s="91"/>
      <c r="Y148" s="17">
        <v>13269</v>
      </c>
      <c r="Z148" s="11"/>
    </row>
    <row r="149" spans="1:26" x14ac:dyDescent="0.25">
      <c r="A149" s="11" t="s">
        <v>5554</v>
      </c>
      <c r="B149" s="11">
        <v>13901160</v>
      </c>
      <c r="C149" s="16">
        <v>6.125</v>
      </c>
      <c r="D149" s="11" t="s">
        <v>661</v>
      </c>
      <c r="E149" s="11">
        <v>1160951</v>
      </c>
      <c r="F149" s="17">
        <v>45011</v>
      </c>
      <c r="G149" s="91" t="s">
        <v>5346</v>
      </c>
      <c r="H149" s="91">
        <v>1198387</v>
      </c>
      <c r="I149" s="91"/>
      <c r="J149" s="91"/>
      <c r="K149" s="91"/>
      <c r="L149" s="91"/>
      <c r="M149" s="91"/>
      <c r="N149" s="91"/>
      <c r="O149" s="91"/>
      <c r="P149" s="91"/>
      <c r="Q149" s="91"/>
      <c r="R149" s="91"/>
      <c r="S149" s="91"/>
      <c r="T149" s="91"/>
      <c r="U149" s="91"/>
      <c r="V149" s="92">
        <v>45015</v>
      </c>
      <c r="W149" s="91" t="s">
        <v>5553</v>
      </c>
      <c r="X149" s="91"/>
      <c r="Y149" s="92">
        <v>13270</v>
      </c>
      <c r="Z149" s="91"/>
    </row>
    <row r="150" spans="1:26" x14ac:dyDescent="0.25">
      <c r="A150" s="11" t="s">
        <v>5555</v>
      </c>
      <c r="B150" s="11">
        <v>13901161</v>
      </c>
      <c r="C150" s="16">
        <v>6.125</v>
      </c>
      <c r="D150" s="11" t="s">
        <v>661</v>
      </c>
      <c r="E150" s="11">
        <v>1160951</v>
      </c>
      <c r="F150" s="17">
        <v>45011</v>
      </c>
      <c r="G150" s="91" t="s">
        <v>5346</v>
      </c>
      <c r="H150" s="91">
        <v>1198387</v>
      </c>
      <c r="I150" s="91"/>
      <c r="J150" s="91"/>
      <c r="K150" s="91"/>
      <c r="L150" s="91"/>
      <c r="M150" s="91"/>
      <c r="N150" s="91"/>
      <c r="O150" s="91"/>
      <c r="P150" s="91"/>
      <c r="Q150" s="91"/>
      <c r="R150" s="91"/>
      <c r="S150" s="91"/>
      <c r="T150" s="91"/>
      <c r="U150" s="91"/>
      <c r="V150" s="92">
        <v>45014</v>
      </c>
      <c r="W150" s="91" t="s">
        <v>5553</v>
      </c>
      <c r="X150" s="91"/>
      <c r="Y150" s="92">
        <v>13271</v>
      </c>
      <c r="Z150" s="91"/>
    </row>
    <row r="151" spans="1:26" x14ac:dyDescent="0.25">
      <c r="A151" s="11" t="s">
        <v>5556</v>
      </c>
      <c r="B151" s="11">
        <v>13886506</v>
      </c>
      <c r="C151" s="16">
        <v>8.5</v>
      </c>
      <c r="D151" s="11" t="s">
        <v>3681</v>
      </c>
      <c r="E151" s="11">
        <v>1201053</v>
      </c>
      <c r="F151" s="17">
        <v>45017</v>
      </c>
      <c r="G151" s="91" t="s">
        <v>5346</v>
      </c>
      <c r="H151" s="91">
        <v>1158011</v>
      </c>
      <c r="I151" s="91"/>
      <c r="J151" s="91"/>
      <c r="K151" s="91"/>
      <c r="L151" s="91"/>
      <c r="M151" s="91"/>
      <c r="N151" s="91"/>
      <c r="O151" s="91"/>
      <c r="P151" s="91"/>
      <c r="Q151" s="91"/>
      <c r="R151" s="91"/>
      <c r="S151" s="91"/>
      <c r="T151" s="91"/>
      <c r="U151" s="91"/>
      <c r="V151" s="92">
        <v>45018</v>
      </c>
      <c r="W151" s="91" t="s">
        <v>5461</v>
      </c>
      <c r="X151" s="91"/>
      <c r="Y151" s="92">
        <v>13294</v>
      </c>
      <c r="Z151" s="91"/>
    </row>
    <row r="152" spans="1:26" x14ac:dyDescent="0.25">
      <c r="A152" s="11" t="s">
        <v>5557</v>
      </c>
      <c r="B152" s="11">
        <v>13885552</v>
      </c>
      <c r="C152" s="16">
        <v>8.5</v>
      </c>
      <c r="D152" s="11" t="s">
        <v>3681</v>
      </c>
      <c r="E152" s="11">
        <v>1201053</v>
      </c>
      <c r="F152" s="17">
        <v>45018</v>
      </c>
      <c r="G152" s="91" t="s">
        <v>5346</v>
      </c>
      <c r="H152" s="91">
        <v>1158011</v>
      </c>
      <c r="I152" s="91"/>
      <c r="J152" s="91"/>
      <c r="K152" s="91"/>
      <c r="L152" s="91"/>
      <c r="M152" s="91"/>
      <c r="N152" s="91"/>
      <c r="O152" s="91"/>
      <c r="P152" s="91"/>
      <c r="Q152" s="91"/>
      <c r="R152" s="91"/>
      <c r="S152" s="91"/>
      <c r="T152" s="91"/>
      <c r="U152" s="91"/>
      <c r="V152" s="92">
        <v>45020</v>
      </c>
      <c r="W152" s="91" t="s">
        <v>5461</v>
      </c>
      <c r="X152" s="91"/>
      <c r="Y152" s="92">
        <v>13296</v>
      </c>
      <c r="Z152" s="91"/>
    </row>
    <row r="153" spans="1:26" x14ac:dyDescent="0.25">
      <c r="A153" s="11" t="s">
        <v>5558</v>
      </c>
      <c r="B153" s="11">
        <v>13939959</v>
      </c>
      <c r="C153" s="16">
        <v>8.5</v>
      </c>
      <c r="D153" s="11" t="s">
        <v>3681</v>
      </c>
      <c r="E153" s="11">
        <v>1201053</v>
      </c>
      <c r="F153" s="17">
        <v>45031</v>
      </c>
      <c r="G153" s="91" t="s">
        <v>5346</v>
      </c>
      <c r="H153" s="91">
        <v>1158011</v>
      </c>
      <c r="I153" s="91"/>
      <c r="J153" s="91"/>
      <c r="K153" s="91"/>
      <c r="L153" s="91"/>
      <c r="M153" s="91"/>
      <c r="N153" s="91"/>
      <c r="O153" s="91"/>
      <c r="P153" s="91"/>
      <c r="Q153" s="91"/>
      <c r="R153" s="91"/>
      <c r="S153" s="91"/>
      <c r="T153" s="91"/>
      <c r="U153" s="91"/>
      <c r="V153" s="92">
        <v>45032</v>
      </c>
      <c r="W153" s="91" t="s">
        <v>5461</v>
      </c>
      <c r="X153" s="91"/>
      <c r="Y153" s="92">
        <v>13352</v>
      </c>
      <c r="Z153" s="91"/>
    </row>
    <row r="154" spans="1:26" x14ac:dyDescent="0.25">
      <c r="A154" s="11" t="s">
        <v>5559</v>
      </c>
      <c r="B154" s="11">
        <v>13939960</v>
      </c>
      <c r="C154" s="16">
        <v>8.5</v>
      </c>
      <c r="D154" s="11" t="s">
        <v>3681</v>
      </c>
      <c r="E154" s="11">
        <v>1201053</v>
      </c>
      <c r="F154" s="17">
        <v>45031</v>
      </c>
      <c r="G154" s="91" t="s">
        <v>5346</v>
      </c>
      <c r="H154" s="91">
        <v>1158011</v>
      </c>
      <c r="I154" s="91"/>
      <c r="J154" s="91"/>
      <c r="K154" s="91"/>
      <c r="L154" s="91"/>
      <c r="M154" s="91"/>
      <c r="N154" s="91"/>
      <c r="O154" s="91"/>
      <c r="P154" s="91"/>
      <c r="Q154" s="91"/>
      <c r="R154" s="91"/>
      <c r="S154" s="91"/>
      <c r="T154" s="91"/>
      <c r="U154" s="91"/>
      <c r="V154" s="17">
        <v>45032</v>
      </c>
      <c r="W154" s="91" t="s">
        <v>5461</v>
      </c>
      <c r="X154" s="91"/>
      <c r="Y154" s="17">
        <v>13354</v>
      </c>
      <c r="Z154" s="11"/>
    </row>
    <row r="155" spans="1:26" x14ac:dyDescent="0.25">
      <c r="A155" s="11" t="s">
        <v>5560</v>
      </c>
      <c r="B155" s="11">
        <v>13844444</v>
      </c>
      <c r="C155" s="16">
        <v>6.125</v>
      </c>
      <c r="D155" s="212" t="s">
        <v>2064</v>
      </c>
      <c r="E155" s="11">
        <v>1219698</v>
      </c>
      <c r="F155" s="17">
        <v>45053</v>
      </c>
      <c r="G155" s="91" t="s">
        <v>5346</v>
      </c>
      <c r="H155" s="91">
        <v>1217589</v>
      </c>
      <c r="I155" s="91"/>
      <c r="J155" s="91"/>
      <c r="K155" s="91"/>
      <c r="L155" s="91"/>
      <c r="M155" s="91"/>
      <c r="N155" s="91"/>
      <c r="O155" s="91"/>
      <c r="P155" s="91"/>
      <c r="Q155" s="91"/>
      <c r="R155" s="91"/>
      <c r="S155" s="91"/>
      <c r="T155" s="91"/>
      <c r="U155" s="91"/>
      <c r="V155" s="92">
        <v>45055</v>
      </c>
      <c r="W155" s="91" t="s">
        <v>5520</v>
      </c>
      <c r="X155" s="91"/>
      <c r="Y155" s="92">
        <v>13413</v>
      </c>
      <c r="Z155" s="91"/>
    </row>
    <row r="156" spans="1:26" x14ac:dyDescent="0.25">
      <c r="A156" s="11" t="s">
        <v>5561</v>
      </c>
      <c r="B156" s="11">
        <v>13838423</v>
      </c>
      <c r="C156" s="16">
        <v>6.125</v>
      </c>
      <c r="D156" s="212" t="s">
        <v>661</v>
      </c>
      <c r="E156" s="11">
        <v>1160951</v>
      </c>
      <c r="F156" s="17">
        <v>45053</v>
      </c>
      <c r="G156" s="91" t="s">
        <v>5346</v>
      </c>
      <c r="H156" s="91">
        <v>1198387</v>
      </c>
      <c r="I156" s="91"/>
      <c r="J156" s="91"/>
      <c r="K156" s="91"/>
      <c r="L156" s="91"/>
      <c r="M156" s="91"/>
      <c r="N156" s="91"/>
      <c r="O156" s="91"/>
      <c r="P156" s="91"/>
      <c r="Q156" s="91"/>
      <c r="R156" s="91"/>
      <c r="S156" s="91"/>
      <c r="T156" s="91"/>
      <c r="U156" s="91"/>
      <c r="V156" s="92">
        <v>45055</v>
      </c>
      <c r="W156" s="91" t="s">
        <v>5468</v>
      </c>
      <c r="X156" s="91"/>
      <c r="Y156" s="92">
        <v>13405</v>
      </c>
      <c r="Z156" s="91"/>
    </row>
    <row r="157" spans="1:26" x14ac:dyDescent="0.25">
      <c r="A157" s="11" t="s">
        <v>5562</v>
      </c>
      <c r="B157" s="11">
        <v>13955540</v>
      </c>
      <c r="C157" s="16">
        <v>8.5</v>
      </c>
      <c r="D157" s="11" t="s">
        <v>3681</v>
      </c>
      <c r="E157" s="11" t="s">
        <v>5433</v>
      </c>
      <c r="F157" s="17">
        <v>45057</v>
      </c>
      <c r="G157" s="91" t="s">
        <v>5346</v>
      </c>
      <c r="H157" s="91">
        <v>1158011</v>
      </c>
      <c r="I157" s="91"/>
      <c r="J157" s="91"/>
      <c r="K157" s="91"/>
      <c r="L157" s="91"/>
      <c r="M157" s="91"/>
      <c r="N157" s="91"/>
      <c r="O157" s="91"/>
      <c r="P157" s="91"/>
      <c r="Q157" s="91"/>
      <c r="R157" s="91"/>
      <c r="S157" s="91"/>
      <c r="T157" s="91"/>
      <c r="U157" s="91"/>
      <c r="V157" s="92">
        <v>45063</v>
      </c>
      <c r="W157" s="91" t="s">
        <v>5461</v>
      </c>
      <c r="X157" s="91"/>
      <c r="Y157" s="92">
        <v>13430</v>
      </c>
      <c r="Z157" s="91"/>
    </row>
    <row r="158" spans="1:26" x14ac:dyDescent="0.25">
      <c r="A158" s="11" t="s">
        <v>5563</v>
      </c>
      <c r="B158" s="11">
        <v>13955541</v>
      </c>
      <c r="C158" s="16">
        <v>8.5</v>
      </c>
      <c r="D158" s="11" t="s">
        <v>3681</v>
      </c>
      <c r="E158" s="11" t="s">
        <v>5433</v>
      </c>
      <c r="F158" s="17">
        <v>45057</v>
      </c>
      <c r="G158" s="91" t="s">
        <v>5346</v>
      </c>
      <c r="H158" s="91">
        <v>1158011</v>
      </c>
      <c r="I158" s="91"/>
      <c r="J158" s="91"/>
      <c r="K158" s="91"/>
      <c r="L158" s="91"/>
      <c r="M158" s="91"/>
      <c r="N158" s="91"/>
      <c r="O158" s="91"/>
      <c r="P158" s="91"/>
      <c r="Q158" s="91"/>
      <c r="R158" s="91"/>
      <c r="S158" s="91"/>
      <c r="T158" s="91"/>
      <c r="U158" s="91"/>
      <c r="V158" s="92">
        <v>45063</v>
      </c>
      <c r="W158" s="91" t="s">
        <v>5461</v>
      </c>
      <c r="X158" s="91"/>
      <c r="Y158" s="92">
        <v>13431</v>
      </c>
      <c r="Z158" s="91"/>
    </row>
    <row r="159" spans="1:26" x14ac:dyDescent="0.25">
      <c r="A159" s="11" t="s">
        <v>5564</v>
      </c>
      <c r="B159" s="11">
        <v>13955538</v>
      </c>
      <c r="C159" s="16">
        <v>3.875</v>
      </c>
      <c r="D159" s="11" t="s">
        <v>79</v>
      </c>
      <c r="E159" s="11">
        <v>1252149</v>
      </c>
      <c r="F159" s="17">
        <v>45067</v>
      </c>
      <c r="G159" s="91" t="s">
        <v>5346</v>
      </c>
      <c r="H159" s="91">
        <v>1224225</v>
      </c>
      <c r="I159" s="91"/>
      <c r="J159" s="91"/>
      <c r="K159" s="91"/>
      <c r="L159" s="91"/>
      <c r="M159" s="91"/>
      <c r="N159" s="91"/>
      <c r="O159" s="91"/>
      <c r="P159" s="91"/>
      <c r="Q159" s="91"/>
      <c r="R159" s="91"/>
      <c r="S159" s="91"/>
      <c r="T159" s="91"/>
      <c r="U159" s="91"/>
      <c r="V159" s="92">
        <v>45069</v>
      </c>
      <c r="W159" s="91" t="s">
        <v>5512</v>
      </c>
      <c r="X159" s="91"/>
      <c r="Y159" s="92"/>
      <c r="Z159" s="91"/>
    </row>
    <row r="160" spans="1:26" x14ac:dyDescent="0.25">
      <c r="A160" s="11" t="s">
        <v>5565</v>
      </c>
      <c r="B160" s="11">
        <v>13955537</v>
      </c>
      <c r="C160" s="16">
        <v>3.875</v>
      </c>
      <c r="D160" s="11" t="s">
        <v>79</v>
      </c>
      <c r="E160" s="11">
        <v>1252149</v>
      </c>
      <c r="F160" s="17">
        <v>45067</v>
      </c>
      <c r="G160" s="91" t="s">
        <v>5346</v>
      </c>
      <c r="H160" s="91">
        <v>1224225</v>
      </c>
      <c r="I160" s="91"/>
      <c r="J160" s="91"/>
      <c r="K160" s="91"/>
      <c r="L160" s="91"/>
      <c r="M160" s="91"/>
      <c r="N160" s="91"/>
      <c r="O160" s="91"/>
      <c r="P160" s="91"/>
      <c r="Q160" s="91"/>
      <c r="R160" s="91"/>
      <c r="S160" s="91"/>
      <c r="T160" s="91"/>
      <c r="U160" s="91"/>
      <c r="V160" s="17">
        <v>45068</v>
      </c>
      <c r="W160" s="91" t="s">
        <v>5512</v>
      </c>
      <c r="X160" s="91"/>
      <c r="Y160" s="17">
        <v>13482</v>
      </c>
      <c r="Z160" s="11"/>
    </row>
    <row r="161" spans="1:26" x14ac:dyDescent="0.25">
      <c r="A161" s="11" t="s">
        <v>5566</v>
      </c>
      <c r="B161" s="11">
        <v>13955536</v>
      </c>
      <c r="C161" s="16">
        <v>3.875</v>
      </c>
      <c r="D161" s="11" t="s">
        <v>79</v>
      </c>
      <c r="E161" s="11">
        <v>1252149</v>
      </c>
      <c r="F161" s="17">
        <v>45071</v>
      </c>
      <c r="G161" s="91" t="s">
        <v>5346</v>
      </c>
      <c r="H161" s="91">
        <v>1224225</v>
      </c>
      <c r="I161" s="91"/>
      <c r="J161" s="91"/>
      <c r="K161" s="91"/>
      <c r="L161" s="91"/>
      <c r="M161" s="91"/>
      <c r="N161" s="91"/>
      <c r="O161" s="91"/>
      <c r="P161" s="91"/>
      <c r="Q161" s="91"/>
      <c r="R161" s="91"/>
      <c r="S161" s="91"/>
      <c r="T161" s="91"/>
      <c r="U161" s="91"/>
      <c r="V161" s="92">
        <v>45074</v>
      </c>
      <c r="W161" s="91" t="s">
        <v>5512</v>
      </c>
      <c r="X161" s="91"/>
      <c r="Y161" s="92"/>
      <c r="Z161" s="91"/>
    </row>
    <row r="162" spans="1:26" x14ac:dyDescent="0.25">
      <c r="A162" s="11" t="s">
        <v>5567</v>
      </c>
      <c r="B162" s="11">
        <v>13955539</v>
      </c>
      <c r="C162" s="16">
        <v>3.875</v>
      </c>
      <c r="D162" s="11" t="s">
        <v>79</v>
      </c>
      <c r="E162" s="11">
        <v>1252149</v>
      </c>
      <c r="F162" s="17">
        <v>45071</v>
      </c>
      <c r="G162" s="91" t="s">
        <v>5346</v>
      </c>
      <c r="H162" s="91">
        <v>1224225</v>
      </c>
      <c r="I162" s="91"/>
      <c r="J162" s="91"/>
      <c r="K162" s="91"/>
      <c r="L162" s="91"/>
      <c r="M162" s="91"/>
      <c r="N162" s="91"/>
      <c r="O162" s="91"/>
      <c r="P162" s="91"/>
      <c r="Q162" s="91"/>
      <c r="R162" s="91"/>
      <c r="S162" s="91"/>
      <c r="T162" s="91"/>
      <c r="U162" s="91"/>
      <c r="V162" s="92">
        <v>45075</v>
      </c>
      <c r="W162" s="91" t="s">
        <v>5512</v>
      </c>
      <c r="X162" s="91"/>
      <c r="Y162" s="92"/>
      <c r="Z162" s="91"/>
    </row>
    <row r="163" spans="1:26" x14ac:dyDescent="0.25">
      <c r="A163" s="11" t="s">
        <v>5568</v>
      </c>
      <c r="B163" s="11">
        <v>13862289</v>
      </c>
      <c r="C163" s="16">
        <v>3.625</v>
      </c>
      <c r="D163" s="11" t="s">
        <v>4558</v>
      </c>
      <c r="E163" s="11">
        <v>1096183</v>
      </c>
      <c r="F163" s="17">
        <v>45074</v>
      </c>
      <c r="G163" s="91" t="s">
        <v>5346</v>
      </c>
      <c r="H163" s="91">
        <v>1145821</v>
      </c>
      <c r="I163" s="91"/>
      <c r="J163" s="91"/>
      <c r="K163" s="91"/>
      <c r="L163" s="91"/>
      <c r="M163" s="91"/>
      <c r="N163" s="91"/>
      <c r="O163" s="91"/>
      <c r="P163" s="91"/>
      <c r="Q163" s="91"/>
      <c r="R163" s="91"/>
      <c r="S163" s="91"/>
      <c r="T163" s="91"/>
      <c r="U163" s="91"/>
      <c r="V163" s="92">
        <v>45075</v>
      </c>
      <c r="W163" s="91" t="s">
        <v>5483</v>
      </c>
      <c r="X163" s="91"/>
      <c r="Y163" s="92">
        <v>13492</v>
      </c>
      <c r="Z163" s="91"/>
    </row>
    <row r="164" spans="1:26" x14ac:dyDescent="0.25">
      <c r="A164" s="11" t="s">
        <v>5569</v>
      </c>
      <c r="B164" s="11">
        <v>13870626</v>
      </c>
      <c r="C164" s="16">
        <v>3.625</v>
      </c>
      <c r="D164" s="11" t="s">
        <v>4558</v>
      </c>
      <c r="E164" s="11">
        <v>1096183</v>
      </c>
      <c r="F164" s="17">
        <v>45074</v>
      </c>
      <c r="G164" s="91" t="s">
        <v>5346</v>
      </c>
      <c r="H164" s="91">
        <v>1145821</v>
      </c>
      <c r="I164" s="91"/>
      <c r="J164" s="91"/>
      <c r="K164" s="91"/>
      <c r="L164" s="91"/>
      <c r="M164" s="91"/>
      <c r="N164" s="91"/>
      <c r="O164" s="91"/>
      <c r="P164" s="91"/>
      <c r="Q164" s="91"/>
      <c r="R164" s="91"/>
      <c r="S164" s="91"/>
      <c r="T164" s="91"/>
      <c r="U164" s="91"/>
      <c r="V164" s="92">
        <v>45075</v>
      </c>
      <c r="W164" s="91" t="s">
        <v>5483</v>
      </c>
      <c r="X164" s="91"/>
      <c r="Y164" s="92"/>
      <c r="Z164" s="91"/>
    </row>
    <row r="165" spans="1:26" x14ac:dyDescent="0.25">
      <c r="A165" s="11" t="s">
        <v>5570</v>
      </c>
      <c r="B165" s="11">
        <v>13870625</v>
      </c>
      <c r="C165" s="16">
        <v>3.625</v>
      </c>
      <c r="D165" s="11" t="s">
        <v>4558</v>
      </c>
      <c r="E165" s="11">
        <v>1096183</v>
      </c>
      <c r="F165" s="17">
        <v>45074</v>
      </c>
      <c r="G165" s="91" t="s">
        <v>5346</v>
      </c>
      <c r="H165" s="91">
        <v>1145821</v>
      </c>
      <c r="I165" s="91"/>
      <c r="J165" s="91"/>
      <c r="K165" s="91"/>
      <c r="L165" s="91"/>
      <c r="M165" s="91"/>
      <c r="N165" s="91"/>
      <c r="O165" s="91"/>
      <c r="P165" s="91"/>
      <c r="Q165" s="91"/>
      <c r="R165" s="91"/>
      <c r="S165" s="91"/>
      <c r="T165" s="91"/>
      <c r="U165" s="91"/>
      <c r="V165" s="92">
        <v>45076</v>
      </c>
      <c r="W165" s="91" t="s">
        <v>5483</v>
      </c>
      <c r="X165" s="91"/>
      <c r="Y165" s="92"/>
      <c r="Z165" s="91"/>
    </row>
    <row r="166" spans="1:26" x14ac:dyDescent="0.25">
      <c r="A166" s="11" t="s">
        <v>5571</v>
      </c>
      <c r="B166" s="11">
        <v>13970760</v>
      </c>
      <c r="C166" s="16">
        <v>8.5</v>
      </c>
      <c r="D166" s="11" t="s">
        <v>3681</v>
      </c>
      <c r="E166" s="11">
        <v>1201053</v>
      </c>
      <c r="F166" s="17">
        <v>45076</v>
      </c>
      <c r="G166" s="11" t="s">
        <v>5346</v>
      </c>
      <c r="H166" s="11">
        <v>1201053</v>
      </c>
      <c r="I166" s="11"/>
      <c r="J166" s="11"/>
      <c r="K166" s="11"/>
      <c r="L166" s="11"/>
      <c r="M166" s="11"/>
      <c r="N166" s="11"/>
      <c r="O166" s="11"/>
      <c r="P166" s="11"/>
      <c r="Q166" s="11"/>
      <c r="R166" s="11"/>
      <c r="S166" s="11"/>
      <c r="T166" s="11"/>
      <c r="U166" s="11"/>
      <c r="V166" s="17">
        <v>45078</v>
      </c>
      <c r="W166" s="11" t="s">
        <v>5572</v>
      </c>
      <c r="X166" s="11"/>
      <c r="Y166" s="17">
        <v>13514</v>
      </c>
      <c r="Z166" s="151">
        <f ca="1">IF(AND(ISBLANK(F167), ISBLANK(V167)), "", NETWORKDAYS.INTL(F167, IF(V167="", TODAY(), V167), "0000110", DATA!$B$2:$B$200))</f>
        <v>3</v>
      </c>
    </row>
    <row r="167" spans="1:26" x14ac:dyDescent="0.25">
      <c r="A167" s="11" t="s">
        <v>5573</v>
      </c>
      <c r="B167" s="11">
        <v>13970761</v>
      </c>
      <c r="C167" s="16">
        <v>8.5</v>
      </c>
      <c r="D167" s="11" t="s">
        <v>3681</v>
      </c>
      <c r="E167" s="11">
        <v>1201053</v>
      </c>
      <c r="F167" s="17">
        <v>45076</v>
      </c>
      <c r="G167" s="91" t="s">
        <v>5346</v>
      </c>
      <c r="H167" s="91">
        <v>1158011</v>
      </c>
      <c r="I167" s="91"/>
      <c r="J167" s="91"/>
      <c r="K167" s="91"/>
      <c r="L167" s="91"/>
      <c r="M167" s="91"/>
      <c r="N167" s="91"/>
      <c r="O167" s="91"/>
      <c r="P167" s="91"/>
      <c r="Q167" s="91"/>
      <c r="R167" s="91"/>
      <c r="S167" s="91"/>
      <c r="T167" s="91"/>
      <c r="U167" s="91"/>
      <c r="V167" s="92">
        <v>45078</v>
      </c>
      <c r="W167" s="91" t="s">
        <v>5461</v>
      </c>
      <c r="X167" s="91"/>
      <c r="Y167" s="92">
        <v>13515</v>
      </c>
      <c r="Z167" s="151">
        <f ca="1">IF(AND(ISBLANK(F168), ISBLANK(V168)), "", NETWORKDAYS.INTL(F168, IF(V168="", TODAY(), V168), "0000110", DATA!$B$2:$B$200))</f>
        <v>8</v>
      </c>
    </row>
    <row r="168" spans="1:26" x14ac:dyDescent="0.25">
      <c r="A168" s="11" t="s">
        <v>5574</v>
      </c>
      <c r="B168" s="11">
        <v>13970763</v>
      </c>
      <c r="C168" s="16">
        <v>8.5</v>
      </c>
      <c r="D168" s="11" t="s">
        <v>3681</v>
      </c>
      <c r="E168" s="11">
        <v>1201053</v>
      </c>
      <c r="F168" s="17">
        <v>45078</v>
      </c>
      <c r="G168" s="91" t="s">
        <v>5346</v>
      </c>
      <c r="H168" s="91">
        <v>1158011</v>
      </c>
      <c r="I168" s="91"/>
      <c r="J168" s="91"/>
      <c r="K168" s="91"/>
      <c r="L168" s="91"/>
      <c r="M168" s="91"/>
      <c r="N168" s="91"/>
      <c r="O168" s="91"/>
      <c r="P168" s="91"/>
      <c r="Q168" s="91"/>
      <c r="R168" s="91"/>
      <c r="S168" s="91"/>
      <c r="T168" s="91"/>
      <c r="U168" s="91"/>
      <c r="V168" s="92">
        <v>45089</v>
      </c>
      <c r="W168" s="91" t="s">
        <v>5461</v>
      </c>
      <c r="X168" s="91"/>
      <c r="Y168" s="92">
        <v>13516</v>
      </c>
      <c r="Z168" s="151">
        <f ca="1">IF(AND(ISBLANK(F169), ISBLANK(V169)), "", NETWORKDAYS.INTL(F169, IF(V169="", TODAY(), V169), "0000110", DATA!$B$2:$B$200))</f>
        <v>9</v>
      </c>
    </row>
    <row r="169" spans="1:26" x14ac:dyDescent="0.25">
      <c r="A169" s="11" t="s">
        <v>5575</v>
      </c>
      <c r="B169" s="11">
        <v>13970764</v>
      </c>
      <c r="C169" s="16">
        <v>8.5</v>
      </c>
      <c r="D169" s="11" t="s">
        <v>3681</v>
      </c>
      <c r="E169" s="11">
        <v>1201053</v>
      </c>
      <c r="F169" s="17">
        <v>45078</v>
      </c>
      <c r="G169" s="91" t="s">
        <v>5346</v>
      </c>
      <c r="H169" s="91">
        <v>1158011</v>
      </c>
      <c r="I169" s="91"/>
      <c r="J169" s="91"/>
      <c r="K169" s="91"/>
      <c r="L169" s="91"/>
      <c r="M169" s="91"/>
      <c r="N169" s="91"/>
      <c r="O169" s="91"/>
      <c r="P169" s="91"/>
      <c r="Q169" s="91"/>
      <c r="R169" s="91"/>
      <c r="S169" s="91"/>
      <c r="T169" s="91"/>
      <c r="U169" s="91"/>
      <c r="V169" s="92">
        <v>45090</v>
      </c>
      <c r="W169" s="91" t="s">
        <v>5461</v>
      </c>
      <c r="X169" s="91"/>
      <c r="Y169" s="92">
        <v>13517</v>
      </c>
      <c r="Z169" s="151">
        <f ca="1">IF(AND(ISBLANK(F170), ISBLANK(V170)), "", NETWORKDAYS.INTL(F170, IF(V170="", TODAY(), V170), "0000110", DATA!$B$2:$B$200))</f>
        <v>9</v>
      </c>
    </row>
    <row r="170" spans="1:26" x14ac:dyDescent="0.25">
      <c r="A170" s="11" t="s">
        <v>5576</v>
      </c>
      <c r="B170" s="11">
        <v>13970765</v>
      </c>
      <c r="C170" s="16">
        <v>8.5</v>
      </c>
      <c r="D170" s="11" t="s">
        <v>3681</v>
      </c>
      <c r="E170" s="11">
        <v>1201053</v>
      </c>
      <c r="F170" s="17">
        <v>45078</v>
      </c>
      <c r="G170" s="91" t="s">
        <v>5346</v>
      </c>
      <c r="H170" s="91">
        <v>1158011</v>
      </c>
      <c r="I170" s="91"/>
      <c r="J170" s="91"/>
      <c r="K170" s="91"/>
      <c r="L170" s="91"/>
      <c r="M170" s="91"/>
      <c r="N170" s="91"/>
      <c r="O170" s="91"/>
      <c r="P170" s="91"/>
      <c r="Q170" s="91"/>
      <c r="R170" s="91"/>
      <c r="S170" s="91"/>
      <c r="T170" s="91"/>
      <c r="U170" s="91"/>
      <c r="V170" s="92">
        <v>45090</v>
      </c>
      <c r="W170" s="91" t="s">
        <v>5461</v>
      </c>
      <c r="X170" s="91"/>
      <c r="Y170" s="92">
        <v>13518</v>
      </c>
      <c r="Z170" s="151">
        <f ca="1">IF(AND(ISBLANK(F171), ISBLANK(V171)), "", NETWORKDAYS.INTL(F171, IF(V171="", TODAY(), V171), "0000110", DATA!$B$2:$B$200))</f>
        <v>2</v>
      </c>
    </row>
    <row r="171" spans="1:26" x14ac:dyDescent="0.25">
      <c r="A171" s="11" t="s">
        <v>5577</v>
      </c>
      <c r="B171" s="11">
        <v>13970758</v>
      </c>
      <c r="C171" s="16">
        <v>3.875</v>
      </c>
      <c r="D171" s="11" t="s">
        <v>79</v>
      </c>
      <c r="E171" s="11">
        <v>1252149</v>
      </c>
      <c r="F171" s="17">
        <v>45095</v>
      </c>
      <c r="G171" s="91" t="s">
        <v>5346</v>
      </c>
      <c r="H171" s="91">
        <v>1224225</v>
      </c>
      <c r="I171" s="91"/>
      <c r="J171" s="91"/>
      <c r="K171" s="91"/>
      <c r="L171" s="91"/>
      <c r="M171" s="91"/>
      <c r="N171" s="91"/>
      <c r="O171" s="91"/>
      <c r="P171" s="91"/>
      <c r="Q171" s="91"/>
      <c r="R171" s="91"/>
      <c r="S171" s="91"/>
      <c r="T171" s="91"/>
      <c r="U171" s="91"/>
      <c r="V171" s="92">
        <v>45096</v>
      </c>
      <c r="W171" s="91" t="s">
        <v>5578</v>
      </c>
      <c r="X171" s="91"/>
      <c r="Y171" s="92">
        <v>13589</v>
      </c>
      <c r="Z171" s="151">
        <f ca="1">IF(AND(ISBLANK(F172), ISBLANK(V172)), "", NETWORKDAYS.INTL(F172, IF(V172="", TODAY(), V172), "0000110", DATA!$B$2:$B$200))</f>
        <v>2</v>
      </c>
    </row>
    <row r="172" spans="1:26" x14ac:dyDescent="0.25">
      <c r="A172" s="11" t="s">
        <v>5579</v>
      </c>
      <c r="B172" s="11">
        <v>13970759</v>
      </c>
      <c r="C172" s="16">
        <v>3.875</v>
      </c>
      <c r="D172" s="11" t="s">
        <v>79</v>
      </c>
      <c r="E172" s="11">
        <v>1252149</v>
      </c>
      <c r="F172" s="17">
        <v>45098</v>
      </c>
      <c r="G172" s="91" t="s">
        <v>5346</v>
      </c>
      <c r="H172" s="91">
        <v>1224225</v>
      </c>
      <c r="I172" s="91"/>
      <c r="J172" s="91"/>
      <c r="K172" s="91"/>
      <c r="L172" s="91"/>
      <c r="M172" s="91"/>
      <c r="N172" s="91"/>
      <c r="O172" s="91"/>
      <c r="P172" s="91"/>
      <c r="Q172" s="91"/>
      <c r="R172" s="91"/>
      <c r="S172" s="91"/>
      <c r="T172" s="91"/>
      <c r="U172" s="91"/>
      <c r="V172" s="17">
        <v>45099</v>
      </c>
      <c r="W172" s="11" t="s">
        <v>5578</v>
      </c>
      <c r="X172" s="11"/>
      <c r="Y172" s="17">
        <v>13610</v>
      </c>
      <c r="Z172" s="151">
        <f ca="1">IF(AND(ISBLANK(F173), ISBLANK(V173)), "", NETWORKDAYS.INTL(F173, IF(V173="", TODAY(), V173), "0000110", DATA!$B$2:$B$200))</f>
        <v>3</v>
      </c>
    </row>
    <row r="173" spans="1:26" x14ac:dyDescent="0.25">
      <c r="A173" s="11" t="s">
        <v>5580</v>
      </c>
      <c r="B173" s="11">
        <v>13970762</v>
      </c>
      <c r="C173" s="16">
        <v>8.5</v>
      </c>
      <c r="D173" s="11" t="s">
        <v>3681</v>
      </c>
      <c r="E173" s="11">
        <v>1201053</v>
      </c>
      <c r="F173" s="17">
        <v>45112</v>
      </c>
      <c r="G173" s="91" t="s">
        <v>5346</v>
      </c>
      <c r="H173" s="91">
        <v>1158011</v>
      </c>
      <c r="I173" s="91"/>
      <c r="J173" s="91"/>
      <c r="K173" s="91"/>
      <c r="L173" s="91"/>
      <c r="M173" s="91"/>
      <c r="N173" s="91"/>
      <c r="O173" s="91"/>
      <c r="P173" s="91"/>
      <c r="Q173" s="91"/>
      <c r="R173" s="91"/>
      <c r="S173" s="91"/>
      <c r="T173" s="91"/>
      <c r="U173" s="91"/>
      <c r="V173" s="92">
        <v>45116</v>
      </c>
      <c r="W173" s="11" t="s">
        <v>5461</v>
      </c>
      <c r="X173" s="11"/>
      <c r="Y173" s="92"/>
      <c r="Z173" s="151">
        <f ca="1">IF(AND(ISBLANK(F174), ISBLANK(V174)), "", NETWORKDAYS.INTL(F174, IF(V174="", TODAY(), V174), "0000110", DATA!$B$2:$B$200))</f>
        <v>1</v>
      </c>
    </row>
    <row r="174" spans="1:26" x14ac:dyDescent="0.25">
      <c r="A174" s="11" t="s">
        <v>5581</v>
      </c>
      <c r="B174" s="11">
        <v>13992670</v>
      </c>
      <c r="C174" s="16">
        <v>8.5</v>
      </c>
      <c r="D174" s="11" t="s">
        <v>3694</v>
      </c>
      <c r="E174" s="11" t="s">
        <v>3702</v>
      </c>
      <c r="F174" s="17">
        <v>45113</v>
      </c>
      <c r="G174" s="91" t="s">
        <v>5346</v>
      </c>
      <c r="H174" s="91">
        <v>1255267</v>
      </c>
      <c r="I174" s="91"/>
      <c r="J174" s="91"/>
      <c r="K174" s="91"/>
      <c r="L174" s="91"/>
      <c r="M174" s="91"/>
      <c r="N174" s="91"/>
      <c r="O174" s="91"/>
      <c r="P174" s="91"/>
      <c r="Q174" s="91"/>
      <c r="R174" s="91"/>
      <c r="S174" s="91"/>
      <c r="T174" s="91"/>
      <c r="U174" s="91"/>
      <c r="V174" s="92">
        <v>45114</v>
      </c>
      <c r="W174" s="11" t="s">
        <v>5582</v>
      </c>
      <c r="X174" s="11"/>
      <c r="Y174" s="92">
        <v>13679</v>
      </c>
      <c r="Z174" s="151">
        <f ca="1">IF(AND(ISBLANK(F175), ISBLANK(V175)), "", NETWORKDAYS.INTL(F175, IF(V175="", TODAY(), V175), "0000110", DATA!$B$2:$B$200))</f>
        <v>2</v>
      </c>
    </row>
    <row r="175" spans="1:26" x14ac:dyDescent="0.25">
      <c r="A175" s="11" t="s">
        <v>5583</v>
      </c>
      <c r="B175" s="11">
        <v>13886022</v>
      </c>
      <c r="C175" s="16">
        <v>3.625</v>
      </c>
      <c r="D175" s="11" t="s">
        <v>4558</v>
      </c>
      <c r="E175" s="11" t="s">
        <v>5584</v>
      </c>
      <c r="F175" s="17">
        <v>45118</v>
      </c>
      <c r="G175" s="91" t="s">
        <v>5346</v>
      </c>
      <c r="H175" s="91">
        <v>1231285</v>
      </c>
      <c r="I175" s="91"/>
      <c r="J175" s="91"/>
      <c r="K175" s="91"/>
      <c r="L175" s="91"/>
      <c r="M175" s="91"/>
      <c r="N175" s="91"/>
      <c r="O175" s="91"/>
      <c r="P175" s="91"/>
      <c r="Q175" s="91"/>
      <c r="R175" s="91"/>
      <c r="S175" s="91"/>
      <c r="T175" s="91"/>
      <c r="U175" s="91"/>
      <c r="V175" s="92">
        <v>45119</v>
      </c>
      <c r="W175" s="91" t="s">
        <v>5585</v>
      </c>
      <c r="X175" s="91"/>
      <c r="Y175" s="92"/>
      <c r="Z175" s="151">
        <f ca="1">IF(AND(ISBLANK(F176), ISBLANK(V176)), "", NETWORKDAYS.INTL(F176, IF(V176="", TODAY(), V176), "0000110", DATA!$B$2:$B$200))</f>
        <v>3</v>
      </c>
    </row>
    <row r="176" spans="1:26" x14ac:dyDescent="0.25">
      <c r="A176" s="11" t="s">
        <v>5586</v>
      </c>
      <c r="B176" s="11">
        <v>13899508</v>
      </c>
      <c r="C176" s="16">
        <v>3.625</v>
      </c>
      <c r="D176" s="11" t="s">
        <v>4558</v>
      </c>
      <c r="E176" s="11" t="s">
        <v>5584</v>
      </c>
      <c r="F176" s="17">
        <v>45118</v>
      </c>
      <c r="G176" s="91" t="s">
        <v>5346</v>
      </c>
      <c r="H176" s="91">
        <v>1231285</v>
      </c>
      <c r="I176" s="91"/>
      <c r="J176" s="91"/>
      <c r="K176" s="91"/>
      <c r="L176" s="91"/>
      <c r="M176" s="91"/>
      <c r="N176" s="91"/>
      <c r="O176" s="91"/>
      <c r="P176" s="91"/>
      <c r="Q176" s="91"/>
      <c r="R176" s="91"/>
      <c r="S176" s="91"/>
      <c r="T176" s="91"/>
      <c r="U176" s="91"/>
      <c r="V176" s="17">
        <v>45120</v>
      </c>
      <c r="W176" s="91" t="s">
        <v>5585</v>
      </c>
      <c r="X176" s="91"/>
      <c r="Y176" s="17"/>
      <c r="Z176" s="151">
        <f ca="1">IF(AND(ISBLANK(F177), ISBLANK(V177)), "", NETWORKDAYS.INTL(F177, IF(V177="", TODAY(), V177), "0000110", DATA!$B$2:$B$200))</f>
        <v>3</v>
      </c>
    </row>
    <row r="177" spans="1:28" x14ac:dyDescent="0.25">
      <c r="A177" s="11" t="s">
        <v>5587</v>
      </c>
      <c r="B177" s="11">
        <v>13939296</v>
      </c>
      <c r="C177" s="16">
        <v>3.625</v>
      </c>
      <c r="D177" s="11" t="s">
        <v>4558</v>
      </c>
      <c r="E177" s="11" t="s">
        <v>5584</v>
      </c>
      <c r="F177" s="17">
        <v>45118</v>
      </c>
      <c r="G177" s="91" t="s">
        <v>5346</v>
      </c>
      <c r="H177" s="91">
        <v>1231285</v>
      </c>
      <c r="I177" s="91"/>
      <c r="J177" s="91"/>
      <c r="K177" s="91"/>
      <c r="L177" s="91"/>
      <c r="M177" s="91"/>
      <c r="N177" s="91"/>
      <c r="O177" s="91"/>
      <c r="P177" s="91"/>
      <c r="Q177" s="91"/>
      <c r="R177" s="91"/>
      <c r="S177" s="91"/>
      <c r="T177" s="91"/>
      <c r="U177" s="91"/>
      <c r="V177" s="92">
        <v>45120</v>
      </c>
      <c r="W177" s="91" t="s">
        <v>5585</v>
      </c>
      <c r="X177" s="91"/>
      <c r="Y177" s="92"/>
      <c r="Z177" s="151">
        <f ca="1">IF(AND(ISBLANK(F178), ISBLANK(V178)), "", NETWORKDAYS.INTL(F178, IF(V178="", TODAY(), V178), "0000110", DATA!$B$2:$B$200))</f>
        <v>3</v>
      </c>
    </row>
    <row r="178" spans="1:28" x14ac:dyDescent="0.25">
      <c r="A178" s="11" t="s">
        <v>5588</v>
      </c>
      <c r="B178" s="11">
        <v>13939297</v>
      </c>
      <c r="C178" s="16">
        <v>3.625</v>
      </c>
      <c r="D178" s="11" t="s">
        <v>4558</v>
      </c>
      <c r="E178" s="11" t="s">
        <v>5584</v>
      </c>
      <c r="F178" s="17">
        <v>45118</v>
      </c>
      <c r="G178" s="91" t="s">
        <v>5346</v>
      </c>
      <c r="H178" s="91">
        <v>1231285</v>
      </c>
      <c r="I178" s="91"/>
      <c r="J178" s="91"/>
      <c r="K178" s="91"/>
      <c r="L178" s="91"/>
      <c r="M178" s="91"/>
      <c r="N178" s="91"/>
      <c r="O178" s="91"/>
      <c r="P178" s="91"/>
      <c r="Q178" s="91"/>
      <c r="R178" s="91"/>
      <c r="S178" s="91"/>
      <c r="T178" s="91"/>
      <c r="U178" s="91"/>
      <c r="V178" s="17">
        <v>45120</v>
      </c>
      <c r="W178" s="91" t="s">
        <v>5585</v>
      </c>
      <c r="X178" s="91"/>
      <c r="Y178" s="17"/>
      <c r="Z178" s="151">
        <f ca="1">IF(AND(ISBLANK(F179), ISBLANK(V179)), "", NETWORKDAYS.INTL(F179, IF(V179="", TODAY(), V179), "0000110", DATA!$B$2:$B$200))</f>
        <v>1</v>
      </c>
    </row>
    <row r="179" spans="1:28" x14ac:dyDescent="0.25">
      <c r="A179" s="11" t="s">
        <v>5589</v>
      </c>
      <c r="B179" s="11">
        <v>13998786</v>
      </c>
      <c r="C179" s="16">
        <v>3.875</v>
      </c>
      <c r="D179" s="11" t="s">
        <v>79</v>
      </c>
      <c r="E179" s="11">
        <v>1252149</v>
      </c>
      <c r="F179" s="17">
        <v>45143</v>
      </c>
      <c r="G179" s="91" t="s">
        <v>5346</v>
      </c>
      <c r="H179" s="91">
        <v>1224225</v>
      </c>
      <c r="I179" s="91"/>
      <c r="J179" s="91"/>
      <c r="K179" s="91"/>
      <c r="L179" s="91"/>
      <c r="M179" s="91"/>
      <c r="N179" s="91"/>
      <c r="O179" s="91"/>
      <c r="P179" s="91"/>
      <c r="Q179" s="91"/>
      <c r="R179" s="91"/>
      <c r="S179" s="91"/>
      <c r="T179" s="91"/>
      <c r="U179" s="91"/>
      <c r="V179" s="92">
        <v>45144</v>
      </c>
      <c r="W179" s="91" t="s">
        <v>5578</v>
      </c>
      <c r="X179" s="91"/>
      <c r="Y179" s="92"/>
      <c r="Z179" s="151">
        <f ca="1">IF(AND(ISBLANK(F180), ISBLANK(V180)), "", NETWORKDAYS.INTL(F180, IF(V180="", TODAY(), V180), "0000110", DATA!$B$2:$B$200))</f>
        <v>2</v>
      </c>
    </row>
    <row r="180" spans="1:28" x14ac:dyDescent="0.25">
      <c r="A180" s="11" t="s">
        <v>5590</v>
      </c>
      <c r="B180" s="11">
        <v>14012913</v>
      </c>
      <c r="C180" s="16">
        <v>6.125</v>
      </c>
      <c r="D180" s="11" t="s">
        <v>661</v>
      </c>
      <c r="E180" s="11">
        <v>1160951</v>
      </c>
      <c r="F180" s="17">
        <v>45145</v>
      </c>
      <c r="G180" s="91" t="s">
        <v>5346</v>
      </c>
      <c r="H180" s="91">
        <v>1198387</v>
      </c>
      <c r="I180" s="91"/>
      <c r="J180" s="91"/>
      <c r="K180" s="91"/>
      <c r="L180" s="91"/>
      <c r="M180" s="91"/>
      <c r="N180" s="91"/>
      <c r="O180" s="91"/>
      <c r="P180" s="91"/>
      <c r="Q180" s="91"/>
      <c r="R180" s="91"/>
      <c r="S180" s="91"/>
      <c r="T180" s="91"/>
      <c r="U180" s="91"/>
      <c r="V180" s="92">
        <v>45146</v>
      </c>
      <c r="W180" s="91" t="s">
        <v>5591</v>
      </c>
      <c r="X180" s="91"/>
      <c r="Y180" s="92"/>
      <c r="Z180" s="151">
        <f ca="1">IF(AND(ISBLANK(F181), ISBLANK(V181)), "", NETWORKDAYS.INTL(F181, IF(V181="", TODAY(), V181), "0000110", DATA!$B$2:$B$200))</f>
        <v>4</v>
      </c>
    </row>
    <row r="181" spans="1:28" x14ac:dyDescent="0.25">
      <c r="A181" s="11" t="s">
        <v>5592</v>
      </c>
      <c r="B181" s="11">
        <v>14012914</v>
      </c>
      <c r="C181" s="16">
        <v>6.125</v>
      </c>
      <c r="D181" s="11" t="s">
        <v>661</v>
      </c>
      <c r="E181" s="11">
        <v>1160951</v>
      </c>
      <c r="F181" s="17">
        <v>45145</v>
      </c>
      <c r="G181" s="91" t="s">
        <v>5346</v>
      </c>
      <c r="H181" s="91">
        <v>1198387</v>
      </c>
      <c r="I181" s="91"/>
      <c r="J181" s="91"/>
      <c r="K181" s="91"/>
      <c r="L181" s="91"/>
      <c r="M181" s="91"/>
      <c r="N181" s="91"/>
      <c r="O181" s="91"/>
      <c r="P181" s="91"/>
      <c r="Q181" s="91"/>
      <c r="R181" s="91"/>
      <c r="S181" s="91"/>
      <c r="T181" s="91"/>
      <c r="U181" s="91"/>
      <c r="V181" s="92">
        <v>45148</v>
      </c>
      <c r="W181" s="91" t="s">
        <v>5591</v>
      </c>
      <c r="X181" s="91"/>
      <c r="Y181" s="92"/>
      <c r="Z181" s="151">
        <f ca="1">IF(AND(ISBLANK(F182), ISBLANK(V182)), "", NETWORKDAYS.INTL(F182, IF(V182="", TODAY(), V182), "0000110", DATA!$B$2:$B$200))</f>
        <v>3</v>
      </c>
    </row>
    <row r="182" spans="1:28" x14ac:dyDescent="0.25">
      <c r="A182" s="11" t="s">
        <v>5593</v>
      </c>
      <c r="B182" s="11">
        <v>13994928</v>
      </c>
      <c r="C182" s="16">
        <v>8.5</v>
      </c>
      <c r="D182" s="11" t="s">
        <v>3694</v>
      </c>
      <c r="E182" s="11" t="s">
        <v>3702</v>
      </c>
      <c r="F182" s="17">
        <v>45147</v>
      </c>
      <c r="G182" s="91" t="s">
        <v>5346</v>
      </c>
      <c r="H182" s="91">
        <v>1255267</v>
      </c>
      <c r="I182" s="91"/>
      <c r="J182" s="91"/>
      <c r="K182" s="91"/>
      <c r="L182" s="91"/>
      <c r="M182" s="91"/>
      <c r="N182" s="91"/>
      <c r="O182" s="91"/>
      <c r="P182" s="91"/>
      <c r="Q182" s="91"/>
      <c r="R182" s="91"/>
      <c r="S182" s="91"/>
      <c r="T182" s="91"/>
      <c r="U182" s="91"/>
      <c r="V182" s="92">
        <v>45151</v>
      </c>
      <c r="W182" s="91" t="s">
        <v>5594</v>
      </c>
      <c r="X182" s="91"/>
      <c r="Y182" s="92"/>
      <c r="Z182" s="151">
        <f ca="1">IF(AND(ISBLANK(F183), ISBLANK(V183)), "", NETWORKDAYS.INTL(F183, IF(V183="", TODAY(), V183), "0000110", DATA!$B$2:$B$200))</f>
        <v>3</v>
      </c>
      <c r="AB182" s="10" t="s">
        <v>5595</v>
      </c>
    </row>
    <row r="183" spans="1:28" x14ac:dyDescent="0.25">
      <c r="A183" s="91" t="s">
        <v>5596</v>
      </c>
      <c r="B183" s="11">
        <v>13992673</v>
      </c>
      <c r="C183" s="16">
        <v>8.5</v>
      </c>
      <c r="D183" s="11" t="s">
        <v>3694</v>
      </c>
      <c r="E183" s="11" t="s">
        <v>3702</v>
      </c>
      <c r="F183" s="17">
        <v>45147</v>
      </c>
      <c r="G183" s="91" t="s">
        <v>5346</v>
      </c>
      <c r="H183" s="91">
        <v>1255267</v>
      </c>
      <c r="I183" s="91"/>
      <c r="J183" s="91"/>
      <c r="K183" s="91"/>
      <c r="L183" s="91"/>
      <c r="M183" s="91"/>
      <c r="N183" s="91"/>
      <c r="O183" s="91"/>
      <c r="P183" s="91"/>
      <c r="Q183" s="91"/>
      <c r="R183" s="91"/>
      <c r="S183" s="91"/>
      <c r="T183" s="91"/>
      <c r="U183" s="91"/>
      <c r="V183" s="92">
        <v>45151</v>
      </c>
      <c r="W183" s="91" t="s">
        <v>5594</v>
      </c>
      <c r="X183" s="91"/>
      <c r="Y183" s="92"/>
      <c r="Z183" s="151">
        <f ca="1">IF(AND(ISBLANK(F184), ISBLANK(V184)), "", NETWORKDAYS.INTL(F184, IF(V184="", TODAY(), V184), "0000110", DATA!$B$2:$B$200))</f>
        <v>3</v>
      </c>
    </row>
    <row r="184" spans="1:28" x14ac:dyDescent="0.25">
      <c r="A184" s="11" t="s">
        <v>5597</v>
      </c>
      <c r="B184" s="11">
        <v>14023081</v>
      </c>
      <c r="C184" s="16">
        <v>6.125</v>
      </c>
      <c r="D184" s="11" t="s">
        <v>661</v>
      </c>
      <c r="E184" s="11">
        <v>1160951</v>
      </c>
      <c r="F184" s="17">
        <v>45151</v>
      </c>
      <c r="G184" s="91" t="s">
        <v>5346</v>
      </c>
      <c r="H184" s="91">
        <v>1198387</v>
      </c>
      <c r="I184" s="91"/>
      <c r="J184" s="91"/>
      <c r="K184" s="91"/>
      <c r="L184" s="91"/>
      <c r="M184" s="91"/>
      <c r="N184" s="91"/>
      <c r="O184" s="91"/>
      <c r="P184" s="91"/>
      <c r="Q184" s="91"/>
      <c r="R184" s="91"/>
      <c r="S184" s="91"/>
      <c r="T184" s="91"/>
      <c r="U184" s="91"/>
      <c r="V184" s="17">
        <v>45153</v>
      </c>
      <c r="W184" s="11" t="s">
        <v>5591</v>
      </c>
      <c r="X184" s="11"/>
      <c r="Y184" s="17"/>
      <c r="Z184" s="151" t="e">
        <f ca="1">IF(AND(ISBLANK(F185), ISBLANK(V185)), "", NETWORKDAYS.INTL(F185, IF(V185="", TODAY(), V185), "0000110", DATA!$B$2:$B$200))</f>
        <v>#VALUE!</v>
      </c>
    </row>
    <row r="185" spans="1:28" x14ac:dyDescent="0.25">
      <c r="A185" s="90" t="s">
        <v>5598</v>
      </c>
      <c r="B185" s="11">
        <v>13992671</v>
      </c>
      <c r="C185" s="16">
        <v>8.5</v>
      </c>
      <c r="D185" s="11" t="s">
        <v>3694</v>
      </c>
      <c r="E185" s="11" t="s">
        <v>3702</v>
      </c>
      <c r="F185" s="17">
        <v>45151</v>
      </c>
      <c r="G185" s="91" t="s">
        <v>5346</v>
      </c>
      <c r="H185" s="91">
        <v>1255267</v>
      </c>
      <c r="I185" s="91"/>
      <c r="J185" s="91"/>
      <c r="K185" s="91"/>
      <c r="L185" s="91"/>
      <c r="M185" s="91"/>
      <c r="N185" s="91"/>
      <c r="O185" s="91"/>
      <c r="P185" s="91"/>
      <c r="Q185" s="91"/>
      <c r="R185" s="91"/>
      <c r="S185" s="91"/>
      <c r="T185" s="91"/>
      <c r="U185" s="91"/>
      <c r="V185" s="213" t="s">
        <v>5599</v>
      </c>
      <c r="W185" s="91" t="s">
        <v>5594</v>
      </c>
      <c r="X185" s="91"/>
      <c r="Y185" s="213"/>
      <c r="Z185" s="151" t="e">
        <f ca="1">IF(AND(ISBLANK(F186), ISBLANK(V186)), "", NETWORKDAYS.INTL(F186, IF(V186="", TODAY(), V186), "0000110", DATA!$B$2:$B$200))</f>
        <v>#VALUE!</v>
      </c>
    </row>
    <row r="186" spans="1:28" x14ac:dyDescent="0.25">
      <c r="A186" s="90" t="s">
        <v>5600</v>
      </c>
      <c r="B186" s="11">
        <v>13992672</v>
      </c>
      <c r="C186" s="16">
        <v>8.5</v>
      </c>
      <c r="D186" s="11" t="s">
        <v>3694</v>
      </c>
      <c r="E186" s="11" t="s">
        <v>3702</v>
      </c>
      <c r="F186" s="17">
        <v>45151</v>
      </c>
      <c r="G186" s="91" t="s">
        <v>5346</v>
      </c>
      <c r="H186" s="91">
        <v>1255267</v>
      </c>
      <c r="I186" s="91"/>
      <c r="J186" s="91"/>
      <c r="K186" s="91"/>
      <c r="L186" s="91"/>
      <c r="M186" s="91"/>
      <c r="N186" s="91"/>
      <c r="O186" s="91"/>
      <c r="P186" s="91"/>
      <c r="Q186" s="91"/>
      <c r="R186" s="91"/>
      <c r="S186" s="91"/>
      <c r="T186" s="91"/>
      <c r="U186" s="91"/>
      <c r="V186" s="213" t="s">
        <v>5599</v>
      </c>
      <c r="W186" s="91" t="s">
        <v>5594</v>
      </c>
      <c r="X186" s="91"/>
      <c r="Y186" s="213"/>
      <c r="Z186" s="151">
        <f ca="1">IF(AND(ISBLANK(F187), ISBLANK(V187)), "", NETWORKDAYS.INTL(F187, IF(V187="", TODAY(), V187), "0000110", DATA!$B$2:$B$200))</f>
        <v>2</v>
      </c>
    </row>
    <row r="187" spans="1:28" x14ac:dyDescent="0.25">
      <c r="A187" s="11" t="s">
        <v>5601</v>
      </c>
      <c r="B187" s="11">
        <v>14012925</v>
      </c>
      <c r="C187" s="16">
        <v>8.5</v>
      </c>
      <c r="D187" s="11" t="s">
        <v>3681</v>
      </c>
      <c r="E187" s="11" t="s">
        <v>5433</v>
      </c>
      <c r="F187" s="17">
        <v>45153</v>
      </c>
      <c r="G187" s="91" t="s">
        <v>5346</v>
      </c>
      <c r="H187" s="91">
        <v>1158011</v>
      </c>
      <c r="I187" s="91"/>
      <c r="J187" s="91"/>
      <c r="K187" s="91"/>
      <c r="L187" s="91"/>
      <c r="M187" s="91"/>
      <c r="N187" s="91"/>
      <c r="O187" s="91"/>
      <c r="P187" s="91"/>
      <c r="Q187" s="91"/>
      <c r="R187" s="91"/>
      <c r="S187" s="91"/>
      <c r="T187" s="91"/>
      <c r="U187" s="91"/>
      <c r="V187" s="92">
        <v>45154</v>
      </c>
      <c r="W187" s="91" t="s">
        <v>5602</v>
      </c>
      <c r="X187" s="91"/>
      <c r="Y187" s="92"/>
      <c r="Z187" s="151">
        <f ca="1">IF(AND(ISBLANK(F188), ISBLANK(V188)), "", NETWORKDAYS.INTL(F188, IF(V188="", TODAY(), V188), "0000110", DATA!$B$2:$B$200))</f>
        <v>2</v>
      </c>
    </row>
    <row r="188" spans="1:28" x14ac:dyDescent="0.25">
      <c r="A188" s="11" t="s">
        <v>5603</v>
      </c>
      <c r="B188" s="11">
        <v>14012926</v>
      </c>
      <c r="C188" s="16">
        <v>8.5</v>
      </c>
      <c r="D188" s="11" t="s">
        <v>3681</v>
      </c>
      <c r="E188" s="11" t="s">
        <v>5433</v>
      </c>
      <c r="F188" s="17">
        <v>45153</v>
      </c>
      <c r="G188" s="91" t="s">
        <v>5346</v>
      </c>
      <c r="H188" s="91">
        <v>1158011</v>
      </c>
      <c r="I188" s="91"/>
      <c r="J188" s="91"/>
      <c r="K188" s="91"/>
      <c r="L188" s="91"/>
      <c r="M188" s="91"/>
      <c r="N188" s="91"/>
      <c r="O188" s="91"/>
      <c r="P188" s="91"/>
      <c r="Q188" s="91"/>
      <c r="R188" s="91"/>
      <c r="S188" s="91"/>
      <c r="T188" s="91"/>
      <c r="U188" s="91"/>
      <c r="V188" s="92">
        <v>45154</v>
      </c>
      <c r="W188" s="91" t="s">
        <v>5602</v>
      </c>
      <c r="X188" s="91"/>
      <c r="Y188" s="92"/>
      <c r="Z188" s="151">
        <f ca="1">IF(AND(ISBLANK(F189), ISBLANK(V189)), "", NETWORKDAYS.INTL(F189, IF(V189="", TODAY(), V189), "0000110", DATA!$B$2:$B$200))</f>
        <v>2</v>
      </c>
    </row>
    <row r="189" spans="1:28" x14ac:dyDescent="0.25">
      <c r="A189" s="11" t="s">
        <v>5604</v>
      </c>
      <c r="B189" s="11">
        <v>14012927</v>
      </c>
      <c r="C189" s="16">
        <v>8.5</v>
      </c>
      <c r="D189" s="11" t="s">
        <v>3681</v>
      </c>
      <c r="E189" s="11" t="s">
        <v>5433</v>
      </c>
      <c r="F189" s="17">
        <v>45153</v>
      </c>
      <c r="G189" s="91" t="s">
        <v>5346</v>
      </c>
      <c r="H189" s="91">
        <v>1158011</v>
      </c>
      <c r="I189" s="91"/>
      <c r="J189" s="91"/>
      <c r="K189" s="91"/>
      <c r="L189" s="91"/>
      <c r="M189" s="91"/>
      <c r="N189" s="91"/>
      <c r="O189" s="91"/>
      <c r="P189" s="91"/>
      <c r="Q189" s="91"/>
      <c r="R189" s="91"/>
      <c r="S189" s="91"/>
      <c r="T189" s="91"/>
      <c r="U189" s="91"/>
      <c r="V189" s="92">
        <v>45154</v>
      </c>
      <c r="W189" s="91" t="s">
        <v>5602</v>
      </c>
      <c r="X189" s="91"/>
      <c r="Y189" s="92"/>
      <c r="Z189" s="151">
        <f ca="1">IF(AND(ISBLANK(F190), ISBLANK(V190)), "", NETWORKDAYS.INTL(F190, IF(V190="", TODAY(), V190), "0000110", DATA!$B$2:$B$200))</f>
        <v>1</v>
      </c>
    </row>
    <row r="190" spans="1:28" x14ac:dyDescent="0.25">
      <c r="A190" s="11" t="s">
        <v>5605</v>
      </c>
      <c r="B190" s="11">
        <v>14023079</v>
      </c>
      <c r="C190" s="16">
        <v>6.125</v>
      </c>
      <c r="D190" s="11" t="s">
        <v>661</v>
      </c>
      <c r="E190" s="11">
        <v>1160951</v>
      </c>
      <c r="F190" s="17">
        <v>45162</v>
      </c>
      <c r="G190" s="91" t="s">
        <v>5346</v>
      </c>
      <c r="H190" s="91">
        <v>1198387</v>
      </c>
      <c r="I190" s="91"/>
      <c r="J190" s="91"/>
      <c r="K190" s="91"/>
      <c r="L190" s="91"/>
      <c r="M190" s="91"/>
      <c r="N190" s="91"/>
      <c r="O190" s="91"/>
      <c r="P190" s="91"/>
      <c r="Q190" s="91"/>
      <c r="R190" s="91"/>
      <c r="S190" s="91"/>
      <c r="T190" s="91"/>
      <c r="U190" s="91"/>
      <c r="V190" s="92">
        <v>45163</v>
      </c>
      <c r="W190" s="11" t="s">
        <v>5591</v>
      </c>
      <c r="X190" s="11"/>
      <c r="Y190" s="92"/>
      <c r="Z190" s="151">
        <f ca="1">IF(AND(ISBLANK(F191), ISBLANK(V191)), "", NETWORKDAYS.INTL(F191, IF(V191="", TODAY(), V191), "0000110", DATA!$B$2:$B$200))</f>
        <v>2</v>
      </c>
    </row>
    <row r="191" spans="1:28" x14ac:dyDescent="0.25">
      <c r="A191" s="11" t="s">
        <v>5606</v>
      </c>
      <c r="B191" s="11">
        <v>14023080</v>
      </c>
      <c r="C191" s="16">
        <v>6.125</v>
      </c>
      <c r="D191" s="11" t="s">
        <v>661</v>
      </c>
      <c r="E191" s="11">
        <v>1160951</v>
      </c>
      <c r="F191" s="17">
        <v>45172</v>
      </c>
      <c r="G191" s="91" t="s">
        <v>5346</v>
      </c>
      <c r="H191" s="91">
        <v>1198387</v>
      </c>
      <c r="I191" s="91"/>
      <c r="J191" s="91"/>
      <c r="K191" s="91"/>
      <c r="L191" s="91"/>
      <c r="M191" s="91"/>
      <c r="N191" s="91"/>
      <c r="O191" s="91"/>
      <c r="P191" s="91"/>
      <c r="Q191" s="91"/>
      <c r="R191" s="91"/>
      <c r="S191" s="91"/>
      <c r="T191" s="91"/>
      <c r="U191" s="91"/>
      <c r="V191" s="92">
        <v>45173</v>
      </c>
      <c r="W191" s="11" t="s">
        <v>5591</v>
      </c>
      <c r="X191" s="11"/>
      <c r="Y191" s="92"/>
      <c r="Z191" s="151">
        <f ca="1">IF(AND(ISBLANK(F192), ISBLANK(V192)), "", NETWORKDAYS.INTL(F192, IF(V192="", TODAY(), V192), "0000110", DATA!$B$2:$B$200))</f>
        <v>3</v>
      </c>
    </row>
    <row r="192" spans="1:28" x14ac:dyDescent="0.25">
      <c r="A192" s="11" t="s">
        <v>5607</v>
      </c>
      <c r="B192" s="11">
        <v>14012921</v>
      </c>
      <c r="C192" s="16">
        <v>3.875</v>
      </c>
      <c r="D192" s="11" t="s">
        <v>79</v>
      </c>
      <c r="E192" s="11" t="s">
        <v>5608</v>
      </c>
      <c r="F192" s="17">
        <v>45179</v>
      </c>
      <c r="G192" s="91" t="s">
        <v>5346</v>
      </c>
      <c r="H192" s="91">
        <v>1224225</v>
      </c>
      <c r="I192" s="91"/>
      <c r="J192" s="91"/>
      <c r="K192" s="91"/>
      <c r="L192" s="91"/>
      <c r="M192" s="91"/>
      <c r="N192" s="91"/>
      <c r="O192" s="91"/>
      <c r="P192" s="91"/>
      <c r="Q192" s="91"/>
      <c r="R192" s="91"/>
      <c r="S192" s="91"/>
      <c r="T192" s="91"/>
      <c r="U192" s="91"/>
      <c r="V192" s="92">
        <v>45181</v>
      </c>
      <c r="W192" s="91" t="s">
        <v>5609</v>
      </c>
      <c r="X192" s="91"/>
      <c r="Y192" s="92"/>
      <c r="Z192" s="151">
        <f ca="1">IF(AND(ISBLANK(F193), ISBLANK(V193)), "", NETWORKDAYS.INTL(F193, IF(V193="", TODAY(), V193), "0000110", DATA!$B$2:$B$200))</f>
        <v>3</v>
      </c>
    </row>
    <row r="193" spans="1:29" x14ac:dyDescent="0.25">
      <c r="A193" s="11" t="s">
        <v>5610</v>
      </c>
      <c r="B193" s="11">
        <v>14012922</v>
      </c>
      <c r="C193" s="16">
        <v>3.875</v>
      </c>
      <c r="D193" s="11" t="s">
        <v>79</v>
      </c>
      <c r="E193" s="11">
        <v>1252149</v>
      </c>
      <c r="F193" s="17">
        <v>45179</v>
      </c>
      <c r="G193" s="91" t="s">
        <v>5346</v>
      </c>
      <c r="H193" s="91">
        <v>1224225</v>
      </c>
      <c r="I193" s="91"/>
      <c r="J193" s="91"/>
      <c r="K193" s="91"/>
      <c r="L193" s="91"/>
      <c r="M193" s="91"/>
      <c r="N193" s="91"/>
      <c r="O193" s="91"/>
      <c r="P193" s="91"/>
      <c r="Q193" s="91"/>
      <c r="R193" s="91"/>
      <c r="S193" s="91"/>
      <c r="T193" s="91"/>
      <c r="U193" s="91"/>
      <c r="V193" s="92">
        <v>45181</v>
      </c>
      <c r="W193" s="91" t="s">
        <v>5609</v>
      </c>
      <c r="X193" s="91"/>
      <c r="Y193" s="92"/>
      <c r="Z193" s="151">
        <f ca="1">IF(AND(ISBLANK(F194), ISBLANK(V194)), "", NETWORKDAYS.INTL(F194, IF(V194="", TODAY(), V194), "0000110", DATA!$B$2:$B$200))</f>
        <v>9</v>
      </c>
    </row>
    <row r="194" spans="1:29" x14ac:dyDescent="0.25">
      <c r="A194" s="11" t="s">
        <v>5611</v>
      </c>
      <c r="B194" s="11">
        <v>14012923</v>
      </c>
      <c r="C194" s="16">
        <v>3.875</v>
      </c>
      <c r="D194" s="11" t="s">
        <v>79</v>
      </c>
      <c r="E194" s="11">
        <v>1252149</v>
      </c>
      <c r="F194" s="17">
        <v>45179</v>
      </c>
      <c r="G194" s="91" t="s">
        <v>5346</v>
      </c>
      <c r="H194" s="91">
        <v>1224225</v>
      </c>
      <c r="I194" s="91"/>
      <c r="J194" s="91"/>
      <c r="K194" s="91"/>
      <c r="L194" s="91"/>
      <c r="M194" s="91"/>
      <c r="N194" s="91"/>
      <c r="O194" s="91"/>
      <c r="P194" s="91"/>
      <c r="Q194" s="91"/>
      <c r="R194" s="91"/>
      <c r="S194" s="91"/>
      <c r="T194" s="91"/>
      <c r="U194" s="91"/>
      <c r="V194" s="92">
        <v>45189</v>
      </c>
      <c r="W194" s="91" t="s">
        <v>5609</v>
      </c>
      <c r="X194" s="91"/>
      <c r="Y194" s="92"/>
      <c r="Z194" s="151">
        <f ca="1">IF(AND(ISBLANK(F195), ISBLANK(V195)), "", NETWORKDAYS.INTL(F195, IF(V195="", TODAY(), V195), "0000110", DATA!$B$2:$B$200))</f>
        <v>9</v>
      </c>
      <c r="AA194" s="214"/>
      <c r="AB194" s="214"/>
      <c r="AC194" s="214"/>
    </row>
    <row r="195" spans="1:29" x14ac:dyDescent="0.25">
      <c r="A195" s="11" t="s">
        <v>5612</v>
      </c>
      <c r="B195" s="11">
        <v>14012919</v>
      </c>
      <c r="C195" s="16">
        <v>3.875</v>
      </c>
      <c r="D195" s="11" t="s">
        <v>79</v>
      </c>
      <c r="E195" s="11">
        <v>1252149</v>
      </c>
      <c r="F195" s="17">
        <v>45179</v>
      </c>
      <c r="G195" s="91" t="s">
        <v>5346</v>
      </c>
      <c r="H195" s="91">
        <v>1224225</v>
      </c>
      <c r="I195" s="91"/>
      <c r="J195" s="91"/>
      <c r="K195" s="91"/>
      <c r="L195" s="91"/>
      <c r="M195" s="91"/>
      <c r="N195" s="91"/>
      <c r="O195" s="91"/>
      <c r="P195" s="91"/>
      <c r="Q195" s="91"/>
      <c r="R195" s="91"/>
      <c r="S195" s="91"/>
      <c r="T195" s="91"/>
      <c r="U195" s="91"/>
      <c r="V195" s="92">
        <v>45189</v>
      </c>
      <c r="W195" s="91" t="s">
        <v>5609</v>
      </c>
      <c r="X195" s="91"/>
      <c r="Y195" s="92"/>
      <c r="Z195" s="151">
        <f ca="1">IF(AND(ISBLANK(F196), ISBLANK(V196)), "", NETWORKDAYS.INTL(F196, IF(V196="", TODAY(), V196), "0000110", DATA!$B$2:$B$200))</f>
        <v>8</v>
      </c>
      <c r="AA195" s="214"/>
      <c r="AB195" s="214"/>
      <c r="AC195" s="214"/>
    </row>
    <row r="196" spans="1:29" x14ac:dyDescent="0.25">
      <c r="A196" s="18" t="s">
        <v>5613</v>
      </c>
      <c r="B196" s="11">
        <v>14036270</v>
      </c>
      <c r="C196" s="16">
        <v>6.125</v>
      </c>
      <c r="D196" s="11" t="s">
        <v>661</v>
      </c>
      <c r="E196" s="11">
        <v>1160951</v>
      </c>
      <c r="F196" s="17">
        <v>45181</v>
      </c>
      <c r="G196" s="91" t="s">
        <v>5346</v>
      </c>
      <c r="H196" s="91">
        <v>1198387</v>
      </c>
      <c r="I196" s="91"/>
      <c r="J196" s="91"/>
      <c r="K196" s="91"/>
      <c r="L196" s="91"/>
      <c r="M196" s="91"/>
      <c r="N196" s="91"/>
      <c r="O196" s="91"/>
      <c r="P196" s="91"/>
      <c r="Q196" s="91"/>
      <c r="R196" s="91"/>
      <c r="S196" s="91"/>
      <c r="T196" s="91"/>
      <c r="U196" s="91"/>
      <c r="V196" s="17">
        <v>45191</v>
      </c>
      <c r="W196" s="91" t="s">
        <v>5614</v>
      </c>
      <c r="X196" s="91"/>
      <c r="Y196" s="17"/>
      <c r="Z196" s="151">
        <f ca="1">IF(AND(ISBLANK(F197), ISBLANK(V197)), "", NETWORKDAYS.INTL(F197, IF(V197="", TODAY(), V197), "0000110", DATA!$B$2:$B$200))</f>
        <v>18</v>
      </c>
      <c r="AA196" s="214"/>
      <c r="AB196" s="214"/>
      <c r="AC196" s="214"/>
    </row>
    <row r="197" spans="1:29" x14ac:dyDescent="0.25">
      <c r="A197" s="18" t="s">
        <v>5615</v>
      </c>
      <c r="B197" s="11">
        <v>14042321</v>
      </c>
      <c r="C197" s="16">
        <v>6.125</v>
      </c>
      <c r="D197" s="11" t="s">
        <v>661</v>
      </c>
      <c r="E197" s="11">
        <v>1160951</v>
      </c>
      <c r="F197" s="17">
        <v>45181</v>
      </c>
      <c r="G197" s="91" t="s">
        <v>5346</v>
      </c>
      <c r="H197" s="91">
        <v>1198387</v>
      </c>
      <c r="I197" s="91"/>
      <c r="J197" s="91"/>
      <c r="K197" s="91"/>
      <c r="L197" s="91"/>
      <c r="M197" s="91"/>
      <c r="N197" s="91"/>
      <c r="O197" s="91"/>
      <c r="P197" s="91"/>
      <c r="Q197" s="91"/>
      <c r="R197" s="91"/>
      <c r="S197" s="91"/>
      <c r="T197" s="91"/>
      <c r="U197" s="91"/>
      <c r="V197" s="92">
        <v>45204</v>
      </c>
      <c r="W197" s="91" t="s">
        <v>5616</v>
      </c>
      <c r="X197" s="91"/>
      <c r="Y197" s="92"/>
      <c r="Z197" s="151">
        <f ca="1">IF(AND(ISBLANK(F198), ISBLANK(V198)), "", NETWORKDAYS.INTL(F198, IF(V198="", TODAY(), V198), "0000110", DATA!$B$2:$B$200))</f>
        <v>0</v>
      </c>
      <c r="AA197" s="214"/>
      <c r="AB197" s="214"/>
      <c r="AC197" s="214"/>
    </row>
    <row r="198" spans="1:29" x14ac:dyDescent="0.25">
      <c r="A198" s="11" t="s">
        <v>5617</v>
      </c>
      <c r="B198" s="11">
        <v>14036271</v>
      </c>
      <c r="C198" s="16">
        <v>8.5</v>
      </c>
      <c r="D198" s="11" t="s">
        <v>3776</v>
      </c>
      <c r="E198" s="11" t="s">
        <v>5618</v>
      </c>
      <c r="F198" s="17">
        <v>45184</v>
      </c>
      <c r="G198" s="91" t="s">
        <v>5346</v>
      </c>
      <c r="H198" s="91">
        <v>1158011</v>
      </c>
      <c r="I198" s="91"/>
      <c r="J198" s="91"/>
      <c r="K198" s="91"/>
      <c r="L198" s="91"/>
      <c r="M198" s="91"/>
      <c r="N198" s="91"/>
      <c r="O198" s="91"/>
      <c r="P198" s="91"/>
      <c r="Q198" s="91"/>
      <c r="R198" s="91"/>
      <c r="S198" s="91"/>
      <c r="T198" s="91"/>
      <c r="U198" s="91"/>
      <c r="V198" s="92">
        <v>45184</v>
      </c>
      <c r="W198" s="91" t="s">
        <v>5619</v>
      </c>
      <c r="X198" s="91"/>
      <c r="Y198" s="92"/>
      <c r="Z198" s="151">
        <f ca="1">IF(AND(ISBLANK(F199), ISBLANK(V199)), "", NETWORKDAYS.INTL(F199, IF(V199="", TODAY(), V199), "0000110", DATA!$B$2:$B$200))</f>
        <v>0</v>
      </c>
    </row>
    <row r="199" spans="1:29" x14ac:dyDescent="0.25">
      <c r="A199" s="11" t="s">
        <v>5620</v>
      </c>
      <c r="B199" s="11">
        <v>14036272</v>
      </c>
      <c r="C199" s="16">
        <v>8.5</v>
      </c>
      <c r="D199" s="11" t="s">
        <v>3776</v>
      </c>
      <c r="E199" s="11" t="s">
        <v>5618</v>
      </c>
      <c r="F199" s="17">
        <v>45184</v>
      </c>
      <c r="G199" s="91" t="s">
        <v>5346</v>
      </c>
      <c r="H199" s="91">
        <v>1158011</v>
      </c>
      <c r="I199" s="91"/>
      <c r="J199" s="91"/>
      <c r="K199" s="91"/>
      <c r="L199" s="91"/>
      <c r="M199" s="91"/>
      <c r="N199" s="91"/>
      <c r="O199" s="91"/>
      <c r="P199" s="91"/>
      <c r="Q199" s="91"/>
      <c r="R199" s="91"/>
      <c r="S199" s="91"/>
      <c r="T199" s="91"/>
      <c r="U199" s="91"/>
      <c r="V199" s="92">
        <v>45184</v>
      </c>
      <c r="W199" s="91" t="s">
        <v>5619</v>
      </c>
      <c r="X199" s="91"/>
      <c r="Y199" s="92"/>
      <c r="Z199" s="151">
        <f ca="1">IF(AND(ISBLANK(F200), ISBLANK(V200)), "", NETWORKDAYS.INTL(F200, IF(V200="", TODAY(), V200), "0000110", DATA!$B$2:$B$200))</f>
        <v>0</v>
      </c>
    </row>
    <row r="200" spans="1:29" x14ac:dyDescent="0.25">
      <c r="A200" s="11" t="s">
        <v>5621</v>
      </c>
      <c r="B200" s="11">
        <v>14036273</v>
      </c>
      <c r="C200" s="16">
        <v>8.5</v>
      </c>
      <c r="D200" s="11" t="s">
        <v>3776</v>
      </c>
      <c r="E200" s="11" t="s">
        <v>5618</v>
      </c>
      <c r="F200" s="17">
        <v>45184</v>
      </c>
      <c r="G200" s="91" t="s">
        <v>5346</v>
      </c>
      <c r="H200" s="91">
        <v>1158011</v>
      </c>
      <c r="I200" s="91"/>
      <c r="J200" s="91"/>
      <c r="K200" s="91"/>
      <c r="L200" s="91"/>
      <c r="M200" s="91"/>
      <c r="N200" s="91"/>
      <c r="O200" s="91"/>
      <c r="P200" s="91"/>
      <c r="Q200" s="91"/>
      <c r="R200" s="91"/>
      <c r="S200" s="91"/>
      <c r="T200" s="91"/>
      <c r="U200" s="91"/>
      <c r="V200" s="92">
        <v>45184</v>
      </c>
      <c r="W200" s="91" t="s">
        <v>5619</v>
      </c>
      <c r="X200" s="91"/>
      <c r="Y200" s="92"/>
      <c r="Z200" s="151">
        <f ca="1">IF(AND(ISBLANK(F201), ISBLANK(V201)), "", NETWORKDAYS.INTL(F201, IF(V201="", TODAY(), V201), "0000110", DATA!$B$2:$B$200))</f>
        <v>1</v>
      </c>
    </row>
    <row r="201" spans="1:29" x14ac:dyDescent="0.25">
      <c r="A201" s="11" t="s">
        <v>5622</v>
      </c>
      <c r="B201" s="11">
        <v>14036274</v>
      </c>
      <c r="C201" s="16">
        <v>8.5</v>
      </c>
      <c r="D201" s="11" t="s">
        <v>3681</v>
      </c>
      <c r="E201" s="11" t="s">
        <v>5618</v>
      </c>
      <c r="F201" s="17">
        <v>45190</v>
      </c>
      <c r="G201" s="91" t="s">
        <v>5346</v>
      </c>
      <c r="H201" s="91">
        <v>1158011</v>
      </c>
      <c r="I201" s="91"/>
      <c r="J201" s="91"/>
      <c r="K201" s="91"/>
      <c r="L201" s="91"/>
      <c r="M201" s="91"/>
      <c r="N201" s="91"/>
      <c r="O201" s="91"/>
      <c r="P201" s="91"/>
      <c r="Q201" s="91"/>
      <c r="R201" s="91"/>
      <c r="S201" s="91"/>
      <c r="T201" s="91"/>
      <c r="U201" s="91"/>
      <c r="V201" s="92">
        <v>45191</v>
      </c>
      <c r="W201" s="91" t="s">
        <v>5619</v>
      </c>
      <c r="X201" s="91"/>
      <c r="Y201" s="92"/>
      <c r="Z201" s="151">
        <f ca="1">IF(AND(ISBLANK(F202), ISBLANK(V202)), "", NETWORKDAYS.INTL(F202, IF(V202="", TODAY(), V202), "0000110", DATA!$B$2:$B$200))</f>
        <v>0</v>
      </c>
    </row>
    <row r="202" spans="1:29" x14ac:dyDescent="0.25">
      <c r="A202" s="11" t="s">
        <v>5623</v>
      </c>
      <c r="B202" s="11">
        <v>14056981</v>
      </c>
      <c r="C202" s="16">
        <v>8.5</v>
      </c>
      <c r="D202" s="11" t="s">
        <v>3681</v>
      </c>
      <c r="E202" s="11" t="s">
        <v>5618</v>
      </c>
      <c r="F202" s="17">
        <v>45191</v>
      </c>
      <c r="G202" s="91" t="s">
        <v>5346</v>
      </c>
      <c r="H202" s="91">
        <v>1158011</v>
      </c>
      <c r="I202" s="91"/>
      <c r="J202" s="91"/>
      <c r="K202" s="91"/>
      <c r="L202" s="91"/>
      <c r="M202" s="91"/>
      <c r="N202" s="91"/>
      <c r="O202" s="91"/>
      <c r="P202" s="91"/>
      <c r="Q202" s="91"/>
      <c r="R202" s="91"/>
      <c r="S202" s="91"/>
      <c r="T202" s="91"/>
      <c r="U202" s="91"/>
      <c r="V202" s="17">
        <v>45191</v>
      </c>
      <c r="W202" s="11" t="s">
        <v>5619</v>
      </c>
      <c r="X202" s="11"/>
      <c r="Y202" s="17"/>
      <c r="Z202" s="151">
        <f ca="1">IF(AND(ISBLANK(F203), ISBLANK(V203)), "", NETWORKDAYS.INTL(F203, IF(V203="", TODAY(), V203), "0000110", DATA!$B$2:$B$200))</f>
        <v>0</v>
      </c>
    </row>
    <row r="203" spans="1:29" x14ac:dyDescent="0.25">
      <c r="A203" s="11" t="s">
        <v>5624</v>
      </c>
      <c r="B203" s="11">
        <v>14056720</v>
      </c>
      <c r="C203" s="16">
        <v>8.5</v>
      </c>
      <c r="D203" s="11" t="s">
        <v>3681</v>
      </c>
      <c r="E203" s="11" t="s">
        <v>5618</v>
      </c>
      <c r="F203" s="17">
        <v>45191</v>
      </c>
      <c r="G203" s="91" t="s">
        <v>5346</v>
      </c>
      <c r="H203" s="91">
        <v>1158011</v>
      </c>
      <c r="I203" s="91"/>
      <c r="J203" s="91"/>
      <c r="K203" s="91"/>
      <c r="L203" s="91"/>
      <c r="M203" s="91"/>
      <c r="N203" s="91"/>
      <c r="O203" s="91"/>
      <c r="P203" s="91"/>
      <c r="Q203" s="91"/>
      <c r="R203" s="91"/>
      <c r="S203" s="91"/>
      <c r="T203" s="91"/>
      <c r="U203" s="91"/>
      <c r="V203" s="92">
        <v>45191</v>
      </c>
      <c r="W203" s="11" t="s">
        <v>5619</v>
      </c>
      <c r="X203" s="11"/>
      <c r="Y203" s="92"/>
      <c r="Z203" s="151">
        <f ca="1">IF(AND(ISBLANK(F204), ISBLANK(V204)), "", NETWORKDAYS.INTL(F204, IF(V204="", TODAY(), V204), "0000110", DATA!$B$2:$B$200))</f>
        <v>2</v>
      </c>
    </row>
    <row r="204" spans="1:29" x14ac:dyDescent="0.25">
      <c r="A204" s="11" t="s">
        <v>5625</v>
      </c>
      <c r="B204" s="11">
        <v>14056980</v>
      </c>
      <c r="C204" s="16">
        <v>8.5</v>
      </c>
      <c r="D204" s="11" t="s">
        <v>3776</v>
      </c>
      <c r="E204" s="11" t="s">
        <v>5618</v>
      </c>
      <c r="F204" s="17">
        <v>45201</v>
      </c>
      <c r="G204" s="91" t="s">
        <v>5346</v>
      </c>
      <c r="H204" s="91">
        <v>1158011</v>
      </c>
      <c r="I204" s="91"/>
      <c r="J204" s="91"/>
      <c r="K204" s="91"/>
      <c r="L204" s="91"/>
      <c r="M204" s="91"/>
      <c r="N204" s="91"/>
      <c r="O204" s="91"/>
      <c r="P204" s="91"/>
      <c r="Q204" s="91"/>
      <c r="R204" s="91"/>
      <c r="S204" s="91"/>
      <c r="T204" s="91"/>
      <c r="U204" s="91"/>
      <c r="V204" s="92">
        <v>45202</v>
      </c>
      <c r="W204" s="11" t="s">
        <v>5619</v>
      </c>
      <c r="X204" s="11"/>
      <c r="Y204" s="92"/>
      <c r="Z204" s="151">
        <f ca="1">IF(AND(ISBLANK(F205), ISBLANK(V205)), "", NETWORKDAYS.INTL(F205, IF(V205="", TODAY(), V205), "0000110", DATA!$B$2:$B$200))</f>
        <v>3</v>
      </c>
    </row>
    <row r="205" spans="1:29" x14ac:dyDescent="0.25">
      <c r="A205" s="11" t="s">
        <v>5626</v>
      </c>
      <c r="B205" s="11">
        <v>14056978</v>
      </c>
      <c r="C205" s="16">
        <v>8.5</v>
      </c>
      <c r="D205" s="11" t="s">
        <v>3776</v>
      </c>
      <c r="E205" s="11" t="s">
        <v>5618</v>
      </c>
      <c r="F205" s="17">
        <v>45202</v>
      </c>
      <c r="G205" s="91" t="s">
        <v>5346</v>
      </c>
      <c r="H205" s="91">
        <v>1158011</v>
      </c>
      <c r="I205" s="91"/>
      <c r="J205" s="91"/>
      <c r="K205" s="91"/>
      <c r="L205" s="91"/>
      <c r="M205" s="91"/>
      <c r="N205" s="91"/>
      <c r="O205" s="91"/>
      <c r="P205" s="91"/>
      <c r="Q205" s="91"/>
      <c r="R205" s="91"/>
      <c r="S205" s="91"/>
      <c r="T205" s="91"/>
      <c r="U205" s="91"/>
      <c r="V205" s="92">
        <v>45204</v>
      </c>
      <c r="W205" s="11" t="s">
        <v>5619</v>
      </c>
      <c r="X205" s="11"/>
      <c r="Y205" s="92"/>
      <c r="Z205" s="151">
        <f ca="1">IF(AND(ISBLANK(F206), ISBLANK(V206)), "", NETWORKDAYS.INTL(F206, IF(V206="", TODAY(), V206), "0000110", DATA!$B$2:$B$200))</f>
        <v>3</v>
      </c>
    </row>
    <row r="206" spans="1:29" x14ac:dyDescent="0.25">
      <c r="A206" s="11" t="s">
        <v>5627</v>
      </c>
      <c r="B206" s="11">
        <v>13999833</v>
      </c>
      <c r="C206" s="16">
        <v>16</v>
      </c>
      <c r="D206" s="11" t="s">
        <v>5628</v>
      </c>
      <c r="E206" s="11">
        <v>1241180</v>
      </c>
      <c r="F206" s="17">
        <v>45204</v>
      </c>
      <c r="G206" s="91" t="s">
        <v>5346</v>
      </c>
      <c r="H206" s="91">
        <v>1255451</v>
      </c>
      <c r="I206" s="91"/>
      <c r="J206" s="91"/>
      <c r="K206" s="91"/>
      <c r="L206" s="91"/>
      <c r="M206" s="91"/>
      <c r="N206" s="91"/>
      <c r="O206" s="91"/>
      <c r="P206" s="91"/>
      <c r="Q206" s="91"/>
      <c r="R206" s="91"/>
      <c r="S206" s="91"/>
      <c r="T206" s="91"/>
      <c r="U206" s="91"/>
      <c r="V206" s="92">
        <v>45208</v>
      </c>
      <c r="W206" s="11" t="s">
        <v>5629</v>
      </c>
      <c r="X206" s="11"/>
      <c r="Y206" s="92"/>
      <c r="Z206" s="151">
        <f ca="1">IF(AND(ISBLANK(F207), ISBLANK(V207)), "", NETWORKDAYS.INTL(F207, IF(V207="", TODAY(), V207), "0000110", DATA!$B$2:$B$200))</f>
        <v>5</v>
      </c>
    </row>
    <row r="207" spans="1:29" x14ac:dyDescent="0.25">
      <c r="A207" s="11" t="s">
        <v>5630</v>
      </c>
      <c r="B207" s="11">
        <v>13999835</v>
      </c>
      <c r="C207" s="16">
        <v>16</v>
      </c>
      <c r="D207" s="11" t="s">
        <v>5628</v>
      </c>
      <c r="E207" s="11">
        <v>1241180</v>
      </c>
      <c r="F207" s="17">
        <v>45204</v>
      </c>
      <c r="G207" s="91" t="s">
        <v>5346</v>
      </c>
      <c r="H207" s="91">
        <v>1255451</v>
      </c>
      <c r="I207" s="91"/>
      <c r="J207" s="91"/>
      <c r="K207" s="91"/>
      <c r="L207" s="91"/>
      <c r="M207" s="91"/>
      <c r="N207" s="91"/>
      <c r="O207" s="91"/>
      <c r="P207" s="91"/>
      <c r="Q207" s="91"/>
      <c r="R207" s="91"/>
      <c r="S207" s="91"/>
      <c r="T207" s="91"/>
      <c r="U207" s="91"/>
      <c r="V207" s="92">
        <v>45210</v>
      </c>
      <c r="W207" s="11" t="s">
        <v>5629</v>
      </c>
      <c r="X207" s="11"/>
      <c r="Y207" s="92"/>
      <c r="Z207" s="151">
        <f ca="1">IF(AND(ISBLANK(F208), ISBLANK(V208)), "", NETWORKDAYS.INTL(F208, IF(V208="", TODAY(), V208), "0000110", DATA!$B$2:$B$200))</f>
        <v>3</v>
      </c>
    </row>
    <row r="208" spans="1:29" x14ac:dyDescent="0.25">
      <c r="A208" s="11" t="s">
        <v>5631</v>
      </c>
      <c r="B208" s="11">
        <v>14042322</v>
      </c>
      <c r="C208" s="16">
        <v>6.125</v>
      </c>
      <c r="D208" s="11" t="s">
        <v>661</v>
      </c>
      <c r="E208" s="11">
        <v>1160951</v>
      </c>
      <c r="F208" s="17">
        <v>45207</v>
      </c>
      <c r="G208" s="91" t="s">
        <v>5346</v>
      </c>
      <c r="H208" s="91">
        <v>1198387</v>
      </c>
      <c r="I208" s="91"/>
      <c r="J208" s="91"/>
      <c r="K208" s="91"/>
      <c r="L208" s="91"/>
      <c r="M208" s="91"/>
      <c r="N208" s="91"/>
      <c r="O208" s="91"/>
      <c r="P208" s="91"/>
      <c r="Q208" s="91"/>
      <c r="R208" s="91"/>
      <c r="S208" s="91"/>
      <c r="T208" s="91"/>
      <c r="U208" s="91"/>
      <c r="V208" s="17">
        <v>45209</v>
      </c>
      <c r="W208" s="11" t="s">
        <v>5614</v>
      </c>
      <c r="X208" s="11"/>
      <c r="Y208" s="17"/>
      <c r="Z208" s="151">
        <f ca="1">IF(AND(ISBLANK(F209), ISBLANK(V209)), "", NETWORKDAYS.INTL(F209, IF(V209="", TODAY(), V209), "0000110", DATA!$B$2:$B$200))</f>
        <v>3</v>
      </c>
    </row>
    <row r="209" spans="1:26" x14ac:dyDescent="0.25">
      <c r="A209" s="11" t="s">
        <v>5632</v>
      </c>
      <c r="B209" s="11">
        <v>14056977</v>
      </c>
      <c r="C209" s="16">
        <v>8.5</v>
      </c>
      <c r="D209" s="11" t="s">
        <v>3681</v>
      </c>
      <c r="E209" s="11" t="s">
        <v>5618</v>
      </c>
      <c r="F209" s="17">
        <v>45207</v>
      </c>
      <c r="G209" s="91" t="s">
        <v>5346</v>
      </c>
      <c r="H209" s="91">
        <v>1158011</v>
      </c>
      <c r="I209" s="91"/>
      <c r="J209" s="91"/>
      <c r="K209" s="91"/>
      <c r="L209" s="91"/>
      <c r="M209" s="91"/>
      <c r="N209" s="91"/>
      <c r="O209" s="91"/>
      <c r="P209" s="91"/>
      <c r="Q209" s="91"/>
      <c r="R209" s="91"/>
      <c r="S209" s="91"/>
      <c r="T209" s="91"/>
      <c r="U209" s="91"/>
      <c r="V209" s="92">
        <v>45209</v>
      </c>
      <c r="W209" s="11" t="s">
        <v>5619</v>
      </c>
      <c r="X209" s="11"/>
      <c r="Y209" s="92"/>
      <c r="Z209" s="151">
        <f ca="1">IF(AND(ISBLANK(F210), ISBLANK(V210)), "", NETWORKDAYS.INTL(F210, IF(V210="", TODAY(), V210), "0000110", DATA!$B$2:$B$200))</f>
        <v>5</v>
      </c>
    </row>
    <row r="210" spans="1:26" x14ac:dyDescent="0.25">
      <c r="A210" s="11" t="s">
        <v>5633</v>
      </c>
      <c r="B210" s="11">
        <v>14056979</v>
      </c>
      <c r="C210" s="16">
        <v>8.5</v>
      </c>
      <c r="D210" s="11" t="s">
        <v>3681</v>
      </c>
      <c r="E210" s="11" t="s">
        <v>5618</v>
      </c>
      <c r="F210" s="17">
        <v>45208</v>
      </c>
      <c r="G210" s="91" t="s">
        <v>5346</v>
      </c>
      <c r="H210" s="91">
        <v>1158011</v>
      </c>
      <c r="I210" s="91"/>
      <c r="J210" s="91"/>
      <c r="K210" s="91"/>
      <c r="L210" s="91"/>
      <c r="M210" s="91"/>
      <c r="N210" s="91"/>
      <c r="O210" s="91"/>
      <c r="P210" s="91"/>
      <c r="Q210" s="91"/>
      <c r="R210" s="91"/>
      <c r="S210" s="91"/>
      <c r="T210" s="91"/>
      <c r="U210" s="91"/>
      <c r="V210" s="92">
        <v>45214</v>
      </c>
      <c r="W210" s="11" t="s">
        <v>5619</v>
      </c>
      <c r="X210" s="11"/>
      <c r="Y210" s="92"/>
      <c r="Z210" s="151">
        <f ca="1">IF(AND(ISBLANK(F211), ISBLANK(V211)), "", NETWORKDAYS.INTL(F211, IF(V211="", TODAY(), V211), "0000110", DATA!$B$2:$B$200))</f>
        <v>4</v>
      </c>
    </row>
    <row r="211" spans="1:26" x14ac:dyDescent="0.25">
      <c r="A211" s="11" t="s">
        <v>5634</v>
      </c>
      <c r="B211" s="11">
        <v>14056719</v>
      </c>
      <c r="C211" s="16">
        <v>8.5</v>
      </c>
      <c r="D211" s="11" t="s">
        <v>3681</v>
      </c>
      <c r="E211" s="11" t="s">
        <v>5618</v>
      </c>
      <c r="F211" s="17">
        <v>45208</v>
      </c>
      <c r="G211" s="91" t="s">
        <v>5346</v>
      </c>
      <c r="H211" s="91">
        <v>1158011</v>
      </c>
      <c r="I211" s="91"/>
      <c r="J211" s="91"/>
      <c r="K211" s="91"/>
      <c r="L211" s="91"/>
      <c r="M211" s="91"/>
      <c r="N211" s="91"/>
      <c r="O211" s="91"/>
      <c r="P211" s="91"/>
      <c r="Q211" s="91"/>
      <c r="R211" s="91"/>
      <c r="S211" s="91"/>
      <c r="T211" s="91"/>
      <c r="U211" s="91"/>
      <c r="V211" s="92">
        <v>45211</v>
      </c>
      <c r="W211" s="11" t="s">
        <v>5619</v>
      </c>
      <c r="X211" s="11"/>
      <c r="Y211" s="92"/>
      <c r="Z211" s="151">
        <f ca="1">IF(AND(ISBLANK(F212), ISBLANK(V212)), "", NETWORKDAYS.INTL(F212, IF(V212="", TODAY(), V212), "0000110", DATA!$B$2:$B$200))</f>
        <v>5</v>
      </c>
    </row>
    <row r="212" spans="1:26" x14ac:dyDescent="0.25">
      <c r="A212" s="11" t="s">
        <v>5635</v>
      </c>
      <c r="B212" s="11">
        <v>14042323</v>
      </c>
      <c r="C212" s="16">
        <v>6.125</v>
      </c>
      <c r="D212" s="11" t="s">
        <v>661</v>
      </c>
      <c r="E212" s="11" t="s">
        <v>5636</v>
      </c>
      <c r="F212" s="17">
        <v>45214</v>
      </c>
      <c r="G212" s="91" t="s">
        <v>5346</v>
      </c>
      <c r="H212" s="91">
        <v>1198387</v>
      </c>
      <c r="I212" s="91"/>
      <c r="J212" s="91"/>
      <c r="K212" s="91"/>
      <c r="L212" s="91"/>
      <c r="M212" s="91"/>
      <c r="N212" s="91"/>
      <c r="O212" s="91"/>
      <c r="P212" s="91"/>
      <c r="Q212" s="91"/>
      <c r="R212" s="91"/>
      <c r="S212" s="91"/>
      <c r="T212" s="91"/>
      <c r="U212" s="91"/>
      <c r="V212" s="92">
        <v>45218</v>
      </c>
      <c r="W212" s="11" t="s">
        <v>5614</v>
      </c>
      <c r="X212" s="11"/>
      <c r="Y212" s="92"/>
      <c r="Z212" s="151">
        <f ca="1">IF(AND(ISBLANK(F213), ISBLANK(V213)), "", NETWORKDAYS.INTL(F213, IF(V213="", TODAY(), V213), "0000110", DATA!$B$2:$B$200))</f>
        <v>4</v>
      </c>
    </row>
    <row r="213" spans="1:26" x14ac:dyDescent="0.25">
      <c r="A213" s="11" t="s">
        <v>5637</v>
      </c>
      <c r="B213" s="11">
        <v>14036267</v>
      </c>
      <c r="C213" s="16">
        <v>6.125</v>
      </c>
      <c r="D213" s="11" t="s">
        <v>661</v>
      </c>
      <c r="E213" s="11" t="s">
        <v>5638</v>
      </c>
      <c r="F213" s="17">
        <v>45214</v>
      </c>
      <c r="G213" s="91" t="s">
        <v>5346</v>
      </c>
      <c r="H213" s="91">
        <v>1198387</v>
      </c>
      <c r="I213" s="91"/>
      <c r="J213" s="91"/>
      <c r="K213" s="91"/>
      <c r="L213" s="91"/>
      <c r="M213" s="91"/>
      <c r="N213" s="91"/>
      <c r="O213" s="91"/>
      <c r="P213" s="91"/>
      <c r="Q213" s="91"/>
      <c r="R213" s="91"/>
      <c r="S213" s="91"/>
      <c r="T213" s="91"/>
      <c r="U213" s="91"/>
      <c r="V213" s="92">
        <v>45217</v>
      </c>
      <c r="W213" s="11" t="s">
        <v>5614</v>
      </c>
      <c r="X213" s="11"/>
      <c r="Y213" s="92"/>
      <c r="Z213" s="151">
        <f ca="1">IF(AND(ISBLANK(F214), ISBLANK(V214)), "", NETWORKDAYS.INTL(F214, IF(V214="", TODAY(), V214), "0000110", DATA!$B$2:$B$200))</f>
        <v>580</v>
      </c>
    </row>
    <row r="214" spans="1:26" x14ac:dyDescent="0.25">
      <c r="A214" s="11" t="s">
        <v>5639</v>
      </c>
      <c r="B214" s="11">
        <v>13807907</v>
      </c>
      <c r="C214" s="16">
        <v>6.125</v>
      </c>
      <c r="D214" s="11" t="s">
        <v>663</v>
      </c>
      <c r="E214" s="11">
        <v>1226841</v>
      </c>
      <c r="F214" s="17">
        <v>45215</v>
      </c>
      <c r="G214" s="91" t="s">
        <v>5346</v>
      </c>
      <c r="H214" s="91">
        <v>1150007</v>
      </c>
      <c r="I214" s="91"/>
      <c r="J214" s="91"/>
      <c r="K214" s="91"/>
      <c r="L214" s="91"/>
      <c r="M214" s="91"/>
      <c r="N214" s="91"/>
      <c r="O214" s="91"/>
      <c r="P214" s="91"/>
      <c r="Q214" s="91"/>
      <c r="R214" s="91"/>
      <c r="S214" s="91"/>
      <c r="T214" s="91"/>
      <c r="U214" s="91"/>
      <c r="V214" s="17"/>
      <c r="W214" s="11" t="s">
        <v>5640</v>
      </c>
      <c r="X214" s="11"/>
      <c r="Y214" s="17" t="s">
        <v>5641</v>
      </c>
      <c r="Z214" s="151">
        <f ca="1">IF(AND(ISBLANK(F215), ISBLANK(V215)), "", NETWORKDAYS.INTL(F215, IF(V215="", TODAY(), V215), "0000110", DATA!$B$2:$B$200))</f>
        <v>4</v>
      </c>
    </row>
    <row r="215" spans="1:26" x14ac:dyDescent="0.25">
      <c r="A215" s="11" t="s">
        <v>5642</v>
      </c>
      <c r="B215" s="11">
        <v>14056721</v>
      </c>
      <c r="C215" s="16">
        <v>8.5</v>
      </c>
      <c r="D215" s="11" t="s">
        <v>3681</v>
      </c>
      <c r="E215" s="11" t="s">
        <v>5618</v>
      </c>
      <c r="F215" s="17">
        <v>45217</v>
      </c>
      <c r="G215" s="91" t="s">
        <v>5346</v>
      </c>
      <c r="H215" s="91">
        <v>1158011</v>
      </c>
      <c r="I215" s="91"/>
      <c r="J215" s="91"/>
      <c r="K215" s="91"/>
      <c r="L215" s="91"/>
      <c r="M215" s="91"/>
      <c r="N215" s="91"/>
      <c r="O215" s="91"/>
      <c r="P215" s="91"/>
      <c r="Q215" s="91"/>
      <c r="R215" s="91"/>
      <c r="S215" s="91"/>
      <c r="T215" s="91"/>
      <c r="U215" s="91"/>
      <c r="V215" s="92">
        <v>45222</v>
      </c>
      <c r="W215" s="11" t="s">
        <v>5619</v>
      </c>
      <c r="X215" s="11"/>
      <c r="Y215" s="92"/>
      <c r="Z215" s="151">
        <f ca="1">IF(AND(ISBLANK(F216), ISBLANK(V216)), "", NETWORKDAYS.INTL(F216, IF(V216="", TODAY(), V216), "0000110", DATA!$B$2:$B$200))</f>
        <v>3</v>
      </c>
    </row>
    <row r="216" spans="1:26" x14ac:dyDescent="0.25">
      <c r="A216" s="11" t="s">
        <v>5643</v>
      </c>
      <c r="B216" s="11">
        <v>14067155</v>
      </c>
      <c r="C216" s="16">
        <v>8.5</v>
      </c>
      <c r="D216" s="11" t="s">
        <v>3681</v>
      </c>
      <c r="E216" s="11" t="s">
        <v>5618</v>
      </c>
      <c r="F216" s="17">
        <v>45217</v>
      </c>
      <c r="G216" s="91" t="s">
        <v>5346</v>
      </c>
      <c r="H216" s="91">
        <v>1158011</v>
      </c>
      <c r="I216" s="91"/>
      <c r="J216" s="91"/>
      <c r="K216" s="91"/>
      <c r="L216" s="91"/>
      <c r="M216" s="91"/>
      <c r="N216" s="91"/>
      <c r="O216" s="91"/>
      <c r="P216" s="91"/>
      <c r="Q216" s="91"/>
      <c r="R216" s="91"/>
      <c r="S216" s="91"/>
      <c r="T216" s="91"/>
      <c r="U216" s="91"/>
      <c r="V216" s="92">
        <v>45221</v>
      </c>
      <c r="W216" s="11" t="s">
        <v>5619</v>
      </c>
      <c r="X216" s="11"/>
      <c r="Y216" s="92">
        <v>14113</v>
      </c>
      <c r="Z216" s="151">
        <f ca="1">IF(AND(ISBLANK(F217), ISBLANK(V217)), "", NETWORKDAYS.INTL(F217, IF(V217="", TODAY(), V217), "0000110", DATA!$B$2:$B$200))</f>
        <v>2</v>
      </c>
    </row>
    <row r="217" spans="1:26" x14ac:dyDescent="0.25">
      <c r="A217" s="11" t="s">
        <v>5644</v>
      </c>
      <c r="B217" s="11">
        <v>14067153</v>
      </c>
      <c r="C217" s="16">
        <v>8.5</v>
      </c>
      <c r="D217" s="11" t="s">
        <v>3681</v>
      </c>
      <c r="E217" s="11" t="s">
        <v>5618</v>
      </c>
      <c r="F217" s="17">
        <v>45222</v>
      </c>
      <c r="G217" s="91" t="s">
        <v>5346</v>
      </c>
      <c r="H217" s="91">
        <v>1158011</v>
      </c>
      <c r="I217" s="91"/>
      <c r="J217" s="91"/>
      <c r="K217" s="91"/>
      <c r="L217" s="91"/>
      <c r="M217" s="91"/>
      <c r="N217" s="91"/>
      <c r="O217" s="91"/>
      <c r="P217" s="91"/>
      <c r="Q217" s="91"/>
      <c r="R217" s="91"/>
      <c r="S217" s="91"/>
      <c r="T217" s="91"/>
      <c r="U217" s="91"/>
      <c r="V217" s="92">
        <v>45223</v>
      </c>
      <c r="W217" s="91" t="s">
        <v>5619</v>
      </c>
      <c r="X217" s="91"/>
      <c r="Y217" s="92"/>
      <c r="Z217" s="151">
        <f ca="1">IF(AND(ISBLANK(F218), ISBLANK(V218)), "", NETWORKDAYS.INTL(F218, IF(V218="", TODAY(), V218), "0000110", DATA!$B$2:$B$200))</f>
        <v>2</v>
      </c>
    </row>
    <row r="218" spans="1:26" x14ac:dyDescent="0.25">
      <c r="A218" s="11" t="s">
        <v>5645</v>
      </c>
      <c r="B218" s="11">
        <v>14067154</v>
      </c>
      <c r="C218" s="16">
        <v>8.5</v>
      </c>
      <c r="D218" s="11" t="s">
        <v>3681</v>
      </c>
      <c r="E218" s="11" t="s">
        <v>5618</v>
      </c>
      <c r="F218" s="17">
        <v>45222</v>
      </c>
      <c r="G218" s="91" t="s">
        <v>5346</v>
      </c>
      <c r="H218" s="91">
        <v>1158011</v>
      </c>
      <c r="I218" s="91"/>
      <c r="J218" s="91"/>
      <c r="K218" s="91"/>
      <c r="L218" s="91"/>
      <c r="M218" s="91"/>
      <c r="N218" s="91"/>
      <c r="O218" s="91"/>
      <c r="P218" s="91"/>
      <c r="Q218" s="91"/>
      <c r="R218" s="91"/>
      <c r="S218" s="91"/>
      <c r="T218" s="91"/>
      <c r="U218" s="91"/>
      <c r="V218" s="92">
        <v>45223</v>
      </c>
      <c r="W218" s="91" t="s">
        <v>5619</v>
      </c>
      <c r="X218" s="91"/>
      <c r="Y218" s="92"/>
      <c r="Z218" s="151">
        <f ca="1">IF(AND(ISBLANK(F219), ISBLANK(V219)), "", NETWORKDAYS.INTL(F219, IF(V219="", TODAY(), V219), "0000110", DATA!$B$2:$B$200))</f>
        <v>5</v>
      </c>
    </row>
    <row r="219" spans="1:26" x14ac:dyDescent="0.25">
      <c r="A219" s="11" t="s">
        <v>5646</v>
      </c>
      <c r="B219" s="11">
        <v>14067156</v>
      </c>
      <c r="C219" s="16">
        <v>8.5</v>
      </c>
      <c r="D219" s="11" t="s">
        <v>3681</v>
      </c>
      <c r="E219" s="11" t="s">
        <v>5618</v>
      </c>
      <c r="F219" s="17">
        <v>45222</v>
      </c>
      <c r="G219" s="91" t="s">
        <v>5346</v>
      </c>
      <c r="H219" s="91">
        <v>1158011</v>
      </c>
      <c r="I219" s="91"/>
      <c r="J219" s="91"/>
      <c r="K219" s="91"/>
      <c r="L219" s="91"/>
      <c r="M219" s="91"/>
      <c r="N219" s="91"/>
      <c r="O219" s="91"/>
      <c r="P219" s="91"/>
      <c r="Q219" s="91"/>
      <c r="R219" s="91"/>
      <c r="S219" s="91"/>
      <c r="T219" s="91"/>
      <c r="U219" s="91"/>
      <c r="V219" s="92">
        <v>45228</v>
      </c>
      <c r="W219" s="91" t="s">
        <v>5619</v>
      </c>
      <c r="X219" s="91"/>
      <c r="Y219" s="92"/>
      <c r="Z219" s="151">
        <f ca="1">IF(AND(ISBLANK(F220), ISBLANK(V220)), "", NETWORKDAYS.INTL(F220, IF(V220="", TODAY(), V220), "0000110", DATA!$B$2:$B$200))</f>
        <v>12</v>
      </c>
    </row>
    <row r="220" spans="1:26" x14ac:dyDescent="0.25">
      <c r="A220" s="11" t="s">
        <v>5647</v>
      </c>
      <c r="B220" s="11">
        <v>14067157</v>
      </c>
      <c r="C220" s="16">
        <v>8.5</v>
      </c>
      <c r="D220" s="11" t="s">
        <v>3681</v>
      </c>
      <c r="E220" s="11" t="s">
        <v>5618</v>
      </c>
      <c r="F220" s="17">
        <v>45222</v>
      </c>
      <c r="G220" s="91" t="s">
        <v>5346</v>
      </c>
      <c r="H220" s="91">
        <v>1158011</v>
      </c>
      <c r="I220" s="91"/>
      <c r="J220" s="91"/>
      <c r="K220" s="91"/>
      <c r="L220" s="91"/>
      <c r="M220" s="91"/>
      <c r="N220" s="91"/>
      <c r="O220" s="91"/>
      <c r="P220" s="91"/>
      <c r="Q220" s="91"/>
      <c r="R220" s="91"/>
      <c r="S220" s="91"/>
      <c r="T220" s="91"/>
      <c r="U220" s="91"/>
      <c r="V220" s="17">
        <v>45237</v>
      </c>
      <c r="W220" s="91" t="s">
        <v>5619</v>
      </c>
      <c r="X220" s="91"/>
      <c r="Y220" s="17"/>
      <c r="Z220" s="151">
        <f ca="1">IF(AND(ISBLANK(F221), ISBLANK(V221)), "", NETWORKDAYS.INTL(F221, IF(V221="", TODAY(), V221), "0000110", DATA!$B$2:$B$200))</f>
        <v>2</v>
      </c>
    </row>
    <row r="221" spans="1:26" x14ac:dyDescent="0.25">
      <c r="A221" s="11" t="s">
        <v>5648</v>
      </c>
      <c r="B221" s="11">
        <v>14056700</v>
      </c>
      <c r="C221" s="16">
        <v>5.875</v>
      </c>
      <c r="D221" s="11" t="s">
        <v>5350</v>
      </c>
      <c r="E221" s="11">
        <v>1235768</v>
      </c>
      <c r="F221" s="17">
        <v>45222</v>
      </c>
      <c r="G221" s="91" t="s">
        <v>5346</v>
      </c>
      <c r="H221" s="91">
        <v>1262047</v>
      </c>
      <c r="I221" s="91"/>
      <c r="J221" s="91"/>
      <c r="K221" s="91"/>
      <c r="L221" s="91"/>
      <c r="M221" s="91"/>
      <c r="N221" s="91"/>
      <c r="O221" s="91"/>
      <c r="P221" s="91"/>
      <c r="Q221" s="91"/>
      <c r="R221" s="91"/>
      <c r="S221" s="91"/>
      <c r="T221" s="91"/>
      <c r="U221" s="91"/>
      <c r="V221" s="92">
        <v>45223</v>
      </c>
      <c r="W221" s="91" t="s">
        <v>5649</v>
      </c>
      <c r="X221" s="91"/>
      <c r="Y221" s="92"/>
      <c r="Z221" s="151">
        <f ca="1">IF(AND(ISBLANK(F222), ISBLANK(V222)), "", NETWORKDAYS.INTL(F222, IF(V222="", TODAY(), V222), "0000110", DATA!$B$2:$B$200))</f>
        <v>3</v>
      </c>
    </row>
    <row r="222" spans="1:26" x14ac:dyDescent="0.25">
      <c r="A222" s="11" t="s">
        <v>5650</v>
      </c>
      <c r="B222" s="11">
        <v>14056701</v>
      </c>
      <c r="C222" s="16">
        <v>5.875</v>
      </c>
      <c r="D222" s="11" t="s">
        <v>5350</v>
      </c>
      <c r="E222" s="11">
        <v>1235768</v>
      </c>
      <c r="F222" s="17">
        <v>45222</v>
      </c>
      <c r="G222" s="91" t="s">
        <v>5346</v>
      </c>
      <c r="H222" s="91">
        <v>1262047</v>
      </c>
      <c r="I222" s="91"/>
      <c r="J222" s="91"/>
      <c r="K222" s="91"/>
      <c r="L222" s="91"/>
      <c r="M222" s="91"/>
      <c r="N222" s="91"/>
      <c r="O222" s="91"/>
      <c r="P222" s="91"/>
      <c r="Q222" s="91"/>
      <c r="R222" s="91"/>
      <c r="S222" s="91"/>
      <c r="T222" s="91"/>
      <c r="U222" s="91"/>
      <c r="V222" s="92">
        <v>45224</v>
      </c>
      <c r="W222" s="91" t="s">
        <v>5649</v>
      </c>
      <c r="X222" s="91"/>
      <c r="Y222" s="92"/>
      <c r="Z222" s="151">
        <f ca="1">IF(AND(ISBLANK(F223), ISBLANK(V223)), "", NETWORKDAYS.INTL(F223, IF(V223="", TODAY(), V223), "0000110", DATA!$B$2:$B$200))</f>
        <v>6</v>
      </c>
    </row>
    <row r="223" spans="1:26" x14ac:dyDescent="0.25">
      <c r="A223" s="11" t="s">
        <v>5651</v>
      </c>
      <c r="B223" s="11">
        <v>14056702</v>
      </c>
      <c r="C223" s="16">
        <v>5.875</v>
      </c>
      <c r="D223" s="11" t="s">
        <v>5350</v>
      </c>
      <c r="E223" s="11">
        <v>1235768</v>
      </c>
      <c r="F223" s="17">
        <v>45223</v>
      </c>
      <c r="G223" s="91" t="s">
        <v>5346</v>
      </c>
      <c r="H223" s="91">
        <v>1262047</v>
      </c>
      <c r="I223" s="91"/>
      <c r="J223" s="91"/>
      <c r="K223" s="91"/>
      <c r="L223" s="91"/>
      <c r="M223" s="91"/>
      <c r="N223" s="91"/>
      <c r="O223" s="91"/>
      <c r="P223" s="91"/>
      <c r="Q223" s="91"/>
      <c r="R223" s="91"/>
      <c r="S223" s="91"/>
      <c r="T223" s="91"/>
      <c r="U223" s="91"/>
      <c r="V223" s="92">
        <v>45230</v>
      </c>
      <c r="W223" s="91" t="s">
        <v>5649</v>
      </c>
      <c r="X223" s="91"/>
      <c r="Y223" s="92"/>
      <c r="Z223" s="151">
        <f ca="1">IF(AND(ISBLANK(F224), ISBLANK(V224)), "", NETWORKDAYS.INTL(F224, IF(V224="", TODAY(), V224), "0000110", DATA!$B$2:$B$200))</f>
        <v>3</v>
      </c>
    </row>
    <row r="224" spans="1:26" x14ac:dyDescent="0.25">
      <c r="A224" s="11" t="s">
        <v>5652</v>
      </c>
      <c r="B224" s="11">
        <v>14056703</v>
      </c>
      <c r="C224" s="16">
        <v>5.875</v>
      </c>
      <c r="D224" s="11" t="s">
        <v>5350</v>
      </c>
      <c r="E224" s="11">
        <v>1235768</v>
      </c>
      <c r="F224" s="17">
        <v>45223</v>
      </c>
      <c r="G224" s="91" t="s">
        <v>5346</v>
      </c>
      <c r="H224" s="91">
        <v>1262047</v>
      </c>
      <c r="I224" s="91"/>
      <c r="J224" s="91"/>
      <c r="K224" s="91"/>
      <c r="L224" s="91"/>
      <c r="M224" s="91"/>
      <c r="N224" s="91"/>
      <c r="O224" s="91"/>
      <c r="P224" s="91"/>
      <c r="Q224" s="91"/>
      <c r="R224" s="91"/>
      <c r="S224" s="91"/>
      <c r="T224" s="91"/>
      <c r="U224" s="91"/>
      <c r="V224" s="92">
        <v>45225</v>
      </c>
      <c r="W224" s="91" t="s">
        <v>5649</v>
      </c>
      <c r="X224" s="91"/>
      <c r="Y224" s="92"/>
      <c r="Z224" s="151">
        <f ca="1">IF(AND(ISBLANK(F225), ISBLANK(V225)), "", NETWORKDAYS.INTL(F225, IF(V225="", TODAY(), V225), "0000110", DATA!$B$2:$B$200))</f>
        <v>4</v>
      </c>
    </row>
    <row r="225" spans="1:38" x14ac:dyDescent="0.25">
      <c r="A225" s="11" t="s">
        <v>5653</v>
      </c>
      <c r="B225" s="11">
        <v>14056704</v>
      </c>
      <c r="C225" s="16">
        <v>5.875</v>
      </c>
      <c r="D225" s="11" t="s">
        <v>5350</v>
      </c>
      <c r="E225" s="11">
        <v>1235768</v>
      </c>
      <c r="F225" s="17">
        <v>45224</v>
      </c>
      <c r="G225" s="91" t="s">
        <v>5346</v>
      </c>
      <c r="H225" s="91">
        <v>1262047</v>
      </c>
      <c r="I225" s="91"/>
      <c r="J225" s="91"/>
      <c r="K225" s="91"/>
      <c r="L225" s="91"/>
      <c r="M225" s="91"/>
      <c r="N225" s="91"/>
      <c r="O225" s="91"/>
      <c r="P225" s="91"/>
      <c r="Q225" s="91"/>
      <c r="R225" s="91"/>
      <c r="S225" s="91"/>
      <c r="T225" s="91"/>
      <c r="U225" s="91"/>
      <c r="V225" s="92">
        <v>45229</v>
      </c>
      <c r="W225" s="91" t="s">
        <v>5649</v>
      </c>
      <c r="X225" s="91"/>
      <c r="Y225" s="92"/>
      <c r="Z225" s="151">
        <f ca="1">IF(AND(ISBLANK(F226), ISBLANK(V226)), "", NETWORKDAYS.INTL(F226, IF(V226="", TODAY(), V226), "0000110", DATA!$B$2:$B$200))</f>
        <v>2</v>
      </c>
    </row>
    <row r="226" spans="1:38" x14ac:dyDescent="0.25">
      <c r="A226" s="11" t="s">
        <v>5654</v>
      </c>
      <c r="B226" s="11">
        <v>14036269</v>
      </c>
      <c r="C226" s="16">
        <v>6.125</v>
      </c>
      <c r="D226" s="11" t="s">
        <v>661</v>
      </c>
      <c r="E226" s="11">
        <v>1160951</v>
      </c>
      <c r="F226" s="17">
        <v>45228</v>
      </c>
      <c r="G226" s="91" t="s">
        <v>5346</v>
      </c>
      <c r="H226" s="91">
        <v>1198387</v>
      </c>
      <c r="I226" s="91"/>
      <c r="J226" s="91"/>
      <c r="K226" s="91"/>
      <c r="L226" s="91"/>
      <c r="M226" s="91"/>
      <c r="N226" s="91"/>
      <c r="O226" s="91"/>
      <c r="P226" s="91"/>
      <c r="Q226" s="91"/>
      <c r="R226" s="91"/>
      <c r="S226" s="91"/>
      <c r="T226" s="91"/>
      <c r="U226" s="91"/>
      <c r="V226" s="17">
        <v>45229</v>
      </c>
      <c r="W226" s="91" t="s">
        <v>5614</v>
      </c>
      <c r="X226" s="91"/>
      <c r="Y226" s="17"/>
      <c r="Z226" s="151">
        <f ca="1">IF(AND(ISBLANK(F227), ISBLANK(V227)), "", NETWORKDAYS.INTL(F227, IF(V227="", TODAY(), V227), "0000110", DATA!$B$2:$B$200))</f>
        <v>2</v>
      </c>
    </row>
    <row r="227" spans="1:38" x14ac:dyDescent="0.25">
      <c r="A227" s="11" t="s">
        <v>5655</v>
      </c>
      <c r="B227" s="11">
        <v>14036268</v>
      </c>
      <c r="C227" s="16">
        <v>6.125</v>
      </c>
      <c r="D227" s="11" t="s">
        <v>661</v>
      </c>
      <c r="E227" s="11">
        <v>1160951</v>
      </c>
      <c r="F227" s="17">
        <v>45228</v>
      </c>
      <c r="G227" s="91" t="s">
        <v>5346</v>
      </c>
      <c r="H227" s="91">
        <v>1198387</v>
      </c>
      <c r="I227" s="91"/>
      <c r="J227" s="91"/>
      <c r="K227" s="91"/>
      <c r="L227" s="91"/>
      <c r="M227" s="91"/>
      <c r="N227" s="91"/>
      <c r="O227" s="91"/>
      <c r="P227" s="91"/>
      <c r="Q227" s="91"/>
      <c r="R227" s="91"/>
      <c r="S227" s="91"/>
      <c r="T227" s="91"/>
      <c r="U227" s="91"/>
      <c r="V227" s="92">
        <v>45229</v>
      </c>
      <c r="W227" s="91" t="s">
        <v>5614</v>
      </c>
      <c r="X227" s="91"/>
      <c r="Y227" s="92"/>
      <c r="Z227" s="151">
        <f ca="1">IF(AND(ISBLANK(F228), ISBLANK(V228)), "", NETWORKDAYS.INTL(F228, IF(V228="", TODAY(), V228), "0000110", DATA!$B$2:$B$200))</f>
        <v>4</v>
      </c>
    </row>
    <row r="228" spans="1:38" x14ac:dyDescent="0.25">
      <c r="A228" s="11" t="s">
        <v>5656</v>
      </c>
      <c r="B228" s="11">
        <v>14073986</v>
      </c>
      <c r="C228" s="16">
        <v>5.875</v>
      </c>
      <c r="D228" s="11" t="s">
        <v>5350</v>
      </c>
      <c r="E228" s="11">
        <v>1235768</v>
      </c>
      <c r="F228" s="17">
        <v>45232</v>
      </c>
      <c r="G228" s="91" t="s">
        <v>5346</v>
      </c>
      <c r="H228" s="91">
        <v>1262047</v>
      </c>
      <c r="I228" s="91"/>
      <c r="J228" s="91"/>
      <c r="K228" s="91"/>
      <c r="L228" s="91"/>
      <c r="M228" s="91"/>
      <c r="N228" s="91"/>
      <c r="O228" s="91"/>
      <c r="P228" s="91"/>
      <c r="Q228" s="91"/>
      <c r="R228" s="91"/>
      <c r="S228" s="91"/>
      <c r="T228" s="91"/>
      <c r="U228" s="91"/>
      <c r="V228" s="92">
        <v>45237</v>
      </c>
      <c r="W228" s="91" t="s">
        <v>5649</v>
      </c>
      <c r="X228" s="91"/>
      <c r="Y228" s="92"/>
      <c r="Z228" s="151">
        <f ca="1">IF(AND(ISBLANK(F229), ISBLANK(V229)), "", NETWORKDAYS.INTL(F229, IF(V229="", TODAY(), V229), "0000110", DATA!$B$2:$B$200))</f>
        <v>5</v>
      </c>
    </row>
    <row r="229" spans="1:38" x14ac:dyDescent="0.25">
      <c r="A229" s="11" t="s">
        <v>5657</v>
      </c>
      <c r="B229" s="11">
        <v>14073990</v>
      </c>
      <c r="C229" s="16">
        <v>5.875</v>
      </c>
      <c r="D229" s="11" t="s">
        <v>5350</v>
      </c>
      <c r="E229" s="11">
        <v>1235768</v>
      </c>
      <c r="F229" s="17">
        <v>45232</v>
      </c>
      <c r="G229" s="91" t="s">
        <v>5346</v>
      </c>
      <c r="H229" s="91">
        <v>1262047</v>
      </c>
      <c r="I229" s="91"/>
      <c r="J229" s="91"/>
      <c r="K229" s="91"/>
      <c r="L229" s="91"/>
      <c r="M229" s="91"/>
      <c r="N229" s="91"/>
      <c r="O229" s="91"/>
      <c r="P229" s="91"/>
      <c r="Q229" s="91"/>
      <c r="R229" s="91"/>
      <c r="S229" s="91"/>
      <c r="T229" s="91"/>
      <c r="U229" s="91"/>
      <c r="V229" s="92">
        <v>45238</v>
      </c>
      <c r="W229" s="91" t="s">
        <v>5649</v>
      </c>
      <c r="X229" s="91"/>
      <c r="Y229" s="92"/>
      <c r="Z229" s="151">
        <f ca="1">IF(AND(ISBLANK(F230), ISBLANK(V230)), "", NETWORKDAYS.INTL(F230, IF(V230="", TODAY(), V230), "0000110", DATA!$B$2:$B$200))</f>
        <v>4</v>
      </c>
    </row>
    <row r="230" spans="1:38" x14ac:dyDescent="0.25">
      <c r="A230" s="11" t="s">
        <v>5658</v>
      </c>
      <c r="B230" s="11">
        <v>14036277</v>
      </c>
      <c r="C230" s="16">
        <v>6.125</v>
      </c>
      <c r="D230" s="11" t="s">
        <v>1807</v>
      </c>
      <c r="E230" s="11" t="s">
        <v>3213</v>
      </c>
      <c r="F230" s="17">
        <v>45236</v>
      </c>
      <c r="G230" s="91" t="s">
        <v>5346</v>
      </c>
      <c r="H230" s="91">
        <v>1259957</v>
      </c>
      <c r="I230" s="91"/>
      <c r="J230" s="91"/>
      <c r="K230" s="91"/>
      <c r="L230" s="91"/>
      <c r="M230" s="91"/>
      <c r="N230" s="91"/>
      <c r="O230" s="91"/>
      <c r="P230" s="91"/>
      <c r="Q230" s="91"/>
      <c r="R230" s="91"/>
      <c r="S230" s="91"/>
      <c r="T230" s="91"/>
      <c r="U230" s="91"/>
      <c r="V230" s="92">
        <v>45239</v>
      </c>
      <c r="W230" s="91" t="s">
        <v>5659</v>
      </c>
      <c r="X230" s="91"/>
      <c r="Y230" s="92"/>
      <c r="Z230" s="151">
        <f ca="1">IF(AND(ISBLANK(F231), ISBLANK(V231)), "", NETWORKDAYS.INTL(F231, IF(V231="", TODAY(), V231), "0000110", DATA!$B$2:$B$200))</f>
        <v>3</v>
      </c>
    </row>
    <row r="231" spans="1:38" x14ac:dyDescent="0.25">
      <c r="A231" s="11" t="s">
        <v>5660</v>
      </c>
      <c r="B231" s="11">
        <v>14012920</v>
      </c>
      <c r="C231" s="16">
        <v>3.875</v>
      </c>
      <c r="D231" s="11" t="s">
        <v>79</v>
      </c>
      <c r="E231" s="11">
        <v>1252419</v>
      </c>
      <c r="F231" s="17">
        <v>45237</v>
      </c>
      <c r="G231" s="91" t="s">
        <v>5346</v>
      </c>
      <c r="H231" s="91">
        <v>1224225</v>
      </c>
      <c r="I231" s="91"/>
      <c r="J231" s="91"/>
      <c r="K231" s="91"/>
      <c r="L231" s="91"/>
      <c r="M231" s="91"/>
      <c r="N231" s="91"/>
      <c r="O231" s="91"/>
      <c r="P231" s="91"/>
      <c r="Q231" s="91"/>
      <c r="R231" s="91"/>
      <c r="S231" s="91"/>
      <c r="T231" s="91"/>
      <c r="U231" s="91"/>
      <c r="V231" s="92">
        <v>45239</v>
      </c>
      <c r="W231" s="91" t="s">
        <v>5609</v>
      </c>
      <c r="X231" s="91"/>
      <c r="Y231" s="92"/>
      <c r="Z231" s="151">
        <f ca="1">IF(AND(ISBLANK(F232), ISBLANK(V232)), "", NETWORKDAYS.INTL(F232, IF(V232="", TODAY(), V232), "0000110", DATA!$B$2:$B$200))</f>
        <v>4</v>
      </c>
    </row>
    <row r="232" spans="1:38" x14ac:dyDescent="0.25">
      <c r="A232" s="11" t="s">
        <v>5661</v>
      </c>
      <c r="B232" s="11">
        <v>14012924</v>
      </c>
      <c r="C232" s="16">
        <v>3.875</v>
      </c>
      <c r="D232" s="11" t="s">
        <v>79</v>
      </c>
      <c r="E232" s="11">
        <v>1252419</v>
      </c>
      <c r="F232" s="17">
        <v>45237</v>
      </c>
      <c r="G232" s="91" t="s">
        <v>5346</v>
      </c>
      <c r="H232" s="91">
        <v>1224225</v>
      </c>
      <c r="I232" s="91"/>
      <c r="J232" s="91"/>
      <c r="K232" s="91"/>
      <c r="L232" s="91"/>
      <c r="M232" s="91"/>
      <c r="N232" s="91"/>
      <c r="O232" s="91"/>
      <c r="P232" s="91"/>
      <c r="Q232" s="91"/>
      <c r="R232" s="91"/>
      <c r="S232" s="91"/>
      <c r="T232" s="91"/>
      <c r="U232" s="91"/>
      <c r="V232" s="17">
        <v>45242</v>
      </c>
      <c r="W232" s="91" t="s">
        <v>5609</v>
      </c>
      <c r="X232" s="91"/>
      <c r="Y232" s="17"/>
      <c r="Z232" s="151">
        <f ca="1">IF(AND(ISBLANK(F233), ISBLANK(V233)), "", NETWORKDAYS.INTL(F233, IF(V233="", TODAY(), V233), "0000110", DATA!$B$2:$B$200))</f>
        <v>3</v>
      </c>
    </row>
    <row r="233" spans="1:38" x14ac:dyDescent="0.25">
      <c r="A233" s="11" t="s">
        <v>5662</v>
      </c>
      <c r="B233" s="11">
        <v>14073993</v>
      </c>
      <c r="C233" s="16">
        <v>6.125</v>
      </c>
      <c r="D233" s="11" t="s">
        <v>661</v>
      </c>
      <c r="E233" s="11">
        <v>1160951</v>
      </c>
      <c r="F233" s="17">
        <v>45237</v>
      </c>
      <c r="G233" s="91" t="s">
        <v>5346</v>
      </c>
      <c r="H233" s="91">
        <v>1198387</v>
      </c>
      <c r="I233" s="91"/>
      <c r="J233" s="91"/>
      <c r="K233" s="91"/>
      <c r="L233" s="91"/>
      <c r="M233" s="91"/>
      <c r="N233" s="91"/>
      <c r="O233" s="91"/>
      <c r="P233" s="91"/>
      <c r="Q233" s="91"/>
      <c r="R233" s="91"/>
      <c r="S233" s="91"/>
      <c r="T233" s="91"/>
      <c r="U233" s="91"/>
      <c r="V233" s="92">
        <v>45239</v>
      </c>
      <c r="W233" s="91" t="s">
        <v>5614</v>
      </c>
      <c r="X233" s="91"/>
      <c r="Y233" s="92"/>
      <c r="Z233" s="151">
        <f ca="1">IF(AND(ISBLANK(F234), ISBLANK(V234)), "", NETWORKDAYS.INTL(F234, IF(V234="", TODAY(), V234), "0000110", DATA!$B$2:$B$200))</f>
        <v>3</v>
      </c>
    </row>
    <row r="234" spans="1:38" x14ac:dyDescent="0.25">
      <c r="A234" s="11" t="s">
        <v>5663</v>
      </c>
      <c r="B234" s="11">
        <v>14073992</v>
      </c>
      <c r="C234" s="16">
        <v>6.125</v>
      </c>
      <c r="D234" s="11" t="s">
        <v>661</v>
      </c>
      <c r="E234" s="11">
        <v>1160951</v>
      </c>
      <c r="F234" s="17">
        <v>45237</v>
      </c>
      <c r="G234" s="91" t="s">
        <v>5346</v>
      </c>
      <c r="H234" s="91">
        <v>1198387</v>
      </c>
      <c r="I234" s="91"/>
      <c r="J234" s="91"/>
      <c r="K234" s="91"/>
      <c r="L234" s="91"/>
      <c r="M234" s="91"/>
      <c r="N234" s="91"/>
      <c r="O234" s="91"/>
      <c r="P234" s="91"/>
      <c r="Q234" s="91"/>
      <c r="R234" s="91"/>
      <c r="S234" s="91"/>
      <c r="T234" s="91"/>
      <c r="U234" s="91"/>
      <c r="V234" s="92">
        <v>45239</v>
      </c>
      <c r="W234" s="91" t="s">
        <v>5614</v>
      </c>
      <c r="X234" s="91"/>
      <c r="Y234" s="92"/>
      <c r="Z234" s="151">
        <f ca="1">IF(AND(ISBLANK(F235), ISBLANK(V235)), "", NETWORKDAYS.INTL(F235, IF(V235="", TODAY(), V235), "0000110", DATA!$B$2:$B$200))</f>
        <v>2</v>
      </c>
    </row>
    <row r="235" spans="1:38" x14ac:dyDescent="0.25">
      <c r="A235" s="11" t="s">
        <v>5664</v>
      </c>
      <c r="B235" s="11">
        <v>14081910</v>
      </c>
      <c r="C235" s="16">
        <v>8.5</v>
      </c>
      <c r="D235" s="11" t="s">
        <v>3681</v>
      </c>
      <c r="E235" s="11" t="s">
        <v>5618</v>
      </c>
      <c r="F235" s="17">
        <v>45245</v>
      </c>
      <c r="G235" s="91" t="s">
        <v>5346</v>
      </c>
      <c r="H235" s="91">
        <v>1158011</v>
      </c>
      <c r="I235" s="91"/>
      <c r="J235" s="91"/>
      <c r="K235" s="91"/>
      <c r="L235" s="91"/>
      <c r="M235" s="91"/>
      <c r="N235" s="91"/>
      <c r="O235" s="91"/>
      <c r="P235" s="91"/>
      <c r="Q235" s="91"/>
      <c r="R235" s="91"/>
      <c r="S235" s="91"/>
      <c r="T235" s="91"/>
      <c r="U235" s="91"/>
      <c r="V235" s="92">
        <v>45246</v>
      </c>
      <c r="W235" s="91" t="s">
        <v>5619</v>
      </c>
      <c r="X235" s="91"/>
      <c r="Y235" s="92"/>
      <c r="Z235" s="151">
        <f ca="1">IF(AND(ISBLANK(F236), ISBLANK(V236)), "", NETWORKDAYS.INTL(F236, IF(V236="", TODAY(), V236), "0000110", DATA!$B$2:$B$200))</f>
        <v>2</v>
      </c>
    </row>
    <row r="236" spans="1:38" x14ac:dyDescent="0.25">
      <c r="A236" s="11" t="s">
        <v>5665</v>
      </c>
      <c r="B236" s="11">
        <v>14081147</v>
      </c>
      <c r="C236" s="16">
        <v>8.5</v>
      </c>
      <c r="D236" s="11" t="s">
        <v>3681</v>
      </c>
      <c r="E236" s="11" t="s">
        <v>5618</v>
      </c>
      <c r="F236" s="17">
        <v>45249</v>
      </c>
      <c r="G236" s="91" t="s">
        <v>5346</v>
      </c>
      <c r="H236" s="91">
        <v>1158011</v>
      </c>
      <c r="I236" s="91"/>
      <c r="J236" s="91"/>
      <c r="K236" s="91"/>
      <c r="L236" s="91"/>
      <c r="M236" s="91"/>
      <c r="N236" s="91"/>
      <c r="O236" s="91"/>
      <c r="P236" s="91"/>
      <c r="Q236" s="91"/>
      <c r="R236" s="91"/>
      <c r="S236" s="91"/>
      <c r="T236" s="91"/>
      <c r="U236" s="91"/>
      <c r="V236" s="92">
        <v>45250</v>
      </c>
      <c r="W236" s="91" t="s">
        <v>5619</v>
      </c>
      <c r="X236" s="91"/>
      <c r="Y236" s="92"/>
      <c r="Z236" s="151">
        <f ca="1">IF(AND(ISBLANK(F237), ISBLANK(V237)), "", NETWORKDAYS.INTL(F237, IF(V237="", TODAY(), V237), "0000110", DATA!$B$2:$B$200))</f>
        <v>2</v>
      </c>
    </row>
    <row r="237" spans="1:38" x14ac:dyDescent="0.25">
      <c r="A237" s="11" t="s">
        <v>5666</v>
      </c>
      <c r="B237" s="11">
        <v>14081148</v>
      </c>
      <c r="C237" s="16">
        <v>8.5</v>
      </c>
      <c r="D237" s="11" t="s">
        <v>3681</v>
      </c>
      <c r="E237" s="11" t="s">
        <v>5618</v>
      </c>
      <c r="F237" s="17">
        <v>45249</v>
      </c>
      <c r="G237" s="91" t="s">
        <v>5346</v>
      </c>
      <c r="H237" s="91">
        <v>1158011</v>
      </c>
      <c r="I237" s="91"/>
      <c r="J237" s="91"/>
      <c r="K237" s="91"/>
      <c r="L237" s="91"/>
      <c r="M237" s="91"/>
      <c r="N237" s="91"/>
      <c r="O237" s="91"/>
      <c r="P237" s="91"/>
      <c r="Q237" s="91"/>
      <c r="R237" s="91"/>
      <c r="S237" s="91"/>
      <c r="T237" s="91"/>
      <c r="U237" s="91"/>
      <c r="V237" s="92">
        <v>45250</v>
      </c>
      <c r="W237" s="91" t="s">
        <v>5619</v>
      </c>
      <c r="X237" s="91"/>
      <c r="Y237" s="92"/>
      <c r="Z237" s="151">
        <f ca="1">IF(AND(ISBLANK(F238), ISBLANK(V238)), "", NETWORKDAYS.INTL(F238, IF(V238="", TODAY(), V238), "0000110", DATA!$B$2:$B$200))</f>
        <v>4</v>
      </c>
    </row>
    <row r="238" spans="1:38" x14ac:dyDescent="0.25">
      <c r="A238" s="11" t="s">
        <v>5667</v>
      </c>
      <c r="B238" s="11">
        <v>14081908</v>
      </c>
      <c r="C238" s="16">
        <v>8.5</v>
      </c>
      <c r="D238" s="11" t="s">
        <v>3681</v>
      </c>
      <c r="E238" s="11" t="s">
        <v>5618</v>
      </c>
      <c r="F238" s="17">
        <v>45250</v>
      </c>
      <c r="G238" s="91" t="s">
        <v>5346</v>
      </c>
      <c r="H238" s="91">
        <v>1158011</v>
      </c>
      <c r="I238" s="91"/>
      <c r="J238" s="91"/>
      <c r="K238" s="91"/>
      <c r="L238" s="91"/>
      <c r="M238" s="91"/>
      <c r="N238" s="91"/>
      <c r="O238" s="91"/>
      <c r="P238" s="91"/>
      <c r="Q238" s="91"/>
      <c r="R238" s="91"/>
      <c r="S238" s="91"/>
      <c r="T238" s="91"/>
      <c r="U238" s="91"/>
      <c r="V238" s="17">
        <v>45253</v>
      </c>
      <c r="W238" s="91" t="s">
        <v>5619</v>
      </c>
      <c r="X238" s="91"/>
      <c r="Y238" s="17"/>
      <c r="Z238" s="151">
        <f ca="1">IF(AND(ISBLANK(F239), ISBLANK(V239)), "", NETWORKDAYS.INTL(F239, IF(V239="", TODAY(), V239), "0000110", DATA!$B$2:$B$200))</f>
        <v>4</v>
      </c>
    </row>
    <row r="239" spans="1:38" x14ac:dyDescent="0.25">
      <c r="A239" s="11" t="s">
        <v>5668</v>
      </c>
      <c r="B239" s="11">
        <v>13807907</v>
      </c>
      <c r="C239" s="16">
        <v>6.125</v>
      </c>
      <c r="D239" s="11" t="s">
        <v>663</v>
      </c>
      <c r="E239" s="11">
        <v>1174282</v>
      </c>
      <c r="F239" s="17">
        <v>45251</v>
      </c>
      <c r="G239" s="91" t="s">
        <v>5346</v>
      </c>
      <c r="H239" s="91">
        <v>1150007</v>
      </c>
      <c r="I239" s="91"/>
      <c r="J239" s="91"/>
      <c r="K239" s="91"/>
      <c r="L239" s="91"/>
      <c r="M239" s="91"/>
      <c r="N239" s="91"/>
      <c r="O239" s="91"/>
      <c r="P239" s="91"/>
      <c r="Q239" s="91"/>
      <c r="R239" s="91"/>
      <c r="S239" s="91"/>
      <c r="T239" s="91"/>
      <c r="U239" s="91"/>
      <c r="V239" s="92">
        <v>45256</v>
      </c>
      <c r="W239" s="91" t="s">
        <v>5640</v>
      </c>
      <c r="X239" s="91"/>
      <c r="Y239" s="92"/>
      <c r="Z239" s="151">
        <f ca="1">IF(AND(ISBLANK(F240), ISBLANK(V240)), "", NETWORKDAYS.INTL(F240, IF(V240="", TODAY(), V240), "0000110", DATA!$B$2:$B$200))</f>
        <v>3</v>
      </c>
      <c r="AI239" s="215">
        <v>1</v>
      </c>
      <c r="AJ239" s="215"/>
      <c r="AK239" s="215"/>
      <c r="AL239" s="215" t="s">
        <v>5669</v>
      </c>
    </row>
    <row r="240" spans="1:38" x14ac:dyDescent="0.25">
      <c r="A240" s="11" t="s">
        <v>5670</v>
      </c>
      <c r="B240" s="11">
        <v>14081911</v>
      </c>
      <c r="C240" s="16">
        <v>8.5</v>
      </c>
      <c r="D240" s="11" t="s">
        <v>3681</v>
      </c>
      <c r="E240" s="11" t="s">
        <v>5618</v>
      </c>
      <c r="F240" s="17">
        <v>45252</v>
      </c>
      <c r="G240" s="91" t="s">
        <v>5346</v>
      </c>
      <c r="H240" s="91">
        <v>1158011</v>
      </c>
      <c r="I240" s="91"/>
      <c r="J240" s="91"/>
      <c r="K240" s="91"/>
      <c r="L240" s="91"/>
      <c r="M240" s="91"/>
      <c r="N240" s="91"/>
      <c r="O240" s="91"/>
      <c r="P240" s="91"/>
      <c r="Q240" s="91"/>
      <c r="R240" s="91"/>
      <c r="S240" s="91"/>
      <c r="T240" s="91"/>
      <c r="U240" s="91"/>
      <c r="V240" s="92">
        <v>45256</v>
      </c>
      <c r="W240" s="91" t="s">
        <v>5619</v>
      </c>
      <c r="X240" s="91"/>
      <c r="Y240" s="92"/>
      <c r="Z240" s="151">
        <f ca="1">IF(AND(ISBLANK(F241), ISBLANK(V241)), "", NETWORKDAYS.INTL(F241, IF(V241="", TODAY(), V241), "0000110", DATA!$B$2:$B$200))</f>
        <v>4</v>
      </c>
      <c r="AI240" s="216">
        <v>2</v>
      </c>
      <c r="AJ240" s="216"/>
      <c r="AK240" s="216"/>
      <c r="AL240" s="216" t="s">
        <v>5671</v>
      </c>
    </row>
    <row r="241" spans="1:38" x14ac:dyDescent="0.25">
      <c r="A241" s="11" t="s">
        <v>5672</v>
      </c>
      <c r="B241" s="11">
        <v>13955543</v>
      </c>
      <c r="C241" s="16">
        <v>3.625</v>
      </c>
      <c r="D241" s="11" t="s">
        <v>4558</v>
      </c>
      <c r="E241" s="11">
        <v>1261733</v>
      </c>
      <c r="F241" s="17">
        <v>45257</v>
      </c>
      <c r="G241" s="91" t="s">
        <v>5346</v>
      </c>
      <c r="H241" s="91">
        <v>1231285</v>
      </c>
      <c r="I241" s="91"/>
      <c r="J241" s="91"/>
      <c r="K241" s="91"/>
      <c r="L241" s="91"/>
      <c r="M241" s="91"/>
      <c r="N241" s="91"/>
      <c r="O241" s="91"/>
      <c r="P241" s="91"/>
      <c r="Q241" s="91"/>
      <c r="R241" s="91"/>
      <c r="S241" s="91"/>
      <c r="T241" s="91"/>
      <c r="U241" s="91"/>
      <c r="V241" s="92">
        <v>45260</v>
      </c>
      <c r="W241" s="91" t="s">
        <v>5673</v>
      </c>
      <c r="X241" s="91"/>
      <c r="Y241" s="92"/>
      <c r="Z241" s="151">
        <f ca="1">IF(AND(ISBLANK(F242), ISBLANK(V242)), "", NETWORKDAYS.INTL(F242, IF(V242="", TODAY(), V242), "0000110", DATA!$B$2:$B$200))</f>
        <v>4</v>
      </c>
      <c r="AI241" s="217">
        <v>3</v>
      </c>
      <c r="AJ241" s="217"/>
      <c r="AK241" s="217"/>
      <c r="AL241" s="217" t="s">
        <v>5674</v>
      </c>
    </row>
    <row r="242" spans="1:38" x14ac:dyDescent="0.25">
      <c r="A242" s="11" t="s">
        <v>5675</v>
      </c>
      <c r="B242" s="11">
        <v>13970777</v>
      </c>
      <c r="C242" s="16">
        <v>3.625</v>
      </c>
      <c r="D242" s="11" t="s">
        <v>4558</v>
      </c>
      <c r="E242" s="11">
        <v>1261733</v>
      </c>
      <c r="F242" s="17">
        <v>45257</v>
      </c>
      <c r="G242" s="91" t="s">
        <v>5346</v>
      </c>
      <c r="H242" s="91">
        <v>1231285</v>
      </c>
      <c r="I242" s="91"/>
      <c r="J242" s="91"/>
      <c r="K242" s="91"/>
      <c r="L242" s="91"/>
      <c r="M242" s="91"/>
      <c r="N242" s="91"/>
      <c r="O242" s="91"/>
      <c r="P242" s="91"/>
      <c r="Q242" s="91"/>
      <c r="R242" s="91"/>
      <c r="S242" s="91"/>
      <c r="T242" s="91"/>
      <c r="U242" s="91"/>
      <c r="V242" s="92">
        <v>45260</v>
      </c>
      <c r="W242" s="91" t="s">
        <v>5673</v>
      </c>
      <c r="X242" s="91"/>
      <c r="Y242" s="92"/>
      <c r="Z242" s="151">
        <f ca="1">IF(AND(ISBLANK(F243), ISBLANK(V243)), "", NETWORKDAYS.INTL(F243, IF(V243="", TODAY(), V243), "0000110", DATA!$B$2:$B$200))</f>
        <v>0</v>
      </c>
      <c r="AI242" s="218">
        <v>4</v>
      </c>
      <c r="AJ242" s="218"/>
      <c r="AK242" s="218"/>
      <c r="AL242" s="218" t="s">
        <v>5676</v>
      </c>
    </row>
    <row r="243" spans="1:38" x14ac:dyDescent="0.25">
      <c r="A243" s="11" t="s">
        <v>5677</v>
      </c>
      <c r="B243" s="11">
        <v>14073987</v>
      </c>
      <c r="C243" s="16">
        <v>5.875</v>
      </c>
      <c r="D243" s="11" t="s">
        <v>5350</v>
      </c>
      <c r="E243" s="11">
        <v>1235768</v>
      </c>
      <c r="F243" s="17">
        <v>45261</v>
      </c>
      <c r="G243" s="11" t="s">
        <v>5346</v>
      </c>
      <c r="H243" s="11">
        <v>1262047</v>
      </c>
      <c r="I243" s="11"/>
      <c r="J243" s="11"/>
      <c r="K243" s="11"/>
      <c r="L243" s="11"/>
      <c r="M243" s="11"/>
      <c r="N243" s="11"/>
      <c r="O243" s="11"/>
      <c r="P243" s="11"/>
      <c r="Q243" s="11"/>
      <c r="R243" s="11"/>
      <c r="S243" s="11"/>
      <c r="T243" s="11"/>
      <c r="U243" s="11"/>
      <c r="V243" s="17">
        <v>45262</v>
      </c>
      <c r="W243" s="11" t="s">
        <v>5649</v>
      </c>
      <c r="X243" s="11"/>
      <c r="Y243" s="17"/>
      <c r="Z243" s="151">
        <f ca="1">IF(AND(ISBLANK(F244), ISBLANK(V244)), "", NETWORKDAYS.INTL(F244, IF(V244="", TODAY(), V244), "0000110", DATA!$B$2:$B$200))</f>
        <v>3</v>
      </c>
      <c r="AI243" s="219">
        <v>6</v>
      </c>
      <c r="AJ243" s="219"/>
      <c r="AK243" s="219"/>
      <c r="AL243" s="219" t="s">
        <v>5678</v>
      </c>
    </row>
    <row r="244" spans="1:38" x14ac:dyDescent="0.25">
      <c r="A244" s="11" t="s">
        <v>5679</v>
      </c>
      <c r="B244" s="11">
        <v>14081146</v>
      </c>
      <c r="C244" s="16">
        <v>8.5</v>
      </c>
      <c r="D244" s="11" t="s">
        <v>3681</v>
      </c>
      <c r="E244" s="11">
        <v>1267829</v>
      </c>
      <c r="F244" s="17">
        <v>45264</v>
      </c>
      <c r="G244" s="91" t="s">
        <v>5346</v>
      </c>
      <c r="H244" s="91">
        <v>1158011</v>
      </c>
      <c r="I244" s="91"/>
      <c r="J244" s="91"/>
      <c r="K244" s="91"/>
      <c r="L244" s="91"/>
      <c r="M244" s="91"/>
      <c r="N244" s="91"/>
      <c r="O244" s="91"/>
      <c r="P244" s="91"/>
      <c r="Q244" s="91"/>
      <c r="R244" s="91"/>
      <c r="S244" s="91"/>
      <c r="T244" s="91"/>
      <c r="U244" s="91"/>
      <c r="V244" s="92">
        <v>45266</v>
      </c>
      <c r="W244" s="91" t="s">
        <v>5619</v>
      </c>
      <c r="X244" s="91"/>
      <c r="Y244" s="92"/>
      <c r="Z244" s="151">
        <f ca="1">IF(AND(ISBLANK(F245), ISBLANK(V245)), "", NETWORKDAYS.INTL(F245, IF(V245="", TODAY(), V245), "0000110", DATA!$B$2:$B$200))</f>
        <v>3</v>
      </c>
      <c r="AI244" s="220">
        <v>5</v>
      </c>
      <c r="AJ244" s="220"/>
      <c r="AK244" s="220"/>
      <c r="AL244" s="220" t="s">
        <v>5680</v>
      </c>
    </row>
    <row r="245" spans="1:38" x14ac:dyDescent="0.25">
      <c r="A245" s="11" t="s">
        <v>5681</v>
      </c>
      <c r="B245" s="11">
        <v>14073988</v>
      </c>
      <c r="C245" s="16">
        <v>5.875</v>
      </c>
      <c r="D245" s="11" t="s">
        <v>5350</v>
      </c>
      <c r="E245" s="11">
        <v>1235768</v>
      </c>
      <c r="F245" s="17">
        <v>45264</v>
      </c>
      <c r="G245" s="11" t="s">
        <v>5346</v>
      </c>
      <c r="H245" s="11">
        <v>1262047</v>
      </c>
      <c r="I245" s="11"/>
      <c r="J245" s="11"/>
      <c r="K245" s="11"/>
      <c r="L245" s="11"/>
      <c r="M245" s="11"/>
      <c r="N245" s="11"/>
      <c r="O245" s="11"/>
      <c r="P245" s="11"/>
      <c r="Q245" s="11"/>
      <c r="R245" s="11"/>
      <c r="S245" s="11"/>
      <c r="T245" s="11"/>
      <c r="U245" s="11"/>
      <c r="V245" s="92">
        <v>45266</v>
      </c>
      <c r="W245" s="11" t="s">
        <v>5649</v>
      </c>
      <c r="X245" s="11"/>
      <c r="Y245" s="92"/>
      <c r="Z245" s="151">
        <f ca="1">IF(AND(ISBLANK(F246), ISBLANK(V246)), "", NETWORKDAYS.INTL(F246, IF(V246="", TODAY(), V246), "0000110", DATA!$B$2:$B$200))</f>
        <v>17</v>
      </c>
    </row>
    <row r="246" spans="1:38" x14ac:dyDescent="0.25">
      <c r="A246" s="11" t="s">
        <v>5682</v>
      </c>
      <c r="B246" s="11">
        <v>14093059</v>
      </c>
      <c r="C246" s="16">
        <v>5.875</v>
      </c>
      <c r="D246" s="11" t="s">
        <v>5350</v>
      </c>
      <c r="E246" s="11">
        <v>1235768</v>
      </c>
      <c r="F246" s="17">
        <v>45264</v>
      </c>
      <c r="G246" s="11" t="s">
        <v>5346</v>
      </c>
      <c r="H246" s="11">
        <v>1262047</v>
      </c>
      <c r="I246" s="11"/>
      <c r="J246" s="11"/>
      <c r="K246" s="11"/>
      <c r="L246" s="11"/>
      <c r="M246" s="11"/>
      <c r="N246" s="11"/>
      <c r="O246" s="11"/>
      <c r="P246" s="11"/>
      <c r="Q246" s="11"/>
      <c r="R246" s="11"/>
      <c r="S246" s="11"/>
      <c r="T246" s="11"/>
      <c r="U246" s="11"/>
      <c r="V246" s="92">
        <v>45286</v>
      </c>
      <c r="W246" s="11" t="s">
        <v>5649</v>
      </c>
      <c r="X246" s="11"/>
      <c r="Y246" s="92" t="s">
        <v>5683</v>
      </c>
      <c r="Z246" s="151">
        <f ca="1">IF(AND(ISBLANK(F247), ISBLANK(V247)), "", NETWORKDAYS.INTL(F247, IF(V247="", TODAY(), V247), "0000110", DATA!$B$2:$B$200))</f>
        <v>10</v>
      </c>
    </row>
    <row r="247" spans="1:38" x14ac:dyDescent="0.25">
      <c r="A247" s="11" t="s">
        <v>5684</v>
      </c>
      <c r="B247" s="11">
        <v>14093393</v>
      </c>
      <c r="C247" s="16">
        <v>8.5</v>
      </c>
      <c r="D247" s="11" t="s">
        <v>3681</v>
      </c>
      <c r="E247" s="11" t="s">
        <v>5685</v>
      </c>
      <c r="F247" s="17">
        <v>45265</v>
      </c>
      <c r="G247" s="11" t="s">
        <v>5346</v>
      </c>
      <c r="H247" s="11">
        <v>1269498</v>
      </c>
      <c r="I247" s="11"/>
      <c r="J247" s="11"/>
      <c r="K247" s="11"/>
      <c r="L247" s="11"/>
      <c r="M247" s="11"/>
      <c r="N247" s="11"/>
      <c r="O247" s="11"/>
      <c r="P247" s="11"/>
      <c r="Q247" s="11"/>
      <c r="R247" s="11"/>
      <c r="S247" s="11"/>
      <c r="T247" s="11"/>
      <c r="U247" s="11"/>
      <c r="V247" s="92">
        <v>45278</v>
      </c>
      <c r="W247" s="11" t="s">
        <v>5686</v>
      </c>
      <c r="X247" s="11"/>
      <c r="Y247" s="92" t="s">
        <v>5687</v>
      </c>
      <c r="Z247" s="151">
        <f ca="1">IF(AND(ISBLANK(F248), ISBLANK(V248)), "", NETWORKDAYS.INTL(F248, IF(V248="", TODAY(), V248), "0000110", DATA!$B$2:$B$200))</f>
        <v>3</v>
      </c>
    </row>
    <row r="248" spans="1:38" x14ac:dyDescent="0.25">
      <c r="A248" s="11" t="s">
        <v>5688</v>
      </c>
      <c r="B248" s="11">
        <v>14081143</v>
      </c>
      <c r="C248" s="16">
        <v>8.375</v>
      </c>
      <c r="D248" s="11" t="s">
        <v>5689</v>
      </c>
      <c r="E248" s="11" t="s">
        <v>5690</v>
      </c>
      <c r="F248" s="17">
        <v>45270</v>
      </c>
      <c r="G248" s="11" t="s">
        <v>5346</v>
      </c>
      <c r="H248" s="11">
        <v>1239176</v>
      </c>
      <c r="I248" s="11"/>
      <c r="J248" s="11"/>
      <c r="K248" s="11"/>
      <c r="L248" s="11"/>
      <c r="M248" s="11"/>
      <c r="N248" s="11"/>
      <c r="O248" s="11"/>
      <c r="P248" s="11"/>
      <c r="Q248" s="11"/>
      <c r="R248" s="11"/>
      <c r="S248" s="11"/>
      <c r="T248" s="11"/>
      <c r="U248" s="11"/>
      <c r="V248" s="92">
        <v>45272</v>
      </c>
      <c r="W248" s="11" t="s">
        <v>5691</v>
      </c>
      <c r="X248" s="11"/>
      <c r="Y248" s="92"/>
      <c r="Z248" s="151">
        <f ca="1">IF(AND(ISBLANK(F249), ISBLANK(V249)), "", NETWORKDAYS.INTL(F249, IF(V249="", TODAY(), V249), "0000110", DATA!$B$2:$B$200))</f>
        <v>5</v>
      </c>
    </row>
    <row r="249" spans="1:38" x14ac:dyDescent="0.25">
      <c r="A249" s="11" t="s">
        <v>5692</v>
      </c>
      <c r="B249" s="11">
        <v>14081899</v>
      </c>
      <c r="C249" s="16">
        <v>8.5</v>
      </c>
      <c r="D249" s="11" t="s">
        <v>5693</v>
      </c>
      <c r="E249" s="11">
        <v>1263805</v>
      </c>
      <c r="F249" s="17">
        <v>45270</v>
      </c>
      <c r="G249" s="11" t="s">
        <v>5346</v>
      </c>
      <c r="H249" s="11">
        <v>1267809</v>
      </c>
      <c r="I249" s="11"/>
      <c r="J249" s="11"/>
      <c r="K249" s="11"/>
      <c r="L249" s="11"/>
      <c r="M249" s="11"/>
      <c r="N249" s="11"/>
      <c r="O249" s="11"/>
      <c r="P249" s="11"/>
      <c r="Q249" s="11"/>
      <c r="R249" s="11"/>
      <c r="S249" s="11"/>
      <c r="T249" s="11"/>
      <c r="U249" s="11"/>
      <c r="V249" s="92">
        <v>45274</v>
      </c>
      <c r="W249" s="11" t="s">
        <v>5694</v>
      </c>
      <c r="X249" s="11"/>
      <c r="Y249" s="92" t="s">
        <v>20</v>
      </c>
      <c r="Z249" s="151">
        <f ca="1">IF(AND(ISBLANK(F250), ISBLANK(V250)), "", NETWORKDAYS.INTL(F250, IF(V250="", TODAY(), V250), "0000110", DATA!$B$2:$B$200))</f>
        <v>7</v>
      </c>
    </row>
    <row r="250" spans="1:38" x14ac:dyDescent="0.25">
      <c r="A250" s="11" t="s">
        <v>5695</v>
      </c>
      <c r="B250" s="11">
        <v>14081900</v>
      </c>
      <c r="C250" s="16">
        <v>8.5</v>
      </c>
      <c r="D250" s="11" t="s">
        <v>5693</v>
      </c>
      <c r="E250" s="11">
        <v>1263805</v>
      </c>
      <c r="F250" s="17">
        <v>45270</v>
      </c>
      <c r="G250" s="11" t="s">
        <v>5346</v>
      </c>
      <c r="H250" s="11">
        <v>1267809</v>
      </c>
      <c r="I250" s="11"/>
      <c r="J250" s="11"/>
      <c r="K250" s="11"/>
      <c r="L250" s="11"/>
      <c r="M250" s="11"/>
      <c r="N250" s="11"/>
      <c r="O250" s="11"/>
      <c r="P250" s="11"/>
      <c r="Q250" s="11"/>
      <c r="R250" s="11"/>
      <c r="S250" s="11"/>
      <c r="T250" s="11"/>
      <c r="U250" s="11"/>
      <c r="V250" s="17">
        <v>45278</v>
      </c>
      <c r="W250" s="11" t="s">
        <v>5694</v>
      </c>
      <c r="X250" s="11"/>
      <c r="Y250" s="17" t="s">
        <v>5696</v>
      </c>
      <c r="Z250" s="151">
        <f ca="1">IF(AND(ISBLANK(F251), ISBLANK(V251)), "", NETWORKDAYS.INTL(F251, IF(V251="", TODAY(), V251), "0000110", DATA!$B$2:$B$200))</f>
        <v>3</v>
      </c>
    </row>
    <row r="251" spans="1:38" x14ac:dyDescent="0.25">
      <c r="A251" s="11" t="s">
        <v>5697</v>
      </c>
      <c r="B251" s="11">
        <v>14093062</v>
      </c>
      <c r="C251" s="16">
        <v>6.125</v>
      </c>
      <c r="D251" s="11" t="s">
        <v>661</v>
      </c>
      <c r="E251" s="11">
        <v>1160951</v>
      </c>
      <c r="F251" s="17">
        <v>45274</v>
      </c>
      <c r="G251" s="91" t="s">
        <v>5346</v>
      </c>
      <c r="H251" s="91">
        <v>1198387</v>
      </c>
      <c r="I251" s="91"/>
      <c r="J251" s="91"/>
      <c r="K251" s="91"/>
      <c r="L251" s="91"/>
      <c r="M251" s="91"/>
      <c r="N251" s="91"/>
      <c r="O251" s="91"/>
      <c r="P251" s="91"/>
      <c r="Q251" s="91"/>
      <c r="R251" s="91"/>
      <c r="S251" s="91"/>
      <c r="T251" s="91"/>
      <c r="U251" s="91"/>
      <c r="V251" s="92">
        <v>45278</v>
      </c>
      <c r="W251" s="11" t="s">
        <v>5614</v>
      </c>
      <c r="X251" s="11"/>
      <c r="Y251" s="92"/>
      <c r="Z251" s="151">
        <f ca="1">IF(AND(ISBLANK(F252), ISBLANK(V252)), "", NETWORKDAYS.INTL(F252, IF(V252="", TODAY(), V252), "0000110", DATA!$B$2:$B$200))</f>
        <v>2</v>
      </c>
    </row>
    <row r="252" spans="1:38" x14ac:dyDescent="0.25">
      <c r="A252" s="11" t="s">
        <v>5698</v>
      </c>
      <c r="B252" s="11">
        <v>14104599</v>
      </c>
      <c r="C252" s="16">
        <v>5.875</v>
      </c>
      <c r="D252" s="11" t="s">
        <v>5350</v>
      </c>
      <c r="E252" s="11">
        <v>1235768</v>
      </c>
      <c r="F252" s="17">
        <v>45286</v>
      </c>
      <c r="G252" s="91" t="s">
        <v>5346</v>
      </c>
      <c r="H252" s="91">
        <v>1262047</v>
      </c>
      <c r="I252" s="91"/>
      <c r="J252" s="91"/>
      <c r="K252" s="91"/>
      <c r="L252" s="91"/>
      <c r="M252" s="91"/>
      <c r="N252" s="91"/>
      <c r="O252" s="91"/>
      <c r="P252" s="91"/>
      <c r="Q252" s="91"/>
      <c r="R252" s="91"/>
      <c r="S252" s="91"/>
      <c r="T252" s="91"/>
      <c r="U252" s="91"/>
      <c r="V252" s="92">
        <v>45287</v>
      </c>
      <c r="W252" s="11" t="s">
        <v>5649</v>
      </c>
      <c r="X252" s="11"/>
      <c r="Y252" s="92"/>
      <c r="Z252" s="151">
        <f ca="1">IF(AND(ISBLANK(F253), ISBLANK(V253)), "", NETWORKDAYS.INTL(F253, IF(V253="", TODAY(), V253), "0000110", DATA!$B$2:$B$200))</f>
        <v>2</v>
      </c>
    </row>
    <row r="253" spans="1:38" x14ac:dyDescent="0.25">
      <c r="A253" s="11" t="s">
        <v>5699</v>
      </c>
      <c r="B253" s="11">
        <v>14104606</v>
      </c>
      <c r="C253" s="16">
        <v>5.875</v>
      </c>
      <c r="D253" s="11" t="s">
        <v>5350</v>
      </c>
      <c r="E253" s="11">
        <v>1235768</v>
      </c>
      <c r="F253" s="17">
        <v>45286</v>
      </c>
      <c r="G253" s="91" t="s">
        <v>5346</v>
      </c>
      <c r="H253" s="91">
        <v>1262047</v>
      </c>
      <c r="I253" s="91"/>
      <c r="J253" s="91"/>
      <c r="K253" s="91"/>
      <c r="L253" s="91"/>
      <c r="M253" s="91"/>
      <c r="N253" s="91"/>
      <c r="O253" s="91"/>
      <c r="P253" s="91"/>
      <c r="Q253" s="91"/>
      <c r="R253" s="91"/>
      <c r="S253" s="91"/>
      <c r="T253" s="91"/>
      <c r="U253" s="91"/>
      <c r="V253" s="92">
        <v>45287</v>
      </c>
      <c r="W253" s="11" t="s">
        <v>5649</v>
      </c>
      <c r="X253" s="11"/>
      <c r="Y253" s="92"/>
      <c r="Z253" s="151">
        <f ca="1">IF(AND(ISBLANK(F254), ISBLANK(V254)), "", NETWORKDAYS.INTL(F254, IF(V254="", TODAY(), V254), "0000110", DATA!$B$2:$B$200))</f>
        <v>3</v>
      </c>
    </row>
    <row r="254" spans="1:38" x14ac:dyDescent="0.25">
      <c r="A254" s="11" t="s">
        <v>5700</v>
      </c>
      <c r="B254" s="11">
        <v>14081907</v>
      </c>
      <c r="C254" s="16">
        <v>8.5</v>
      </c>
      <c r="D254" s="11" t="s">
        <v>3681</v>
      </c>
      <c r="E254" s="11">
        <v>1267829</v>
      </c>
      <c r="F254" s="17">
        <v>45288</v>
      </c>
      <c r="G254" s="91" t="s">
        <v>5346</v>
      </c>
      <c r="H254" s="91">
        <v>1158011</v>
      </c>
      <c r="I254" s="91"/>
      <c r="J254" s="91"/>
      <c r="K254" s="91"/>
      <c r="L254" s="91"/>
      <c r="M254" s="91"/>
      <c r="N254" s="91"/>
      <c r="O254" s="91"/>
      <c r="P254" s="91"/>
      <c r="Q254" s="91"/>
      <c r="R254" s="91"/>
      <c r="S254" s="91"/>
      <c r="T254" s="91"/>
      <c r="U254" s="91"/>
      <c r="V254" s="92">
        <v>45292</v>
      </c>
      <c r="W254" s="11" t="s">
        <v>5619</v>
      </c>
      <c r="X254" s="11"/>
      <c r="Y254" s="92"/>
      <c r="Z254" s="151">
        <f ca="1">IF(AND(ISBLANK(F255), ISBLANK(V255)), "", NETWORKDAYS.INTL(F255, IF(V255="", TODAY(), V255), "0000110", DATA!$B$2:$B$200))</f>
        <v>1</v>
      </c>
    </row>
    <row r="255" spans="1:38" x14ac:dyDescent="0.25">
      <c r="A255" s="11" t="s">
        <v>5701</v>
      </c>
      <c r="B255" s="11">
        <v>14081909</v>
      </c>
      <c r="C255" s="16">
        <v>8.5</v>
      </c>
      <c r="D255" s="11" t="s">
        <v>3681</v>
      </c>
      <c r="E255" s="11">
        <v>1267829</v>
      </c>
      <c r="F255" s="17">
        <v>45288</v>
      </c>
      <c r="G255" s="91" t="s">
        <v>5346</v>
      </c>
      <c r="H255" s="91">
        <v>1158011</v>
      </c>
      <c r="I255" s="91"/>
      <c r="J255" s="91"/>
      <c r="K255" s="91"/>
      <c r="L255" s="91"/>
      <c r="M255" s="91"/>
      <c r="N255" s="91"/>
      <c r="O255" s="91"/>
      <c r="P255" s="91"/>
      <c r="Q255" s="91"/>
      <c r="R255" s="91"/>
      <c r="S255" s="91"/>
      <c r="T255" s="91"/>
      <c r="U255" s="91"/>
      <c r="V255" s="92">
        <v>45288</v>
      </c>
      <c r="W255" s="11" t="s">
        <v>5619</v>
      </c>
      <c r="X255" s="11"/>
      <c r="Y255" s="92"/>
      <c r="Z255" s="151">
        <f ca="1">IF(AND(ISBLANK(F256), ISBLANK(V256)), "", NETWORKDAYS.INTL(F256, IF(V256="", TODAY(), V256), "0000110", DATA!$B$2:$B$200))</f>
        <v>2</v>
      </c>
    </row>
    <row r="256" spans="1:38" x14ac:dyDescent="0.25">
      <c r="A256" s="11" t="s">
        <v>5702</v>
      </c>
      <c r="B256" s="11">
        <v>14093069</v>
      </c>
      <c r="C256" s="16">
        <v>8.5</v>
      </c>
      <c r="D256" s="11" t="s">
        <v>3681</v>
      </c>
      <c r="E256" s="11">
        <v>1267829</v>
      </c>
      <c r="F256" s="17">
        <v>45288</v>
      </c>
      <c r="G256" s="91" t="s">
        <v>5346</v>
      </c>
      <c r="H256" s="91">
        <v>1158011</v>
      </c>
      <c r="I256" s="91"/>
      <c r="J256" s="91"/>
      <c r="K256" s="91"/>
      <c r="L256" s="91"/>
      <c r="M256" s="91"/>
      <c r="N256" s="91"/>
      <c r="O256" s="91"/>
      <c r="P256" s="91"/>
      <c r="Q256" s="91"/>
      <c r="R256" s="91"/>
      <c r="S256" s="91"/>
      <c r="T256" s="91"/>
      <c r="U256" s="91"/>
      <c r="V256" s="17">
        <v>45291</v>
      </c>
      <c r="W256" s="11" t="s">
        <v>5619</v>
      </c>
      <c r="X256" s="11"/>
      <c r="Y256" s="17" t="s">
        <v>5703</v>
      </c>
      <c r="Z256" s="151">
        <f ca="1">IF(AND(ISBLANK(F257), ISBLANK(V257)), "", NETWORKDAYS.INTL(F257, IF(V257="", TODAY(), V257), "0000110", DATA!$B$2:$B$200))</f>
        <v>3</v>
      </c>
    </row>
    <row r="257" spans="1:26" x14ac:dyDescent="0.25">
      <c r="A257" s="11" t="s">
        <v>5704</v>
      </c>
      <c r="B257" s="11">
        <v>14093070</v>
      </c>
      <c r="C257" s="16">
        <v>8.5</v>
      </c>
      <c r="D257" s="11" t="s">
        <v>3681</v>
      </c>
      <c r="E257" s="11">
        <v>1267829</v>
      </c>
      <c r="F257" s="17">
        <v>45291</v>
      </c>
      <c r="G257" s="91" t="s">
        <v>5346</v>
      </c>
      <c r="H257" s="91">
        <v>1158011</v>
      </c>
      <c r="I257" s="91"/>
      <c r="J257" s="91"/>
      <c r="K257" s="91"/>
      <c r="L257" s="91"/>
      <c r="M257" s="91"/>
      <c r="N257" s="91"/>
      <c r="O257" s="91"/>
      <c r="P257" s="91"/>
      <c r="Q257" s="91"/>
      <c r="R257" s="91"/>
      <c r="S257" s="91"/>
      <c r="T257" s="91"/>
      <c r="U257" s="91"/>
      <c r="V257" s="92">
        <v>45293</v>
      </c>
      <c r="W257" s="11" t="s">
        <v>5619</v>
      </c>
      <c r="X257" s="11"/>
      <c r="Y257" s="92"/>
      <c r="Z257" s="151">
        <f ca="1">IF(AND(ISBLANK(F258), ISBLANK(V258)), "", NETWORKDAYS.INTL(F258, IF(V258="", TODAY(), V258), "0000110", DATA!$B$2:$B$200))</f>
        <v>3</v>
      </c>
    </row>
    <row r="258" spans="1:26" x14ac:dyDescent="0.25">
      <c r="A258" s="11" t="s">
        <v>5705</v>
      </c>
      <c r="B258" s="11">
        <v>14093071</v>
      </c>
      <c r="C258" s="16">
        <v>8.5</v>
      </c>
      <c r="D258" s="11" t="s">
        <v>3681</v>
      </c>
      <c r="E258" s="11">
        <v>1267829</v>
      </c>
      <c r="F258" s="17">
        <v>45291</v>
      </c>
      <c r="G258" s="91" t="s">
        <v>5346</v>
      </c>
      <c r="H258" s="91">
        <v>1158011</v>
      </c>
      <c r="I258" s="91"/>
      <c r="J258" s="91"/>
      <c r="K258" s="91"/>
      <c r="L258" s="91"/>
      <c r="M258" s="91"/>
      <c r="N258" s="91"/>
      <c r="O258" s="91"/>
      <c r="P258" s="91"/>
      <c r="Q258" s="91"/>
      <c r="R258" s="91"/>
      <c r="S258" s="91"/>
      <c r="T258" s="91"/>
      <c r="U258" s="91"/>
      <c r="V258" s="92">
        <v>45293</v>
      </c>
      <c r="W258" s="11" t="s">
        <v>5619</v>
      </c>
      <c r="X258" s="11"/>
      <c r="Y258" s="92"/>
      <c r="Z258" s="151">
        <f ca="1">IF(AND(ISBLANK(F259), ISBLANK(V259)), "", NETWORKDAYS.INTL(F259, IF(V259="", TODAY(), V259), "0000110", DATA!$B$2:$B$200))</f>
        <v>4</v>
      </c>
    </row>
    <row r="259" spans="1:26" x14ac:dyDescent="0.25">
      <c r="A259" s="11" t="s">
        <v>5706</v>
      </c>
      <c r="B259" s="11">
        <v>14104600</v>
      </c>
      <c r="C259" s="16">
        <v>5.875</v>
      </c>
      <c r="D259" s="11" t="s">
        <v>5350</v>
      </c>
      <c r="E259" s="11">
        <v>1235768</v>
      </c>
      <c r="F259" s="17">
        <v>45291</v>
      </c>
      <c r="G259" s="91" t="s">
        <v>5346</v>
      </c>
      <c r="H259" s="91">
        <v>1262047</v>
      </c>
      <c r="I259" s="91"/>
      <c r="J259" s="91"/>
      <c r="K259" s="91"/>
      <c r="L259" s="91"/>
      <c r="M259" s="91"/>
      <c r="N259" s="91"/>
      <c r="O259" s="91"/>
      <c r="P259" s="91"/>
      <c r="Q259" s="91"/>
      <c r="R259" s="91"/>
      <c r="S259" s="91"/>
      <c r="T259" s="91"/>
      <c r="U259" s="91"/>
      <c r="V259" s="92">
        <v>45294</v>
      </c>
      <c r="W259" s="11" t="s">
        <v>5649</v>
      </c>
      <c r="X259" s="11"/>
      <c r="Y259" s="92"/>
      <c r="Z259" s="151">
        <f ca="1">IF(AND(ISBLANK(F260), ISBLANK(V260)), "", NETWORKDAYS.INTL(F260, IF(V260="", TODAY(), V260), "0000110", DATA!$B$2:$B$200))</f>
        <v>4</v>
      </c>
    </row>
    <row r="260" spans="1:26" x14ac:dyDescent="0.25">
      <c r="A260" s="11" t="s">
        <v>5707</v>
      </c>
      <c r="B260" s="11">
        <v>14104601</v>
      </c>
      <c r="C260" s="16">
        <v>5.875</v>
      </c>
      <c r="D260" s="11" t="s">
        <v>5350</v>
      </c>
      <c r="E260" s="11">
        <v>1235768</v>
      </c>
      <c r="F260" s="17">
        <v>45291</v>
      </c>
      <c r="G260" s="91" t="s">
        <v>5346</v>
      </c>
      <c r="H260" s="91">
        <v>1262047</v>
      </c>
      <c r="I260" s="91"/>
      <c r="J260" s="91"/>
      <c r="K260" s="91"/>
      <c r="L260" s="91"/>
      <c r="M260" s="91"/>
      <c r="N260" s="91"/>
      <c r="O260" s="91"/>
      <c r="P260" s="91"/>
      <c r="Q260" s="91"/>
      <c r="R260" s="91"/>
      <c r="S260" s="91"/>
      <c r="T260" s="91"/>
      <c r="U260" s="91"/>
      <c r="V260" s="92">
        <v>45294</v>
      </c>
      <c r="W260" s="91" t="s">
        <v>5649</v>
      </c>
      <c r="X260" s="91"/>
      <c r="Y260" s="92"/>
      <c r="Z260" s="151">
        <f ca="1">IF(AND(ISBLANK(F261), ISBLANK(V261)), "", NETWORKDAYS.INTL(F261, IF(V261="", TODAY(), V261), "0000110", DATA!$B$2:$B$200))</f>
        <v>3</v>
      </c>
    </row>
    <row r="261" spans="1:26" x14ac:dyDescent="0.25">
      <c r="A261" s="11" t="s">
        <v>5708</v>
      </c>
      <c r="B261" s="11">
        <v>14104603</v>
      </c>
      <c r="C261" s="16">
        <v>5.875</v>
      </c>
      <c r="D261" s="11" t="s">
        <v>5350</v>
      </c>
      <c r="E261" s="11">
        <v>1235768</v>
      </c>
      <c r="F261" s="17">
        <v>45293</v>
      </c>
      <c r="G261" s="91" t="s">
        <v>5346</v>
      </c>
      <c r="H261" s="91">
        <v>1262047</v>
      </c>
      <c r="I261" s="91"/>
      <c r="J261" s="91"/>
      <c r="K261" s="91"/>
      <c r="L261" s="91"/>
      <c r="M261" s="91"/>
      <c r="N261" s="91"/>
      <c r="O261" s="91"/>
      <c r="P261" s="91"/>
      <c r="Q261" s="91"/>
      <c r="R261" s="91"/>
      <c r="S261" s="91"/>
      <c r="T261" s="91"/>
      <c r="U261" s="91"/>
      <c r="V261" s="92">
        <v>45295</v>
      </c>
      <c r="W261" s="91" t="s">
        <v>5649</v>
      </c>
      <c r="X261" s="91"/>
      <c r="Y261" s="92"/>
      <c r="Z261" s="151">
        <f ca="1">IF(AND(ISBLANK(F262), ISBLANK(V262)), "", NETWORKDAYS.INTL(F262, IF(V262="", TODAY(), V262), "0000110", DATA!$B$2:$B$200))</f>
        <v>3</v>
      </c>
    </row>
    <row r="262" spans="1:26" x14ac:dyDescent="0.25">
      <c r="A262" s="11" t="s">
        <v>5709</v>
      </c>
      <c r="B262" s="11">
        <v>14109674</v>
      </c>
      <c r="C262" s="16">
        <v>5.875</v>
      </c>
      <c r="D262" s="11" t="s">
        <v>5350</v>
      </c>
      <c r="E262" s="11">
        <v>1235768</v>
      </c>
      <c r="F262" s="17">
        <v>45293</v>
      </c>
      <c r="G262" s="91" t="s">
        <v>5346</v>
      </c>
      <c r="H262" s="91">
        <v>1262047</v>
      </c>
      <c r="I262" s="91"/>
      <c r="J262" s="91"/>
      <c r="K262" s="91"/>
      <c r="L262" s="91"/>
      <c r="M262" s="91"/>
      <c r="N262" s="91"/>
      <c r="O262" s="91"/>
      <c r="P262" s="91"/>
      <c r="Q262" s="91"/>
      <c r="R262" s="91"/>
      <c r="S262" s="91"/>
      <c r="T262" s="91"/>
      <c r="U262" s="91"/>
      <c r="V262" s="17">
        <v>45295</v>
      </c>
      <c r="W262" s="91" t="s">
        <v>5649</v>
      </c>
      <c r="X262" s="91"/>
      <c r="Y262" s="17"/>
      <c r="Z262" s="151">
        <f ca="1">IF(AND(ISBLANK(F263), ISBLANK(V263)), "", NETWORKDAYS.INTL(F263, IF(V263="", TODAY(), V263), "0000110", DATA!$B$2:$B$200))</f>
        <v>7</v>
      </c>
    </row>
    <row r="263" spans="1:26" x14ac:dyDescent="0.25">
      <c r="A263" s="11" t="s">
        <v>5710</v>
      </c>
      <c r="B263" s="11">
        <v>14093073</v>
      </c>
      <c r="C263" s="16">
        <v>8.5</v>
      </c>
      <c r="D263" s="11" t="s">
        <v>3681</v>
      </c>
      <c r="E263" s="11">
        <v>1267829</v>
      </c>
      <c r="F263" s="17">
        <v>45293</v>
      </c>
      <c r="G263" s="91" t="s">
        <v>5346</v>
      </c>
      <c r="H263" s="91">
        <v>1158011</v>
      </c>
      <c r="I263" s="91"/>
      <c r="J263" s="91"/>
      <c r="K263" s="91"/>
      <c r="L263" s="91"/>
      <c r="M263" s="91"/>
      <c r="N263" s="91"/>
      <c r="O263" s="91"/>
      <c r="P263" s="91"/>
      <c r="Q263" s="91"/>
      <c r="R263" s="91"/>
      <c r="S263" s="91"/>
      <c r="T263" s="91"/>
      <c r="U263" s="91"/>
      <c r="V263" s="92">
        <v>45301</v>
      </c>
      <c r="W263" s="91" t="s">
        <v>5619</v>
      </c>
      <c r="X263" s="91"/>
      <c r="Y263" s="92" t="s">
        <v>5711</v>
      </c>
      <c r="Z263" s="151">
        <f ca="1">IF(AND(ISBLANK(F264), ISBLANK(V264)), "", NETWORKDAYS.INTL(F264, IF(V264="", TODAY(), V264), "0000110", DATA!$B$2:$B$200))</f>
        <v>8</v>
      </c>
    </row>
    <row r="264" spans="1:26" x14ac:dyDescent="0.25">
      <c r="A264" s="11" t="s">
        <v>5712</v>
      </c>
      <c r="B264" s="11">
        <v>14093072</v>
      </c>
      <c r="C264" s="16">
        <v>8.5</v>
      </c>
      <c r="D264" s="11" t="s">
        <v>3681</v>
      </c>
      <c r="E264" s="11">
        <v>1267829</v>
      </c>
      <c r="F264" s="17">
        <v>45293</v>
      </c>
      <c r="G264" s="91" t="s">
        <v>5346</v>
      </c>
      <c r="H264" s="91">
        <v>1158011</v>
      </c>
      <c r="I264" s="91"/>
      <c r="J264" s="91"/>
      <c r="K264" s="91"/>
      <c r="L264" s="91"/>
      <c r="M264" s="91"/>
      <c r="N264" s="91"/>
      <c r="O264" s="91"/>
      <c r="P264" s="91"/>
      <c r="Q264" s="91"/>
      <c r="R264" s="91"/>
      <c r="S264" s="91"/>
      <c r="T264" s="91"/>
      <c r="U264" s="91"/>
      <c r="V264" s="92">
        <v>45302</v>
      </c>
      <c r="W264" s="91" t="s">
        <v>5619</v>
      </c>
      <c r="X264" s="91"/>
      <c r="Y264" s="92" t="s">
        <v>5713</v>
      </c>
      <c r="Z264" s="151">
        <f ca="1">IF(AND(ISBLANK(F265), ISBLANK(V265)), "", NETWORKDAYS.INTL(F265, IF(V265="", TODAY(), V265), "0000110", DATA!$B$2:$B$200))</f>
        <v>3</v>
      </c>
    </row>
    <row r="265" spans="1:26" x14ac:dyDescent="0.25">
      <c r="A265" s="11" t="s">
        <v>5714</v>
      </c>
      <c r="B265" s="11">
        <v>14093063</v>
      </c>
      <c r="C265" s="16">
        <v>6.125</v>
      </c>
      <c r="D265" s="11" t="s">
        <v>661</v>
      </c>
      <c r="E265" s="11" t="s">
        <v>1236</v>
      </c>
      <c r="F265" s="17">
        <v>45300</v>
      </c>
      <c r="G265" s="91" t="s">
        <v>5346</v>
      </c>
      <c r="H265" s="91">
        <v>1198387</v>
      </c>
      <c r="I265" s="91"/>
      <c r="J265" s="91"/>
      <c r="K265" s="91"/>
      <c r="L265" s="91"/>
      <c r="M265" s="91"/>
      <c r="N265" s="91"/>
      <c r="O265" s="91"/>
      <c r="P265" s="91"/>
      <c r="Q265" s="91"/>
      <c r="R265" s="91"/>
      <c r="S265" s="91"/>
      <c r="T265" s="91"/>
      <c r="U265" s="91"/>
      <c r="V265" s="92">
        <v>45302</v>
      </c>
      <c r="W265" s="91" t="s">
        <v>5614</v>
      </c>
      <c r="X265" s="91"/>
      <c r="Y265" s="92"/>
      <c r="Z265" s="151">
        <f ca="1">IF(AND(ISBLANK(F266), ISBLANK(V266)), "", NETWORKDAYS.INTL(F266, IF(V266="", TODAY(), V266), "0000110", DATA!$B$2:$B$200))</f>
        <v>3</v>
      </c>
    </row>
    <row r="266" spans="1:26" x14ac:dyDescent="0.25">
      <c r="A266" s="11" t="s">
        <v>5715</v>
      </c>
      <c r="B266" s="11">
        <v>14093064</v>
      </c>
      <c r="C266" s="16">
        <v>6.125</v>
      </c>
      <c r="D266" s="11" t="s">
        <v>661</v>
      </c>
      <c r="E266" s="11" t="s">
        <v>1236</v>
      </c>
      <c r="F266" s="17">
        <v>45300</v>
      </c>
      <c r="G266" s="91" t="s">
        <v>5346</v>
      </c>
      <c r="H266" s="91">
        <v>1198387</v>
      </c>
      <c r="I266" s="91"/>
      <c r="J266" s="91"/>
      <c r="K266" s="91"/>
      <c r="L266" s="91"/>
      <c r="M266" s="91"/>
      <c r="N266" s="91"/>
      <c r="O266" s="91"/>
      <c r="P266" s="91"/>
      <c r="Q266" s="91"/>
      <c r="R266" s="91"/>
      <c r="S266" s="91"/>
      <c r="T266" s="91"/>
      <c r="U266" s="91"/>
      <c r="V266" s="92">
        <v>45302</v>
      </c>
      <c r="W266" s="91" t="s">
        <v>5614</v>
      </c>
      <c r="X266" s="91"/>
      <c r="Y266" s="92"/>
      <c r="Z266" s="151">
        <f ca="1">IF(AND(ISBLANK(F267), ISBLANK(V267)), "", NETWORKDAYS.INTL(F267, IF(V267="", TODAY(), V267), "0000110", DATA!$B$2:$B$200))</f>
        <v>1</v>
      </c>
    </row>
    <row r="267" spans="1:26" x14ac:dyDescent="0.25">
      <c r="A267" s="11" t="s">
        <v>5716</v>
      </c>
      <c r="B267" s="11">
        <v>14109675</v>
      </c>
      <c r="C267" s="16">
        <v>5.875</v>
      </c>
      <c r="D267" s="11" t="s">
        <v>5350</v>
      </c>
      <c r="E267" s="11">
        <v>1235768</v>
      </c>
      <c r="F267" s="17">
        <v>45300</v>
      </c>
      <c r="G267" s="91" t="s">
        <v>5346</v>
      </c>
      <c r="H267" s="91">
        <v>1262047</v>
      </c>
      <c r="I267" s="91"/>
      <c r="J267" s="91"/>
      <c r="K267" s="91"/>
      <c r="L267" s="91"/>
      <c r="M267" s="91"/>
      <c r="N267" s="91"/>
      <c r="O267" s="91"/>
      <c r="P267" s="91"/>
      <c r="Q267" s="91"/>
      <c r="R267" s="91"/>
      <c r="S267" s="91"/>
      <c r="T267" s="91"/>
      <c r="U267" s="91"/>
      <c r="V267" s="92">
        <v>45300</v>
      </c>
      <c r="W267" s="91" t="s">
        <v>5649</v>
      </c>
      <c r="X267" s="91"/>
      <c r="Y267" s="92"/>
      <c r="Z267" s="151">
        <f ca="1">IF(AND(ISBLANK(F268), ISBLANK(V268)), "", NETWORKDAYS.INTL(F268, IF(V268="", TODAY(), V268), "0000110", DATA!$B$2:$B$200))</f>
        <v>2</v>
      </c>
    </row>
    <row r="268" spans="1:26" x14ac:dyDescent="0.25">
      <c r="A268" s="11" t="s">
        <v>5717</v>
      </c>
      <c r="B268" s="11">
        <v>14073965</v>
      </c>
      <c r="C268" s="16">
        <v>16</v>
      </c>
      <c r="D268" s="11" t="s">
        <v>5347</v>
      </c>
      <c r="E268" s="11">
        <v>1254482</v>
      </c>
      <c r="F268" s="17">
        <v>45300</v>
      </c>
      <c r="G268" s="91" t="s">
        <v>5346</v>
      </c>
      <c r="H268" s="91">
        <v>1258119</v>
      </c>
      <c r="I268" s="91"/>
      <c r="J268" s="91"/>
      <c r="K268" s="91"/>
      <c r="L268" s="91"/>
      <c r="M268" s="91"/>
      <c r="N268" s="91"/>
      <c r="O268" s="91"/>
      <c r="P268" s="91"/>
      <c r="Q268" s="91"/>
      <c r="R268" s="91"/>
      <c r="S268" s="91"/>
      <c r="T268" s="91"/>
      <c r="U268" s="91"/>
      <c r="V268" s="17">
        <v>45301</v>
      </c>
      <c r="W268" s="91" t="s">
        <v>5718</v>
      </c>
      <c r="X268" s="91"/>
      <c r="Y268" s="17"/>
      <c r="Z268" s="151">
        <f ca="1">IF(AND(ISBLANK(F269), ISBLANK(V269)), "", NETWORKDAYS.INTL(F269, IF(V269="", TODAY(), V269), "0000110", DATA!$B$2:$B$200))</f>
        <v>30</v>
      </c>
    </row>
    <row r="269" spans="1:26" x14ac:dyDescent="0.25">
      <c r="A269" s="11" t="s">
        <v>5719</v>
      </c>
      <c r="B269" s="11">
        <v>14081904</v>
      </c>
      <c r="C269" s="16">
        <v>12.25</v>
      </c>
      <c r="D269" s="11" t="s">
        <v>5321</v>
      </c>
      <c r="E269" s="11">
        <v>1267122</v>
      </c>
      <c r="F269" s="17">
        <v>45301</v>
      </c>
      <c r="G269" s="91" t="s">
        <v>5346</v>
      </c>
      <c r="H269" s="91">
        <v>1267122</v>
      </c>
      <c r="I269" s="91"/>
      <c r="J269" s="91"/>
      <c r="K269" s="91"/>
      <c r="L269" s="91"/>
      <c r="M269" s="91"/>
      <c r="N269" s="91"/>
      <c r="O269" s="91"/>
      <c r="P269" s="91"/>
      <c r="Q269" s="91"/>
      <c r="R269" s="91"/>
      <c r="S269" s="91"/>
      <c r="T269" s="91"/>
      <c r="U269" s="91"/>
      <c r="V269" s="92">
        <v>45342</v>
      </c>
      <c r="W269" s="91" t="s">
        <v>5720</v>
      </c>
      <c r="X269" s="91"/>
      <c r="Y269" s="92" t="s">
        <v>5721</v>
      </c>
      <c r="Z269" s="151">
        <f ca="1">IF(AND(ISBLANK(F270), ISBLANK(V270)), "", NETWORKDAYS.INTL(F270, IF(V270="", TODAY(), V270), "0000110", DATA!$B$2:$B$200))</f>
        <v>2</v>
      </c>
    </row>
    <row r="270" spans="1:26" x14ac:dyDescent="0.25">
      <c r="A270" s="11" t="s">
        <v>5722</v>
      </c>
      <c r="B270" s="11">
        <v>14109690</v>
      </c>
      <c r="C270" s="16">
        <v>8.5</v>
      </c>
      <c r="D270" s="11" t="s">
        <v>3681</v>
      </c>
      <c r="E270" s="11">
        <v>1267829</v>
      </c>
      <c r="F270" s="17">
        <v>45306</v>
      </c>
      <c r="G270" s="91" t="s">
        <v>5346</v>
      </c>
      <c r="H270" s="91">
        <v>1158011</v>
      </c>
      <c r="I270" s="91"/>
      <c r="J270" s="91"/>
      <c r="K270" s="91"/>
      <c r="L270" s="91"/>
      <c r="M270" s="91"/>
      <c r="N270" s="91"/>
      <c r="O270" s="91"/>
      <c r="P270" s="91"/>
      <c r="Q270" s="91"/>
      <c r="R270" s="91"/>
      <c r="S270" s="91"/>
      <c r="T270" s="91"/>
      <c r="U270" s="91"/>
      <c r="V270" s="92">
        <v>45307</v>
      </c>
      <c r="W270" s="91" t="s">
        <v>5619</v>
      </c>
      <c r="X270" s="91"/>
      <c r="Y270" s="92"/>
      <c r="Z270" s="151">
        <f ca="1">IF(AND(ISBLANK(F271), ISBLANK(V271)), "", NETWORKDAYS.INTL(F271, IF(V271="", TODAY(), V271), "0000110", DATA!$B$2:$B$200))</f>
        <v>2</v>
      </c>
    </row>
    <row r="271" spans="1:26" x14ac:dyDescent="0.25">
      <c r="A271" s="11" t="s">
        <v>5723</v>
      </c>
      <c r="B271" s="11">
        <v>14109687</v>
      </c>
      <c r="C271" s="16">
        <v>8.5</v>
      </c>
      <c r="D271" s="11" t="s">
        <v>3681</v>
      </c>
      <c r="E271" s="11">
        <v>1267829</v>
      </c>
      <c r="F271" s="17">
        <v>45306</v>
      </c>
      <c r="G271" s="91" t="s">
        <v>5346</v>
      </c>
      <c r="H271" s="91">
        <v>1158011</v>
      </c>
      <c r="I271" s="91"/>
      <c r="J271" s="91"/>
      <c r="K271" s="91"/>
      <c r="L271" s="91"/>
      <c r="M271" s="91"/>
      <c r="N271" s="91"/>
      <c r="O271" s="91"/>
      <c r="P271" s="91"/>
      <c r="Q271" s="91"/>
      <c r="R271" s="91"/>
      <c r="S271" s="91"/>
      <c r="T271" s="91"/>
      <c r="U271" s="91"/>
      <c r="V271" s="92">
        <v>45307</v>
      </c>
      <c r="W271" s="91" t="s">
        <v>5619</v>
      </c>
      <c r="X271" s="91"/>
      <c r="Y271" s="92"/>
      <c r="Z271" s="151">
        <f ca="1">IF(AND(ISBLANK(F272), ISBLANK(V272)), "", NETWORKDAYS.INTL(F272, IF(V272="", TODAY(), V272), "0000110", DATA!$B$2:$B$200))</f>
        <v>1</v>
      </c>
    </row>
    <row r="272" spans="1:26" x14ac:dyDescent="0.25">
      <c r="A272" s="11" t="s">
        <v>5724</v>
      </c>
      <c r="B272" s="11">
        <v>14109688</v>
      </c>
      <c r="C272" s="16">
        <v>8.5</v>
      </c>
      <c r="D272" s="11" t="s">
        <v>3681</v>
      </c>
      <c r="E272" s="11">
        <v>1267829</v>
      </c>
      <c r="F272" s="17">
        <v>45309</v>
      </c>
      <c r="G272" s="91" t="s">
        <v>5346</v>
      </c>
      <c r="H272" s="91">
        <v>1158011</v>
      </c>
      <c r="I272" s="91"/>
      <c r="J272" s="91"/>
      <c r="K272" s="91"/>
      <c r="L272" s="91"/>
      <c r="M272" s="91"/>
      <c r="N272" s="91"/>
      <c r="O272" s="91"/>
      <c r="P272" s="91"/>
      <c r="Q272" s="91"/>
      <c r="R272" s="91"/>
      <c r="S272" s="91"/>
      <c r="T272" s="91"/>
      <c r="U272" s="91"/>
      <c r="V272" s="92">
        <v>45310</v>
      </c>
      <c r="W272" s="91" t="s">
        <v>5619</v>
      </c>
      <c r="X272" s="141" t="str">
        <f t="shared" ref="X272:X335" si="0">A272&amp;"-"&amp;B272</f>
        <v>2024-ARDT-LV4-012-14109688</v>
      </c>
      <c r="Y272" s="92"/>
      <c r="Z272" s="151">
        <f ca="1">IF(AND(ISBLANK(F273), ISBLANK(V273)), "", NETWORKDAYS.INTL(F273, IF(V273="", TODAY(), V273), "0000110", DATA!$B$2:$B$200))</f>
        <v>2</v>
      </c>
    </row>
    <row r="273" spans="1:26" x14ac:dyDescent="0.25">
      <c r="A273" s="11" t="s">
        <v>5725</v>
      </c>
      <c r="B273" s="11">
        <v>14109691</v>
      </c>
      <c r="C273" s="16">
        <v>8.5</v>
      </c>
      <c r="D273" s="11" t="s">
        <v>3681</v>
      </c>
      <c r="E273" s="11">
        <v>1267829</v>
      </c>
      <c r="F273" s="17">
        <v>45312</v>
      </c>
      <c r="G273" s="91" t="s">
        <v>5346</v>
      </c>
      <c r="H273" s="91">
        <v>1158011</v>
      </c>
      <c r="I273" s="91"/>
      <c r="J273" s="91"/>
      <c r="K273" s="91"/>
      <c r="L273" s="91"/>
      <c r="M273" s="91"/>
      <c r="N273" s="91"/>
      <c r="O273" s="91"/>
      <c r="P273" s="91"/>
      <c r="Q273" s="91"/>
      <c r="R273" s="91"/>
      <c r="S273" s="91"/>
      <c r="T273" s="91"/>
      <c r="U273" s="91"/>
      <c r="V273" s="92">
        <v>45313</v>
      </c>
      <c r="W273" s="91" t="s">
        <v>5619</v>
      </c>
      <c r="X273" s="141" t="str">
        <f t="shared" si="0"/>
        <v>2024-ARDT-LV4-013-14109691</v>
      </c>
      <c r="Y273" s="92"/>
      <c r="Z273" s="151">
        <f ca="1">IF(AND(ISBLANK(F274), ISBLANK(V274)), "", NETWORKDAYS.INTL(F274, IF(V274="", TODAY(), V274), "0000110", DATA!$B$2:$B$200))</f>
        <v>2</v>
      </c>
    </row>
    <row r="274" spans="1:26" x14ac:dyDescent="0.25">
      <c r="A274" s="11" t="s">
        <v>5726</v>
      </c>
      <c r="B274" s="11">
        <v>14109676</v>
      </c>
      <c r="C274" s="16">
        <v>5.875</v>
      </c>
      <c r="D274" s="11" t="s">
        <v>5350</v>
      </c>
      <c r="E274" s="11">
        <v>1235768</v>
      </c>
      <c r="F274" s="17">
        <v>45312</v>
      </c>
      <c r="G274" s="91" t="s">
        <v>5346</v>
      </c>
      <c r="H274" s="91">
        <v>1262047</v>
      </c>
      <c r="I274" s="91"/>
      <c r="J274" s="91"/>
      <c r="K274" s="91"/>
      <c r="L274" s="91"/>
      <c r="M274" s="91"/>
      <c r="N274" s="91"/>
      <c r="O274" s="91"/>
      <c r="P274" s="91"/>
      <c r="Q274" s="91"/>
      <c r="R274" s="91"/>
      <c r="S274" s="91"/>
      <c r="T274" s="91"/>
      <c r="U274" s="91"/>
      <c r="V274" s="17">
        <v>45313</v>
      </c>
      <c r="W274" s="11" t="s">
        <v>5649</v>
      </c>
      <c r="X274" s="141" t="str">
        <f t="shared" si="0"/>
        <v>2024-ARDT-LV4-014-14109676</v>
      </c>
      <c r="Y274" s="17"/>
      <c r="Z274" s="151">
        <f ca="1">IF(AND(ISBLANK(F275), ISBLANK(V275)), "", NETWORKDAYS.INTL(F275, IF(V275="", TODAY(), V275), "0000110", DATA!$B$2:$B$200))</f>
        <v>3</v>
      </c>
    </row>
    <row r="275" spans="1:26" x14ac:dyDescent="0.25">
      <c r="A275" s="11" t="s">
        <v>5727</v>
      </c>
      <c r="B275" s="11">
        <v>14109689</v>
      </c>
      <c r="C275" s="16">
        <v>8.5</v>
      </c>
      <c r="D275" s="11" t="s">
        <v>3681</v>
      </c>
      <c r="E275" s="11">
        <v>1267829</v>
      </c>
      <c r="F275" s="17">
        <v>45314</v>
      </c>
      <c r="G275" s="91" t="s">
        <v>5346</v>
      </c>
      <c r="H275" s="91">
        <v>1158011</v>
      </c>
      <c r="I275" s="91"/>
      <c r="J275" s="91"/>
      <c r="K275" s="91"/>
      <c r="L275" s="91"/>
      <c r="M275" s="91"/>
      <c r="N275" s="91"/>
      <c r="O275" s="91"/>
      <c r="P275" s="91"/>
      <c r="Q275" s="91"/>
      <c r="R275" s="91"/>
      <c r="S275" s="91"/>
      <c r="T275" s="91"/>
      <c r="U275" s="91"/>
      <c r="V275" s="92">
        <v>45316</v>
      </c>
      <c r="W275" s="91" t="s">
        <v>5619</v>
      </c>
      <c r="X275" s="141" t="str">
        <f t="shared" si="0"/>
        <v>2024-ARDT-LV4-015-14109689</v>
      </c>
      <c r="Y275" s="92"/>
      <c r="Z275" s="151">
        <f ca="1">IF(AND(ISBLANK(F276), ISBLANK(V276)), "", NETWORKDAYS.INTL(F276, IF(V276="", TODAY(), V276), "0000110", DATA!$B$2:$B$200))</f>
        <v>4</v>
      </c>
    </row>
    <row r="276" spans="1:26" x14ac:dyDescent="0.25">
      <c r="A276" s="11" t="s">
        <v>5728</v>
      </c>
      <c r="B276" s="11">
        <v>14093057</v>
      </c>
      <c r="C276" s="16">
        <v>5.875</v>
      </c>
      <c r="D276" s="11" t="s">
        <v>5350</v>
      </c>
      <c r="E276" s="11">
        <v>1235768</v>
      </c>
      <c r="F276" s="17">
        <v>45320</v>
      </c>
      <c r="G276" s="91" t="s">
        <v>5346</v>
      </c>
      <c r="H276" s="91">
        <v>1262047</v>
      </c>
      <c r="I276" s="91"/>
      <c r="J276" s="91"/>
      <c r="K276" s="91"/>
      <c r="L276" s="91"/>
      <c r="M276" s="91"/>
      <c r="N276" s="91"/>
      <c r="O276" s="91"/>
      <c r="P276" s="91"/>
      <c r="Q276" s="91"/>
      <c r="R276" s="91"/>
      <c r="S276" s="91"/>
      <c r="T276" s="91"/>
      <c r="U276" s="91"/>
      <c r="V276" s="92">
        <v>45323</v>
      </c>
      <c r="W276" s="91" t="s">
        <v>5649</v>
      </c>
      <c r="X276" s="141" t="str">
        <f t="shared" si="0"/>
        <v>2024-ARDT-LV4-016-14093057</v>
      </c>
      <c r="Y276" s="92"/>
      <c r="Z276" s="151">
        <f ca="1">IF(AND(ISBLANK(F277), ISBLANK(V277)), "", NETWORKDAYS.INTL(F277, IF(V277="", TODAY(), V277), "0000110", DATA!$B$2:$B$200))</f>
        <v>4</v>
      </c>
    </row>
    <row r="277" spans="1:26" x14ac:dyDescent="0.25">
      <c r="A277" s="11" t="s">
        <v>5729</v>
      </c>
      <c r="B277" s="11">
        <v>14073989</v>
      </c>
      <c r="C277" s="16">
        <v>5.875</v>
      </c>
      <c r="D277" s="11" t="s">
        <v>5350</v>
      </c>
      <c r="E277" s="11">
        <v>1235768</v>
      </c>
      <c r="F277" s="17">
        <v>45320</v>
      </c>
      <c r="G277" s="91" t="s">
        <v>5346</v>
      </c>
      <c r="H277" s="91">
        <v>1262047</v>
      </c>
      <c r="I277" s="91"/>
      <c r="J277" s="91"/>
      <c r="K277" s="91"/>
      <c r="L277" s="91"/>
      <c r="M277" s="91"/>
      <c r="N277" s="91"/>
      <c r="O277" s="91"/>
      <c r="P277" s="91"/>
      <c r="Q277" s="91"/>
      <c r="R277" s="91"/>
      <c r="S277" s="91"/>
      <c r="T277" s="91"/>
      <c r="U277" s="91"/>
      <c r="V277" s="92">
        <v>45324</v>
      </c>
      <c r="W277" s="91" t="s">
        <v>5649</v>
      </c>
      <c r="X277" s="141" t="str">
        <f t="shared" si="0"/>
        <v>2024-ARDT-LV4-017-14073989</v>
      </c>
      <c r="Y277" s="92"/>
      <c r="Z277" s="151">
        <f ca="1">IF(AND(ISBLANK(F278), ISBLANK(V278)), "", NETWORKDAYS.INTL(F278, IF(V278="", TODAY(), V278), "0000110", DATA!$B$2:$B$200))</f>
        <v>2</v>
      </c>
    </row>
    <row r="278" spans="1:26" x14ac:dyDescent="0.25">
      <c r="A278" s="11" t="s">
        <v>5730</v>
      </c>
      <c r="B278" s="11">
        <v>14109678</v>
      </c>
      <c r="C278" s="16">
        <v>5.875</v>
      </c>
      <c r="D278" s="11" t="s">
        <v>5350</v>
      </c>
      <c r="E278" s="11">
        <v>1235768</v>
      </c>
      <c r="F278" s="17">
        <v>45322</v>
      </c>
      <c r="G278" s="91" t="s">
        <v>5346</v>
      </c>
      <c r="H278" s="91">
        <v>1262047</v>
      </c>
      <c r="I278" s="91"/>
      <c r="J278" s="91"/>
      <c r="K278" s="91"/>
      <c r="L278" s="91"/>
      <c r="M278" s="91"/>
      <c r="N278" s="91"/>
      <c r="O278" s="91"/>
      <c r="P278" s="91"/>
      <c r="Q278" s="91"/>
      <c r="R278" s="91"/>
      <c r="S278" s="91"/>
      <c r="T278" s="91"/>
      <c r="U278" s="91"/>
      <c r="V278" s="92">
        <v>45324</v>
      </c>
      <c r="W278" s="91" t="s">
        <v>5649</v>
      </c>
      <c r="X278" s="141" t="str">
        <f t="shared" si="0"/>
        <v>2024-ARDT-LV4-018-14109678</v>
      </c>
      <c r="Y278" s="92"/>
      <c r="Z278" s="151">
        <f ca="1">IF(AND(ISBLANK(F279), ISBLANK(V279)), "", NETWORKDAYS.INTL(F279, IF(V279="", TODAY(), V279), "0000110", DATA!$B$2:$B$200))</f>
        <v>2</v>
      </c>
    </row>
    <row r="279" spans="1:26" x14ac:dyDescent="0.25">
      <c r="A279" s="11" t="s">
        <v>5731</v>
      </c>
      <c r="B279" s="11">
        <v>14109677</v>
      </c>
      <c r="C279" s="16">
        <v>5.875</v>
      </c>
      <c r="D279" s="11" t="s">
        <v>5350</v>
      </c>
      <c r="E279" s="11">
        <v>1235768</v>
      </c>
      <c r="F279" s="17">
        <v>45326</v>
      </c>
      <c r="G279" s="91" t="s">
        <v>5346</v>
      </c>
      <c r="H279" s="91">
        <v>1262047</v>
      </c>
      <c r="I279" s="91"/>
      <c r="J279" s="91"/>
      <c r="K279" s="91"/>
      <c r="L279" s="91"/>
      <c r="M279" s="91"/>
      <c r="N279" s="91"/>
      <c r="O279" s="91"/>
      <c r="P279" s="91"/>
      <c r="Q279" s="91"/>
      <c r="R279" s="91"/>
      <c r="S279" s="91"/>
      <c r="T279" s="91"/>
      <c r="U279" s="91"/>
      <c r="V279" s="92">
        <v>45327</v>
      </c>
      <c r="W279" s="91" t="s">
        <v>5649</v>
      </c>
      <c r="X279" s="141" t="str">
        <f t="shared" si="0"/>
        <v>2024-ARDT-LV4-019-14109677</v>
      </c>
      <c r="Y279" s="92"/>
      <c r="Z279" s="151">
        <f ca="1">IF(AND(ISBLANK(F280), ISBLANK(V280)), "", NETWORKDAYS.INTL(F280, IF(V280="", TODAY(), V280), "0000110", DATA!$B$2:$B$200))</f>
        <v>8</v>
      </c>
    </row>
    <row r="280" spans="1:26" x14ac:dyDescent="0.25">
      <c r="A280" s="11" t="s">
        <v>5732</v>
      </c>
      <c r="B280" s="11">
        <v>14104602</v>
      </c>
      <c r="C280" s="16">
        <v>5.875</v>
      </c>
      <c r="D280" s="11" t="s">
        <v>5350</v>
      </c>
      <c r="E280" s="11">
        <v>1235768</v>
      </c>
      <c r="F280" s="17">
        <v>45326</v>
      </c>
      <c r="G280" s="91" t="s">
        <v>5346</v>
      </c>
      <c r="H280" s="91">
        <v>1262047</v>
      </c>
      <c r="I280" s="91"/>
      <c r="J280" s="91"/>
      <c r="K280" s="91"/>
      <c r="L280" s="91"/>
      <c r="M280" s="91"/>
      <c r="N280" s="91"/>
      <c r="O280" s="91"/>
      <c r="P280" s="91"/>
      <c r="Q280" s="91"/>
      <c r="R280" s="91"/>
      <c r="S280" s="91"/>
      <c r="T280" s="91"/>
      <c r="U280" s="91"/>
      <c r="V280" s="17">
        <v>45335</v>
      </c>
      <c r="W280" s="91" t="s">
        <v>5649</v>
      </c>
      <c r="X280" s="141" t="str">
        <f t="shared" si="0"/>
        <v>2024-ARDT-LV4-020-14104602</v>
      </c>
      <c r="Y280" s="17" t="s">
        <v>5733</v>
      </c>
      <c r="Z280" s="151">
        <f ca="1">IF(AND(ISBLANK(F281), ISBLANK(V281)), "", NETWORKDAYS.INTL(F281, IF(V281="", TODAY(), V281), "0000110", DATA!$B$2:$B$200))</f>
        <v>2</v>
      </c>
    </row>
    <row r="281" spans="1:26" x14ac:dyDescent="0.25">
      <c r="A281" s="11" t="s">
        <v>5734</v>
      </c>
      <c r="B281" s="11">
        <v>14104604</v>
      </c>
      <c r="C281" s="16">
        <v>5.875</v>
      </c>
      <c r="D281" s="11" t="s">
        <v>5350</v>
      </c>
      <c r="E281" s="11">
        <v>1235768</v>
      </c>
      <c r="F281" s="17">
        <v>45326</v>
      </c>
      <c r="G281" s="91" t="s">
        <v>5346</v>
      </c>
      <c r="H281" s="91">
        <v>1262047</v>
      </c>
      <c r="I281" s="91"/>
      <c r="J281" s="91"/>
      <c r="K281" s="91"/>
      <c r="L281" s="91"/>
      <c r="M281" s="91"/>
      <c r="N281" s="91"/>
      <c r="O281" s="91"/>
      <c r="P281" s="91"/>
      <c r="Q281" s="91"/>
      <c r="R281" s="91"/>
      <c r="S281" s="91"/>
      <c r="T281" s="91"/>
      <c r="U281" s="91"/>
      <c r="V281" s="92">
        <v>45327</v>
      </c>
      <c r="W281" s="91" t="s">
        <v>5649</v>
      </c>
      <c r="X281" s="141" t="str">
        <f t="shared" si="0"/>
        <v>2024-ARDT-LV4-021-14104604</v>
      </c>
      <c r="Y281" s="92"/>
      <c r="Z281" s="151">
        <f ca="1">IF(AND(ISBLANK(F282), ISBLANK(V282)), "", NETWORKDAYS.INTL(F282, IF(V282="", TODAY(), V282), "0000110", DATA!$B$2:$B$200))</f>
        <v>2</v>
      </c>
    </row>
    <row r="282" spans="1:26" x14ac:dyDescent="0.25">
      <c r="A282" s="11" t="s">
        <v>5735</v>
      </c>
      <c r="B282" s="11">
        <v>14104605</v>
      </c>
      <c r="C282" s="16">
        <v>5.875</v>
      </c>
      <c r="D282" s="11" t="s">
        <v>5350</v>
      </c>
      <c r="E282" s="11">
        <v>1235768</v>
      </c>
      <c r="F282" s="17">
        <v>45327</v>
      </c>
      <c r="G282" s="91" t="s">
        <v>5346</v>
      </c>
      <c r="H282" s="91">
        <v>1262047</v>
      </c>
      <c r="I282" s="91"/>
      <c r="J282" s="91"/>
      <c r="K282" s="91"/>
      <c r="L282" s="91"/>
      <c r="M282" s="91"/>
      <c r="N282" s="91"/>
      <c r="O282" s="91"/>
      <c r="P282" s="91"/>
      <c r="Q282" s="91"/>
      <c r="R282" s="91"/>
      <c r="S282" s="91"/>
      <c r="T282" s="91"/>
      <c r="U282" s="91"/>
      <c r="V282" s="92">
        <v>45328</v>
      </c>
      <c r="W282" s="91" t="s">
        <v>5649</v>
      </c>
      <c r="X282" s="141" t="str">
        <f t="shared" si="0"/>
        <v>2024-ARDT-LV4-022-14104605</v>
      </c>
      <c r="Y282" s="92"/>
      <c r="Z282" s="151">
        <f ca="1">IF(AND(ISBLANK(F283), ISBLANK(V283)), "", NETWORKDAYS.INTL(F283, IF(V283="", TODAY(), V283), "0000110", DATA!$B$2:$B$200))</f>
        <v>3</v>
      </c>
    </row>
    <row r="283" spans="1:26" x14ac:dyDescent="0.25">
      <c r="A283" s="11" t="s">
        <v>5736</v>
      </c>
      <c r="B283" s="11">
        <v>14104607</v>
      </c>
      <c r="C283" s="16">
        <v>5.875</v>
      </c>
      <c r="D283" s="11" t="s">
        <v>5350</v>
      </c>
      <c r="E283" s="11">
        <v>1235768</v>
      </c>
      <c r="F283" s="17">
        <v>45327</v>
      </c>
      <c r="G283" s="91" t="s">
        <v>5346</v>
      </c>
      <c r="H283" s="91">
        <v>1262047</v>
      </c>
      <c r="I283" s="91"/>
      <c r="J283" s="91"/>
      <c r="K283" s="91"/>
      <c r="L283" s="91"/>
      <c r="M283" s="91"/>
      <c r="N283" s="91"/>
      <c r="O283" s="91"/>
      <c r="P283" s="91"/>
      <c r="Q283" s="91"/>
      <c r="R283" s="91"/>
      <c r="S283" s="91"/>
      <c r="T283" s="91"/>
      <c r="U283" s="91"/>
      <c r="V283" s="92">
        <v>45329</v>
      </c>
      <c r="W283" s="91" t="s">
        <v>5649</v>
      </c>
      <c r="X283" s="141" t="str">
        <f t="shared" si="0"/>
        <v>2024-ARDT-LV4-023-14104607</v>
      </c>
      <c r="Y283" s="92"/>
      <c r="Z283" s="151">
        <f ca="1">IF(AND(ISBLANK(F284), ISBLANK(V284)), "", NETWORKDAYS.INTL(F284, IF(V284="", TODAY(), V284), "0000110", DATA!$B$2:$B$200))</f>
        <v>2</v>
      </c>
    </row>
    <row r="284" spans="1:26" x14ac:dyDescent="0.25">
      <c r="A284" s="11" t="s">
        <v>5737</v>
      </c>
      <c r="B284" s="11">
        <v>14093065</v>
      </c>
      <c r="C284" s="16">
        <v>6.125</v>
      </c>
      <c r="D284" s="11" t="s">
        <v>661</v>
      </c>
      <c r="E284" s="11">
        <v>1160951</v>
      </c>
      <c r="F284" s="17">
        <v>45328</v>
      </c>
      <c r="G284" s="91" t="s">
        <v>5346</v>
      </c>
      <c r="H284" s="91">
        <v>1198387</v>
      </c>
      <c r="I284" s="91"/>
      <c r="J284" s="91"/>
      <c r="K284" s="91"/>
      <c r="L284" s="91"/>
      <c r="M284" s="91"/>
      <c r="N284" s="91"/>
      <c r="O284" s="91"/>
      <c r="P284" s="91"/>
      <c r="Q284" s="91"/>
      <c r="R284" s="91"/>
      <c r="S284" s="91"/>
      <c r="T284" s="91"/>
      <c r="U284" s="91"/>
      <c r="V284" s="92">
        <v>45329</v>
      </c>
      <c r="W284" s="91" t="s">
        <v>5614</v>
      </c>
      <c r="X284" s="141" t="str">
        <f t="shared" si="0"/>
        <v>2024-ARDT-LV4-024-14093065</v>
      </c>
      <c r="Y284" s="92"/>
      <c r="Z284" s="151">
        <f ca="1">IF(AND(ISBLANK(F285), ISBLANK(V285)), "", NETWORKDAYS.INTL(F285, IF(V285="", TODAY(), V285), "0000110", DATA!$B$2:$B$200))</f>
        <v>2</v>
      </c>
    </row>
    <row r="285" spans="1:26" x14ac:dyDescent="0.25">
      <c r="A285" s="11" t="s">
        <v>5738</v>
      </c>
      <c r="B285" s="11">
        <v>14093066</v>
      </c>
      <c r="C285" s="16">
        <v>6.125</v>
      </c>
      <c r="D285" s="11" t="s">
        <v>661</v>
      </c>
      <c r="E285" s="11">
        <v>1160951</v>
      </c>
      <c r="F285" s="17">
        <v>45328</v>
      </c>
      <c r="G285" s="91" t="s">
        <v>5346</v>
      </c>
      <c r="H285" s="91">
        <v>1198387</v>
      </c>
      <c r="I285" s="91"/>
      <c r="J285" s="91"/>
      <c r="K285" s="91"/>
      <c r="L285" s="91"/>
      <c r="M285" s="91"/>
      <c r="N285" s="91"/>
      <c r="O285" s="91"/>
      <c r="P285" s="91"/>
      <c r="Q285" s="91"/>
      <c r="R285" s="91"/>
      <c r="S285" s="91"/>
      <c r="T285" s="91"/>
      <c r="U285" s="91"/>
      <c r="V285" s="92">
        <v>45329</v>
      </c>
      <c r="W285" s="91" t="s">
        <v>5614</v>
      </c>
      <c r="X285" s="141" t="str">
        <f t="shared" si="0"/>
        <v>2024-ARDT-LV4-025-14093066</v>
      </c>
      <c r="Y285" s="92"/>
      <c r="Z285" s="151">
        <f ca="1">IF(AND(ISBLANK(F286), ISBLANK(V286)), "", NETWORKDAYS.INTL(F286, IF(V286="", TODAY(), V286), "0000110", DATA!$B$2:$B$200))</f>
        <v>4</v>
      </c>
    </row>
    <row r="286" spans="1:26" x14ac:dyDescent="0.25">
      <c r="A286" s="11" t="s">
        <v>5739</v>
      </c>
      <c r="B286" s="11">
        <v>14093067</v>
      </c>
      <c r="C286" s="16">
        <v>6.125</v>
      </c>
      <c r="D286" s="11" t="s">
        <v>661</v>
      </c>
      <c r="E286" s="11">
        <v>1160951</v>
      </c>
      <c r="F286" s="17">
        <v>45328</v>
      </c>
      <c r="G286" s="91" t="s">
        <v>5346</v>
      </c>
      <c r="H286" s="91">
        <v>1198387</v>
      </c>
      <c r="I286" s="91"/>
      <c r="J286" s="91"/>
      <c r="K286" s="91"/>
      <c r="L286" s="91"/>
      <c r="M286" s="91"/>
      <c r="N286" s="91"/>
      <c r="O286" s="91"/>
      <c r="P286" s="91"/>
      <c r="Q286" s="91"/>
      <c r="R286" s="91"/>
      <c r="S286" s="91"/>
      <c r="T286" s="91"/>
      <c r="U286" s="91"/>
      <c r="V286" s="17">
        <v>45333</v>
      </c>
      <c r="W286" s="91" t="s">
        <v>5614</v>
      </c>
      <c r="X286" s="141" t="str">
        <f t="shared" si="0"/>
        <v>2024-ARDT-LV4-026-14093067</v>
      </c>
      <c r="Y286" s="17"/>
      <c r="Z286" s="151">
        <f ca="1">IF(AND(ISBLANK(F287), ISBLANK(V287)), "", NETWORKDAYS.INTL(F287, IF(V287="", TODAY(), V287), "0000110", DATA!$B$2:$B$200))</f>
        <v>12</v>
      </c>
    </row>
    <row r="287" spans="1:26" x14ac:dyDescent="0.25">
      <c r="A287" s="11" t="s">
        <v>5740</v>
      </c>
      <c r="B287" s="11">
        <v>14093068</v>
      </c>
      <c r="C287" s="16">
        <v>6.125</v>
      </c>
      <c r="D287" s="11" t="s">
        <v>661</v>
      </c>
      <c r="E287" s="11">
        <v>1160951</v>
      </c>
      <c r="F287" s="17">
        <v>45328</v>
      </c>
      <c r="G287" s="91" t="s">
        <v>5346</v>
      </c>
      <c r="H287" s="91">
        <v>1198387</v>
      </c>
      <c r="I287" s="91"/>
      <c r="J287" s="91"/>
      <c r="K287" s="91"/>
      <c r="L287" s="91"/>
      <c r="M287" s="91"/>
      <c r="N287" s="91"/>
      <c r="O287" s="91"/>
      <c r="P287" s="91"/>
      <c r="Q287" s="91"/>
      <c r="R287" s="91"/>
      <c r="S287" s="91"/>
      <c r="T287" s="91"/>
      <c r="U287" s="91"/>
      <c r="V287" s="92">
        <v>45343</v>
      </c>
      <c r="W287" s="91" t="s">
        <v>5614</v>
      </c>
      <c r="X287" s="141" t="str">
        <f t="shared" si="0"/>
        <v>2024-ARDT-LV4-027-14093068</v>
      </c>
      <c r="Y287" s="92" t="s">
        <v>5741</v>
      </c>
      <c r="Z287" s="151">
        <f ca="1">IF(AND(ISBLANK(F288), ISBLANK(V288)), "", NETWORKDAYS.INTL(F288, IF(V288="", TODAY(), V288), "0000110", DATA!$B$2:$B$200))</f>
        <v>2</v>
      </c>
    </row>
    <row r="288" spans="1:26" x14ac:dyDescent="0.25">
      <c r="A288" s="11" t="s">
        <v>5742</v>
      </c>
      <c r="B288" s="11">
        <v>14093060</v>
      </c>
      <c r="C288" s="16">
        <v>5.875</v>
      </c>
      <c r="D288" s="11" t="s">
        <v>5350</v>
      </c>
      <c r="E288" s="11">
        <v>1235768</v>
      </c>
      <c r="F288" s="17">
        <v>45340</v>
      </c>
      <c r="G288" s="91" t="s">
        <v>5346</v>
      </c>
      <c r="H288" s="91">
        <v>1262047</v>
      </c>
      <c r="I288" s="91"/>
      <c r="J288" s="91"/>
      <c r="K288" s="91"/>
      <c r="L288" s="91"/>
      <c r="M288" s="91"/>
      <c r="N288" s="91"/>
      <c r="O288" s="91"/>
      <c r="P288" s="91"/>
      <c r="Q288" s="91"/>
      <c r="R288" s="91"/>
      <c r="S288" s="91"/>
      <c r="T288" s="91"/>
      <c r="U288" s="91"/>
      <c r="V288" s="92">
        <v>45341</v>
      </c>
      <c r="W288" s="91" t="s">
        <v>5649</v>
      </c>
      <c r="X288" s="141" t="str">
        <f t="shared" si="0"/>
        <v>2024-ARDT-LV4-028-14093060</v>
      </c>
      <c r="Y288" s="92"/>
      <c r="Z288" s="151">
        <f ca="1">IF(AND(ISBLANK(F289), ISBLANK(V289)), "", NETWORKDAYS.INTL(F289, IF(V289="", TODAY(), V289), "0000110", DATA!$B$2:$B$200))</f>
        <v>3</v>
      </c>
    </row>
    <row r="289" spans="1:27" x14ac:dyDescent="0.25">
      <c r="A289" s="11" t="s">
        <v>5743</v>
      </c>
      <c r="B289" s="11">
        <v>14093061</v>
      </c>
      <c r="C289" s="16">
        <v>5.875</v>
      </c>
      <c r="D289" s="11" t="s">
        <v>5350</v>
      </c>
      <c r="E289" s="11">
        <v>1235768</v>
      </c>
      <c r="F289" s="17">
        <v>45340</v>
      </c>
      <c r="G289" s="91" t="s">
        <v>5346</v>
      </c>
      <c r="H289" s="91">
        <v>1262047</v>
      </c>
      <c r="I289" s="91"/>
      <c r="J289" s="91"/>
      <c r="K289" s="91"/>
      <c r="L289" s="91"/>
      <c r="M289" s="91"/>
      <c r="N289" s="91"/>
      <c r="O289" s="91"/>
      <c r="P289" s="91"/>
      <c r="Q289" s="91"/>
      <c r="R289" s="91"/>
      <c r="S289" s="91"/>
      <c r="T289" s="91"/>
      <c r="U289" s="91"/>
      <c r="V289" s="92">
        <v>45342</v>
      </c>
      <c r="W289" s="91" t="s">
        <v>5649</v>
      </c>
      <c r="X289" s="141" t="str">
        <f t="shared" si="0"/>
        <v>2024-ARDT-LV4-029-14093061</v>
      </c>
      <c r="Y289" s="92"/>
      <c r="Z289" s="151">
        <f ca="1">IF(AND(ISBLANK(F290), ISBLANK(V290)), "", NETWORKDAYS.INTL(F290, IF(V290="", TODAY(), V290), "0000110", DATA!$B$2:$B$200))</f>
        <v>4</v>
      </c>
    </row>
    <row r="290" spans="1:27" x14ac:dyDescent="0.25">
      <c r="A290" s="11" t="s">
        <v>5744</v>
      </c>
      <c r="B290" s="11">
        <v>14093058</v>
      </c>
      <c r="C290" s="16">
        <v>5.875</v>
      </c>
      <c r="D290" s="11" t="s">
        <v>5350</v>
      </c>
      <c r="E290" s="11">
        <v>1235768</v>
      </c>
      <c r="F290" s="17">
        <v>45340</v>
      </c>
      <c r="G290" s="91" t="s">
        <v>5346</v>
      </c>
      <c r="H290" s="91">
        <v>1262047</v>
      </c>
      <c r="I290" s="91"/>
      <c r="J290" s="91"/>
      <c r="K290" s="91"/>
      <c r="L290" s="91"/>
      <c r="M290" s="91"/>
      <c r="N290" s="91"/>
      <c r="O290" s="91"/>
      <c r="P290" s="91"/>
      <c r="Q290" s="91"/>
      <c r="R290" s="91"/>
      <c r="S290" s="91"/>
      <c r="T290" s="91"/>
      <c r="U290" s="91"/>
      <c r="V290" s="92">
        <v>45343</v>
      </c>
      <c r="W290" s="91" t="s">
        <v>5649</v>
      </c>
      <c r="X290" s="141" t="str">
        <f t="shared" si="0"/>
        <v>2024-ARDT-LV4-030-14093058</v>
      </c>
      <c r="Y290" s="92"/>
      <c r="Z290" s="151">
        <f ca="1">IF(AND(ISBLANK(F291), ISBLANK(V291)), "", NETWORKDAYS.INTL(F291, IF(V291="", TODAY(), V291), "0000110", DATA!$B$2:$B$200))</f>
        <v>4</v>
      </c>
    </row>
    <row r="291" spans="1:27" x14ac:dyDescent="0.25">
      <c r="A291" s="11" t="s">
        <v>5745</v>
      </c>
      <c r="B291" s="11">
        <v>14104608</v>
      </c>
      <c r="C291" s="16">
        <v>5.875</v>
      </c>
      <c r="D291" s="11" t="s">
        <v>5350</v>
      </c>
      <c r="E291" s="11">
        <v>1235768</v>
      </c>
      <c r="F291" s="17">
        <v>45340</v>
      </c>
      <c r="G291" s="91" t="s">
        <v>5346</v>
      </c>
      <c r="H291" s="91">
        <v>1262047</v>
      </c>
      <c r="I291" s="91"/>
      <c r="J291" s="91"/>
      <c r="K291" s="91"/>
      <c r="L291" s="91"/>
      <c r="M291" s="91"/>
      <c r="N291" s="91"/>
      <c r="O291" s="91"/>
      <c r="P291" s="91"/>
      <c r="Q291" s="91"/>
      <c r="R291" s="91"/>
      <c r="S291" s="91"/>
      <c r="T291" s="91"/>
      <c r="U291" s="91"/>
      <c r="V291" s="92">
        <v>45343</v>
      </c>
      <c r="W291" s="91" t="s">
        <v>5649</v>
      </c>
      <c r="X291" s="141" t="str">
        <f t="shared" si="0"/>
        <v>2024-ARDT-LV4-031-14104608</v>
      </c>
      <c r="Y291" s="92"/>
      <c r="Z291" s="151">
        <f ca="1">IF(AND(ISBLANK(F292), ISBLANK(V292)), "", NETWORKDAYS.INTL(F292, IF(V292="", TODAY(), V292), "0000110", DATA!$B$2:$B$200))</f>
        <v>1</v>
      </c>
    </row>
    <row r="292" spans="1:27" x14ac:dyDescent="0.25">
      <c r="A292" s="11" t="s">
        <v>5746</v>
      </c>
      <c r="B292" s="11">
        <v>14119214</v>
      </c>
      <c r="C292" s="16">
        <v>8.5</v>
      </c>
      <c r="D292" s="11" t="s">
        <v>3681</v>
      </c>
      <c r="E292" s="11">
        <v>1276939</v>
      </c>
      <c r="F292" s="17">
        <v>45343</v>
      </c>
      <c r="G292" s="91" t="s">
        <v>5346</v>
      </c>
      <c r="H292" s="91">
        <v>1269498</v>
      </c>
      <c r="I292" s="91"/>
      <c r="J292" s="91"/>
      <c r="K292" s="91"/>
      <c r="L292" s="91"/>
      <c r="M292" s="91"/>
      <c r="N292" s="91"/>
      <c r="O292" s="91"/>
      <c r="P292" s="91"/>
      <c r="Q292" s="91"/>
      <c r="R292" s="91"/>
      <c r="S292" s="91"/>
      <c r="T292" s="91"/>
      <c r="U292" s="91"/>
      <c r="V292" s="17">
        <v>45344</v>
      </c>
      <c r="W292" s="91" t="s">
        <v>5686</v>
      </c>
      <c r="X292" s="141" t="str">
        <f t="shared" si="0"/>
        <v>2024-ARDT-LV4-032-14119214</v>
      </c>
      <c r="Y292" s="17"/>
      <c r="Z292" s="151">
        <f ca="1">IF(AND(ISBLANK(F293), ISBLANK(V293)), "", NETWORKDAYS.INTL(F293, IF(V293="", TODAY(), V293), "0000110", DATA!$B$2:$B$200))</f>
        <v>2</v>
      </c>
      <c r="AA292" s="10" t="s">
        <v>5747</v>
      </c>
    </row>
    <row r="293" spans="1:27" x14ac:dyDescent="0.25">
      <c r="A293" s="11" t="s">
        <v>5748</v>
      </c>
      <c r="B293" s="11">
        <v>14073966</v>
      </c>
      <c r="C293" s="16">
        <v>16</v>
      </c>
      <c r="D293" s="11" t="s">
        <v>5347</v>
      </c>
      <c r="E293" s="11">
        <v>1254482</v>
      </c>
      <c r="F293" s="17">
        <v>45343</v>
      </c>
      <c r="G293" s="91" t="s">
        <v>5346</v>
      </c>
      <c r="H293" s="91">
        <v>1258119</v>
      </c>
      <c r="I293" s="91"/>
      <c r="J293" s="91"/>
      <c r="K293" s="91"/>
      <c r="L293" s="91"/>
      <c r="M293" s="91"/>
      <c r="N293" s="91"/>
      <c r="O293" s="91"/>
      <c r="P293" s="91"/>
      <c r="Q293" s="91"/>
      <c r="R293" s="91"/>
      <c r="S293" s="91"/>
      <c r="T293" s="91"/>
      <c r="U293" s="91"/>
      <c r="V293" s="17">
        <v>45347</v>
      </c>
      <c r="W293" s="91" t="s">
        <v>5718</v>
      </c>
      <c r="X293" s="141" t="str">
        <f t="shared" si="0"/>
        <v>2024-ARDT-LV4-033-14073966</v>
      </c>
      <c r="Y293" s="17"/>
      <c r="Z293" s="151">
        <f ca="1">IF(AND(ISBLANK(F294), ISBLANK(V294)), "", NETWORKDAYS.INTL(F294, IF(V294="", TODAY(), V294), "0000110", DATA!$B$2:$B$200))</f>
        <v>39</v>
      </c>
    </row>
    <row r="294" spans="1:27" x14ac:dyDescent="0.25">
      <c r="A294" s="11" t="s">
        <v>5749</v>
      </c>
      <c r="B294" s="11">
        <v>14127551</v>
      </c>
      <c r="C294" s="16">
        <v>5.875</v>
      </c>
      <c r="D294" s="11" t="s">
        <v>5350</v>
      </c>
      <c r="E294" s="11">
        <v>1235768</v>
      </c>
      <c r="F294" s="17">
        <v>45347</v>
      </c>
      <c r="G294" s="91" t="s">
        <v>5346</v>
      </c>
      <c r="H294" s="91">
        <v>1262047</v>
      </c>
      <c r="I294" s="91"/>
      <c r="J294" s="91"/>
      <c r="K294" s="91"/>
      <c r="L294" s="91"/>
      <c r="M294" s="91"/>
      <c r="N294" s="91"/>
      <c r="O294" s="91"/>
      <c r="P294" s="91"/>
      <c r="Q294" s="91"/>
      <c r="R294" s="91"/>
      <c r="S294" s="91"/>
      <c r="T294" s="91"/>
      <c r="U294" s="91"/>
      <c r="V294" s="17">
        <v>45405</v>
      </c>
      <c r="W294" s="11" t="s">
        <v>5649</v>
      </c>
      <c r="X294" s="141" t="str">
        <f t="shared" si="0"/>
        <v>2024-ARDT-LV4-034-14127551</v>
      </c>
      <c r="Y294" s="17" t="s">
        <v>5750</v>
      </c>
      <c r="Z294" s="151">
        <f ca="1">IF(AND(ISBLANK(F295), ISBLANK(V295)), "", NETWORKDAYS.INTL(F295, IF(V295="", TODAY(), V295), "0000110", DATA!$B$2:$B$200))</f>
        <v>1</v>
      </c>
    </row>
    <row r="295" spans="1:27" x14ac:dyDescent="0.25">
      <c r="A295" s="11" t="s">
        <v>5751</v>
      </c>
      <c r="B295" s="11">
        <v>14127556</v>
      </c>
      <c r="C295" s="16">
        <v>5.875</v>
      </c>
      <c r="D295" s="11" t="s">
        <v>5350</v>
      </c>
      <c r="E295" s="11">
        <v>1235768</v>
      </c>
      <c r="F295" s="17">
        <v>45347</v>
      </c>
      <c r="G295" s="91" t="s">
        <v>5346</v>
      </c>
      <c r="H295" s="91">
        <v>1262047</v>
      </c>
      <c r="I295" s="91"/>
      <c r="J295" s="91"/>
      <c r="K295" s="91"/>
      <c r="L295" s="91"/>
      <c r="M295" s="91"/>
      <c r="N295" s="91"/>
      <c r="O295" s="91"/>
      <c r="P295" s="91"/>
      <c r="Q295" s="91"/>
      <c r="R295" s="91"/>
      <c r="S295" s="91"/>
      <c r="T295" s="91"/>
      <c r="U295" s="91"/>
      <c r="V295" s="17">
        <v>45347</v>
      </c>
      <c r="W295" s="11" t="s">
        <v>5649</v>
      </c>
      <c r="X295" s="141" t="str">
        <f t="shared" si="0"/>
        <v>2024-ARDT-LV4-035-14127556</v>
      </c>
      <c r="Y295" s="17"/>
      <c r="Z295" s="151">
        <f ca="1">IF(AND(ISBLANK(F296), ISBLANK(V296)), "", NETWORKDAYS.INTL(F296, IF(V296="", TODAY(), V296), "0000110", DATA!$B$2:$B$200))</f>
        <v>2</v>
      </c>
    </row>
    <row r="296" spans="1:27" x14ac:dyDescent="0.25">
      <c r="A296" s="11" t="s">
        <v>5752</v>
      </c>
      <c r="B296" s="11">
        <v>14127552</v>
      </c>
      <c r="C296" s="16">
        <v>5.875</v>
      </c>
      <c r="D296" s="11" t="s">
        <v>5350</v>
      </c>
      <c r="E296" s="11">
        <v>1235768</v>
      </c>
      <c r="F296" s="17">
        <v>45347</v>
      </c>
      <c r="G296" s="91" t="s">
        <v>5346</v>
      </c>
      <c r="H296" s="91">
        <v>1262047</v>
      </c>
      <c r="I296" s="91"/>
      <c r="J296" s="91"/>
      <c r="K296" s="91"/>
      <c r="L296" s="91"/>
      <c r="M296" s="91"/>
      <c r="N296" s="91"/>
      <c r="O296" s="91"/>
      <c r="P296" s="91"/>
      <c r="Q296" s="91"/>
      <c r="R296" s="91"/>
      <c r="S296" s="91"/>
      <c r="T296" s="91"/>
      <c r="U296" s="91"/>
      <c r="V296" s="17">
        <v>45348</v>
      </c>
      <c r="W296" s="11" t="s">
        <v>5649</v>
      </c>
      <c r="X296" s="141" t="str">
        <f t="shared" si="0"/>
        <v>2024-ARDT-LV4-036-14127552</v>
      </c>
      <c r="Y296" s="17"/>
      <c r="Z296" s="151">
        <f ca="1">IF(AND(ISBLANK(F297), ISBLANK(V297)), "", NETWORKDAYS.INTL(F297, IF(V297="", TODAY(), V297), "0000110", DATA!$B$2:$B$200))</f>
        <v>2</v>
      </c>
    </row>
    <row r="297" spans="1:27" x14ac:dyDescent="0.25">
      <c r="A297" s="11" t="s">
        <v>5753</v>
      </c>
      <c r="B297" s="11">
        <v>14127560</v>
      </c>
      <c r="C297" s="16">
        <v>6.125</v>
      </c>
      <c r="D297" s="11" t="s">
        <v>661</v>
      </c>
      <c r="E297" s="11">
        <v>1160951</v>
      </c>
      <c r="F297" s="17">
        <v>45347</v>
      </c>
      <c r="G297" s="11" t="s">
        <v>5346</v>
      </c>
      <c r="H297" s="11">
        <v>1198387</v>
      </c>
      <c r="I297" s="11"/>
      <c r="J297" s="11"/>
      <c r="K297" s="11"/>
      <c r="L297" s="11"/>
      <c r="M297" s="11"/>
      <c r="N297" s="11"/>
      <c r="O297" s="11"/>
      <c r="P297" s="11"/>
      <c r="Q297" s="11"/>
      <c r="R297" s="11"/>
      <c r="S297" s="11"/>
      <c r="T297" s="11"/>
      <c r="U297" s="11"/>
      <c r="V297" s="17">
        <v>45348</v>
      </c>
      <c r="W297" s="11" t="s">
        <v>5614</v>
      </c>
      <c r="X297" s="141" t="str">
        <f t="shared" si="0"/>
        <v>2024-ARDT-LV4-037-14127560</v>
      </c>
      <c r="Y297" s="17"/>
      <c r="Z297" s="151">
        <f ca="1">IF(AND(ISBLANK(F298), ISBLANK(V298)), "", NETWORKDAYS.INTL(F298, IF(V298="", TODAY(), V298), "0000110", DATA!$B$2:$B$200))</f>
        <v>2</v>
      </c>
    </row>
    <row r="298" spans="1:27" x14ac:dyDescent="0.25">
      <c r="A298" s="11" t="s">
        <v>5754</v>
      </c>
      <c r="B298" s="11">
        <v>14137154</v>
      </c>
      <c r="C298" s="16">
        <v>8.5</v>
      </c>
      <c r="D298" s="11" t="s">
        <v>3681</v>
      </c>
      <c r="E298" s="11">
        <v>1267829</v>
      </c>
      <c r="F298" s="17">
        <v>45348</v>
      </c>
      <c r="G298" s="11" t="s">
        <v>5346</v>
      </c>
      <c r="H298" s="11">
        <v>1158011</v>
      </c>
      <c r="I298" s="11"/>
      <c r="J298" s="11"/>
      <c r="K298" s="11"/>
      <c r="L298" s="11"/>
      <c r="M298" s="11"/>
      <c r="N298" s="11"/>
      <c r="O298" s="11"/>
      <c r="P298" s="11"/>
      <c r="Q298" s="11"/>
      <c r="R298" s="11"/>
      <c r="S298" s="11"/>
      <c r="T298" s="11"/>
      <c r="U298" s="11"/>
      <c r="V298" s="17">
        <v>45349</v>
      </c>
      <c r="W298" s="11" t="s">
        <v>5619</v>
      </c>
      <c r="X298" s="141" t="str">
        <f t="shared" si="0"/>
        <v>2024-ARDT-LV4-038-14137154</v>
      </c>
      <c r="Y298" s="17"/>
      <c r="Z298" s="151">
        <f ca="1">IF(AND(ISBLANK(F299), ISBLANK(V299)), "", NETWORKDAYS.INTL(F299, IF(V299="", TODAY(), V299), "0000110", DATA!$B$2:$B$200))</f>
        <v>3</v>
      </c>
    </row>
    <row r="299" spans="1:27" x14ac:dyDescent="0.25">
      <c r="A299" s="11" t="s">
        <v>5755</v>
      </c>
      <c r="B299" s="11">
        <v>14127561</v>
      </c>
      <c r="C299" s="16">
        <v>8.5</v>
      </c>
      <c r="D299" s="11" t="s">
        <v>3681</v>
      </c>
      <c r="E299" s="11">
        <v>1267829</v>
      </c>
      <c r="F299" s="17">
        <v>45348</v>
      </c>
      <c r="G299" s="11" t="s">
        <v>5346</v>
      </c>
      <c r="H299" s="11">
        <v>1158011</v>
      </c>
      <c r="I299" s="11"/>
      <c r="J299" s="11"/>
      <c r="K299" s="11"/>
      <c r="L299" s="11"/>
      <c r="M299" s="11"/>
      <c r="N299" s="11"/>
      <c r="O299" s="11"/>
      <c r="P299" s="11"/>
      <c r="Q299" s="11"/>
      <c r="R299" s="11"/>
      <c r="S299" s="11"/>
      <c r="T299" s="11"/>
      <c r="U299" s="11"/>
      <c r="V299" s="17">
        <v>45350</v>
      </c>
      <c r="W299" s="11" t="s">
        <v>5619</v>
      </c>
      <c r="X299" s="141" t="str">
        <f t="shared" si="0"/>
        <v>2024-ARDT-LV4-039-14127561</v>
      </c>
      <c r="Y299" s="17"/>
      <c r="Z299" s="151">
        <f ca="1">IF(AND(ISBLANK(F300), ISBLANK(V300)), "", NETWORKDAYS.INTL(F300, IF(V300="", TODAY(), V300), "0000110", DATA!$B$2:$B$200))</f>
        <v>3</v>
      </c>
    </row>
    <row r="300" spans="1:27" x14ac:dyDescent="0.25">
      <c r="A300" s="11" t="s">
        <v>5756</v>
      </c>
      <c r="B300" s="11">
        <v>14127562</v>
      </c>
      <c r="C300" s="16">
        <v>8.5</v>
      </c>
      <c r="D300" s="11" t="s">
        <v>3681</v>
      </c>
      <c r="E300" s="11">
        <v>1267829</v>
      </c>
      <c r="F300" s="17">
        <v>45348</v>
      </c>
      <c r="G300" s="11" t="s">
        <v>5346</v>
      </c>
      <c r="H300" s="11">
        <v>1158011</v>
      </c>
      <c r="I300" s="11"/>
      <c r="J300" s="11"/>
      <c r="K300" s="11"/>
      <c r="L300" s="11"/>
      <c r="M300" s="11"/>
      <c r="N300" s="11"/>
      <c r="O300" s="11"/>
      <c r="P300" s="11"/>
      <c r="Q300" s="11"/>
      <c r="R300" s="11"/>
      <c r="S300" s="11"/>
      <c r="T300" s="11"/>
      <c r="U300" s="11"/>
      <c r="V300" s="17">
        <v>45350</v>
      </c>
      <c r="W300" s="11" t="s">
        <v>5619</v>
      </c>
      <c r="X300" s="141" t="str">
        <f t="shared" si="0"/>
        <v>2024-ARDT-LV4-040-14127562</v>
      </c>
      <c r="Y300" s="17"/>
      <c r="Z300" s="151">
        <f ca="1">IF(AND(ISBLANK(F301), ISBLANK(V301)), "", NETWORKDAYS.INTL(F301, IF(V301="", TODAY(), V301), "0000110", DATA!$B$2:$B$200))</f>
        <v>2</v>
      </c>
    </row>
    <row r="301" spans="1:27" x14ac:dyDescent="0.25">
      <c r="A301" s="11" t="s">
        <v>5757</v>
      </c>
      <c r="B301" s="11">
        <v>14137158</v>
      </c>
      <c r="C301" s="16">
        <v>8.5</v>
      </c>
      <c r="D301" s="11" t="s">
        <v>3681</v>
      </c>
      <c r="E301" s="11">
        <v>1267829</v>
      </c>
      <c r="F301" s="17">
        <v>45349</v>
      </c>
      <c r="G301" s="11" t="s">
        <v>5346</v>
      </c>
      <c r="H301" s="11">
        <v>1158011</v>
      </c>
      <c r="I301" s="11"/>
      <c r="J301" s="11"/>
      <c r="K301" s="11"/>
      <c r="L301" s="11"/>
      <c r="M301" s="11"/>
      <c r="N301" s="11"/>
      <c r="O301" s="11"/>
      <c r="P301" s="11"/>
      <c r="Q301" s="11"/>
      <c r="R301" s="11"/>
      <c r="S301" s="11"/>
      <c r="T301" s="11"/>
      <c r="U301" s="11"/>
      <c r="V301" s="17">
        <v>45350</v>
      </c>
      <c r="W301" s="11" t="s">
        <v>5619</v>
      </c>
      <c r="X301" s="141" t="str">
        <f t="shared" si="0"/>
        <v>2024-ARDT-LV4-041-14137158</v>
      </c>
      <c r="Y301" s="17"/>
      <c r="Z301" s="151">
        <f ca="1">IF(AND(ISBLANK(F302), ISBLANK(V302)), "", NETWORKDAYS.INTL(F302, IF(V302="", TODAY(), V302), "0000110", DATA!$B$2:$B$200))</f>
        <v>2</v>
      </c>
    </row>
    <row r="302" spans="1:27" x14ac:dyDescent="0.25">
      <c r="A302" s="11" t="s">
        <v>5758</v>
      </c>
      <c r="B302" s="11">
        <v>14127564</v>
      </c>
      <c r="C302" s="16">
        <v>8.5</v>
      </c>
      <c r="D302" s="11" t="s">
        <v>3681</v>
      </c>
      <c r="E302" s="11">
        <v>1276939</v>
      </c>
      <c r="F302" s="17">
        <v>45349</v>
      </c>
      <c r="G302" s="11" t="s">
        <v>5346</v>
      </c>
      <c r="H302" s="11">
        <v>1269498</v>
      </c>
      <c r="I302" s="11"/>
      <c r="J302" s="11"/>
      <c r="K302" s="11"/>
      <c r="L302" s="11"/>
      <c r="M302" s="11"/>
      <c r="N302" s="11"/>
      <c r="O302" s="11"/>
      <c r="P302" s="11"/>
      <c r="Q302" s="11"/>
      <c r="R302" s="11"/>
      <c r="S302" s="11"/>
      <c r="T302" s="11"/>
      <c r="U302" s="11"/>
      <c r="V302" s="17">
        <v>45350</v>
      </c>
      <c r="W302" s="11" t="s">
        <v>5686</v>
      </c>
      <c r="X302" s="141" t="str">
        <f t="shared" si="0"/>
        <v>2024-ARDT-LV4-042-14127564</v>
      </c>
      <c r="Y302" s="17"/>
      <c r="Z302" s="151">
        <f ca="1">IF(AND(ISBLANK(F303), ISBLANK(V303)), "", NETWORKDAYS.INTL(F303, IF(V303="", TODAY(), V303), "0000110", DATA!$B$2:$B$200))</f>
        <v>3</v>
      </c>
    </row>
    <row r="303" spans="1:27" x14ac:dyDescent="0.25">
      <c r="A303" s="11" t="s">
        <v>5759</v>
      </c>
      <c r="B303" s="11">
        <v>14127574</v>
      </c>
      <c r="C303" s="16">
        <v>12.25</v>
      </c>
      <c r="D303" s="11" t="s">
        <v>5321</v>
      </c>
      <c r="E303" s="11" t="s">
        <v>5760</v>
      </c>
      <c r="F303" s="17">
        <v>45354</v>
      </c>
      <c r="G303" s="11" t="s">
        <v>5346</v>
      </c>
      <c r="H303" s="11">
        <v>1267122</v>
      </c>
      <c r="I303" s="11"/>
      <c r="J303" s="11"/>
      <c r="K303" s="11"/>
      <c r="L303" s="11"/>
      <c r="M303" s="11"/>
      <c r="N303" s="11"/>
      <c r="O303" s="11"/>
      <c r="P303" s="11"/>
      <c r="Q303" s="11"/>
      <c r="R303" s="11"/>
      <c r="S303" s="11"/>
      <c r="T303" s="11"/>
      <c r="U303" s="11"/>
      <c r="V303" s="17">
        <v>45356</v>
      </c>
      <c r="W303" s="11" t="s">
        <v>5720</v>
      </c>
      <c r="X303" s="141" t="str">
        <f t="shared" si="0"/>
        <v>2024-ARDT-LV4-043-14127574</v>
      </c>
      <c r="Y303" s="17"/>
      <c r="Z303" s="151">
        <f ca="1">IF(AND(ISBLANK(F304), ISBLANK(V304)), "", NETWORKDAYS.INTL(F304, IF(V304="", TODAY(), V304), "0000110", DATA!$B$2:$B$200))</f>
        <v>4</v>
      </c>
    </row>
    <row r="304" spans="1:27" x14ac:dyDescent="0.25">
      <c r="A304" s="11" t="s">
        <v>5761</v>
      </c>
      <c r="B304" s="11">
        <v>14127575</v>
      </c>
      <c r="C304" s="16">
        <v>12.25</v>
      </c>
      <c r="D304" s="11" t="s">
        <v>5321</v>
      </c>
      <c r="E304" s="11">
        <v>1257458</v>
      </c>
      <c r="F304" s="17">
        <v>45354</v>
      </c>
      <c r="G304" s="11" t="s">
        <v>5346</v>
      </c>
      <c r="H304" s="11">
        <v>1267122</v>
      </c>
      <c r="I304" s="11"/>
      <c r="J304" s="11"/>
      <c r="K304" s="11"/>
      <c r="L304" s="11"/>
      <c r="M304" s="11"/>
      <c r="N304" s="11"/>
      <c r="O304" s="11"/>
      <c r="P304" s="11"/>
      <c r="Q304" s="11"/>
      <c r="R304" s="11"/>
      <c r="S304" s="11"/>
      <c r="T304" s="11"/>
      <c r="U304" s="11"/>
      <c r="V304" s="17">
        <v>45357</v>
      </c>
      <c r="W304" s="11" t="s">
        <v>5720</v>
      </c>
      <c r="X304" s="141" t="str">
        <f t="shared" si="0"/>
        <v>2024-ARDT-LV4-044-14127575</v>
      </c>
      <c r="Y304" s="17"/>
      <c r="Z304" s="151">
        <f ca="1">IF(AND(ISBLANK(F305), ISBLANK(V305)), "", NETWORKDAYS.INTL(F305, IF(V305="", TODAY(), V305), "0000110", DATA!$B$2:$B$200))</f>
        <v>5</v>
      </c>
    </row>
    <row r="305" spans="1:26" x14ac:dyDescent="0.25">
      <c r="A305" s="11" t="s">
        <v>5762</v>
      </c>
      <c r="B305" s="11">
        <v>14073967</v>
      </c>
      <c r="C305" s="16">
        <v>16</v>
      </c>
      <c r="D305" s="11" t="s">
        <v>5347</v>
      </c>
      <c r="E305" s="11">
        <v>1254482</v>
      </c>
      <c r="F305" s="17">
        <v>45354</v>
      </c>
      <c r="G305" s="11" t="s">
        <v>5346</v>
      </c>
      <c r="H305" s="11">
        <v>1258119</v>
      </c>
      <c r="I305" s="11"/>
      <c r="J305" s="11"/>
      <c r="K305" s="11"/>
      <c r="L305" s="11"/>
      <c r="M305" s="11"/>
      <c r="N305" s="11"/>
      <c r="O305" s="11"/>
      <c r="P305" s="11"/>
      <c r="Q305" s="11"/>
      <c r="R305" s="11"/>
      <c r="S305" s="11"/>
      <c r="T305" s="11"/>
      <c r="U305" s="11"/>
      <c r="V305" s="17">
        <v>45358</v>
      </c>
      <c r="W305" s="11" t="s">
        <v>5718</v>
      </c>
      <c r="X305" s="141" t="str">
        <f t="shared" si="0"/>
        <v>2024-ARDT-LV4-045-14073967</v>
      </c>
      <c r="Y305" s="17" t="s">
        <v>5763</v>
      </c>
      <c r="Z305" s="151">
        <f ca="1">IF(AND(ISBLANK(F306), ISBLANK(V306)), "", NETWORKDAYS.INTL(F306, IF(V306="", TODAY(), V306), "0000110", DATA!$B$2:$B$200))</f>
        <v>3</v>
      </c>
    </row>
    <row r="306" spans="1:26" x14ac:dyDescent="0.25">
      <c r="A306" s="11" t="s">
        <v>5764</v>
      </c>
      <c r="B306" s="11">
        <v>14127566</v>
      </c>
      <c r="C306" s="16">
        <v>8.5</v>
      </c>
      <c r="D306" s="11" t="s">
        <v>3681</v>
      </c>
      <c r="E306" s="11">
        <v>1276939</v>
      </c>
      <c r="F306" s="17">
        <v>45355</v>
      </c>
      <c r="G306" s="11" t="s">
        <v>5346</v>
      </c>
      <c r="H306" s="11">
        <v>1269498</v>
      </c>
      <c r="I306" s="11"/>
      <c r="J306" s="11"/>
      <c r="K306" s="11"/>
      <c r="L306" s="11"/>
      <c r="M306" s="11"/>
      <c r="N306" s="11"/>
      <c r="O306" s="11"/>
      <c r="P306" s="11"/>
      <c r="Q306" s="11"/>
      <c r="R306" s="11"/>
      <c r="S306" s="11"/>
      <c r="T306" s="11"/>
      <c r="U306" s="11"/>
      <c r="V306" s="17">
        <v>45357</v>
      </c>
      <c r="W306" s="11" t="s">
        <v>5686</v>
      </c>
      <c r="X306" s="141" t="str">
        <f t="shared" si="0"/>
        <v>2024-ARDT-LV4-046-14127566</v>
      </c>
      <c r="Y306" s="17"/>
      <c r="Z306" s="151">
        <f ca="1">IF(AND(ISBLANK(F307), ISBLANK(V307)), "", NETWORKDAYS.INTL(F307, IF(V307="", TODAY(), V307), "0000110", DATA!$B$2:$B$200))</f>
        <v>4</v>
      </c>
    </row>
    <row r="307" spans="1:26" x14ac:dyDescent="0.25">
      <c r="A307" s="11" t="s">
        <v>5765</v>
      </c>
      <c r="B307" s="11">
        <v>14127565</v>
      </c>
      <c r="C307" s="16">
        <v>8.5</v>
      </c>
      <c r="D307" s="11" t="s">
        <v>3681</v>
      </c>
      <c r="E307" s="11">
        <v>1276939</v>
      </c>
      <c r="F307" s="17">
        <v>45355</v>
      </c>
      <c r="G307" s="11" t="s">
        <v>5346</v>
      </c>
      <c r="H307" s="11">
        <v>1269498</v>
      </c>
      <c r="I307" s="11"/>
      <c r="J307" s="11"/>
      <c r="K307" s="11"/>
      <c r="L307" s="11"/>
      <c r="M307" s="11"/>
      <c r="N307" s="11"/>
      <c r="O307" s="11"/>
      <c r="P307" s="11"/>
      <c r="Q307" s="11"/>
      <c r="R307" s="11"/>
      <c r="S307" s="11"/>
      <c r="T307" s="11"/>
      <c r="U307" s="11"/>
      <c r="V307" s="17">
        <v>45358</v>
      </c>
      <c r="W307" s="11" t="s">
        <v>5686</v>
      </c>
      <c r="X307" s="141" t="str">
        <f t="shared" si="0"/>
        <v>2024-ARDT-LV4-047-14127565</v>
      </c>
      <c r="Y307" s="17"/>
      <c r="Z307" s="151">
        <f ca="1">IF(AND(ISBLANK(F308), ISBLANK(V308)), "", NETWORKDAYS.INTL(F308, IF(V308="", TODAY(), V308), "0000110", DATA!$B$2:$B$200))</f>
        <v>3</v>
      </c>
    </row>
    <row r="308" spans="1:26" x14ac:dyDescent="0.25">
      <c r="A308" s="11" t="s">
        <v>5766</v>
      </c>
      <c r="B308" s="11">
        <v>14127563</v>
      </c>
      <c r="C308" s="16">
        <v>8.5</v>
      </c>
      <c r="D308" s="11" t="s">
        <v>3681</v>
      </c>
      <c r="E308" s="11">
        <v>1267829</v>
      </c>
      <c r="F308" s="17">
        <v>45357</v>
      </c>
      <c r="G308" s="11" t="s">
        <v>5346</v>
      </c>
      <c r="H308" s="11">
        <v>1158011</v>
      </c>
      <c r="I308" s="11"/>
      <c r="J308" s="11"/>
      <c r="K308" s="11"/>
      <c r="L308" s="11"/>
      <c r="M308" s="11"/>
      <c r="N308" s="11"/>
      <c r="O308" s="11"/>
      <c r="P308" s="11"/>
      <c r="Q308" s="11"/>
      <c r="R308" s="11"/>
      <c r="S308" s="11"/>
      <c r="T308" s="11"/>
      <c r="U308" s="11"/>
      <c r="V308" s="17">
        <v>45361</v>
      </c>
      <c r="W308" s="11" t="s">
        <v>5767</v>
      </c>
      <c r="X308" s="141" t="str">
        <f t="shared" si="0"/>
        <v>2024-ARDT-LV4-048-14127563</v>
      </c>
      <c r="Y308" s="17"/>
      <c r="Z308" s="151">
        <f ca="1">IF(AND(ISBLANK(F309), ISBLANK(V309)), "", NETWORKDAYS.INTL(F309, IF(V309="", TODAY(), V309), "0000110", DATA!$B$2:$B$200))</f>
        <v>3</v>
      </c>
    </row>
    <row r="309" spans="1:26" x14ac:dyDescent="0.25">
      <c r="A309" s="11" t="s">
        <v>5768</v>
      </c>
      <c r="B309" s="11">
        <v>14081905</v>
      </c>
      <c r="C309" s="16">
        <v>12.25</v>
      </c>
      <c r="D309" s="11" t="s">
        <v>5321</v>
      </c>
      <c r="E309" s="11" t="s">
        <v>5760</v>
      </c>
      <c r="F309" s="17">
        <v>45361</v>
      </c>
      <c r="G309" s="11" t="s">
        <v>5346</v>
      </c>
      <c r="H309" s="11">
        <v>1267122</v>
      </c>
      <c r="I309" s="11"/>
      <c r="J309" s="11"/>
      <c r="K309" s="11"/>
      <c r="L309" s="11"/>
      <c r="M309" s="11"/>
      <c r="N309" s="11"/>
      <c r="O309" s="11"/>
      <c r="P309" s="11"/>
      <c r="Q309" s="11"/>
      <c r="R309" s="11"/>
      <c r="S309" s="11"/>
      <c r="T309" s="11"/>
      <c r="U309" s="11"/>
      <c r="V309" s="17">
        <v>45363</v>
      </c>
      <c r="W309" s="11" t="s">
        <v>5720</v>
      </c>
      <c r="X309" s="141" t="str">
        <f t="shared" si="0"/>
        <v>2024-ARDT-LV4-049-14081905</v>
      </c>
      <c r="Y309" s="17"/>
      <c r="Z309" s="151">
        <f ca="1">IF(AND(ISBLANK(F310), ISBLANK(V310)), "", NETWORKDAYS.INTL(F310, IF(V310="", TODAY(), V310), "0000110", DATA!$B$2:$B$200))</f>
        <v>4</v>
      </c>
    </row>
    <row r="310" spans="1:26" x14ac:dyDescent="0.25">
      <c r="A310" s="11" t="s">
        <v>5769</v>
      </c>
      <c r="B310" s="11">
        <v>14081906</v>
      </c>
      <c r="C310" s="16">
        <v>12.25</v>
      </c>
      <c r="D310" s="11" t="s">
        <v>5321</v>
      </c>
      <c r="E310" s="11" t="s">
        <v>5760</v>
      </c>
      <c r="F310" s="17">
        <v>45361</v>
      </c>
      <c r="G310" s="11" t="s">
        <v>5346</v>
      </c>
      <c r="H310" s="11">
        <v>1267122</v>
      </c>
      <c r="I310" s="11"/>
      <c r="J310" s="11"/>
      <c r="K310" s="11"/>
      <c r="L310" s="11"/>
      <c r="M310" s="11"/>
      <c r="N310" s="11"/>
      <c r="O310" s="11"/>
      <c r="P310" s="11"/>
      <c r="Q310" s="11"/>
      <c r="R310" s="11"/>
      <c r="S310" s="11"/>
      <c r="T310" s="11"/>
      <c r="U310" s="11"/>
      <c r="V310" s="17">
        <v>45364</v>
      </c>
      <c r="W310" s="11" t="s">
        <v>5720</v>
      </c>
      <c r="X310" s="141" t="str">
        <f t="shared" si="0"/>
        <v>2024-ARDT-LV4-050-14081906</v>
      </c>
      <c r="Y310" s="17"/>
      <c r="Z310" s="151">
        <f ca="1">IF(AND(ISBLANK(F311), ISBLANK(V311)), "", NETWORKDAYS.INTL(F311, IF(V311="", TODAY(), V311), "0000110", DATA!$B$2:$B$200))</f>
        <v>3</v>
      </c>
    </row>
    <row r="311" spans="1:26" x14ac:dyDescent="0.25">
      <c r="A311" s="11" t="s">
        <v>5770</v>
      </c>
      <c r="B311" s="11">
        <v>14137153</v>
      </c>
      <c r="C311" s="16">
        <v>8.5</v>
      </c>
      <c r="D311" s="11" t="s">
        <v>3681</v>
      </c>
      <c r="E311" s="11">
        <v>1267829</v>
      </c>
      <c r="F311" s="17">
        <v>45362</v>
      </c>
      <c r="G311" s="11" t="s">
        <v>5346</v>
      </c>
      <c r="H311" s="11">
        <v>1158011</v>
      </c>
      <c r="I311" s="11"/>
      <c r="J311" s="11"/>
      <c r="K311" s="11"/>
      <c r="L311" s="11"/>
      <c r="M311" s="11"/>
      <c r="N311" s="11"/>
      <c r="O311" s="11"/>
      <c r="P311" s="11"/>
      <c r="Q311" s="11"/>
      <c r="R311" s="11"/>
      <c r="S311" s="11"/>
      <c r="T311" s="11"/>
      <c r="U311" s="11"/>
      <c r="V311" s="17">
        <v>45364</v>
      </c>
      <c r="W311" s="11" t="s">
        <v>5767</v>
      </c>
      <c r="X311" s="141" t="str">
        <f t="shared" si="0"/>
        <v>2024-ARDT-LV4-051-14137153</v>
      </c>
      <c r="Y311" s="17"/>
      <c r="Z311" s="151">
        <f ca="1">IF(AND(ISBLANK(F312), ISBLANK(V312)), "", NETWORKDAYS.INTL(F312, IF(V312="", TODAY(), V312), "0000110", DATA!$B$2:$B$200))</f>
        <v>4</v>
      </c>
    </row>
    <row r="312" spans="1:26" x14ac:dyDescent="0.25">
      <c r="A312" s="11" t="s">
        <v>5771</v>
      </c>
      <c r="B312" s="11">
        <v>14137155</v>
      </c>
      <c r="C312" s="16">
        <v>8.5</v>
      </c>
      <c r="D312" s="11" t="s">
        <v>3681</v>
      </c>
      <c r="E312" s="11">
        <v>1267829</v>
      </c>
      <c r="F312" s="17">
        <v>45362</v>
      </c>
      <c r="G312" s="11" t="s">
        <v>5346</v>
      </c>
      <c r="H312" s="11">
        <v>1158011</v>
      </c>
      <c r="I312" s="11"/>
      <c r="J312" s="11"/>
      <c r="K312" s="11"/>
      <c r="L312" s="11"/>
      <c r="M312" s="11"/>
      <c r="N312" s="11"/>
      <c r="O312" s="11"/>
      <c r="P312" s="11"/>
      <c r="Q312" s="11"/>
      <c r="R312" s="11"/>
      <c r="S312" s="11"/>
      <c r="T312" s="11"/>
      <c r="U312" s="11"/>
      <c r="V312" s="17">
        <v>45365</v>
      </c>
      <c r="W312" s="11" t="s">
        <v>5767</v>
      </c>
      <c r="X312" s="141" t="str">
        <f t="shared" si="0"/>
        <v>2024-ARDT-LV4-052-14137155</v>
      </c>
      <c r="Y312" s="17"/>
      <c r="Z312" s="151">
        <f ca="1">IF(AND(ISBLANK(F313), ISBLANK(V313)), "", NETWORKDAYS.INTL(F313, IF(V313="", TODAY(), V313), "0000110", DATA!$B$2:$B$200))</f>
        <v>3</v>
      </c>
    </row>
    <row r="313" spans="1:26" x14ac:dyDescent="0.25">
      <c r="A313" s="11" t="s">
        <v>5772</v>
      </c>
      <c r="B313" s="11">
        <v>14081145</v>
      </c>
      <c r="C313" s="16">
        <v>16</v>
      </c>
      <c r="D313" s="11" t="s">
        <v>5773</v>
      </c>
      <c r="E313" s="11" t="s">
        <v>5774</v>
      </c>
      <c r="F313" s="17">
        <v>45364</v>
      </c>
      <c r="G313" s="11" t="s">
        <v>5346</v>
      </c>
      <c r="H313" s="11">
        <v>1238258</v>
      </c>
      <c r="I313" s="11"/>
      <c r="J313" s="11"/>
      <c r="K313" s="11"/>
      <c r="L313" s="11"/>
      <c r="M313" s="11"/>
      <c r="N313" s="11"/>
      <c r="O313" s="11"/>
      <c r="P313" s="11"/>
      <c r="Q313" s="11"/>
      <c r="R313" s="11"/>
      <c r="S313" s="11"/>
      <c r="T313" s="11"/>
      <c r="U313" s="11"/>
      <c r="V313" s="17">
        <v>45368</v>
      </c>
      <c r="W313" s="11" t="s">
        <v>5775</v>
      </c>
      <c r="X313" s="141" t="str">
        <f t="shared" si="0"/>
        <v>2024-ARDT-LV4-053-14081145</v>
      </c>
      <c r="Y313" s="17"/>
      <c r="Z313" s="151">
        <f ca="1">IF(AND(ISBLANK(F314), ISBLANK(V314)), "", NETWORKDAYS.INTL(F314, IF(V314="", TODAY(), V314), "0000110", DATA!$B$2:$B$200))</f>
        <v>3</v>
      </c>
    </row>
    <row r="314" spans="1:26" x14ac:dyDescent="0.25">
      <c r="A314" s="11" t="s">
        <v>5776</v>
      </c>
      <c r="B314" s="11">
        <v>14081144</v>
      </c>
      <c r="C314" s="16">
        <v>12</v>
      </c>
      <c r="D314" s="11" t="s">
        <v>5777</v>
      </c>
      <c r="E314" s="11" t="s">
        <v>5778</v>
      </c>
      <c r="F314" s="17">
        <v>45364</v>
      </c>
      <c r="G314" s="11" t="s">
        <v>5346</v>
      </c>
      <c r="H314" s="11">
        <v>1239239</v>
      </c>
      <c r="I314" s="11"/>
      <c r="J314" s="11"/>
      <c r="K314" s="11"/>
      <c r="L314" s="11"/>
      <c r="M314" s="11"/>
      <c r="N314" s="11"/>
      <c r="O314" s="11"/>
      <c r="P314" s="11"/>
      <c r="Q314" s="11"/>
      <c r="R314" s="11"/>
      <c r="S314" s="11"/>
      <c r="T314" s="11"/>
      <c r="U314" s="11"/>
      <c r="V314" s="17">
        <v>45368</v>
      </c>
      <c r="W314" s="11" t="s">
        <v>5779</v>
      </c>
      <c r="X314" s="141" t="str">
        <f t="shared" si="0"/>
        <v>2024-ARDT-LV4-054-14081144</v>
      </c>
      <c r="Y314" s="17"/>
      <c r="Z314" s="151">
        <f ca="1">IF(AND(ISBLANK(F315), ISBLANK(V315)), "", NETWORKDAYS.INTL(F315, IF(V315="", TODAY(), V315), "0000110", DATA!$B$2:$B$200))</f>
        <v>4</v>
      </c>
    </row>
    <row r="315" spans="1:26" x14ac:dyDescent="0.25">
      <c r="A315" s="11" t="s">
        <v>5780</v>
      </c>
      <c r="B315" s="11">
        <v>14137156</v>
      </c>
      <c r="C315" s="16">
        <v>8.5</v>
      </c>
      <c r="D315" s="11" t="s">
        <v>3681</v>
      </c>
      <c r="E315" s="11">
        <v>1267829</v>
      </c>
      <c r="F315" s="17">
        <v>45365</v>
      </c>
      <c r="G315" s="11" t="s">
        <v>5346</v>
      </c>
      <c r="H315" s="11">
        <v>1158011</v>
      </c>
      <c r="I315" s="11"/>
      <c r="J315" s="11"/>
      <c r="K315" s="11"/>
      <c r="L315" s="11"/>
      <c r="M315" s="11"/>
      <c r="N315" s="11"/>
      <c r="O315" s="11"/>
      <c r="P315" s="11"/>
      <c r="Q315" s="11"/>
      <c r="R315" s="11"/>
      <c r="S315" s="11"/>
      <c r="T315" s="11"/>
      <c r="U315" s="11"/>
      <c r="V315" s="17">
        <v>45370</v>
      </c>
      <c r="W315" s="11" t="s">
        <v>5619</v>
      </c>
      <c r="X315" s="141" t="str">
        <f t="shared" si="0"/>
        <v>2024-ARDT-LV4-055-14137156</v>
      </c>
      <c r="Y315" s="17"/>
      <c r="Z315" s="151">
        <f ca="1">IF(AND(ISBLANK(F316), ISBLANK(V316)), "", NETWORKDAYS.INTL(F316, IF(V316="", TODAY(), V316), "0000110", DATA!$B$2:$B$200))</f>
        <v>7</v>
      </c>
    </row>
    <row r="316" spans="1:26" x14ac:dyDescent="0.25">
      <c r="A316" s="11" t="s">
        <v>5781</v>
      </c>
      <c r="B316" s="11">
        <v>14137157</v>
      </c>
      <c r="C316" s="16">
        <v>8.5</v>
      </c>
      <c r="D316" s="11" t="s">
        <v>3681</v>
      </c>
      <c r="E316" s="11">
        <v>1267829</v>
      </c>
      <c r="F316" s="17">
        <v>45365</v>
      </c>
      <c r="G316" s="11" t="s">
        <v>5346</v>
      </c>
      <c r="H316" s="11">
        <v>1158011</v>
      </c>
      <c r="I316" s="11"/>
      <c r="J316" s="11"/>
      <c r="K316" s="11"/>
      <c r="L316" s="11"/>
      <c r="M316" s="11"/>
      <c r="N316" s="11"/>
      <c r="O316" s="11"/>
      <c r="P316" s="11"/>
      <c r="Q316" s="11"/>
      <c r="R316" s="11"/>
      <c r="S316" s="11"/>
      <c r="T316" s="11"/>
      <c r="U316" s="11"/>
      <c r="V316" s="17">
        <v>45375</v>
      </c>
      <c r="W316" s="11" t="s">
        <v>5619</v>
      </c>
      <c r="X316" s="141" t="str">
        <f t="shared" si="0"/>
        <v>2024-ARDT-LV4-056-14137157</v>
      </c>
      <c r="Y316" s="17" t="s">
        <v>4968</v>
      </c>
      <c r="Z316" s="151">
        <f ca="1">IF(AND(ISBLANK(F317), ISBLANK(V317)), "", NETWORKDAYS.INTL(F317, IF(V317="", TODAY(), V317), "0000110", DATA!$B$2:$B$200))</f>
        <v>1</v>
      </c>
    </row>
    <row r="317" spans="1:26" x14ac:dyDescent="0.25">
      <c r="A317" s="11" t="s">
        <v>5782</v>
      </c>
      <c r="B317" s="11">
        <v>14127549</v>
      </c>
      <c r="C317" s="16">
        <v>3.625</v>
      </c>
      <c r="D317" s="11" t="s">
        <v>5783</v>
      </c>
      <c r="E317" s="11">
        <v>1216970</v>
      </c>
      <c r="F317" s="17">
        <v>45372</v>
      </c>
      <c r="G317" s="11" t="s">
        <v>5346</v>
      </c>
      <c r="H317" s="11">
        <v>1270617</v>
      </c>
      <c r="I317" s="11"/>
      <c r="J317" s="11"/>
      <c r="K317" s="11"/>
      <c r="L317" s="11"/>
      <c r="M317" s="11"/>
      <c r="N317" s="11"/>
      <c r="O317" s="11"/>
      <c r="P317" s="11"/>
      <c r="Q317" s="11"/>
      <c r="R317" s="11"/>
      <c r="S317" s="11"/>
      <c r="T317" s="11"/>
      <c r="U317" s="11"/>
      <c r="V317" s="17">
        <v>45372</v>
      </c>
      <c r="W317" s="11" t="s">
        <v>5784</v>
      </c>
      <c r="X317" s="141" t="str">
        <f t="shared" si="0"/>
        <v>2024-ARDT-LV4-057-14127549</v>
      </c>
      <c r="Y317" s="17"/>
      <c r="Z317" s="151">
        <f ca="1">IF(AND(ISBLANK(F318), ISBLANK(V318)), "", NETWORKDAYS.INTL(F318, IF(V318="", TODAY(), V318), "0000110", DATA!$B$2:$B$200))</f>
        <v>1</v>
      </c>
    </row>
    <row r="318" spans="1:26" x14ac:dyDescent="0.25">
      <c r="A318" s="11" t="s">
        <v>5785</v>
      </c>
      <c r="B318" s="11">
        <v>14127148</v>
      </c>
      <c r="C318" s="16">
        <v>3.625</v>
      </c>
      <c r="D318" s="11" t="s">
        <v>5783</v>
      </c>
      <c r="E318" s="11">
        <v>1216970</v>
      </c>
      <c r="F318" s="17">
        <v>45372</v>
      </c>
      <c r="G318" s="11" t="s">
        <v>5346</v>
      </c>
      <c r="H318" s="11">
        <v>1270617</v>
      </c>
      <c r="I318" s="11"/>
      <c r="J318" s="11"/>
      <c r="K318" s="11"/>
      <c r="L318" s="11"/>
      <c r="M318" s="11"/>
      <c r="N318" s="11"/>
      <c r="O318" s="11"/>
      <c r="P318" s="11"/>
      <c r="Q318" s="11"/>
      <c r="R318" s="11"/>
      <c r="S318" s="11"/>
      <c r="T318" s="11"/>
      <c r="U318" s="11"/>
      <c r="V318" s="17">
        <v>45372</v>
      </c>
      <c r="W318" s="11" t="s">
        <v>5784</v>
      </c>
      <c r="X318" s="141" t="str">
        <f t="shared" si="0"/>
        <v>2024-ARDT-LV4-058-14127148</v>
      </c>
      <c r="Y318" s="17"/>
      <c r="Z318" s="151">
        <f ca="1">IF(AND(ISBLANK(F319), ISBLANK(V319)), "", NETWORKDAYS.INTL(F319, IF(V319="", TODAY(), V319), "0000110", DATA!$B$2:$B$200))</f>
        <v>2</v>
      </c>
    </row>
    <row r="319" spans="1:26" x14ac:dyDescent="0.25">
      <c r="A319" s="11" t="s">
        <v>5786</v>
      </c>
      <c r="B319" s="11">
        <v>14127553</v>
      </c>
      <c r="C319" s="16">
        <v>5.875</v>
      </c>
      <c r="D319" s="11" t="s">
        <v>5350</v>
      </c>
      <c r="E319" s="11">
        <v>1235768</v>
      </c>
      <c r="F319" s="17">
        <v>45372</v>
      </c>
      <c r="G319" s="11" t="s">
        <v>5346</v>
      </c>
      <c r="H319" s="11">
        <v>1262047</v>
      </c>
      <c r="I319" s="11"/>
      <c r="J319" s="11"/>
      <c r="K319" s="11"/>
      <c r="L319" s="11"/>
      <c r="M319" s="11"/>
      <c r="N319" s="11"/>
      <c r="O319" s="11"/>
      <c r="P319" s="11"/>
      <c r="Q319" s="11"/>
      <c r="R319" s="11"/>
      <c r="S319" s="11"/>
      <c r="T319" s="11"/>
      <c r="U319" s="11"/>
      <c r="V319" s="17">
        <v>45375</v>
      </c>
      <c r="W319" s="11" t="s">
        <v>5649</v>
      </c>
      <c r="X319" s="141" t="str">
        <f t="shared" si="0"/>
        <v>2024-ARDT-LV4-59-14127553</v>
      </c>
      <c r="Y319" s="17"/>
      <c r="Z319" s="151">
        <f ca="1">IF(AND(ISBLANK(F320), ISBLANK(V320)), "", NETWORKDAYS.INTL(F320, IF(V320="", TODAY(), V320), "0000110", DATA!$B$2:$B$200))</f>
        <v>1</v>
      </c>
    </row>
    <row r="320" spans="1:26" x14ac:dyDescent="0.25">
      <c r="A320" s="11" t="s">
        <v>5787</v>
      </c>
      <c r="B320" s="11">
        <v>14127146</v>
      </c>
      <c r="C320" s="16">
        <v>3.625</v>
      </c>
      <c r="D320" s="11" t="s">
        <v>5783</v>
      </c>
      <c r="E320" s="11">
        <v>1216970</v>
      </c>
      <c r="F320" s="17">
        <v>45375</v>
      </c>
      <c r="G320" s="11" t="s">
        <v>5346</v>
      </c>
      <c r="H320" s="11">
        <v>1270617</v>
      </c>
      <c r="I320" s="11"/>
      <c r="J320" s="11"/>
      <c r="K320" s="11"/>
      <c r="L320" s="11"/>
      <c r="M320" s="11"/>
      <c r="N320" s="11"/>
      <c r="O320" s="11"/>
      <c r="P320" s="11"/>
      <c r="Q320" s="11"/>
      <c r="R320" s="11"/>
      <c r="S320" s="11"/>
      <c r="T320" s="11"/>
      <c r="U320" s="11"/>
      <c r="V320" s="17">
        <v>45375</v>
      </c>
      <c r="W320" s="11" t="s">
        <v>5784</v>
      </c>
      <c r="X320" s="141" t="str">
        <f t="shared" si="0"/>
        <v>2024-ARDT-LV4-60-14127146</v>
      </c>
      <c r="Y320" s="17"/>
      <c r="Z320" s="151">
        <f ca="1">IF(AND(ISBLANK(F321), ISBLANK(V321)), "", NETWORKDAYS.INTL(F321, IF(V321="", TODAY(), V321), "0000110", DATA!$B$2:$B$200))</f>
        <v>1</v>
      </c>
    </row>
    <row r="321" spans="1:26" x14ac:dyDescent="0.25">
      <c r="A321" s="11" t="s">
        <v>5788</v>
      </c>
      <c r="B321" s="11">
        <v>14127147</v>
      </c>
      <c r="C321" s="16">
        <v>3.625</v>
      </c>
      <c r="D321" s="11" t="s">
        <v>5783</v>
      </c>
      <c r="E321" s="11">
        <v>1216970</v>
      </c>
      <c r="F321" s="17">
        <v>45375</v>
      </c>
      <c r="G321" s="11" t="s">
        <v>5346</v>
      </c>
      <c r="H321" s="11">
        <v>1270617</v>
      </c>
      <c r="I321" s="11"/>
      <c r="J321" s="11"/>
      <c r="K321" s="11"/>
      <c r="L321" s="11"/>
      <c r="M321" s="11"/>
      <c r="N321" s="11"/>
      <c r="O321" s="11"/>
      <c r="P321" s="11"/>
      <c r="Q321" s="11"/>
      <c r="R321" s="11"/>
      <c r="S321" s="11"/>
      <c r="T321" s="11"/>
      <c r="U321" s="11"/>
      <c r="V321" s="17">
        <v>45375</v>
      </c>
      <c r="W321" s="11" t="s">
        <v>5784</v>
      </c>
      <c r="X321" s="141" t="str">
        <f t="shared" si="0"/>
        <v>2024-ARDT-LV4-61-14127147</v>
      </c>
      <c r="Y321" s="17"/>
      <c r="Z321" s="151">
        <f ca="1">IF(AND(ISBLANK(F322), ISBLANK(V322)), "", NETWORKDAYS.INTL(F322, IF(V322="", TODAY(), V322), "0000110", DATA!$B$2:$B$200))</f>
        <v>4</v>
      </c>
    </row>
    <row r="322" spans="1:26" x14ac:dyDescent="0.25">
      <c r="A322" s="11" t="s">
        <v>5789</v>
      </c>
      <c r="B322" s="11">
        <v>14127144</v>
      </c>
      <c r="C322" s="16">
        <v>3.625</v>
      </c>
      <c r="D322" s="11" t="s">
        <v>5783</v>
      </c>
      <c r="E322" s="11">
        <v>1216970</v>
      </c>
      <c r="F322" s="17">
        <v>45376</v>
      </c>
      <c r="G322" s="11" t="s">
        <v>5346</v>
      </c>
      <c r="H322" s="11">
        <v>1270617</v>
      </c>
      <c r="I322" s="11"/>
      <c r="J322" s="11"/>
      <c r="K322" s="11"/>
      <c r="L322" s="11"/>
      <c r="M322" s="11"/>
      <c r="N322" s="11"/>
      <c r="O322" s="11"/>
      <c r="P322" s="11"/>
      <c r="Q322" s="11"/>
      <c r="R322" s="11"/>
      <c r="S322" s="11"/>
      <c r="T322" s="11"/>
      <c r="U322" s="11"/>
      <c r="V322" s="17">
        <v>45379</v>
      </c>
      <c r="W322" s="11" t="s">
        <v>5784</v>
      </c>
      <c r="X322" s="141" t="str">
        <f t="shared" si="0"/>
        <v>2024-ARDT-LV4-062-14127144</v>
      </c>
      <c r="Y322" s="17"/>
      <c r="Z322" s="151">
        <f ca="1">IF(AND(ISBLANK(F323), ISBLANK(V323)), "", NETWORKDAYS.INTL(F323, IF(V323="", TODAY(), V323), "0000110", DATA!$B$2:$B$200))</f>
        <v>464</v>
      </c>
    </row>
    <row r="323" spans="1:26" x14ac:dyDescent="0.25">
      <c r="A323" s="11" t="s">
        <v>5790</v>
      </c>
      <c r="B323" s="11">
        <v>14127557</v>
      </c>
      <c r="C323" s="16">
        <v>5.875</v>
      </c>
      <c r="D323" s="11" t="s">
        <v>5350</v>
      </c>
      <c r="E323" s="11">
        <v>1235768</v>
      </c>
      <c r="F323" s="17">
        <v>45378</v>
      </c>
      <c r="G323" s="11" t="s">
        <v>5346</v>
      </c>
      <c r="H323" s="11">
        <v>1262047</v>
      </c>
      <c r="I323" s="11"/>
      <c r="J323" s="11"/>
      <c r="K323" s="11"/>
      <c r="L323" s="11"/>
      <c r="M323" s="11"/>
      <c r="N323" s="11"/>
      <c r="O323" s="11"/>
      <c r="P323" s="11"/>
      <c r="Q323" s="11"/>
      <c r="R323" s="11"/>
      <c r="S323" s="11"/>
      <c r="T323" s="11"/>
      <c r="U323" s="11"/>
      <c r="V323" s="17"/>
      <c r="W323" s="11" t="s">
        <v>5649</v>
      </c>
      <c r="X323" s="141" t="str">
        <f t="shared" si="0"/>
        <v>2024-ARDT-LV4-063-14127557</v>
      </c>
      <c r="Y323" s="17" t="s">
        <v>5791</v>
      </c>
      <c r="Z323" s="151">
        <f ca="1">IF(AND(ISBLANK(F324), ISBLANK(V324)), "", NETWORKDAYS.INTL(F324, IF(V324="", TODAY(), V324), "0000110", DATA!$B$2:$B$200))</f>
        <v>4</v>
      </c>
    </row>
    <row r="324" spans="1:26" x14ac:dyDescent="0.25">
      <c r="A324" s="11" t="s">
        <v>5792</v>
      </c>
      <c r="B324" s="11">
        <v>14137152</v>
      </c>
      <c r="C324" s="16">
        <v>8.5</v>
      </c>
      <c r="D324" s="11" t="s">
        <v>3681</v>
      </c>
      <c r="E324" s="11">
        <v>1267829</v>
      </c>
      <c r="F324" s="17">
        <v>45379</v>
      </c>
      <c r="G324" s="11" t="s">
        <v>5346</v>
      </c>
      <c r="H324" s="91">
        <v>1158011</v>
      </c>
      <c r="I324" s="91"/>
      <c r="J324" s="91"/>
      <c r="K324" s="91"/>
      <c r="L324" s="91"/>
      <c r="M324" s="91"/>
      <c r="N324" s="91"/>
      <c r="O324" s="91"/>
      <c r="P324" s="91"/>
      <c r="Q324" s="91"/>
      <c r="R324" s="91"/>
      <c r="S324" s="91"/>
      <c r="T324" s="91"/>
      <c r="U324" s="91"/>
      <c r="V324" s="92">
        <v>45384</v>
      </c>
      <c r="W324" s="91" t="s">
        <v>5793</v>
      </c>
      <c r="X324" s="141" t="str">
        <f t="shared" si="0"/>
        <v>2024-ARDT-LV4-064-14137152</v>
      </c>
      <c r="Y324" s="92"/>
      <c r="Z324" s="151">
        <f ca="1">IF(AND(ISBLANK(F325), ISBLANK(V325)), "", NETWORKDAYS.INTL(F325, IF(V325="", TODAY(), V325), "0000110", DATA!$B$2:$B$200))</f>
        <v>2</v>
      </c>
    </row>
    <row r="325" spans="1:26" x14ac:dyDescent="0.25">
      <c r="A325" s="11" t="s">
        <v>5794</v>
      </c>
      <c r="B325" s="11">
        <v>14127554</v>
      </c>
      <c r="C325" s="16">
        <v>5.875</v>
      </c>
      <c r="D325" s="11" t="s">
        <v>5350</v>
      </c>
      <c r="E325" s="11">
        <v>1235768</v>
      </c>
      <c r="F325" s="17">
        <v>45382</v>
      </c>
      <c r="G325" s="11" t="s">
        <v>5346</v>
      </c>
      <c r="H325" s="91">
        <v>1262047</v>
      </c>
      <c r="I325" s="91"/>
      <c r="J325" s="91"/>
      <c r="K325" s="91"/>
      <c r="L325" s="91"/>
      <c r="M325" s="91"/>
      <c r="N325" s="91"/>
      <c r="O325" s="91"/>
      <c r="P325" s="91"/>
      <c r="Q325" s="91"/>
      <c r="R325" s="91"/>
      <c r="S325" s="91"/>
      <c r="T325" s="91"/>
      <c r="U325" s="91"/>
      <c r="V325" s="92">
        <v>45383</v>
      </c>
      <c r="W325" s="91" t="s">
        <v>5795</v>
      </c>
      <c r="X325" s="141" t="str">
        <f t="shared" si="0"/>
        <v>2024-ARDT-LV4-065-14127554</v>
      </c>
      <c r="Y325" s="92"/>
      <c r="Z325" s="151">
        <f ca="1">IF(AND(ISBLANK(F326), ISBLANK(V326)), "", NETWORKDAYS.INTL(F326, IF(V326="", TODAY(), V326), "0000110", DATA!$B$2:$B$200))</f>
        <v>3</v>
      </c>
    </row>
    <row r="326" spans="1:26" x14ac:dyDescent="0.25">
      <c r="A326" s="11" t="s">
        <v>5796</v>
      </c>
      <c r="B326" s="11">
        <v>14127555</v>
      </c>
      <c r="C326" s="16">
        <v>5.875</v>
      </c>
      <c r="D326" s="11" t="s">
        <v>5350</v>
      </c>
      <c r="E326" s="11">
        <v>1235768</v>
      </c>
      <c r="F326" s="17">
        <v>45382</v>
      </c>
      <c r="G326" s="11" t="s">
        <v>5346</v>
      </c>
      <c r="H326" s="91">
        <v>1262047</v>
      </c>
      <c r="I326" s="91"/>
      <c r="J326" s="91"/>
      <c r="K326" s="91"/>
      <c r="L326" s="91"/>
      <c r="M326" s="91"/>
      <c r="N326" s="91"/>
      <c r="O326" s="91"/>
      <c r="P326" s="91"/>
      <c r="Q326" s="91"/>
      <c r="R326" s="91"/>
      <c r="S326" s="91"/>
      <c r="T326" s="91"/>
      <c r="U326" s="91"/>
      <c r="V326" s="92">
        <v>45384</v>
      </c>
      <c r="W326" s="91" t="s">
        <v>5795</v>
      </c>
      <c r="X326" s="141" t="str">
        <f t="shared" si="0"/>
        <v>2024-ARDT-LV4-066-14127555</v>
      </c>
      <c r="Y326" s="92"/>
      <c r="Z326" s="151">
        <f ca="1">IF(AND(ISBLANK(F327), ISBLANK(V327)), "", NETWORKDAYS.INTL(F327, IF(V327="", TODAY(), V327), "0000110", DATA!$B$2:$B$200))</f>
        <v>2</v>
      </c>
    </row>
    <row r="327" spans="1:26" x14ac:dyDescent="0.25">
      <c r="A327" s="11" t="s">
        <v>5797</v>
      </c>
      <c r="B327" s="11">
        <v>14127558</v>
      </c>
      <c r="C327" s="16">
        <v>6.125</v>
      </c>
      <c r="D327" s="11" t="s">
        <v>661</v>
      </c>
      <c r="E327" s="11">
        <v>1160951</v>
      </c>
      <c r="F327" s="17">
        <v>45384</v>
      </c>
      <c r="G327" s="11" t="s">
        <v>5346</v>
      </c>
      <c r="H327" s="91">
        <v>1198387</v>
      </c>
      <c r="I327" s="91"/>
      <c r="J327" s="91"/>
      <c r="K327" s="91"/>
      <c r="L327" s="91"/>
      <c r="M327" s="91"/>
      <c r="N327" s="91"/>
      <c r="O327" s="91"/>
      <c r="P327" s="91"/>
      <c r="Q327" s="91"/>
      <c r="R327" s="91"/>
      <c r="S327" s="91"/>
      <c r="T327" s="91"/>
      <c r="U327" s="91"/>
      <c r="V327" s="92">
        <v>45385</v>
      </c>
      <c r="W327" s="91" t="s">
        <v>5798</v>
      </c>
      <c r="X327" s="141" t="str">
        <f t="shared" si="0"/>
        <v>2024-ARDT-LV4-067-14127558</v>
      </c>
      <c r="Y327" s="92"/>
      <c r="Z327" s="151">
        <f ca="1">IF(AND(ISBLANK(F328), ISBLANK(V328)), "", NETWORKDAYS.INTL(F328, IF(V328="", TODAY(), V328), "0000110", DATA!$B$2:$B$200))</f>
        <v>2</v>
      </c>
    </row>
    <row r="328" spans="1:26" x14ac:dyDescent="0.25">
      <c r="A328" s="11" t="s">
        <v>5799</v>
      </c>
      <c r="B328" s="11">
        <v>14127559</v>
      </c>
      <c r="C328" s="16">
        <v>6.125</v>
      </c>
      <c r="D328" s="11" t="s">
        <v>661</v>
      </c>
      <c r="E328" s="11">
        <v>1160951</v>
      </c>
      <c r="F328" s="17">
        <v>45384</v>
      </c>
      <c r="G328" s="11" t="s">
        <v>5346</v>
      </c>
      <c r="H328" s="11">
        <v>1198387</v>
      </c>
      <c r="I328" s="11"/>
      <c r="J328" s="11"/>
      <c r="K328" s="11"/>
      <c r="L328" s="11"/>
      <c r="M328" s="11"/>
      <c r="N328" s="11"/>
      <c r="O328" s="11"/>
      <c r="P328" s="11"/>
      <c r="Q328" s="11"/>
      <c r="R328" s="11"/>
      <c r="S328" s="11"/>
      <c r="T328" s="11"/>
      <c r="U328" s="11"/>
      <c r="V328" s="17">
        <v>45385</v>
      </c>
      <c r="W328" s="11" t="s">
        <v>5798</v>
      </c>
      <c r="X328" s="141" t="str">
        <f t="shared" si="0"/>
        <v>2024-ARDT-LV4-068-14127559</v>
      </c>
      <c r="Y328" s="17"/>
      <c r="Z328" s="151">
        <f ca="1">IF(AND(ISBLANK(F329), ISBLANK(V329)), "", NETWORKDAYS.INTL(F329, IF(V329="", TODAY(), V329), "0000110", DATA!$B$2:$B$200))</f>
        <v>3</v>
      </c>
    </row>
    <row r="329" spans="1:26" x14ac:dyDescent="0.25">
      <c r="A329" s="11" t="s">
        <v>5800</v>
      </c>
      <c r="B329" s="11">
        <v>14081901</v>
      </c>
      <c r="C329" s="16">
        <v>8.5</v>
      </c>
      <c r="D329" s="11" t="s">
        <v>5693</v>
      </c>
      <c r="E329" s="11">
        <v>1263805</v>
      </c>
      <c r="F329" s="17">
        <v>45385</v>
      </c>
      <c r="G329" s="91" t="s">
        <v>5346</v>
      </c>
      <c r="H329" s="91">
        <v>1267809</v>
      </c>
      <c r="I329" s="91"/>
      <c r="J329" s="91"/>
      <c r="K329" s="91"/>
      <c r="L329" s="91"/>
      <c r="M329" s="91"/>
      <c r="N329" s="91"/>
      <c r="O329" s="91"/>
      <c r="P329" s="91"/>
      <c r="Q329" s="91"/>
      <c r="R329" s="91"/>
      <c r="S329" s="91"/>
      <c r="T329" s="91"/>
      <c r="U329" s="91"/>
      <c r="V329" s="92">
        <v>45389</v>
      </c>
      <c r="W329" s="91" t="s">
        <v>5801</v>
      </c>
      <c r="X329" s="141" t="str">
        <f t="shared" si="0"/>
        <v>2024-ARDT-LV4-069-14081901</v>
      </c>
      <c r="Y329" s="92"/>
      <c r="Z329" s="151">
        <f ca="1">IF(AND(ISBLANK(F330), ISBLANK(V330)), "", NETWORKDAYS.INTL(F330, IF(V330="", TODAY(), V330), "0000110", DATA!$B$2:$B$200))</f>
        <v>3</v>
      </c>
    </row>
    <row r="330" spans="1:26" x14ac:dyDescent="0.25">
      <c r="A330" s="11" t="s">
        <v>5802</v>
      </c>
      <c r="B330" s="11">
        <v>13994929</v>
      </c>
      <c r="C330" s="16">
        <v>8.5</v>
      </c>
      <c r="D330" s="11" t="s">
        <v>3694</v>
      </c>
      <c r="E330" s="11" t="s">
        <v>3702</v>
      </c>
      <c r="F330" s="17">
        <v>45385</v>
      </c>
      <c r="G330" s="91" t="s">
        <v>5346</v>
      </c>
      <c r="H330" s="91">
        <v>1255267</v>
      </c>
      <c r="I330" s="91"/>
      <c r="J330" s="91"/>
      <c r="K330" s="91"/>
      <c r="L330" s="91"/>
      <c r="M330" s="91"/>
      <c r="N330" s="91"/>
      <c r="O330" s="91"/>
      <c r="P330" s="91"/>
      <c r="Q330" s="91"/>
      <c r="R330" s="91"/>
      <c r="S330" s="91"/>
      <c r="T330" s="91"/>
      <c r="U330" s="91"/>
      <c r="V330" s="92">
        <v>45389</v>
      </c>
      <c r="W330" s="91" t="s">
        <v>5803</v>
      </c>
      <c r="X330" s="141" t="str">
        <f t="shared" si="0"/>
        <v>2024-ARDT-LV4-070-13994929</v>
      </c>
      <c r="Y330" s="92"/>
      <c r="Z330" s="151">
        <f ca="1">IF(AND(ISBLANK(F331), ISBLANK(V331)), "", NETWORKDAYS.INTL(F331, IF(V331="", TODAY(), V331), "0000110", DATA!$B$2:$B$200))</f>
        <v>2</v>
      </c>
    </row>
    <row r="331" spans="1:26" x14ac:dyDescent="0.25">
      <c r="A331" s="11" t="s">
        <v>5804</v>
      </c>
      <c r="B331" s="11">
        <v>13992671</v>
      </c>
      <c r="C331" s="16">
        <v>8.5</v>
      </c>
      <c r="D331" s="11" t="s">
        <v>3694</v>
      </c>
      <c r="E331" s="11">
        <v>1240803</v>
      </c>
      <c r="F331" s="17">
        <v>45398</v>
      </c>
      <c r="G331" s="91" t="s">
        <v>5346</v>
      </c>
      <c r="H331" s="91">
        <v>1255267</v>
      </c>
      <c r="I331" s="91"/>
      <c r="J331" s="91"/>
      <c r="K331" s="91"/>
      <c r="L331" s="91"/>
      <c r="M331" s="91"/>
      <c r="N331" s="91"/>
      <c r="O331" s="91"/>
      <c r="P331" s="91"/>
      <c r="Q331" s="91"/>
      <c r="R331" s="91"/>
      <c r="S331" s="91"/>
      <c r="T331" s="91"/>
      <c r="U331" s="91"/>
      <c r="V331" s="92">
        <v>45399</v>
      </c>
      <c r="W331" s="91" t="s">
        <v>5805</v>
      </c>
      <c r="X331" s="141" t="str">
        <f t="shared" si="0"/>
        <v>2024-ARDT-LV4-071-13992671</v>
      </c>
      <c r="Y331" s="92"/>
      <c r="Z331" s="151">
        <f ca="1">IF(AND(ISBLANK(F332), ISBLANK(V332)), "", NETWORKDAYS.INTL(F332, IF(V332="", TODAY(), V332), "0000110", DATA!$B$2:$B$200))</f>
        <v>4</v>
      </c>
    </row>
    <row r="332" spans="1:26" x14ac:dyDescent="0.25">
      <c r="A332" s="11" t="s">
        <v>5806</v>
      </c>
      <c r="B332" s="11">
        <v>13992672</v>
      </c>
      <c r="C332" s="16">
        <v>8.5</v>
      </c>
      <c r="D332" s="11" t="s">
        <v>3694</v>
      </c>
      <c r="E332" s="11">
        <v>1240803</v>
      </c>
      <c r="F332" s="17">
        <v>45398</v>
      </c>
      <c r="G332" s="91" t="s">
        <v>5346</v>
      </c>
      <c r="H332" s="91">
        <v>1255267</v>
      </c>
      <c r="I332" s="91"/>
      <c r="J332" s="91"/>
      <c r="K332" s="91"/>
      <c r="L332" s="91"/>
      <c r="M332" s="91"/>
      <c r="N332" s="91"/>
      <c r="O332" s="91"/>
      <c r="P332" s="91"/>
      <c r="Q332" s="91"/>
      <c r="R332" s="91"/>
      <c r="S332" s="91"/>
      <c r="T332" s="91"/>
      <c r="U332" s="91"/>
      <c r="V332" s="92">
        <v>45403</v>
      </c>
      <c r="W332" s="91" t="s">
        <v>5805</v>
      </c>
      <c r="X332" s="141" t="str">
        <f t="shared" si="0"/>
        <v>2024-ARDT-LV4-072-13992672</v>
      </c>
      <c r="Y332" s="92"/>
      <c r="Z332" s="151">
        <f ca="1">IF(AND(ISBLANK(F333), ISBLANK(V333)), "", NETWORKDAYS.INTL(F333, IF(V333="", TODAY(), V333), "0000110", DATA!$B$2:$B$200))</f>
        <v>2</v>
      </c>
    </row>
    <row r="333" spans="1:26" x14ac:dyDescent="0.25">
      <c r="A333" s="11" t="s">
        <v>5807</v>
      </c>
      <c r="B333" s="11">
        <v>14144631</v>
      </c>
      <c r="C333" s="16">
        <v>8.5</v>
      </c>
      <c r="D333" s="11" t="s">
        <v>3681</v>
      </c>
      <c r="E333" s="11">
        <v>1267829</v>
      </c>
      <c r="F333" s="17">
        <v>45400</v>
      </c>
      <c r="G333" s="91" t="s">
        <v>5346</v>
      </c>
      <c r="H333" s="91">
        <v>1158011</v>
      </c>
      <c r="I333" s="91"/>
      <c r="J333" s="91"/>
      <c r="K333" s="91"/>
      <c r="L333" s="91"/>
      <c r="M333" s="91"/>
      <c r="N333" s="91"/>
      <c r="O333" s="91"/>
      <c r="P333" s="91"/>
      <c r="Q333" s="91"/>
      <c r="R333" s="91"/>
      <c r="S333" s="91"/>
      <c r="T333" s="91"/>
      <c r="U333" s="91"/>
      <c r="V333" s="92">
        <v>45403</v>
      </c>
      <c r="W333" s="91" t="s">
        <v>5619</v>
      </c>
      <c r="X333" s="141" t="str">
        <f t="shared" si="0"/>
        <v>2024-ARDT-LV4-073-14144631</v>
      </c>
      <c r="Y333" s="92"/>
      <c r="Z333" s="151">
        <f ca="1">IF(AND(ISBLANK(F334), ISBLANK(V334)), "", NETWORKDAYS.INTL(F334, IF(V334="", TODAY(), V334), "0000110", DATA!$B$2:$B$200))</f>
        <v>4</v>
      </c>
    </row>
    <row r="334" spans="1:26" x14ac:dyDescent="0.25">
      <c r="A334" s="11" t="s">
        <v>5808</v>
      </c>
      <c r="B334" s="11">
        <v>14144630</v>
      </c>
      <c r="C334" s="16">
        <v>8.5</v>
      </c>
      <c r="D334" s="11" t="s">
        <v>3681</v>
      </c>
      <c r="E334" s="11">
        <v>1267829</v>
      </c>
      <c r="F334" s="17">
        <v>45400</v>
      </c>
      <c r="G334" s="91" t="s">
        <v>5346</v>
      </c>
      <c r="H334" s="11">
        <v>1158011</v>
      </c>
      <c r="I334" s="11"/>
      <c r="J334" s="11"/>
      <c r="K334" s="11"/>
      <c r="L334" s="11"/>
      <c r="M334" s="11"/>
      <c r="N334" s="11"/>
      <c r="O334" s="11"/>
      <c r="P334" s="11"/>
      <c r="Q334" s="11"/>
      <c r="R334" s="11"/>
      <c r="S334" s="11"/>
      <c r="T334" s="11"/>
      <c r="U334" s="11"/>
      <c r="V334" s="17">
        <v>45405</v>
      </c>
      <c r="W334" s="91" t="s">
        <v>5619</v>
      </c>
      <c r="X334" s="141" t="str">
        <f t="shared" si="0"/>
        <v>2024-ARDT-LV4-074-14144630</v>
      </c>
      <c r="Y334" s="17"/>
      <c r="Z334" s="151">
        <f ca="1">IF(AND(ISBLANK(F335), ISBLANK(V335)), "", NETWORKDAYS.INTL(F335, IF(V335="", TODAY(), V335), "0000110", DATA!$B$2:$B$200))</f>
        <v>2</v>
      </c>
    </row>
    <row r="335" spans="1:26" x14ac:dyDescent="0.25">
      <c r="A335" s="11" t="s">
        <v>5809</v>
      </c>
      <c r="B335" s="11">
        <v>14144629</v>
      </c>
      <c r="C335" s="16">
        <v>8.5</v>
      </c>
      <c r="D335" s="11" t="s">
        <v>3681</v>
      </c>
      <c r="E335" s="11">
        <v>1267829</v>
      </c>
      <c r="F335" s="17">
        <v>45400</v>
      </c>
      <c r="G335" s="91" t="s">
        <v>5346</v>
      </c>
      <c r="H335" s="91">
        <v>1158011</v>
      </c>
      <c r="I335" s="91"/>
      <c r="J335" s="91"/>
      <c r="K335" s="91"/>
      <c r="L335" s="91"/>
      <c r="M335" s="91"/>
      <c r="N335" s="91"/>
      <c r="O335" s="91"/>
      <c r="P335" s="91"/>
      <c r="Q335" s="91"/>
      <c r="R335" s="91"/>
      <c r="S335" s="91"/>
      <c r="T335" s="91"/>
      <c r="U335" s="91"/>
      <c r="V335" s="92">
        <v>45403</v>
      </c>
      <c r="W335" s="91" t="s">
        <v>5619</v>
      </c>
      <c r="X335" s="141" t="str">
        <f t="shared" si="0"/>
        <v>2024-ARDT-LV4-075-14144629</v>
      </c>
      <c r="Y335" s="92"/>
      <c r="Z335" s="151">
        <f ca="1">IF(AND(ISBLANK(F336), ISBLANK(V336)), "", NETWORKDAYS.INTL(F336, IF(V336="", TODAY(), V336), "0000110", DATA!$B$2:$B$200))</f>
        <v>1</v>
      </c>
    </row>
    <row r="336" spans="1:26" x14ac:dyDescent="0.25">
      <c r="A336" s="11" t="s">
        <v>5810</v>
      </c>
      <c r="B336" s="11">
        <v>14155386</v>
      </c>
      <c r="C336" s="16">
        <v>12.25</v>
      </c>
      <c r="D336" s="11" t="s">
        <v>5321</v>
      </c>
      <c r="E336" s="11">
        <v>1257458</v>
      </c>
      <c r="F336" s="17">
        <v>45400</v>
      </c>
      <c r="G336" s="91" t="s">
        <v>5346</v>
      </c>
      <c r="H336" s="91">
        <v>1267122</v>
      </c>
      <c r="I336" s="91"/>
      <c r="J336" s="91"/>
      <c r="K336" s="91"/>
      <c r="L336" s="91"/>
      <c r="M336" s="91"/>
      <c r="N336" s="91"/>
      <c r="O336" s="91"/>
      <c r="P336" s="91"/>
      <c r="Q336" s="91"/>
      <c r="R336" s="91"/>
      <c r="S336" s="91"/>
      <c r="T336" s="91"/>
      <c r="U336" s="91"/>
      <c r="V336" s="92">
        <v>45400</v>
      </c>
      <c r="W336" s="91" t="s">
        <v>5720</v>
      </c>
      <c r="X336" s="141" t="str">
        <f t="shared" ref="X336:X399" si="1">A336&amp;"-"&amp;B336</f>
        <v>2024-ARDT-LV4-076-14155386</v>
      </c>
      <c r="Y336" s="92"/>
      <c r="Z336" s="151" t="e">
        <f ca="1">IF(AND(ISBLANK(F337), ISBLANK(V337)), "", NETWORKDAYS.INTL(F337, IF(V337="", TODAY(), V337), "0000110", DATA!$B$2:$B$200))</f>
        <v>#VALUE!</v>
      </c>
    </row>
    <row r="337" spans="1:26" x14ac:dyDescent="0.25">
      <c r="A337" s="142" t="s">
        <v>5811</v>
      </c>
      <c r="B337" s="142">
        <v>13885235</v>
      </c>
      <c r="C337" s="221">
        <v>8.5</v>
      </c>
      <c r="D337" s="142" t="s">
        <v>59</v>
      </c>
      <c r="E337" s="222" t="s">
        <v>5812</v>
      </c>
      <c r="F337" s="223">
        <v>45403</v>
      </c>
      <c r="G337" s="224" t="s">
        <v>5346</v>
      </c>
      <c r="H337" s="224">
        <v>1228723</v>
      </c>
      <c r="I337" s="224"/>
      <c r="J337" s="224"/>
      <c r="K337" s="224"/>
      <c r="L337" s="224"/>
      <c r="M337" s="224"/>
      <c r="N337" s="224"/>
      <c r="O337" s="224"/>
      <c r="P337" s="224"/>
      <c r="Q337" s="224"/>
      <c r="R337" s="224"/>
      <c r="S337" s="224"/>
      <c r="T337" s="224"/>
      <c r="U337" s="224"/>
      <c r="V337" s="92" t="s">
        <v>5641</v>
      </c>
      <c r="W337" s="224" t="s">
        <v>5813</v>
      </c>
      <c r="X337" s="141" t="str">
        <f t="shared" si="1"/>
        <v>2024-ARDT-LV4-077-13885235</v>
      </c>
      <c r="Y337" s="92"/>
      <c r="Z337" s="151">
        <f ca="1">IF(AND(ISBLANK(F338), ISBLANK(V338)), "", NETWORKDAYS.INTL(F338, IF(V338="", TODAY(), V338), "0000110", DATA!$B$2:$B$200))</f>
        <v>5</v>
      </c>
    </row>
    <row r="338" spans="1:26" x14ac:dyDescent="0.25">
      <c r="A338" s="11" t="s">
        <v>5814</v>
      </c>
      <c r="B338" s="11">
        <v>14162006</v>
      </c>
      <c r="C338" s="16">
        <v>12.25</v>
      </c>
      <c r="D338" s="11" t="s">
        <v>5321</v>
      </c>
      <c r="E338" s="11">
        <v>1257458</v>
      </c>
      <c r="F338" s="17">
        <v>45404</v>
      </c>
      <c r="G338" s="91" t="s">
        <v>5346</v>
      </c>
      <c r="H338" s="91">
        <v>1267122</v>
      </c>
      <c r="I338" s="91"/>
      <c r="J338" s="91"/>
      <c r="K338" s="91"/>
      <c r="L338" s="91"/>
      <c r="M338" s="91"/>
      <c r="N338" s="91"/>
      <c r="O338" s="91"/>
      <c r="P338" s="91"/>
      <c r="Q338" s="91"/>
      <c r="R338" s="91"/>
      <c r="S338" s="91"/>
      <c r="T338" s="91"/>
      <c r="U338" s="91"/>
      <c r="V338" s="92">
        <v>45410</v>
      </c>
      <c r="W338" s="91" t="s">
        <v>5720</v>
      </c>
      <c r="X338" s="141" t="str">
        <f t="shared" si="1"/>
        <v>2024-ARDT-LV4-078-14162006</v>
      </c>
      <c r="Y338" s="92" t="s">
        <v>4991</v>
      </c>
      <c r="Z338" s="151">
        <f ca="1">IF(AND(ISBLANK(F339), ISBLANK(V339)), "", NETWORKDAYS.INTL(F339, IF(V339="", TODAY(), V339), "0000110", DATA!$B$2:$B$200))</f>
        <v>2</v>
      </c>
    </row>
    <row r="339" spans="1:26" x14ac:dyDescent="0.25">
      <c r="A339" s="11" t="s">
        <v>5815</v>
      </c>
      <c r="B339" s="11">
        <v>14144632</v>
      </c>
      <c r="C339" s="16">
        <v>8.5</v>
      </c>
      <c r="D339" s="11" t="s">
        <v>3681</v>
      </c>
      <c r="E339" s="11">
        <v>1267829</v>
      </c>
      <c r="F339" s="17">
        <v>45405</v>
      </c>
      <c r="G339" s="91" t="s">
        <v>5346</v>
      </c>
      <c r="H339" s="91">
        <v>1158011</v>
      </c>
      <c r="I339" s="91"/>
      <c r="J339" s="91"/>
      <c r="K339" s="91"/>
      <c r="L339" s="91"/>
      <c r="M339" s="91"/>
      <c r="N339" s="91"/>
      <c r="O339" s="91"/>
      <c r="P339" s="91"/>
      <c r="Q339" s="91"/>
      <c r="R339" s="91"/>
      <c r="S339" s="91"/>
      <c r="T339" s="91"/>
      <c r="U339" s="91"/>
      <c r="V339" s="17">
        <v>45406</v>
      </c>
      <c r="W339" s="91" t="s">
        <v>5619</v>
      </c>
      <c r="X339" s="141" t="str">
        <f t="shared" si="1"/>
        <v>2024-ARDT-LV4-079-14144632</v>
      </c>
      <c r="Y339" s="92"/>
      <c r="Z339" s="151">
        <f ca="1">IF(AND(ISBLANK(F340), ISBLANK(V340)), "", NETWORKDAYS.INTL(F340, IF(V340="", TODAY(), V340), "0000110", DATA!$B$2:$B$200))</f>
        <v>3</v>
      </c>
    </row>
    <row r="340" spans="1:26" x14ac:dyDescent="0.25">
      <c r="A340" s="11" t="s">
        <v>5816</v>
      </c>
      <c r="B340" s="11">
        <v>14144633</v>
      </c>
      <c r="C340" s="16">
        <v>8.5</v>
      </c>
      <c r="D340" s="11" t="s">
        <v>3681</v>
      </c>
      <c r="E340" s="11">
        <v>1267829</v>
      </c>
      <c r="F340" s="17">
        <v>45405</v>
      </c>
      <c r="G340" s="11" t="s">
        <v>5346</v>
      </c>
      <c r="H340" s="11">
        <v>1158011</v>
      </c>
      <c r="I340" s="11"/>
      <c r="J340" s="11"/>
      <c r="K340" s="11"/>
      <c r="L340" s="11"/>
      <c r="M340" s="11"/>
      <c r="N340" s="11"/>
      <c r="O340" s="11"/>
      <c r="P340" s="11"/>
      <c r="Q340" s="11"/>
      <c r="R340" s="11"/>
      <c r="S340" s="11"/>
      <c r="T340" s="11"/>
      <c r="U340" s="11"/>
      <c r="V340" s="17">
        <v>45407</v>
      </c>
      <c r="W340" s="91" t="s">
        <v>5619</v>
      </c>
      <c r="X340" s="141" t="str">
        <f t="shared" si="1"/>
        <v>2024-ARDT-LV4-080-14144633</v>
      </c>
      <c r="Y340" s="17"/>
      <c r="Z340" s="151">
        <f ca="1">IF(AND(ISBLANK(F341), ISBLANK(V341)), "", NETWORKDAYS.INTL(F341, IF(V341="", TODAY(), V341), "0000110", DATA!$B$2:$B$200))</f>
        <v>3</v>
      </c>
    </row>
    <row r="341" spans="1:26" x14ac:dyDescent="0.25">
      <c r="A341" s="11" t="s">
        <v>5817</v>
      </c>
      <c r="B341" s="11">
        <v>14144634</v>
      </c>
      <c r="C341" s="16">
        <v>8.5</v>
      </c>
      <c r="D341" s="11" t="s">
        <v>3681</v>
      </c>
      <c r="E341" s="11">
        <v>1267829</v>
      </c>
      <c r="F341" s="17">
        <v>45405</v>
      </c>
      <c r="G341" s="91" t="s">
        <v>5346</v>
      </c>
      <c r="H341" s="91">
        <v>1158011</v>
      </c>
      <c r="I341" s="91"/>
      <c r="J341" s="91"/>
      <c r="K341" s="91"/>
      <c r="L341" s="91"/>
      <c r="M341" s="91"/>
      <c r="N341" s="91"/>
      <c r="O341" s="91"/>
      <c r="P341" s="91"/>
      <c r="Q341" s="91"/>
      <c r="R341" s="91"/>
      <c r="S341" s="91"/>
      <c r="T341" s="91"/>
      <c r="U341" s="91"/>
      <c r="V341" s="17">
        <v>45407</v>
      </c>
      <c r="W341" s="91" t="s">
        <v>5619</v>
      </c>
      <c r="X341" s="141" t="str">
        <f t="shared" si="1"/>
        <v>2024-ARDT-LV4-081-14144634</v>
      </c>
      <c r="Y341" s="92"/>
      <c r="Z341" s="151">
        <f ca="1">IF(AND(ISBLANK(F342), ISBLANK(V342)), "", NETWORKDAYS.INTL(F342, IF(V342="", TODAY(), V342), "0000110", DATA!$B$2:$B$200))</f>
        <v>2</v>
      </c>
    </row>
    <row r="342" spans="1:26" x14ac:dyDescent="0.25">
      <c r="A342" s="11" t="s">
        <v>5818</v>
      </c>
      <c r="B342" s="11">
        <v>14167842</v>
      </c>
      <c r="C342" s="16">
        <v>8.5</v>
      </c>
      <c r="D342" s="11" t="s">
        <v>3681</v>
      </c>
      <c r="E342" s="11">
        <v>1276939</v>
      </c>
      <c r="F342" s="17">
        <v>45405</v>
      </c>
      <c r="G342" s="91" t="s">
        <v>5346</v>
      </c>
      <c r="H342" s="91">
        <v>1269498</v>
      </c>
      <c r="I342" s="91"/>
      <c r="J342" s="91"/>
      <c r="K342" s="91"/>
      <c r="L342" s="91"/>
      <c r="M342" s="91"/>
      <c r="N342" s="91"/>
      <c r="O342" s="91"/>
      <c r="P342" s="91"/>
      <c r="Q342" s="91"/>
      <c r="R342" s="91"/>
      <c r="S342" s="91"/>
      <c r="T342" s="91"/>
      <c r="U342" s="91"/>
      <c r="V342" s="17">
        <v>45406</v>
      </c>
      <c r="W342" s="91" t="s">
        <v>5686</v>
      </c>
      <c r="X342" s="141" t="str">
        <f t="shared" si="1"/>
        <v>2024-ARDT-LV4-082-14167842</v>
      </c>
      <c r="Y342" s="92"/>
      <c r="Z342" s="151">
        <f ca="1">IF(AND(ISBLANK(F343), ISBLANK(V343)), "", NETWORKDAYS.INTL(F343, IF(V343="", TODAY(), V343), "0000110", DATA!$B$2:$B$200))</f>
        <v>2</v>
      </c>
    </row>
    <row r="343" spans="1:26" x14ac:dyDescent="0.25">
      <c r="A343" s="11" t="s">
        <v>5819</v>
      </c>
      <c r="B343" s="11">
        <v>14167843</v>
      </c>
      <c r="C343" s="16">
        <v>8.5</v>
      </c>
      <c r="D343" s="11" t="s">
        <v>3681</v>
      </c>
      <c r="E343" s="11">
        <v>1276939</v>
      </c>
      <c r="F343" s="17">
        <v>45405</v>
      </c>
      <c r="G343" s="91" t="s">
        <v>5346</v>
      </c>
      <c r="H343" s="91">
        <v>1269498</v>
      </c>
      <c r="I343" s="91"/>
      <c r="J343" s="91"/>
      <c r="K343" s="91"/>
      <c r="L343" s="91"/>
      <c r="M343" s="91"/>
      <c r="N343" s="91"/>
      <c r="O343" s="91"/>
      <c r="P343" s="91"/>
      <c r="Q343" s="91"/>
      <c r="R343" s="91"/>
      <c r="S343" s="91"/>
      <c r="T343" s="91"/>
      <c r="U343" s="91"/>
      <c r="V343" s="17">
        <v>45406</v>
      </c>
      <c r="W343" s="91" t="s">
        <v>5686</v>
      </c>
      <c r="X343" s="141" t="str">
        <f t="shared" si="1"/>
        <v>2024-ARDT-LV4-083-14167843</v>
      </c>
      <c r="Y343" s="92"/>
      <c r="Z343" s="151">
        <f ca="1">IF(AND(ISBLANK(F344), ISBLANK(V344)), "", NETWORKDAYS.INTL(F344, IF(V344="", TODAY(), V344), "0000110", DATA!$B$2:$B$200))</f>
        <v>3</v>
      </c>
    </row>
    <row r="344" spans="1:26" x14ac:dyDescent="0.25">
      <c r="A344" s="11" t="s">
        <v>5820</v>
      </c>
      <c r="B344" s="11">
        <v>14127145</v>
      </c>
      <c r="C344" s="16" t="s">
        <v>5821</v>
      </c>
      <c r="D344" s="11" t="s">
        <v>5783</v>
      </c>
      <c r="E344" s="11">
        <v>1216970</v>
      </c>
      <c r="F344" s="17">
        <v>45410</v>
      </c>
      <c r="G344" s="91" t="s">
        <v>5346</v>
      </c>
      <c r="H344" s="91" t="s">
        <v>5822</v>
      </c>
      <c r="I344" s="91"/>
      <c r="J344" s="91"/>
      <c r="K344" s="91"/>
      <c r="L344" s="91"/>
      <c r="M344" s="91"/>
      <c r="N344" s="91"/>
      <c r="O344" s="91"/>
      <c r="P344" s="91"/>
      <c r="Q344" s="91"/>
      <c r="R344" s="91"/>
      <c r="S344" s="91"/>
      <c r="T344" s="91"/>
      <c r="U344" s="91"/>
      <c r="V344" s="92">
        <v>45412</v>
      </c>
      <c r="W344" s="91" t="s">
        <v>5784</v>
      </c>
      <c r="X344" s="141" t="str">
        <f t="shared" si="1"/>
        <v>2024-ARDT-LV4-084-14127145</v>
      </c>
      <c r="Y344" s="92"/>
      <c r="Z344" s="151">
        <f ca="1">IF(AND(ISBLANK(F345), ISBLANK(V345)), "", NETWORKDAYS.INTL(F345, IF(V345="", TODAY(), V345), "0000110", DATA!$B$2:$B$200))</f>
        <v>10</v>
      </c>
    </row>
    <row r="345" spans="1:26" x14ac:dyDescent="0.25">
      <c r="A345" s="11" t="s">
        <v>5823</v>
      </c>
      <c r="B345" s="11">
        <v>14127550</v>
      </c>
      <c r="C345" s="16" t="s">
        <v>5821</v>
      </c>
      <c r="D345" s="11" t="s">
        <v>5783</v>
      </c>
      <c r="E345" s="11">
        <v>1216970</v>
      </c>
      <c r="F345" s="17">
        <v>45410</v>
      </c>
      <c r="G345" s="91" t="s">
        <v>5346</v>
      </c>
      <c r="H345" s="91">
        <v>1270617</v>
      </c>
      <c r="I345" s="91"/>
      <c r="J345" s="91"/>
      <c r="K345" s="91"/>
      <c r="L345" s="91"/>
      <c r="M345" s="91"/>
      <c r="N345" s="91"/>
      <c r="O345" s="91"/>
      <c r="P345" s="91"/>
      <c r="Q345" s="91"/>
      <c r="R345" s="91"/>
      <c r="S345" s="91"/>
      <c r="T345" s="91"/>
      <c r="U345" s="91"/>
      <c r="V345" s="92">
        <v>45423</v>
      </c>
      <c r="W345" s="91" t="s">
        <v>5784</v>
      </c>
      <c r="X345" s="141" t="str">
        <f t="shared" si="1"/>
        <v>2024-ARDT-LV4-085-14127550</v>
      </c>
      <c r="Y345" s="92" t="s">
        <v>5824</v>
      </c>
      <c r="Z345" s="151">
        <f ca="1">IF(AND(ISBLANK(F346), ISBLANK(V346)), "", NETWORKDAYS.INTL(F346, IF(V346="", TODAY(), V346), "0000110", DATA!$B$2:$B$200))</f>
        <v>3</v>
      </c>
    </row>
    <row r="346" spans="1:26" x14ac:dyDescent="0.25">
      <c r="A346" s="11" t="s">
        <v>5825</v>
      </c>
      <c r="B346" s="11">
        <v>14109669</v>
      </c>
      <c r="C346" s="16" t="s">
        <v>5821</v>
      </c>
      <c r="D346" s="11" t="s">
        <v>5783</v>
      </c>
      <c r="E346" s="11">
        <v>1216970</v>
      </c>
      <c r="F346" s="17">
        <v>45410</v>
      </c>
      <c r="G346" s="91" t="s">
        <v>5346</v>
      </c>
      <c r="H346" s="11">
        <v>1270617</v>
      </c>
      <c r="I346" s="11"/>
      <c r="J346" s="11"/>
      <c r="K346" s="11"/>
      <c r="L346" s="11"/>
      <c r="M346" s="11"/>
      <c r="N346" s="11"/>
      <c r="O346" s="11"/>
      <c r="P346" s="11"/>
      <c r="Q346" s="11"/>
      <c r="R346" s="11"/>
      <c r="S346" s="11"/>
      <c r="T346" s="11"/>
      <c r="U346" s="11"/>
      <c r="V346" s="17">
        <v>45412</v>
      </c>
      <c r="W346" s="11" t="s">
        <v>5784</v>
      </c>
      <c r="X346" s="141" t="str">
        <f t="shared" si="1"/>
        <v>2024-ARDT-LV4-086-14109669</v>
      </c>
      <c r="Y346" s="17"/>
      <c r="Z346" s="151">
        <f ca="1">IF(AND(ISBLANK(F347), ISBLANK(V347)), "", NETWORKDAYS.INTL(F347, IF(V347="", TODAY(), V347), "0000110", DATA!$B$2:$B$200))</f>
        <v>5</v>
      </c>
    </row>
    <row r="347" spans="1:26" x14ac:dyDescent="0.25">
      <c r="A347" s="11" t="s">
        <v>5826</v>
      </c>
      <c r="B347" s="11">
        <v>14144620</v>
      </c>
      <c r="C347" s="16">
        <v>5.875</v>
      </c>
      <c r="D347" s="11" t="s">
        <v>5350</v>
      </c>
      <c r="E347" s="11">
        <v>1235768</v>
      </c>
      <c r="F347" s="17">
        <v>45412</v>
      </c>
      <c r="G347" s="91" t="s">
        <v>5346</v>
      </c>
      <c r="H347" s="91">
        <v>1262047</v>
      </c>
      <c r="I347" s="91"/>
      <c r="J347" s="91"/>
      <c r="K347" s="91"/>
      <c r="L347" s="91"/>
      <c r="M347" s="91"/>
      <c r="N347" s="91"/>
      <c r="O347" s="91"/>
      <c r="P347" s="91"/>
      <c r="Q347" s="91"/>
      <c r="R347" s="91"/>
      <c r="S347" s="91"/>
      <c r="T347" s="91"/>
      <c r="U347" s="91"/>
      <c r="V347" s="92">
        <v>45418</v>
      </c>
      <c r="W347" s="11" t="s">
        <v>5827</v>
      </c>
      <c r="X347" s="141" t="str">
        <f t="shared" si="1"/>
        <v>2024-ARDT-LV4-087-14144620</v>
      </c>
      <c r="Y347" s="92" t="s">
        <v>5824</v>
      </c>
      <c r="Z347" s="151">
        <f ca="1">IF(AND(ISBLANK(F348), ISBLANK(V348)), "", NETWORKDAYS.INTL(F348, IF(V348="", TODAY(), V348), "0000110", DATA!$B$2:$B$200))</f>
        <v>5</v>
      </c>
    </row>
    <row r="348" spans="1:26" x14ac:dyDescent="0.25">
      <c r="A348" s="11" t="s">
        <v>5828</v>
      </c>
      <c r="B348" s="11">
        <v>14144621</v>
      </c>
      <c r="C348" s="16">
        <v>5.875</v>
      </c>
      <c r="D348" s="11" t="s">
        <v>5350</v>
      </c>
      <c r="E348" s="11">
        <v>1235768</v>
      </c>
      <c r="F348" s="17">
        <v>45412</v>
      </c>
      <c r="G348" s="91" t="s">
        <v>5346</v>
      </c>
      <c r="H348" s="91">
        <v>1262047</v>
      </c>
      <c r="I348" s="91"/>
      <c r="J348" s="91"/>
      <c r="K348" s="91"/>
      <c r="L348" s="91"/>
      <c r="M348" s="91"/>
      <c r="N348" s="91"/>
      <c r="O348" s="91"/>
      <c r="P348" s="91"/>
      <c r="Q348" s="91"/>
      <c r="R348" s="91"/>
      <c r="S348" s="91"/>
      <c r="T348" s="91"/>
      <c r="U348" s="91"/>
      <c r="V348" s="92">
        <v>45418</v>
      </c>
      <c r="W348" s="11" t="s">
        <v>5827</v>
      </c>
      <c r="X348" s="141" t="str">
        <f t="shared" si="1"/>
        <v>2024-ARDT-LV4-088-14144621</v>
      </c>
      <c r="Y348" s="92" t="s">
        <v>5824</v>
      </c>
      <c r="Z348" s="151">
        <f ca="1">IF(AND(ISBLANK(F349), ISBLANK(V349)), "", NETWORKDAYS.INTL(F349, IF(V349="", TODAY(), V349), "0000110", DATA!$B$2:$B$200))</f>
        <v>8</v>
      </c>
    </row>
    <row r="349" spans="1:26" x14ac:dyDescent="0.25">
      <c r="A349" s="11" t="s">
        <v>5829</v>
      </c>
      <c r="B349" s="11">
        <v>14144622</v>
      </c>
      <c r="C349" s="16">
        <v>5.875</v>
      </c>
      <c r="D349" s="11" t="s">
        <v>5350</v>
      </c>
      <c r="E349" s="11">
        <v>1235768</v>
      </c>
      <c r="F349" s="17">
        <v>45412</v>
      </c>
      <c r="G349" s="91" t="s">
        <v>5346</v>
      </c>
      <c r="H349" s="91">
        <v>1262047</v>
      </c>
      <c r="I349" s="91"/>
      <c r="J349" s="91"/>
      <c r="K349" s="91"/>
      <c r="L349" s="91"/>
      <c r="M349" s="91"/>
      <c r="N349" s="91"/>
      <c r="O349" s="91"/>
      <c r="P349" s="91"/>
      <c r="Q349" s="91"/>
      <c r="R349" s="91"/>
      <c r="S349" s="91"/>
      <c r="T349" s="91"/>
      <c r="U349" s="91"/>
      <c r="V349" s="92">
        <v>45423</v>
      </c>
      <c r="W349" s="11" t="s">
        <v>5827</v>
      </c>
      <c r="X349" s="141" t="str">
        <f t="shared" si="1"/>
        <v>2024-ARDT-LV4-089-14144622</v>
      </c>
      <c r="Y349" s="92" t="s">
        <v>5830</v>
      </c>
      <c r="Z349" s="151">
        <f ca="1">IF(AND(ISBLANK(F350), ISBLANK(V350)), "", NETWORKDAYS.INTL(F350, IF(V350="", TODAY(), V350), "0000110", DATA!$B$2:$B$200))</f>
        <v>3</v>
      </c>
    </row>
    <row r="350" spans="1:26" x14ac:dyDescent="0.25">
      <c r="A350" s="11" t="s">
        <v>5831</v>
      </c>
      <c r="B350" s="11">
        <v>14167844</v>
      </c>
      <c r="C350" s="16">
        <v>8.5</v>
      </c>
      <c r="D350" s="11" t="s">
        <v>3681</v>
      </c>
      <c r="E350" s="11">
        <v>1276939</v>
      </c>
      <c r="F350" s="17">
        <v>45418</v>
      </c>
      <c r="G350" s="91" t="s">
        <v>5346</v>
      </c>
      <c r="H350" s="91">
        <v>1269498</v>
      </c>
      <c r="I350" s="91"/>
      <c r="J350" s="91"/>
      <c r="K350" s="91"/>
      <c r="L350" s="91"/>
      <c r="M350" s="91"/>
      <c r="N350" s="91"/>
      <c r="O350" s="91"/>
      <c r="P350" s="91"/>
      <c r="Q350" s="91"/>
      <c r="R350" s="91"/>
      <c r="S350" s="91"/>
      <c r="T350" s="91"/>
      <c r="U350" s="91"/>
      <c r="V350" s="92">
        <v>45420</v>
      </c>
      <c r="W350" s="91" t="s">
        <v>5686</v>
      </c>
      <c r="X350" s="141" t="str">
        <f t="shared" si="1"/>
        <v>2024-ARDT-LV4-090-14167844</v>
      </c>
      <c r="Y350" s="92"/>
      <c r="Z350" s="151">
        <f ca="1">IF(AND(ISBLANK(F351), ISBLANK(V351)), "", NETWORKDAYS.INTL(F351, IF(V351="", TODAY(), V351), "0000110", DATA!$B$2:$B$200))</f>
        <v>4</v>
      </c>
    </row>
    <row r="351" spans="1:26" x14ac:dyDescent="0.25">
      <c r="A351" s="11" t="s">
        <v>5832</v>
      </c>
      <c r="B351" s="11">
        <v>14178466</v>
      </c>
      <c r="C351" s="16">
        <v>8.5</v>
      </c>
      <c r="D351" s="11" t="s">
        <v>3681</v>
      </c>
      <c r="E351" s="11">
        <v>1276939</v>
      </c>
      <c r="F351" s="17">
        <v>45419</v>
      </c>
      <c r="G351" s="91" t="s">
        <v>5346</v>
      </c>
      <c r="H351" s="91">
        <v>1269498</v>
      </c>
      <c r="I351" s="91"/>
      <c r="J351" s="91"/>
      <c r="K351" s="91"/>
      <c r="L351" s="91"/>
      <c r="M351" s="91"/>
      <c r="N351" s="91"/>
      <c r="O351" s="91"/>
      <c r="P351" s="91"/>
      <c r="Q351" s="91"/>
      <c r="R351" s="91"/>
      <c r="S351" s="91"/>
      <c r="T351" s="91"/>
      <c r="U351" s="91"/>
      <c r="V351" s="92">
        <v>45424</v>
      </c>
      <c r="W351" s="91" t="s">
        <v>5686</v>
      </c>
      <c r="X351" s="141" t="str">
        <f t="shared" si="1"/>
        <v>2024-ARDT-LV4-091-14178466</v>
      </c>
      <c r="Y351" s="92"/>
      <c r="Z351" s="151">
        <f ca="1">IF(AND(ISBLANK(F352), ISBLANK(V352)), "", NETWORKDAYS.INTL(F352, IF(V352="", TODAY(), V352), "0000110", DATA!$B$2:$B$200))</f>
        <v>5</v>
      </c>
    </row>
    <row r="352" spans="1:26" x14ac:dyDescent="0.25">
      <c r="A352" s="11" t="s">
        <v>5833</v>
      </c>
      <c r="B352" s="11">
        <v>14178467</v>
      </c>
      <c r="C352" s="16">
        <v>8.5</v>
      </c>
      <c r="D352" s="11" t="s">
        <v>3681</v>
      </c>
      <c r="E352" s="11">
        <v>1276939</v>
      </c>
      <c r="F352" s="17">
        <v>45419</v>
      </c>
      <c r="G352" s="91" t="s">
        <v>5346</v>
      </c>
      <c r="H352" s="11">
        <v>1269498</v>
      </c>
      <c r="I352" s="11"/>
      <c r="J352" s="11"/>
      <c r="K352" s="11"/>
      <c r="L352" s="11"/>
      <c r="M352" s="11"/>
      <c r="N352" s="11"/>
      <c r="O352" s="11"/>
      <c r="P352" s="11"/>
      <c r="Q352" s="11"/>
      <c r="R352" s="11"/>
      <c r="S352" s="11"/>
      <c r="T352" s="11"/>
      <c r="U352" s="11"/>
      <c r="V352" s="17">
        <v>45425</v>
      </c>
      <c r="W352" s="91" t="s">
        <v>5686</v>
      </c>
      <c r="X352" s="141" t="str">
        <f t="shared" si="1"/>
        <v>2024-ARDT-LV4-092-14178467</v>
      </c>
      <c r="Y352" s="17" t="s">
        <v>5834</v>
      </c>
      <c r="Z352" s="151">
        <f ca="1">IF(AND(ISBLANK(F353), ISBLANK(V353)), "", NETWORKDAYS.INTL(F353, IF(V353="", TODAY(), V353), "0000110", DATA!$B$2:$B$200))</f>
        <v>5</v>
      </c>
    </row>
    <row r="353" spans="1:26" x14ac:dyDescent="0.25">
      <c r="A353" s="11" t="s">
        <v>5835</v>
      </c>
      <c r="B353" s="11">
        <v>14178468</v>
      </c>
      <c r="C353" s="16">
        <v>8.5</v>
      </c>
      <c r="D353" s="11" t="s">
        <v>3681</v>
      </c>
      <c r="E353" s="11">
        <v>1276939</v>
      </c>
      <c r="F353" s="17">
        <v>45419</v>
      </c>
      <c r="G353" s="91" t="s">
        <v>5346</v>
      </c>
      <c r="H353" s="91">
        <v>1269498</v>
      </c>
      <c r="I353" s="91"/>
      <c r="J353" s="91"/>
      <c r="K353" s="91"/>
      <c r="L353" s="91"/>
      <c r="M353" s="91"/>
      <c r="N353" s="91"/>
      <c r="O353" s="91"/>
      <c r="P353" s="91"/>
      <c r="Q353" s="91"/>
      <c r="R353" s="91"/>
      <c r="S353" s="91"/>
      <c r="T353" s="91"/>
      <c r="U353" s="91"/>
      <c r="V353" s="92">
        <v>45425</v>
      </c>
      <c r="W353" s="91" t="s">
        <v>5686</v>
      </c>
      <c r="X353" s="141" t="str">
        <f t="shared" si="1"/>
        <v>2024-ARDT-LV4-093-14178468</v>
      </c>
      <c r="Y353" s="92" t="s">
        <v>5824</v>
      </c>
      <c r="Z353" s="151">
        <f ca="1">IF(AND(ISBLANK(F354), ISBLANK(V354)), "", NETWORKDAYS.INTL(F354, IF(V354="", TODAY(), V354), "0000110", DATA!$B$2:$B$200))</f>
        <v>1</v>
      </c>
    </row>
    <row r="354" spans="1:26" x14ac:dyDescent="0.25">
      <c r="A354" s="11" t="s">
        <v>5836</v>
      </c>
      <c r="B354" s="11">
        <v>13999834</v>
      </c>
      <c r="C354" s="16">
        <v>16</v>
      </c>
      <c r="D354" s="11" t="s">
        <v>5628</v>
      </c>
      <c r="E354" s="11" t="s">
        <v>5837</v>
      </c>
      <c r="F354" s="17">
        <v>45426</v>
      </c>
      <c r="G354" s="91" t="s">
        <v>5346</v>
      </c>
      <c r="H354" s="91">
        <v>1255451</v>
      </c>
      <c r="I354" s="91"/>
      <c r="J354" s="91"/>
      <c r="K354" s="91"/>
      <c r="L354" s="91"/>
      <c r="M354" s="91"/>
      <c r="N354" s="91"/>
      <c r="O354" s="91"/>
      <c r="P354" s="91"/>
      <c r="Q354" s="91"/>
      <c r="R354" s="91"/>
      <c r="S354" s="91"/>
      <c r="T354" s="91"/>
      <c r="U354" s="91"/>
      <c r="V354" s="92">
        <v>45426</v>
      </c>
      <c r="W354" s="91" t="s">
        <v>5629</v>
      </c>
      <c r="X354" s="141" t="str">
        <f t="shared" si="1"/>
        <v>2024-ARDT-LV4-094-13999834</v>
      </c>
      <c r="Y354" s="92"/>
      <c r="Z354" s="151">
        <f ca="1">IF(AND(ISBLANK(F355), ISBLANK(V355)), "", NETWORKDAYS.INTL(F355, IF(V355="", TODAY(), V355), "0000110", DATA!$B$2:$B$200))</f>
        <v>4</v>
      </c>
    </row>
    <row r="355" spans="1:26" x14ac:dyDescent="0.25">
      <c r="A355" s="11" t="s">
        <v>5838</v>
      </c>
      <c r="B355" s="11">
        <v>14144628</v>
      </c>
      <c r="C355" s="16">
        <v>8.5</v>
      </c>
      <c r="D355" s="11" t="s">
        <v>3681</v>
      </c>
      <c r="E355" s="11">
        <v>1267829</v>
      </c>
      <c r="F355" s="17">
        <v>45426</v>
      </c>
      <c r="G355" s="91" t="s">
        <v>5346</v>
      </c>
      <c r="H355" s="91">
        <v>1158011</v>
      </c>
      <c r="I355" s="91"/>
      <c r="J355" s="91"/>
      <c r="K355" s="91"/>
      <c r="L355" s="91"/>
      <c r="M355" s="91"/>
      <c r="N355" s="91"/>
      <c r="O355" s="91"/>
      <c r="P355" s="91"/>
      <c r="Q355" s="91"/>
      <c r="R355" s="91"/>
      <c r="S355" s="91"/>
      <c r="T355" s="91"/>
      <c r="U355" s="91"/>
      <c r="V355" s="92">
        <v>45431</v>
      </c>
      <c r="W355" s="91" t="s">
        <v>5619</v>
      </c>
      <c r="X355" s="141" t="str">
        <f t="shared" si="1"/>
        <v>2024-ARDT-LV4-095-14144628</v>
      </c>
      <c r="Y355" s="92"/>
      <c r="Z355" s="151">
        <f ca="1">IF(AND(ISBLANK(F356), ISBLANK(V356)), "", NETWORKDAYS.INTL(F356, IF(V356="", TODAY(), V356), "0000110", DATA!$B$2:$B$200))</f>
        <v>2</v>
      </c>
    </row>
    <row r="356" spans="1:26" x14ac:dyDescent="0.25">
      <c r="A356" s="11" t="s">
        <v>5839</v>
      </c>
      <c r="B356" s="11">
        <v>14178463</v>
      </c>
      <c r="C356" s="16">
        <v>8.5</v>
      </c>
      <c r="D356" s="11" t="s">
        <v>3681</v>
      </c>
      <c r="E356" s="11">
        <v>1276939</v>
      </c>
      <c r="F356" s="17">
        <v>45431</v>
      </c>
      <c r="G356" s="91" t="s">
        <v>5346</v>
      </c>
      <c r="H356" s="91">
        <v>1269498</v>
      </c>
      <c r="I356" s="91"/>
      <c r="J356" s="91"/>
      <c r="K356" s="91"/>
      <c r="L356" s="91"/>
      <c r="M356" s="91"/>
      <c r="N356" s="91"/>
      <c r="O356" s="91"/>
      <c r="P356" s="91"/>
      <c r="Q356" s="91"/>
      <c r="R356" s="91"/>
      <c r="S356" s="91"/>
      <c r="T356" s="91"/>
      <c r="U356" s="91"/>
      <c r="V356" s="92">
        <v>45432</v>
      </c>
      <c r="W356" s="91" t="s">
        <v>5686</v>
      </c>
      <c r="X356" s="141" t="str">
        <f t="shared" si="1"/>
        <v>2024-ARDT-LV4-096-14178463</v>
      </c>
      <c r="Y356" s="92"/>
      <c r="Z356" s="151">
        <f ca="1">IF(AND(ISBLANK(F357), ISBLANK(V357)), "", NETWORKDAYS.INTL(F357, IF(V357="", TODAY(), V357), "0000110", DATA!$B$2:$B$200))</f>
        <v>2</v>
      </c>
    </row>
    <row r="357" spans="1:26" x14ac:dyDescent="0.25">
      <c r="A357" s="11" t="s">
        <v>5840</v>
      </c>
      <c r="B357" s="11">
        <v>14178469</v>
      </c>
      <c r="C357" s="16">
        <v>8.5</v>
      </c>
      <c r="D357" s="11" t="s">
        <v>3681</v>
      </c>
      <c r="E357" s="11">
        <v>1276939</v>
      </c>
      <c r="F357" s="17">
        <v>45431</v>
      </c>
      <c r="G357" s="91" t="s">
        <v>5346</v>
      </c>
      <c r="H357" s="91">
        <v>1269498</v>
      </c>
      <c r="I357" s="91"/>
      <c r="J357" s="91"/>
      <c r="K357" s="91"/>
      <c r="L357" s="91"/>
      <c r="M357" s="91"/>
      <c r="N357" s="91"/>
      <c r="O357" s="91"/>
      <c r="P357" s="91"/>
      <c r="Q357" s="91"/>
      <c r="R357" s="91"/>
      <c r="S357" s="91"/>
      <c r="T357" s="91"/>
      <c r="U357" s="91"/>
      <c r="V357" s="92">
        <v>45432</v>
      </c>
      <c r="W357" s="91" t="s">
        <v>5686</v>
      </c>
      <c r="X357" s="141" t="str">
        <f t="shared" si="1"/>
        <v>2024-ARDT-LV4-097-14178469</v>
      </c>
      <c r="Y357" s="92"/>
      <c r="Z357" s="151">
        <f ca="1">IF(AND(ISBLANK(F358), ISBLANK(V358)), "", NETWORKDAYS.INTL(F358, IF(V358="", TODAY(), V358), "0000110", DATA!$B$2:$B$200))</f>
        <v>2</v>
      </c>
    </row>
    <row r="358" spans="1:26" x14ac:dyDescent="0.25">
      <c r="A358" s="11" t="s">
        <v>5841</v>
      </c>
      <c r="B358" s="11">
        <v>14178476</v>
      </c>
      <c r="C358" s="16">
        <v>12.25</v>
      </c>
      <c r="D358" s="11" t="s">
        <v>5321</v>
      </c>
      <c r="E358" s="11" t="s">
        <v>5842</v>
      </c>
      <c r="F358" s="17">
        <v>45431</v>
      </c>
      <c r="G358" s="91" t="s">
        <v>5346</v>
      </c>
      <c r="H358" s="11">
        <v>1267122</v>
      </c>
      <c r="I358" s="11"/>
      <c r="J358" s="11"/>
      <c r="K358" s="11"/>
      <c r="L358" s="11"/>
      <c r="M358" s="11"/>
      <c r="N358" s="11"/>
      <c r="O358" s="11"/>
      <c r="P358" s="11"/>
      <c r="Q358" s="11"/>
      <c r="R358" s="11"/>
      <c r="S358" s="11"/>
      <c r="T358" s="11"/>
      <c r="U358" s="11"/>
      <c r="V358" s="17">
        <v>45432</v>
      </c>
      <c r="W358" s="91" t="s">
        <v>5720</v>
      </c>
      <c r="X358" s="141" t="str">
        <f t="shared" si="1"/>
        <v>2024-ARDT-LV4-098-14178476</v>
      </c>
      <c r="Y358" s="17"/>
      <c r="Z358" s="151">
        <f ca="1">IF(AND(ISBLANK(F359), ISBLANK(V359)), "", NETWORKDAYS.INTL(F359, IF(V359="", TODAY(), V359), "0000110", DATA!$B$2:$B$200))</f>
        <v>2</v>
      </c>
    </row>
    <row r="359" spans="1:26" x14ac:dyDescent="0.25">
      <c r="A359" s="11" t="s">
        <v>5843</v>
      </c>
      <c r="B359" s="11">
        <v>14144623</v>
      </c>
      <c r="C359" s="16">
        <v>5.875</v>
      </c>
      <c r="D359" s="11" t="s">
        <v>5350</v>
      </c>
      <c r="E359" s="11">
        <v>1235768</v>
      </c>
      <c r="F359" s="17">
        <v>45432</v>
      </c>
      <c r="G359" s="91" t="s">
        <v>5346</v>
      </c>
      <c r="H359" s="91">
        <v>1262047</v>
      </c>
      <c r="I359" s="91"/>
      <c r="J359" s="91"/>
      <c r="K359" s="91"/>
      <c r="L359" s="91"/>
      <c r="M359" s="91"/>
      <c r="N359" s="91"/>
      <c r="O359" s="91"/>
      <c r="P359" s="91"/>
      <c r="Q359" s="91"/>
      <c r="R359" s="91"/>
      <c r="S359" s="91"/>
      <c r="T359" s="91"/>
      <c r="U359" s="91"/>
      <c r="V359" s="92">
        <v>45433</v>
      </c>
      <c r="W359" s="91" t="s">
        <v>5844</v>
      </c>
      <c r="X359" s="141" t="str">
        <f t="shared" si="1"/>
        <v>2024-ARDT-LV4-099-14144623</v>
      </c>
      <c r="Y359" s="92"/>
      <c r="Z359" s="151">
        <f ca="1">IF(AND(ISBLANK(F360), ISBLANK(V360)), "", NETWORKDAYS.INTL(F360, IF(V360="", TODAY(), V360), "0000110", DATA!$B$2:$B$200))</f>
        <v>3</v>
      </c>
    </row>
    <row r="360" spans="1:26" x14ac:dyDescent="0.25">
      <c r="A360" s="11" t="s">
        <v>5845</v>
      </c>
      <c r="B360" s="11">
        <v>14167824</v>
      </c>
      <c r="C360" s="16">
        <v>5.875</v>
      </c>
      <c r="D360" s="11" t="s">
        <v>5350</v>
      </c>
      <c r="E360" s="11">
        <v>1235768</v>
      </c>
      <c r="F360" s="17">
        <v>45433</v>
      </c>
      <c r="G360" s="91" t="s">
        <v>5346</v>
      </c>
      <c r="H360" s="91">
        <v>1262047</v>
      </c>
      <c r="I360" s="91"/>
      <c r="J360" s="91"/>
      <c r="K360" s="91"/>
      <c r="L360" s="91"/>
      <c r="M360" s="91"/>
      <c r="N360" s="91"/>
      <c r="O360" s="91"/>
      <c r="P360" s="91"/>
      <c r="Q360" s="91"/>
      <c r="R360" s="91"/>
      <c r="S360" s="91"/>
      <c r="T360" s="91"/>
      <c r="U360" s="91"/>
      <c r="V360" s="92">
        <v>45435</v>
      </c>
      <c r="W360" s="91" t="s">
        <v>5844</v>
      </c>
      <c r="X360" s="141" t="str">
        <f t="shared" si="1"/>
        <v>2024-ARDT-LV4-100-14167824</v>
      </c>
      <c r="Y360" s="92"/>
      <c r="Z360" s="151">
        <f ca="1">IF(AND(ISBLANK(F361), ISBLANK(V361)), "", NETWORKDAYS.INTL(F361, IF(V361="", TODAY(), V361), "0000110", DATA!$B$2:$B$200))</f>
        <v>2</v>
      </c>
    </row>
    <row r="361" spans="1:26" x14ac:dyDescent="0.25">
      <c r="A361" s="11" t="s">
        <v>5846</v>
      </c>
      <c r="B361" s="11" t="s">
        <v>5847</v>
      </c>
      <c r="C361" s="16">
        <v>6.125</v>
      </c>
      <c r="D361" s="11" t="s">
        <v>661</v>
      </c>
      <c r="E361" s="11">
        <v>1160951</v>
      </c>
      <c r="F361" s="17">
        <v>45434</v>
      </c>
      <c r="G361" s="91" t="s">
        <v>5346</v>
      </c>
      <c r="H361" s="91">
        <v>1198387</v>
      </c>
      <c r="I361" s="91"/>
      <c r="J361" s="91"/>
      <c r="K361" s="91"/>
      <c r="L361" s="91"/>
      <c r="M361" s="91"/>
      <c r="N361" s="91"/>
      <c r="O361" s="91"/>
      <c r="P361" s="91"/>
      <c r="Q361" s="91"/>
      <c r="R361" s="91"/>
      <c r="S361" s="91"/>
      <c r="T361" s="91"/>
      <c r="U361" s="91"/>
      <c r="V361" s="92">
        <v>45435</v>
      </c>
      <c r="W361" s="91" t="s">
        <v>5848</v>
      </c>
      <c r="X361" s="141" t="str">
        <f t="shared" si="1"/>
        <v xml:space="preserve">2024-ARDT-LV4-101-14160191	</v>
      </c>
      <c r="Y361" s="92"/>
      <c r="Z361" s="151">
        <f ca="1">IF(AND(ISBLANK(F362), ISBLANK(V362)), "", NETWORKDAYS.INTL(F362, IF(V362="", TODAY(), V362), "0000110", DATA!$B$2:$B$200))</f>
        <v>3</v>
      </c>
    </row>
    <row r="362" spans="1:26" x14ac:dyDescent="0.25">
      <c r="A362" s="11" t="s">
        <v>5849</v>
      </c>
      <c r="B362" s="11">
        <v>14160192</v>
      </c>
      <c r="C362" s="16">
        <v>6.125</v>
      </c>
      <c r="D362" s="11" t="s">
        <v>661</v>
      </c>
      <c r="E362" s="11">
        <v>1160951</v>
      </c>
      <c r="F362" s="17">
        <v>45434</v>
      </c>
      <c r="G362" s="91" t="s">
        <v>5346</v>
      </c>
      <c r="H362" s="91">
        <v>1198387</v>
      </c>
      <c r="I362" s="91"/>
      <c r="J362" s="91"/>
      <c r="K362" s="91"/>
      <c r="L362" s="91"/>
      <c r="M362" s="91"/>
      <c r="N362" s="91"/>
      <c r="O362" s="91"/>
      <c r="P362" s="91"/>
      <c r="Q362" s="91"/>
      <c r="R362" s="91"/>
      <c r="S362" s="91"/>
      <c r="T362" s="91"/>
      <c r="U362" s="91"/>
      <c r="V362" s="92">
        <v>45438</v>
      </c>
      <c r="W362" s="91" t="s">
        <v>5848</v>
      </c>
      <c r="X362" s="141" t="str">
        <f t="shared" si="1"/>
        <v>2024-ARDT-LV4-102-14160192</v>
      </c>
      <c r="Y362" s="92"/>
      <c r="Z362" s="151">
        <f ca="1">IF(AND(ISBLANK(F363), ISBLANK(V363)), "", NETWORKDAYS.INTL(F363, IF(V363="", TODAY(), V363), "0000110", DATA!$B$2:$B$200))</f>
        <v>1</v>
      </c>
    </row>
    <row r="363" spans="1:26" x14ac:dyDescent="0.25">
      <c r="A363" s="11" t="s">
        <v>5850</v>
      </c>
      <c r="B363" s="11">
        <v>14178477</v>
      </c>
      <c r="C363" s="16">
        <v>12.25</v>
      </c>
      <c r="D363" s="11" t="s">
        <v>5321</v>
      </c>
      <c r="E363" s="11" t="s">
        <v>5851</v>
      </c>
      <c r="F363" s="17">
        <v>45439</v>
      </c>
      <c r="G363" s="91" t="s">
        <v>5346</v>
      </c>
      <c r="H363" s="11">
        <v>1267122</v>
      </c>
      <c r="I363" s="11"/>
      <c r="J363" s="11"/>
      <c r="K363" s="11"/>
      <c r="L363" s="11"/>
      <c r="M363" s="11"/>
      <c r="N363" s="11"/>
      <c r="O363" s="11"/>
      <c r="P363" s="11"/>
      <c r="Q363" s="11"/>
      <c r="R363" s="11"/>
      <c r="S363" s="11"/>
      <c r="T363" s="11"/>
      <c r="U363" s="11"/>
      <c r="V363" s="17">
        <v>45439</v>
      </c>
      <c r="W363" s="91" t="s">
        <v>5852</v>
      </c>
      <c r="X363" s="141" t="str">
        <f t="shared" si="1"/>
        <v>2024-ARDT-LV4-104-14178477</v>
      </c>
      <c r="Y363" s="17"/>
      <c r="Z363" s="151">
        <f ca="1">IF(AND(ISBLANK(F364), ISBLANK(V364)), "", NETWORKDAYS.INTL(F364, IF(V364="", TODAY(), V364), "0000110", DATA!$B$2:$B$200))</f>
        <v>4</v>
      </c>
    </row>
    <row r="364" spans="1:26" x14ac:dyDescent="0.25">
      <c r="A364" s="11" t="s">
        <v>5853</v>
      </c>
      <c r="B364" s="11">
        <v>13999836</v>
      </c>
      <c r="C364" s="16">
        <v>16</v>
      </c>
      <c r="D364" s="11" t="s">
        <v>5628</v>
      </c>
      <c r="E364" s="11">
        <v>1241180</v>
      </c>
      <c r="F364" s="17">
        <v>45440</v>
      </c>
      <c r="G364" s="91" t="s">
        <v>5346</v>
      </c>
      <c r="H364" s="91">
        <v>1255451</v>
      </c>
      <c r="I364" s="91"/>
      <c r="J364" s="91"/>
      <c r="K364" s="91"/>
      <c r="L364" s="91"/>
      <c r="M364" s="91"/>
      <c r="N364" s="91"/>
      <c r="O364" s="91"/>
      <c r="P364" s="91"/>
      <c r="Q364" s="91"/>
      <c r="R364" s="91"/>
      <c r="S364" s="91"/>
      <c r="T364" s="91"/>
      <c r="U364" s="91"/>
      <c r="V364" s="92">
        <v>45445</v>
      </c>
      <c r="W364" s="91" t="s">
        <v>5854</v>
      </c>
      <c r="X364" s="141" t="str">
        <f t="shared" si="1"/>
        <v>2024-ARDT-LV4-103-13999836</v>
      </c>
      <c r="Y364" s="92"/>
      <c r="Z364" s="151">
        <f ca="1">IF(AND(ISBLANK(F365), ISBLANK(V365)), "", NETWORKDAYS.INTL(F365, IF(V365="", TODAY(), V365), "0000110", DATA!$B$2:$B$200))</f>
        <v>3</v>
      </c>
    </row>
    <row r="365" spans="1:26" x14ac:dyDescent="0.25">
      <c r="A365" s="11" t="s">
        <v>5855</v>
      </c>
      <c r="B365" s="11">
        <v>14162007</v>
      </c>
      <c r="C365" s="16">
        <v>12.25</v>
      </c>
      <c r="D365" s="11" t="s">
        <v>5321</v>
      </c>
      <c r="E365" s="11" t="s">
        <v>5851</v>
      </c>
      <c r="F365" s="17">
        <v>45441</v>
      </c>
      <c r="G365" s="91" t="s">
        <v>5346</v>
      </c>
      <c r="H365" s="11">
        <v>1267122</v>
      </c>
      <c r="I365" s="11"/>
      <c r="J365" s="11"/>
      <c r="K365" s="11"/>
      <c r="L365" s="11"/>
      <c r="M365" s="11"/>
      <c r="N365" s="11"/>
      <c r="O365" s="11"/>
      <c r="P365" s="11"/>
      <c r="Q365" s="11"/>
      <c r="R365" s="11"/>
      <c r="S365" s="11"/>
      <c r="T365" s="11"/>
      <c r="U365" s="11"/>
      <c r="V365" s="17">
        <v>45445</v>
      </c>
      <c r="W365" s="91" t="s">
        <v>5856</v>
      </c>
      <c r="X365" s="141" t="str">
        <f t="shared" si="1"/>
        <v>2024-ARDT-LV4-105-14162007</v>
      </c>
      <c r="Y365" s="92"/>
      <c r="Z365" s="151">
        <f ca="1">IF(AND(ISBLANK(F366), ISBLANK(V366)), "", NETWORKDAYS.INTL(F366, IF(V366="", TODAY(), V366), "0000110", DATA!$B$2:$B$200))</f>
        <v>4</v>
      </c>
    </row>
    <row r="366" spans="1:26" x14ac:dyDescent="0.25">
      <c r="A366" s="11" t="s">
        <v>5857</v>
      </c>
      <c r="B366" s="11">
        <v>14162008</v>
      </c>
      <c r="C366" s="16">
        <v>12.25</v>
      </c>
      <c r="D366" s="11" t="s">
        <v>5321</v>
      </c>
      <c r="E366" s="11" t="s">
        <v>5851</v>
      </c>
      <c r="F366" s="17">
        <v>45445</v>
      </c>
      <c r="G366" s="91" t="s">
        <v>5346</v>
      </c>
      <c r="H366" s="11">
        <v>1267122</v>
      </c>
      <c r="I366" s="11"/>
      <c r="J366" s="11"/>
      <c r="K366" s="11"/>
      <c r="L366" s="11"/>
      <c r="M366" s="11"/>
      <c r="N366" s="11"/>
      <c r="O366" s="11"/>
      <c r="P366" s="11"/>
      <c r="Q366" s="11"/>
      <c r="R366" s="11"/>
      <c r="S366" s="11"/>
      <c r="T366" s="11"/>
      <c r="U366" s="11"/>
      <c r="V366" s="92">
        <v>45448</v>
      </c>
      <c r="W366" s="91" t="s">
        <v>5856</v>
      </c>
      <c r="X366" s="141" t="str">
        <f t="shared" si="1"/>
        <v>2024-ARDT-LV4-106-14162008</v>
      </c>
      <c r="Y366" s="92"/>
      <c r="Z366" s="151">
        <f ca="1">IF(AND(ISBLANK(F367), ISBLANK(V367)), "", NETWORKDAYS.INTL(F367, IF(V367="", TODAY(), V367), "0000110", DATA!$B$2:$B$200))</f>
        <v>2</v>
      </c>
    </row>
    <row r="367" spans="1:26" x14ac:dyDescent="0.25">
      <c r="A367" s="11" t="s">
        <v>5858</v>
      </c>
      <c r="B367" s="11">
        <v>14144624</v>
      </c>
      <c r="C367" s="16">
        <v>5.875</v>
      </c>
      <c r="D367" s="11" t="s">
        <v>5350</v>
      </c>
      <c r="E367" s="11">
        <v>1235768</v>
      </c>
      <c r="F367" s="17">
        <v>45446</v>
      </c>
      <c r="G367" s="91" t="s">
        <v>5346</v>
      </c>
      <c r="H367" s="91">
        <v>1262047</v>
      </c>
      <c r="I367" s="91"/>
      <c r="J367" s="91"/>
      <c r="K367" s="91"/>
      <c r="L367" s="91"/>
      <c r="M367" s="91"/>
      <c r="N367" s="91"/>
      <c r="O367" s="91"/>
      <c r="P367" s="91"/>
      <c r="Q367" s="91"/>
      <c r="R367" s="91"/>
      <c r="S367" s="91"/>
      <c r="T367" s="91"/>
      <c r="U367" s="91"/>
      <c r="V367" s="92">
        <v>45447</v>
      </c>
      <c r="W367" s="91" t="s">
        <v>5649</v>
      </c>
      <c r="X367" s="141" t="str">
        <f t="shared" si="1"/>
        <v>2024-ARDT-LV4-107-14144624</v>
      </c>
      <c r="Y367" s="92"/>
      <c r="Z367" s="151">
        <f ca="1">IF(AND(ISBLANK(F368), ISBLANK(V368)), "", NETWORKDAYS.INTL(F368, IF(V368="", TODAY(), V368), "0000110", DATA!$B$2:$B$200))</f>
        <v>4</v>
      </c>
    </row>
    <row r="368" spans="1:26" x14ac:dyDescent="0.25">
      <c r="A368" s="11" t="s">
        <v>5859</v>
      </c>
      <c r="B368" s="11">
        <v>14144625</v>
      </c>
      <c r="C368" s="16">
        <v>5.875</v>
      </c>
      <c r="D368" s="11" t="s">
        <v>5350</v>
      </c>
      <c r="E368" s="11">
        <v>1235768</v>
      </c>
      <c r="F368" s="17">
        <v>45446</v>
      </c>
      <c r="G368" s="91" t="s">
        <v>5346</v>
      </c>
      <c r="H368" s="91">
        <v>1262047</v>
      </c>
      <c r="I368" s="91"/>
      <c r="J368" s="91"/>
      <c r="K368" s="91"/>
      <c r="L368" s="91"/>
      <c r="M368" s="91"/>
      <c r="N368" s="91"/>
      <c r="O368" s="91"/>
      <c r="P368" s="91"/>
      <c r="Q368" s="91"/>
      <c r="R368" s="91"/>
      <c r="S368" s="91"/>
      <c r="T368" s="91"/>
      <c r="U368" s="91"/>
      <c r="V368" s="92">
        <v>45449</v>
      </c>
      <c r="W368" s="91" t="s">
        <v>5649</v>
      </c>
      <c r="X368" s="141" t="str">
        <f t="shared" si="1"/>
        <v>2024-ARDT-LV4-108-14144625</v>
      </c>
      <c r="Y368" s="92"/>
      <c r="Z368" s="151">
        <f ca="1">IF(AND(ISBLANK(F369), ISBLANK(V369)), "", NETWORKDAYS.INTL(F369, IF(V369="", TODAY(), V369), "0000110", DATA!$B$2:$B$200))</f>
        <v>5</v>
      </c>
    </row>
    <row r="369" spans="1:26" x14ac:dyDescent="0.25">
      <c r="A369" s="11" t="s">
        <v>5860</v>
      </c>
      <c r="B369" s="10">
        <v>14144626</v>
      </c>
      <c r="C369" s="225">
        <v>5.875</v>
      </c>
      <c r="D369" s="10" t="s">
        <v>5350</v>
      </c>
      <c r="E369" s="10">
        <v>1235768</v>
      </c>
      <c r="F369" s="69">
        <v>45447</v>
      </c>
      <c r="G369" s="91" t="s">
        <v>5346</v>
      </c>
      <c r="H369" s="91">
        <v>1262047</v>
      </c>
      <c r="I369" s="91"/>
      <c r="J369" s="91"/>
      <c r="K369" s="91"/>
      <c r="L369" s="91"/>
      <c r="M369" s="91"/>
      <c r="N369" s="91"/>
      <c r="O369" s="91"/>
      <c r="P369" s="91"/>
      <c r="Q369" s="91"/>
      <c r="R369" s="91"/>
      <c r="S369" s="91"/>
      <c r="T369" s="91"/>
      <c r="U369" s="91"/>
      <c r="V369" s="92">
        <v>45453</v>
      </c>
      <c r="W369" s="91" t="s">
        <v>5649</v>
      </c>
      <c r="X369" s="141" t="str">
        <f t="shared" si="1"/>
        <v>2024-ARDT-LV4-109-14144626</v>
      </c>
      <c r="Y369" s="92" t="s">
        <v>5830</v>
      </c>
      <c r="Z369" s="151">
        <f ca="1">IF(AND(ISBLANK(F370), ISBLANK(V370)), "", NETWORKDAYS.INTL(F370, IF(V370="", TODAY(), V370), "0000110", DATA!$B$2:$B$200))</f>
        <v>3</v>
      </c>
    </row>
    <row r="370" spans="1:26" x14ac:dyDescent="0.25">
      <c r="A370" s="11" t="s">
        <v>5861</v>
      </c>
      <c r="B370" s="10">
        <v>14167825</v>
      </c>
      <c r="C370" s="225">
        <v>5.875</v>
      </c>
      <c r="D370" s="10" t="s">
        <v>5350</v>
      </c>
      <c r="E370" s="10">
        <v>1235768</v>
      </c>
      <c r="F370" s="69">
        <v>45447</v>
      </c>
      <c r="G370" s="91" t="s">
        <v>5346</v>
      </c>
      <c r="H370" s="91">
        <v>1262047</v>
      </c>
      <c r="I370" s="91"/>
      <c r="J370" s="91"/>
      <c r="K370" s="91"/>
      <c r="L370" s="91"/>
      <c r="M370" s="91"/>
      <c r="N370" s="91"/>
      <c r="O370" s="91"/>
      <c r="P370" s="91"/>
      <c r="Q370" s="91"/>
      <c r="R370" s="91"/>
      <c r="S370" s="91"/>
      <c r="T370" s="91"/>
      <c r="U370" s="91"/>
      <c r="V370" s="17">
        <v>45449</v>
      </c>
      <c r="W370" s="91" t="s">
        <v>5649</v>
      </c>
      <c r="X370" s="141" t="str">
        <f t="shared" si="1"/>
        <v>2024-ARDT-LV4-110-14167825</v>
      </c>
      <c r="Y370" s="17"/>
      <c r="Z370" s="151">
        <f ca="1">IF(AND(ISBLANK(F371), ISBLANK(V371)), "", NETWORKDAYS.INTL(F371, IF(V371="", TODAY(), V371), "0000110", DATA!$B$2:$B$200))</f>
        <v>3</v>
      </c>
    </row>
    <row r="371" spans="1:26" x14ac:dyDescent="0.25">
      <c r="A371" s="11" t="s">
        <v>5862</v>
      </c>
      <c r="B371" s="10">
        <v>14167826</v>
      </c>
      <c r="C371" s="225">
        <v>5.875</v>
      </c>
      <c r="D371" s="10" t="s">
        <v>5350</v>
      </c>
      <c r="E371" s="10">
        <v>1235768</v>
      </c>
      <c r="F371" s="69">
        <v>45447</v>
      </c>
      <c r="G371" s="91" t="s">
        <v>5346</v>
      </c>
      <c r="H371" s="91">
        <v>1262047</v>
      </c>
      <c r="I371" s="91"/>
      <c r="J371" s="91"/>
      <c r="K371" s="91"/>
      <c r="L371" s="91"/>
      <c r="M371" s="91"/>
      <c r="N371" s="91"/>
      <c r="O371" s="91"/>
      <c r="P371" s="91"/>
      <c r="Q371" s="91"/>
      <c r="R371" s="91"/>
      <c r="S371" s="91"/>
      <c r="T371" s="91"/>
      <c r="U371" s="91"/>
      <c r="V371" s="92">
        <v>45449</v>
      </c>
      <c r="W371" s="91" t="s">
        <v>5649</v>
      </c>
      <c r="X371" s="141" t="str">
        <f t="shared" si="1"/>
        <v>2024-ARDT-LV4-111-14167826</v>
      </c>
      <c r="Y371" s="92"/>
      <c r="Z371" s="151">
        <f ca="1">IF(AND(ISBLANK(F372), ISBLANK(V372)), "", NETWORKDAYS.INTL(F372, IF(V372="", TODAY(), V372), "0000110", DATA!$B$2:$B$200))</f>
        <v>2</v>
      </c>
    </row>
    <row r="372" spans="1:26" x14ac:dyDescent="0.25">
      <c r="A372" s="11" t="s">
        <v>5863</v>
      </c>
      <c r="B372" s="10">
        <v>14178462</v>
      </c>
      <c r="C372" s="225">
        <v>8.5</v>
      </c>
      <c r="D372" s="10" t="s">
        <v>3681</v>
      </c>
      <c r="E372" s="10">
        <v>1276939</v>
      </c>
      <c r="F372" s="69">
        <v>45448</v>
      </c>
      <c r="G372" s="91" t="s">
        <v>5346</v>
      </c>
      <c r="H372" s="91">
        <v>1269498</v>
      </c>
      <c r="I372" s="91"/>
      <c r="J372" s="91"/>
      <c r="K372" s="91"/>
      <c r="L372" s="91"/>
      <c r="M372" s="91"/>
      <c r="N372" s="91"/>
      <c r="O372" s="91"/>
      <c r="P372" s="91"/>
      <c r="Q372" s="91"/>
      <c r="R372" s="91"/>
      <c r="S372" s="91"/>
      <c r="T372" s="91"/>
      <c r="U372" s="91"/>
      <c r="V372" s="92">
        <v>45451</v>
      </c>
      <c r="W372" s="91" t="s">
        <v>5686</v>
      </c>
      <c r="X372" s="141" t="str">
        <f t="shared" si="1"/>
        <v>2024-ARDT-LV4-112-14178462</v>
      </c>
      <c r="Y372" s="92"/>
      <c r="Z372" s="151">
        <f ca="1">IF(AND(ISBLANK(F373), ISBLANK(V373)), "", NETWORKDAYS.INTL(F373, IF(V373="", TODAY(), V373), "0000110", DATA!$B$2:$B$200))</f>
        <v>2</v>
      </c>
    </row>
    <row r="373" spans="1:26" x14ac:dyDescent="0.25">
      <c r="A373" s="11" t="s">
        <v>5864</v>
      </c>
      <c r="B373" s="10">
        <v>14178464</v>
      </c>
      <c r="C373" s="225">
        <v>8.5</v>
      </c>
      <c r="D373" s="10" t="s">
        <v>3681</v>
      </c>
      <c r="E373" s="10">
        <v>1276939</v>
      </c>
      <c r="F373" s="69">
        <v>45448</v>
      </c>
      <c r="G373" s="91" t="s">
        <v>5346</v>
      </c>
      <c r="H373" s="91">
        <v>1269498</v>
      </c>
      <c r="I373" s="91"/>
      <c r="J373" s="91"/>
      <c r="K373" s="91"/>
      <c r="L373" s="91"/>
      <c r="M373" s="91"/>
      <c r="N373" s="91"/>
      <c r="O373" s="91"/>
      <c r="P373" s="91"/>
      <c r="Q373" s="91"/>
      <c r="R373" s="91"/>
      <c r="S373" s="91"/>
      <c r="T373" s="91"/>
      <c r="U373" s="91"/>
      <c r="V373" s="92">
        <v>45451</v>
      </c>
      <c r="W373" s="91" t="s">
        <v>5686</v>
      </c>
      <c r="X373" s="141" t="str">
        <f t="shared" si="1"/>
        <v>2024-ARDT-LV4-113-14178464</v>
      </c>
      <c r="Y373" s="92"/>
      <c r="Z373" s="151">
        <f ca="1">IF(AND(ISBLANK(F374), ISBLANK(V374)), "", NETWORKDAYS.INTL(F374, IF(V374="", TODAY(), V374), "0000110", DATA!$B$2:$B$200))</f>
        <v>4</v>
      </c>
    </row>
    <row r="374" spans="1:26" x14ac:dyDescent="0.25">
      <c r="A374" s="11" t="s">
        <v>5865</v>
      </c>
      <c r="B374" s="10">
        <v>14178465</v>
      </c>
      <c r="C374" s="225">
        <v>8.5</v>
      </c>
      <c r="D374" s="10" t="s">
        <v>3681</v>
      </c>
      <c r="E374" s="10">
        <v>1276939</v>
      </c>
      <c r="F374" s="69">
        <v>45448</v>
      </c>
      <c r="G374" s="91" t="s">
        <v>5346</v>
      </c>
      <c r="H374" s="91">
        <v>1269498</v>
      </c>
      <c r="I374" s="91"/>
      <c r="J374" s="91"/>
      <c r="K374" s="91"/>
      <c r="L374" s="91"/>
      <c r="M374" s="91"/>
      <c r="N374" s="91"/>
      <c r="O374" s="91"/>
      <c r="P374" s="91"/>
      <c r="Q374" s="91"/>
      <c r="R374" s="91"/>
      <c r="S374" s="91"/>
      <c r="T374" s="91"/>
      <c r="U374" s="91"/>
      <c r="V374" s="92">
        <v>45453</v>
      </c>
      <c r="W374" s="91" t="s">
        <v>5686</v>
      </c>
      <c r="X374" s="141" t="str">
        <f t="shared" si="1"/>
        <v>2024-ARDT-LV4-114-14178465</v>
      </c>
      <c r="Y374" s="92"/>
      <c r="Z374" s="151">
        <f ca="1">IF(AND(ISBLANK(F375), ISBLANK(V375)), "", NETWORKDAYS.INTL(F375, IF(V375="", TODAY(), V375), "0000110", DATA!$B$2:$B$200))</f>
        <v>2</v>
      </c>
    </row>
    <row r="375" spans="1:26" x14ac:dyDescent="0.25">
      <c r="A375" s="11" t="s">
        <v>5866</v>
      </c>
      <c r="B375" s="10">
        <v>14178470</v>
      </c>
      <c r="C375" s="225">
        <v>8.5</v>
      </c>
      <c r="D375" s="10" t="s">
        <v>3681</v>
      </c>
      <c r="E375" s="10">
        <v>1276939</v>
      </c>
      <c r="F375" s="69">
        <v>45448</v>
      </c>
      <c r="G375" s="91" t="s">
        <v>5346</v>
      </c>
      <c r="H375" s="91">
        <v>1269498</v>
      </c>
      <c r="I375" s="91"/>
      <c r="J375" s="91"/>
      <c r="K375" s="91"/>
      <c r="L375" s="91"/>
      <c r="M375" s="91"/>
      <c r="N375" s="91"/>
      <c r="O375" s="91"/>
      <c r="P375" s="91"/>
      <c r="Q375" s="91"/>
      <c r="R375" s="91"/>
      <c r="S375" s="91"/>
      <c r="T375" s="91"/>
      <c r="U375" s="91"/>
      <c r="V375" s="92">
        <v>45451</v>
      </c>
      <c r="W375" s="91" t="s">
        <v>5686</v>
      </c>
      <c r="X375" s="141" t="str">
        <f t="shared" si="1"/>
        <v>2024-ARDT-LV4-115-14178470</v>
      </c>
      <c r="Y375" s="92"/>
      <c r="Z375" s="151">
        <f ca="1">IF(AND(ISBLANK(F376), ISBLANK(V376)), "", NETWORKDAYS.INTL(F376, IF(V376="", TODAY(), V376), "0000110", DATA!$B$2:$B$200))</f>
        <v>3</v>
      </c>
    </row>
    <row r="376" spans="1:26" x14ac:dyDescent="0.25">
      <c r="A376" s="11" t="s">
        <v>5867</v>
      </c>
      <c r="B376" s="10">
        <v>14178458</v>
      </c>
      <c r="C376" s="225">
        <v>6.125</v>
      </c>
      <c r="D376" s="10" t="s">
        <v>661</v>
      </c>
      <c r="E376" s="10">
        <v>1160951</v>
      </c>
      <c r="F376" s="69">
        <v>45452</v>
      </c>
      <c r="G376" s="91" t="s">
        <v>5346</v>
      </c>
      <c r="H376" s="11">
        <v>1198387</v>
      </c>
      <c r="I376" s="11"/>
      <c r="J376" s="11"/>
      <c r="K376" s="11"/>
      <c r="L376" s="11"/>
      <c r="M376" s="11"/>
      <c r="N376" s="11"/>
      <c r="O376" s="11"/>
      <c r="P376" s="11"/>
      <c r="Q376" s="11"/>
      <c r="R376" s="11"/>
      <c r="S376" s="11"/>
      <c r="T376" s="11"/>
      <c r="U376" s="11"/>
      <c r="V376" s="17">
        <v>45454</v>
      </c>
      <c r="W376" s="11" t="s">
        <v>5868</v>
      </c>
      <c r="X376" s="141" t="str">
        <f t="shared" si="1"/>
        <v>2024-ARDT-LV4-116-14178458</v>
      </c>
      <c r="Y376" s="17"/>
      <c r="Z376" s="151">
        <f ca="1">IF(AND(ISBLANK(F377), ISBLANK(V377)), "", NETWORKDAYS.INTL(F377, IF(V377="", TODAY(), V377), "0000110", DATA!$B$2:$B$200))</f>
        <v>2</v>
      </c>
    </row>
    <row r="377" spans="1:26" x14ac:dyDescent="0.25">
      <c r="A377" s="11" t="s">
        <v>5869</v>
      </c>
      <c r="B377" s="10">
        <v>14178459</v>
      </c>
      <c r="C377" s="225">
        <v>6.125</v>
      </c>
      <c r="D377" s="10" t="s">
        <v>661</v>
      </c>
      <c r="E377" s="10">
        <v>1160951</v>
      </c>
      <c r="F377" s="69">
        <v>45452</v>
      </c>
      <c r="G377" s="91" t="s">
        <v>5346</v>
      </c>
      <c r="H377" s="11">
        <v>1198387</v>
      </c>
      <c r="I377" s="11"/>
      <c r="J377" s="11"/>
      <c r="K377" s="11"/>
      <c r="L377" s="11"/>
      <c r="M377" s="11"/>
      <c r="N377" s="11"/>
      <c r="O377" s="11"/>
      <c r="P377" s="11"/>
      <c r="Q377" s="11"/>
      <c r="R377" s="11"/>
      <c r="S377" s="11"/>
      <c r="T377" s="11"/>
      <c r="U377" s="11"/>
      <c r="V377" s="92">
        <v>45453</v>
      </c>
      <c r="W377" s="11" t="s">
        <v>5868</v>
      </c>
      <c r="X377" s="141" t="str">
        <f t="shared" si="1"/>
        <v>2024-ARDT-LV4-117-14178459</v>
      </c>
      <c r="Y377" s="92"/>
      <c r="Z377" s="151">
        <f ca="1">IF(AND(ISBLANK(F378), ISBLANK(V378)), "", NETWORKDAYS.INTL(F378, IF(V378="", TODAY(), V378), "0000110", DATA!$B$2:$B$200))</f>
        <v>2</v>
      </c>
    </row>
    <row r="378" spans="1:26" x14ac:dyDescent="0.25">
      <c r="A378" s="11" t="s">
        <v>5870</v>
      </c>
      <c r="B378" s="10">
        <v>14167828</v>
      </c>
      <c r="C378" s="225">
        <v>5.875</v>
      </c>
      <c r="D378" s="10" t="s">
        <v>5350</v>
      </c>
      <c r="E378" s="10">
        <v>1235768</v>
      </c>
      <c r="F378" s="69">
        <v>45453</v>
      </c>
      <c r="G378" s="91" t="s">
        <v>5346</v>
      </c>
      <c r="H378" s="91">
        <v>1262047</v>
      </c>
      <c r="I378" s="91"/>
      <c r="J378" s="91"/>
      <c r="K378" s="91"/>
      <c r="L378" s="91"/>
      <c r="M378" s="91"/>
      <c r="N378" s="91"/>
      <c r="O378" s="91"/>
      <c r="P378" s="91"/>
      <c r="Q378" s="91"/>
      <c r="R378" s="91"/>
      <c r="S378" s="91"/>
      <c r="T378" s="91"/>
      <c r="U378" s="91"/>
      <c r="V378" s="92">
        <v>45454</v>
      </c>
      <c r="W378" s="91" t="s">
        <v>5649</v>
      </c>
      <c r="X378" s="141" t="str">
        <f t="shared" si="1"/>
        <v>2024-ARDT-LV4-118-14167828</v>
      </c>
      <c r="Y378" s="92"/>
      <c r="Z378" s="151">
        <f ca="1">IF(AND(ISBLANK(F379), ISBLANK(V379)), "", NETWORKDAYS.INTL(F379, IF(V379="", TODAY(), V379), "0000110", DATA!$B$2:$B$200))</f>
        <v>3</v>
      </c>
    </row>
    <row r="379" spans="1:26" x14ac:dyDescent="0.25">
      <c r="A379" s="11" t="s">
        <v>5871</v>
      </c>
      <c r="B379" s="10">
        <v>14178471</v>
      </c>
      <c r="C379" s="225">
        <v>8.5</v>
      </c>
      <c r="D379" s="10" t="s">
        <v>3681</v>
      </c>
      <c r="E379" s="10">
        <v>1276939</v>
      </c>
      <c r="F379" s="69">
        <v>45453</v>
      </c>
      <c r="G379" s="91" t="s">
        <v>5346</v>
      </c>
      <c r="H379" s="91">
        <v>1269498</v>
      </c>
      <c r="I379" s="91"/>
      <c r="J379" s="91"/>
      <c r="K379" s="91"/>
      <c r="L379" s="91"/>
      <c r="M379" s="91"/>
      <c r="N379" s="91"/>
      <c r="O379" s="91"/>
      <c r="P379" s="91"/>
      <c r="Q379" s="91"/>
      <c r="R379" s="91"/>
      <c r="S379" s="91"/>
      <c r="T379" s="91"/>
      <c r="U379" s="91"/>
      <c r="V379" s="92">
        <v>45455</v>
      </c>
      <c r="W379" s="91" t="s">
        <v>5686</v>
      </c>
      <c r="X379" s="141" t="str">
        <f t="shared" si="1"/>
        <v>2024-ARDT-LV4-119-14178471</v>
      </c>
      <c r="Y379" s="92"/>
      <c r="Z379" s="151">
        <f ca="1">IF(AND(ISBLANK(F380), ISBLANK(V380)), "", NETWORKDAYS.INTL(F380, IF(V380="", TODAY(), V380), "0000110", DATA!$B$2:$B$200))</f>
        <v>-7</v>
      </c>
    </row>
    <row r="380" spans="1:26" x14ac:dyDescent="0.25">
      <c r="A380" s="11" t="s">
        <v>5872</v>
      </c>
      <c r="B380" s="10">
        <v>14190172</v>
      </c>
      <c r="C380" s="225">
        <v>8.5</v>
      </c>
      <c r="D380" s="10" t="s">
        <v>3681</v>
      </c>
      <c r="E380" s="10">
        <v>1276939</v>
      </c>
      <c r="F380" s="69">
        <v>45453</v>
      </c>
      <c r="G380" s="91" t="s">
        <v>5346</v>
      </c>
      <c r="H380" s="91">
        <v>1269498</v>
      </c>
      <c r="I380" s="91"/>
      <c r="J380" s="91"/>
      <c r="K380" s="91"/>
      <c r="L380" s="91"/>
      <c r="M380" s="91"/>
      <c r="N380" s="91"/>
      <c r="O380" s="91"/>
      <c r="P380" s="91"/>
      <c r="Q380" s="91"/>
      <c r="R380" s="91"/>
      <c r="S380" s="91"/>
      <c r="T380" s="91"/>
      <c r="U380" s="91"/>
      <c r="V380" s="92">
        <v>45445</v>
      </c>
      <c r="W380" s="91" t="s">
        <v>5686</v>
      </c>
      <c r="X380" s="141" t="str">
        <f t="shared" si="1"/>
        <v>2024-ARDT-LV4-120-14190172</v>
      </c>
      <c r="Y380" s="92"/>
      <c r="Z380" s="151">
        <f ca="1">IF(AND(ISBLANK(F381), ISBLANK(V381)), "", NETWORKDAYS.INTL(F381, IF(V381="", TODAY(), V381), "0000110", DATA!$B$2:$B$200))</f>
        <v>3</v>
      </c>
    </row>
    <row r="381" spans="1:26" x14ac:dyDescent="0.25">
      <c r="A381" s="11" t="s">
        <v>5873</v>
      </c>
      <c r="B381" s="10">
        <v>14160187</v>
      </c>
      <c r="C381" s="225">
        <v>5.875</v>
      </c>
      <c r="D381" s="10" t="s">
        <v>5350</v>
      </c>
      <c r="E381" s="10">
        <v>1235768</v>
      </c>
      <c r="F381" s="69">
        <v>45454</v>
      </c>
      <c r="G381" s="91" t="s">
        <v>5346</v>
      </c>
      <c r="H381" s="91">
        <v>1262047</v>
      </c>
      <c r="I381" s="91"/>
      <c r="J381" s="91"/>
      <c r="K381" s="91"/>
      <c r="L381" s="91"/>
      <c r="M381" s="91"/>
      <c r="N381" s="91"/>
      <c r="O381" s="91"/>
      <c r="P381" s="91"/>
      <c r="Q381" s="91"/>
      <c r="R381" s="91"/>
      <c r="S381" s="91"/>
      <c r="T381" s="91"/>
      <c r="U381" s="91"/>
      <c r="V381" s="92">
        <v>45458</v>
      </c>
      <c r="W381" s="91" t="s">
        <v>5649</v>
      </c>
      <c r="X381" s="141" t="str">
        <f t="shared" si="1"/>
        <v>2024-ARDT-LV4-121-14160187</v>
      </c>
      <c r="Y381" s="92"/>
      <c r="Z381" s="151">
        <f ca="1">IF(AND(ISBLANK(F382), ISBLANK(V382)), "", NETWORKDAYS.INTL(F382, IF(V382="", TODAY(), V382), "0000110", DATA!$B$2:$B$200))</f>
        <v>3</v>
      </c>
    </row>
    <row r="382" spans="1:26" x14ac:dyDescent="0.25">
      <c r="A382" s="11" t="s">
        <v>5874</v>
      </c>
      <c r="B382" s="10">
        <v>14160188</v>
      </c>
      <c r="C382" s="225">
        <v>5.875</v>
      </c>
      <c r="D382" s="10" t="s">
        <v>5350</v>
      </c>
      <c r="E382" s="10">
        <v>1235768</v>
      </c>
      <c r="F382" s="69">
        <v>45454</v>
      </c>
      <c r="G382" s="91" t="s">
        <v>5346</v>
      </c>
      <c r="H382" s="91">
        <v>1262047</v>
      </c>
      <c r="I382" s="91"/>
      <c r="J382" s="91"/>
      <c r="K382" s="91"/>
      <c r="L382" s="91"/>
      <c r="M382" s="91"/>
      <c r="N382" s="91"/>
      <c r="O382" s="91"/>
      <c r="P382" s="91"/>
      <c r="Q382" s="91"/>
      <c r="R382" s="91"/>
      <c r="S382" s="91"/>
      <c r="T382" s="91"/>
      <c r="U382" s="91"/>
      <c r="V382" s="17">
        <v>45456</v>
      </c>
      <c r="W382" s="91" t="s">
        <v>5649</v>
      </c>
      <c r="X382" s="141" t="str">
        <f t="shared" si="1"/>
        <v>2024-ARDT-LV4-122-14160188</v>
      </c>
      <c r="Y382" s="17"/>
      <c r="Z382" s="151">
        <f ca="1">IF(AND(ISBLANK(F383), ISBLANK(V383)), "", NETWORKDAYS.INTL(F383, IF(V383="", TODAY(), V383), "0000110", DATA!$B$2:$B$200))</f>
        <v>3</v>
      </c>
    </row>
    <row r="383" spans="1:26" x14ac:dyDescent="0.25">
      <c r="A383" s="11" t="s">
        <v>5875</v>
      </c>
      <c r="B383" s="10">
        <v>14160189</v>
      </c>
      <c r="C383" s="225">
        <v>5.875</v>
      </c>
      <c r="D383" s="10" t="s">
        <v>5350</v>
      </c>
      <c r="E383" s="10">
        <v>1235768</v>
      </c>
      <c r="F383" s="69">
        <v>45454</v>
      </c>
      <c r="G383" s="91" t="s">
        <v>5346</v>
      </c>
      <c r="H383" s="91">
        <v>1262047</v>
      </c>
      <c r="I383" s="91"/>
      <c r="J383" s="91"/>
      <c r="K383" s="91"/>
      <c r="L383" s="91"/>
      <c r="M383" s="91"/>
      <c r="N383" s="91"/>
      <c r="O383" s="91"/>
      <c r="P383" s="91"/>
      <c r="Q383" s="91"/>
      <c r="R383" s="91"/>
      <c r="S383" s="91"/>
      <c r="T383" s="91"/>
      <c r="U383" s="91"/>
      <c r="V383" s="92">
        <v>45458</v>
      </c>
      <c r="W383" s="91" t="s">
        <v>5649</v>
      </c>
      <c r="X383" s="141" t="str">
        <f t="shared" si="1"/>
        <v>2024-ARDT-LV4-123-14160189</v>
      </c>
      <c r="Y383" s="92"/>
      <c r="Z383" s="151">
        <f ca="1">IF(AND(ISBLANK(F384), ISBLANK(V384)), "", NETWORKDAYS.INTL(F384, IF(V384="", TODAY(), V384), "0000110", DATA!$B$2:$B$200))</f>
        <v>2</v>
      </c>
    </row>
    <row r="384" spans="1:26" x14ac:dyDescent="0.25">
      <c r="A384" s="11" t="s">
        <v>5876</v>
      </c>
      <c r="B384" s="10">
        <v>14160184</v>
      </c>
      <c r="C384" s="225">
        <v>5.875</v>
      </c>
      <c r="D384" s="10" t="s">
        <v>5350</v>
      </c>
      <c r="E384" s="10">
        <v>1235768</v>
      </c>
      <c r="F384" s="69">
        <v>45455</v>
      </c>
      <c r="G384" s="91" t="s">
        <v>5346</v>
      </c>
      <c r="H384" s="91">
        <v>1262047</v>
      </c>
      <c r="I384" s="91"/>
      <c r="J384" s="91"/>
      <c r="K384" s="91"/>
      <c r="L384" s="91"/>
      <c r="M384" s="91"/>
      <c r="N384" s="91"/>
      <c r="O384" s="91"/>
      <c r="P384" s="91"/>
      <c r="Q384" s="91"/>
      <c r="R384" s="91"/>
      <c r="S384" s="91"/>
      <c r="T384" s="91"/>
      <c r="U384" s="91"/>
      <c r="V384" s="92">
        <v>45459</v>
      </c>
      <c r="W384" s="91" t="s">
        <v>5649</v>
      </c>
      <c r="X384" s="141" t="str">
        <f t="shared" si="1"/>
        <v>2024-ARDT-LV4-124-14160184</v>
      </c>
      <c r="Y384" s="92"/>
      <c r="Z384" s="151">
        <f ca="1">IF(AND(ISBLANK(F385), ISBLANK(V385)), "", NETWORKDAYS.INTL(F385, IF(V385="", TODAY(), V385), "0000110", DATA!$B$2:$B$200))</f>
        <v>8</v>
      </c>
    </row>
    <row r="385" spans="1:26" x14ac:dyDescent="0.25">
      <c r="A385" s="11" t="s">
        <v>5877</v>
      </c>
      <c r="B385" s="10">
        <v>14160185</v>
      </c>
      <c r="C385" s="225">
        <v>5.875</v>
      </c>
      <c r="D385" s="10" t="s">
        <v>5350</v>
      </c>
      <c r="E385" s="10">
        <v>1235768</v>
      </c>
      <c r="F385" s="69">
        <v>45455</v>
      </c>
      <c r="G385" s="91" t="s">
        <v>5346</v>
      </c>
      <c r="H385" s="91">
        <v>1262047</v>
      </c>
      <c r="I385" s="91"/>
      <c r="J385" s="91"/>
      <c r="K385" s="91"/>
      <c r="L385" s="91"/>
      <c r="M385" s="91"/>
      <c r="N385" s="91"/>
      <c r="O385" s="91"/>
      <c r="P385" s="91"/>
      <c r="Q385" s="91"/>
      <c r="R385" s="91"/>
      <c r="S385" s="91"/>
      <c r="T385" s="91"/>
      <c r="U385" s="91"/>
      <c r="V385" s="92">
        <v>45470</v>
      </c>
      <c r="W385" s="91" t="s">
        <v>5649</v>
      </c>
      <c r="X385" s="141" t="str">
        <f t="shared" si="1"/>
        <v>2024-ARDT-LV4-125-14160185</v>
      </c>
      <c r="Y385" s="92" t="s">
        <v>5830</v>
      </c>
      <c r="Z385" s="151">
        <f ca="1">IF(AND(ISBLANK(F386), ISBLANK(V386)), "", NETWORKDAYS.INTL(F386, IF(V386="", TODAY(), V386), "0000110", DATA!$B$2:$B$200))</f>
        <v>3</v>
      </c>
    </row>
    <row r="386" spans="1:26" x14ac:dyDescent="0.25">
      <c r="A386" s="11" t="s">
        <v>5878</v>
      </c>
      <c r="B386" s="10">
        <v>14160190</v>
      </c>
      <c r="C386" s="225">
        <v>5.875</v>
      </c>
      <c r="D386" s="10" t="s">
        <v>5350</v>
      </c>
      <c r="E386" s="10">
        <v>1235768</v>
      </c>
      <c r="F386" s="69">
        <v>45455</v>
      </c>
      <c r="G386" s="91" t="s">
        <v>5346</v>
      </c>
      <c r="H386" s="91">
        <v>1262047</v>
      </c>
      <c r="I386" s="91"/>
      <c r="J386" s="91"/>
      <c r="K386" s="91"/>
      <c r="L386" s="91"/>
      <c r="M386" s="91"/>
      <c r="N386" s="91"/>
      <c r="O386" s="91"/>
      <c r="P386" s="91"/>
      <c r="Q386" s="91"/>
      <c r="R386" s="91"/>
      <c r="S386" s="91"/>
      <c r="T386" s="91"/>
      <c r="U386" s="91"/>
      <c r="V386" s="92">
        <v>45463</v>
      </c>
      <c r="W386" s="91" t="s">
        <v>5649</v>
      </c>
      <c r="X386" s="141" t="str">
        <f t="shared" si="1"/>
        <v>2024-ARDT-LV4-126-14160190</v>
      </c>
      <c r="Y386" s="92"/>
      <c r="Z386" s="151">
        <f ca="1">IF(AND(ISBLANK(F387), ISBLANK(V387)), "", NETWORKDAYS.INTL(F387, IF(V387="", TODAY(), V387), "0000110", DATA!$B$2:$B$200))</f>
        <v>3</v>
      </c>
    </row>
    <row r="387" spans="1:26" x14ac:dyDescent="0.25">
      <c r="A387" s="11" t="s">
        <v>5879</v>
      </c>
      <c r="B387" s="10">
        <v>14167829</v>
      </c>
      <c r="C387" s="225">
        <v>8.375</v>
      </c>
      <c r="D387" s="10" t="s">
        <v>5880</v>
      </c>
      <c r="E387" s="10" t="s">
        <v>5690</v>
      </c>
      <c r="F387" s="69">
        <v>45456</v>
      </c>
      <c r="G387" s="91" t="s">
        <v>5346</v>
      </c>
      <c r="H387" s="91">
        <v>1239176</v>
      </c>
      <c r="I387" s="91"/>
      <c r="J387" s="91"/>
      <c r="K387" s="91"/>
      <c r="L387" s="91"/>
      <c r="M387" s="91"/>
      <c r="N387" s="91"/>
      <c r="O387" s="91"/>
      <c r="P387" s="91"/>
      <c r="Q387" s="91"/>
      <c r="R387" s="91"/>
      <c r="S387" s="91"/>
      <c r="T387" s="91"/>
      <c r="U387" s="91"/>
      <c r="V387" s="92">
        <v>45466</v>
      </c>
      <c r="W387" s="91" t="s">
        <v>5881</v>
      </c>
      <c r="X387" s="141" t="str">
        <f t="shared" si="1"/>
        <v>2024-ARDT-LV4-127-14167829</v>
      </c>
      <c r="Y387" s="92"/>
      <c r="Z387" s="151">
        <f ca="1">IF(AND(ISBLANK(F388), ISBLANK(V388)), "", NETWORKDAYS.INTL(F388, IF(V388="", TODAY(), V388), "0000110", DATA!$B$2:$B$200))</f>
        <v>3</v>
      </c>
    </row>
    <row r="388" spans="1:26" x14ac:dyDescent="0.25">
      <c r="A388" s="11" t="s">
        <v>5882</v>
      </c>
      <c r="B388" s="10">
        <v>14190169</v>
      </c>
      <c r="C388" s="225">
        <v>8.5</v>
      </c>
      <c r="D388" s="10" t="s">
        <v>3776</v>
      </c>
      <c r="E388" s="10">
        <v>1276939</v>
      </c>
      <c r="F388" s="69">
        <v>45456</v>
      </c>
      <c r="G388" s="91" t="s">
        <v>5346</v>
      </c>
      <c r="H388" s="11">
        <v>1269498</v>
      </c>
      <c r="I388" s="11"/>
      <c r="J388" s="11"/>
      <c r="K388" s="11"/>
      <c r="L388" s="11"/>
      <c r="M388" s="11"/>
      <c r="N388" s="11"/>
      <c r="O388" s="11"/>
      <c r="P388" s="11"/>
      <c r="Q388" s="11"/>
      <c r="R388" s="11"/>
      <c r="S388" s="11"/>
      <c r="T388" s="11"/>
      <c r="U388" s="11"/>
      <c r="V388" s="17">
        <v>45466</v>
      </c>
      <c r="W388" s="11" t="s">
        <v>5686</v>
      </c>
      <c r="X388" s="141" t="str">
        <f t="shared" si="1"/>
        <v>2024-ARDT-LV4-128-14190169</v>
      </c>
      <c r="Y388" s="17"/>
      <c r="Z388" s="151">
        <f ca="1">IF(AND(ISBLANK(F389), ISBLANK(V389)), "", NETWORKDAYS.INTL(F389, IF(V389="", TODAY(), V389), "0000110", DATA!$B$2:$B$200))</f>
        <v>2</v>
      </c>
    </row>
    <row r="389" spans="1:26" x14ac:dyDescent="0.25">
      <c r="A389" s="11" t="s">
        <v>5883</v>
      </c>
      <c r="B389" s="10">
        <v>14190170</v>
      </c>
      <c r="C389" s="225">
        <v>8.5</v>
      </c>
      <c r="D389" s="10" t="s">
        <v>3776</v>
      </c>
      <c r="E389" s="10">
        <v>1276939</v>
      </c>
      <c r="F389" s="69">
        <v>45456</v>
      </c>
      <c r="G389" s="91" t="s">
        <v>5346</v>
      </c>
      <c r="H389" s="11">
        <v>1269498</v>
      </c>
      <c r="I389" s="11"/>
      <c r="J389" s="11"/>
      <c r="K389" s="11"/>
      <c r="L389" s="11"/>
      <c r="M389" s="11"/>
      <c r="N389" s="11"/>
      <c r="O389" s="11"/>
      <c r="P389" s="11"/>
      <c r="Q389" s="11"/>
      <c r="R389" s="11"/>
      <c r="S389" s="11"/>
      <c r="T389" s="11"/>
      <c r="U389" s="11"/>
      <c r="V389" s="92">
        <v>45463</v>
      </c>
      <c r="W389" s="11" t="s">
        <v>5686</v>
      </c>
      <c r="X389" s="141" t="str">
        <f t="shared" si="1"/>
        <v>2024-ARDT-LV4-129-14190170</v>
      </c>
      <c r="Y389" s="92"/>
      <c r="Z389" s="151">
        <f ca="1">IF(AND(ISBLANK(F390), ISBLANK(V390)), "", NETWORKDAYS.INTL(F390, IF(V390="", TODAY(), V390), "0000110", DATA!$B$2:$B$200))</f>
        <v>3</v>
      </c>
    </row>
    <row r="390" spans="1:26" x14ac:dyDescent="0.25">
      <c r="A390" s="11" t="s">
        <v>5884</v>
      </c>
      <c r="B390" s="10">
        <v>14155383</v>
      </c>
      <c r="C390" s="225">
        <v>8.375</v>
      </c>
      <c r="D390" s="10" t="s">
        <v>5350</v>
      </c>
      <c r="E390" s="10">
        <v>1283630</v>
      </c>
      <c r="F390" s="69">
        <v>45463</v>
      </c>
      <c r="G390" s="91" t="s">
        <v>5346</v>
      </c>
      <c r="H390" s="91">
        <v>1267027</v>
      </c>
      <c r="I390" s="91"/>
      <c r="J390" s="91"/>
      <c r="K390" s="91"/>
      <c r="L390" s="91"/>
      <c r="M390" s="91"/>
      <c r="N390" s="91"/>
      <c r="O390" s="91"/>
      <c r="P390" s="91"/>
      <c r="Q390" s="91"/>
      <c r="R390" s="91"/>
      <c r="S390" s="91"/>
      <c r="T390" s="91"/>
      <c r="U390" s="91"/>
      <c r="V390" s="92">
        <v>45467</v>
      </c>
      <c r="W390" s="11" t="s">
        <v>5885</v>
      </c>
      <c r="X390" s="141" t="str">
        <f t="shared" si="1"/>
        <v>2024-ARDT-LV4-130-14155383</v>
      </c>
      <c r="Y390" s="92"/>
      <c r="Z390" s="151">
        <f ca="1">IF(AND(ISBLANK(F391), ISBLANK(V391)), "", NETWORKDAYS.INTL(F391, IF(V391="", TODAY(), V391), "0000110", DATA!$B$2:$B$200))</f>
        <v>2</v>
      </c>
    </row>
    <row r="391" spans="1:26" x14ac:dyDescent="0.25">
      <c r="A391" s="11" t="s">
        <v>5886</v>
      </c>
      <c r="B391" s="10">
        <v>14198198</v>
      </c>
      <c r="C391" s="225">
        <v>6.125</v>
      </c>
      <c r="D391" s="10" t="s">
        <v>661</v>
      </c>
      <c r="E391" s="10">
        <v>1160951</v>
      </c>
      <c r="F391" s="69">
        <v>45466</v>
      </c>
      <c r="G391" s="91" t="s">
        <v>5346</v>
      </c>
      <c r="H391" s="91">
        <v>1198387</v>
      </c>
      <c r="I391" s="91"/>
      <c r="J391" s="91"/>
      <c r="K391" s="91"/>
      <c r="L391" s="91"/>
      <c r="M391" s="91"/>
      <c r="N391" s="91"/>
      <c r="O391" s="91"/>
      <c r="P391" s="91"/>
      <c r="Q391" s="91"/>
      <c r="R391" s="91"/>
      <c r="S391" s="91"/>
      <c r="T391" s="91"/>
      <c r="U391" s="91"/>
      <c r="V391" s="92">
        <v>45467</v>
      </c>
      <c r="W391" s="91" t="s">
        <v>5614</v>
      </c>
      <c r="X391" s="141" t="str">
        <f t="shared" si="1"/>
        <v>2024-ARDT-LV4-131-14198198</v>
      </c>
      <c r="Y391" s="92"/>
      <c r="Z391" s="151">
        <f ca="1">IF(AND(ISBLANK(F392), ISBLANK(V392)), "", NETWORKDAYS.INTL(F392, IF(V392="", TODAY(), V392), "0000110", DATA!$B$2:$B$200))</f>
        <v>2</v>
      </c>
    </row>
    <row r="392" spans="1:26" x14ac:dyDescent="0.25">
      <c r="A392" s="11" t="s">
        <v>5887</v>
      </c>
      <c r="B392" s="10">
        <v>14198199</v>
      </c>
      <c r="C392" s="225">
        <v>6.125</v>
      </c>
      <c r="D392" s="10" t="s">
        <v>661</v>
      </c>
      <c r="E392" s="10">
        <v>1160951</v>
      </c>
      <c r="F392" s="69">
        <v>45466</v>
      </c>
      <c r="G392" s="91" t="s">
        <v>5346</v>
      </c>
      <c r="H392" s="91">
        <v>1198387</v>
      </c>
      <c r="I392" s="91"/>
      <c r="J392" s="91"/>
      <c r="K392" s="91"/>
      <c r="L392" s="91"/>
      <c r="M392" s="91"/>
      <c r="N392" s="91"/>
      <c r="O392" s="91"/>
      <c r="P392" s="91"/>
      <c r="Q392" s="91"/>
      <c r="R392" s="91"/>
      <c r="S392" s="91"/>
      <c r="T392" s="91"/>
      <c r="U392" s="91"/>
      <c r="V392" s="92">
        <v>45467</v>
      </c>
      <c r="W392" s="91" t="s">
        <v>5614</v>
      </c>
      <c r="X392" s="141" t="str">
        <f t="shared" si="1"/>
        <v>2024-ARDT-LV4-132-14198199</v>
      </c>
      <c r="Y392" s="92"/>
      <c r="Z392" s="151">
        <f ca="1">IF(AND(ISBLANK(F393), ISBLANK(V393)), "", NETWORKDAYS.INTL(F393, IF(V393="", TODAY(), V393), "0000110", DATA!$B$2:$B$200))</f>
        <v>4</v>
      </c>
    </row>
    <row r="393" spans="1:26" x14ac:dyDescent="0.25">
      <c r="A393" s="11" t="s">
        <v>5888</v>
      </c>
      <c r="B393" s="10">
        <v>14160186</v>
      </c>
      <c r="C393" s="225">
        <v>5.875</v>
      </c>
      <c r="D393" s="10" t="s">
        <v>5350</v>
      </c>
      <c r="E393" s="10">
        <v>1235768</v>
      </c>
      <c r="F393" s="69">
        <v>45466</v>
      </c>
      <c r="G393" s="91" t="s">
        <v>5346</v>
      </c>
      <c r="H393" s="91">
        <v>1262047</v>
      </c>
      <c r="I393" s="91"/>
      <c r="J393" s="91"/>
      <c r="K393" s="91"/>
      <c r="L393" s="91"/>
      <c r="M393" s="91"/>
      <c r="N393" s="91"/>
      <c r="O393" s="91"/>
      <c r="P393" s="91"/>
      <c r="Q393" s="91"/>
      <c r="R393" s="91"/>
      <c r="S393" s="91"/>
      <c r="T393" s="91"/>
      <c r="U393" s="91"/>
      <c r="V393" s="92">
        <v>45469</v>
      </c>
      <c r="W393" s="91" t="s">
        <v>5649</v>
      </c>
      <c r="X393" s="141" t="str">
        <f t="shared" si="1"/>
        <v>2024-ARDT-LV4-133-14160186</v>
      </c>
      <c r="Y393" s="92"/>
      <c r="Z393" s="151">
        <f ca="1">IF(AND(ISBLANK(F394), ISBLANK(V394)), "", NETWORKDAYS.INTL(F394, IF(V394="", TODAY(), V394), "0000110", DATA!$B$2:$B$200))</f>
        <v>4</v>
      </c>
    </row>
    <row r="394" spans="1:26" x14ac:dyDescent="0.25">
      <c r="A394" s="11" t="s">
        <v>5889</v>
      </c>
      <c r="B394" s="10">
        <v>14136245</v>
      </c>
      <c r="C394" s="225">
        <v>16</v>
      </c>
      <c r="D394" s="10" t="s">
        <v>5773</v>
      </c>
      <c r="E394" s="10" t="s">
        <v>5890</v>
      </c>
      <c r="F394" s="69">
        <v>45467</v>
      </c>
      <c r="G394" s="91" t="s">
        <v>5346</v>
      </c>
      <c r="H394" s="11">
        <v>1239257</v>
      </c>
      <c r="I394" s="11"/>
      <c r="J394" s="11"/>
      <c r="K394" s="11"/>
      <c r="L394" s="11"/>
      <c r="M394" s="11"/>
      <c r="N394" s="11"/>
      <c r="O394" s="11"/>
      <c r="P394" s="11"/>
      <c r="Q394" s="11"/>
      <c r="R394" s="11"/>
      <c r="S394" s="11"/>
      <c r="T394" s="11"/>
      <c r="U394" s="11"/>
      <c r="V394" s="17">
        <v>45470</v>
      </c>
      <c r="W394" s="11" t="s">
        <v>5891</v>
      </c>
      <c r="X394" s="141" t="str">
        <f t="shared" si="1"/>
        <v>2024-ARDT-LV4-134-14136245</v>
      </c>
      <c r="Y394" s="17"/>
      <c r="Z394" s="151">
        <f ca="1">IF(AND(ISBLANK(F395), ISBLANK(V395)), "", NETWORKDAYS.INTL(F395, IF(V395="", TODAY(), V395), "0000110", DATA!$B$2:$B$200))</f>
        <v>4</v>
      </c>
    </row>
    <row r="395" spans="1:26" x14ac:dyDescent="0.25">
      <c r="A395" s="11" t="s">
        <v>5892</v>
      </c>
      <c r="B395" s="10">
        <v>14199935</v>
      </c>
      <c r="C395" s="225">
        <v>8.5</v>
      </c>
      <c r="D395" s="10" t="s">
        <v>3776</v>
      </c>
      <c r="E395" s="10" t="s">
        <v>3789</v>
      </c>
      <c r="F395" s="69">
        <v>45469</v>
      </c>
      <c r="G395" s="91" t="s">
        <v>5346</v>
      </c>
      <c r="H395" s="91">
        <v>1158011</v>
      </c>
      <c r="I395" s="91"/>
      <c r="J395" s="91"/>
      <c r="K395" s="91"/>
      <c r="L395" s="91"/>
      <c r="M395" s="91"/>
      <c r="N395" s="91"/>
      <c r="O395" s="91"/>
      <c r="P395" s="91"/>
      <c r="Q395" s="91"/>
      <c r="R395" s="91"/>
      <c r="S395" s="91"/>
      <c r="T395" s="91"/>
      <c r="U395" s="91"/>
      <c r="V395" s="92">
        <v>45474</v>
      </c>
      <c r="W395" s="11" t="s">
        <v>5619</v>
      </c>
      <c r="X395" s="141" t="str">
        <f t="shared" si="1"/>
        <v>2024-ARDT-LV4-135-14199935</v>
      </c>
      <c r="Y395" s="92"/>
      <c r="Z395" s="151">
        <f ca="1">IF(AND(ISBLANK(F396), ISBLANK(V396)), "", NETWORKDAYS.INTL(F396, IF(V396="", TODAY(), V396), "0000110", DATA!$B$2:$B$200))</f>
        <v>4</v>
      </c>
    </row>
    <row r="396" spans="1:26" x14ac:dyDescent="0.25">
      <c r="A396" s="11" t="s">
        <v>5893</v>
      </c>
      <c r="B396" s="10">
        <v>14199936</v>
      </c>
      <c r="C396" s="225">
        <v>8.5</v>
      </c>
      <c r="D396" s="10" t="s">
        <v>3776</v>
      </c>
      <c r="E396" s="10" t="s">
        <v>3789</v>
      </c>
      <c r="F396" s="69">
        <v>45469</v>
      </c>
      <c r="G396" s="91" t="s">
        <v>5346</v>
      </c>
      <c r="H396" s="91">
        <v>1269498</v>
      </c>
      <c r="I396" s="91"/>
      <c r="J396" s="91"/>
      <c r="K396" s="91"/>
      <c r="L396" s="91"/>
      <c r="M396" s="91"/>
      <c r="N396" s="91"/>
      <c r="O396" s="91"/>
      <c r="P396" s="91"/>
      <c r="Q396" s="91"/>
      <c r="R396" s="91"/>
      <c r="S396" s="91"/>
      <c r="T396" s="91"/>
      <c r="U396" s="91"/>
      <c r="V396" s="92">
        <v>45474</v>
      </c>
      <c r="W396" s="11" t="s">
        <v>5686</v>
      </c>
      <c r="X396" s="141" t="str">
        <f t="shared" si="1"/>
        <v>2024-ARDT-LV4-136-14199936</v>
      </c>
      <c r="Y396" s="92"/>
      <c r="Z396" s="151">
        <f ca="1">IF(AND(ISBLANK(F397), ISBLANK(V397)), "", NETWORKDAYS.INTL(F397, IF(V397="", TODAY(), V397), "0000110", DATA!$B$2:$B$200))</f>
        <v>5</v>
      </c>
    </row>
    <row r="397" spans="1:26" x14ac:dyDescent="0.25">
      <c r="A397" s="11" t="s">
        <v>5894</v>
      </c>
      <c r="B397" s="10">
        <v>14199937</v>
      </c>
      <c r="C397" s="225">
        <v>8.5</v>
      </c>
      <c r="D397" s="10" t="s">
        <v>3776</v>
      </c>
      <c r="E397" s="10">
        <v>1276939</v>
      </c>
      <c r="F397" s="69">
        <v>45470</v>
      </c>
      <c r="G397" s="91" t="s">
        <v>5346</v>
      </c>
      <c r="H397" s="91">
        <v>1269498</v>
      </c>
      <c r="I397" s="91"/>
      <c r="J397" s="91"/>
      <c r="K397" s="91"/>
      <c r="L397" s="91"/>
      <c r="M397" s="91"/>
      <c r="N397" s="91"/>
      <c r="O397" s="91"/>
      <c r="P397" s="91"/>
      <c r="Q397" s="91"/>
      <c r="R397" s="91"/>
      <c r="S397" s="91"/>
      <c r="T397" s="91"/>
      <c r="U397" s="91"/>
      <c r="V397" s="92">
        <v>45476</v>
      </c>
      <c r="W397" s="91" t="s">
        <v>5686</v>
      </c>
      <c r="X397" s="141" t="str">
        <f t="shared" si="1"/>
        <v>2024-ARDT-LV4-137-14199937</v>
      </c>
      <c r="Y397" s="92" t="s">
        <v>5824</v>
      </c>
      <c r="Z397" s="151">
        <f ca="1">IF(AND(ISBLANK(F398), ISBLANK(V398)), "", NETWORKDAYS.INTL(F398, IF(V398="", TODAY(), V398), "0000110", DATA!$B$2:$B$200))</f>
        <v>5</v>
      </c>
    </row>
    <row r="398" spans="1:26" x14ac:dyDescent="0.25">
      <c r="A398" s="11" t="s">
        <v>5895</v>
      </c>
      <c r="B398" s="10">
        <v>14199938</v>
      </c>
      <c r="C398" s="225">
        <v>8.5</v>
      </c>
      <c r="D398" s="10" t="s">
        <v>3776</v>
      </c>
      <c r="E398" s="10">
        <v>1276939</v>
      </c>
      <c r="F398" s="69">
        <v>45470</v>
      </c>
      <c r="G398" s="91" t="s">
        <v>5346</v>
      </c>
      <c r="H398" s="91">
        <v>1269498</v>
      </c>
      <c r="I398" s="91"/>
      <c r="J398" s="91"/>
      <c r="K398" s="91"/>
      <c r="L398" s="91"/>
      <c r="M398" s="91"/>
      <c r="N398" s="91"/>
      <c r="O398" s="91"/>
      <c r="P398" s="91"/>
      <c r="Q398" s="91"/>
      <c r="R398" s="91"/>
      <c r="S398" s="91"/>
      <c r="T398" s="91"/>
      <c r="U398" s="91"/>
      <c r="V398" s="92">
        <v>45476</v>
      </c>
      <c r="W398" s="91" t="s">
        <v>5686</v>
      </c>
      <c r="X398" s="141" t="str">
        <f t="shared" si="1"/>
        <v>2024-ARDT-LV4-138-14199938</v>
      </c>
      <c r="Y398" s="92" t="s">
        <v>5824</v>
      </c>
      <c r="Z398" s="151">
        <f ca="1">IF(AND(ISBLANK(F399), ISBLANK(V399)), "", NETWORKDAYS.INTL(F399, IF(V399="", TODAY(), V399), "0000110", DATA!$B$2:$B$200))</f>
        <v>4</v>
      </c>
    </row>
    <row r="399" spans="1:26" x14ac:dyDescent="0.25">
      <c r="A399" s="11" t="s">
        <v>5896</v>
      </c>
      <c r="B399" s="11">
        <v>14167838</v>
      </c>
      <c r="C399" s="16">
        <v>16</v>
      </c>
      <c r="D399" s="11" t="s">
        <v>5773</v>
      </c>
      <c r="E399" s="11" t="s">
        <v>5774</v>
      </c>
      <c r="F399" s="17">
        <v>45470</v>
      </c>
      <c r="G399" s="91" t="s">
        <v>5346</v>
      </c>
      <c r="H399" s="91">
        <v>1239258</v>
      </c>
      <c r="I399" s="91"/>
      <c r="J399" s="91"/>
      <c r="K399" s="91"/>
      <c r="L399" s="91"/>
      <c r="M399" s="91"/>
      <c r="N399" s="91"/>
      <c r="O399" s="91"/>
      <c r="P399" s="91"/>
      <c r="Q399" s="91"/>
      <c r="R399" s="91"/>
      <c r="S399" s="91"/>
      <c r="T399" s="91"/>
      <c r="U399" s="91"/>
      <c r="V399" s="92">
        <v>45475</v>
      </c>
      <c r="W399" s="91" t="s">
        <v>5897</v>
      </c>
      <c r="X399" s="141" t="str">
        <f t="shared" si="1"/>
        <v>2024-ARDT-LV4-139-14167838</v>
      </c>
      <c r="Y399" s="92"/>
      <c r="Z399" s="151">
        <f ca="1">IF(AND(ISBLANK(F400), ISBLANK(V400)), "", NETWORKDAYS.INTL(F400, IF(V400="", TODAY(), V400), "0000110", DATA!$B$2:$B$200))</f>
        <v>8</v>
      </c>
    </row>
    <row r="400" spans="1:26" x14ac:dyDescent="0.25">
      <c r="A400" s="11" t="s">
        <v>5898</v>
      </c>
      <c r="B400" s="11">
        <v>14136246</v>
      </c>
      <c r="C400" s="16">
        <v>16</v>
      </c>
      <c r="D400" s="11" t="s">
        <v>5773</v>
      </c>
      <c r="E400" s="11" t="s">
        <v>5890</v>
      </c>
      <c r="F400" s="17">
        <v>45471</v>
      </c>
      <c r="G400" s="91" t="s">
        <v>5346</v>
      </c>
      <c r="H400" s="11">
        <v>1239257</v>
      </c>
      <c r="I400" s="11"/>
      <c r="J400" s="11"/>
      <c r="K400" s="11"/>
      <c r="L400" s="11"/>
      <c r="M400" s="11"/>
      <c r="N400" s="11"/>
      <c r="O400" s="11"/>
      <c r="P400" s="11"/>
      <c r="Q400" s="11"/>
      <c r="R400" s="11"/>
      <c r="S400" s="11"/>
      <c r="T400" s="11"/>
      <c r="U400" s="11"/>
      <c r="V400" s="17">
        <v>45482</v>
      </c>
      <c r="W400" s="91" t="s">
        <v>5899</v>
      </c>
      <c r="X400" s="141" t="str">
        <f t="shared" ref="X400:X463" si="2">A400&amp;"-"&amp;B400</f>
        <v>2024-ARDT-LV4-140-14136246</v>
      </c>
      <c r="Y400" s="17" t="s">
        <v>20</v>
      </c>
      <c r="Z400" s="151">
        <f ca="1">IF(AND(ISBLANK(F401), ISBLANK(V401)), "", NETWORKDAYS.INTL(F401, IF(V401="", TODAY(), V401), "0000110", DATA!$B$2:$B$200))</f>
        <v>8</v>
      </c>
    </row>
    <row r="401" spans="1:33" x14ac:dyDescent="0.25">
      <c r="A401" s="11" t="s">
        <v>5900</v>
      </c>
      <c r="B401" s="11">
        <v>14167833</v>
      </c>
      <c r="C401" s="16">
        <v>12</v>
      </c>
      <c r="D401" s="11" t="s">
        <v>5777</v>
      </c>
      <c r="E401" s="11" t="s">
        <v>5778</v>
      </c>
      <c r="F401" s="17">
        <v>45474</v>
      </c>
      <c r="G401" s="91" t="s">
        <v>5346</v>
      </c>
      <c r="H401" s="91">
        <v>1239239</v>
      </c>
      <c r="I401" s="91"/>
      <c r="J401" s="91"/>
      <c r="K401" s="91"/>
      <c r="L401" s="91"/>
      <c r="M401" s="91"/>
      <c r="N401" s="91"/>
      <c r="O401" s="91"/>
      <c r="P401" s="91"/>
      <c r="Q401" s="91"/>
      <c r="R401" s="91"/>
      <c r="S401" s="91"/>
      <c r="T401" s="91"/>
      <c r="U401" s="91"/>
      <c r="V401" s="92">
        <v>45483</v>
      </c>
      <c r="W401" s="91" t="s">
        <v>5901</v>
      </c>
      <c r="X401" s="141" t="str">
        <f t="shared" si="2"/>
        <v>2024-ARDT-LV4-141-14167833</v>
      </c>
      <c r="Y401" s="92" t="s">
        <v>20</v>
      </c>
      <c r="Z401" s="151">
        <f ca="1">IF(AND(ISBLANK(F402), ISBLANK(V402)), "", NETWORKDAYS.INTL(F402, IF(V402="", TODAY(), V402), "0000110", DATA!$B$2:$B$200))</f>
        <v>3</v>
      </c>
      <c r="AD401" s="10">
        <v>15181</v>
      </c>
      <c r="AE401" s="10">
        <v>70037275</v>
      </c>
    </row>
    <row r="402" spans="1:33" x14ac:dyDescent="0.25">
      <c r="A402" s="11" t="s">
        <v>5902</v>
      </c>
      <c r="B402" s="11">
        <v>14167834</v>
      </c>
      <c r="C402" s="16">
        <v>12</v>
      </c>
      <c r="D402" s="11" t="s">
        <v>5777</v>
      </c>
      <c r="E402" s="11" t="s">
        <v>5778</v>
      </c>
      <c r="F402" s="17">
        <v>45474</v>
      </c>
      <c r="G402" s="91" t="s">
        <v>5346</v>
      </c>
      <c r="H402" s="91">
        <v>1239239</v>
      </c>
      <c r="I402" s="91"/>
      <c r="J402" s="91"/>
      <c r="K402" s="91"/>
      <c r="L402" s="91"/>
      <c r="M402" s="91"/>
      <c r="N402" s="91"/>
      <c r="O402" s="91"/>
      <c r="P402" s="91"/>
      <c r="Q402" s="91"/>
      <c r="R402" s="91"/>
      <c r="S402" s="91"/>
      <c r="T402" s="91"/>
      <c r="U402" s="91"/>
      <c r="V402" s="92">
        <v>45476</v>
      </c>
      <c r="W402" s="91" t="s">
        <v>5903</v>
      </c>
      <c r="X402" s="141" t="str">
        <f t="shared" si="2"/>
        <v>2024-ARDT-LV4-142-14167834</v>
      </c>
      <c r="Y402" s="92"/>
      <c r="Z402" s="151">
        <f ca="1">IF(AND(ISBLANK(F403), ISBLANK(V403)), "", NETWORKDAYS.INTL(F403, IF(V403="", TODAY(), V403), "0000110", DATA!$B$2:$B$200))</f>
        <v>5</v>
      </c>
      <c r="AD402" s="10">
        <v>15182</v>
      </c>
      <c r="AE402" s="10">
        <v>70037274</v>
      </c>
    </row>
    <row r="403" spans="1:33" x14ac:dyDescent="0.25">
      <c r="A403" s="11" t="s">
        <v>5904</v>
      </c>
      <c r="B403" s="11">
        <v>14204330</v>
      </c>
      <c r="C403" s="16">
        <v>8.5</v>
      </c>
      <c r="D403" s="11" t="s">
        <v>3681</v>
      </c>
      <c r="E403" s="11">
        <v>1267829</v>
      </c>
      <c r="F403" s="17">
        <v>45481</v>
      </c>
      <c r="G403" s="91" t="s">
        <v>5346</v>
      </c>
      <c r="H403" s="91">
        <v>1158011</v>
      </c>
      <c r="I403" s="91"/>
      <c r="J403" s="91"/>
      <c r="K403" s="91"/>
      <c r="L403" s="91"/>
      <c r="M403" s="91"/>
      <c r="N403" s="91"/>
      <c r="O403" s="91"/>
      <c r="P403" s="91"/>
      <c r="Q403" s="91"/>
      <c r="R403" s="91"/>
      <c r="S403" s="91"/>
      <c r="T403" s="91"/>
      <c r="U403" s="91"/>
      <c r="V403" s="92">
        <v>45487</v>
      </c>
      <c r="W403" s="91" t="s">
        <v>5905</v>
      </c>
      <c r="X403" s="141" t="str">
        <f t="shared" si="2"/>
        <v>2024-ARDT-LV4-143-14204330</v>
      </c>
      <c r="Y403" s="92"/>
      <c r="Z403" s="151">
        <f ca="1">IF(AND(ISBLANK(F404), ISBLANK(V404)), "", NETWORKDAYS.INTL(F404, IF(V404="", TODAY(), V404), "0000110", DATA!$B$2:$B$200))</f>
        <v>5</v>
      </c>
      <c r="AD403" s="10">
        <v>15227</v>
      </c>
      <c r="AE403" s="10">
        <v>70037367</v>
      </c>
    </row>
    <row r="404" spans="1:33" x14ac:dyDescent="0.25">
      <c r="A404" s="11" t="s">
        <v>5906</v>
      </c>
      <c r="B404" s="11">
        <v>14167827</v>
      </c>
      <c r="C404" s="16">
        <v>5.875</v>
      </c>
      <c r="D404" s="11" t="s">
        <v>5350</v>
      </c>
      <c r="E404" s="11">
        <v>1235768</v>
      </c>
      <c r="F404" s="17">
        <v>45481</v>
      </c>
      <c r="G404" s="91" t="s">
        <v>5346</v>
      </c>
      <c r="H404" s="91">
        <v>1262047</v>
      </c>
      <c r="I404" s="91"/>
      <c r="J404" s="91"/>
      <c r="K404" s="91"/>
      <c r="L404" s="91"/>
      <c r="M404" s="91"/>
      <c r="N404" s="91"/>
      <c r="O404" s="91"/>
      <c r="P404" s="91"/>
      <c r="Q404" s="91"/>
      <c r="R404" s="91"/>
      <c r="S404" s="91"/>
      <c r="T404" s="91"/>
      <c r="U404" s="91"/>
      <c r="V404" s="92">
        <v>45487</v>
      </c>
      <c r="W404" s="91" t="s">
        <v>5907</v>
      </c>
      <c r="X404" s="141" t="str">
        <f t="shared" si="2"/>
        <v>2024-ARDT-LV4-144-14167827</v>
      </c>
      <c r="Y404" s="92"/>
      <c r="Z404" s="151">
        <f ca="1">IF(AND(ISBLANK(F405), ISBLANK(V405)), "", NETWORKDAYS.INTL(F405, IF(V405="", TODAY(), V405), "0000110", DATA!$B$2:$B$200))</f>
        <v>3</v>
      </c>
      <c r="AD404" s="10">
        <v>15215</v>
      </c>
      <c r="AE404" s="10">
        <v>70037366</v>
      </c>
    </row>
    <row r="405" spans="1:33" x14ac:dyDescent="0.25">
      <c r="A405" s="11" t="s">
        <v>5908</v>
      </c>
      <c r="B405" s="11">
        <v>14204326</v>
      </c>
      <c r="C405" s="16">
        <v>12</v>
      </c>
      <c r="D405" s="11" t="s">
        <v>3996</v>
      </c>
      <c r="E405" s="11" t="s">
        <v>5909</v>
      </c>
      <c r="F405" s="17">
        <v>45482</v>
      </c>
      <c r="G405" s="91" t="s">
        <v>5346</v>
      </c>
      <c r="H405" s="91">
        <v>1290130</v>
      </c>
      <c r="I405" s="91"/>
      <c r="J405" s="91"/>
      <c r="K405" s="91"/>
      <c r="L405" s="91"/>
      <c r="M405" s="91"/>
      <c r="N405" s="91"/>
      <c r="O405" s="91"/>
      <c r="P405" s="91"/>
      <c r="Q405" s="91"/>
      <c r="R405" s="91"/>
      <c r="S405" s="91"/>
      <c r="T405" s="91"/>
      <c r="U405" s="91"/>
      <c r="V405" s="92">
        <v>45484</v>
      </c>
      <c r="W405" s="91" t="s">
        <v>5910</v>
      </c>
      <c r="X405" s="141" t="str">
        <f t="shared" si="2"/>
        <v>2024-ARDT-LV4-145-14204326</v>
      </c>
      <c r="Y405" s="92"/>
      <c r="Z405" s="151">
        <f ca="1">IF(AND(ISBLANK(F406), ISBLANK(V406)), "", NETWORKDAYS.INTL(F406, IF(V406="", TODAY(), V406), "0000110", DATA!$B$2:$B$200))</f>
        <v>5</v>
      </c>
      <c r="AD405" s="10">
        <v>15236</v>
      </c>
      <c r="AE405" s="226">
        <v>70037483</v>
      </c>
      <c r="AF405" s="226"/>
      <c r="AG405" s="226"/>
    </row>
    <row r="406" spans="1:33" x14ac:dyDescent="0.25">
      <c r="A406" s="11" t="s">
        <v>5911</v>
      </c>
      <c r="B406" s="11">
        <v>13999837</v>
      </c>
      <c r="C406" s="16">
        <v>16</v>
      </c>
      <c r="D406" s="11" t="s">
        <v>5628</v>
      </c>
      <c r="E406" s="11">
        <v>1241180</v>
      </c>
      <c r="F406" s="17">
        <v>45483</v>
      </c>
      <c r="G406" s="91" t="s">
        <v>5346</v>
      </c>
      <c r="H406" s="11">
        <v>1255451</v>
      </c>
      <c r="I406" s="11"/>
      <c r="J406" s="11"/>
      <c r="K406" s="11"/>
      <c r="L406" s="11"/>
      <c r="M406" s="11"/>
      <c r="N406" s="11"/>
      <c r="O406" s="11"/>
      <c r="P406" s="11"/>
      <c r="Q406" s="11"/>
      <c r="R406" s="11"/>
      <c r="S406" s="11"/>
      <c r="T406" s="11"/>
      <c r="U406" s="11"/>
      <c r="V406" s="17">
        <v>45489</v>
      </c>
      <c r="W406" s="11" t="s">
        <v>5912</v>
      </c>
      <c r="X406" s="141" t="str">
        <f t="shared" si="2"/>
        <v>2024-ARDT-LV4-146-13999837</v>
      </c>
      <c r="Y406" s="17"/>
      <c r="Z406" s="151">
        <f ca="1">IF(AND(ISBLANK(F407), ISBLANK(V407)), "", NETWORKDAYS.INTL(F407, IF(V407="", TODAY(), V407), "0000110", DATA!$B$2:$B$200))</f>
        <v>4</v>
      </c>
      <c r="AD406" s="10">
        <v>15226</v>
      </c>
      <c r="AE406" s="226">
        <v>70037403</v>
      </c>
      <c r="AF406" s="226"/>
      <c r="AG406" s="226"/>
    </row>
    <row r="407" spans="1:33" x14ac:dyDescent="0.25">
      <c r="A407" s="11" t="s">
        <v>5913</v>
      </c>
      <c r="B407" s="11">
        <v>14178452</v>
      </c>
      <c r="C407" s="16">
        <v>5.875</v>
      </c>
      <c r="D407" s="11" t="s">
        <v>5350</v>
      </c>
      <c r="E407" s="11">
        <v>1235768</v>
      </c>
      <c r="F407" s="17">
        <v>45483</v>
      </c>
      <c r="G407" s="91" t="s">
        <v>5346</v>
      </c>
      <c r="H407" s="91">
        <v>1262047</v>
      </c>
      <c r="I407" s="91"/>
      <c r="J407" s="91"/>
      <c r="K407" s="91"/>
      <c r="L407" s="91"/>
      <c r="M407" s="91"/>
      <c r="N407" s="91"/>
      <c r="O407" s="91"/>
      <c r="P407" s="91"/>
      <c r="Q407" s="91"/>
      <c r="R407" s="91"/>
      <c r="S407" s="91"/>
      <c r="T407" s="91"/>
      <c r="U407" s="91"/>
      <c r="V407" s="92">
        <v>45488</v>
      </c>
      <c r="W407" s="91" t="s">
        <v>5649</v>
      </c>
      <c r="X407" s="141" t="str">
        <f t="shared" si="2"/>
        <v>2024-ARDT-LV4-147-14178452</v>
      </c>
      <c r="Y407" s="92"/>
      <c r="Z407" s="151">
        <f ca="1">IF(AND(ISBLANK(F408), ISBLANK(V408)), "", NETWORKDAYS.INTL(F408, IF(V408="", TODAY(), V408), "0000110", DATA!$B$2:$B$200))</f>
        <v>7</v>
      </c>
      <c r="AD407" s="10">
        <v>15227</v>
      </c>
      <c r="AE407" s="226">
        <v>70037402</v>
      </c>
      <c r="AF407" s="226"/>
      <c r="AG407" s="226"/>
    </row>
    <row r="408" spans="1:33" x14ac:dyDescent="0.25">
      <c r="A408" s="11" t="s">
        <v>5914</v>
      </c>
      <c r="B408" s="11">
        <v>14204327</v>
      </c>
      <c r="C408" s="225">
        <v>8.5</v>
      </c>
      <c r="D408" s="10" t="s">
        <v>3776</v>
      </c>
      <c r="E408" s="11">
        <v>1267829</v>
      </c>
      <c r="F408" s="17">
        <v>45487</v>
      </c>
      <c r="G408" s="91" t="s">
        <v>5346</v>
      </c>
      <c r="H408" s="91">
        <v>1158011</v>
      </c>
      <c r="I408" s="91"/>
      <c r="J408" s="91"/>
      <c r="K408" s="91"/>
      <c r="L408" s="91"/>
      <c r="M408" s="91"/>
      <c r="N408" s="91"/>
      <c r="O408" s="91"/>
      <c r="P408" s="91"/>
      <c r="Q408" s="91"/>
      <c r="R408" s="91"/>
      <c r="S408" s="91"/>
      <c r="T408" s="91"/>
      <c r="U408" s="91"/>
      <c r="V408" s="92">
        <v>45495</v>
      </c>
      <c r="W408" s="11" t="s">
        <v>5619</v>
      </c>
      <c r="X408" s="141" t="str">
        <f t="shared" si="2"/>
        <v>2024-ARDT-LV4-148-14204327</v>
      </c>
      <c r="Y408" s="92" t="s">
        <v>5830</v>
      </c>
      <c r="Z408" s="151">
        <f ca="1">IF(AND(ISBLANK(F409), ISBLANK(V409)), "", NETWORKDAYS.INTL(F409, IF(V409="", TODAY(), V409), "0000110", DATA!$B$2:$B$200))</f>
        <v>12</v>
      </c>
      <c r="AD408" s="10">
        <v>15246</v>
      </c>
      <c r="AE408" s="10">
        <v>70037464</v>
      </c>
    </row>
    <row r="409" spans="1:33" x14ac:dyDescent="0.25">
      <c r="A409" s="11" t="s">
        <v>5915</v>
      </c>
      <c r="B409" s="11">
        <v>14204329</v>
      </c>
      <c r="C409" s="225">
        <v>8.5</v>
      </c>
      <c r="D409" s="10" t="s">
        <v>3776</v>
      </c>
      <c r="E409" s="11">
        <v>1267829</v>
      </c>
      <c r="F409" s="17">
        <v>45487</v>
      </c>
      <c r="G409" s="91" t="s">
        <v>5346</v>
      </c>
      <c r="H409" s="91">
        <v>1158011</v>
      </c>
      <c r="I409" s="91"/>
      <c r="J409" s="91"/>
      <c r="K409" s="91"/>
      <c r="L409" s="91"/>
      <c r="M409" s="91"/>
      <c r="N409" s="91"/>
      <c r="O409" s="91"/>
      <c r="P409" s="91"/>
      <c r="Q409" s="91"/>
      <c r="R409" s="91"/>
      <c r="S409" s="91"/>
      <c r="T409" s="91"/>
      <c r="U409" s="91"/>
      <c r="V409" s="92">
        <v>45502</v>
      </c>
      <c r="W409" s="11" t="s">
        <v>5619</v>
      </c>
      <c r="X409" s="141" t="str">
        <f t="shared" si="2"/>
        <v>2024-ARDT-LV4-149-14204329</v>
      </c>
      <c r="Y409" s="92" t="s">
        <v>5830</v>
      </c>
      <c r="Z409" s="151">
        <f ca="1">IF(AND(ISBLANK(F410), ISBLANK(V410)), "", NETWORKDAYS.INTL(F410, IF(V410="", TODAY(), V410), "0000110", DATA!$B$2:$B$200))</f>
        <v>11</v>
      </c>
      <c r="AD409" s="10">
        <v>15247</v>
      </c>
      <c r="AE409" s="10">
        <v>70037465</v>
      </c>
    </row>
    <row r="410" spans="1:33" x14ac:dyDescent="0.25">
      <c r="A410" s="11" t="s">
        <v>5916</v>
      </c>
      <c r="B410" s="11">
        <v>14204331</v>
      </c>
      <c r="C410" s="225">
        <v>8.5</v>
      </c>
      <c r="D410" s="10" t="s">
        <v>3776</v>
      </c>
      <c r="E410" s="11">
        <v>1267829</v>
      </c>
      <c r="F410" s="17">
        <v>45487</v>
      </c>
      <c r="G410" s="91" t="s">
        <v>5346</v>
      </c>
      <c r="H410" s="91">
        <v>1158011</v>
      </c>
      <c r="I410" s="91"/>
      <c r="J410" s="91"/>
      <c r="K410" s="91"/>
      <c r="L410" s="91"/>
      <c r="M410" s="91"/>
      <c r="N410" s="91"/>
      <c r="O410" s="91"/>
      <c r="P410" s="91"/>
      <c r="Q410" s="91"/>
      <c r="R410" s="91"/>
      <c r="S410" s="91"/>
      <c r="T410" s="91"/>
      <c r="U410" s="91"/>
      <c r="V410" s="92">
        <v>45501</v>
      </c>
      <c r="W410" s="11" t="s">
        <v>5619</v>
      </c>
      <c r="X410" s="141" t="str">
        <f t="shared" si="2"/>
        <v>2024-ARDT-LV4-150-14204331</v>
      </c>
      <c r="Y410" s="227" t="s">
        <v>5830</v>
      </c>
      <c r="Z410" s="151">
        <f ca="1">IF(AND(ISBLANK(F411), ISBLANK(V411)), "", NETWORKDAYS.INTL(F411, IF(V411="", TODAY(), V411), "0000110", DATA!$B$2:$B$200))</f>
        <v>16</v>
      </c>
      <c r="AD410" s="10">
        <v>15249</v>
      </c>
      <c r="AE410" s="10">
        <v>70037463</v>
      </c>
    </row>
    <row r="411" spans="1:33" x14ac:dyDescent="0.25">
      <c r="A411" s="11" t="s">
        <v>5917</v>
      </c>
      <c r="B411" s="11">
        <v>14109694</v>
      </c>
      <c r="C411" s="16">
        <v>12.25</v>
      </c>
      <c r="D411" s="11" t="s">
        <v>5918</v>
      </c>
      <c r="E411" s="11" t="s">
        <v>5919</v>
      </c>
      <c r="F411" s="17">
        <v>45488</v>
      </c>
      <c r="G411" s="91" t="s">
        <v>5346</v>
      </c>
      <c r="H411" s="91">
        <v>1270865</v>
      </c>
      <c r="I411" s="91"/>
      <c r="J411" s="91"/>
      <c r="K411" s="91"/>
      <c r="L411" s="91"/>
      <c r="M411" s="91"/>
      <c r="N411" s="91"/>
      <c r="O411" s="91"/>
      <c r="P411" s="91"/>
      <c r="Q411" s="91"/>
      <c r="R411" s="91"/>
      <c r="S411" s="91"/>
      <c r="T411" s="91"/>
      <c r="U411" s="91"/>
      <c r="V411" s="92">
        <v>45509</v>
      </c>
      <c r="W411" s="11" t="s">
        <v>5920</v>
      </c>
      <c r="X411" s="141" t="str">
        <f t="shared" si="2"/>
        <v>2024-ARDT-LV4-151-14109694</v>
      </c>
      <c r="Y411" s="227" t="s">
        <v>5921</v>
      </c>
      <c r="Z411" s="151">
        <f ca="1">IF(AND(ISBLANK(F412), ISBLANK(V412)), "", NETWORKDAYS.INTL(F412, IF(V412="", TODAY(), V412), "0000110", DATA!$B$2:$B$200))</f>
        <v>5</v>
      </c>
      <c r="AD411" s="10">
        <v>15275</v>
      </c>
      <c r="AE411" s="226">
        <v>70037550</v>
      </c>
      <c r="AF411" s="226"/>
      <c r="AG411" s="226"/>
    </row>
    <row r="412" spans="1:33" ht="16.5" customHeight="1" x14ac:dyDescent="0.3">
      <c r="A412" s="11" t="s">
        <v>5922</v>
      </c>
      <c r="B412" s="11">
        <v>14167839</v>
      </c>
      <c r="C412" s="16">
        <v>16</v>
      </c>
      <c r="D412" s="11" t="s">
        <v>5773</v>
      </c>
      <c r="E412" s="11" t="s">
        <v>5774</v>
      </c>
      <c r="F412" s="17">
        <v>45495</v>
      </c>
      <c r="G412" s="11" t="s">
        <v>5346</v>
      </c>
      <c r="H412" s="11">
        <v>1239258</v>
      </c>
      <c r="I412" s="11"/>
      <c r="J412" s="11"/>
      <c r="K412" s="11"/>
      <c r="L412" s="11"/>
      <c r="M412" s="11"/>
      <c r="N412" s="11"/>
      <c r="O412" s="11"/>
      <c r="P412" s="11"/>
      <c r="Q412" s="11"/>
      <c r="R412" s="11"/>
      <c r="S412" s="11"/>
      <c r="T412" s="11"/>
      <c r="U412" s="11"/>
      <c r="V412" s="17">
        <v>45501</v>
      </c>
      <c r="W412" s="11" t="s">
        <v>5923</v>
      </c>
      <c r="X412" s="141" t="str">
        <f t="shared" si="2"/>
        <v>2024-ARDT-LV4-152-14167839</v>
      </c>
      <c r="Y412" s="228"/>
      <c r="Z412" s="151">
        <f ca="1">IF(AND(ISBLANK(F413), ISBLANK(V413)), "", NETWORKDAYS.INTL(F413, IF(V413="", TODAY(), V413), "0000110", DATA!$B$2:$B$200))</f>
        <v>6</v>
      </c>
      <c r="AD412" s="229">
        <v>15273</v>
      </c>
      <c r="AE412" s="226">
        <v>70037545</v>
      </c>
      <c r="AF412" s="226"/>
      <c r="AG412" s="226"/>
    </row>
    <row r="413" spans="1:33" x14ac:dyDescent="0.25">
      <c r="A413" s="11" t="s">
        <v>5924</v>
      </c>
      <c r="B413" s="11">
        <v>14178478</v>
      </c>
      <c r="C413" s="16">
        <v>12.25</v>
      </c>
      <c r="D413" s="11" t="s">
        <v>5321</v>
      </c>
      <c r="E413" s="11">
        <v>1257458</v>
      </c>
      <c r="F413" s="17">
        <v>45495</v>
      </c>
      <c r="G413" s="91" t="s">
        <v>5346</v>
      </c>
      <c r="H413" s="91">
        <v>1267122</v>
      </c>
      <c r="I413" s="91"/>
      <c r="J413" s="91"/>
      <c r="K413" s="91"/>
      <c r="L413" s="91"/>
      <c r="M413" s="91"/>
      <c r="N413" s="91"/>
      <c r="O413" s="91"/>
      <c r="P413" s="91"/>
      <c r="Q413" s="91"/>
      <c r="R413" s="91"/>
      <c r="S413" s="91"/>
      <c r="T413" s="91"/>
      <c r="U413" s="91"/>
      <c r="V413" s="92">
        <v>45502</v>
      </c>
      <c r="W413" s="91" t="s">
        <v>5925</v>
      </c>
      <c r="X413" s="141" t="str">
        <f t="shared" si="2"/>
        <v>2024-ARDT-LV4-153-14178478</v>
      </c>
      <c r="Y413" s="227" t="s">
        <v>5824</v>
      </c>
      <c r="Z413" s="151">
        <f ca="1">IF(AND(ISBLANK(F414), ISBLANK(V414)), "", NETWORKDAYS.INTL(F414, IF(V414="", TODAY(), V414), "0000110", DATA!$B$2:$B$200))</f>
        <v>8</v>
      </c>
      <c r="AD413" s="10">
        <v>15274</v>
      </c>
      <c r="AE413" s="226">
        <v>70037546</v>
      </c>
      <c r="AF413" s="226"/>
      <c r="AG413" s="226"/>
    </row>
    <row r="414" spans="1:33" x14ac:dyDescent="0.25">
      <c r="A414" s="11" t="s">
        <v>5926</v>
      </c>
      <c r="B414" s="11">
        <v>14211929</v>
      </c>
      <c r="C414" s="16">
        <v>8.5</v>
      </c>
      <c r="D414" s="11" t="s">
        <v>3681</v>
      </c>
      <c r="E414" s="11">
        <v>1276939</v>
      </c>
      <c r="F414" s="17">
        <v>45496</v>
      </c>
      <c r="G414" s="17" t="s">
        <v>5346</v>
      </c>
      <c r="H414" s="91">
        <v>1269498</v>
      </c>
      <c r="I414" s="91"/>
      <c r="J414" s="91"/>
      <c r="K414" s="91"/>
      <c r="L414" s="91"/>
      <c r="M414" s="91"/>
      <c r="N414" s="91"/>
      <c r="O414" s="91"/>
      <c r="P414" s="91"/>
      <c r="Q414" s="91"/>
      <c r="R414" s="91"/>
      <c r="S414" s="91"/>
      <c r="T414" s="91"/>
      <c r="U414" s="91"/>
      <c r="V414" s="92">
        <v>45505</v>
      </c>
      <c r="W414" s="91" t="s">
        <v>5686</v>
      </c>
      <c r="X414" s="141" t="str">
        <f t="shared" si="2"/>
        <v>2024-ARDT-LV4-154-14211929</v>
      </c>
      <c r="Y414" s="227" t="s">
        <v>5927</v>
      </c>
      <c r="Z414" s="151">
        <f ca="1">IF(AND(ISBLANK(F415), ISBLANK(V415)), "", NETWORKDAYS.INTL(F415, IF(V415="", TODAY(), V415), "0000110", DATA!$B$2:$B$200))</f>
        <v>5</v>
      </c>
    </row>
    <row r="415" spans="1:33" ht="16.5" customHeight="1" x14ac:dyDescent="0.3">
      <c r="A415" s="11" t="s">
        <v>5928</v>
      </c>
      <c r="B415" s="11">
        <v>14211930</v>
      </c>
      <c r="C415" s="16">
        <v>8.5</v>
      </c>
      <c r="D415" s="11" t="s">
        <v>3681</v>
      </c>
      <c r="E415" s="11">
        <v>1276939</v>
      </c>
      <c r="F415" s="17">
        <v>45496</v>
      </c>
      <c r="G415" s="17" t="s">
        <v>5346</v>
      </c>
      <c r="H415" s="91">
        <v>1269498</v>
      </c>
      <c r="I415" s="91"/>
      <c r="J415" s="91"/>
      <c r="K415" s="91"/>
      <c r="L415" s="91"/>
      <c r="M415" s="91"/>
      <c r="N415" s="91"/>
      <c r="O415" s="91"/>
      <c r="P415" s="91"/>
      <c r="Q415" s="91"/>
      <c r="R415" s="91"/>
      <c r="S415" s="91"/>
      <c r="T415" s="91"/>
      <c r="U415" s="91"/>
      <c r="V415" s="92">
        <v>45502</v>
      </c>
      <c r="W415" s="91" t="s">
        <v>5686</v>
      </c>
      <c r="X415" s="141" t="str">
        <f t="shared" si="2"/>
        <v>2024-ARDT-LV4-155-14211930</v>
      </c>
      <c r="Y415" s="227"/>
      <c r="Z415" s="151">
        <f ca="1">IF(AND(ISBLANK(F416), ISBLANK(V416)), "", NETWORKDAYS.INTL(F416, IF(V416="", TODAY(), V416), "0000110", DATA!$B$2:$B$200))</f>
        <v>10</v>
      </c>
      <c r="AD415" s="229">
        <v>15253</v>
      </c>
      <c r="AE415" s="226">
        <v>70037582</v>
      </c>
      <c r="AF415" s="226"/>
      <c r="AG415" s="226"/>
    </row>
    <row r="416" spans="1:33" x14ac:dyDescent="0.25">
      <c r="A416" s="11" t="s">
        <v>5929</v>
      </c>
      <c r="B416" s="11">
        <v>14211931</v>
      </c>
      <c r="C416" s="16">
        <v>8.5</v>
      </c>
      <c r="D416" s="11" t="s">
        <v>3681</v>
      </c>
      <c r="E416" s="11">
        <v>1276939</v>
      </c>
      <c r="F416" s="17">
        <v>45496</v>
      </c>
      <c r="G416" s="17" t="s">
        <v>5346</v>
      </c>
      <c r="H416" s="91">
        <v>1269498</v>
      </c>
      <c r="I416" s="91"/>
      <c r="J416" s="91"/>
      <c r="K416" s="91"/>
      <c r="L416" s="91"/>
      <c r="M416" s="91"/>
      <c r="N416" s="91"/>
      <c r="O416" s="91"/>
      <c r="P416" s="91"/>
      <c r="Q416" s="91"/>
      <c r="R416" s="91"/>
      <c r="S416" s="91"/>
      <c r="T416" s="91"/>
      <c r="U416" s="91"/>
      <c r="V416" s="92">
        <v>45509</v>
      </c>
      <c r="W416" s="91" t="s">
        <v>5686</v>
      </c>
      <c r="X416" s="141" t="str">
        <f t="shared" si="2"/>
        <v>2024-ARDT-LV4-156-14211931</v>
      </c>
      <c r="Y416" s="227" t="s">
        <v>5927</v>
      </c>
      <c r="Z416" s="151">
        <f ca="1">IF(AND(ISBLANK(F417), ISBLANK(V417)), "", NETWORKDAYS.INTL(F417, IF(V417="", TODAY(), V417), "0000110", DATA!$B$2:$B$200))</f>
        <v>3</v>
      </c>
    </row>
    <row r="417" spans="1:26" x14ac:dyDescent="0.25">
      <c r="A417" s="11" t="s">
        <v>5930</v>
      </c>
      <c r="B417" s="11">
        <v>14211932</v>
      </c>
      <c r="C417" s="16">
        <v>8.5</v>
      </c>
      <c r="D417" s="11" t="s">
        <v>3681</v>
      </c>
      <c r="E417" s="11">
        <v>1276939</v>
      </c>
      <c r="F417" s="17">
        <v>45501</v>
      </c>
      <c r="G417" s="17" t="s">
        <v>5346</v>
      </c>
      <c r="H417" s="91">
        <v>1269498</v>
      </c>
      <c r="I417" s="91"/>
      <c r="J417" s="91"/>
      <c r="K417" s="91"/>
      <c r="L417" s="91"/>
      <c r="M417" s="91"/>
      <c r="N417" s="91"/>
      <c r="O417" s="91"/>
      <c r="P417" s="91"/>
      <c r="Q417" s="91"/>
      <c r="R417" s="91"/>
      <c r="S417" s="91"/>
      <c r="T417" s="91"/>
      <c r="U417" s="91"/>
      <c r="V417" s="92">
        <v>45503</v>
      </c>
      <c r="W417" s="91" t="s">
        <v>5686</v>
      </c>
      <c r="X417" s="141" t="str">
        <f t="shared" si="2"/>
        <v>2024-ARDT-LV4-157-14211932</v>
      </c>
      <c r="Y417" s="227"/>
      <c r="Z417" s="151">
        <f ca="1">IF(AND(ISBLANK(F418), ISBLANK(V418)), "", NETWORKDAYS.INTL(F418, IF(V418="", TODAY(), V418), "0000110", DATA!$B$2:$B$200))</f>
        <v>5</v>
      </c>
    </row>
    <row r="418" spans="1:26" x14ac:dyDescent="0.25">
      <c r="A418" s="11" t="s">
        <v>5931</v>
      </c>
      <c r="B418" s="11">
        <v>14211933</v>
      </c>
      <c r="C418" s="16">
        <v>8.5</v>
      </c>
      <c r="D418" s="11" t="s">
        <v>3681</v>
      </c>
      <c r="E418" s="11">
        <v>1276939</v>
      </c>
      <c r="F418" s="17">
        <v>45501</v>
      </c>
      <c r="G418" s="17" t="s">
        <v>5346</v>
      </c>
      <c r="H418" s="91">
        <v>1269498</v>
      </c>
      <c r="I418" s="91"/>
      <c r="J418" s="91"/>
      <c r="K418" s="91"/>
      <c r="L418" s="91"/>
      <c r="M418" s="91"/>
      <c r="N418" s="91"/>
      <c r="O418" s="91"/>
      <c r="P418" s="91"/>
      <c r="Q418" s="91"/>
      <c r="R418" s="91"/>
      <c r="S418" s="91"/>
      <c r="T418" s="91"/>
      <c r="U418" s="91"/>
      <c r="V418" s="17">
        <v>45505</v>
      </c>
      <c r="W418" s="91" t="s">
        <v>5686</v>
      </c>
      <c r="X418" s="141" t="str">
        <f t="shared" si="2"/>
        <v>2024-ARDT-LV4-158-14211933</v>
      </c>
      <c r="Y418" s="227" t="s">
        <v>5932</v>
      </c>
      <c r="Z418" s="151">
        <f ca="1">IF(AND(ISBLANK(F419), ISBLANK(V419)), "", NETWORKDAYS.INTL(F419, IF(V419="", TODAY(), V419), "0000110", DATA!$B$2:$B$200))</f>
        <v>4</v>
      </c>
    </row>
    <row r="419" spans="1:26" x14ac:dyDescent="0.25">
      <c r="A419" s="11" t="s">
        <v>5933</v>
      </c>
      <c r="B419" s="11">
        <v>14178479</v>
      </c>
      <c r="C419" s="16">
        <v>12.25</v>
      </c>
      <c r="D419" s="11" t="s">
        <v>5934</v>
      </c>
      <c r="E419" s="11" t="s">
        <v>5760</v>
      </c>
      <c r="F419" s="17">
        <v>45502</v>
      </c>
      <c r="G419" s="91" t="s">
        <v>5346</v>
      </c>
      <c r="H419" s="91">
        <v>1267122</v>
      </c>
      <c r="I419" s="91"/>
      <c r="J419" s="91"/>
      <c r="K419" s="91"/>
      <c r="L419" s="91"/>
      <c r="M419" s="91"/>
      <c r="N419" s="91"/>
      <c r="O419" s="91"/>
      <c r="P419" s="91"/>
      <c r="Q419" s="91"/>
      <c r="R419" s="91"/>
      <c r="S419" s="91"/>
      <c r="T419" s="91"/>
      <c r="U419" s="91"/>
      <c r="V419" s="92">
        <v>45505</v>
      </c>
      <c r="W419" s="91" t="s">
        <v>5935</v>
      </c>
      <c r="X419" s="141" t="str">
        <f t="shared" si="2"/>
        <v>2024-ARDT-LV4-159-14178479</v>
      </c>
      <c r="Y419" s="227"/>
      <c r="Z419" s="151">
        <f ca="1">IF(AND(ISBLANK(F420), ISBLANK(V420)), "", NETWORKDAYS.INTL(F420, IF(V420="", TODAY(), V420), "0000110", DATA!$B$2:$B$200))</f>
        <v>16</v>
      </c>
    </row>
    <row r="420" spans="1:26" x14ac:dyDescent="0.25">
      <c r="A420" s="90" t="s">
        <v>5936</v>
      </c>
      <c r="B420" s="90">
        <v>14155384</v>
      </c>
      <c r="C420" s="230">
        <v>8.375</v>
      </c>
      <c r="D420" s="90" t="s">
        <v>5937</v>
      </c>
      <c r="E420" s="90">
        <v>1283482</v>
      </c>
      <c r="F420" s="231">
        <v>45503</v>
      </c>
      <c r="G420" s="232" t="s">
        <v>5346</v>
      </c>
      <c r="H420" s="232">
        <v>1272920</v>
      </c>
      <c r="I420" s="232"/>
      <c r="J420" s="232"/>
      <c r="K420" s="232"/>
      <c r="L420" s="232"/>
      <c r="M420" s="232"/>
      <c r="N420" s="232"/>
      <c r="O420" s="232"/>
      <c r="P420" s="232"/>
      <c r="Q420" s="232"/>
      <c r="R420" s="232"/>
      <c r="S420" s="232"/>
      <c r="T420" s="232"/>
      <c r="U420" s="232"/>
      <c r="V420" s="213">
        <v>45524</v>
      </c>
      <c r="W420" s="232" t="s">
        <v>5938</v>
      </c>
      <c r="X420" s="141" t="str">
        <f t="shared" si="2"/>
        <v>2024-ARDT-LV4-160-14155384</v>
      </c>
      <c r="Y420" s="233" t="s">
        <v>5939</v>
      </c>
      <c r="Z420" s="151">
        <f ca="1">IF(AND(ISBLANK(F421), ISBLANK(V421)), "", NETWORKDAYS.INTL(F421, IF(V421="", TODAY(), V421), "0000110", DATA!$B$2:$B$200))</f>
        <v>8</v>
      </c>
    </row>
    <row r="421" spans="1:26" x14ac:dyDescent="0.25">
      <c r="A421" s="11" t="s">
        <v>5940</v>
      </c>
      <c r="B421" s="11">
        <v>14199927</v>
      </c>
      <c r="C421" s="16">
        <v>12.25</v>
      </c>
      <c r="D421" s="11" t="s">
        <v>5321</v>
      </c>
      <c r="E421" s="11">
        <v>1257458</v>
      </c>
      <c r="F421" s="17">
        <v>45509</v>
      </c>
      <c r="G421" s="91" t="s">
        <v>5346</v>
      </c>
      <c r="H421" s="91">
        <v>1267122</v>
      </c>
      <c r="I421" s="91"/>
      <c r="J421" s="91"/>
      <c r="K421" s="91"/>
      <c r="L421" s="91"/>
      <c r="M421" s="91"/>
      <c r="N421" s="91"/>
      <c r="O421" s="91"/>
      <c r="P421" s="91"/>
      <c r="Q421" s="91"/>
      <c r="R421" s="91"/>
      <c r="S421" s="91"/>
      <c r="T421" s="91"/>
      <c r="U421" s="91"/>
      <c r="V421" s="92">
        <v>45518</v>
      </c>
      <c r="W421" s="91" t="s">
        <v>5941</v>
      </c>
      <c r="X421" s="141" t="str">
        <f t="shared" si="2"/>
        <v>2024-ARDT-LV4-161-14199927</v>
      </c>
      <c r="Y421" s="227" t="s">
        <v>5942</v>
      </c>
      <c r="Z421" s="151">
        <f ca="1">IF(AND(ISBLANK(F422), ISBLANK(V422)), "", NETWORKDAYS.INTL(F422, IF(V422="", TODAY(), V422), "0000110", DATA!$B$2:$B$200))</f>
        <v>39</v>
      </c>
    </row>
    <row r="422" spans="1:26" x14ac:dyDescent="0.25">
      <c r="A422" s="11" t="s">
        <v>5943</v>
      </c>
      <c r="B422" s="11">
        <v>14199928</v>
      </c>
      <c r="C422" s="16">
        <v>12.25</v>
      </c>
      <c r="D422" s="11" t="s">
        <v>5321</v>
      </c>
      <c r="E422" s="11">
        <v>1257458</v>
      </c>
      <c r="F422" s="17">
        <v>45509</v>
      </c>
      <c r="G422" s="91" t="s">
        <v>5346</v>
      </c>
      <c r="H422" s="91">
        <v>1267122</v>
      </c>
      <c r="I422" s="91"/>
      <c r="J422" s="91"/>
      <c r="K422" s="91"/>
      <c r="L422" s="91"/>
      <c r="M422" s="91"/>
      <c r="N422" s="91"/>
      <c r="O422" s="91"/>
      <c r="P422" s="91"/>
      <c r="Q422" s="91"/>
      <c r="R422" s="91"/>
      <c r="S422" s="91"/>
      <c r="T422" s="91"/>
      <c r="U422" s="91"/>
      <c r="V422" s="92">
        <v>45563</v>
      </c>
      <c r="W422" s="91" t="s">
        <v>5941</v>
      </c>
      <c r="X422" s="141" t="str">
        <f t="shared" si="2"/>
        <v>2024-ARDT-LV4-162-14199928</v>
      </c>
      <c r="Y422" s="227" t="s">
        <v>5944</v>
      </c>
      <c r="Z422" s="151">
        <f ca="1">IF(AND(ISBLANK(F423), ISBLANK(V423)), "", NETWORKDAYS.INTL(F423, IF(V423="", TODAY(), V423), "0000110", DATA!$B$2:$B$200))</f>
        <v>4</v>
      </c>
    </row>
    <row r="423" spans="1:26" x14ac:dyDescent="0.25">
      <c r="A423" s="11" t="s">
        <v>5945</v>
      </c>
      <c r="B423" s="11">
        <v>14211927</v>
      </c>
      <c r="C423" s="16">
        <v>3.875</v>
      </c>
      <c r="D423" s="11" t="s">
        <v>79</v>
      </c>
      <c r="E423" s="11">
        <v>1252149</v>
      </c>
      <c r="F423" s="17">
        <v>45511</v>
      </c>
      <c r="G423" s="91" t="s">
        <v>5346</v>
      </c>
      <c r="H423" s="91">
        <v>1224225</v>
      </c>
      <c r="I423" s="91"/>
      <c r="J423" s="91"/>
      <c r="K423" s="91"/>
      <c r="L423" s="91"/>
      <c r="M423" s="91"/>
      <c r="N423" s="91"/>
      <c r="O423" s="91"/>
      <c r="P423" s="91"/>
      <c r="Q423" s="91"/>
      <c r="R423" s="91"/>
      <c r="S423" s="91"/>
      <c r="T423" s="91"/>
      <c r="U423" s="91"/>
      <c r="V423" s="92">
        <v>45516</v>
      </c>
      <c r="W423" s="91" t="s">
        <v>5609</v>
      </c>
      <c r="X423" s="141" t="str">
        <f t="shared" si="2"/>
        <v>2024-ARDT-LV4-163-14211927</v>
      </c>
      <c r="Y423" s="227"/>
      <c r="Z423" s="151">
        <f ca="1">IF(AND(ISBLANK(F424), ISBLANK(V424)), "", NETWORKDAYS.INTL(F424, IF(V424="", TODAY(), V424), "0000110", DATA!$B$2:$B$200))</f>
        <v>4</v>
      </c>
    </row>
    <row r="424" spans="1:26" x14ac:dyDescent="0.25">
      <c r="A424" s="11" t="s">
        <v>5946</v>
      </c>
      <c r="B424" s="11">
        <v>14211928</v>
      </c>
      <c r="C424" s="16">
        <v>3.875</v>
      </c>
      <c r="D424" s="11" t="s">
        <v>79</v>
      </c>
      <c r="E424" s="11">
        <v>1252149</v>
      </c>
      <c r="F424" s="17">
        <v>45511</v>
      </c>
      <c r="G424" s="91" t="s">
        <v>5346</v>
      </c>
      <c r="H424" s="91">
        <v>1224225</v>
      </c>
      <c r="I424" s="91"/>
      <c r="J424" s="91"/>
      <c r="K424" s="91"/>
      <c r="L424" s="91"/>
      <c r="M424" s="91"/>
      <c r="N424" s="91"/>
      <c r="O424" s="91"/>
      <c r="P424" s="91"/>
      <c r="Q424" s="91"/>
      <c r="R424" s="91"/>
      <c r="S424" s="91"/>
      <c r="T424" s="91"/>
      <c r="U424" s="91"/>
      <c r="V424" s="17">
        <v>45516</v>
      </c>
      <c r="W424" s="91" t="s">
        <v>5609</v>
      </c>
      <c r="X424" s="141" t="str">
        <f t="shared" si="2"/>
        <v>2024-ARDT-LV4-164-14211928</v>
      </c>
      <c r="Y424" s="228"/>
      <c r="Z424" s="151">
        <f ca="1">IF(AND(ISBLANK(F425), ISBLANK(V425)), "", NETWORKDAYS.INTL(F425, IF(V425="", TODAY(), V425), "0000110", DATA!$B$2:$B$200))</f>
        <v>4</v>
      </c>
    </row>
    <row r="425" spans="1:26" x14ac:dyDescent="0.25">
      <c r="A425" s="11" t="s">
        <v>5947</v>
      </c>
      <c r="B425" s="10">
        <v>14204332</v>
      </c>
      <c r="C425" s="16">
        <v>8.5</v>
      </c>
      <c r="D425" s="11" t="s">
        <v>3681</v>
      </c>
      <c r="E425" s="234">
        <v>1267829</v>
      </c>
      <c r="F425" s="17">
        <v>45518</v>
      </c>
      <c r="G425" s="91" t="s">
        <v>5346</v>
      </c>
      <c r="H425" s="195">
        <v>1158011</v>
      </c>
      <c r="I425" s="195"/>
      <c r="J425" s="195"/>
      <c r="K425" s="195"/>
      <c r="L425" s="195"/>
      <c r="M425" s="195"/>
      <c r="N425" s="195"/>
      <c r="O425" s="195"/>
      <c r="P425" s="195"/>
      <c r="Q425" s="195"/>
      <c r="R425" s="195"/>
      <c r="S425" s="195"/>
      <c r="T425" s="195"/>
      <c r="U425" s="195"/>
      <c r="V425" s="92">
        <v>45523</v>
      </c>
      <c r="W425" s="11" t="s">
        <v>5619</v>
      </c>
      <c r="X425" s="141" t="str">
        <f t="shared" si="2"/>
        <v>2024-ARDT-LV4-165-14204332</v>
      </c>
      <c r="Y425" s="227"/>
      <c r="Z425" s="151">
        <f ca="1">IF(AND(ISBLANK(F426), ISBLANK(V426)), "", NETWORKDAYS.INTL(F426, IF(V426="", TODAY(), V426), "0000110", DATA!$B$2:$B$200))</f>
        <v>4</v>
      </c>
    </row>
    <row r="426" spans="1:26" x14ac:dyDescent="0.25">
      <c r="A426" s="11" t="s">
        <v>5948</v>
      </c>
      <c r="B426" s="11">
        <v>14214982</v>
      </c>
      <c r="C426" s="16">
        <v>8.375</v>
      </c>
      <c r="D426" s="11" t="s">
        <v>5880</v>
      </c>
      <c r="E426" s="11" t="s">
        <v>5690</v>
      </c>
      <c r="F426" s="17">
        <v>45518</v>
      </c>
      <c r="G426" s="91" t="s">
        <v>5346</v>
      </c>
      <c r="H426" s="91">
        <v>1239176</v>
      </c>
      <c r="I426" s="91"/>
      <c r="J426" s="91"/>
      <c r="K426" s="91"/>
      <c r="L426" s="91"/>
      <c r="M426" s="91"/>
      <c r="N426" s="91"/>
      <c r="O426" s="91"/>
      <c r="P426" s="91"/>
      <c r="Q426" s="91"/>
      <c r="R426" s="91"/>
      <c r="S426" s="91"/>
      <c r="T426" s="91"/>
      <c r="U426" s="91"/>
      <c r="V426" s="92">
        <v>45523</v>
      </c>
      <c r="W426" s="11" t="s">
        <v>5691</v>
      </c>
      <c r="X426" s="141" t="str">
        <f t="shared" si="2"/>
        <v>2024-ARDT-LV4-166-14214982</v>
      </c>
      <c r="Y426" s="227"/>
      <c r="Z426" s="151">
        <f ca="1">IF(AND(ISBLANK(F427), ISBLANK(V427)), "", NETWORKDAYS.INTL(F427, IF(V427="", TODAY(), V427), "0000110", DATA!$B$2:$B$200))</f>
        <v>5</v>
      </c>
    </row>
    <row r="427" spans="1:26" x14ac:dyDescent="0.25">
      <c r="A427" s="11" t="s">
        <v>5949</v>
      </c>
      <c r="B427" s="11">
        <v>14214983</v>
      </c>
      <c r="C427" s="16">
        <v>8.375</v>
      </c>
      <c r="D427" s="11" t="s">
        <v>5880</v>
      </c>
      <c r="E427" s="11" t="s">
        <v>5690</v>
      </c>
      <c r="F427" s="17">
        <v>45518</v>
      </c>
      <c r="G427" s="91" t="s">
        <v>5346</v>
      </c>
      <c r="H427" s="91">
        <v>1239176</v>
      </c>
      <c r="I427" s="91"/>
      <c r="J427" s="91"/>
      <c r="K427" s="91"/>
      <c r="L427" s="91"/>
      <c r="M427" s="91"/>
      <c r="N427" s="91"/>
      <c r="O427" s="91"/>
      <c r="P427" s="91"/>
      <c r="Q427" s="91"/>
      <c r="R427" s="91"/>
      <c r="S427" s="91"/>
      <c r="T427" s="91"/>
      <c r="U427" s="91"/>
      <c r="V427" s="92">
        <v>45524</v>
      </c>
      <c r="W427" s="11" t="s">
        <v>5691</v>
      </c>
      <c r="X427" s="141" t="str">
        <f t="shared" si="2"/>
        <v>2024-ARDT-LV4-167-14214983</v>
      </c>
      <c r="Y427" s="227" t="s">
        <v>4968</v>
      </c>
      <c r="Z427" s="151">
        <f ca="1">IF(AND(ISBLANK(F428), ISBLANK(V428)), "", NETWORKDAYS.INTL(F428, IF(V428="", TODAY(), V428), "0000110", DATA!$B$2:$B$200))</f>
        <v>3</v>
      </c>
    </row>
    <row r="428" spans="1:26" x14ac:dyDescent="0.25">
      <c r="A428" s="11" t="s">
        <v>5950</v>
      </c>
      <c r="B428" s="11">
        <v>14178453</v>
      </c>
      <c r="C428" s="16">
        <v>5.875</v>
      </c>
      <c r="D428" s="11" t="s">
        <v>5350</v>
      </c>
      <c r="E428" s="11">
        <v>1235768</v>
      </c>
      <c r="F428" s="17">
        <v>45519</v>
      </c>
      <c r="G428" s="91" t="s">
        <v>5346</v>
      </c>
      <c r="H428" s="91">
        <v>1262047</v>
      </c>
      <c r="I428" s="91"/>
      <c r="J428" s="91"/>
      <c r="K428" s="91"/>
      <c r="L428" s="91"/>
      <c r="M428" s="91"/>
      <c r="N428" s="91"/>
      <c r="O428" s="91"/>
      <c r="P428" s="91"/>
      <c r="Q428" s="91"/>
      <c r="R428" s="91"/>
      <c r="S428" s="91"/>
      <c r="T428" s="91"/>
      <c r="U428" s="91"/>
      <c r="V428" s="92">
        <v>45523</v>
      </c>
      <c r="W428" s="11" t="s">
        <v>5649</v>
      </c>
      <c r="X428" s="141" t="str">
        <f t="shared" si="2"/>
        <v>2024-ARDT-LV4-168-14178453</v>
      </c>
      <c r="Y428" s="227"/>
      <c r="Z428" s="151">
        <f ca="1">IF(AND(ISBLANK(F429), ISBLANK(V429)), "", NETWORKDAYS.INTL(F429, IF(V429="", TODAY(), V429), "0000110", DATA!$B$2:$B$200))</f>
        <v>4</v>
      </c>
    </row>
    <row r="429" spans="1:26" x14ac:dyDescent="0.25">
      <c r="A429" s="11" t="s">
        <v>5951</v>
      </c>
      <c r="B429" s="11">
        <v>14211858</v>
      </c>
      <c r="C429" s="16">
        <v>5.875</v>
      </c>
      <c r="D429" s="11" t="s">
        <v>5350</v>
      </c>
      <c r="E429" s="11">
        <v>1235768</v>
      </c>
      <c r="F429" s="17">
        <v>45519</v>
      </c>
      <c r="G429" s="91" t="s">
        <v>5346</v>
      </c>
      <c r="H429" s="91">
        <v>1262047</v>
      </c>
      <c r="I429" s="91"/>
      <c r="J429" s="91"/>
      <c r="K429" s="91"/>
      <c r="L429" s="91"/>
      <c r="M429" s="91"/>
      <c r="N429" s="91"/>
      <c r="O429" s="91"/>
      <c r="P429" s="91"/>
      <c r="Q429" s="91"/>
      <c r="R429" s="91"/>
      <c r="S429" s="91"/>
      <c r="T429" s="91"/>
      <c r="U429" s="91"/>
      <c r="V429" s="92">
        <v>45524</v>
      </c>
      <c r="W429" s="11" t="s">
        <v>5649</v>
      </c>
      <c r="X429" s="141" t="str">
        <f t="shared" si="2"/>
        <v>2024-ARDT-LV4-169-14211858</v>
      </c>
      <c r="Y429" s="227" t="s">
        <v>5952</v>
      </c>
      <c r="Z429" s="151">
        <f ca="1">IF(AND(ISBLANK(F430), ISBLANK(V430)), "", NETWORKDAYS.INTL(F430, IF(V430="", TODAY(), V430), "0000110", DATA!$B$2:$B$200))</f>
        <v>7</v>
      </c>
    </row>
    <row r="430" spans="1:26" x14ac:dyDescent="0.25">
      <c r="A430" s="11" t="s">
        <v>5953</v>
      </c>
      <c r="B430" s="11">
        <v>14178451</v>
      </c>
      <c r="C430" s="16">
        <v>5.875</v>
      </c>
      <c r="D430" s="11" t="s">
        <v>5350</v>
      </c>
      <c r="E430" s="11">
        <v>1235768</v>
      </c>
      <c r="F430" s="17">
        <v>45519</v>
      </c>
      <c r="G430" s="91" t="s">
        <v>5346</v>
      </c>
      <c r="H430" s="11">
        <v>1262047</v>
      </c>
      <c r="I430" s="11"/>
      <c r="J430" s="11"/>
      <c r="K430" s="11"/>
      <c r="L430" s="11"/>
      <c r="M430" s="11"/>
      <c r="N430" s="11"/>
      <c r="O430" s="11"/>
      <c r="P430" s="11"/>
      <c r="Q430" s="11"/>
      <c r="R430" s="11"/>
      <c r="S430" s="11"/>
      <c r="T430" s="11"/>
      <c r="U430" s="11"/>
      <c r="V430" s="17">
        <v>45529</v>
      </c>
      <c r="W430" s="11" t="s">
        <v>5649</v>
      </c>
      <c r="X430" s="141" t="str">
        <f t="shared" si="2"/>
        <v>2024-ARDT-LV4-170-14178451</v>
      </c>
      <c r="Y430" s="228" t="s">
        <v>4968</v>
      </c>
      <c r="Z430" s="151">
        <f ca="1">IF(AND(ISBLANK(F431), ISBLANK(V431)), "", NETWORKDAYS.INTL(F431, IF(V431="", TODAY(), V431), "0000110", DATA!$B$2:$B$200))</f>
        <v>4</v>
      </c>
    </row>
    <row r="431" spans="1:26" x14ac:dyDescent="0.25">
      <c r="A431" s="11" t="s">
        <v>5954</v>
      </c>
      <c r="B431" s="90">
        <v>14228446</v>
      </c>
      <c r="C431" s="16">
        <v>6.125</v>
      </c>
      <c r="D431" s="11" t="s">
        <v>661</v>
      </c>
      <c r="E431" s="11">
        <v>1160951</v>
      </c>
      <c r="F431" s="17">
        <v>45525</v>
      </c>
      <c r="G431" s="91" t="s">
        <v>5346</v>
      </c>
      <c r="H431" s="91">
        <v>1198387</v>
      </c>
      <c r="I431" s="91"/>
      <c r="J431" s="91"/>
      <c r="K431" s="91"/>
      <c r="L431" s="91"/>
      <c r="M431" s="91"/>
      <c r="N431" s="91"/>
      <c r="O431" s="91"/>
      <c r="P431" s="91"/>
      <c r="Q431" s="91"/>
      <c r="R431" s="91"/>
      <c r="S431" s="91"/>
      <c r="T431" s="91"/>
      <c r="U431" s="91"/>
      <c r="V431" s="92">
        <v>45530</v>
      </c>
      <c r="W431" s="91" t="s">
        <v>5614</v>
      </c>
      <c r="X431" s="141" t="str">
        <f t="shared" si="2"/>
        <v>2024-ARDT-LV4-171-14228446</v>
      </c>
      <c r="Y431" s="227"/>
      <c r="Z431" s="151">
        <f ca="1">IF(AND(ISBLANK(F432), ISBLANK(V432)), "", NETWORKDAYS.INTL(F432, IF(V432="", TODAY(), V432), "0000110", DATA!$B$2:$B$200))</f>
        <v>2</v>
      </c>
    </row>
    <row r="432" spans="1:26" x14ac:dyDescent="0.25">
      <c r="A432" s="11" t="s">
        <v>5955</v>
      </c>
      <c r="B432" s="11">
        <v>14228469</v>
      </c>
      <c r="C432" s="16">
        <v>8.5</v>
      </c>
      <c r="D432" s="11" t="s">
        <v>3681</v>
      </c>
      <c r="E432" s="11">
        <v>1276939</v>
      </c>
      <c r="F432" s="17">
        <v>45529</v>
      </c>
      <c r="G432" s="91" t="s">
        <v>5346</v>
      </c>
      <c r="H432" s="91">
        <v>1269498</v>
      </c>
      <c r="I432" s="91"/>
      <c r="J432" s="91"/>
      <c r="K432" s="91"/>
      <c r="L432" s="91"/>
      <c r="M432" s="91"/>
      <c r="N432" s="91"/>
      <c r="O432" s="91"/>
      <c r="P432" s="91"/>
      <c r="Q432" s="91"/>
      <c r="R432" s="91"/>
      <c r="S432" s="91"/>
      <c r="T432" s="91"/>
      <c r="U432" s="91"/>
      <c r="V432" s="92">
        <v>45530</v>
      </c>
      <c r="W432" s="91" t="s">
        <v>5686</v>
      </c>
      <c r="X432" s="141" t="str">
        <f t="shared" si="2"/>
        <v>2024-ARDT-LV4-172-14228469</v>
      </c>
      <c r="Y432" s="227"/>
      <c r="Z432" s="151">
        <f ca="1">IF(AND(ISBLANK(F433), ISBLANK(V433)), "", NETWORKDAYS.INTL(F433, IF(V433="", TODAY(), V433), "0000110", DATA!$B$2:$B$200))</f>
        <v>2</v>
      </c>
    </row>
    <row r="433" spans="1:26" x14ac:dyDescent="0.25">
      <c r="A433" s="11" t="s">
        <v>5956</v>
      </c>
      <c r="B433" s="11">
        <v>14228470</v>
      </c>
      <c r="C433" s="16">
        <v>8.5</v>
      </c>
      <c r="D433" s="11" t="s">
        <v>3681</v>
      </c>
      <c r="E433" s="11">
        <v>1276939</v>
      </c>
      <c r="F433" s="17">
        <v>45529</v>
      </c>
      <c r="G433" s="91" t="s">
        <v>5346</v>
      </c>
      <c r="H433" s="91">
        <v>1269498</v>
      </c>
      <c r="I433" s="91"/>
      <c r="J433" s="91"/>
      <c r="K433" s="91"/>
      <c r="L433" s="91"/>
      <c r="M433" s="91"/>
      <c r="N433" s="91"/>
      <c r="O433" s="91"/>
      <c r="P433" s="91"/>
      <c r="Q433" s="91"/>
      <c r="R433" s="91"/>
      <c r="S433" s="91"/>
      <c r="T433" s="91"/>
      <c r="U433" s="91"/>
      <c r="V433" s="92">
        <v>45530</v>
      </c>
      <c r="W433" s="91" t="s">
        <v>5686</v>
      </c>
      <c r="X433" s="141" t="str">
        <f t="shared" si="2"/>
        <v>2024-ARDT-LV4-173-14228470</v>
      </c>
      <c r="Y433" s="227"/>
      <c r="Z433" s="151">
        <f ca="1">IF(AND(ISBLANK(F434), ISBLANK(V434)), "", NETWORKDAYS.INTL(F434, IF(V434="", TODAY(), V434), "0000110", DATA!$B$2:$B$200))</f>
        <v>6</v>
      </c>
    </row>
    <row r="434" spans="1:26" x14ac:dyDescent="0.25">
      <c r="A434" s="11" t="s">
        <v>5957</v>
      </c>
      <c r="B434" s="11">
        <v>14228471</v>
      </c>
      <c r="C434" s="16">
        <v>8.5</v>
      </c>
      <c r="D434" s="11" t="s">
        <v>3681</v>
      </c>
      <c r="E434" s="11">
        <v>1276939</v>
      </c>
      <c r="F434" s="17">
        <v>45530</v>
      </c>
      <c r="G434" s="91" t="s">
        <v>5346</v>
      </c>
      <c r="H434" s="91">
        <v>1269498</v>
      </c>
      <c r="I434" s="91"/>
      <c r="J434" s="91"/>
      <c r="K434" s="91"/>
      <c r="L434" s="91"/>
      <c r="M434" s="91"/>
      <c r="N434" s="91"/>
      <c r="O434" s="91"/>
      <c r="P434" s="91"/>
      <c r="Q434" s="91"/>
      <c r="R434" s="91"/>
      <c r="S434" s="91"/>
      <c r="T434" s="91"/>
      <c r="U434" s="91"/>
      <c r="V434" s="92">
        <v>45537</v>
      </c>
      <c r="W434" s="91" t="s">
        <v>5686</v>
      </c>
      <c r="X434" s="141" t="str">
        <f t="shared" si="2"/>
        <v>2024-ARDT-LV4-174-14228471</v>
      </c>
      <c r="Y434" s="227" t="s">
        <v>20</v>
      </c>
      <c r="Z434" s="151">
        <f ca="1">IF(AND(ISBLANK(F435), ISBLANK(V435)), "", NETWORKDAYS.INTL(F435, IF(V435="", TODAY(), V435), "0000110", DATA!$B$2:$B$200))</f>
        <v>3</v>
      </c>
    </row>
    <row r="435" spans="1:26" x14ac:dyDescent="0.25">
      <c r="A435" s="11" t="s">
        <v>5958</v>
      </c>
      <c r="B435" s="11">
        <v>14228472</v>
      </c>
      <c r="C435" s="16">
        <v>8.5</v>
      </c>
      <c r="D435" s="11" t="s">
        <v>3681</v>
      </c>
      <c r="E435" s="11">
        <v>1276939</v>
      </c>
      <c r="F435" s="17">
        <v>45530</v>
      </c>
      <c r="G435" s="91" t="s">
        <v>5346</v>
      </c>
      <c r="H435" s="91">
        <v>1269498</v>
      </c>
      <c r="I435" s="91"/>
      <c r="J435" s="91"/>
      <c r="K435" s="91"/>
      <c r="L435" s="91"/>
      <c r="M435" s="91"/>
      <c r="N435" s="91"/>
      <c r="O435" s="91"/>
      <c r="P435" s="91"/>
      <c r="Q435" s="91"/>
      <c r="R435" s="91"/>
      <c r="S435" s="91"/>
      <c r="T435" s="91"/>
      <c r="U435" s="91"/>
      <c r="V435" s="92">
        <v>45532</v>
      </c>
      <c r="W435" s="91" t="s">
        <v>5686</v>
      </c>
      <c r="X435" s="141" t="str">
        <f t="shared" si="2"/>
        <v>2024-ARDT-LV4-175-14228472</v>
      </c>
      <c r="Y435" s="227"/>
      <c r="Z435" s="151">
        <f ca="1">IF(AND(ISBLANK(F436), ISBLANK(V436)), "", NETWORKDAYS.INTL(F436, IF(V436="", TODAY(), V436), "0000110", DATA!$B$2:$B$200))</f>
        <v>7</v>
      </c>
    </row>
    <row r="436" spans="1:26" x14ac:dyDescent="0.25">
      <c r="A436" s="11" t="s">
        <v>5959</v>
      </c>
      <c r="B436" s="11">
        <v>14188524</v>
      </c>
      <c r="C436" s="16">
        <v>16</v>
      </c>
      <c r="D436" s="11" t="s">
        <v>5347</v>
      </c>
      <c r="E436" s="11">
        <v>1254482</v>
      </c>
      <c r="F436" s="17">
        <v>45526</v>
      </c>
      <c r="G436" s="11" t="s">
        <v>5346</v>
      </c>
      <c r="H436" s="11">
        <v>1258119</v>
      </c>
      <c r="I436" s="11"/>
      <c r="J436" s="11"/>
      <c r="K436" s="11"/>
      <c r="L436" s="11"/>
      <c r="M436" s="11"/>
      <c r="N436" s="11"/>
      <c r="O436" s="11"/>
      <c r="P436" s="11"/>
      <c r="Q436" s="11"/>
      <c r="R436" s="11"/>
      <c r="S436" s="11"/>
      <c r="T436" s="11"/>
      <c r="U436" s="11"/>
      <c r="V436" s="17">
        <v>45536</v>
      </c>
      <c r="W436" s="11" t="s">
        <v>5718</v>
      </c>
      <c r="X436" s="141" t="str">
        <f t="shared" si="2"/>
        <v>2024-ARDT-LV4-176-14188524</v>
      </c>
      <c r="Y436" s="228" t="s">
        <v>4968</v>
      </c>
      <c r="Z436" s="151">
        <f ca="1">IF(AND(ISBLANK(F437), ISBLANK(V437)), "", NETWORKDAYS.INTL(F437, IF(V437="", TODAY(), V437), "0000110", DATA!$B$2:$B$200))</f>
        <v>7</v>
      </c>
    </row>
    <row r="437" spans="1:26" x14ac:dyDescent="0.25">
      <c r="A437" s="11" t="s">
        <v>5960</v>
      </c>
      <c r="B437" s="11">
        <v>14155385</v>
      </c>
      <c r="C437" s="16">
        <v>12.25</v>
      </c>
      <c r="D437" s="11" t="s">
        <v>5321</v>
      </c>
      <c r="E437" s="11">
        <v>1257458</v>
      </c>
      <c r="F437" s="17">
        <v>45559</v>
      </c>
      <c r="G437" s="91" t="s">
        <v>5346</v>
      </c>
      <c r="H437" s="91">
        <v>1267122</v>
      </c>
      <c r="I437" s="91"/>
      <c r="J437" s="91"/>
      <c r="K437" s="91"/>
      <c r="L437" s="91"/>
      <c r="M437" s="91"/>
      <c r="N437" s="91"/>
      <c r="O437" s="91"/>
      <c r="P437" s="91"/>
      <c r="Q437" s="91"/>
      <c r="R437" s="91"/>
      <c r="S437" s="91"/>
      <c r="T437" s="91"/>
      <c r="U437" s="91"/>
      <c r="V437" s="92">
        <v>45567</v>
      </c>
      <c r="W437" s="91" t="s">
        <v>5961</v>
      </c>
      <c r="X437" s="141" t="str">
        <f t="shared" si="2"/>
        <v>2024-ARDT-LV4-177-14155385</v>
      </c>
      <c r="Y437" s="227" t="s">
        <v>3538</v>
      </c>
      <c r="Z437" s="151">
        <f ca="1">IF(AND(ISBLANK(F438), ISBLANK(V438)), "", NETWORKDAYS.INTL(F438, IF(V438="", TODAY(), V438), "0000110", DATA!$B$2:$B$200))</f>
        <v>6</v>
      </c>
    </row>
    <row r="438" spans="1:26" x14ac:dyDescent="0.25">
      <c r="A438" s="11" t="s">
        <v>5962</v>
      </c>
      <c r="B438" s="11">
        <v>14228447</v>
      </c>
      <c r="C438" s="16">
        <v>6.125</v>
      </c>
      <c r="D438" s="11" t="s">
        <v>5963</v>
      </c>
      <c r="E438" s="11">
        <v>1160951</v>
      </c>
      <c r="F438" s="17">
        <v>45566</v>
      </c>
      <c r="G438" s="91" t="s">
        <v>5346</v>
      </c>
      <c r="H438" s="91">
        <v>1198387</v>
      </c>
      <c r="I438" s="91"/>
      <c r="J438" s="91"/>
      <c r="K438" s="91"/>
      <c r="L438" s="91"/>
      <c r="M438" s="91"/>
      <c r="N438" s="91"/>
      <c r="O438" s="91"/>
      <c r="P438" s="91"/>
      <c r="Q438" s="91"/>
      <c r="R438" s="91"/>
      <c r="S438" s="91"/>
      <c r="T438" s="91"/>
      <c r="U438" s="91"/>
      <c r="V438" s="92">
        <v>45573</v>
      </c>
      <c r="W438" s="91" t="s">
        <v>5614</v>
      </c>
      <c r="X438" s="141" t="str">
        <f t="shared" si="2"/>
        <v>2024-ARDT-LV4-178-14228447</v>
      </c>
      <c r="Y438" s="227" t="s">
        <v>4968</v>
      </c>
      <c r="Z438" s="151">
        <f ca="1">IF(AND(ISBLANK(F439), ISBLANK(V439)), "", NETWORKDAYS.INTL(F439, IF(V439="", TODAY(), V439), "0000110", DATA!$B$2:$B$200))</f>
        <v>6</v>
      </c>
    </row>
    <row r="439" spans="1:26" x14ac:dyDescent="0.25">
      <c r="A439" s="11" t="s">
        <v>5964</v>
      </c>
      <c r="B439" s="11">
        <v>14228448</v>
      </c>
      <c r="C439" s="16">
        <v>6.125</v>
      </c>
      <c r="D439" s="11" t="s">
        <v>5963</v>
      </c>
      <c r="E439" s="11">
        <v>1160951</v>
      </c>
      <c r="F439" s="17">
        <v>45566</v>
      </c>
      <c r="G439" s="91" t="s">
        <v>5346</v>
      </c>
      <c r="H439" s="91">
        <v>1198387</v>
      </c>
      <c r="I439" s="91"/>
      <c r="J439" s="91"/>
      <c r="K439" s="91"/>
      <c r="L439" s="91"/>
      <c r="M439" s="91"/>
      <c r="N439" s="91"/>
      <c r="O439" s="91"/>
      <c r="P439" s="91"/>
      <c r="Q439" s="91"/>
      <c r="R439" s="91"/>
      <c r="S439" s="91"/>
      <c r="T439" s="91"/>
      <c r="U439" s="91"/>
      <c r="V439" s="92">
        <v>45573</v>
      </c>
      <c r="W439" s="91" t="s">
        <v>5614</v>
      </c>
      <c r="X439" s="141" t="str">
        <f t="shared" si="2"/>
        <v>2024-ARDT-LV4-179-14228448</v>
      </c>
      <c r="Y439" s="227" t="s">
        <v>4968</v>
      </c>
      <c r="Z439" s="151">
        <f ca="1">IF(AND(ISBLANK(F440), ISBLANK(V440)), "", NETWORKDAYS.INTL(F440, IF(V440="", TODAY(), V440), "0000110", DATA!$B$2:$B$200))</f>
        <v>2</v>
      </c>
    </row>
    <row r="440" spans="1:26" x14ac:dyDescent="0.25">
      <c r="A440" s="11" t="s">
        <v>5965</v>
      </c>
      <c r="B440" s="11">
        <v>14247230</v>
      </c>
      <c r="C440" s="16">
        <v>8.5</v>
      </c>
      <c r="D440" s="11" t="s">
        <v>3681</v>
      </c>
      <c r="E440" s="11">
        <v>1276939</v>
      </c>
      <c r="F440" s="17">
        <v>45567</v>
      </c>
      <c r="G440" s="91" t="s">
        <v>5346</v>
      </c>
      <c r="H440" s="91">
        <v>1269498</v>
      </c>
      <c r="I440" s="91"/>
      <c r="J440" s="91"/>
      <c r="K440" s="91"/>
      <c r="L440" s="91"/>
      <c r="M440" s="91"/>
      <c r="N440" s="91"/>
      <c r="O440" s="91"/>
      <c r="P440" s="91"/>
      <c r="Q440" s="91"/>
      <c r="R440" s="91"/>
      <c r="S440" s="91"/>
      <c r="T440" s="91"/>
      <c r="U440" s="91"/>
      <c r="V440" s="92">
        <v>45568</v>
      </c>
      <c r="W440" s="91" t="s">
        <v>5686</v>
      </c>
      <c r="X440" s="141" t="str">
        <f t="shared" si="2"/>
        <v>2024-ARDT-LV4-180-14247230</v>
      </c>
      <c r="Y440" s="227"/>
      <c r="Z440" s="151">
        <f ca="1">IF(AND(ISBLANK(F441), ISBLANK(V441)), "", NETWORKDAYS.INTL(F441, IF(V441="", TODAY(), V441), "0000110", DATA!$B$2:$B$200))</f>
        <v>7</v>
      </c>
    </row>
    <row r="441" spans="1:26" x14ac:dyDescent="0.25">
      <c r="A441" s="11" t="s">
        <v>5966</v>
      </c>
      <c r="B441" s="11">
        <v>14247229</v>
      </c>
      <c r="C441" s="16">
        <v>8.5</v>
      </c>
      <c r="D441" s="11" t="s">
        <v>3681</v>
      </c>
      <c r="E441" s="11">
        <v>1276939</v>
      </c>
      <c r="F441" s="17">
        <v>45567</v>
      </c>
      <c r="G441" s="91" t="s">
        <v>5346</v>
      </c>
      <c r="H441" s="91">
        <v>1269498</v>
      </c>
      <c r="I441" s="91"/>
      <c r="J441" s="91"/>
      <c r="K441" s="91"/>
      <c r="L441" s="91"/>
      <c r="M441" s="91"/>
      <c r="N441" s="91"/>
      <c r="O441" s="91"/>
      <c r="P441" s="91"/>
      <c r="Q441" s="91"/>
      <c r="R441" s="91"/>
      <c r="S441" s="91"/>
      <c r="T441" s="91"/>
      <c r="U441" s="91"/>
      <c r="V441" s="92">
        <v>45575</v>
      </c>
      <c r="W441" s="91" t="s">
        <v>5686</v>
      </c>
      <c r="X441" s="141" t="str">
        <f t="shared" si="2"/>
        <v>2024-ARDT-LV4-181-14247229</v>
      </c>
      <c r="Y441" s="227" t="s">
        <v>5967</v>
      </c>
      <c r="Z441" s="151">
        <f ca="1">IF(AND(ISBLANK(F442), ISBLANK(V442)), "", NETWORKDAYS.INTL(F442, IF(V442="", TODAY(), V442), "0000110", DATA!$B$2:$B$200))</f>
        <v>4</v>
      </c>
    </row>
    <row r="442" spans="1:26" x14ac:dyDescent="0.25">
      <c r="A442" s="11" t="s">
        <v>5968</v>
      </c>
      <c r="B442" s="11">
        <v>14247174</v>
      </c>
      <c r="C442" s="16">
        <v>3.875</v>
      </c>
      <c r="D442" s="11" t="s">
        <v>79</v>
      </c>
      <c r="E442" s="11">
        <v>1252149</v>
      </c>
      <c r="F442" s="17">
        <v>45567</v>
      </c>
      <c r="G442" s="91" t="s">
        <v>5346</v>
      </c>
      <c r="H442" s="91">
        <v>1224225</v>
      </c>
      <c r="I442" s="91"/>
      <c r="J442" s="91"/>
      <c r="K442" s="91"/>
      <c r="L442" s="91"/>
      <c r="M442" s="91"/>
      <c r="N442" s="91"/>
      <c r="O442" s="91"/>
      <c r="P442" s="91"/>
      <c r="Q442" s="91"/>
      <c r="R442" s="91"/>
      <c r="S442" s="91"/>
      <c r="T442" s="91"/>
      <c r="U442" s="91"/>
      <c r="V442" s="17">
        <v>45572</v>
      </c>
      <c r="W442" s="91" t="s">
        <v>5609</v>
      </c>
      <c r="X442" s="141" t="str">
        <f t="shared" si="2"/>
        <v>2024-ARDT-LV4-182-14247174</v>
      </c>
      <c r="Y442" s="228"/>
      <c r="Z442" s="151">
        <f ca="1">IF(AND(ISBLANK(F443), ISBLANK(V443)), "", NETWORKDAYS.INTL(F443, IF(V443="", TODAY(), V443), "0000110", DATA!$B$2:$B$200))</f>
        <v>13</v>
      </c>
    </row>
    <row r="443" spans="1:26" x14ac:dyDescent="0.25">
      <c r="A443" s="11" t="s">
        <v>5969</v>
      </c>
      <c r="B443" s="11">
        <v>14247175</v>
      </c>
      <c r="C443" s="16">
        <v>3.875</v>
      </c>
      <c r="D443" s="11" t="s">
        <v>79</v>
      </c>
      <c r="E443" s="11">
        <v>1252149</v>
      </c>
      <c r="F443" s="17">
        <v>45567</v>
      </c>
      <c r="G443" s="91" t="s">
        <v>5346</v>
      </c>
      <c r="H443" s="91">
        <v>1224225</v>
      </c>
      <c r="I443" s="91"/>
      <c r="J443" s="91"/>
      <c r="K443" s="91"/>
      <c r="L443" s="91"/>
      <c r="M443" s="91"/>
      <c r="N443" s="91"/>
      <c r="O443" s="91"/>
      <c r="P443" s="91"/>
      <c r="Q443" s="91"/>
      <c r="R443" s="91"/>
      <c r="S443" s="91"/>
      <c r="T443" s="91"/>
      <c r="U443" s="91"/>
      <c r="V443" s="92">
        <v>45585</v>
      </c>
      <c r="W443" s="91" t="s">
        <v>5609</v>
      </c>
      <c r="X443" s="141" t="str">
        <f t="shared" si="2"/>
        <v>2024-ARDT-LV4-183-14247175</v>
      </c>
      <c r="Y443" s="227" t="s">
        <v>4968</v>
      </c>
      <c r="Z443" s="151">
        <f ca="1">IF(AND(ISBLANK(F444), ISBLANK(V444)), "", NETWORKDAYS.INTL(F444, IF(V444="", TODAY(), V444), "0000110", DATA!$B$2:$B$200))</f>
        <v>5</v>
      </c>
    </row>
    <row r="444" spans="1:26" x14ac:dyDescent="0.25">
      <c r="A444" s="11" t="s">
        <v>5970</v>
      </c>
      <c r="B444" s="11">
        <v>14199929</v>
      </c>
      <c r="C444" s="16">
        <v>12.25</v>
      </c>
      <c r="D444" s="11" t="s">
        <v>5321</v>
      </c>
      <c r="E444" s="11">
        <v>1257458</v>
      </c>
      <c r="F444" s="17">
        <v>45574</v>
      </c>
      <c r="G444" s="91" t="s">
        <v>5346</v>
      </c>
      <c r="H444" s="91">
        <v>1267122</v>
      </c>
      <c r="I444" s="91"/>
      <c r="J444" s="91"/>
      <c r="K444" s="91"/>
      <c r="L444" s="91"/>
      <c r="M444" s="91"/>
      <c r="N444" s="91"/>
      <c r="O444" s="91"/>
      <c r="P444" s="91"/>
      <c r="Q444" s="91"/>
      <c r="R444" s="91"/>
      <c r="S444" s="91"/>
      <c r="T444" s="91"/>
      <c r="U444" s="91"/>
      <c r="V444" s="92">
        <v>45580</v>
      </c>
      <c r="W444" s="91" t="s">
        <v>5961</v>
      </c>
      <c r="X444" s="141" t="str">
        <f t="shared" si="2"/>
        <v>2024-ARDT-LV4-184-14199929</v>
      </c>
      <c r="Y444" s="227" t="s">
        <v>4968</v>
      </c>
      <c r="Z444" s="151">
        <f ca="1">IF(AND(ISBLANK(F445), ISBLANK(V445)), "", NETWORKDAYS.INTL(F445, IF(V445="", TODAY(), V445), "0000110", DATA!$B$2:$B$200))</f>
        <v>5</v>
      </c>
    </row>
    <row r="445" spans="1:26" x14ac:dyDescent="0.25">
      <c r="A445" s="11" t="s">
        <v>5971</v>
      </c>
      <c r="B445" s="11">
        <v>14211860</v>
      </c>
      <c r="C445" s="16">
        <v>5.875</v>
      </c>
      <c r="D445" s="11" t="s">
        <v>5350</v>
      </c>
      <c r="E445" s="11">
        <v>1235768</v>
      </c>
      <c r="F445" s="17">
        <v>45574</v>
      </c>
      <c r="G445" s="91" t="s">
        <v>5346</v>
      </c>
      <c r="H445" s="91">
        <v>1262047</v>
      </c>
      <c r="I445" s="91"/>
      <c r="J445" s="91"/>
      <c r="K445" s="91"/>
      <c r="L445" s="91"/>
      <c r="M445" s="91"/>
      <c r="N445" s="91"/>
      <c r="O445" s="91"/>
      <c r="P445" s="91"/>
      <c r="Q445" s="91"/>
      <c r="R445" s="91"/>
      <c r="S445" s="91"/>
      <c r="T445" s="91"/>
      <c r="U445" s="91"/>
      <c r="V445" s="92">
        <v>45580</v>
      </c>
      <c r="W445" s="91" t="s">
        <v>5972</v>
      </c>
      <c r="X445" s="141" t="str">
        <f t="shared" si="2"/>
        <v>2024-ARDT-LV4-185-14211860</v>
      </c>
      <c r="Y445" s="227"/>
      <c r="Z445" s="151">
        <f ca="1">IF(AND(ISBLANK(F446), ISBLANK(V446)), "", NETWORKDAYS.INTL(F446, IF(V446="", TODAY(), V446), "0000110", DATA!$B$2:$B$200))</f>
        <v>13</v>
      </c>
    </row>
    <row r="446" spans="1:26" x14ac:dyDescent="0.25">
      <c r="A446" s="11" t="s">
        <v>5973</v>
      </c>
      <c r="B446" s="11">
        <v>14211859</v>
      </c>
      <c r="C446" s="16">
        <v>5.875</v>
      </c>
      <c r="D446" s="11" t="s">
        <v>5350</v>
      </c>
      <c r="E446" s="11">
        <v>1235768</v>
      </c>
      <c r="F446" s="17">
        <v>45574</v>
      </c>
      <c r="G446" s="91" t="s">
        <v>5346</v>
      </c>
      <c r="H446" s="91">
        <v>1262047</v>
      </c>
      <c r="I446" s="91"/>
      <c r="J446" s="91"/>
      <c r="K446" s="91"/>
      <c r="L446" s="91"/>
      <c r="M446" s="91"/>
      <c r="N446" s="91"/>
      <c r="O446" s="91"/>
      <c r="P446" s="91"/>
      <c r="Q446" s="91"/>
      <c r="R446" s="91"/>
      <c r="S446" s="91"/>
      <c r="T446" s="91"/>
      <c r="U446" s="91"/>
      <c r="V446" s="92">
        <v>45592</v>
      </c>
      <c r="W446" s="91" t="s">
        <v>5972</v>
      </c>
      <c r="X446" s="141" t="str">
        <f t="shared" si="2"/>
        <v>2024-ARDT-LV4-186-14211859</v>
      </c>
      <c r="Y446" s="92" t="s">
        <v>4968</v>
      </c>
      <c r="Z446" s="151">
        <f ca="1">IF(AND(ISBLANK(F447), ISBLANK(V447)), "", NETWORKDAYS.INTL(F447, IF(V447="", TODAY(), V447), "0000110", DATA!$B$2:$B$200))</f>
        <v>5</v>
      </c>
    </row>
    <row r="447" spans="1:26" x14ac:dyDescent="0.25">
      <c r="A447" s="11" t="s">
        <v>5974</v>
      </c>
      <c r="B447" s="11">
        <v>14247228</v>
      </c>
      <c r="C447" s="16" t="s">
        <v>3786</v>
      </c>
      <c r="D447" s="11" t="s">
        <v>3776</v>
      </c>
      <c r="E447" s="11">
        <v>1276939</v>
      </c>
      <c r="F447" s="17">
        <v>45586</v>
      </c>
      <c r="G447" s="91" t="s">
        <v>5346</v>
      </c>
      <c r="H447" s="91">
        <v>1269498</v>
      </c>
      <c r="I447" s="91"/>
      <c r="J447" s="91"/>
      <c r="K447" s="91"/>
      <c r="L447" s="91"/>
      <c r="M447" s="91"/>
      <c r="N447" s="91"/>
      <c r="O447" s="91"/>
      <c r="P447" s="91"/>
      <c r="Q447" s="91"/>
      <c r="R447" s="91"/>
      <c r="S447" s="91"/>
      <c r="T447" s="91"/>
      <c r="U447" s="91"/>
      <c r="V447" s="92">
        <v>45592</v>
      </c>
      <c r="W447" s="91" t="s">
        <v>5686</v>
      </c>
      <c r="X447" s="141" t="str">
        <f t="shared" si="2"/>
        <v>2024-ARDT-LV4-187-14247228</v>
      </c>
      <c r="Y447" s="92"/>
      <c r="Z447" s="151">
        <f ca="1">IF(AND(ISBLANK(F448), ISBLANK(V448)), "", NETWORKDAYS.INTL(F448, IF(V448="", TODAY(), V448), "0000110", DATA!$B$2:$B$200))</f>
        <v>5</v>
      </c>
    </row>
    <row r="448" spans="1:26" x14ac:dyDescent="0.25">
      <c r="A448" s="11" t="s">
        <v>5975</v>
      </c>
      <c r="B448" s="11">
        <v>14247231</v>
      </c>
      <c r="C448" s="16" t="s">
        <v>3786</v>
      </c>
      <c r="D448" s="11" t="s">
        <v>3776</v>
      </c>
      <c r="E448" s="11">
        <v>1276939</v>
      </c>
      <c r="F448" s="17">
        <v>45586</v>
      </c>
      <c r="G448" s="91" t="s">
        <v>5346</v>
      </c>
      <c r="H448" s="11">
        <v>1269498</v>
      </c>
      <c r="I448" s="11"/>
      <c r="J448" s="11"/>
      <c r="K448" s="11"/>
      <c r="L448" s="11"/>
      <c r="M448" s="11"/>
      <c r="N448" s="11"/>
      <c r="O448" s="11"/>
      <c r="P448" s="11"/>
      <c r="Q448" s="11"/>
      <c r="R448" s="11"/>
      <c r="S448" s="11"/>
      <c r="T448" s="11"/>
      <c r="U448" s="11"/>
      <c r="V448" s="17">
        <v>45592</v>
      </c>
      <c r="W448" s="91" t="s">
        <v>5686</v>
      </c>
      <c r="X448" s="141" t="str">
        <f t="shared" si="2"/>
        <v>2024-ARDT-LV4-188-14247231</v>
      </c>
      <c r="Y448" s="17"/>
      <c r="Z448" s="151">
        <f ca="1">IF(AND(ISBLANK(F449), ISBLANK(V449)), "", NETWORKDAYS.INTL(F449, IF(V449="", TODAY(), V449), "0000110", DATA!$B$2:$B$200))</f>
        <v>3</v>
      </c>
    </row>
    <row r="449" spans="1:26" ht="15.75" customHeight="1" x14ac:dyDescent="0.25">
      <c r="A449" s="11" t="s">
        <v>5976</v>
      </c>
      <c r="B449" s="11">
        <v>14247176</v>
      </c>
      <c r="C449" s="16">
        <v>3.875</v>
      </c>
      <c r="D449" s="11" t="s">
        <v>79</v>
      </c>
      <c r="E449" s="11">
        <v>1252149</v>
      </c>
      <c r="F449" s="17">
        <v>45586</v>
      </c>
      <c r="G449" s="91" t="s">
        <v>5346</v>
      </c>
      <c r="H449" s="91">
        <v>1224225</v>
      </c>
      <c r="I449" s="91"/>
      <c r="J449" s="91"/>
      <c r="K449" s="91"/>
      <c r="L449" s="91"/>
      <c r="M449" s="91"/>
      <c r="N449" s="91"/>
      <c r="O449" s="91"/>
      <c r="P449" s="91"/>
      <c r="Q449" s="91"/>
      <c r="R449" s="91"/>
      <c r="S449" s="91"/>
      <c r="T449" s="91"/>
      <c r="U449" s="91"/>
      <c r="V449" s="92">
        <v>45588</v>
      </c>
      <c r="W449" s="91" t="s">
        <v>5609</v>
      </c>
      <c r="X449" s="141" t="str">
        <f t="shared" si="2"/>
        <v>2024-ARDT-LV4-189-14247176</v>
      </c>
      <c r="Y449" s="92"/>
      <c r="Z449" s="151">
        <f ca="1">IF(AND(ISBLANK(F450), ISBLANK(V450)), "", NETWORKDAYS.INTL(F450, IF(V450="", TODAY(), V450), "0000110", DATA!$B$2:$B$200))</f>
        <v>320</v>
      </c>
    </row>
    <row r="450" spans="1:26" x14ac:dyDescent="0.25">
      <c r="A450" s="11" t="s">
        <v>5977</v>
      </c>
      <c r="B450" s="11">
        <v>14247165</v>
      </c>
      <c r="C450" s="16">
        <v>6.125</v>
      </c>
      <c r="D450" s="11" t="s">
        <v>661</v>
      </c>
      <c r="E450" s="11">
        <v>1160951</v>
      </c>
      <c r="F450" s="17">
        <v>45592</v>
      </c>
      <c r="G450" s="91" t="s">
        <v>5346</v>
      </c>
      <c r="H450" s="91">
        <v>1198387</v>
      </c>
      <c r="I450" s="91"/>
      <c r="J450" s="91"/>
      <c r="K450" s="91"/>
      <c r="L450" s="91"/>
      <c r="M450" s="91"/>
      <c r="N450" s="91"/>
      <c r="O450" s="91"/>
      <c r="P450" s="91"/>
      <c r="Q450" s="91"/>
      <c r="R450" s="91"/>
      <c r="S450" s="91"/>
      <c r="T450" s="91"/>
      <c r="U450" s="91"/>
      <c r="V450" s="92"/>
      <c r="W450" s="91" t="s">
        <v>5614</v>
      </c>
      <c r="X450" s="141" t="str">
        <f t="shared" si="2"/>
        <v>2024-ARDT-LV4-190-14247165</v>
      </c>
      <c r="Y450" s="92" t="s">
        <v>5978</v>
      </c>
      <c r="Z450" s="151">
        <f ca="1">IF(AND(ISBLANK(F450), ISBLANK(V450)), "", NETWORKDAYS.INTL(F450, IF(V450="", TODAY(), V450), "0000110", DATA!$B$2:$B$200))</f>
        <v>320</v>
      </c>
    </row>
    <row r="451" spans="1:26" x14ac:dyDescent="0.25">
      <c r="A451" s="11" t="s">
        <v>5979</v>
      </c>
      <c r="B451" s="11">
        <v>14247166</v>
      </c>
      <c r="C451" s="16">
        <v>6.125</v>
      </c>
      <c r="D451" s="11" t="s">
        <v>661</v>
      </c>
      <c r="E451" s="11">
        <v>1160951</v>
      </c>
      <c r="F451" s="17">
        <v>45592</v>
      </c>
      <c r="G451" s="91" t="s">
        <v>5346</v>
      </c>
      <c r="H451" s="91">
        <v>1198387</v>
      </c>
      <c r="I451" s="91"/>
      <c r="J451" s="91"/>
      <c r="K451" s="91"/>
      <c r="L451" s="91"/>
      <c r="M451" s="91"/>
      <c r="N451" s="91"/>
      <c r="O451" s="91"/>
      <c r="P451" s="91"/>
      <c r="Q451" s="91"/>
      <c r="R451" s="91"/>
      <c r="S451" s="91"/>
      <c r="T451" s="91"/>
      <c r="U451" s="91"/>
      <c r="V451" s="92">
        <v>45642</v>
      </c>
      <c r="W451" s="91" t="s">
        <v>5614</v>
      </c>
      <c r="X451" s="141" t="str">
        <f t="shared" si="2"/>
        <v>2024-ARDT-LV4-191-14247166</v>
      </c>
      <c r="Y451" s="92" t="s">
        <v>5980</v>
      </c>
      <c r="Z451" s="151">
        <f ca="1">IF(AND(ISBLANK(F451), ISBLANK(V451)), "", NETWORKDAYS.INTL(F451, IF(V451="", TODAY(), V451), "0000110", DATA!$B$2:$B$200))</f>
        <v>37</v>
      </c>
    </row>
    <row r="452" spans="1:26" x14ac:dyDescent="0.25">
      <c r="A452" s="11" t="s">
        <v>5981</v>
      </c>
      <c r="B452" s="19">
        <v>14160196</v>
      </c>
      <c r="C452" s="16">
        <v>8.5</v>
      </c>
      <c r="D452" s="11" t="s">
        <v>3694</v>
      </c>
      <c r="E452" s="11" t="s">
        <v>3702</v>
      </c>
      <c r="F452" s="17">
        <v>45599</v>
      </c>
      <c r="G452" s="91" t="s">
        <v>5346</v>
      </c>
      <c r="H452" s="91">
        <v>1255267</v>
      </c>
      <c r="I452" s="91"/>
      <c r="J452" s="91"/>
      <c r="K452" s="91"/>
      <c r="L452" s="91"/>
      <c r="M452" s="91"/>
      <c r="N452" s="91"/>
      <c r="O452" s="91"/>
      <c r="P452" s="91"/>
      <c r="Q452" s="91"/>
      <c r="R452" s="91"/>
      <c r="S452" s="91"/>
      <c r="T452" s="91"/>
      <c r="U452" s="91"/>
      <c r="V452" s="92">
        <v>45601</v>
      </c>
      <c r="W452" s="91" t="s">
        <v>5805</v>
      </c>
      <c r="X452" s="141" t="str">
        <f t="shared" si="2"/>
        <v>2024-ARDT-LV4-192-14160196</v>
      </c>
      <c r="Y452" s="92"/>
      <c r="Z452" s="151">
        <f ca="1">IF(AND(ISBLANK(F452), ISBLANK(V452)), "", NETWORKDAYS.INTL(F452, IF(V452="", TODAY(), V452), "0000110", DATA!$B$2:$B$200))</f>
        <v>3</v>
      </c>
    </row>
    <row r="453" spans="1:26" x14ac:dyDescent="0.25">
      <c r="A453" s="11" t="s">
        <v>5982</v>
      </c>
      <c r="B453" s="11">
        <v>14190173</v>
      </c>
      <c r="C453" s="16">
        <v>8.5</v>
      </c>
      <c r="D453" s="11" t="s">
        <v>3776</v>
      </c>
      <c r="E453" s="11">
        <v>1276939</v>
      </c>
      <c r="F453" s="17">
        <v>45607</v>
      </c>
      <c r="G453" s="91" t="s">
        <v>5346</v>
      </c>
      <c r="H453" s="91">
        <v>1269498</v>
      </c>
      <c r="I453" s="91"/>
      <c r="J453" s="91"/>
      <c r="K453" s="91"/>
      <c r="L453" s="91"/>
      <c r="M453" s="91"/>
      <c r="N453" s="91"/>
      <c r="O453" s="91"/>
      <c r="P453" s="91"/>
      <c r="Q453" s="91"/>
      <c r="R453" s="91"/>
      <c r="S453" s="91"/>
      <c r="T453" s="91"/>
      <c r="U453" s="91"/>
      <c r="V453" s="92">
        <v>45621</v>
      </c>
      <c r="W453" s="91" t="s">
        <v>5983</v>
      </c>
      <c r="X453" s="141" t="str">
        <f t="shared" si="2"/>
        <v>2024-ARDT-LV4-193-14190173</v>
      </c>
      <c r="Y453" s="92" t="s">
        <v>4968</v>
      </c>
      <c r="Z453" s="151">
        <f ca="1">IF(AND(ISBLANK(F453), ISBLANK(V453)), "", NETWORKDAYS.INTL(F453, IF(V453="", TODAY(), V453), "0000110", DATA!$B$2:$B$200))</f>
        <v>11</v>
      </c>
    </row>
    <row r="454" spans="1:26" x14ac:dyDescent="0.25">
      <c r="A454" s="11" t="s">
        <v>5984</v>
      </c>
      <c r="B454" s="11">
        <v>14190171</v>
      </c>
      <c r="C454" s="16">
        <v>8.5</v>
      </c>
      <c r="D454" s="11" t="s">
        <v>3776</v>
      </c>
      <c r="E454" s="11">
        <v>1276939</v>
      </c>
      <c r="F454" s="17">
        <v>45607</v>
      </c>
      <c r="G454" s="91" t="s">
        <v>5346</v>
      </c>
      <c r="H454" s="11">
        <v>1269498</v>
      </c>
      <c r="I454" s="11"/>
      <c r="J454" s="11"/>
      <c r="K454" s="11"/>
      <c r="L454" s="11"/>
      <c r="M454" s="11"/>
      <c r="N454" s="11"/>
      <c r="O454" s="11"/>
      <c r="P454" s="11"/>
      <c r="Q454" s="11"/>
      <c r="R454" s="11"/>
      <c r="S454" s="11"/>
      <c r="T454" s="11"/>
      <c r="U454" s="11"/>
      <c r="V454" s="17">
        <v>45613</v>
      </c>
      <c r="W454" s="91" t="s">
        <v>5983</v>
      </c>
      <c r="X454" s="141" t="str">
        <f t="shared" si="2"/>
        <v>2024-ARDT-LV4-194-14190171</v>
      </c>
      <c r="Y454" s="17"/>
      <c r="Z454" s="151">
        <f ca="1">IF(AND(ISBLANK(F454), ISBLANK(V454)), "", NETWORKDAYS.INTL(F454, IF(V454="", TODAY(), V454), "0000110", DATA!$B$2:$B$200))</f>
        <v>5</v>
      </c>
    </row>
    <row r="455" spans="1:26" x14ac:dyDescent="0.25">
      <c r="A455" s="11" t="s">
        <v>5985</v>
      </c>
      <c r="B455" s="11">
        <v>14211856</v>
      </c>
      <c r="C455" s="16" t="s">
        <v>5986</v>
      </c>
      <c r="D455" s="11" t="s">
        <v>5350</v>
      </c>
      <c r="E455" s="11">
        <v>1235768</v>
      </c>
      <c r="F455" s="17">
        <v>45607</v>
      </c>
      <c r="G455" s="91" t="s">
        <v>5346</v>
      </c>
      <c r="H455" s="91">
        <v>1262047</v>
      </c>
      <c r="I455" s="91"/>
      <c r="J455" s="91"/>
      <c r="K455" s="91"/>
      <c r="L455" s="91"/>
      <c r="M455" s="91"/>
      <c r="N455" s="91"/>
      <c r="O455" s="91"/>
      <c r="P455" s="91"/>
      <c r="Q455" s="91"/>
      <c r="R455" s="91"/>
      <c r="S455" s="91"/>
      <c r="T455" s="91"/>
      <c r="U455" s="91"/>
      <c r="V455" s="92">
        <v>45613</v>
      </c>
      <c r="W455" s="91" t="s">
        <v>5649</v>
      </c>
      <c r="X455" s="141" t="str">
        <f t="shared" si="2"/>
        <v>2024-ARDT-LV4-195-14211856</v>
      </c>
      <c r="Y455" s="92"/>
      <c r="Z455" s="151">
        <f ca="1">IF(AND(ISBLANK(F455), ISBLANK(V455)), "", NETWORKDAYS.INTL(F455, IF(V455="", TODAY(), V455), "0000110", DATA!$B$2:$B$200))</f>
        <v>5</v>
      </c>
    </row>
    <row r="456" spans="1:26" x14ac:dyDescent="0.25">
      <c r="A456" s="11" t="s">
        <v>5987</v>
      </c>
      <c r="B456" s="11">
        <v>14178486</v>
      </c>
      <c r="C456" s="16">
        <v>6.125</v>
      </c>
      <c r="D456" s="11" t="s">
        <v>1807</v>
      </c>
      <c r="E456" s="11">
        <v>1233276</v>
      </c>
      <c r="F456" s="17">
        <v>45607</v>
      </c>
      <c r="G456" s="91" t="s">
        <v>5346</v>
      </c>
      <c r="H456" s="91">
        <v>1261236</v>
      </c>
      <c r="I456" s="91"/>
      <c r="J456" s="91"/>
      <c r="K456" s="91"/>
      <c r="L456" s="91"/>
      <c r="M456" s="91"/>
      <c r="N456" s="91"/>
      <c r="O456" s="91"/>
      <c r="P456" s="91"/>
      <c r="Q456" s="91"/>
      <c r="R456" s="91"/>
      <c r="S456" s="91"/>
      <c r="T456" s="91"/>
      <c r="U456" s="91"/>
      <c r="V456" s="92">
        <v>45617</v>
      </c>
      <c r="W456" s="91" t="s">
        <v>5988</v>
      </c>
      <c r="X456" s="141" t="str">
        <f t="shared" si="2"/>
        <v>2024-ARDT-LV4-196-14178486</v>
      </c>
      <c r="Y456" s="92" t="s">
        <v>4968</v>
      </c>
      <c r="Z456" s="151">
        <f ca="1">IF(AND(ISBLANK(F456), ISBLANK(V456)), "", NETWORKDAYS.INTL(F456, IF(V456="", TODAY(), V456), "0000110", DATA!$B$2:$B$200))</f>
        <v>9</v>
      </c>
    </row>
    <row r="457" spans="1:26" x14ac:dyDescent="0.25">
      <c r="A457" s="11" t="s">
        <v>5989</v>
      </c>
      <c r="B457" s="11">
        <v>14211857</v>
      </c>
      <c r="C457" s="16" t="s">
        <v>5986</v>
      </c>
      <c r="D457" s="11" t="s">
        <v>5350</v>
      </c>
      <c r="E457" s="11">
        <v>1235768</v>
      </c>
      <c r="F457" s="17">
        <v>45608</v>
      </c>
      <c r="G457" s="91" t="s">
        <v>5346</v>
      </c>
      <c r="H457" s="91">
        <v>1262047</v>
      </c>
      <c r="I457" s="91"/>
      <c r="J457" s="91"/>
      <c r="K457" s="91"/>
      <c r="L457" s="91"/>
      <c r="M457" s="91"/>
      <c r="N457" s="91"/>
      <c r="O457" s="91"/>
      <c r="P457" s="91"/>
      <c r="Q457" s="91"/>
      <c r="R457" s="91"/>
      <c r="S457" s="91"/>
      <c r="T457" s="91"/>
      <c r="U457" s="91"/>
      <c r="V457" s="92">
        <v>45617</v>
      </c>
      <c r="W457" s="91" t="s">
        <v>5649</v>
      </c>
      <c r="X457" s="141" t="str">
        <f t="shared" si="2"/>
        <v>2024-ARDT-LV4-197-14211857</v>
      </c>
      <c r="Y457" s="92" t="s">
        <v>4968</v>
      </c>
      <c r="Z457" s="151">
        <f ca="1">IF(AND(ISBLANK(F457), ISBLANK(V457)), "", NETWORKDAYS.INTL(F457, IF(V457="", TODAY(), V457), "0000110", DATA!$B$2:$B$200))</f>
        <v>8</v>
      </c>
    </row>
    <row r="458" spans="1:26" x14ac:dyDescent="0.25">
      <c r="A458" s="11" t="s">
        <v>5990</v>
      </c>
      <c r="B458" s="11">
        <v>14211861</v>
      </c>
      <c r="C458" s="16">
        <v>5.875</v>
      </c>
      <c r="D458" s="11" t="s">
        <v>5350</v>
      </c>
      <c r="E458" s="11">
        <v>1235768</v>
      </c>
      <c r="F458" s="17">
        <v>45617</v>
      </c>
      <c r="G458" s="91" t="s">
        <v>5346</v>
      </c>
      <c r="H458" s="91">
        <v>1262047</v>
      </c>
      <c r="I458" s="91"/>
      <c r="J458" s="91"/>
      <c r="K458" s="91"/>
      <c r="L458" s="91"/>
      <c r="M458" s="91"/>
      <c r="N458" s="91"/>
      <c r="O458" s="91"/>
      <c r="P458" s="91"/>
      <c r="Q458" s="91"/>
      <c r="R458" s="91"/>
      <c r="S458" s="91"/>
      <c r="T458" s="91"/>
      <c r="U458" s="91"/>
      <c r="V458" s="92">
        <v>45627</v>
      </c>
      <c r="W458" s="91" t="s">
        <v>5649</v>
      </c>
      <c r="X458" s="141" t="str">
        <f t="shared" si="2"/>
        <v>2024-ARDT-LV4-198-14211861</v>
      </c>
      <c r="Y458" s="92" t="s">
        <v>4968</v>
      </c>
      <c r="Z458" s="151">
        <f ca="1">IF(AND(ISBLANK(F458), ISBLANK(V458)), "", NETWORKDAYS.INTL(F458, IF(V458="", TODAY(), V458), "0000110", DATA!$B$2:$B$200))</f>
        <v>7</v>
      </c>
    </row>
    <row r="459" spans="1:26" x14ac:dyDescent="0.25">
      <c r="A459" s="11" t="s">
        <v>5991</v>
      </c>
      <c r="B459" s="11">
        <v>14211862</v>
      </c>
      <c r="C459" s="16">
        <v>5.875</v>
      </c>
      <c r="D459" s="11" t="s">
        <v>5350</v>
      </c>
      <c r="E459" s="11">
        <v>1235768</v>
      </c>
      <c r="F459" s="17">
        <v>45617</v>
      </c>
      <c r="G459" s="91" t="s">
        <v>5346</v>
      </c>
      <c r="H459" s="91">
        <v>1262047</v>
      </c>
      <c r="I459" s="91"/>
      <c r="J459" s="91"/>
      <c r="K459" s="91"/>
      <c r="L459" s="91"/>
      <c r="M459" s="91"/>
      <c r="N459" s="91"/>
      <c r="O459" s="91"/>
      <c r="P459" s="91"/>
      <c r="Q459" s="91"/>
      <c r="R459" s="91"/>
      <c r="S459" s="91"/>
      <c r="T459" s="91"/>
      <c r="U459" s="91"/>
      <c r="V459" s="92">
        <v>45627</v>
      </c>
      <c r="W459" s="91" t="s">
        <v>5649</v>
      </c>
      <c r="X459" s="141" t="str">
        <f t="shared" si="2"/>
        <v>2024-ARDT-LV4-199-14211862</v>
      </c>
      <c r="Y459" s="92" t="s">
        <v>4968</v>
      </c>
      <c r="Z459" s="151">
        <f ca="1">IF(AND(ISBLANK(F459), ISBLANK(V459)), "", NETWORKDAYS.INTL(F459, IF(V459="", TODAY(), V459), "0000110", DATA!$B$2:$B$200))</f>
        <v>7</v>
      </c>
    </row>
    <row r="460" spans="1:26" x14ac:dyDescent="0.25">
      <c r="A460" s="11" t="s">
        <v>5992</v>
      </c>
      <c r="B460" s="11">
        <v>14247161</v>
      </c>
      <c r="C460" s="16">
        <v>5.875</v>
      </c>
      <c r="D460" s="11" t="s">
        <v>5350</v>
      </c>
      <c r="E460" s="11">
        <v>1235768</v>
      </c>
      <c r="F460" s="17">
        <v>45617</v>
      </c>
      <c r="G460" s="91" t="s">
        <v>5346</v>
      </c>
      <c r="H460" s="91">
        <v>1262047</v>
      </c>
      <c r="I460" s="91"/>
      <c r="J460" s="91"/>
      <c r="K460" s="91"/>
      <c r="L460" s="91"/>
      <c r="M460" s="91"/>
      <c r="N460" s="91"/>
      <c r="O460" s="91"/>
      <c r="P460" s="91"/>
      <c r="Q460" s="91"/>
      <c r="R460" s="91"/>
      <c r="S460" s="91"/>
      <c r="T460" s="91"/>
      <c r="U460" s="91"/>
      <c r="V460" s="92">
        <v>45627</v>
      </c>
      <c r="W460" s="91" t="s">
        <v>5649</v>
      </c>
      <c r="X460" s="141" t="str">
        <f t="shared" si="2"/>
        <v>2024-ARDT-LV4-200-14247161</v>
      </c>
      <c r="Y460" s="92" t="s">
        <v>4968</v>
      </c>
      <c r="Z460" s="151">
        <f ca="1">IF(AND(ISBLANK(F460), ISBLANK(V460)), "", NETWORKDAYS.INTL(F460, IF(V460="", TODAY(), V460), "0000110", DATA!$B$2:$B$200))</f>
        <v>7</v>
      </c>
    </row>
    <row r="461" spans="1:26" x14ac:dyDescent="0.25">
      <c r="A461" s="11" t="s">
        <v>5993</v>
      </c>
      <c r="B461" s="11">
        <v>14242605</v>
      </c>
      <c r="C461" s="16">
        <v>8.375</v>
      </c>
      <c r="D461" s="11" t="s">
        <v>243</v>
      </c>
      <c r="E461" s="11" t="s">
        <v>5071</v>
      </c>
      <c r="F461" s="17">
        <v>45627</v>
      </c>
      <c r="G461" s="91" t="s">
        <v>5346</v>
      </c>
      <c r="H461" s="91">
        <v>1246020</v>
      </c>
      <c r="I461" s="91"/>
      <c r="J461" s="91"/>
      <c r="K461" s="91"/>
      <c r="L461" s="91"/>
      <c r="M461" s="91"/>
      <c r="N461" s="91"/>
      <c r="O461" s="91"/>
      <c r="P461" s="91"/>
      <c r="Q461" s="91"/>
      <c r="R461" s="91"/>
      <c r="S461" s="91"/>
      <c r="T461" s="91"/>
      <c r="U461" s="91"/>
      <c r="V461" s="92">
        <v>45636</v>
      </c>
      <c r="W461" s="91" t="s">
        <v>5994</v>
      </c>
      <c r="X461" s="141" t="str">
        <f t="shared" si="2"/>
        <v>2024-ARDT-LV4-201-14242605</v>
      </c>
      <c r="Y461" s="92" t="s">
        <v>4968</v>
      </c>
      <c r="Z461" s="151">
        <f ca="1">IF(AND(ISBLANK(F461), ISBLANK(V461)), "", NETWORKDAYS.INTL(F461, IF(V461="", TODAY(), V461), "0000110", DATA!$B$2:$B$200))</f>
        <v>8</v>
      </c>
    </row>
    <row r="462" spans="1:26" x14ac:dyDescent="0.25">
      <c r="A462" s="11" t="s">
        <v>5995</v>
      </c>
      <c r="B462" s="11">
        <v>14254502</v>
      </c>
      <c r="C462" s="16">
        <v>8.5</v>
      </c>
      <c r="D462" s="11" t="s">
        <v>3776</v>
      </c>
      <c r="E462" s="11" t="s">
        <v>3745</v>
      </c>
      <c r="F462" s="17">
        <v>45648</v>
      </c>
      <c r="G462" s="91" t="s">
        <v>5346</v>
      </c>
      <c r="H462" s="91">
        <v>1269498</v>
      </c>
      <c r="I462" s="91"/>
      <c r="J462" s="91"/>
      <c r="K462" s="91"/>
      <c r="L462" s="91"/>
      <c r="M462" s="91"/>
      <c r="N462" s="91"/>
      <c r="O462" s="91"/>
      <c r="P462" s="91"/>
      <c r="Q462" s="91"/>
      <c r="R462" s="91"/>
      <c r="S462" s="91"/>
      <c r="T462" s="91"/>
      <c r="U462" s="91"/>
      <c r="V462" s="92">
        <v>45649</v>
      </c>
      <c r="W462" s="91" t="s">
        <v>5996</v>
      </c>
      <c r="X462" s="141" t="str">
        <f t="shared" si="2"/>
        <v>2024-ARDT-LV4-202-14254502</v>
      </c>
      <c r="Y462" s="92"/>
      <c r="Z462" s="151">
        <f ca="1">IF(AND(ISBLANK(F462), ISBLANK(V462)), "", NETWORKDAYS.INTL(F462, IF(V462="", TODAY(), V462), "0000110", DATA!$B$2:$B$200))</f>
        <v>2</v>
      </c>
    </row>
    <row r="463" spans="1:26" x14ac:dyDescent="0.25">
      <c r="A463" s="11" t="s">
        <v>5997</v>
      </c>
      <c r="B463" s="11">
        <v>14254498</v>
      </c>
      <c r="C463" s="16">
        <v>8.5</v>
      </c>
      <c r="D463" s="11" t="s">
        <v>3776</v>
      </c>
      <c r="E463" s="11" t="s">
        <v>3745</v>
      </c>
      <c r="F463" s="17">
        <v>45648</v>
      </c>
      <c r="G463" s="91" t="s">
        <v>5346</v>
      </c>
      <c r="H463" s="91">
        <v>1269498</v>
      </c>
      <c r="I463" s="91"/>
      <c r="J463" s="91"/>
      <c r="K463" s="91"/>
      <c r="L463" s="91"/>
      <c r="M463" s="91"/>
      <c r="N463" s="91"/>
      <c r="O463" s="91"/>
      <c r="P463" s="91"/>
      <c r="Q463" s="91"/>
      <c r="R463" s="91"/>
      <c r="S463" s="91"/>
      <c r="T463" s="91"/>
      <c r="U463" s="91"/>
      <c r="V463" s="92">
        <v>45650</v>
      </c>
      <c r="W463" s="91" t="s">
        <v>5996</v>
      </c>
      <c r="X463" s="141" t="str">
        <f t="shared" si="2"/>
        <v>2024-ARDT-LV4-203-14254498</v>
      </c>
      <c r="Y463" s="92"/>
      <c r="Z463" s="151">
        <f ca="1">IF(AND(ISBLANK(F463), ISBLANK(V463)), "", NETWORKDAYS.INTL(F463, IF(V463="", TODAY(), V463), "0000110", DATA!$B$2:$B$200))</f>
        <v>3</v>
      </c>
    </row>
    <row r="464" spans="1:26" x14ac:dyDescent="0.25">
      <c r="A464" s="11" t="s">
        <v>5998</v>
      </c>
      <c r="B464" s="11">
        <v>14247162</v>
      </c>
      <c r="C464" s="16">
        <v>5.875</v>
      </c>
      <c r="D464" s="11" t="s">
        <v>5350</v>
      </c>
      <c r="E464" s="11">
        <v>1235768</v>
      </c>
      <c r="F464" s="17">
        <v>45649</v>
      </c>
      <c r="G464" s="91" t="s">
        <v>5346</v>
      </c>
      <c r="H464" s="91">
        <v>1262047</v>
      </c>
      <c r="I464" s="91"/>
      <c r="J464" s="91"/>
      <c r="K464" s="91"/>
      <c r="L464" s="91"/>
      <c r="M464" s="91"/>
      <c r="N464" s="91"/>
      <c r="O464" s="91"/>
      <c r="P464" s="91"/>
      <c r="Q464" s="91"/>
      <c r="R464" s="91"/>
      <c r="S464" s="91"/>
      <c r="T464" s="91"/>
      <c r="U464" s="91"/>
      <c r="V464" s="92">
        <v>45651</v>
      </c>
      <c r="W464" s="91" t="s">
        <v>5649</v>
      </c>
      <c r="X464" s="141" t="str">
        <f t="shared" ref="X464:X527" si="3">A464&amp;"-"&amp;B464</f>
        <v>2024-ARDT-LV4-204-14247162</v>
      </c>
      <c r="Y464" s="92"/>
      <c r="Z464" s="151">
        <f ca="1">IF(AND(ISBLANK(F464), ISBLANK(V464)), "", NETWORKDAYS.INTL(F464, IF(V464="", TODAY(), V464), "0000110", DATA!$B$2:$B$200))</f>
        <v>3</v>
      </c>
    </row>
    <row r="465" spans="1:26" x14ac:dyDescent="0.25">
      <c r="A465" s="11" t="s">
        <v>5999</v>
      </c>
      <c r="B465" s="11" t="s">
        <v>6000</v>
      </c>
      <c r="C465" s="16">
        <v>8.375</v>
      </c>
      <c r="D465" s="11" t="s">
        <v>243</v>
      </c>
      <c r="E465" s="11" t="s">
        <v>5071</v>
      </c>
      <c r="F465" s="17">
        <v>45649</v>
      </c>
      <c r="G465" s="91" t="s">
        <v>5346</v>
      </c>
      <c r="H465" s="91">
        <v>1246020</v>
      </c>
      <c r="I465" s="91"/>
      <c r="J465" s="91"/>
      <c r="K465" s="91"/>
      <c r="L465" s="91"/>
      <c r="M465" s="91"/>
      <c r="N465" s="91"/>
      <c r="O465" s="91"/>
      <c r="P465" s="91"/>
      <c r="Q465" s="91"/>
      <c r="R465" s="91"/>
      <c r="S465" s="91"/>
      <c r="T465" s="91"/>
      <c r="U465" s="91"/>
      <c r="V465" s="92">
        <v>45650</v>
      </c>
      <c r="W465" s="91" t="s">
        <v>6001</v>
      </c>
      <c r="X465" s="141" t="str">
        <f t="shared" si="3"/>
        <v xml:space="preserve">2024-ARDT-LV4-205-14242606	</v>
      </c>
      <c r="Y465" s="92"/>
      <c r="Z465" s="151">
        <f ca="1">IF(AND(ISBLANK(F465), ISBLANK(V465)), "", NETWORKDAYS.INTL(F465, IF(V465="", TODAY(), V465), "0000110", DATA!$B$2:$B$200))</f>
        <v>2</v>
      </c>
    </row>
    <row r="466" spans="1:26" x14ac:dyDescent="0.25">
      <c r="A466" s="11" t="s">
        <v>6002</v>
      </c>
      <c r="B466" s="19">
        <v>14280246</v>
      </c>
      <c r="C466" s="16">
        <v>8.5</v>
      </c>
      <c r="D466" s="11" t="s">
        <v>3689</v>
      </c>
      <c r="E466" s="11">
        <v>1254762</v>
      </c>
      <c r="F466" s="17">
        <v>45649</v>
      </c>
      <c r="G466" s="11" t="s">
        <v>5346</v>
      </c>
      <c r="H466" s="11">
        <v>2001502</v>
      </c>
      <c r="I466" s="11"/>
      <c r="J466" s="11"/>
      <c r="K466" s="11"/>
      <c r="L466" s="11"/>
      <c r="M466" s="11"/>
      <c r="N466" s="11"/>
      <c r="O466" s="11"/>
      <c r="P466" s="11"/>
      <c r="Q466" s="11"/>
      <c r="R466" s="11"/>
      <c r="S466" s="11"/>
      <c r="T466" s="11"/>
      <c r="U466" s="11"/>
      <c r="V466" s="17">
        <v>45651</v>
      </c>
      <c r="W466" s="11" t="s">
        <v>6003</v>
      </c>
      <c r="X466" s="141" t="str">
        <f t="shared" si="3"/>
        <v>2024-ARDT-LV4-206-14280246</v>
      </c>
      <c r="Y466" s="17"/>
      <c r="Z466" s="151">
        <f ca="1">IF(AND(ISBLANK(F466), ISBLANK(V466)), "", NETWORKDAYS.INTL(F466, IF(V466="", TODAY(), V466), "0000110", DATA!$B$2:$B$200))</f>
        <v>3</v>
      </c>
    </row>
    <row r="467" spans="1:26" x14ac:dyDescent="0.25">
      <c r="A467" s="11" t="s">
        <v>6004</v>
      </c>
      <c r="B467" s="19" t="s">
        <v>6005</v>
      </c>
      <c r="C467" s="16">
        <v>5.875</v>
      </c>
      <c r="D467" s="11" t="s">
        <v>5350</v>
      </c>
      <c r="E467" s="11">
        <v>1235768</v>
      </c>
      <c r="F467" s="17">
        <v>45650</v>
      </c>
      <c r="G467" s="91" t="s">
        <v>5346</v>
      </c>
      <c r="H467" s="91">
        <v>1262047</v>
      </c>
      <c r="I467" s="91"/>
      <c r="J467" s="91"/>
      <c r="K467" s="91"/>
      <c r="L467" s="91"/>
      <c r="M467" s="91"/>
      <c r="N467" s="91"/>
      <c r="O467" s="91"/>
      <c r="P467" s="91"/>
      <c r="Q467" s="91"/>
      <c r="R467" s="91"/>
      <c r="S467" s="91"/>
      <c r="T467" s="91"/>
      <c r="U467" s="91"/>
      <c r="V467" s="92">
        <v>45655</v>
      </c>
      <c r="W467" s="91" t="s">
        <v>5649</v>
      </c>
      <c r="X467" s="141" t="str">
        <f t="shared" si="3"/>
        <v xml:space="preserve">2024-ARDT-LV4-207-14254490	</v>
      </c>
      <c r="Y467" s="92"/>
      <c r="Z467" s="151">
        <f ca="1">IF(AND(ISBLANK(F467), ISBLANK(V467)), "", NETWORKDAYS.INTL(F467, IF(V467="", TODAY(), V467), "0000110", DATA!$B$2:$B$200))</f>
        <v>4</v>
      </c>
    </row>
    <row r="468" spans="1:26" x14ac:dyDescent="0.25">
      <c r="A468" s="11" t="s">
        <v>6006</v>
      </c>
      <c r="B468" s="19" t="s">
        <v>6007</v>
      </c>
      <c r="C468" s="16">
        <v>5.875</v>
      </c>
      <c r="D468" s="11" t="s">
        <v>5350</v>
      </c>
      <c r="E468" s="11">
        <v>1235768</v>
      </c>
      <c r="F468" s="17">
        <v>45650</v>
      </c>
      <c r="G468" s="91" t="s">
        <v>5346</v>
      </c>
      <c r="H468" s="91">
        <v>1262047</v>
      </c>
      <c r="I468" s="91"/>
      <c r="J468" s="91"/>
      <c r="K468" s="91"/>
      <c r="L468" s="91"/>
      <c r="M468" s="91"/>
      <c r="N468" s="91"/>
      <c r="O468" s="91"/>
      <c r="P468" s="91"/>
      <c r="Q468" s="91"/>
      <c r="R468" s="91"/>
      <c r="S468" s="91"/>
      <c r="T468" s="91"/>
      <c r="U468" s="91"/>
      <c r="V468" s="92">
        <v>45655</v>
      </c>
      <c r="W468" s="91" t="s">
        <v>5649</v>
      </c>
      <c r="X468" s="141" t="str">
        <f t="shared" si="3"/>
        <v xml:space="preserve">2024-ARDT-LV4-208-14254489	</v>
      </c>
      <c r="Y468" s="92"/>
      <c r="Z468" s="151">
        <f ca="1">IF(AND(ISBLANK(F468), ISBLANK(V468)), "", NETWORKDAYS.INTL(F468, IF(V468="", TODAY(), V468), "0000110", DATA!$B$2:$B$200))</f>
        <v>4</v>
      </c>
    </row>
    <row r="469" spans="1:26" x14ac:dyDescent="0.25">
      <c r="A469" s="19" t="s">
        <v>6008</v>
      </c>
      <c r="B469" s="201">
        <v>14288931</v>
      </c>
      <c r="C469" s="139">
        <v>8.5</v>
      </c>
      <c r="D469" s="19" t="s">
        <v>3689</v>
      </c>
      <c r="E469" s="19">
        <v>1254762</v>
      </c>
      <c r="F469" s="140">
        <v>45658</v>
      </c>
      <c r="G469" s="151" t="s">
        <v>5346</v>
      </c>
      <c r="H469" s="151">
        <v>2001502</v>
      </c>
      <c r="I469" s="151"/>
      <c r="J469" s="151"/>
      <c r="K469" s="151"/>
      <c r="L469" s="151"/>
      <c r="M469" s="151"/>
      <c r="N469" s="151" t="s">
        <v>3578</v>
      </c>
      <c r="O469" s="151" t="s">
        <v>3575</v>
      </c>
      <c r="P469" s="151"/>
      <c r="Q469" s="151"/>
      <c r="R469" s="151"/>
      <c r="S469" s="151"/>
      <c r="T469" s="151"/>
      <c r="U469" s="151"/>
      <c r="V469" s="92">
        <v>45659</v>
      </c>
      <c r="W469" s="91" t="s">
        <v>6009</v>
      </c>
      <c r="X469" s="141" t="str">
        <f t="shared" si="3"/>
        <v>2025-ARDT-LV4-001-14288931</v>
      </c>
      <c r="Y469" s="92"/>
      <c r="Z469" s="151">
        <f ca="1">IF(AND(ISBLANK(F469), ISBLANK(V469)), "", NETWORKDAYS.INTL(F469, IF(V469="", TODAY(), V469), "0000110", DATA!$B$2:$B$200))</f>
        <v>2</v>
      </c>
    </row>
    <row r="470" spans="1:26" x14ac:dyDescent="0.25">
      <c r="A470" s="11" t="s">
        <v>6010</v>
      </c>
      <c r="B470" s="201">
        <v>14073968</v>
      </c>
      <c r="C470" s="16">
        <v>16</v>
      </c>
      <c r="D470" s="11" t="s">
        <v>5347</v>
      </c>
      <c r="E470" s="11" t="s">
        <v>5348</v>
      </c>
      <c r="F470" s="17">
        <v>45659</v>
      </c>
      <c r="G470" s="91" t="s">
        <v>5346</v>
      </c>
      <c r="H470" s="91">
        <v>1258119</v>
      </c>
      <c r="I470" s="91"/>
      <c r="J470" s="91"/>
      <c r="K470" s="91"/>
      <c r="L470" s="91"/>
      <c r="M470" s="91"/>
      <c r="N470" s="91" t="s">
        <v>3578</v>
      </c>
      <c r="O470" s="91" t="s">
        <v>3579</v>
      </c>
      <c r="P470" s="91"/>
      <c r="Q470" s="91"/>
      <c r="R470" s="91"/>
      <c r="S470" s="91"/>
      <c r="T470" s="91"/>
      <c r="U470" s="91"/>
      <c r="V470" s="92">
        <v>45664</v>
      </c>
      <c r="W470" s="91" t="s">
        <v>6011</v>
      </c>
      <c r="X470" s="141" t="str">
        <f t="shared" si="3"/>
        <v>2025-ARDT-LV4-002-14073968</v>
      </c>
      <c r="Y470" s="92"/>
      <c r="Z470" s="151">
        <f ca="1">IF(AND(ISBLANK(F470), ISBLANK(V470)), "", NETWORKDAYS.INTL(F470, IF(V470="", TODAY(), V470), "0000110", DATA!$B$2:$B$200))</f>
        <v>4</v>
      </c>
    </row>
    <row r="471" spans="1:26" x14ac:dyDescent="0.25">
      <c r="A471" s="11" t="s">
        <v>6012</v>
      </c>
      <c r="B471" s="201">
        <v>14073969</v>
      </c>
      <c r="C471" s="16">
        <v>16</v>
      </c>
      <c r="D471" s="11" t="s">
        <v>5347</v>
      </c>
      <c r="E471" s="11" t="s">
        <v>5348</v>
      </c>
      <c r="F471" s="17">
        <v>45663</v>
      </c>
      <c r="G471" s="91" t="s">
        <v>5346</v>
      </c>
      <c r="H471" s="91">
        <v>1258119</v>
      </c>
      <c r="I471" s="91"/>
      <c r="J471" s="91"/>
      <c r="K471" s="91"/>
      <c r="L471" s="91"/>
      <c r="M471" s="91"/>
      <c r="N471" s="91" t="s">
        <v>3597</v>
      </c>
      <c r="O471" s="91" t="s">
        <v>3579</v>
      </c>
      <c r="P471" s="91"/>
      <c r="Q471" s="91"/>
      <c r="R471" s="91"/>
      <c r="S471" s="91"/>
      <c r="T471" s="91"/>
      <c r="U471" s="91" t="s">
        <v>5316</v>
      </c>
      <c r="V471" s="92">
        <v>45670</v>
      </c>
      <c r="W471" s="91" t="s">
        <v>6011</v>
      </c>
      <c r="X471" s="141" t="str">
        <f t="shared" si="3"/>
        <v>2025-ARDT-LV4-003-14073969</v>
      </c>
      <c r="Y471" s="92" t="s">
        <v>20</v>
      </c>
      <c r="Z471" s="151">
        <f ca="1">IF(AND(ISBLANK(F471), ISBLANK(V471)), "", NETWORKDAYS.INTL(F471, IF(V471="", TODAY(), V471), "0000110", DATA!$B$2:$B$200))</f>
        <v>6</v>
      </c>
    </row>
    <row r="472" spans="1:26" x14ac:dyDescent="0.25">
      <c r="A472" s="11" t="s">
        <v>6013</v>
      </c>
      <c r="B472" s="201">
        <v>14273125</v>
      </c>
      <c r="C472" s="16" t="s">
        <v>3591</v>
      </c>
      <c r="D472" s="11" t="s">
        <v>79</v>
      </c>
      <c r="E472" s="11">
        <v>1252149</v>
      </c>
      <c r="F472" s="17">
        <v>45663</v>
      </c>
      <c r="G472" s="11" t="s">
        <v>5346</v>
      </c>
      <c r="H472" s="11">
        <v>1224225</v>
      </c>
      <c r="I472" s="11"/>
      <c r="J472" s="11"/>
      <c r="K472" s="11"/>
      <c r="L472" s="11"/>
      <c r="M472" s="11"/>
      <c r="N472" s="11" t="s">
        <v>3578</v>
      </c>
      <c r="O472" s="11" t="s">
        <v>3575</v>
      </c>
      <c r="P472" s="11"/>
      <c r="Q472" s="11"/>
      <c r="R472" s="11"/>
      <c r="S472" s="11"/>
      <c r="T472" s="11"/>
      <c r="U472" s="11"/>
      <c r="V472" s="17">
        <v>45664</v>
      </c>
      <c r="W472" s="11" t="s">
        <v>6014</v>
      </c>
      <c r="X472" s="141" t="str">
        <f t="shared" si="3"/>
        <v>2025-ARDT-LV4-004-14273125</v>
      </c>
      <c r="Y472" s="17"/>
      <c r="Z472" s="151">
        <f ca="1">IF(AND(ISBLANK(F472), ISBLANK(V472)), "", NETWORKDAYS.INTL(F472, IF(V472="", TODAY(), V472), "0000110", DATA!$B$2:$B$200))</f>
        <v>2</v>
      </c>
    </row>
    <row r="473" spans="1:26" x14ac:dyDescent="0.25">
      <c r="A473" s="11" t="s">
        <v>6015</v>
      </c>
      <c r="B473" s="201">
        <v>14288928</v>
      </c>
      <c r="C473" s="139">
        <v>8.5</v>
      </c>
      <c r="D473" s="19" t="s">
        <v>3689</v>
      </c>
      <c r="E473" s="19" t="s">
        <v>5349</v>
      </c>
      <c r="F473" s="140">
        <v>45663</v>
      </c>
      <c r="G473" s="151" t="s">
        <v>5346</v>
      </c>
      <c r="H473" s="151">
        <v>2001502</v>
      </c>
      <c r="I473" s="151"/>
      <c r="J473" s="151"/>
      <c r="K473" s="151"/>
      <c r="L473" s="151"/>
      <c r="M473" s="151"/>
      <c r="N473" s="151" t="s">
        <v>3578</v>
      </c>
      <c r="O473" s="151" t="s">
        <v>3575</v>
      </c>
      <c r="P473" s="151"/>
      <c r="Q473" s="151"/>
      <c r="R473" s="151"/>
      <c r="S473" s="151"/>
      <c r="T473" s="151"/>
      <c r="U473" s="151"/>
      <c r="V473" s="92">
        <v>45664</v>
      </c>
      <c r="W473" s="235" t="s">
        <v>6016</v>
      </c>
      <c r="X473" s="141" t="str">
        <f t="shared" si="3"/>
        <v>2025-ARDT-LV4-005-14288928</v>
      </c>
      <c r="Y473" s="92"/>
      <c r="Z473" s="151">
        <f ca="1">IF(AND(ISBLANK(F473), ISBLANK(V473)), "", NETWORKDAYS.INTL(F473, IF(V473="", TODAY(), V473), "0000110", DATA!$B$2:$B$200))</f>
        <v>2</v>
      </c>
    </row>
    <row r="474" spans="1:26" x14ac:dyDescent="0.25">
      <c r="A474" s="11" t="s">
        <v>6017</v>
      </c>
      <c r="B474" s="201">
        <v>14273126</v>
      </c>
      <c r="C474" s="16">
        <v>3.875</v>
      </c>
      <c r="D474" s="11" t="s">
        <v>79</v>
      </c>
      <c r="E474" s="11">
        <v>1252149</v>
      </c>
      <c r="F474" s="17">
        <v>45665</v>
      </c>
      <c r="G474" s="151" t="s">
        <v>5346</v>
      </c>
      <c r="H474" s="91">
        <v>1224225</v>
      </c>
      <c r="I474" s="91"/>
      <c r="J474" s="91"/>
      <c r="K474" s="91"/>
      <c r="L474" s="91"/>
      <c r="M474" s="91"/>
      <c r="N474" s="91" t="s">
        <v>3578</v>
      </c>
      <c r="O474" s="91" t="s">
        <v>3575</v>
      </c>
      <c r="P474" s="91"/>
      <c r="Q474" s="91"/>
      <c r="R474" s="91"/>
      <c r="S474" s="91"/>
      <c r="T474" s="91"/>
      <c r="U474" s="91"/>
      <c r="V474" s="92">
        <v>45669</v>
      </c>
      <c r="W474" s="91" t="s">
        <v>6018</v>
      </c>
      <c r="X474" s="141" t="str">
        <f t="shared" si="3"/>
        <v>2025-ARDT-LV4-006-14273126</v>
      </c>
      <c r="Y474" s="92"/>
      <c r="Z474" s="151">
        <f ca="1">IF(AND(ISBLANK(F474), ISBLANK(V474)), "", NETWORKDAYS.INTL(F474, IF(V474="", TODAY(), V474), "0000110", DATA!$B$2:$B$200))</f>
        <v>3</v>
      </c>
    </row>
    <row r="475" spans="1:26" x14ac:dyDescent="0.25">
      <c r="A475" s="11" t="s">
        <v>6019</v>
      </c>
      <c r="B475" s="201">
        <v>14293146</v>
      </c>
      <c r="C475" s="16">
        <v>3.875</v>
      </c>
      <c r="D475" s="11" t="s">
        <v>79</v>
      </c>
      <c r="E475" s="11">
        <v>1252149</v>
      </c>
      <c r="F475" s="17">
        <v>45665</v>
      </c>
      <c r="G475" s="151" t="s">
        <v>5346</v>
      </c>
      <c r="H475" s="91">
        <v>1224225</v>
      </c>
      <c r="I475" s="91"/>
      <c r="J475" s="91"/>
      <c r="K475" s="91"/>
      <c r="L475" s="91"/>
      <c r="M475" s="91"/>
      <c r="N475" s="91" t="s">
        <v>3578</v>
      </c>
      <c r="O475" s="91" t="s">
        <v>3579</v>
      </c>
      <c r="P475" s="91"/>
      <c r="Q475" s="91"/>
      <c r="R475" s="91"/>
      <c r="S475" s="91"/>
      <c r="T475" s="91"/>
      <c r="U475" s="91"/>
      <c r="V475" s="92">
        <v>45670</v>
      </c>
      <c r="W475" s="91" t="s">
        <v>6018</v>
      </c>
      <c r="X475" s="141" t="str">
        <f t="shared" si="3"/>
        <v>2025-ARDT-LV4-007-14293146</v>
      </c>
      <c r="Y475" s="92"/>
      <c r="Z475" s="151">
        <f ca="1">IF(AND(ISBLANK(F475), ISBLANK(V475)), "", NETWORKDAYS.INTL(F475, IF(V475="", TODAY(), V475), "0000110", DATA!$B$2:$B$200))</f>
        <v>4</v>
      </c>
    </row>
    <row r="476" spans="1:26" x14ac:dyDescent="0.25">
      <c r="A476" s="11" t="s">
        <v>6020</v>
      </c>
      <c r="B476" s="265">
        <v>14293153</v>
      </c>
      <c r="C476" s="16">
        <v>8.5</v>
      </c>
      <c r="D476" s="11" t="s">
        <v>3694</v>
      </c>
      <c r="E476" s="11" t="s">
        <v>3702</v>
      </c>
      <c r="F476" s="17">
        <v>45669</v>
      </c>
      <c r="G476" s="151" t="s">
        <v>5346</v>
      </c>
      <c r="H476" s="91">
        <v>1255267</v>
      </c>
      <c r="I476" s="91"/>
      <c r="J476" s="91"/>
      <c r="K476" s="91"/>
      <c r="L476" s="91"/>
      <c r="M476" s="91"/>
      <c r="N476" s="91" t="s">
        <v>3597</v>
      </c>
      <c r="O476" s="91" t="s">
        <v>3579</v>
      </c>
      <c r="P476" s="91"/>
      <c r="Q476" s="91"/>
      <c r="R476" s="91"/>
      <c r="S476" s="91"/>
      <c r="T476" s="91"/>
      <c r="U476" s="91"/>
      <c r="V476" s="92">
        <v>45689</v>
      </c>
      <c r="W476" s="91" t="s">
        <v>6021</v>
      </c>
      <c r="X476" s="141" t="str">
        <f t="shared" si="3"/>
        <v>2025-ARDT-LV4-008-14293153</v>
      </c>
      <c r="Y476" s="92" t="s">
        <v>6022</v>
      </c>
      <c r="Z476" s="151">
        <f ca="1">IF(AND(ISBLANK(F476), ISBLANK(V476)), "", NETWORKDAYS.INTL(F476, IF(V476="", TODAY(), V476), "0000110", DATA!$B$2:$B$200))</f>
        <v>15</v>
      </c>
    </row>
    <row r="477" spans="1:26" x14ac:dyDescent="0.25">
      <c r="A477" s="11" t="s">
        <v>6023</v>
      </c>
      <c r="B477" s="265">
        <v>14204324</v>
      </c>
      <c r="C477" s="16">
        <v>8.5</v>
      </c>
      <c r="D477" s="11" t="s">
        <v>3694</v>
      </c>
      <c r="E477" s="11" t="s">
        <v>3702</v>
      </c>
      <c r="F477" s="17">
        <v>45669</v>
      </c>
      <c r="G477" s="151" t="s">
        <v>5346</v>
      </c>
      <c r="H477" s="91">
        <v>1255267</v>
      </c>
      <c r="I477" s="91"/>
      <c r="J477" s="91"/>
      <c r="K477" s="91"/>
      <c r="L477" s="91"/>
      <c r="M477" s="91"/>
      <c r="N477" s="91" t="s">
        <v>3578</v>
      </c>
      <c r="O477" s="91" t="s">
        <v>3579</v>
      </c>
      <c r="P477" s="91"/>
      <c r="Q477" s="91"/>
      <c r="R477" s="91"/>
      <c r="S477" s="91"/>
      <c r="T477" s="91"/>
      <c r="U477" s="91"/>
      <c r="V477" s="92">
        <v>45691</v>
      </c>
      <c r="W477" s="91" t="s">
        <v>6021</v>
      </c>
      <c r="X477" s="141" t="str">
        <f t="shared" si="3"/>
        <v>2025-ARDT-LV4-009-14204324</v>
      </c>
      <c r="Y477" s="92" t="s">
        <v>6022</v>
      </c>
      <c r="Z477" s="151">
        <f ca="1">IF(AND(ISBLANK(F477), ISBLANK(V477)), "", NETWORKDAYS.INTL(F477, IF(V477="", TODAY(), V477), "0000110", DATA!$B$2:$B$200))</f>
        <v>17</v>
      </c>
    </row>
    <row r="478" spans="1:26" x14ac:dyDescent="0.25">
      <c r="A478" s="11" t="s">
        <v>6024</v>
      </c>
      <c r="B478" s="265">
        <v>14204325</v>
      </c>
      <c r="C478" s="16">
        <v>8.5</v>
      </c>
      <c r="D478" s="11" t="s">
        <v>3694</v>
      </c>
      <c r="E478" s="11" t="s">
        <v>3702</v>
      </c>
      <c r="F478" s="17">
        <v>45669</v>
      </c>
      <c r="G478" s="151" t="s">
        <v>5346</v>
      </c>
      <c r="H478" s="11">
        <v>1255267</v>
      </c>
      <c r="I478" s="11"/>
      <c r="J478" s="11"/>
      <c r="K478" s="11"/>
      <c r="L478" s="11"/>
      <c r="M478" s="11"/>
      <c r="N478" s="11" t="s">
        <v>3597</v>
      </c>
      <c r="O478" s="11" t="s">
        <v>3579</v>
      </c>
      <c r="P478" s="11"/>
      <c r="Q478" s="11"/>
      <c r="R478" s="11"/>
      <c r="S478" s="11"/>
      <c r="T478" s="11"/>
      <c r="U478" s="11"/>
      <c r="V478" s="17">
        <v>45689</v>
      </c>
      <c r="W478" s="91" t="s">
        <v>6021</v>
      </c>
      <c r="X478" s="141" t="str">
        <f t="shared" si="3"/>
        <v>2025-ARDT-LV4-010-14204325</v>
      </c>
      <c r="Y478" s="92" t="s">
        <v>6022</v>
      </c>
      <c r="Z478" s="151">
        <f ca="1">IF(AND(ISBLANK(F478), ISBLANK(V478)), "", NETWORKDAYS.INTL(F478, IF(V478="", TODAY(), V478), "0000110", DATA!$B$2:$B$200))</f>
        <v>15</v>
      </c>
    </row>
    <row r="479" spans="1:26" x14ac:dyDescent="0.25">
      <c r="A479" s="11" t="s">
        <v>6025</v>
      </c>
      <c r="B479" s="265">
        <v>14293148</v>
      </c>
      <c r="C479" s="16">
        <v>5.875</v>
      </c>
      <c r="D479" s="11" t="s">
        <v>5350</v>
      </c>
      <c r="E479" s="11">
        <v>1235768</v>
      </c>
      <c r="F479" s="17">
        <v>45672</v>
      </c>
      <c r="G479" s="151" t="s">
        <v>5346</v>
      </c>
      <c r="H479" s="91">
        <v>1262047</v>
      </c>
      <c r="I479" s="91"/>
      <c r="J479" s="91"/>
      <c r="K479" s="91"/>
      <c r="L479" s="91"/>
      <c r="M479" s="91"/>
      <c r="N479" s="91" t="s">
        <v>3578</v>
      </c>
      <c r="O479" s="91" t="s">
        <v>3597</v>
      </c>
      <c r="P479" s="91"/>
      <c r="Q479" s="91"/>
      <c r="R479" s="91"/>
      <c r="S479" s="91"/>
      <c r="T479" s="91"/>
      <c r="U479" s="91" t="s">
        <v>5317</v>
      </c>
      <c r="V479" s="92">
        <v>45678</v>
      </c>
      <c r="W479" s="91" t="s">
        <v>5649</v>
      </c>
      <c r="X479" s="141" t="str">
        <f t="shared" si="3"/>
        <v>2025-ARDT-LV4-011-14293148</v>
      </c>
      <c r="Y479" s="92" t="s">
        <v>20</v>
      </c>
      <c r="Z479" s="151">
        <f ca="1">IF(AND(ISBLANK(F479), ISBLANK(V479)), "", NETWORKDAYS.INTL(F479, IF(V479="", TODAY(), V479), "0000110", DATA!$B$2:$B$200))</f>
        <v>5</v>
      </c>
    </row>
    <row r="480" spans="1:26" x14ac:dyDescent="0.25">
      <c r="A480" s="11" t="s">
        <v>6026</v>
      </c>
      <c r="B480" s="265">
        <v>14293149</v>
      </c>
      <c r="C480" s="16">
        <v>5.875</v>
      </c>
      <c r="D480" s="11" t="s">
        <v>5350</v>
      </c>
      <c r="E480" s="11">
        <v>1235768</v>
      </c>
      <c r="F480" s="17">
        <v>45672</v>
      </c>
      <c r="G480" s="151" t="s">
        <v>5346</v>
      </c>
      <c r="H480" s="91">
        <v>1262047</v>
      </c>
      <c r="I480" s="91"/>
      <c r="J480" s="91"/>
      <c r="K480" s="91"/>
      <c r="L480" s="91"/>
      <c r="M480" s="91"/>
      <c r="N480" s="91" t="s">
        <v>3578</v>
      </c>
      <c r="O480" s="91" t="s">
        <v>3597</v>
      </c>
      <c r="P480" s="91"/>
      <c r="Q480" s="91"/>
      <c r="R480" s="91"/>
      <c r="S480" s="91"/>
      <c r="T480" s="91"/>
      <c r="U480" s="91" t="s">
        <v>8404</v>
      </c>
      <c r="V480" s="92">
        <v>45677</v>
      </c>
      <c r="W480" s="91" t="s">
        <v>5649</v>
      </c>
      <c r="X480" s="141" t="str">
        <f t="shared" si="3"/>
        <v>2025-ARDT-LV4-012-14293149</v>
      </c>
      <c r="Y480" s="92"/>
      <c r="Z480" s="151">
        <f ca="1">IF(AND(ISBLANK(F480), ISBLANK(V480)), "", NETWORKDAYS.INTL(F480, IF(V480="", TODAY(), V480), "0000110", DATA!$B$2:$B$200))</f>
        <v>4</v>
      </c>
    </row>
    <row r="481" spans="1:26" x14ac:dyDescent="0.25">
      <c r="A481" s="11" t="s">
        <v>6027</v>
      </c>
      <c r="B481" s="265">
        <v>14293150</v>
      </c>
      <c r="C481" s="16">
        <v>5.875</v>
      </c>
      <c r="D481" s="11" t="s">
        <v>5350</v>
      </c>
      <c r="E481" s="11">
        <v>1235768</v>
      </c>
      <c r="F481" s="17">
        <v>45672</v>
      </c>
      <c r="G481" s="151" t="s">
        <v>5346</v>
      </c>
      <c r="H481" s="91">
        <v>1262047</v>
      </c>
      <c r="I481" s="91"/>
      <c r="J481" s="91"/>
      <c r="K481" s="91"/>
      <c r="L481" s="91"/>
      <c r="M481" s="91"/>
      <c r="N481" s="91" t="s">
        <v>3578</v>
      </c>
      <c r="O481" s="91" t="s">
        <v>3597</v>
      </c>
      <c r="P481" s="91"/>
      <c r="Q481" s="91"/>
      <c r="R481" s="91"/>
      <c r="S481" s="91"/>
      <c r="T481" s="91"/>
      <c r="U481" s="91" t="s">
        <v>8405</v>
      </c>
      <c r="V481" s="92">
        <v>45679</v>
      </c>
      <c r="W481" s="91" t="s">
        <v>5649</v>
      </c>
      <c r="X481" s="141" t="str">
        <f t="shared" si="3"/>
        <v>2025-ARDT-LV4-013-14293150</v>
      </c>
      <c r="Y481" s="92" t="s">
        <v>20</v>
      </c>
      <c r="Z481" s="151">
        <f ca="1">IF(AND(ISBLANK(F481), ISBLANK(V481)), "", NETWORKDAYS.INTL(F481, IF(V481="", TODAY(), V481), "0000110", DATA!$B$2:$B$200))</f>
        <v>6</v>
      </c>
    </row>
    <row r="482" spans="1:26" x14ac:dyDescent="0.25">
      <c r="A482" s="11" t="s">
        <v>6028</v>
      </c>
      <c r="B482" s="265">
        <v>14204333</v>
      </c>
      <c r="C482" s="16">
        <v>8.5</v>
      </c>
      <c r="D482" s="11" t="s">
        <v>3681</v>
      </c>
      <c r="E482" s="11">
        <v>1267829</v>
      </c>
      <c r="F482" s="17">
        <v>45673</v>
      </c>
      <c r="G482" s="151" t="s">
        <v>5346</v>
      </c>
      <c r="H482" s="91">
        <v>1158011</v>
      </c>
      <c r="I482" s="91"/>
      <c r="J482" s="91"/>
      <c r="K482" s="91"/>
      <c r="L482" s="91"/>
      <c r="M482" s="91"/>
      <c r="N482" s="91" t="s">
        <v>3578</v>
      </c>
      <c r="O482" s="91" t="s">
        <v>3597</v>
      </c>
      <c r="P482" s="91"/>
      <c r="Q482" s="91"/>
      <c r="R482" s="91"/>
      <c r="S482" s="91"/>
      <c r="T482" s="91"/>
      <c r="U482" s="91"/>
      <c r="V482" s="92">
        <v>45674</v>
      </c>
      <c r="W482" s="91" t="s">
        <v>5767</v>
      </c>
      <c r="X482" s="141" t="str">
        <f t="shared" si="3"/>
        <v>2025-ARDT-LV4-014-14204333</v>
      </c>
      <c r="Y482" s="92"/>
      <c r="Z482" s="151">
        <f ca="1">IF(AND(ISBLANK(F482), ISBLANK(V482)), "", NETWORKDAYS.INTL(F482, IF(V482="", TODAY(), V482), "0000110", DATA!$B$2:$B$200))</f>
        <v>1</v>
      </c>
    </row>
    <row r="483" spans="1:26" x14ac:dyDescent="0.25">
      <c r="A483" s="11" t="s">
        <v>6029</v>
      </c>
      <c r="B483" s="265">
        <v>14204328</v>
      </c>
      <c r="C483" s="16">
        <v>8.5</v>
      </c>
      <c r="D483" s="11" t="s">
        <v>3681</v>
      </c>
      <c r="E483" s="11" t="s">
        <v>5351</v>
      </c>
      <c r="F483" s="17">
        <v>45673</v>
      </c>
      <c r="G483" s="151" t="s">
        <v>5346</v>
      </c>
      <c r="H483" s="91">
        <v>1158011</v>
      </c>
      <c r="I483" s="91"/>
      <c r="J483" s="91"/>
      <c r="K483" s="91"/>
      <c r="L483" s="91"/>
      <c r="M483" s="91"/>
      <c r="N483" s="91" t="s">
        <v>3597</v>
      </c>
      <c r="O483" s="91" t="s">
        <v>3579</v>
      </c>
      <c r="P483" s="91"/>
      <c r="Q483" s="91"/>
      <c r="R483" s="91"/>
      <c r="S483" s="91"/>
      <c r="T483" s="91"/>
      <c r="U483" s="91"/>
      <c r="V483" s="92">
        <v>45677</v>
      </c>
      <c r="W483" s="91" t="s">
        <v>6030</v>
      </c>
      <c r="X483" s="141" t="str">
        <f t="shared" si="3"/>
        <v>2025-ARDT-LV4-015-14204328</v>
      </c>
      <c r="Y483" s="92"/>
      <c r="Z483" s="151">
        <f ca="1">IF(AND(ISBLANK(F483), ISBLANK(V483)), "", NETWORKDAYS.INTL(F483, IF(V483="", TODAY(), V483), "0000110", DATA!$B$2:$B$200))</f>
        <v>3</v>
      </c>
    </row>
    <row r="484" spans="1:26" x14ac:dyDescent="0.25">
      <c r="A484" s="11" t="s">
        <v>6031</v>
      </c>
      <c r="B484" s="265">
        <v>14254497</v>
      </c>
      <c r="C484" s="16">
        <v>8.5</v>
      </c>
      <c r="D484" s="11" t="s">
        <v>3681</v>
      </c>
      <c r="E484" s="11" t="s">
        <v>3789</v>
      </c>
      <c r="F484" s="17">
        <v>45677</v>
      </c>
      <c r="G484" s="151" t="s">
        <v>5346</v>
      </c>
      <c r="H484" s="11">
        <v>1269498</v>
      </c>
      <c r="I484" s="11"/>
      <c r="J484" s="11"/>
      <c r="K484" s="11"/>
      <c r="L484" s="11"/>
      <c r="M484" s="11"/>
      <c r="N484" s="11" t="s">
        <v>3578</v>
      </c>
      <c r="O484" s="11" t="s">
        <v>3597</v>
      </c>
      <c r="P484" s="11"/>
      <c r="Q484" s="11"/>
      <c r="R484" s="11"/>
      <c r="S484" s="11"/>
      <c r="T484" s="11"/>
      <c r="U484" s="11"/>
      <c r="V484" s="17">
        <v>45679</v>
      </c>
      <c r="W484" s="210" t="s">
        <v>6032</v>
      </c>
      <c r="X484" s="141" t="str">
        <f t="shared" si="3"/>
        <v>2025-ARDT-LV4-016-14254497</v>
      </c>
      <c r="Y484" s="17"/>
      <c r="Z484" s="151">
        <f ca="1">IF(AND(ISBLANK(F484), ISBLANK(V484)), "", NETWORKDAYS.INTL(F484, IF(V484="", TODAY(), V484), "0000110", DATA!$B$2:$B$200))</f>
        <v>3</v>
      </c>
    </row>
    <row r="485" spans="1:26" x14ac:dyDescent="0.25">
      <c r="A485" s="11" t="s">
        <v>6033</v>
      </c>
      <c r="B485" s="265">
        <v>14254499</v>
      </c>
      <c r="C485" s="16">
        <v>8.5</v>
      </c>
      <c r="D485" s="11" t="s">
        <v>3681</v>
      </c>
      <c r="E485" s="11">
        <v>1267829</v>
      </c>
      <c r="F485" s="17">
        <v>45677</v>
      </c>
      <c r="G485" s="151" t="s">
        <v>5346</v>
      </c>
      <c r="H485" s="11">
        <v>1269498</v>
      </c>
      <c r="I485" s="11"/>
      <c r="J485" s="11"/>
      <c r="K485" s="11"/>
      <c r="L485" s="11"/>
      <c r="M485" s="11"/>
      <c r="N485" s="11" t="s">
        <v>3597</v>
      </c>
      <c r="O485" s="11" t="s">
        <v>3579</v>
      </c>
      <c r="P485" s="11"/>
      <c r="Q485" s="11"/>
      <c r="R485" s="11"/>
      <c r="S485" s="11"/>
      <c r="T485" s="11"/>
      <c r="U485" s="11"/>
      <c r="V485" s="92">
        <v>45680</v>
      </c>
      <c r="W485" s="210" t="s">
        <v>6034</v>
      </c>
      <c r="X485" s="141" t="str">
        <f t="shared" si="3"/>
        <v>2025-ARDT-LV4-017-14254499</v>
      </c>
      <c r="Y485" s="92"/>
      <c r="Z485" s="151">
        <f ca="1">IF(AND(ISBLANK(F485), ISBLANK(V485)), "", NETWORKDAYS.INTL(F485, IF(V485="", TODAY(), V485), "0000110", DATA!$B$2:$B$200))</f>
        <v>4</v>
      </c>
    </row>
    <row r="486" spans="1:26" x14ac:dyDescent="0.25">
      <c r="A486" s="11" t="s">
        <v>6035</v>
      </c>
      <c r="B486" s="265">
        <v>14254500</v>
      </c>
      <c r="C486" s="16">
        <v>8.5</v>
      </c>
      <c r="D486" s="11" t="s">
        <v>3681</v>
      </c>
      <c r="E486" s="11">
        <v>1267829</v>
      </c>
      <c r="F486" s="17">
        <v>45677</v>
      </c>
      <c r="G486" s="151" t="s">
        <v>5346</v>
      </c>
      <c r="H486" s="11">
        <v>1269498</v>
      </c>
      <c r="I486" s="11"/>
      <c r="J486" s="11"/>
      <c r="K486" s="11"/>
      <c r="L486" s="11"/>
      <c r="M486" s="11"/>
      <c r="N486" s="11" t="s">
        <v>3578</v>
      </c>
      <c r="O486" s="11" t="s">
        <v>3579</v>
      </c>
      <c r="P486" s="11"/>
      <c r="Q486" s="11"/>
      <c r="R486" s="11"/>
      <c r="S486" s="11"/>
      <c r="T486" s="11"/>
      <c r="U486" s="11"/>
      <c r="V486" s="92">
        <v>45684</v>
      </c>
      <c r="W486" s="210" t="s">
        <v>6034</v>
      </c>
      <c r="X486" s="141" t="str">
        <f t="shared" si="3"/>
        <v>2025-ARDT-LV4-018-14254500</v>
      </c>
      <c r="Y486" s="92" t="s">
        <v>4968</v>
      </c>
      <c r="Z486" s="151">
        <f ca="1">IF(AND(ISBLANK(F486), ISBLANK(V486)), "", NETWORKDAYS.INTL(F486, IF(V486="", TODAY(), V486), "0000110", DATA!$B$2:$B$200))</f>
        <v>6</v>
      </c>
    </row>
    <row r="487" spans="1:26" x14ac:dyDescent="0.25">
      <c r="A487" s="11" t="s">
        <v>6036</v>
      </c>
      <c r="B487" s="265">
        <v>14293154</v>
      </c>
      <c r="C487" s="16">
        <v>16</v>
      </c>
      <c r="D487" s="11" t="s">
        <v>5347</v>
      </c>
      <c r="E487" s="11" t="s">
        <v>5352</v>
      </c>
      <c r="F487" s="17">
        <v>45698</v>
      </c>
      <c r="G487" s="151" t="s">
        <v>5346</v>
      </c>
      <c r="H487" s="91">
        <v>1258119</v>
      </c>
      <c r="I487" s="91"/>
      <c r="J487" s="91"/>
      <c r="K487" s="91"/>
      <c r="L487" s="91"/>
      <c r="M487" s="91"/>
      <c r="N487" s="91" t="s">
        <v>3597</v>
      </c>
      <c r="O487" s="91" t="s">
        <v>3579</v>
      </c>
      <c r="P487" s="91"/>
      <c r="Q487" s="91"/>
      <c r="R487" s="91"/>
      <c r="S487" s="91"/>
      <c r="T487" s="91"/>
      <c r="U487" s="91"/>
      <c r="V487" s="92">
        <v>45699</v>
      </c>
      <c r="W487" s="210" t="s">
        <v>6037</v>
      </c>
      <c r="X487" s="141" t="str">
        <f t="shared" si="3"/>
        <v>2025-ARDT-LV4-019-14293154</v>
      </c>
      <c r="Y487" s="92"/>
      <c r="Z487" s="151">
        <f ca="1">IF(AND(ISBLANK(F487), ISBLANK(V487)), "", NETWORKDAYS.INTL(F487, IF(V487="", TODAY(), V487), "0000110", DATA!$B$2:$B$200))</f>
        <v>2</v>
      </c>
    </row>
    <row r="488" spans="1:26" x14ac:dyDescent="0.25">
      <c r="A488" s="11" t="s">
        <v>6038</v>
      </c>
      <c r="B488" s="265">
        <v>14254501</v>
      </c>
      <c r="C488" s="16">
        <v>8.5</v>
      </c>
      <c r="D488" s="11" t="s">
        <v>3681</v>
      </c>
      <c r="E488" s="11" t="s">
        <v>3789</v>
      </c>
      <c r="F488" s="17">
        <v>45708</v>
      </c>
      <c r="G488" s="151" t="s">
        <v>5346</v>
      </c>
      <c r="H488" s="91">
        <v>1269498</v>
      </c>
      <c r="I488" s="91"/>
      <c r="J488" s="91"/>
      <c r="K488" s="91"/>
      <c r="L488" s="91"/>
      <c r="M488" s="91"/>
      <c r="N488" s="91" t="s">
        <v>3578</v>
      </c>
      <c r="O488" s="91" t="s">
        <v>3579</v>
      </c>
      <c r="P488" s="91"/>
      <c r="Q488" s="91"/>
      <c r="R488" s="91"/>
      <c r="S488" s="91"/>
      <c r="T488" s="91"/>
      <c r="U488" s="91"/>
      <c r="V488" s="92">
        <v>45712</v>
      </c>
      <c r="W488" s="210" t="s">
        <v>6039</v>
      </c>
      <c r="X488" s="141" t="str">
        <f t="shared" si="3"/>
        <v>2025-ARDT-LV4-020-14254501</v>
      </c>
      <c r="Y488" s="92"/>
      <c r="Z488" s="151">
        <f ca="1">IF(AND(ISBLANK(F488), ISBLANK(V488)), "", NETWORKDAYS.INTL(F488, IF(V488="", TODAY(), V488), "0000110", DATA!$B$2:$B$200))</f>
        <v>3</v>
      </c>
    </row>
    <row r="489" spans="1:26" x14ac:dyDescent="0.25">
      <c r="A489" s="11" t="s">
        <v>6040</v>
      </c>
      <c r="B489" s="265">
        <v>14293147</v>
      </c>
      <c r="C489" s="16">
        <v>3.875</v>
      </c>
      <c r="D489" s="11" t="s">
        <v>79</v>
      </c>
      <c r="E489" s="11">
        <v>1252149</v>
      </c>
      <c r="F489" s="17">
        <v>45718</v>
      </c>
      <c r="G489" s="91" t="s">
        <v>5346</v>
      </c>
      <c r="H489" s="91">
        <v>1224225</v>
      </c>
      <c r="I489" s="91"/>
      <c r="J489" s="91"/>
      <c r="K489" s="91"/>
      <c r="L489" s="91"/>
      <c r="M489" s="91"/>
      <c r="N489" s="91" t="s">
        <v>3578</v>
      </c>
      <c r="O489" s="91" t="s">
        <v>3579</v>
      </c>
      <c r="P489" s="91"/>
      <c r="Q489" s="91"/>
      <c r="R489" s="91"/>
      <c r="S489" s="91"/>
      <c r="T489" s="91"/>
      <c r="U489" s="91"/>
      <c r="V489" s="92">
        <v>45719</v>
      </c>
      <c r="W489" s="91" t="s">
        <v>6018</v>
      </c>
      <c r="X489" s="141" t="str">
        <f t="shared" si="3"/>
        <v>2025-ARDT-LV4-021-14293147</v>
      </c>
      <c r="Y489" s="92"/>
      <c r="Z489" s="151">
        <f ca="1">IF(AND(ISBLANK(F489), ISBLANK(V489)), "", NETWORKDAYS.INTL(F489, IF(V489="", TODAY(), V489), "0000110", DATA!$B$2:$B$200))</f>
        <v>2</v>
      </c>
    </row>
    <row r="490" spans="1:26" x14ac:dyDescent="0.25">
      <c r="A490" s="11" t="s">
        <v>6041</v>
      </c>
      <c r="B490" s="265">
        <v>14304768</v>
      </c>
      <c r="C490" s="16">
        <v>3.875</v>
      </c>
      <c r="D490" s="11" t="s">
        <v>79</v>
      </c>
      <c r="E490" s="11">
        <v>1252149</v>
      </c>
      <c r="F490" s="17">
        <v>45718</v>
      </c>
      <c r="G490" s="11" t="s">
        <v>5346</v>
      </c>
      <c r="H490" s="11">
        <v>1224225</v>
      </c>
      <c r="I490" s="11"/>
      <c r="J490" s="11"/>
      <c r="K490" s="11"/>
      <c r="L490" s="11"/>
      <c r="M490" s="11"/>
      <c r="N490" s="11" t="s">
        <v>3578</v>
      </c>
      <c r="O490" s="11" t="s">
        <v>3579</v>
      </c>
      <c r="P490" s="11"/>
      <c r="Q490" s="11"/>
      <c r="R490" s="11"/>
      <c r="S490" s="11"/>
      <c r="T490" s="11"/>
      <c r="U490" s="11"/>
      <c r="V490" s="17">
        <v>45719</v>
      </c>
      <c r="W490" s="11" t="s">
        <v>6018</v>
      </c>
      <c r="X490" s="141" t="str">
        <f t="shared" si="3"/>
        <v>2025-ARDT-LV4-022-14304768</v>
      </c>
      <c r="Y490" s="17"/>
      <c r="Z490" s="151">
        <f ca="1">IF(AND(ISBLANK(F490), ISBLANK(V490)), "", NETWORKDAYS.INTL(F490, IF(V490="", TODAY(), V490), "0000110", DATA!$B$2:$B$200))</f>
        <v>2</v>
      </c>
    </row>
    <row r="491" spans="1:26" x14ac:dyDescent="0.25">
      <c r="A491" s="11" t="s">
        <v>6042</v>
      </c>
      <c r="B491" s="265">
        <v>14293151</v>
      </c>
      <c r="C491" s="16">
        <v>5.875</v>
      </c>
      <c r="D491" s="11" t="s">
        <v>5350</v>
      </c>
      <c r="E491" s="11" t="s">
        <v>5353</v>
      </c>
      <c r="F491" s="17">
        <v>45720</v>
      </c>
      <c r="G491" s="91" t="s">
        <v>5346</v>
      </c>
      <c r="H491" s="91">
        <v>1262047</v>
      </c>
      <c r="I491" s="91"/>
      <c r="J491" s="91"/>
      <c r="K491" s="91"/>
      <c r="L491" s="91"/>
      <c r="M491" s="91"/>
      <c r="N491" s="91" t="s">
        <v>3578</v>
      </c>
      <c r="O491" s="91" t="s">
        <v>3579</v>
      </c>
      <c r="P491" s="91"/>
      <c r="Q491" s="91"/>
      <c r="R491" s="91"/>
      <c r="S491" s="91"/>
      <c r="T491" s="91"/>
      <c r="U491" s="91"/>
      <c r="V491" s="92">
        <v>45723</v>
      </c>
      <c r="W491" s="91" t="s">
        <v>6043</v>
      </c>
      <c r="X491" s="141" t="str">
        <f t="shared" si="3"/>
        <v>2025-ARDT-LV4-023-14293151</v>
      </c>
      <c r="Y491" s="92"/>
      <c r="Z491" s="151">
        <f ca="1">IF(AND(ISBLANK(F491), ISBLANK(V491)), "", NETWORKDAYS.INTL(F491, IF(V491="", TODAY(), V491), "0000110", DATA!$B$2:$B$200))</f>
        <v>3</v>
      </c>
    </row>
    <row r="492" spans="1:26" x14ac:dyDescent="0.25">
      <c r="A492" s="11" t="s">
        <v>6044</v>
      </c>
      <c r="B492" s="265">
        <v>14293152</v>
      </c>
      <c r="C492" s="16">
        <v>5.875</v>
      </c>
      <c r="D492" s="11" t="s">
        <v>5350</v>
      </c>
      <c r="E492" s="11" t="s">
        <v>5353</v>
      </c>
      <c r="F492" s="17">
        <v>45720</v>
      </c>
      <c r="G492" s="91" t="s">
        <v>5346</v>
      </c>
      <c r="H492" s="91">
        <v>1262047</v>
      </c>
      <c r="I492" s="91"/>
      <c r="J492" s="91"/>
      <c r="K492" s="91"/>
      <c r="L492" s="91"/>
      <c r="M492" s="91"/>
      <c r="N492" s="91" t="s">
        <v>3578</v>
      </c>
      <c r="O492" s="91" t="s">
        <v>3579</v>
      </c>
      <c r="P492" s="91"/>
      <c r="Q492" s="91"/>
      <c r="R492" s="91"/>
      <c r="S492" s="91"/>
      <c r="T492" s="91"/>
      <c r="U492" s="91"/>
      <c r="V492" s="92">
        <v>45726</v>
      </c>
      <c r="W492" s="91" t="s">
        <v>6043</v>
      </c>
      <c r="X492" s="141" t="str">
        <f t="shared" si="3"/>
        <v>2025-ARDT-LV4-024-14293152</v>
      </c>
      <c r="Y492" s="92" t="s">
        <v>6045</v>
      </c>
      <c r="Z492" s="151">
        <f ca="1">IF(AND(ISBLANK(F492), ISBLANK(V492)), "", NETWORKDAYS.INTL(F492, IF(V492="", TODAY(), V492), "0000110", DATA!$B$2:$B$200))</f>
        <v>5</v>
      </c>
    </row>
    <row r="493" spans="1:26" x14ac:dyDescent="0.25">
      <c r="A493" s="11" t="s">
        <v>6046</v>
      </c>
      <c r="B493" s="265">
        <v>14293155</v>
      </c>
      <c r="C493" s="16">
        <v>16</v>
      </c>
      <c r="D493" s="11" t="s">
        <v>5347</v>
      </c>
      <c r="E493" s="11" t="s">
        <v>5352</v>
      </c>
      <c r="F493" s="17">
        <v>45729</v>
      </c>
      <c r="G493" s="91" t="s">
        <v>5346</v>
      </c>
      <c r="H493" s="91">
        <v>1258119</v>
      </c>
      <c r="I493" s="91"/>
      <c r="J493" s="91"/>
      <c r="K493" s="91"/>
      <c r="L493" s="91"/>
      <c r="M493" s="91"/>
      <c r="N493" s="91" t="s">
        <v>3597</v>
      </c>
      <c r="O493" s="91" t="s">
        <v>3579</v>
      </c>
      <c r="P493" s="91"/>
      <c r="Q493" s="91"/>
      <c r="R493" s="91"/>
      <c r="S493" s="91"/>
      <c r="T493" s="91"/>
      <c r="U493" s="91"/>
      <c r="V493" s="92">
        <v>45736</v>
      </c>
      <c r="W493" s="91" t="s">
        <v>6047</v>
      </c>
      <c r="X493" s="141" t="str">
        <f t="shared" si="3"/>
        <v>2025-ARDT-LV4-025-14293155</v>
      </c>
      <c r="Y493" s="92" t="s">
        <v>4968</v>
      </c>
      <c r="Z493" s="151">
        <f ca="1">IF(AND(ISBLANK(F493), ISBLANK(V493)), "", NETWORKDAYS.INTL(F493, IF(V493="", TODAY(), V493), "0000110", DATA!$B$2:$B$200))</f>
        <v>6</v>
      </c>
    </row>
    <row r="494" spans="1:26" x14ac:dyDescent="0.25">
      <c r="A494" s="11" t="s">
        <v>6048</v>
      </c>
      <c r="B494" s="265">
        <v>14340872</v>
      </c>
      <c r="C494" s="16">
        <v>8.5</v>
      </c>
      <c r="D494" s="11" t="s">
        <v>3681</v>
      </c>
      <c r="E494" s="11">
        <v>1267829</v>
      </c>
      <c r="F494" s="17">
        <v>45729</v>
      </c>
      <c r="G494" s="91" t="s">
        <v>5346</v>
      </c>
      <c r="H494" s="91">
        <v>1158011</v>
      </c>
      <c r="I494" s="91"/>
      <c r="J494" s="91"/>
      <c r="K494" s="91"/>
      <c r="L494" s="91"/>
      <c r="M494" s="91"/>
      <c r="N494" s="91" t="s">
        <v>3597</v>
      </c>
      <c r="O494" s="91" t="s">
        <v>3579</v>
      </c>
      <c r="P494" s="91"/>
      <c r="Q494" s="91"/>
      <c r="R494" s="91"/>
      <c r="S494" s="91"/>
      <c r="T494" s="91"/>
      <c r="U494" s="91"/>
      <c r="V494" s="92">
        <v>45732</v>
      </c>
      <c r="W494" s="91" t="s">
        <v>5905</v>
      </c>
      <c r="X494" s="141" t="str">
        <f t="shared" si="3"/>
        <v>2025-ARDT-LV4-026-14340872</v>
      </c>
      <c r="Y494" s="92"/>
      <c r="Z494" s="151">
        <f ca="1">IF(AND(ISBLANK(F494), ISBLANK(V494)), "", NETWORKDAYS.INTL(F494, IF(V494="", TODAY(), V494), "0000110", DATA!$B$2:$B$200))</f>
        <v>2</v>
      </c>
    </row>
    <row r="495" spans="1:26" x14ac:dyDescent="0.25">
      <c r="A495" s="11" t="s">
        <v>6049</v>
      </c>
      <c r="B495" s="265">
        <v>14336286</v>
      </c>
      <c r="C495" s="16">
        <v>8.5</v>
      </c>
      <c r="D495" s="11" t="s">
        <v>3684</v>
      </c>
      <c r="E495" s="11">
        <v>1276939</v>
      </c>
      <c r="F495" s="17">
        <v>45729</v>
      </c>
      <c r="G495" s="91" t="s">
        <v>5346</v>
      </c>
      <c r="H495" s="91">
        <v>1269498</v>
      </c>
      <c r="I495" s="91"/>
      <c r="J495" s="91"/>
      <c r="K495" s="91"/>
      <c r="L495" s="91"/>
      <c r="M495" s="91"/>
      <c r="N495" s="91" t="s">
        <v>3597</v>
      </c>
      <c r="O495" s="91" t="s">
        <v>3579</v>
      </c>
      <c r="P495" s="91"/>
      <c r="Q495" s="91"/>
      <c r="R495" s="91"/>
      <c r="S495" s="91"/>
      <c r="T495" s="91"/>
      <c r="U495" s="91"/>
      <c r="V495" s="92">
        <v>45732</v>
      </c>
      <c r="W495" s="91" t="s">
        <v>6050</v>
      </c>
      <c r="X495" s="141" t="str">
        <f t="shared" si="3"/>
        <v>2025-ARDT-LV4-027-14336286</v>
      </c>
      <c r="Y495" s="92"/>
      <c r="Z495" s="151">
        <f ca="1">IF(AND(ISBLANK(F495), ISBLANK(V495)), "", NETWORKDAYS.INTL(F495, IF(V495="", TODAY(), V495), "0000110", DATA!$B$2:$B$200))</f>
        <v>2</v>
      </c>
    </row>
    <row r="496" spans="1:26" x14ac:dyDescent="0.25">
      <c r="A496" s="11" t="s">
        <v>6051</v>
      </c>
      <c r="B496" s="265">
        <v>14340873</v>
      </c>
      <c r="C496" s="16" t="s">
        <v>58</v>
      </c>
      <c r="D496" s="11" t="s">
        <v>3681</v>
      </c>
      <c r="E496" s="11">
        <v>1267829</v>
      </c>
      <c r="F496" s="17">
        <v>45729</v>
      </c>
      <c r="G496" s="91" t="s">
        <v>5346</v>
      </c>
      <c r="H496" s="11">
        <v>1158011</v>
      </c>
      <c r="I496" s="11"/>
      <c r="J496" s="11"/>
      <c r="K496" s="11"/>
      <c r="L496" s="11"/>
      <c r="M496" s="11"/>
      <c r="N496" s="11" t="s">
        <v>3597</v>
      </c>
      <c r="O496" s="11" t="s">
        <v>3579</v>
      </c>
      <c r="P496" s="11"/>
      <c r="Q496" s="11"/>
      <c r="R496" s="11"/>
      <c r="S496" s="11"/>
      <c r="T496" s="11"/>
      <c r="U496" s="11" t="s">
        <v>5318</v>
      </c>
      <c r="V496" s="17">
        <v>45735</v>
      </c>
      <c r="W496" s="11" t="s">
        <v>5905</v>
      </c>
      <c r="X496" s="141" t="str">
        <f t="shared" si="3"/>
        <v>2025-ARDT-LV4-028-14340873</v>
      </c>
      <c r="Y496" s="17" t="s">
        <v>20</v>
      </c>
      <c r="Z496" s="151">
        <f ca="1">IF(AND(ISBLANK(F496), ISBLANK(V496)), "", NETWORKDAYS.INTL(F496, IF(V496="", TODAY(), V496), "0000110", DATA!$B$2:$B$200))</f>
        <v>5</v>
      </c>
    </row>
    <row r="497" spans="1:26" x14ac:dyDescent="0.25">
      <c r="A497" s="11" t="s">
        <v>6052</v>
      </c>
      <c r="B497" s="265">
        <v>14340874</v>
      </c>
      <c r="C497" s="16" t="s">
        <v>58</v>
      </c>
      <c r="D497" s="11" t="s">
        <v>3681</v>
      </c>
      <c r="E497" s="11">
        <v>1267829</v>
      </c>
      <c r="F497" s="17">
        <v>45729</v>
      </c>
      <c r="G497" s="91" t="s">
        <v>5346</v>
      </c>
      <c r="H497" s="91">
        <v>1158011</v>
      </c>
      <c r="I497" s="91"/>
      <c r="J497" s="91"/>
      <c r="K497" s="91"/>
      <c r="L497" s="91"/>
      <c r="M497" s="91"/>
      <c r="N497" s="91" t="s">
        <v>3597</v>
      </c>
      <c r="O497" s="91" t="s">
        <v>3579</v>
      </c>
      <c r="P497" s="91"/>
      <c r="Q497" s="91"/>
      <c r="R497" s="91"/>
      <c r="S497" s="91"/>
      <c r="T497" s="91"/>
      <c r="U497" s="91"/>
      <c r="V497" s="92">
        <v>45732</v>
      </c>
      <c r="W497" s="11" t="s">
        <v>5905</v>
      </c>
      <c r="X497" s="141" t="str">
        <f t="shared" si="3"/>
        <v>2025-ARDT-LV4-029-14340874</v>
      </c>
      <c r="Y497" s="92"/>
      <c r="Z497" s="151">
        <f ca="1">IF(AND(ISBLANK(F497), ISBLANK(V497)), "", NETWORKDAYS.INTL(F497, IF(V497="", TODAY(), V497), "0000110", DATA!$B$2:$B$200))</f>
        <v>2</v>
      </c>
    </row>
    <row r="498" spans="1:26" x14ac:dyDescent="0.25">
      <c r="A498" s="11" t="s">
        <v>6053</v>
      </c>
      <c r="B498" s="265">
        <v>14336287</v>
      </c>
      <c r="C498" s="16" t="s">
        <v>58</v>
      </c>
      <c r="D498" s="11" t="s">
        <v>3684</v>
      </c>
      <c r="E498" s="11">
        <v>1276939</v>
      </c>
      <c r="F498" s="17">
        <v>45730</v>
      </c>
      <c r="G498" s="91" t="s">
        <v>5346</v>
      </c>
      <c r="H498" s="91">
        <v>1269498</v>
      </c>
      <c r="I498" s="91"/>
      <c r="J498" s="91"/>
      <c r="K498" s="91"/>
      <c r="L498" s="91"/>
      <c r="M498" s="91"/>
      <c r="N498" s="91" t="s">
        <v>3578</v>
      </c>
      <c r="O498" s="91" t="s">
        <v>3579</v>
      </c>
      <c r="P498" s="91"/>
      <c r="Q498" s="91"/>
      <c r="R498" s="91"/>
      <c r="S498" s="91"/>
      <c r="T498" s="91"/>
      <c r="U498" s="91"/>
      <c r="V498" s="92">
        <v>45732</v>
      </c>
      <c r="W498" s="91" t="s">
        <v>6050</v>
      </c>
      <c r="X498" s="141" t="str">
        <f t="shared" si="3"/>
        <v>2025-ARDT-LV4-030-14336287</v>
      </c>
      <c r="Y498" s="92"/>
      <c r="Z498" s="151">
        <f ca="1">IF(AND(ISBLANK(F498), ISBLANK(V498)), "", NETWORKDAYS.INTL(F498, IF(V498="", TODAY(), V498), "0000110", DATA!$B$2:$B$200))</f>
        <v>1</v>
      </c>
    </row>
    <row r="499" spans="1:26" x14ac:dyDescent="0.25">
      <c r="A499" s="11" t="s">
        <v>6054</v>
      </c>
      <c r="B499" s="265">
        <v>14337192</v>
      </c>
      <c r="C499" s="16" t="s">
        <v>58</v>
      </c>
      <c r="D499" s="11" t="s">
        <v>3681</v>
      </c>
      <c r="E499" s="11">
        <v>1267829</v>
      </c>
      <c r="F499" s="17">
        <v>45730</v>
      </c>
      <c r="G499" s="91" t="s">
        <v>5346</v>
      </c>
      <c r="H499" s="91">
        <v>1158011</v>
      </c>
      <c r="I499" s="91"/>
      <c r="J499" s="91"/>
      <c r="K499" s="91"/>
      <c r="L499" s="91"/>
      <c r="M499" s="91"/>
      <c r="N499" s="91" t="s">
        <v>3578</v>
      </c>
      <c r="O499" s="91" t="s">
        <v>3579</v>
      </c>
      <c r="P499" s="91"/>
      <c r="Q499" s="91"/>
      <c r="R499" s="91"/>
      <c r="S499" s="91"/>
      <c r="T499" s="91"/>
      <c r="U499" s="91"/>
      <c r="V499" s="92">
        <v>45736</v>
      </c>
      <c r="W499" s="11" t="s">
        <v>5905</v>
      </c>
      <c r="X499" s="141" t="str">
        <f t="shared" si="3"/>
        <v>2025-ARDT-LV4-031-14337192</v>
      </c>
      <c r="Y499" s="92"/>
      <c r="Z499" s="151">
        <f ca="1">IF(AND(ISBLANK(F499), ISBLANK(V499)), "", NETWORKDAYS.INTL(F499, IF(V499="", TODAY(), V499), "0000110", DATA!$B$2:$B$200))</f>
        <v>5</v>
      </c>
    </row>
    <row r="500" spans="1:26" x14ac:dyDescent="0.25">
      <c r="A500" s="11" t="s">
        <v>6055</v>
      </c>
      <c r="B500" s="265">
        <v>14273428</v>
      </c>
      <c r="C500" s="16">
        <v>6.125</v>
      </c>
      <c r="D500" s="11" t="s">
        <v>661</v>
      </c>
      <c r="E500" s="11" t="s">
        <v>5354</v>
      </c>
      <c r="F500" s="17">
        <v>45732</v>
      </c>
      <c r="G500" s="91" t="s">
        <v>5346</v>
      </c>
      <c r="H500" s="91">
        <v>1198387</v>
      </c>
      <c r="I500" s="91"/>
      <c r="J500" s="91"/>
      <c r="K500" s="91"/>
      <c r="L500" s="91"/>
      <c r="M500" s="91"/>
      <c r="N500" s="91" t="s">
        <v>3597</v>
      </c>
      <c r="O500" s="91" t="s">
        <v>3579</v>
      </c>
      <c r="P500" s="91"/>
      <c r="Q500" s="91"/>
      <c r="R500" s="91"/>
      <c r="S500" s="91"/>
      <c r="T500" s="91"/>
      <c r="U500" s="91"/>
      <c r="V500" s="92">
        <v>45736</v>
      </c>
      <c r="W500" s="91" t="s">
        <v>6056</v>
      </c>
      <c r="X500" s="141" t="str">
        <f t="shared" si="3"/>
        <v>2025-ARDT-LV4-032-14273428</v>
      </c>
      <c r="Y500" s="92"/>
      <c r="Z500" s="151">
        <f ca="1">IF(AND(ISBLANK(F500), ISBLANK(V500)), "", NETWORKDAYS.INTL(F500, IF(V500="", TODAY(), V500), "0000110", DATA!$B$2:$B$200))</f>
        <v>5</v>
      </c>
    </row>
    <row r="501" spans="1:26" x14ac:dyDescent="0.25">
      <c r="A501" s="11" t="s">
        <v>6057</v>
      </c>
      <c r="B501" s="265">
        <v>14336417</v>
      </c>
      <c r="C501" s="16">
        <v>8.5</v>
      </c>
      <c r="D501" s="11" t="s">
        <v>5355</v>
      </c>
      <c r="E501" s="11">
        <v>2015535</v>
      </c>
      <c r="F501" s="17">
        <v>45738</v>
      </c>
      <c r="G501" s="91" t="s">
        <v>5346</v>
      </c>
      <c r="H501" s="91">
        <v>2009096</v>
      </c>
      <c r="I501" s="91"/>
      <c r="J501" s="91"/>
      <c r="K501" s="91"/>
      <c r="L501" s="91"/>
      <c r="M501" s="91"/>
      <c r="N501" s="91" t="s">
        <v>3597</v>
      </c>
      <c r="O501" s="91" t="s">
        <v>3579</v>
      </c>
      <c r="P501" s="91"/>
      <c r="Q501" s="91"/>
      <c r="R501" s="91"/>
      <c r="S501" s="91"/>
      <c r="T501" s="91"/>
      <c r="U501" s="91"/>
      <c r="V501" s="92">
        <v>45741</v>
      </c>
      <c r="W501" s="91" t="s">
        <v>6058</v>
      </c>
      <c r="X501" s="141" t="str">
        <f t="shared" si="3"/>
        <v>2025-ARDT-LV4-033-14336417</v>
      </c>
      <c r="Y501" s="92" t="s">
        <v>6059</v>
      </c>
      <c r="Z501" s="151">
        <f ca="1">IF(AND(ISBLANK(F501), ISBLANK(V501)), "", NETWORKDAYS.INTL(F501, IF(V501="", TODAY(), V501), "0000110", DATA!$B$2:$B$200))</f>
        <v>3</v>
      </c>
    </row>
    <row r="502" spans="1:26" x14ac:dyDescent="0.25">
      <c r="A502" s="11" t="s">
        <v>6060</v>
      </c>
      <c r="B502" s="265">
        <v>14304775</v>
      </c>
      <c r="C502" s="16">
        <v>8.375</v>
      </c>
      <c r="D502" s="11" t="s">
        <v>243</v>
      </c>
      <c r="E502" s="11" t="s">
        <v>5356</v>
      </c>
      <c r="F502" s="17">
        <v>45739</v>
      </c>
      <c r="G502" s="91" t="s">
        <v>5346</v>
      </c>
      <c r="H502" s="11">
        <v>1246020</v>
      </c>
      <c r="I502" s="11"/>
      <c r="J502" s="11"/>
      <c r="K502" s="11"/>
      <c r="L502" s="11"/>
      <c r="M502" s="11"/>
      <c r="N502" s="11" t="s">
        <v>3597</v>
      </c>
      <c r="O502" s="11" t="s">
        <v>3579</v>
      </c>
      <c r="P502" s="11"/>
      <c r="Q502" s="11"/>
      <c r="R502" s="11"/>
      <c r="S502" s="11"/>
      <c r="T502" s="11"/>
      <c r="U502" s="11"/>
      <c r="V502" s="17">
        <v>45741</v>
      </c>
      <c r="W502" s="91" t="s">
        <v>6061</v>
      </c>
      <c r="X502" s="141" t="str">
        <f t="shared" si="3"/>
        <v>2025-ARDT-LV4-034-14304775</v>
      </c>
      <c r="Y502" s="17"/>
      <c r="Z502" s="151">
        <f ca="1">IF(AND(ISBLANK(F502), ISBLANK(V502)), "", NETWORKDAYS.INTL(F502, IF(V502="", TODAY(), V502), "0000110", DATA!$B$2:$B$200))</f>
        <v>3</v>
      </c>
    </row>
    <row r="503" spans="1:26" x14ac:dyDescent="0.25">
      <c r="A503" s="11" t="s">
        <v>6062</v>
      </c>
      <c r="B503" s="265">
        <v>14346619</v>
      </c>
      <c r="C503" s="11" t="s">
        <v>3688</v>
      </c>
      <c r="D503" s="11" t="s">
        <v>5357</v>
      </c>
      <c r="E503" s="11">
        <v>2016764</v>
      </c>
      <c r="F503" s="17">
        <v>45740</v>
      </c>
      <c r="G503" s="91" t="s">
        <v>5346</v>
      </c>
      <c r="H503" s="11">
        <v>2013542</v>
      </c>
      <c r="I503" s="11"/>
      <c r="J503" s="11"/>
      <c r="K503" s="11"/>
      <c r="L503" s="11"/>
      <c r="M503" s="11"/>
      <c r="N503" s="91" t="s">
        <v>3597</v>
      </c>
      <c r="O503" s="91" t="s">
        <v>3579</v>
      </c>
      <c r="P503" s="11"/>
      <c r="Q503" s="11"/>
      <c r="R503" s="11"/>
      <c r="S503" s="11"/>
      <c r="T503" s="11"/>
      <c r="U503" s="11"/>
      <c r="V503" s="92">
        <v>45741</v>
      </c>
      <c r="W503" s="1" t="s">
        <v>6063</v>
      </c>
      <c r="X503" s="141" t="str">
        <f t="shared" si="3"/>
        <v>2025-ARDT-LV4-035-14346619</v>
      </c>
      <c r="Y503" s="92"/>
      <c r="Z503" s="151">
        <f ca="1">IF(AND(ISBLANK(F503), ISBLANK(V503)), "", NETWORKDAYS.INTL(F503, IF(V503="", TODAY(), V503), "0000110", DATA!$B$2:$B$200))</f>
        <v>2</v>
      </c>
    </row>
    <row r="504" spans="1:26" x14ac:dyDescent="0.25">
      <c r="A504" s="11" t="s">
        <v>6064</v>
      </c>
      <c r="B504" s="11">
        <v>14340868</v>
      </c>
      <c r="C504" s="16">
        <v>8.5</v>
      </c>
      <c r="D504" s="11" t="s">
        <v>3681</v>
      </c>
      <c r="E504" s="11">
        <v>1276939</v>
      </c>
      <c r="F504" s="17">
        <v>45742</v>
      </c>
      <c r="G504" s="91" t="s">
        <v>5346</v>
      </c>
      <c r="H504" s="91">
        <v>1269498</v>
      </c>
      <c r="I504" s="91"/>
      <c r="J504" s="91"/>
      <c r="K504" s="91"/>
      <c r="L504" s="91"/>
      <c r="M504" s="91"/>
      <c r="N504" s="91" t="s">
        <v>3597</v>
      </c>
      <c r="O504" s="91" t="s">
        <v>3579</v>
      </c>
      <c r="P504" s="91"/>
      <c r="Q504" s="91"/>
      <c r="R504" s="91"/>
      <c r="S504" s="91"/>
      <c r="T504" s="91"/>
      <c r="U504" s="91"/>
      <c r="V504" s="92">
        <v>45749</v>
      </c>
      <c r="W504" s="91" t="s">
        <v>6065</v>
      </c>
      <c r="X504" s="141" t="str">
        <f t="shared" si="3"/>
        <v>2025-ARDT-LV4-036-14340868</v>
      </c>
      <c r="Y504" s="92" t="s">
        <v>6066</v>
      </c>
      <c r="Z504" s="151">
        <f ca="1">IF(AND(ISBLANK(F504), ISBLANK(V504)), "", NETWORKDAYS.INTL(F504, IF(V504="", TODAY(), V504), "0000110", DATA!$B$2:$B$200))</f>
        <v>2</v>
      </c>
    </row>
    <row r="505" spans="1:26" x14ac:dyDescent="0.25">
      <c r="A505" s="11" t="s">
        <v>6067</v>
      </c>
      <c r="B505" s="11">
        <v>14340869</v>
      </c>
      <c r="C505" s="16">
        <v>8.5</v>
      </c>
      <c r="D505" s="11" t="s">
        <v>3681</v>
      </c>
      <c r="E505" s="11">
        <v>1276939</v>
      </c>
      <c r="F505" s="17">
        <v>45742</v>
      </c>
      <c r="G505" s="91" t="s">
        <v>5346</v>
      </c>
      <c r="H505" s="91">
        <v>1269498</v>
      </c>
      <c r="I505" s="91"/>
      <c r="J505" s="91"/>
      <c r="K505" s="91"/>
      <c r="L505" s="91"/>
      <c r="M505" s="91"/>
      <c r="N505" s="91" t="s">
        <v>3597</v>
      </c>
      <c r="O505" s="91" t="s">
        <v>3579</v>
      </c>
      <c r="P505" s="91"/>
      <c r="Q505" s="91"/>
      <c r="R505" s="91"/>
      <c r="S505" s="91"/>
      <c r="T505" s="91"/>
      <c r="U505" s="91"/>
      <c r="V505" s="92">
        <v>45749</v>
      </c>
      <c r="W505" s="91" t="s">
        <v>6065</v>
      </c>
      <c r="X505" s="141" t="str">
        <f t="shared" si="3"/>
        <v>2025-ARDT-LV4-037-14340869</v>
      </c>
      <c r="Y505" s="92" t="s">
        <v>6066</v>
      </c>
      <c r="Z505" s="151">
        <f ca="1">IF(AND(ISBLANK(F505), ISBLANK(V505)), "", NETWORKDAYS.INTL(F505, IF(V505="", TODAY(), V505), "0000110", DATA!$B$2:$B$200))</f>
        <v>2</v>
      </c>
    </row>
    <row r="506" spans="1:26" x14ac:dyDescent="0.25">
      <c r="A506" s="11" t="s">
        <v>6068</v>
      </c>
      <c r="B506" s="11">
        <v>14288929</v>
      </c>
      <c r="C506" s="16">
        <v>8.5</v>
      </c>
      <c r="D506" s="11" t="s">
        <v>3689</v>
      </c>
      <c r="E506" s="11" t="s">
        <v>5349</v>
      </c>
      <c r="F506" s="17">
        <v>45745</v>
      </c>
      <c r="G506" s="91" t="s">
        <v>5346</v>
      </c>
      <c r="H506" s="91">
        <v>2001502</v>
      </c>
      <c r="I506" s="91"/>
      <c r="J506" s="91"/>
      <c r="K506" s="91"/>
      <c r="L506" s="91"/>
      <c r="M506" s="91"/>
      <c r="N506" s="91" t="s">
        <v>3597</v>
      </c>
      <c r="O506" s="91" t="s">
        <v>3579</v>
      </c>
      <c r="P506" s="91"/>
      <c r="Q506" s="91"/>
      <c r="R506" s="91"/>
      <c r="S506" s="91"/>
      <c r="T506" s="91"/>
      <c r="U506" s="91"/>
      <c r="V506" s="92">
        <v>45749</v>
      </c>
      <c r="W506" s="91" t="s">
        <v>6069</v>
      </c>
      <c r="X506" s="141" t="str">
        <f t="shared" si="3"/>
        <v>2025-ARDT-LV4-038-14288929</v>
      </c>
      <c r="Y506" s="92" t="s">
        <v>6070</v>
      </c>
      <c r="Z506" s="151">
        <f ca="1">IF(AND(ISBLANK(F506), ISBLANK(V506)), "", NETWORKDAYS.INTL(F506, IF(V506="", TODAY(), V506), "0000110", DATA!$B$2:$B$200))</f>
        <v>0</v>
      </c>
    </row>
    <row r="507" spans="1:26" x14ac:dyDescent="0.25">
      <c r="A507" s="11" t="s">
        <v>6071</v>
      </c>
      <c r="B507" s="11">
        <v>14337190</v>
      </c>
      <c r="C507" s="16">
        <v>8.5</v>
      </c>
      <c r="D507" s="11" t="s">
        <v>3776</v>
      </c>
      <c r="E507" s="11">
        <v>1267829</v>
      </c>
      <c r="F507" s="17">
        <v>45754</v>
      </c>
      <c r="G507" s="91" t="s">
        <v>5346</v>
      </c>
      <c r="H507" s="91">
        <v>1158011</v>
      </c>
      <c r="I507" s="91"/>
      <c r="J507" s="91"/>
      <c r="K507" s="91"/>
      <c r="L507" s="91"/>
      <c r="M507" s="91"/>
      <c r="N507" s="91" t="s">
        <v>3578</v>
      </c>
      <c r="O507" s="91" t="s">
        <v>3597</v>
      </c>
      <c r="P507" s="91"/>
      <c r="Q507" s="91"/>
      <c r="R507" s="91"/>
      <c r="S507" s="91"/>
      <c r="T507" s="91"/>
      <c r="U507" s="91"/>
      <c r="V507" s="92">
        <v>45761</v>
      </c>
      <c r="W507" s="91" t="s">
        <v>6072</v>
      </c>
      <c r="X507" s="141" t="str">
        <f t="shared" si="3"/>
        <v>2025-ARDT-LV4-039-14337190</v>
      </c>
      <c r="Y507" s="92" t="s">
        <v>6059</v>
      </c>
      <c r="Z507" s="151">
        <f ca="1">IF(AND(ISBLANK(F507), ISBLANK(V507)), "", NETWORKDAYS.INTL(F507, IF(V507="", TODAY(), V507), "0000110", DATA!$B$2:$B$200))</f>
        <v>6</v>
      </c>
    </row>
    <row r="508" spans="1:26" x14ac:dyDescent="0.25">
      <c r="A508" s="11" t="s">
        <v>6073</v>
      </c>
      <c r="B508" s="11">
        <v>14337191</v>
      </c>
      <c r="C508" s="16">
        <v>8.5</v>
      </c>
      <c r="D508" s="11" t="s">
        <v>3776</v>
      </c>
      <c r="E508" s="11">
        <v>1267829</v>
      </c>
      <c r="F508" s="17">
        <v>45754</v>
      </c>
      <c r="G508" s="91" t="s">
        <v>5346</v>
      </c>
      <c r="H508" s="91">
        <v>1158011</v>
      </c>
      <c r="I508" s="91"/>
      <c r="J508" s="91"/>
      <c r="K508" s="91"/>
      <c r="L508" s="91"/>
      <c r="M508" s="91"/>
      <c r="N508" s="91" t="s">
        <v>3578</v>
      </c>
      <c r="O508" s="91" t="s">
        <v>3597</v>
      </c>
      <c r="P508" s="91"/>
      <c r="Q508" s="91" t="s">
        <v>3666</v>
      </c>
      <c r="R508" s="91"/>
      <c r="S508" s="91"/>
      <c r="T508" s="91"/>
      <c r="U508" s="91"/>
      <c r="V508" s="17">
        <v>45760</v>
      </c>
      <c r="W508" s="91" t="s">
        <v>6072</v>
      </c>
      <c r="X508" s="141" t="str">
        <f t="shared" si="3"/>
        <v>2025-ARDT-LV4-040-14337191</v>
      </c>
      <c r="Y508" s="92" t="s">
        <v>6059</v>
      </c>
      <c r="Z508" s="151">
        <f ca="1">IF(AND(ISBLANK(F508), ISBLANK(V508)), "", NETWORKDAYS.INTL(F508, IF(V508="", TODAY(), V508), "0000110", DATA!$B$2:$B$200))</f>
        <v>5</v>
      </c>
    </row>
    <row r="509" spans="1:26" x14ac:dyDescent="0.25">
      <c r="A509" s="11" t="s">
        <v>6074</v>
      </c>
      <c r="B509" s="11">
        <v>14340871</v>
      </c>
      <c r="C509" s="16">
        <v>8.5</v>
      </c>
      <c r="D509" s="11" t="s">
        <v>3776</v>
      </c>
      <c r="E509" s="11">
        <v>1276939</v>
      </c>
      <c r="F509" s="17">
        <v>45754</v>
      </c>
      <c r="G509" s="91" t="s">
        <v>5346</v>
      </c>
      <c r="H509" s="11">
        <v>1269498</v>
      </c>
      <c r="I509" s="11"/>
      <c r="J509" s="11"/>
      <c r="K509" s="11"/>
      <c r="L509" s="11"/>
      <c r="M509" s="11"/>
      <c r="N509" s="11" t="s">
        <v>3597</v>
      </c>
      <c r="O509" s="11" t="s">
        <v>3579</v>
      </c>
      <c r="P509" s="11"/>
      <c r="Q509" s="91" t="s">
        <v>3666</v>
      </c>
      <c r="R509" s="11"/>
      <c r="S509" s="11"/>
      <c r="T509" s="11"/>
      <c r="U509" s="11"/>
      <c r="V509" s="92">
        <v>45760</v>
      </c>
      <c r="W509" s="91" t="s">
        <v>6065</v>
      </c>
      <c r="X509" s="141" t="str">
        <f t="shared" si="3"/>
        <v>2025-ARDT-LV4-041-14340871</v>
      </c>
      <c r="Y509" s="92" t="s">
        <v>6059</v>
      </c>
      <c r="Z509" s="151">
        <f ca="1">IF(AND(ISBLANK(F509), ISBLANK(V509)), "", NETWORKDAYS.INTL(F509, IF(V509="", TODAY(), V509), "0000110", DATA!$B$2:$B$200))</f>
        <v>5</v>
      </c>
    </row>
    <row r="510" spans="1:26" x14ac:dyDescent="0.25">
      <c r="A510" s="11" t="s">
        <v>6075</v>
      </c>
      <c r="B510" s="11">
        <v>14336288</v>
      </c>
      <c r="C510" s="16">
        <v>8.5</v>
      </c>
      <c r="D510" s="11" t="s">
        <v>3776</v>
      </c>
      <c r="E510" s="11">
        <v>1276939</v>
      </c>
      <c r="F510" s="17">
        <v>45754</v>
      </c>
      <c r="G510" s="91" t="s">
        <v>5346</v>
      </c>
      <c r="H510" s="91">
        <v>1269498</v>
      </c>
      <c r="I510" s="91"/>
      <c r="J510" s="91"/>
      <c r="K510" s="91"/>
      <c r="L510" s="91"/>
      <c r="M510" s="91"/>
      <c r="N510" s="91" t="s">
        <v>3578</v>
      </c>
      <c r="O510" s="91" t="s">
        <v>3597</v>
      </c>
      <c r="P510" s="91"/>
      <c r="Q510" s="91" t="s">
        <v>3666</v>
      </c>
      <c r="R510" s="91"/>
      <c r="S510" s="91"/>
      <c r="T510" s="91"/>
      <c r="U510" s="91"/>
      <c r="V510" s="92">
        <v>45756</v>
      </c>
      <c r="W510" s="91" t="s">
        <v>6065</v>
      </c>
      <c r="X510" s="141" t="str">
        <f t="shared" si="3"/>
        <v>2025-ARDT-LV4-042-14336288</v>
      </c>
      <c r="Y510" s="92"/>
      <c r="Z510" s="151">
        <f ca="1">IF(AND(ISBLANK(F510), ISBLANK(V510)), "", NETWORKDAYS.INTL(F510, IF(V510="", TODAY(), V510), "0000110", DATA!$B$2:$B$200))</f>
        <v>3</v>
      </c>
    </row>
    <row r="511" spans="1:26" x14ac:dyDescent="0.25">
      <c r="A511" s="11" t="s">
        <v>6076</v>
      </c>
      <c r="B511" s="11">
        <v>14336413</v>
      </c>
      <c r="C511" s="16">
        <v>6.125</v>
      </c>
      <c r="D511" s="11" t="s">
        <v>661</v>
      </c>
      <c r="E511" s="11">
        <v>2017803</v>
      </c>
      <c r="F511" s="17">
        <v>45755</v>
      </c>
      <c r="G511" s="91" t="s">
        <v>5346</v>
      </c>
      <c r="H511" s="91">
        <v>1282368</v>
      </c>
      <c r="I511" s="91"/>
      <c r="J511" s="91"/>
      <c r="K511" s="91"/>
      <c r="L511" s="91"/>
      <c r="M511" s="91"/>
      <c r="N511" s="91" t="s">
        <v>3578</v>
      </c>
      <c r="O511" s="91" t="s">
        <v>3597</v>
      </c>
      <c r="P511" s="91"/>
      <c r="Q511" s="91" t="s">
        <v>3666</v>
      </c>
      <c r="R511" s="91"/>
      <c r="S511" s="91"/>
      <c r="T511" s="91"/>
      <c r="U511" s="91"/>
      <c r="V511" s="92">
        <v>45760</v>
      </c>
      <c r="W511" s="91" t="s">
        <v>6077</v>
      </c>
      <c r="X511" s="141" t="str">
        <f t="shared" si="3"/>
        <v>2025-ARDT-LV4-043-14336413</v>
      </c>
      <c r="Y511" s="92"/>
      <c r="Z511" s="151">
        <f ca="1">IF(AND(ISBLANK(F511), ISBLANK(V511)), "", NETWORKDAYS.INTL(F511, IF(V511="", TODAY(), V511), "0000110", DATA!$B$2:$B$200))</f>
        <v>4</v>
      </c>
    </row>
    <row r="512" spans="1:26" x14ac:dyDescent="0.25">
      <c r="A512" s="11" t="s">
        <v>6078</v>
      </c>
      <c r="B512" s="11">
        <v>14320856</v>
      </c>
      <c r="C512" s="16">
        <v>16</v>
      </c>
      <c r="D512" s="11" t="s">
        <v>5347</v>
      </c>
      <c r="E512" s="11" t="s">
        <v>5352</v>
      </c>
      <c r="F512" s="17">
        <v>45755</v>
      </c>
      <c r="G512" s="91" t="s">
        <v>5346</v>
      </c>
      <c r="H512" s="91">
        <v>1258119</v>
      </c>
      <c r="I512" s="91"/>
      <c r="J512" s="91"/>
      <c r="K512" s="91"/>
      <c r="L512" s="91"/>
      <c r="M512" s="91"/>
      <c r="N512" s="91" t="s">
        <v>3578</v>
      </c>
      <c r="O512" s="91" t="s">
        <v>3597</v>
      </c>
      <c r="P512" s="91"/>
      <c r="Q512" s="91" t="s">
        <v>3666</v>
      </c>
      <c r="R512" s="91"/>
      <c r="S512" s="91"/>
      <c r="T512" s="91" t="s">
        <v>2625</v>
      </c>
      <c r="U512" s="91"/>
      <c r="V512" s="92">
        <v>45757</v>
      </c>
      <c r="W512" s="91" t="s">
        <v>6079</v>
      </c>
      <c r="X512" s="141" t="str">
        <f t="shared" si="3"/>
        <v>2025-ARDT-LV4-044-14320856</v>
      </c>
      <c r="Y512" s="92"/>
      <c r="Z512" s="151">
        <f ca="1">IF(AND(ISBLANK(F512), ISBLANK(V512)), "", NETWORKDAYS.INTL(F512, IF(V512="", TODAY(), V512), "0000110", DATA!$B$2:$B$200))</f>
        <v>3</v>
      </c>
    </row>
    <row r="513" spans="1:26" x14ac:dyDescent="0.25">
      <c r="A513" s="11" t="s">
        <v>6080</v>
      </c>
      <c r="B513" s="11">
        <v>14273433</v>
      </c>
      <c r="C513" s="16">
        <v>8.375</v>
      </c>
      <c r="D513" s="11" t="s">
        <v>5350</v>
      </c>
      <c r="E513" s="11">
        <v>1283630</v>
      </c>
      <c r="F513" s="17">
        <v>45760</v>
      </c>
      <c r="G513" s="91" t="s">
        <v>5346</v>
      </c>
      <c r="H513" s="91">
        <v>1267027</v>
      </c>
      <c r="I513" s="91"/>
      <c r="J513" s="91"/>
      <c r="K513" s="91"/>
      <c r="L513" s="91"/>
      <c r="M513" s="91"/>
      <c r="N513" s="91" t="s">
        <v>3578</v>
      </c>
      <c r="O513" s="91" t="s">
        <v>3579</v>
      </c>
      <c r="P513" s="91"/>
      <c r="Q513" s="91" t="s">
        <v>3666</v>
      </c>
      <c r="R513" s="91"/>
      <c r="S513" s="91"/>
      <c r="T513" s="91"/>
      <c r="U513" s="91"/>
      <c r="V513" s="92">
        <v>45761</v>
      </c>
      <c r="W513" s="91" t="s">
        <v>6081</v>
      </c>
      <c r="X513" s="141" t="str">
        <f t="shared" si="3"/>
        <v>2025-ARDT-LV4-045-14273433</v>
      </c>
      <c r="Y513" s="92"/>
      <c r="Z513" s="151">
        <f ca="1">IF(AND(ISBLANK(F513), ISBLANK(V513)), "", NETWORKDAYS.INTL(F513, IF(V513="", TODAY(), V513), "0000110", DATA!$B$2:$B$200))</f>
        <v>2</v>
      </c>
    </row>
    <row r="514" spans="1:26" x14ac:dyDescent="0.25">
      <c r="A514" s="11" t="s">
        <v>6082</v>
      </c>
      <c r="B514" s="11">
        <v>14353143</v>
      </c>
      <c r="C514" s="16">
        <v>8.5</v>
      </c>
      <c r="D514" s="11" t="s">
        <v>3681</v>
      </c>
      <c r="E514" s="11">
        <v>1267829</v>
      </c>
      <c r="F514" s="17">
        <v>45760</v>
      </c>
      <c r="G514" s="91" t="s">
        <v>5346</v>
      </c>
      <c r="H514" s="91">
        <v>1158011</v>
      </c>
      <c r="I514" s="91"/>
      <c r="J514" s="91"/>
      <c r="K514" s="91"/>
      <c r="L514" s="91"/>
      <c r="M514" s="91" t="s">
        <v>6083</v>
      </c>
      <c r="N514" s="91" t="s">
        <v>3578</v>
      </c>
      <c r="O514" s="91" t="s">
        <v>3579</v>
      </c>
      <c r="P514" s="91" t="s">
        <v>3665</v>
      </c>
      <c r="Q514" s="91" t="s">
        <v>3666</v>
      </c>
      <c r="R514" s="91"/>
      <c r="S514" s="91" t="s">
        <v>3667</v>
      </c>
      <c r="T514" s="91"/>
      <c r="U514" s="91"/>
      <c r="V514" s="92">
        <v>45762</v>
      </c>
      <c r="W514" s="91" t="s">
        <v>6072</v>
      </c>
      <c r="X514" s="141" t="str">
        <f t="shared" si="3"/>
        <v>2025-ARDT-LV4-046-14353143</v>
      </c>
      <c r="Y514" s="92" t="s">
        <v>6059</v>
      </c>
      <c r="Z514" s="151">
        <f ca="1">IF(AND(ISBLANK(F514), ISBLANK(V514)), "", NETWORKDAYS.INTL(F514, IF(V514="", TODAY(), V514), "0000110", DATA!$B$2:$B$200))</f>
        <v>3</v>
      </c>
    </row>
    <row r="515" spans="1:26" x14ac:dyDescent="0.25">
      <c r="A515" s="11" t="s">
        <v>6084</v>
      </c>
      <c r="B515" s="11">
        <v>14353148</v>
      </c>
      <c r="C515" s="16">
        <v>8.5</v>
      </c>
      <c r="D515" s="11" t="s">
        <v>3681</v>
      </c>
      <c r="E515" s="11">
        <v>1276939</v>
      </c>
      <c r="F515" s="17">
        <v>45760</v>
      </c>
      <c r="G515" s="91" t="s">
        <v>5346</v>
      </c>
      <c r="H515" s="91">
        <v>1269498</v>
      </c>
      <c r="I515" s="91"/>
      <c r="J515" s="91"/>
      <c r="K515" s="91"/>
      <c r="L515" s="91"/>
      <c r="M515" s="91" t="s">
        <v>6083</v>
      </c>
      <c r="N515" s="91" t="s">
        <v>3578</v>
      </c>
      <c r="O515" s="91" t="s">
        <v>3579</v>
      </c>
      <c r="P515" s="91" t="s">
        <v>3665</v>
      </c>
      <c r="Q515" s="91" t="s">
        <v>3666</v>
      </c>
      <c r="R515" s="91"/>
      <c r="S515" s="91" t="s">
        <v>3667</v>
      </c>
      <c r="T515" s="91"/>
      <c r="U515" s="91"/>
      <c r="V515" s="92">
        <v>45762</v>
      </c>
      <c r="W515" s="91" t="s">
        <v>6065</v>
      </c>
      <c r="X515" s="141" t="str">
        <f t="shared" si="3"/>
        <v>2025-ARDT-LV4-047-14353148</v>
      </c>
      <c r="Y515" s="92" t="s">
        <v>6059</v>
      </c>
      <c r="Z515" s="151">
        <f ca="1">IF(AND(ISBLANK(F515), ISBLANK(V515)), "", NETWORKDAYS.INTL(F515, IF(V515="", TODAY(), V515), "0000110", DATA!$B$2:$B$200))</f>
        <v>3</v>
      </c>
    </row>
    <row r="516" spans="1:26" x14ac:dyDescent="0.25">
      <c r="A516" s="11" t="s">
        <v>6085</v>
      </c>
      <c r="B516" s="11">
        <v>14320854</v>
      </c>
      <c r="C516" s="16" t="s">
        <v>5288</v>
      </c>
      <c r="D516" s="11" t="s">
        <v>5347</v>
      </c>
      <c r="E516" s="11">
        <v>1254482</v>
      </c>
      <c r="F516" s="17">
        <v>45760</v>
      </c>
      <c r="G516" s="91" t="s">
        <v>5346</v>
      </c>
      <c r="H516" s="91">
        <v>1258119</v>
      </c>
      <c r="I516" s="91"/>
      <c r="J516" s="91"/>
      <c r="K516" s="91"/>
      <c r="L516" s="91"/>
      <c r="M516" s="91"/>
      <c r="N516" s="91" t="s">
        <v>3578</v>
      </c>
      <c r="O516" s="91" t="s">
        <v>3579</v>
      </c>
      <c r="P516" s="91" t="s">
        <v>3665</v>
      </c>
      <c r="Q516" s="91"/>
      <c r="R516" s="91"/>
      <c r="S516" s="91"/>
      <c r="T516" s="91"/>
      <c r="U516" s="91"/>
      <c r="V516" s="92">
        <v>45763</v>
      </c>
      <c r="W516" s="91" t="s">
        <v>6086</v>
      </c>
      <c r="X516" s="141" t="str">
        <f t="shared" si="3"/>
        <v>2025-ARDT-LV4-048-14320854</v>
      </c>
      <c r="Y516" s="92"/>
      <c r="Z516" s="151">
        <f ca="1">IF(AND(ISBLANK(F516), ISBLANK(V516)), "", NETWORKDAYS.INTL(F516, IF(V516="", TODAY(), V516), "0000110", DATA!$B$2:$B$200))</f>
        <v>4</v>
      </c>
    </row>
    <row r="517" spans="1:26" x14ac:dyDescent="0.25">
      <c r="A517" s="11" t="s">
        <v>6087</v>
      </c>
      <c r="B517" s="11">
        <v>14353145</v>
      </c>
      <c r="C517" s="16">
        <v>8.5</v>
      </c>
      <c r="D517" s="11" t="s">
        <v>3681</v>
      </c>
      <c r="E517" s="11">
        <v>1267829</v>
      </c>
      <c r="F517" s="17">
        <v>45762</v>
      </c>
      <c r="G517" s="91" t="s">
        <v>5346</v>
      </c>
      <c r="H517" s="91">
        <v>1158011</v>
      </c>
      <c r="I517" s="91"/>
      <c r="J517" s="91"/>
      <c r="K517" s="91"/>
      <c r="L517" s="91"/>
      <c r="M517" s="91"/>
      <c r="N517" s="91" t="s">
        <v>3597</v>
      </c>
      <c r="O517" s="91" t="s">
        <v>3579</v>
      </c>
      <c r="P517" s="91"/>
      <c r="Q517" s="91"/>
      <c r="R517" s="91"/>
      <c r="S517" s="91"/>
      <c r="T517" s="91"/>
      <c r="U517" s="91"/>
      <c r="V517" s="92">
        <v>45764</v>
      </c>
      <c r="W517" s="91" t="s">
        <v>6072</v>
      </c>
      <c r="X517" s="141" t="str">
        <f t="shared" si="3"/>
        <v>2025-ARDT-LV4-049-14353145</v>
      </c>
      <c r="Y517" s="92"/>
      <c r="Z517" s="151">
        <f ca="1">IF(AND(ISBLANK(F517), ISBLANK(V517)), "", NETWORKDAYS.INTL(F517, IF(V517="", TODAY(), V517), "0000110", DATA!$B$2:$B$200))</f>
        <v>3</v>
      </c>
    </row>
    <row r="518" spans="1:26" x14ac:dyDescent="0.25">
      <c r="A518" s="11" t="s">
        <v>6088</v>
      </c>
      <c r="B518" s="11">
        <v>14340870</v>
      </c>
      <c r="C518" s="16">
        <v>8.5</v>
      </c>
      <c r="D518" s="11" t="s">
        <v>3681</v>
      </c>
      <c r="E518" s="11">
        <v>1276939</v>
      </c>
      <c r="F518" s="17">
        <v>45762</v>
      </c>
      <c r="G518" s="91" t="s">
        <v>5346</v>
      </c>
      <c r="H518" s="91">
        <v>1269498</v>
      </c>
      <c r="I518" s="91"/>
      <c r="J518" s="91"/>
      <c r="K518" s="91"/>
      <c r="L518" s="91"/>
      <c r="M518" s="91"/>
      <c r="N518" s="91" t="s">
        <v>3578</v>
      </c>
      <c r="O518" s="91" t="s">
        <v>3597</v>
      </c>
      <c r="P518" s="91"/>
      <c r="Q518" s="91"/>
      <c r="R518" s="91"/>
      <c r="S518" s="91"/>
      <c r="T518" s="91"/>
      <c r="U518" s="91"/>
      <c r="V518" s="92">
        <v>45767</v>
      </c>
      <c r="W518" s="91" t="s">
        <v>6065</v>
      </c>
      <c r="X518" s="141" t="str">
        <f t="shared" si="3"/>
        <v>2025-ARDT-LV4-050-14340870</v>
      </c>
      <c r="Y518" s="92"/>
      <c r="Z518" s="151">
        <f ca="1">IF(AND(ISBLANK(F518), ISBLANK(V518)), "", NETWORKDAYS.INTL(F518, IF(V518="", TODAY(), V518), "0000110", DATA!$B$2:$B$200))</f>
        <v>4</v>
      </c>
    </row>
    <row r="519" spans="1:26" x14ac:dyDescent="0.25">
      <c r="A519" s="11" t="s">
        <v>7915</v>
      </c>
      <c r="B519" s="11">
        <v>14320851</v>
      </c>
      <c r="C519" s="16">
        <v>3.875</v>
      </c>
      <c r="D519" s="11" t="s">
        <v>79</v>
      </c>
      <c r="E519" s="11">
        <v>1252149</v>
      </c>
      <c r="F519" s="17">
        <v>45768</v>
      </c>
      <c r="G519" s="91" t="s">
        <v>5346</v>
      </c>
      <c r="H519" s="91">
        <v>1224225</v>
      </c>
      <c r="I519" s="91"/>
      <c r="J519" s="91"/>
      <c r="K519" s="91"/>
      <c r="L519" s="91"/>
      <c r="M519" s="91"/>
      <c r="N519" s="91" t="s">
        <v>3578</v>
      </c>
      <c r="O519" s="91" t="s">
        <v>3579</v>
      </c>
      <c r="P519" s="91"/>
      <c r="Q519" s="91"/>
      <c r="R519" s="91"/>
      <c r="S519" s="91"/>
      <c r="T519" s="91"/>
      <c r="U519" s="91"/>
      <c r="V519" s="92">
        <v>45769</v>
      </c>
      <c r="W519" s="91" t="s">
        <v>7916</v>
      </c>
      <c r="X519" s="141" t="str">
        <f t="shared" si="3"/>
        <v>2025-ARDT-LV4-051-14320851</v>
      </c>
      <c r="Y519" s="92"/>
      <c r="Z519" s="151">
        <f ca="1">IF(AND(ISBLANK(F519), ISBLANK(V519)), "", NETWORKDAYS.INTL(F519, IF(V519="", TODAY(), V519), "0000110", DATA!$B$2:$B$200))</f>
        <v>2</v>
      </c>
    </row>
    <row r="520" spans="1:26" x14ac:dyDescent="0.25">
      <c r="A520" s="11" t="s">
        <v>7929</v>
      </c>
      <c r="B520" s="11">
        <v>14353149</v>
      </c>
      <c r="C520" s="16">
        <v>8.5</v>
      </c>
      <c r="D520" s="11" t="s">
        <v>3681</v>
      </c>
      <c r="E520" s="11" t="s">
        <v>3789</v>
      </c>
      <c r="F520" s="17">
        <v>45769</v>
      </c>
      <c r="G520" s="91" t="s">
        <v>5346</v>
      </c>
      <c r="H520" s="91">
        <v>1269498</v>
      </c>
      <c r="I520" s="91"/>
      <c r="J520" s="91"/>
      <c r="K520" s="91"/>
      <c r="L520" s="91"/>
      <c r="M520" s="91"/>
      <c r="N520" s="91" t="s">
        <v>3578</v>
      </c>
      <c r="O520" s="91" t="s">
        <v>3597</v>
      </c>
      <c r="P520" s="91"/>
      <c r="Q520" s="91"/>
      <c r="R520" s="91"/>
      <c r="S520" s="91"/>
      <c r="T520" s="91"/>
      <c r="U520" s="91"/>
      <c r="V520" s="92">
        <v>45775</v>
      </c>
      <c r="W520" s="91" t="s">
        <v>6065</v>
      </c>
      <c r="X520" s="141" t="str">
        <f t="shared" si="3"/>
        <v>2025-ARDT-LV4-052-14353149</v>
      </c>
      <c r="Y520" s="92"/>
      <c r="Z520" s="151">
        <f ca="1">IF(AND(ISBLANK(F520), ISBLANK(V520)), "", NETWORKDAYS.INTL(F520, IF(V520="", TODAY(), V520), "0000110", DATA!$B$2:$B$200))</f>
        <v>5</v>
      </c>
    </row>
    <row r="521" spans="1:26" ht="15.75" x14ac:dyDescent="0.25">
      <c r="A521" s="11" t="s">
        <v>7942</v>
      </c>
      <c r="B521" s="11">
        <v>14273434</v>
      </c>
      <c r="C521" s="16">
        <v>8.375</v>
      </c>
      <c r="D521" s="11" t="s">
        <v>5350</v>
      </c>
      <c r="E521" s="11">
        <v>1283630</v>
      </c>
      <c r="F521" s="17">
        <v>45774</v>
      </c>
      <c r="G521" s="91" t="s">
        <v>5346</v>
      </c>
      <c r="H521" s="91">
        <v>1267027</v>
      </c>
      <c r="I521" s="91"/>
      <c r="J521" s="91"/>
      <c r="K521" s="91"/>
      <c r="L521" s="91"/>
      <c r="M521" s="91"/>
      <c r="N521" s="91" t="s">
        <v>3597</v>
      </c>
      <c r="O521" s="91" t="s">
        <v>3579</v>
      </c>
      <c r="P521" s="91"/>
      <c r="Q521" s="91"/>
      <c r="R521" s="91"/>
      <c r="S521" s="91"/>
      <c r="T521" s="91"/>
      <c r="U521" s="91"/>
      <c r="V521" s="92">
        <v>45776</v>
      </c>
      <c r="W521" s="236" t="s">
        <v>7943</v>
      </c>
      <c r="X521" s="141" t="str">
        <f t="shared" si="3"/>
        <v>2025-ARDT-LV4-053-14273434</v>
      </c>
      <c r="Y521" s="92"/>
      <c r="Z521" s="151">
        <f ca="1">IF(AND(ISBLANK(F521), ISBLANK(V521)), "", NETWORKDAYS.INTL(F521, IF(V521="", TODAY(), V521), "0000110", DATA!$B$2:$B$200))</f>
        <v>3</v>
      </c>
    </row>
    <row r="522" spans="1:26" x14ac:dyDescent="0.25">
      <c r="A522" s="11" t="s">
        <v>7950</v>
      </c>
      <c r="B522" s="11">
        <v>14304776</v>
      </c>
      <c r="C522" s="16">
        <v>8.375</v>
      </c>
      <c r="D522" s="11" t="s">
        <v>243</v>
      </c>
      <c r="E522" s="11" t="s">
        <v>7951</v>
      </c>
      <c r="F522" s="17">
        <v>45781</v>
      </c>
      <c r="G522" s="91" t="s">
        <v>5346</v>
      </c>
      <c r="H522" s="91">
        <v>1246020</v>
      </c>
      <c r="I522" s="91"/>
      <c r="J522" s="91"/>
      <c r="K522" s="91"/>
      <c r="L522" s="91"/>
      <c r="M522" s="91"/>
      <c r="N522" s="91" t="s">
        <v>3578</v>
      </c>
      <c r="O522" s="91" t="s">
        <v>3579</v>
      </c>
      <c r="P522" s="91"/>
      <c r="Q522" s="91"/>
      <c r="R522" s="91"/>
      <c r="S522" s="91"/>
      <c r="T522" s="91"/>
      <c r="U522" s="91"/>
      <c r="V522" s="92">
        <v>45782</v>
      </c>
      <c r="W522" s="91" t="s">
        <v>7952</v>
      </c>
      <c r="X522" s="141" t="str">
        <f t="shared" si="3"/>
        <v>2025-ARDT-LV4-054-14304776</v>
      </c>
      <c r="Y522" s="92"/>
      <c r="Z522" s="151">
        <f ca="1">IF(AND(ISBLANK(F522), ISBLANK(V522)), "", NETWORKDAYS.INTL(F522, IF(V522="", TODAY(), V522), "0000110", DATA!$B$2:$B$200))</f>
        <v>2</v>
      </c>
    </row>
    <row r="523" spans="1:26" x14ac:dyDescent="0.25">
      <c r="A523" s="11" t="s">
        <v>7953</v>
      </c>
      <c r="B523" s="11">
        <v>14273437</v>
      </c>
      <c r="C523" s="16">
        <v>8.375</v>
      </c>
      <c r="D523" s="11" t="s">
        <v>5350</v>
      </c>
      <c r="E523" s="11">
        <v>1283630</v>
      </c>
      <c r="F523" s="17">
        <v>45781</v>
      </c>
      <c r="G523" s="91" t="s">
        <v>5346</v>
      </c>
      <c r="H523" s="91">
        <v>1247027</v>
      </c>
      <c r="I523" s="91"/>
      <c r="J523" s="91"/>
      <c r="K523" s="91"/>
      <c r="L523" s="91"/>
      <c r="M523" s="91"/>
      <c r="N523" s="91" t="s">
        <v>3578</v>
      </c>
      <c r="O523" s="91" t="s">
        <v>3579</v>
      </c>
      <c r="P523" s="91"/>
      <c r="Q523" s="91"/>
      <c r="R523" s="91"/>
      <c r="S523" s="91"/>
      <c r="T523" s="91"/>
      <c r="U523" s="91"/>
      <c r="V523" s="92">
        <v>45783</v>
      </c>
      <c r="W523" s="91" t="s">
        <v>7954</v>
      </c>
      <c r="X523" s="141" t="str">
        <f t="shared" si="3"/>
        <v>2025-ARDT-LV4-055-14273437</v>
      </c>
      <c r="Y523" s="92"/>
      <c r="Z523" s="151">
        <f ca="1">IF(AND(ISBLANK(F523), ISBLANK(V523)), "", NETWORKDAYS.INTL(F523, IF(V523="", TODAY(), V523), "0000110", DATA!$B$2:$B$200))</f>
        <v>3</v>
      </c>
    </row>
    <row r="524" spans="1:26" x14ac:dyDescent="0.25">
      <c r="A524" s="11" t="s">
        <v>7966</v>
      </c>
      <c r="B524" s="11">
        <v>14214806</v>
      </c>
      <c r="C524" s="16" t="s">
        <v>7967</v>
      </c>
      <c r="D524" s="11" t="s">
        <v>7968</v>
      </c>
      <c r="E524" s="11">
        <v>2018723</v>
      </c>
      <c r="F524" s="17">
        <v>45785</v>
      </c>
      <c r="G524" s="91" t="s">
        <v>5346</v>
      </c>
      <c r="H524" s="91">
        <v>1281273</v>
      </c>
      <c r="I524" s="91"/>
      <c r="J524" s="91"/>
      <c r="K524" s="91"/>
      <c r="L524" s="91"/>
      <c r="M524" s="91"/>
      <c r="N524" s="91" t="s">
        <v>3578</v>
      </c>
      <c r="O524" s="91" t="s">
        <v>3579</v>
      </c>
      <c r="P524" s="91"/>
      <c r="Q524" s="91"/>
      <c r="R524" s="91"/>
      <c r="S524" s="91"/>
      <c r="T524" s="91"/>
      <c r="U524" s="91"/>
      <c r="V524" s="92">
        <v>45791</v>
      </c>
      <c r="W524" s="91" t="s">
        <v>7969</v>
      </c>
      <c r="X524" s="141" t="str">
        <f t="shared" si="3"/>
        <v>2025-ARDT-LV4-056-14214806</v>
      </c>
      <c r="Y524" s="92" t="s">
        <v>7992</v>
      </c>
      <c r="Z524" s="151">
        <f ca="1">IF(AND(ISBLANK(F524), ISBLANK(V524)), "", NETWORKDAYS.INTL(F524, IF(V524="", TODAY(), V524), "0000110", DATA!$B$2:$B$200))</f>
        <v>5</v>
      </c>
    </row>
    <row r="525" spans="1:26" x14ac:dyDescent="0.25">
      <c r="A525" s="11" t="s">
        <v>7988</v>
      </c>
      <c r="B525" s="11">
        <v>14353147</v>
      </c>
      <c r="C525" s="16">
        <v>8.5</v>
      </c>
      <c r="D525" s="11" t="s">
        <v>3681</v>
      </c>
      <c r="E525" s="11">
        <v>1276939</v>
      </c>
      <c r="F525" s="17">
        <v>45789</v>
      </c>
      <c r="G525" s="91" t="s">
        <v>5346</v>
      </c>
      <c r="H525" s="91">
        <v>1269498</v>
      </c>
      <c r="I525" s="91"/>
      <c r="J525" s="91"/>
      <c r="K525" s="91"/>
      <c r="L525" s="91"/>
      <c r="M525" s="91"/>
      <c r="N525" s="91" t="s">
        <v>3578</v>
      </c>
      <c r="O525" s="91" t="s">
        <v>3579</v>
      </c>
      <c r="P525" s="91"/>
      <c r="Q525" s="91"/>
      <c r="R525" s="91"/>
      <c r="S525" s="91"/>
      <c r="T525" s="91"/>
      <c r="U525" s="91"/>
      <c r="V525" s="92">
        <v>45791</v>
      </c>
      <c r="W525" s="91" t="s">
        <v>6065</v>
      </c>
      <c r="X525" s="141" t="str">
        <f t="shared" si="3"/>
        <v>2025-ARDT-LV4-057-14353147</v>
      </c>
      <c r="Y525" s="92"/>
      <c r="Z525" s="151">
        <f ca="1">IF(AND(ISBLANK(F525), ISBLANK(V525)), "", NETWORKDAYS.INTL(F525, IF(V525="", TODAY(), V525), "0000110", DATA!$B$2:$B$200))</f>
        <v>3</v>
      </c>
    </row>
    <row r="526" spans="1:26" x14ac:dyDescent="0.25">
      <c r="A526" s="11" t="s">
        <v>7991</v>
      </c>
      <c r="B526" s="11">
        <v>14369041</v>
      </c>
      <c r="C526" s="16" t="s">
        <v>7967</v>
      </c>
      <c r="D526" s="11" t="s">
        <v>5350</v>
      </c>
      <c r="E526" s="11" t="s">
        <v>5353</v>
      </c>
      <c r="F526" s="17">
        <v>45791</v>
      </c>
      <c r="G526" s="91" t="s">
        <v>5346</v>
      </c>
      <c r="H526" s="91">
        <v>1262047</v>
      </c>
      <c r="I526" s="91"/>
      <c r="J526" s="91"/>
      <c r="K526" s="91"/>
      <c r="L526" s="91"/>
      <c r="M526" s="91"/>
      <c r="N526" s="91" t="s">
        <v>3578</v>
      </c>
      <c r="O526" s="91" t="s">
        <v>3579</v>
      </c>
      <c r="P526" s="91"/>
      <c r="Q526" s="91"/>
      <c r="R526" s="91"/>
      <c r="S526" s="91"/>
      <c r="T526" s="91"/>
      <c r="U526" s="91"/>
      <c r="V526" s="92">
        <v>45792</v>
      </c>
      <c r="W526" s="91" t="s">
        <v>5649</v>
      </c>
      <c r="X526" s="141" t="str">
        <f t="shared" si="3"/>
        <v>2025-ARDT-LV4-058-14369041</v>
      </c>
      <c r="Y526" s="92"/>
      <c r="Z526" s="151">
        <f ca="1">IF(AND(ISBLANK(F526), ISBLANK(V526)), "", NETWORKDAYS.INTL(F526, IF(V526="", TODAY(), V526), "0000110", DATA!$B$2:$B$200))</f>
        <v>2</v>
      </c>
    </row>
    <row r="527" spans="1:26" x14ac:dyDescent="0.25">
      <c r="A527" s="11" t="s">
        <v>8008</v>
      </c>
      <c r="B527" s="11">
        <v>14199930</v>
      </c>
      <c r="C527" s="16">
        <v>12.25</v>
      </c>
      <c r="D527" s="11" t="s">
        <v>5321</v>
      </c>
      <c r="E527" s="11">
        <v>1257458</v>
      </c>
      <c r="F527" s="17">
        <v>45796</v>
      </c>
      <c r="G527" s="91" t="s">
        <v>5346</v>
      </c>
      <c r="H527" s="91">
        <v>1267122</v>
      </c>
      <c r="I527" s="91"/>
      <c r="J527" s="91"/>
      <c r="K527" s="91"/>
      <c r="L527" s="91"/>
      <c r="M527" s="91"/>
      <c r="N527" s="91" t="s">
        <v>3578</v>
      </c>
      <c r="O527" s="91" t="s">
        <v>3579</v>
      </c>
      <c r="P527" s="91"/>
      <c r="Q527" s="91"/>
      <c r="R527" s="91"/>
      <c r="S527" s="91"/>
      <c r="T527" s="91"/>
      <c r="U527" s="91"/>
      <c r="V527" s="92">
        <v>45798</v>
      </c>
      <c r="W527" s="91" t="s">
        <v>8009</v>
      </c>
      <c r="X527" s="141" t="str">
        <f t="shared" si="3"/>
        <v>2025-ARDT-LV4-059-14199930</v>
      </c>
      <c r="Y527" s="92"/>
      <c r="Z527" s="151">
        <f ca="1">IF(AND(ISBLANK(F527), ISBLANK(V527)), "", NETWORKDAYS.INTL(F527, IF(V527="", TODAY(), V527), "0000110", DATA!$B$2:$B$200))</f>
        <v>3</v>
      </c>
    </row>
    <row r="528" spans="1:26" x14ac:dyDescent="0.25">
      <c r="A528" s="11" t="s">
        <v>8012</v>
      </c>
      <c r="B528" s="11">
        <v>14369042</v>
      </c>
      <c r="C528" s="16" t="s">
        <v>7967</v>
      </c>
      <c r="D528" s="11" t="s">
        <v>5350</v>
      </c>
      <c r="E528" s="11" t="s">
        <v>5353</v>
      </c>
      <c r="F528" s="17">
        <v>45797</v>
      </c>
      <c r="G528" s="91" t="s">
        <v>5346</v>
      </c>
      <c r="H528" s="91">
        <v>1262047</v>
      </c>
      <c r="I528" s="91"/>
      <c r="J528" s="91"/>
      <c r="K528" s="91"/>
      <c r="L528" s="91"/>
      <c r="M528" s="91"/>
      <c r="N528" s="91" t="s">
        <v>3597</v>
      </c>
      <c r="O528" s="91" t="s">
        <v>3579</v>
      </c>
      <c r="P528" s="91"/>
      <c r="Q528" s="91"/>
      <c r="R528" s="91"/>
      <c r="S528" s="91"/>
      <c r="T528" s="91"/>
      <c r="U528" s="91"/>
      <c r="V528" s="92">
        <v>45798</v>
      </c>
      <c r="W528" s="91" t="s">
        <v>5649</v>
      </c>
      <c r="X528" s="141" t="str">
        <f t="shared" ref="X528:X543" si="4">A528&amp;"-"&amp;B528</f>
        <v>2025-ARDT-LV4-060-14369042</v>
      </c>
      <c r="Y528" s="92"/>
      <c r="Z528" s="151">
        <f ca="1">IF(AND(ISBLANK(F528), ISBLANK(V528)), "", NETWORKDAYS.INTL(F528, IF(V528="", TODAY(), V528), "0000110", DATA!$B$2:$B$200))</f>
        <v>2</v>
      </c>
    </row>
    <row r="529" spans="1:28" x14ac:dyDescent="0.25">
      <c r="A529" s="11" t="s">
        <v>8015</v>
      </c>
      <c r="B529" s="11">
        <v>14370260</v>
      </c>
      <c r="C529" s="16" t="s">
        <v>3688</v>
      </c>
      <c r="D529" s="11" t="s">
        <v>5357</v>
      </c>
      <c r="E529" s="11">
        <v>2019412</v>
      </c>
      <c r="F529" s="17">
        <v>45798</v>
      </c>
      <c r="G529" s="91" t="s">
        <v>5346</v>
      </c>
      <c r="H529" s="91">
        <v>2013542</v>
      </c>
      <c r="I529" s="91"/>
      <c r="J529" s="91"/>
      <c r="K529" s="91"/>
      <c r="L529" s="91"/>
      <c r="M529" s="91"/>
      <c r="N529" s="91" t="s">
        <v>3597</v>
      </c>
      <c r="O529" s="91" t="s">
        <v>3579</v>
      </c>
      <c r="P529" s="91"/>
      <c r="Q529" s="91"/>
      <c r="R529" s="91"/>
      <c r="S529" s="91"/>
      <c r="T529" s="91"/>
      <c r="U529" s="10" t="s">
        <v>8406</v>
      </c>
      <c r="V529" s="92">
        <v>45804</v>
      </c>
      <c r="W529" s="91" t="s">
        <v>8016</v>
      </c>
      <c r="X529" s="141" t="str">
        <f t="shared" si="4"/>
        <v>2025-ARDT-LV4-061-14370260</v>
      </c>
      <c r="Y529" s="92"/>
      <c r="Z529" s="151">
        <f ca="1">IF(AND(ISBLANK(F529), ISBLANK(V529)), "", NETWORKDAYS.INTL(F529, IF(V529="", TODAY(), V529), "0000110", DATA!$B$2:$B$200))</f>
        <v>5</v>
      </c>
      <c r="AB529" s="91" t="s">
        <v>8038</v>
      </c>
    </row>
    <row r="530" spans="1:28" x14ac:dyDescent="0.25">
      <c r="A530" s="11" t="s">
        <v>8022</v>
      </c>
      <c r="B530" s="11">
        <v>14304773</v>
      </c>
      <c r="C530" s="16">
        <v>6.125</v>
      </c>
      <c r="D530" s="11" t="s">
        <v>661</v>
      </c>
      <c r="E530" s="11" t="s">
        <v>8023</v>
      </c>
      <c r="F530" s="17">
        <v>45799</v>
      </c>
      <c r="G530" s="91" t="s">
        <v>5346</v>
      </c>
      <c r="H530" s="91">
        <v>1198387</v>
      </c>
      <c r="I530" s="91"/>
      <c r="J530" s="91"/>
      <c r="K530" s="91"/>
      <c r="L530" s="91"/>
      <c r="M530" s="91"/>
      <c r="N530" s="91" t="s">
        <v>3578</v>
      </c>
      <c r="O530" s="91" t="s">
        <v>3579</v>
      </c>
      <c r="P530" s="91"/>
      <c r="Q530" s="91"/>
      <c r="R530" s="91"/>
      <c r="S530" s="91"/>
      <c r="T530" s="91"/>
      <c r="U530" s="91"/>
      <c r="V530" s="92">
        <v>45803</v>
      </c>
      <c r="W530" s="91" t="s">
        <v>5614</v>
      </c>
      <c r="X530" s="141" t="str">
        <f t="shared" si="4"/>
        <v>2025-ARDT-LV4-062-14304773</v>
      </c>
      <c r="Y530" s="92"/>
      <c r="Z530" s="151">
        <f ca="1">IF(AND(ISBLANK(F530), ISBLANK(V530)), "", NETWORKDAYS.INTL(F530, IF(V530="", TODAY(), V530), "0000110", DATA!$B$2:$B$200))</f>
        <v>3</v>
      </c>
    </row>
    <row r="531" spans="1:28" x14ac:dyDescent="0.25">
      <c r="A531" s="11" t="s">
        <v>8047</v>
      </c>
      <c r="B531" s="11">
        <v>14337194</v>
      </c>
      <c r="C531" s="16">
        <v>6.125</v>
      </c>
      <c r="D531" s="11" t="s">
        <v>8049</v>
      </c>
      <c r="E531" s="11">
        <v>2020054</v>
      </c>
      <c r="F531" s="17">
        <v>45804</v>
      </c>
      <c r="G531" s="91" t="s">
        <v>5346</v>
      </c>
      <c r="H531" s="91">
        <v>1283567</v>
      </c>
      <c r="I531" s="91"/>
      <c r="J531" s="91"/>
      <c r="K531" s="91"/>
      <c r="L531" s="91"/>
      <c r="M531" s="91"/>
      <c r="N531" s="91" t="s">
        <v>3597</v>
      </c>
      <c r="O531" s="91" t="s">
        <v>3579</v>
      </c>
      <c r="P531" s="91"/>
      <c r="Q531" s="91"/>
      <c r="R531" s="91"/>
      <c r="S531" s="91"/>
      <c r="T531" s="91"/>
      <c r="U531" s="91" t="s">
        <v>8407</v>
      </c>
      <c r="V531" s="92">
        <v>45809</v>
      </c>
      <c r="W531" s="91" t="s">
        <v>8053</v>
      </c>
      <c r="X531" s="141" t="str">
        <f t="shared" si="4"/>
        <v>2025-ARDT-LV4-063-14337194</v>
      </c>
      <c r="Y531" s="92" t="s">
        <v>8096</v>
      </c>
      <c r="Z531" s="151">
        <f ca="1">IF(AND(ISBLANK(F531), ISBLANK(V531)), "", NETWORKDAYS.INTL(F531, IF(V531="", TODAY(), V531), "0000110", DATA!$B$2:$B$200))</f>
        <v>4</v>
      </c>
    </row>
    <row r="532" spans="1:28" x14ac:dyDescent="0.25">
      <c r="A532" s="11" t="s">
        <v>8048</v>
      </c>
      <c r="B532" s="11">
        <v>14386447</v>
      </c>
      <c r="C532" s="16" t="s">
        <v>7967</v>
      </c>
      <c r="D532" s="11" t="s">
        <v>5350</v>
      </c>
      <c r="E532" s="11" t="s">
        <v>8046</v>
      </c>
      <c r="F532" s="17">
        <v>45804</v>
      </c>
      <c r="G532" s="91" t="s">
        <v>5346</v>
      </c>
      <c r="H532" s="91">
        <v>2017993</v>
      </c>
      <c r="I532" s="91"/>
      <c r="J532" s="91"/>
      <c r="K532" s="91"/>
      <c r="L532" s="91"/>
      <c r="M532" s="91"/>
      <c r="N532" s="91" t="s">
        <v>3597</v>
      </c>
      <c r="O532" s="91" t="s">
        <v>3579</v>
      </c>
      <c r="P532" s="91"/>
      <c r="Q532" s="91"/>
      <c r="R532" s="91"/>
      <c r="S532" s="91"/>
      <c r="T532" s="91"/>
      <c r="U532" s="91"/>
      <c r="V532" s="92">
        <v>45806</v>
      </c>
      <c r="W532" s="91" t="s">
        <v>8050</v>
      </c>
      <c r="X532" s="141" t="str">
        <f t="shared" si="4"/>
        <v>2025-ARDT-LV4-064-14386447</v>
      </c>
      <c r="Y532" s="92" t="s">
        <v>8096</v>
      </c>
      <c r="Z532" s="151">
        <f ca="1">IF(AND(ISBLANK(F532), ISBLANK(V532)), "", NETWORKDAYS.INTL(F532, IF(V532="", TODAY(), V532), "0000110", DATA!$B$2:$B$200))</f>
        <v>3</v>
      </c>
    </row>
    <row r="533" spans="1:28" x14ac:dyDescent="0.25">
      <c r="A533" s="11" t="s">
        <v>8051</v>
      </c>
      <c r="B533" s="11">
        <v>14386448</v>
      </c>
      <c r="C533" s="16" t="s">
        <v>7967</v>
      </c>
      <c r="D533" s="11" t="s">
        <v>5350</v>
      </c>
      <c r="E533" s="11" t="s">
        <v>8046</v>
      </c>
      <c r="F533" s="17">
        <v>45804</v>
      </c>
      <c r="G533" s="91" t="s">
        <v>5346</v>
      </c>
      <c r="H533" s="91">
        <v>2017993</v>
      </c>
      <c r="I533" s="91"/>
      <c r="J533" s="91"/>
      <c r="K533" s="91"/>
      <c r="L533" s="91"/>
      <c r="M533" s="91"/>
      <c r="N533" s="91" t="s">
        <v>3597</v>
      </c>
      <c r="O533" s="91" t="s">
        <v>3579</v>
      </c>
      <c r="P533" s="91"/>
      <c r="Q533" s="91"/>
      <c r="R533" s="91"/>
      <c r="S533" s="91"/>
      <c r="T533" s="91"/>
      <c r="U533" s="91" t="s">
        <v>8408</v>
      </c>
      <c r="V533" s="92">
        <v>45811</v>
      </c>
      <c r="W533" s="91" t="s">
        <v>8050</v>
      </c>
      <c r="X533" s="141" t="str">
        <f t="shared" si="4"/>
        <v>2025-ARDT-LV4-065-14386448</v>
      </c>
      <c r="Y533" s="92" t="s">
        <v>8096</v>
      </c>
      <c r="Z533" s="151">
        <f ca="1">IF(AND(ISBLANK(F533), ISBLANK(V533)), "", NETWORKDAYS.INTL(F533, IF(V533="", TODAY(), V533), "0000110", DATA!$B$2:$B$200))</f>
        <v>6</v>
      </c>
    </row>
    <row r="534" spans="1:28" x14ac:dyDescent="0.25">
      <c r="A534" s="11" t="s">
        <v>8054</v>
      </c>
      <c r="B534" s="11">
        <v>14386449</v>
      </c>
      <c r="C534" s="16" t="s">
        <v>7967</v>
      </c>
      <c r="D534" s="11" t="s">
        <v>5350</v>
      </c>
      <c r="E534" s="11" t="s">
        <v>8046</v>
      </c>
      <c r="F534" s="17">
        <v>45804</v>
      </c>
      <c r="G534" s="91" t="s">
        <v>5346</v>
      </c>
      <c r="H534" s="91">
        <v>2017993</v>
      </c>
      <c r="I534" s="91"/>
      <c r="J534" s="91"/>
      <c r="K534" s="91"/>
      <c r="L534" s="91"/>
      <c r="M534" s="91"/>
      <c r="N534" s="91" t="s">
        <v>3578</v>
      </c>
      <c r="O534" s="91" t="s">
        <v>3579</v>
      </c>
      <c r="P534" s="91"/>
      <c r="Q534" s="91"/>
      <c r="R534" s="91"/>
      <c r="S534" s="91"/>
      <c r="T534" s="91"/>
      <c r="U534" s="91"/>
      <c r="V534" s="92">
        <v>45811</v>
      </c>
      <c r="W534" s="91" t="s">
        <v>8050</v>
      </c>
      <c r="X534" s="141" t="str">
        <f t="shared" si="4"/>
        <v>2025-ARDT-LV4-066-14386449</v>
      </c>
      <c r="Y534" s="92" t="s">
        <v>8096</v>
      </c>
      <c r="Z534" s="151">
        <f ca="1">IF(AND(ISBLANK(F534), ISBLANK(V534)), "", NETWORKDAYS.INTL(F534, IF(V534="", TODAY(), V534), "0000110", DATA!$B$2:$B$200))</f>
        <v>6</v>
      </c>
    </row>
    <row r="535" spans="1:28" x14ac:dyDescent="0.25">
      <c r="A535" s="11" t="s">
        <v>8067</v>
      </c>
      <c r="B535" s="11">
        <v>14273435</v>
      </c>
      <c r="C535" s="11">
        <v>8.375</v>
      </c>
      <c r="D535" s="11" t="s">
        <v>5350</v>
      </c>
      <c r="E535" s="11">
        <v>1283630</v>
      </c>
      <c r="F535" s="17">
        <v>45806</v>
      </c>
      <c r="G535" s="91" t="s">
        <v>5346</v>
      </c>
      <c r="H535" s="91">
        <v>1267027</v>
      </c>
      <c r="I535" s="91"/>
      <c r="J535" s="91"/>
      <c r="K535" s="91"/>
      <c r="L535" s="91"/>
      <c r="M535" s="91"/>
      <c r="N535" s="91" t="s">
        <v>3578</v>
      </c>
      <c r="O535" s="91" t="s">
        <v>3579</v>
      </c>
      <c r="P535" s="91"/>
      <c r="Q535" s="91"/>
      <c r="R535" s="91"/>
      <c r="S535" s="91"/>
      <c r="T535" s="91"/>
      <c r="U535" s="91"/>
      <c r="V535" s="92">
        <v>45812</v>
      </c>
      <c r="W535" s="91" t="s">
        <v>5885</v>
      </c>
      <c r="X535" s="141" t="str">
        <f t="shared" si="4"/>
        <v>2025-ARDT-LV4-067-14273435</v>
      </c>
      <c r="Y535" s="92" t="s">
        <v>8097</v>
      </c>
      <c r="Z535" s="151">
        <f ca="1">IF(AND(ISBLANK(F535), ISBLANK(V535)), "", NETWORKDAYS.INTL(F535, IF(V535="", TODAY(), V535), "0000110", DATA!$B$2:$B$200))</f>
        <v>5</v>
      </c>
    </row>
    <row r="536" spans="1:28" x14ac:dyDescent="0.25">
      <c r="A536" s="11" t="s">
        <v>8117</v>
      </c>
      <c r="B536" s="11">
        <v>14369050</v>
      </c>
      <c r="C536" s="11" t="s">
        <v>3688</v>
      </c>
      <c r="D536" s="11" t="s">
        <v>3684</v>
      </c>
      <c r="E536" s="11" t="s">
        <v>8118</v>
      </c>
      <c r="F536" s="17">
        <v>45819</v>
      </c>
      <c r="G536" s="91" t="s">
        <v>5346</v>
      </c>
      <c r="H536" s="91">
        <v>1269498</v>
      </c>
      <c r="I536" s="91"/>
      <c r="J536" s="91"/>
      <c r="K536" s="91"/>
      <c r="L536" s="91"/>
      <c r="M536" s="91"/>
      <c r="N536" s="91" t="s">
        <v>3578</v>
      </c>
      <c r="O536" s="91" t="s">
        <v>3579</v>
      </c>
      <c r="P536" s="91"/>
      <c r="Q536" s="91"/>
      <c r="R536" s="91"/>
      <c r="S536" s="91"/>
      <c r="T536" s="91"/>
      <c r="U536" s="91"/>
      <c r="V536" s="92">
        <v>45820</v>
      </c>
      <c r="W536" s="91" t="s">
        <v>6065</v>
      </c>
      <c r="X536" s="141" t="str">
        <f t="shared" si="4"/>
        <v>2025-ARDT-LV4-068-14369050</v>
      </c>
      <c r="Y536" s="92"/>
      <c r="Z536" s="151">
        <f ca="1">IF(AND(ISBLANK(F536), ISBLANK(V536)), "", NETWORKDAYS.INTL(F536, IF(V536="", TODAY(), V536), "0000110", DATA!$B$2:$B$200))</f>
        <v>2</v>
      </c>
    </row>
    <row r="537" spans="1:28" x14ac:dyDescent="0.25">
      <c r="A537" s="11" t="s">
        <v>8128</v>
      </c>
      <c r="B537" s="11">
        <v>14390152</v>
      </c>
      <c r="C537" s="16">
        <v>5.875</v>
      </c>
      <c r="D537" s="11" t="s">
        <v>5350</v>
      </c>
      <c r="E537" s="11" t="s">
        <v>8129</v>
      </c>
      <c r="F537" s="17">
        <v>45820</v>
      </c>
      <c r="G537" s="91" t="s">
        <v>5346</v>
      </c>
      <c r="H537" s="91">
        <v>2017993</v>
      </c>
      <c r="I537" s="91"/>
      <c r="J537" s="91"/>
      <c r="K537" s="91"/>
      <c r="L537" s="91"/>
      <c r="M537" s="91"/>
      <c r="N537" s="91" t="s">
        <v>3578</v>
      </c>
      <c r="O537" s="91" t="s">
        <v>3579</v>
      </c>
      <c r="P537" s="91"/>
      <c r="Q537" s="91"/>
      <c r="R537" s="91"/>
      <c r="S537" s="91"/>
      <c r="T537" s="91"/>
      <c r="U537" s="91"/>
      <c r="V537" s="92">
        <v>45821</v>
      </c>
      <c r="W537" s="91" t="s">
        <v>8130</v>
      </c>
      <c r="X537" s="141" t="str">
        <f t="shared" si="4"/>
        <v>2025-ARDT-LV4-069-14390152</v>
      </c>
      <c r="Y537" s="92"/>
      <c r="Z537" s="151">
        <f ca="1">IF(AND(ISBLANK(F537), ISBLANK(V537)), "", NETWORKDAYS.INTL(F537, IF(V537="", TODAY(), V537), "0000110", DATA!$B$2:$B$200))</f>
        <v>1</v>
      </c>
    </row>
    <row r="538" spans="1:28" x14ac:dyDescent="0.25">
      <c r="A538" s="11" t="s">
        <v>8134</v>
      </c>
      <c r="B538" s="11">
        <v>14390150</v>
      </c>
      <c r="C538" s="16">
        <v>5.875</v>
      </c>
      <c r="D538" s="11" t="s">
        <v>5350</v>
      </c>
      <c r="E538" s="11" t="s">
        <v>8129</v>
      </c>
      <c r="F538" s="17">
        <v>45820</v>
      </c>
      <c r="G538" s="91" t="s">
        <v>5346</v>
      </c>
      <c r="H538" s="91">
        <v>2017993</v>
      </c>
      <c r="I538" s="91"/>
      <c r="J538" s="91"/>
      <c r="K538" s="91"/>
      <c r="L538" s="91"/>
      <c r="M538" s="91"/>
      <c r="N538" s="91" t="s">
        <v>3578</v>
      </c>
      <c r="O538" s="91" t="s">
        <v>3579</v>
      </c>
      <c r="P538" s="91"/>
      <c r="Q538" s="91"/>
      <c r="R538" s="91"/>
      <c r="S538" s="91"/>
      <c r="T538" s="91"/>
      <c r="U538" s="91"/>
      <c r="V538" s="92">
        <v>45821</v>
      </c>
      <c r="W538" s="91" t="s">
        <v>8130</v>
      </c>
      <c r="X538" s="141" t="str">
        <f t="shared" si="4"/>
        <v>2025-ARDT-LV4-070-14390150</v>
      </c>
      <c r="Y538" s="92"/>
      <c r="Z538" s="151">
        <f ca="1">IF(AND(ISBLANK(F538), ISBLANK(V538)), "", NETWORKDAYS.INTL(F538, IF(V538="", TODAY(), V538), "0000110", DATA!$B$2:$B$200))</f>
        <v>1</v>
      </c>
    </row>
    <row r="539" spans="1:28" x14ac:dyDescent="0.25">
      <c r="A539" s="11" t="s">
        <v>8135</v>
      </c>
      <c r="B539" s="11">
        <v>14369046</v>
      </c>
      <c r="C539" s="16" t="s">
        <v>3688</v>
      </c>
      <c r="D539" s="11" t="s">
        <v>3744</v>
      </c>
      <c r="E539" s="11" t="s">
        <v>8118</v>
      </c>
      <c r="F539" s="17">
        <v>45823</v>
      </c>
      <c r="G539" s="91" t="s">
        <v>5346</v>
      </c>
      <c r="H539" s="91">
        <v>1269498</v>
      </c>
      <c r="I539" s="91"/>
      <c r="J539" s="91"/>
      <c r="K539" s="91"/>
      <c r="L539" s="91"/>
      <c r="M539" s="91"/>
      <c r="N539" s="91" t="s">
        <v>3578</v>
      </c>
      <c r="O539" s="91" t="s">
        <v>3579</v>
      </c>
      <c r="P539" s="91"/>
      <c r="Q539" s="91"/>
      <c r="R539" s="91"/>
      <c r="S539" s="91"/>
      <c r="T539" s="91"/>
      <c r="U539" s="91"/>
      <c r="V539" s="92">
        <v>45825</v>
      </c>
      <c r="W539" s="91" t="s">
        <v>8137</v>
      </c>
      <c r="X539" s="141" t="str">
        <f t="shared" si="4"/>
        <v>2025-ARDT-LV4-071-14369046</v>
      </c>
      <c r="Y539" s="92"/>
      <c r="Z539" s="151">
        <f ca="1">IF(AND(ISBLANK(F539), ISBLANK(V539)), "", NETWORKDAYS.INTL(F539, IF(V539="", TODAY(), V539), "0000110", DATA!$B$2:$B$200))</f>
        <v>3</v>
      </c>
    </row>
    <row r="540" spans="1:28" x14ac:dyDescent="0.25">
      <c r="A540" s="11" t="s">
        <v>8136</v>
      </c>
      <c r="B540" s="11">
        <v>14369047</v>
      </c>
      <c r="C540" s="16" t="s">
        <v>3688</v>
      </c>
      <c r="D540" s="11" t="s">
        <v>3744</v>
      </c>
      <c r="E540" s="11" t="s">
        <v>8118</v>
      </c>
      <c r="F540" s="17">
        <v>45823</v>
      </c>
      <c r="G540" s="91" t="s">
        <v>5346</v>
      </c>
      <c r="H540" s="91">
        <v>1269498</v>
      </c>
      <c r="I540" s="91"/>
      <c r="J540" s="91"/>
      <c r="K540" s="91"/>
      <c r="L540" s="91"/>
      <c r="M540" s="91"/>
      <c r="N540" s="91" t="s">
        <v>3578</v>
      </c>
      <c r="O540" s="91" t="s">
        <v>3579</v>
      </c>
      <c r="P540" s="91"/>
      <c r="Q540" s="91"/>
      <c r="R540" s="91"/>
      <c r="S540" s="91"/>
      <c r="T540" s="91"/>
      <c r="U540" s="91"/>
      <c r="V540" s="92">
        <v>45824</v>
      </c>
      <c r="W540" s="91" t="s">
        <v>8160</v>
      </c>
      <c r="X540" s="141" t="str">
        <f t="shared" si="4"/>
        <v>2025-ARDT-LV4-072-14369047</v>
      </c>
      <c r="Y540" s="92"/>
      <c r="Z540" s="151">
        <f ca="1">IF(AND(ISBLANK(F540), ISBLANK(V540)), "", NETWORKDAYS.INTL(F540, IF(V540="", TODAY(), V540), "0000110", DATA!$B$2:$B$200))</f>
        <v>2</v>
      </c>
    </row>
    <row r="541" spans="1:28" x14ac:dyDescent="0.25">
      <c r="A541" s="11" t="s">
        <v>8140</v>
      </c>
      <c r="B541" s="11">
        <v>14390153</v>
      </c>
      <c r="C541" s="16" t="s">
        <v>7967</v>
      </c>
      <c r="D541" s="11" t="s">
        <v>5350</v>
      </c>
      <c r="E541" s="11" t="s">
        <v>8129</v>
      </c>
      <c r="F541" s="17">
        <v>45823</v>
      </c>
      <c r="G541" s="91" t="s">
        <v>5346</v>
      </c>
      <c r="H541" s="91">
        <v>2017993</v>
      </c>
      <c r="I541" s="91"/>
      <c r="J541" s="91"/>
      <c r="K541" s="91"/>
      <c r="L541" s="91"/>
      <c r="M541" s="91"/>
      <c r="N541" s="91" t="s">
        <v>3578</v>
      </c>
      <c r="O541" s="91" t="s">
        <v>3579</v>
      </c>
      <c r="P541" s="91"/>
      <c r="Q541" s="91"/>
      <c r="R541" s="91"/>
      <c r="S541" s="91"/>
      <c r="T541" s="91"/>
      <c r="U541" s="91"/>
      <c r="V541" s="92">
        <v>45826</v>
      </c>
      <c r="W541" s="91" t="s">
        <v>8130</v>
      </c>
      <c r="X541" s="141" t="str">
        <f t="shared" si="4"/>
        <v>2025-ARDT-LV4-073-14390153</v>
      </c>
      <c r="Y541" s="92"/>
      <c r="Z541" s="151">
        <f ca="1">IF(AND(ISBLANK(F541), ISBLANK(V541)), "", NETWORKDAYS.INTL(F541, IF(V541="", TODAY(), V541), "0000110", DATA!$B$2:$B$200))</f>
        <v>4</v>
      </c>
    </row>
    <row r="542" spans="1:28" x14ac:dyDescent="0.25">
      <c r="A542" s="11" t="s">
        <v>8141</v>
      </c>
      <c r="B542" s="11">
        <v>14320872</v>
      </c>
      <c r="C542" s="16" t="s">
        <v>5335</v>
      </c>
      <c r="D542" s="11" t="s">
        <v>5350</v>
      </c>
      <c r="E542" s="11">
        <v>1283630</v>
      </c>
      <c r="F542" s="17">
        <v>45823</v>
      </c>
      <c r="G542" s="91" t="s">
        <v>5346</v>
      </c>
      <c r="H542" s="91">
        <v>1267027</v>
      </c>
      <c r="I542" s="91"/>
      <c r="J542" s="91"/>
      <c r="K542" s="91"/>
      <c r="L542" s="91"/>
      <c r="M542" s="91"/>
      <c r="N542" s="91" t="s">
        <v>3578</v>
      </c>
      <c r="O542" s="91" t="s">
        <v>3579</v>
      </c>
      <c r="P542" s="91"/>
      <c r="Q542" s="91"/>
      <c r="R542" s="91"/>
      <c r="S542" s="91"/>
      <c r="T542" s="91"/>
      <c r="U542" s="91"/>
      <c r="V542" s="92">
        <v>45826</v>
      </c>
      <c r="W542" s="91" t="s">
        <v>5885</v>
      </c>
      <c r="X542" s="141" t="str">
        <f t="shared" si="4"/>
        <v>2025-ARDT-LV4-074-14320872</v>
      </c>
      <c r="Y542" s="92"/>
      <c r="Z542" s="151">
        <f ca="1">IF(AND(ISBLANK(F542), ISBLANK(V542)), "", NETWORKDAYS.INTL(F542, IF(V542="", TODAY(), V542), "0000110", DATA!$B$2:$B$200))</f>
        <v>4</v>
      </c>
    </row>
    <row r="543" spans="1:28" ht="16.5" customHeight="1" x14ac:dyDescent="0.25">
      <c r="A543" s="11" t="s">
        <v>8146</v>
      </c>
      <c r="B543" s="11">
        <v>14387332</v>
      </c>
      <c r="C543" s="16" t="s">
        <v>3688</v>
      </c>
      <c r="D543" s="11" t="s">
        <v>5355</v>
      </c>
      <c r="E543" s="11" t="s">
        <v>8147</v>
      </c>
      <c r="F543" s="17">
        <v>45824</v>
      </c>
      <c r="G543" s="91" t="s">
        <v>5346</v>
      </c>
      <c r="H543" s="91">
        <v>2009096</v>
      </c>
      <c r="I543" s="91"/>
      <c r="J543" s="91"/>
      <c r="K543" s="91"/>
      <c r="L543" s="91"/>
      <c r="M543" s="91"/>
      <c r="N543" s="91" t="s">
        <v>3578</v>
      </c>
      <c r="O543" s="91" t="s">
        <v>3579</v>
      </c>
      <c r="P543" s="91"/>
      <c r="Q543" s="91"/>
      <c r="R543" s="91"/>
      <c r="S543" s="91"/>
      <c r="T543" s="91"/>
      <c r="U543" s="91"/>
      <c r="V543" s="92">
        <v>45827</v>
      </c>
      <c r="W543" s="91" t="s">
        <v>8148</v>
      </c>
      <c r="X543" s="141" t="str">
        <f t="shared" si="4"/>
        <v>2025-ARDT-LV4-075-14387332</v>
      </c>
      <c r="Y543" s="92"/>
      <c r="Z543" s="151">
        <f ca="1">IF(AND(ISBLANK(F543), ISBLANK(V543)), "", NETWORKDAYS.INTL(F543, IF(V543="", TODAY(), V543), "0000110", DATA!$B$2:$B$200))</f>
        <v>4</v>
      </c>
    </row>
    <row r="544" spans="1:28" x14ac:dyDescent="0.25">
      <c r="A544" s="10" t="s">
        <v>8150</v>
      </c>
      <c r="B544" s="10">
        <v>14390151</v>
      </c>
      <c r="C544" s="10" t="s">
        <v>7967</v>
      </c>
      <c r="D544" s="10" t="s">
        <v>5350</v>
      </c>
      <c r="E544" s="10" t="s">
        <v>8129</v>
      </c>
      <c r="F544" s="17">
        <v>45824</v>
      </c>
      <c r="G544" s="10" t="s">
        <v>5346</v>
      </c>
      <c r="H544" s="10">
        <v>2017993</v>
      </c>
      <c r="N544" s="10" t="s">
        <v>3578</v>
      </c>
      <c r="O544" s="10" t="s">
        <v>3579</v>
      </c>
      <c r="P544" s="91"/>
      <c r="Q544" s="91"/>
      <c r="R544" s="91"/>
      <c r="S544" s="91"/>
      <c r="T544" s="91"/>
      <c r="U544" s="91"/>
      <c r="V544" s="92">
        <v>45826</v>
      </c>
      <c r="W544" s="91" t="s">
        <v>8130</v>
      </c>
      <c r="X544" s="141" t="s">
        <v>8151</v>
      </c>
      <c r="Y544" s="92"/>
      <c r="Z544" s="151">
        <f ca="1">IF(AND(ISBLANK(F544), ISBLANK(V544)), "", NETWORKDAYS.INTL(F544, IF(V544="", TODAY(), V544), "0000110", DATA!$B$2:$B$200))</f>
        <v>3</v>
      </c>
    </row>
    <row r="545" spans="1:26" x14ac:dyDescent="0.25">
      <c r="A545" s="10" t="s">
        <v>8153</v>
      </c>
      <c r="B545" s="11">
        <v>14305485</v>
      </c>
      <c r="C545" s="16" t="s">
        <v>54</v>
      </c>
      <c r="D545" s="11" t="s">
        <v>5321</v>
      </c>
      <c r="E545" s="11" t="s">
        <v>8154</v>
      </c>
      <c r="F545" s="17">
        <v>45825</v>
      </c>
      <c r="G545" s="91" t="s">
        <v>5346</v>
      </c>
      <c r="H545" s="91">
        <v>1267122</v>
      </c>
      <c r="I545" s="91"/>
      <c r="J545" s="91"/>
      <c r="K545" s="91"/>
      <c r="L545" s="91"/>
      <c r="M545" s="91"/>
      <c r="N545" s="91" t="s">
        <v>3578</v>
      </c>
      <c r="O545" s="91" t="s">
        <v>3579</v>
      </c>
      <c r="P545" s="91"/>
      <c r="Q545" s="91"/>
      <c r="R545" s="91"/>
      <c r="S545" s="91"/>
      <c r="T545" s="91"/>
      <c r="U545" s="91"/>
      <c r="V545" s="92">
        <v>45827</v>
      </c>
      <c r="W545" s="91" t="s">
        <v>8155</v>
      </c>
      <c r="X545" s="141" t="str">
        <f>A545&amp;"-"&amp;B545</f>
        <v>2025-ARDT-LV4-077-14305485</v>
      </c>
      <c r="Y545" s="92"/>
      <c r="Z545" s="151">
        <f ca="1">IF(AND(ISBLANK(F545), ISBLANK(V545)), "", NETWORKDAYS.INTL(F545, IF(V545="", TODAY(), V545), "0000110", DATA!$B$2:$B$200))</f>
        <v>3</v>
      </c>
    </row>
    <row r="546" spans="1:26" x14ac:dyDescent="0.25">
      <c r="A546" s="11" t="s">
        <v>8157</v>
      </c>
      <c r="B546" s="11">
        <v>14369049</v>
      </c>
      <c r="C546" s="16">
        <v>8.5</v>
      </c>
      <c r="D546" s="11" t="s">
        <v>3776</v>
      </c>
      <c r="E546" s="11" t="s">
        <v>8118</v>
      </c>
      <c r="F546" s="17">
        <v>45825</v>
      </c>
      <c r="G546" s="91" t="s">
        <v>5346</v>
      </c>
      <c r="H546" s="91">
        <v>1269498</v>
      </c>
      <c r="I546" s="91"/>
      <c r="J546" s="91"/>
      <c r="K546" s="91"/>
      <c r="L546" s="91"/>
      <c r="M546" s="91"/>
      <c r="N546" s="91" t="s">
        <v>3578</v>
      </c>
      <c r="O546" s="91" t="s">
        <v>3579</v>
      </c>
      <c r="P546" s="91"/>
      <c r="Q546" s="91"/>
      <c r="R546" s="91"/>
      <c r="S546" s="91"/>
      <c r="T546" s="91"/>
      <c r="U546" s="91"/>
      <c r="V546" s="92">
        <v>45831</v>
      </c>
      <c r="W546" s="91" t="s">
        <v>8160</v>
      </c>
      <c r="X546" s="141" t="str">
        <f>A546&amp;"-"&amp;B546</f>
        <v>2025-ARDT-LV4-078-14369049</v>
      </c>
      <c r="Y546" s="92"/>
      <c r="Z546" s="151">
        <f ca="1">IF(AND(ISBLANK(F546), ISBLANK(V546)), "", NETWORKDAYS.INTL(F546, IF(V546="", TODAY(), V546), "0000110", DATA!$B$2:$B$200))</f>
        <v>5</v>
      </c>
    </row>
    <row r="547" spans="1:26" x14ac:dyDescent="0.25">
      <c r="A547" s="11" t="s">
        <v>8158</v>
      </c>
      <c r="B547" s="11">
        <v>14320871</v>
      </c>
      <c r="C547" s="16" t="s">
        <v>5335</v>
      </c>
      <c r="D547" s="11" t="s">
        <v>5350</v>
      </c>
      <c r="E547" s="11">
        <v>1283630</v>
      </c>
      <c r="F547" s="17">
        <v>45825</v>
      </c>
      <c r="G547" s="91" t="s">
        <v>5346</v>
      </c>
      <c r="H547" s="91">
        <v>1267027</v>
      </c>
      <c r="I547" s="91"/>
      <c r="J547" s="91"/>
      <c r="K547" s="91"/>
      <c r="L547" s="91"/>
      <c r="M547" s="91"/>
      <c r="N547" s="91" t="s">
        <v>3578</v>
      </c>
      <c r="O547" s="91" t="s">
        <v>3579</v>
      </c>
      <c r="P547" s="91"/>
      <c r="Q547" s="91"/>
      <c r="R547" s="91"/>
      <c r="S547" s="91"/>
      <c r="T547" s="91"/>
      <c r="U547" s="91"/>
      <c r="V547" s="92">
        <v>45830</v>
      </c>
      <c r="W547" s="91" t="s">
        <v>8161</v>
      </c>
      <c r="X547" s="141" t="str">
        <f>A547&amp;"-"&amp;B547</f>
        <v>2025-ARDT-LV4-079-14320871</v>
      </c>
      <c r="Y547" s="92"/>
      <c r="Z547" s="151">
        <f ca="1">IF(AND(ISBLANK(F547), ISBLANK(V547)), "", NETWORKDAYS.INTL(F547, IF(V547="", TODAY(), V547), "0000110", DATA!$B$2:$B$200))</f>
        <v>4</v>
      </c>
    </row>
    <row r="548" spans="1:26" x14ac:dyDescent="0.25">
      <c r="A548" s="11" t="s">
        <v>8159</v>
      </c>
      <c r="B548" s="11">
        <v>14369053</v>
      </c>
      <c r="C548" s="16">
        <v>8.5</v>
      </c>
      <c r="D548" s="11" t="s">
        <v>3776</v>
      </c>
      <c r="E548" s="11" t="s">
        <v>8118</v>
      </c>
      <c r="F548" s="17">
        <v>45826</v>
      </c>
      <c r="G548" s="91" t="s">
        <v>5346</v>
      </c>
      <c r="H548" s="91">
        <v>1269498</v>
      </c>
      <c r="I548" s="91"/>
      <c r="J548" s="91"/>
      <c r="K548" s="91"/>
      <c r="L548" s="91"/>
      <c r="M548" s="91"/>
      <c r="N548" s="91" t="s">
        <v>3578</v>
      </c>
      <c r="O548" s="91" t="s">
        <v>3579</v>
      </c>
      <c r="P548" s="91"/>
      <c r="Q548" s="91"/>
      <c r="R548" s="91"/>
      <c r="S548" s="91"/>
      <c r="T548" s="91"/>
      <c r="U548" s="91"/>
      <c r="V548" s="92">
        <v>45830</v>
      </c>
      <c r="W548" s="91" t="s">
        <v>8160</v>
      </c>
      <c r="X548" s="141" t="str">
        <f>A548&amp;"-"&amp;B548</f>
        <v>2025-ARDT-LV4-080-14369053</v>
      </c>
      <c r="Y548" s="92"/>
      <c r="Z548" s="151">
        <f ca="1">IF(AND(ISBLANK(F548), ISBLANK(V548)), "", NETWORKDAYS.INTL(F548, IF(V548="", TODAY(), V548), "0000110", DATA!$B$2:$B$200))</f>
        <v>3</v>
      </c>
    </row>
    <row r="549" spans="1:26" x14ac:dyDescent="0.25">
      <c r="A549" s="11" t="s">
        <v>8197</v>
      </c>
      <c r="B549" s="11">
        <v>14369052</v>
      </c>
      <c r="C549" s="16">
        <v>8.5</v>
      </c>
      <c r="D549" s="11" t="s">
        <v>3681</v>
      </c>
      <c r="E549" s="11" t="s">
        <v>8118</v>
      </c>
      <c r="F549" s="17">
        <v>45830</v>
      </c>
      <c r="G549" s="91" t="s">
        <v>5346</v>
      </c>
      <c r="H549" s="91">
        <v>1269498</v>
      </c>
      <c r="I549" s="91"/>
      <c r="J549" s="91"/>
      <c r="K549" s="91"/>
      <c r="L549" s="91"/>
      <c r="M549" s="91"/>
      <c r="N549" s="91" t="s">
        <v>3578</v>
      </c>
      <c r="O549" s="91" t="s">
        <v>3579</v>
      </c>
      <c r="P549" s="91"/>
      <c r="Q549" s="91"/>
      <c r="R549" s="91"/>
      <c r="S549" s="91"/>
      <c r="T549" s="91"/>
      <c r="U549" s="91"/>
      <c r="V549" s="92">
        <v>45832</v>
      </c>
      <c r="W549" s="91" t="s">
        <v>8160</v>
      </c>
      <c r="X549" s="141" t="str">
        <f>A549&amp;"-"&amp;B549</f>
        <v>2025-ARDT-LV4-081-14369052</v>
      </c>
      <c r="Y549" s="92"/>
      <c r="Z549" s="151">
        <f ca="1">IF(AND(ISBLANK(F549), ISBLANK(V549)), "", NETWORKDAYS.INTL(F549, IF(V549="", TODAY(), V549), "0000110", DATA!$B$2:$B$200))</f>
        <v>3</v>
      </c>
    </row>
    <row r="550" spans="1:26" x14ac:dyDescent="0.25">
      <c r="A550" s="11" t="s">
        <v>8217</v>
      </c>
      <c r="B550" s="11">
        <v>14396644</v>
      </c>
      <c r="C550" s="16" t="s">
        <v>7967</v>
      </c>
      <c r="D550" s="11" t="s">
        <v>5350</v>
      </c>
      <c r="E550" s="11" t="s">
        <v>8046</v>
      </c>
      <c r="F550" s="17">
        <v>45833</v>
      </c>
      <c r="G550" s="91" t="s">
        <v>5346</v>
      </c>
      <c r="H550" s="91">
        <v>2017993</v>
      </c>
      <c r="I550" s="91"/>
      <c r="J550" s="91"/>
      <c r="K550" s="91"/>
      <c r="L550" s="91"/>
      <c r="M550" s="91"/>
      <c r="N550" s="91" t="s">
        <v>3578</v>
      </c>
      <c r="O550" s="91" t="s">
        <v>3579</v>
      </c>
      <c r="P550" s="91"/>
      <c r="Q550" s="91"/>
      <c r="R550" s="91"/>
      <c r="S550" s="91"/>
      <c r="T550" s="91"/>
      <c r="U550" s="91"/>
      <c r="V550" s="92">
        <v>45837</v>
      </c>
      <c r="W550" s="91" t="s">
        <v>8219</v>
      </c>
      <c r="X550" s="141" t="str">
        <f t="shared" ref="X550:X606" si="5">A550&amp;"-"&amp;B550</f>
        <v>2025-ARDT-LV4-082-14396644</v>
      </c>
      <c r="Y550" s="92"/>
      <c r="Z550" s="151">
        <f ca="1">IF(AND(ISBLANK(F550), ISBLANK(V550)), "", NETWORKDAYS.INTL(F550, IF(V550="", TODAY(), V550), "0000110", DATA!$B$2:$B$200))</f>
        <v>3</v>
      </c>
    </row>
    <row r="551" spans="1:26" x14ac:dyDescent="0.25">
      <c r="A551" s="11" t="s">
        <v>8218</v>
      </c>
      <c r="B551" s="11">
        <v>14273127</v>
      </c>
      <c r="C551" s="16">
        <v>6.125</v>
      </c>
      <c r="D551" s="11" t="s">
        <v>661</v>
      </c>
      <c r="E551" s="11" t="s">
        <v>8023</v>
      </c>
      <c r="F551" s="17">
        <v>45833</v>
      </c>
      <c r="G551" s="91" t="s">
        <v>5346</v>
      </c>
      <c r="H551" s="91">
        <v>1198387</v>
      </c>
      <c r="I551" s="91"/>
      <c r="J551" s="91"/>
      <c r="K551" s="91"/>
      <c r="L551" s="91"/>
      <c r="M551" s="91"/>
      <c r="N551" s="91" t="s">
        <v>3578</v>
      </c>
      <c r="O551" s="91" t="s">
        <v>3579</v>
      </c>
      <c r="P551" s="91"/>
      <c r="Q551" s="91"/>
      <c r="R551" s="91"/>
      <c r="S551" s="91"/>
      <c r="T551" s="91"/>
      <c r="U551" s="91"/>
      <c r="V551" s="92">
        <v>45837</v>
      </c>
      <c r="W551" s="91" t="s">
        <v>8220</v>
      </c>
      <c r="X551" s="141" t="str">
        <f t="shared" si="5"/>
        <v>2025-ARDT-LV4-083-14273127</v>
      </c>
      <c r="Y551" s="92"/>
      <c r="Z551" s="151">
        <f ca="1">IF(AND(ISBLANK(F551), ISBLANK(V551)), "", NETWORKDAYS.INTL(F551, IF(V551="", TODAY(), V551), "0000110", DATA!$B$2:$B$200))</f>
        <v>3</v>
      </c>
    </row>
    <row r="552" spans="1:26" x14ac:dyDescent="0.25">
      <c r="A552" s="11" t="s">
        <v>8221</v>
      </c>
      <c r="B552" s="11">
        <v>14252969</v>
      </c>
      <c r="C552" s="16">
        <v>16</v>
      </c>
      <c r="D552" s="11" t="s">
        <v>5628</v>
      </c>
      <c r="E552" s="11">
        <v>1287241</v>
      </c>
      <c r="F552" s="17">
        <v>45833</v>
      </c>
      <c r="G552" s="91" t="s">
        <v>5346</v>
      </c>
      <c r="H552" s="91">
        <v>2000401</v>
      </c>
      <c r="I552" s="91"/>
      <c r="J552" s="91"/>
      <c r="K552" s="91"/>
      <c r="L552" s="91"/>
      <c r="M552" s="91"/>
      <c r="N552" s="91" t="s">
        <v>3578</v>
      </c>
      <c r="O552" s="91" t="s">
        <v>3579</v>
      </c>
      <c r="P552" s="91"/>
      <c r="Q552" s="91"/>
      <c r="R552" s="91"/>
      <c r="S552" s="91"/>
      <c r="T552" s="91"/>
      <c r="U552" s="91"/>
      <c r="V552" s="92">
        <v>45837</v>
      </c>
      <c r="W552" s="91" t="s">
        <v>8222</v>
      </c>
      <c r="X552" s="141" t="str">
        <f t="shared" si="5"/>
        <v>2025-ARDT-LV4-084-14252969</v>
      </c>
      <c r="Y552" s="92"/>
      <c r="Z552" s="151">
        <f ca="1">IF(AND(ISBLANK(F552), ISBLANK(V552)), "", NETWORKDAYS.INTL(F552, IF(V552="", TODAY(), V552), "0000110", DATA!$B$2:$B$200))</f>
        <v>3</v>
      </c>
    </row>
    <row r="553" spans="1:26" x14ac:dyDescent="0.25">
      <c r="A553" s="11" t="s">
        <v>8223</v>
      </c>
      <c r="B553" s="11">
        <v>14396645</v>
      </c>
      <c r="C553" s="16">
        <v>5.875</v>
      </c>
      <c r="D553" s="11" t="s">
        <v>5350</v>
      </c>
      <c r="E553" s="11" t="s">
        <v>8046</v>
      </c>
      <c r="F553" s="17">
        <v>45834</v>
      </c>
      <c r="G553" s="91" t="s">
        <v>5346</v>
      </c>
      <c r="H553" s="91">
        <v>2017993</v>
      </c>
      <c r="I553" s="91"/>
      <c r="J553" s="91"/>
      <c r="K553" s="91"/>
      <c r="L553" s="91"/>
      <c r="M553" s="91"/>
      <c r="N553" s="91" t="s">
        <v>3597</v>
      </c>
      <c r="O553" s="91" t="s">
        <v>3579</v>
      </c>
      <c r="P553" s="91"/>
      <c r="Q553" s="91"/>
      <c r="R553" s="91"/>
      <c r="S553" s="91"/>
      <c r="T553" s="91"/>
      <c r="U553" s="91" t="s">
        <v>8409</v>
      </c>
      <c r="V553" s="92">
        <v>45839</v>
      </c>
      <c r="W553" s="91" t="s">
        <v>8219</v>
      </c>
      <c r="X553" s="141" t="str">
        <f t="shared" si="5"/>
        <v>2025-ARDT-LV4-085-14396645</v>
      </c>
      <c r="Y553" s="92"/>
      <c r="Z553" s="151">
        <f ca="1">IF(AND(ISBLANK(F553), ISBLANK(V553)), "", NETWORKDAYS.INTL(F553, IF(V553="", TODAY(), V553), "0000110", DATA!$B$2:$B$200))</f>
        <v>4</v>
      </c>
    </row>
    <row r="554" spans="1:26" x14ac:dyDescent="0.25">
      <c r="A554" s="11" t="s">
        <v>8251</v>
      </c>
      <c r="B554" s="11">
        <v>14387331</v>
      </c>
      <c r="C554" s="16">
        <v>8.5</v>
      </c>
      <c r="D554" s="11" t="s">
        <v>5355</v>
      </c>
      <c r="E554" s="11">
        <v>2015535</v>
      </c>
      <c r="F554" s="17">
        <v>45839</v>
      </c>
      <c r="G554" s="91" t="s">
        <v>5346</v>
      </c>
      <c r="H554" s="91">
        <v>2009096</v>
      </c>
      <c r="I554" s="91"/>
      <c r="J554" s="91"/>
      <c r="K554" s="91"/>
      <c r="L554" s="91"/>
      <c r="M554" s="91"/>
      <c r="N554" s="91" t="s">
        <v>3597</v>
      </c>
      <c r="O554" s="91" t="s">
        <v>3579</v>
      </c>
      <c r="P554" s="91"/>
      <c r="Q554" s="91"/>
      <c r="R554" s="91"/>
      <c r="S554" s="91"/>
      <c r="T554" s="91"/>
      <c r="U554" s="91"/>
      <c r="V554" s="92">
        <v>45845</v>
      </c>
      <c r="W554" s="91" t="s">
        <v>8252</v>
      </c>
      <c r="X554" s="141" t="str">
        <f t="shared" si="5"/>
        <v>2025-ARDT-LV4-086-14387331</v>
      </c>
      <c r="Y554" s="92"/>
      <c r="Z554" s="151">
        <f ca="1">IF(AND(ISBLANK(F554), ISBLANK(V554)), "", NETWORKDAYS.INTL(F554, IF(V554="", TODAY(), V554), "0000110", DATA!$B$2:$B$200))</f>
        <v>5</v>
      </c>
    </row>
    <row r="555" spans="1:26" x14ac:dyDescent="0.25">
      <c r="A555" s="11" t="s">
        <v>8276</v>
      </c>
      <c r="B555" s="11">
        <v>14304774</v>
      </c>
      <c r="C555" s="16">
        <v>8.375</v>
      </c>
      <c r="D555" s="11" t="s">
        <v>243</v>
      </c>
      <c r="E555" s="11" t="s">
        <v>8277</v>
      </c>
      <c r="F555" s="17">
        <v>45845</v>
      </c>
      <c r="G555" s="91" t="s">
        <v>5346</v>
      </c>
      <c r="H555" s="91">
        <v>1246020</v>
      </c>
      <c r="I555" s="91"/>
      <c r="J555" s="91"/>
      <c r="K555" s="91"/>
      <c r="L555" s="91"/>
      <c r="M555" s="91"/>
      <c r="N555" s="91" t="s">
        <v>3578</v>
      </c>
      <c r="O555" s="91" t="s">
        <v>3597</v>
      </c>
      <c r="P555" s="91"/>
      <c r="Q555" s="91"/>
      <c r="R555" s="91"/>
      <c r="S555" s="91"/>
      <c r="T555" s="91"/>
      <c r="U555" s="91"/>
      <c r="V555" s="92">
        <v>45846</v>
      </c>
      <c r="W555" s="91" t="s">
        <v>8278</v>
      </c>
      <c r="X555" s="141" t="str">
        <f t="shared" si="5"/>
        <v>2025-ARDT-LV4-087-14304774</v>
      </c>
      <c r="Y555" s="92"/>
      <c r="Z555" s="151">
        <f ca="1">IF(AND(ISBLANK(F555), ISBLANK(V555)), "", NETWORKDAYS.INTL(F555, IF(V555="", TODAY(), V555), "0000110", DATA!$B$2:$B$200))</f>
        <v>2</v>
      </c>
    </row>
    <row r="556" spans="1:26" x14ac:dyDescent="0.25">
      <c r="A556" s="11" t="s">
        <v>8284</v>
      </c>
      <c r="B556" s="11">
        <v>14396646</v>
      </c>
      <c r="C556" s="16" t="s">
        <v>7967</v>
      </c>
      <c r="D556" s="11" t="s">
        <v>5350</v>
      </c>
      <c r="E556" s="11" t="s">
        <v>8283</v>
      </c>
      <c r="F556" s="17">
        <v>45846</v>
      </c>
      <c r="G556" s="91" t="s">
        <v>5346</v>
      </c>
      <c r="H556" s="91">
        <v>2017993</v>
      </c>
      <c r="I556" s="91"/>
      <c r="J556" s="91"/>
      <c r="K556" s="91"/>
      <c r="L556" s="91"/>
      <c r="M556" s="91"/>
      <c r="N556" s="91" t="s">
        <v>3578</v>
      </c>
      <c r="O556" s="91" t="s">
        <v>3597</v>
      </c>
      <c r="P556" s="91"/>
      <c r="Q556" s="91"/>
      <c r="R556" s="91"/>
      <c r="S556" s="91"/>
      <c r="T556" s="91"/>
      <c r="U556" s="91"/>
      <c r="V556" s="92">
        <v>45847</v>
      </c>
      <c r="W556" s="91" t="s">
        <v>8219</v>
      </c>
      <c r="X556" s="141" t="str">
        <f t="shared" si="5"/>
        <v>2025-ARDT-LV4-088-14396646</v>
      </c>
      <c r="Y556" s="92"/>
      <c r="Z556" s="151">
        <f ca="1">IF(AND(ISBLANK(F556), ISBLANK(V556)), "", NETWORKDAYS.INTL(F556, IF(V556="", TODAY(), V556), "0000110", DATA!$B$2:$B$200))</f>
        <v>2</v>
      </c>
    </row>
    <row r="557" spans="1:26" x14ac:dyDescent="0.25">
      <c r="A557" s="11" t="s">
        <v>8286</v>
      </c>
      <c r="B557" s="11">
        <v>14305486</v>
      </c>
      <c r="C557" s="16">
        <v>12.25</v>
      </c>
      <c r="D557" s="11" t="s">
        <v>5321</v>
      </c>
      <c r="E557" s="11" t="s">
        <v>8154</v>
      </c>
      <c r="F557" s="17">
        <v>45847</v>
      </c>
      <c r="G557" s="91" t="s">
        <v>5346</v>
      </c>
      <c r="H557" s="91">
        <v>1267122</v>
      </c>
      <c r="I557" s="91"/>
      <c r="J557" s="91"/>
      <c r="K557" s="91"/>
      <c r="L557" s="91"/>
      <c r="M557" s="91"/>
      <c r="N557" s="91" t="s">
        <v>3578</v>
      </c>
      <c r="O557" s="91" t="s">
        <v>3579</v>
      </c>
      <c r="P557" s="91"/>
      <c r="Q557" s="91"/>
      <c r="R557" s="91"/>
      <c r="S557" s="91"/>
      <c r="T557" s="91"/>
      <c r="U557" s="91"/>
      <c r="V557" s="92">
        <v>45851</v>
      </c>
      <c r="W557" s="91" t="s">
        <v>8009</v>
      </c>
      <c r="X557" s="141" t="str">
        <f t="shared" si="5"/>
        <v>2025-ARDT-LV4-089-14305486</v>
      </c>
      <c r="Y557" s="92"/>
      <c r="Z557" s="151">
        <f ca="1">IF(AND(ISBLANK(F557), ISBLANK(V557)), "", NETWORKDAYS.INTL(F557, IF(V557="", TODAY(), V557), "0000110", DATA!$B$2:$B$200))</f>
        <v>3</v>
      </c>
    </row>
    <row r="558" spans="1:26" x14ac:dyDescent="0.25">
      <c r="A558" s="11" t="s">
        <v>8287</v>
      </c>
      <c r="B558" s="11">
        <v>14273436</v>
      </c>
      <c r="C558" s="16">
        <v>8.375</v>
      </c>
      <c r="D558" s="11" t="s">
        <v>5350</v>
      </c>
      <c r="E558" s="11" t="s">
        <v>8285</v>
      </c>
      <c r="F558" s="17">
        <v>45847</v>
      </c>
      <c r="G558" s="91" t="s">
        <v>5346</v>
      </c>
      <c r="H558" s="91">
        <v>1267027</v>
      </c>
      <c r="I558" s="91"/>
      <c r="J558" s="91"/>
      <c r="K558" s="91"/>
      <c r="L558" s="91"/>
      <c r="M558" s="91"/>
      <c r="N558" s="91" t="s">
        <v>3578</v>
      </c>
      <c r="O558" s="91" t="s">
        <v>3579</v>
      </c>
      <c r="P558" s="91"/>
      <c r="Q558" s="91"/>
      <c r="R558" s="91"/>
      <c r="S558" s="91"/>
      <c r="T558" s="91"/>
      <c r="U558" s="91"/>
      <c r="V558" s="92">
        <v>45855</v>
      </c>
      <c r="W558" s="91" t="s">
        <v>7943</v>
      </c>
      <c r="X558" s="141" t="str">
        <f t="shared" si="5"/>
        <v>2025-ARDT-LV4-090-14273436</v>
      </c>
      <c r="Y558" s="92"/>
      <c r="Z558" s="151">
        <f ca="1">IF(AND(ISBLANK(F558), ISBLANK(V558)), "", NETWORKDAYS.INTL(F558, IF(V558="", TODAY(), V558), "0000110", DATA!$B$2:$B$200))</f>
        <v>7</v>
      </c>
    </row>
    <row r="559" spans="1:26" x14ac:dyDescent="0.25">
      <c r="A559" s="11" t="s">
        <v>8303</v>
      </c>
      <c r="B559" s="11">
        <v>14204334</v>
      </c>
      <c r="C559" s="16">
        <v>16</v>
      </c>
      <c r="D559" s="11" t="s">
        <v>5628</v>
      </c>
      <c r="E559" s="11" t="s">
        <v>5837</v>
      </c>
      <c r="F559" s="17">
        <v>45849</v>
      </c>
      <c r="G559" s="91" t="s">
        <v>5346</v>
      </c>
      <c r="H559" s="237">
        <v>1255451</v>
      </c>
      <c r="I559" s="91"/>
      <c r="J559" s="91"/>
      <c r="K559" s="91"/>
      <c r="L559" s="91"/>
      <c r="M559" s="91"/>
      <c r="N559" s="91" t="s">
        <v>3597</v>
      </c>
      <c r="O559" s="91" t="s">
        <v>3579</v>
      </c>
      <c r="P559" s="91"/>
      <c r="Q559" s="91"/>
      <c r="R559" s="91"/>
      <c r="S559" s="91"/>
      <c r="T559" s="91"/>
      <c r="U559" s="91"/>
      <c r="V559" s="92">
        <v>45856</v>
      </c>
      <c r="W559" s="91" t="s">
        <v>8360</v>
      </c>
      <c r="X559" s="141" t="str">
        <f t="shared" si="5"/>
        <v>2025-ARDT-LV4-091-14204334</v>
      </c>
      <c r="Y559" s="92"/>
      <c r="Z559" s="151">
        <f ca="1">IF(AND(ISBLANK(F559), ISBLANK(V559)), "", NETWORKDAYS.INTL(F559, IF(V559="", TODAY(), V559), "0000110", DATA!$B$2:$B$200))</f>
        <v>5</v>
      </c>
    </row>
    <row r="560" spans="1:26" x14ac:dyDescent="0.25">
      <c r="A560" s="11" t="s">
        <v>8304</v>
      </c>
      <c r="B560" s="11">
        <v>14414768</v>
      </c>
      <c r="C560" s="16">
        <v>5.875</v>
      </c>
      <c r="D560" s="11" t="s">
        <v>5350</v>
      </c>
      <c r="E560" s="11" t="s">
        <v>8129</v>
      </c>
      <c r="F560" s="17">
        <v>45851</v>
      </c>
      <c r="G560" s="91" t="s">
        <v>5346</v>
      </c>
      <c r="H560" s="91">
        <v>2017993</v>
      </c>
      <c r="I560" s="91"/>
      <c r="J560" s="91"/>
      <c r="K560" s="91"/>
      <c r="L560" s="91"/>
      <c r="M560" s="91"/>
      <c r="N560" s="91" t="s">
        <v>8411</v>
      </c>
      <c r="O560" s="91" t="s">
        <v>3579</v>
      </c>
      <c r="P560" s="91"/>
      <c r="Q560" s="91"/>
      <c r="R560" s="91"/>
      <c r="S560" s="91"/>
      <c r="T560" s="91"/>
      <c r="U560" s="91"/>
      <c r="V560" s="92">
        <v>45852</v>
      </c>
      <c r="W560" s="91" t="s">
        <v>8219</v>
      </c>
      <c r="X560" s="141" t="str">
        <f t="shared" si="5"/>
        <v>2025-ARDT-LV4-092-14414768</v>
      </c>
      <c r="Y560" s="92"/>
      <c r="Z560" s="151">
        <f ca="1">IF(AND(ISBLANK(F560), ISBLANK(V560)), "", NETWORKDAYS.INTL(F560, IF(V560="", TODAY(), V560), "0000110", DATA!$B$2:$B$200))</f>
        <v>2</v>
      </c>
    </row>
    <row r="561" spans="1:26" x14ac:dyDescent="0.25">
      <c r="A561" s="11" t="s">
        <v>8305</v>
      </c>
      <c r="B561" s="11">
        <v>14414771</v>
      </c>
      <c r="C561" s="16">
        <v>5.875</v>
      </c>
      <c r="D561" s="11" t="s">
        <v>5350</v>
      </c>
      <c r="E561" s="11" t="s">
        <v>8356</v>
      </c>
      <c r="F561" s="17">
        <v>45853</v>
      </c>
      <c r="G561" s="91" t="s">
        <v>5346</v>
      </c>
      <c r="H561" s="91">
        <v>2017993</v>
      </c>
      <c r="I561" s="91"/>
      <c r="J561" s="91"/>
      <c r="K561" s="91"/>
      <c r="L561" s="91"/>
      <c r="M561" s="91"/>
      <c r="N561" s="91" t="s">
        <v>3597</v>
      </c>
      <c r="O561" s="91" t="s">
        <v>3579</v>
      </c>
      <c r="P561" s="91"/>
      <c r="Q561" s="91"/>
      <c r="R561" s="91"/>
      <c r="S561" s="91"/>
      <c r="T561" s="91"/>
      <c r="U561" s="91" t="s">
        <v>8410</v>
      </c>
      <c r="V561" s="92">
        <v>45856</v>
      </c>
      <c r="W561" s="91" t="s">
        <v>8219</v>
      </c>
      <c r="X561" s="141" t="str">
        <f t="shared" si="5"/>
        <v>2025-ARDT-LV4-093-14414771</v>
      </c>
      <c r="Y561" s="92"/>
      <c r="Z561" s="151">
        <f ca="1">IF(AND(ISBLANK(F561), ISBLANK(V561)), "", NETWORKDAYS.INTL(F561, IF(V561="", TODAY(), V561), "0000110", DATA!$B$2:$B$200))</f>
        <v>3</v>
      </c>
    </row>
    <row r="562" spans="1:26" x14ac:dyDescent="0.25">
      <c r="A562" s="11" t="s">
        <v>8306</v>
      </c>
      <c r="B562" s="11">
        <v>14279673</v>
      </c>
      <c r="C562" s="16">
        <v>6.125</v>
      </c>
      <c r="D562" s="11" t="s">
        <v>661</v>
      </c>
      <c r="E562" s="11">
        <v>1160951</v>
      </c>
      <c r="F562" s="17">
        <v>45851</v>
      </c>
      <c r="G562" s="91" t="s">
        <v>5346</v>
      </c>
      <c r="H562" s="91">
        <v>1198387</v>
      </c>
      <c r="I562" s="91"/>
      <c r="J562" s="91"/>
      <c r="K562" s="91"/>
      <c r="L562" s="91"/>
      <c r="M562" s="91"/>
      <c r="N562" s="91" t="s">
        <v>8412</v>
      </c>
      <c r="O562" s="91" t="s">
        <v>3579</v>
      </c>
      <c r="P562" s="91"/>
      <c r="Q562" s="91"/>
      <c r="R562" s="91"/>
      <c r="S562" s="91"/>
      <c r="T562" s="91"/>
      <c r="U562" s="91"/>
      <c r="V562" s="92">
        <v>45852</v>
      </c>
      <c r="W562" s="91" t="s">
        <v>8311</v>
      </c>
      <c r="X562" s="141" t="str">
        <f t="shared" si="5"/>
        <v>2025-ARDT-LV4-094-14279673</v>
      </c>
      <c r="Y562" s="92"/>
      <c r="Z562" s="151">
        <f ca="1">IF(AND(ISBLANK(F562), ISBLANK(V562)), "", NETWORKDAYS.INTL(F562, IF(V562="", TODAY(), V562), "0000110", DATA!$B$2:$B$200))</f>
        <v>2</v>
      </c>
    </row>
    <row r="563" spans="1:26" x14ac:dyDescent="0.25">
      <c r="A563" s="11" t="s">
        <v>8323</v>
      </c>
      <c r="B563" s="11">
        <v>14305484</v>
      </c>
      <c r="C563" s="16">
        <v>12.25</v>
      </c>
      <c r="D563" s="11" t="s">
        <v>5321</v>
      </c>
      <c r="E563" s="208" t="s">
        <v>8154</v>
      </c>
      <c r="F563" s="17">
        <v>45853</v>
      </c>
      <c r="G563" s="91" t="s">
        <v>5346</v>
      </c>
      <c r="H563" s="91">
        <v>1267122</v>
      </c>
      <c r="I563" s="91"/>
      <c r="J563" s="91"/>
      <c r="K563" s="91"/>
      <c r="L563" s="91"/>
      <c r="M563" s="91"/>
      <c r="N563" s="91" t="s">
        <v>3597</v>
      </c>
      <c r="O563" s="91" t="s">
        <v>3579</v>
      </c>
      <c r="P563" s="91"/>
      <c r="Q563" s="91"/>
      <c r="R563" s="91"/>
      <c r="S563" s="91"/>
      <c r="T563" s="91"/>
      <c r="U563" s="91"/>
      <c r="V563" s="92">
        <v>45855</v>
      </c>
      <c r="W563" s="91" t="s">
        <v>8009</v>
      </c>
      <c r="X563" s="141" t="str">
        <f t="shared" si="5"/>
        <v>2025-ARDT-LV4-095-14305484</v>
      </c>
      <c r="Y563" s="92"/>
      <c r="Z563" s="151">
        <f ca="1">IF(AND(ISBLANK(F563), ISBLANK(V563)), "", NETWORKDAYS.INTL(F563, IF(V563="", TODAY(), V563), "0000110", DATA!$B$2:$B$200))</f>
        <v>3</v>
      </c>
    </row>
    <row r="564" spans="1:26" x14ac:dyDescent="0.25">
      <c r="A564" s="11" t="s">
        <v>8353</v>
      </c>
      <c r="B564" s="11">
        <v>14418560</v>
      </c>
      <c r="C564" s="16">
        <v>12</v>
      </c>
      <c r="D564" s="11" t="s">
        <v>5777</v>
      </c>
      <c r="E564" s="11" t="s">
        <v>8354</v>
      </c>
      <c r="F564" s="17">
        <v>45853</v>
      </c>
      <c r="G564" s="91" t="s">
        <v>5346</v>
      </c>
      <c r="H564" s="91">
        <v>1239239</v>
      </c>
      <c r="I564" s="91"/>
      <c r="J564" s="91"/>
      <c r="K564" s="91"/>
      <c r="L564" s="91"/>
      <c r="M564" s="91"/>
      <c r="N564" s="91" t="s">
        <v>3597</v>
      </c>
      <c r="O564" s="91" t="s">
        <v>3579</v>
      </c>
      <c r="P564" s="91"/>
      <c r="Q564" s="91"/>
      <c r="R564" s="91"/>
      <c r="S564" s="91"/>
      <c r="T564" s="91"/>
      <c r="U564" s="91"/>
      <c r="V564" s="92">
        <v>45856</v>
      </c>
      <c r="W564" s="91" t="s">
        <v>8355</v>
      </c>
      <c r="X564" s="141" t="str">
        <f t="shared" si="5"/>
        <v>2025-ARDT-LV4-096-14418560</v>
      </c>
      <c r="Y564" s="92"/>
      <c r="Z564" s="151">
        <f ca="1">IF(AND(ISBLANK(F564), ISBLANK(V564)), "", NETWORKDAYS.INTL(F564, IF(V564="", TODAY(), V564), "0000110", DATA!$B$2:$B$200))</f>
        <v>3</v>
      </c>
    </row>
    <row r="565" spans="1:26" x14ac:dyDescent="0.25">
      <c r="A565" s="11" t="s">
        <v>8368</v>
      </c>
      <c r="B565" s="11">
        <v>14414769</v>
      </c>
      <c r="C565" s="16">
        <v>5.875</v>
      </c>
      <c r="D565" s="11" t="s">
        <v>5350</v>
      </c>
      <c r="E565" s="11">
        <v>2017993</v>
      </c>
      <c r="F565" s="17">
        <v>45855</v>
      </c>
      <c r="G565" s="91" t="s">
        <v>5346</v>
      </c>
      <c r="H565" s="91">
        <v>2017993</v>
      </c>
      <c r="I565" s="91"/>
      <c r="J565" s="91"/>
      <c r="K565" s="91"/>
      <c r="L565" s="91"/>
      <c r="M565" s="91"/>
      <c r="N565" s="91" t="s">
        <v>3597</v>
      </c>
      <c r="O565" s="91" t="s">
        <v>3579</v>
      </c>
      <c r="P565" s="91"/>
      <c r="Q565" s="91"/>
      <c r="R565" s="91"/>
      <c r="S565" s="91"/>
      <c r="T565" s="91"/>
      <c r="V565" s="92">
        <v>45856</v>
      </c>
      <c r="W565" s="238" t="s">
        <v>8369</v>
      </c>
      <c r="X565" s="141" t="str">
        <f t="shared" si="5"/>
        <v>2025-ARDT-LV4-097-14414769</v>
      </c>
      <c r="Y565" s="92"/>
      <c r="Z565" s="151">
        <f ca="1">IF(AND(ISBLANK(F565), ISBLANK(V565)), "", NETWORKDAYS.INTL(F565, IF(V565="", TODAY(), V565), "0000110", DATA!$B$2:$B$200))</f>
        <v>1</v>
      </c>
    </row>
    <row r="566" spans="1:26" x14ac:dyDescent="0.25">
      <c r="A566" s="11" t="s">
        <v>8370</v>
      </c>
      <c r="B566" s="91">
        <v>14369048</v>
      </c>
      <c r="C566" s="16">
        <v>8.5</v>
      </c>
      <c r="D566" s="11" t="s">
        <v>3776</v>
      </c>
      <c r="E566" s="91">
        <v>12376939</v>
      </c>
      <c r="F566" s="92">
        <v>45858</v>
      </c>
      <c r="G566" s="91" t="s">
        <v>5346</v>
      </c>
      <c r="H566" s="91">
        <v>1269498</v>
      </c>
      <c r="I566" s="91"/>
      <c r="J566" s="91"/>
      <c r="K566" s="91"/>
      <c r="L566" s="91"/>
      <c r="M566" s="91"/>
      <c r="N566" s="92" t="s">
        <v>3597</v>
      </c>
      <c r="O566" s="91" t="s">
        <v>3578</v>
      </c>
      <c r="P566" s="92"/>
      <c r="V566" s="92">
        <v>45859</v>
      </c>
      <c r="W566" s="238" t="s">
        <v>6039</v>
      </c>
      <c r="X566" s="141" t="str">
        <f t="shared" si="5"/>
        <v>2025-ARDT-LV4-098-14369048</v>
      </c>
      <c r="Y566" s="92"/>
      <c r="Z566" s="151">
        <f ca="1">IF(AND(ISBLANK(F566), ISBLANK(V566)), "", NETWORKDAYS.INTL(F566, IF(V566="", TODAY(), V566), "0000110", DATA!$B$2:$B$200))</f>
        <v>2</v>
      </c>
    </row>
    <row r="567" spans="1:26" x14ac:dyDescent="0.25">
      <c r="A567" s="11" t="s">
        <v>8385</v>
      </c>
      <c r="B567" s="91">
        <v>14312302</v>
      </c>
      <c r="C567" s="16">
        <v>12.25</v>
      </c>
      <c r="D567" s="91" t="s">
        <v>8387</v>
      </c>
      <c r="E567" s="91">
        <v>2008912</v>
      </c>
      <c r="F567" s="92">
        <v>45860</v>
      </c>
      <c r="G567" s="91" t="s">
        <v>5346</v>
      </c>
      <c r="H567" s="91">
        <v>1270865</v>
      </c>
      <c r="I567" s="91"/>
      <c r="J567" s="91"/>
      <c r="K567" s="91"/>
      <c r="L567" s="91"/>
      <c r="M567" s="91"/>
      <c r="N567" s="92" t="s">
        <v>3597</v>
      </c>
      <c r="O567" s="91" t="s">
        <v>3579</v>
      </c>
      <c r="P567" s="92"/>
      <c r="V567" s="92">
        <v>45861</v>
      </c>
      <c r="W567" s="238" t="s">
        <v>8389</v>
      </c>
      <c r="X567" s="141" t="str">
        <f t="shared" si="5"/>
        <v>2025-ARDT-LV4-099-14312302</v>
      </c>
      <c r="Y567" s="92"/>
      <c r="Z567" s="151">
        <f ca="1">IF(AND(ISBLANK(F567), ISBLANK(V567)), "", NETWORKDAYS.INTL(F567, IF(V567="", TODAY(), V567), "0000110", DATA!$B$2:$B$200))</f>
        <v>2</v>
      </c>
    </row>
    <row r="568" spans="1:26" x14ac:dyDescent="0.25">
      <c r="A568" s="11" t="s">
        <v>8386</v>
      </c>
      <c r="B568" s="91">
        <v>14204335</v>
      </c>
      <c r="C568" s="91">
        <v>16</v>
      </c>
      <c r="D568" s="91" t="s">
        <v>5628</v>
      </c>
      <c r="E568" s="91" t="s">
        <v>8388</v>
      </c>
      <c r="F568" s="92">
        <v>45860</v>
      </c>
      <c r="G568" s="91" t="s">
        <v>5346</v>
      </c>
      <c r="H568" s="91">
        <v>1255451</v>
      </c>
      <c r="I568" s="91"/>
      <c r="J568" s="91"/>
      <c r="K568" s="91"/>
      <c r="L568" s="91"/>
      <c r="M568" s="91"/>
      <c r="N568" s="92" t="s">
        <v>3597</v>
      </c>
      <c r="O568" s="91" t="s">
        <v>3579</v>
      </c>
      <c r="P568" s="92"/>
      <c r="V568" s="92">
        <v>45866</v>
      </c>
      <c r="W568" s="238" t="s">
        <v>8360</v>
      </c>
      <c r="X568" s="141" t="str">
        <f t="shared" si="5"/>
        <v>2025-ARDT-LV4-100-14204335</v>
      </c>
      <c r="Y568" s="92"/>
      <c r="Z568" s="151">
        <f ca="1">IF(AND(ISBLANK(F568), ISBLANK(V568)), "", NETWORKDAYS.INTL(F568, IF(V568="", TODAY(), V568), "0000110", DATA!$B$2:$B$200))</f>
        <v>5</v>
      </c>
    </row>
    <row r="569" spans="1:26" x14ac:dyDescent="0.25">
      <c r="A569" s="91" t="s">
        <v>8461</v>
      </c>
      <c r="B569" s="91">
        <v>14279672</v>
      </c>
      <c r="C569" s="91" t="s">
        <v>8462</v>
      </c>
      <c r="D569" s="91" t="s">
        <v>661</v>
      </c>
      <c r="E569" s="91">
        <v>1160951</v>
      </c>
      <c r="F569" s="92">
        <v>45867</v>
      </c>
      <c r="G569" s="91" t="s">
        <v>5346</v>
      </c>
      <c r="H569" s="91">
        <v>1198387</v>
      </c>
      <c r="I569" s="91"/>
      <c r="J569" s="91"/>
      <c r="K569" s="91"/>
      <c r="L569" s="91"/>
      <c r="M569" s="91"/>
      <c r="N569" s="92" t="s">
        <v>3597</v>
      </c>
      <c r="O569" s="91" t="s">
        <v>3579</v>
      </c>
      <c r="P569" s="92"/>
      <c r="V569" s="92">
        <v>45869</v>
      </c>
      <c r="W569" s="1" t="s">
        <v>8464</v>
      </c>
      <c r="X569" s="141" t="str">
        <f t="shared" si="5"/>
        <v>2025-ARDT-LV4-101-14279672</v>
      </c>
      <c r="Y569" s="92"/>
      <c r="Z569" s="151">
        <f ca="1">IF(AND(ISBLANK(F569), ISBLANK(V569)), "", NETWORKDAYS.INTL(F569, IF(V569="", TODAY(), V569), "0000110", DATA!$B$2:$B$200))</f>
        <v>3</v>
      </c>
    </row>
    <row r="570" spans="1:26" x14ac:dyDescent="0.25">
      <c r="A570" s="91" t="s">
        <v>8463</v>
      </c>
      <c r="B570" s="91">
        <v>14336414</v>
      </c>
      <c r="C570" s="91" t="s">
        <v>3786</v>
      </c>
      <c r="D570" s="91" t="s">
        <v>3694</v>
      </c>
      <c r="E570" s="91" t="s">
        <v>3702</v>
      </c>
      <c r="F570" s="92">
        <v>45868</v>
      </c>
      <c r="G570" s="91" t="s">
        <v>5346</v>
      </c>
      <c r="H570" s="91">
        <v>1255267</v>
      </c>
      <c r="I570" s="91"/>
      <c r="J570" s="91"/>
      <c r="K570" s="91"/>
      <c r="L570" s="91"/>
      <c r="M570" s="91"/>
      <c r="N570" s="92" t="s">
        <v>3578</v>
      </c>
      <c r="O570" s="91" t="s">
        <v>3579</v>
      </c>
      <c r="P570" s="92"/>
      <c r="V570" s="92">
        <v>45870</v>
      </c>
      <c r="W570" s="239" t="s">
        <v>8465</v>
      </c>
      <c r="X570" s="141" t="str">
        <f t="shared" si="5"/>
        <v>2025-ARDT-LV4-102-14336414</v>
      </c>
      <c r="Y570" s="92"/>
      <c r="Z570" s="151">
        <f ca="1">IF(AND(ISBLANK(F570), ISBLANK(V570)), "", NETWORKDAYS.INTL(F570, IF(V570="", TODAY(), V570), "0000110", DATA!$B$2:$B$200))</f>
        <v>2</v>
      </c>
    </row>
    <row r="571" spans="1:26" x14ac:dyDescent="0.25">
      <c r="A571" s="91" t="s">
        <v>8488</v>
      </c>
      <c r="B571" s="91">
        <v>14414770</v>
      </c>
      <c r="C571" s="91" t="s">
        <v>5986</v>
      </c>
      <c r="D571" s="91" t="s">
        <v>5350</v>
      </c>
      <c r="E571" s="91" t="s">
        <v>8356</v>
      </c>
      <c r="F571" s="92">
        <v>45873</v>
      </c>
      <c r="G571" s="91" t="s">
        <v>5346</v>
      </c>
      <c r="H571" s="91">
        <v>2017993</v>
      </c>
      <c r="I571" s="91"/>
      <c r="J571" s="91"/>
      <c r="K571" s="91"/>
      <c r="L571" s="91"/>
      <c r="M571" s="91"/>
      <c r="N571" s="92" t="s">
        <v>8826</v>
      </c>
      <c r="O571" s="91" t="s">
        <v>3579</v>
      </c>
      <c r="P571" s="92"/>
      <c r="T571"/>
      <c r="V571" s="92">
        <v>45881</v>
      </c>
      <c r="W571" s="239" t="s">
        <v>8219</v>
      </c>
      <c r="X571" s="141" t="str">
        <f t="shared" si="5"/>
        <v>2025-ARDT-LV4-103-14414770</v>
      </c>
      <c r="Y571" s="92" t="s">
        <v>4968</v>
      </c>
      <c r="Z571" s="151">
        <f ca="1">IF(AND(ISBLANK(F571), ISBLANK(V571)), "", NETWORKDAYS.INTL(F571, IF(V571="", TODAY(), V571), "0000110", DATA!$B$2:$B$200))</f>
        <v>7</v>
      </c>
    </row>
    <row r="572" spans="1:26" x14ac:dyDescent="0.25">
      <c r="A572" s="91" t="s">
        <v>8489</v>
      </c>
      <c r="B572" s="91">
        <v>14426682</v>
      </c>
      <c r="C572" s="91" t="s">
        <v>8490</v>
      </c>
      <c r="D572" s="91" t="s">
        <v>5321</v>
      </c>
      <c r="E572" s="91" t="s">
        <v>5760</v>
      </c>
      <c r="F572" s="92">
        <v>45873</v>
      </c>
      <c r="G572" s="91" t="s">
        <v>5346</v>
      </c>
      <c r="H572" s="91">
        <v>1267122</v>
      </c>
      <c r="I572" s="91"/>
      <c r="J572" s="91"/>
      <c r="K572" s="91"/>
      <c r="L572" s="91"/>
      <c r="M572" s="91"/>
      <c r="N572" s="92" t="s">
        <v>3578</v>
      </c>
      <c r="O572" s="91" t="s">
        <v>3597</v>
      </c>
      <c r="P572" s="92"/>
      <c r="V572" s="92">
        <v>45876</v>
      </c>
      <c r="W572" s="239" t="s">
        <v>8009</v>
      </c>
      <c r="X572" s="141" t="str">
        <f t="shared" si="5"/>
        <v>2025-ARDT-LV4-104-14426682</v>
      </c>
      <c r="Y572" s="92" t="s">
        <v>4968</v>
      </c>
      <c r="Z572" s="151">
        <f ca="1">IF(AND(ISBLANK(F572), ISBLANK(V572)), "", NETWORKDAYS.INTL(F572, IF(V572="", TODAY(), V572), "0000110", DATA!$B$2:$B$200))</f>
        <v>4</v>
      </c>
    </row>
    <row r="573" spans="1:26" x14ac:dyDescent="0.25">
      <c r="A573" s="11" t="s">
        <v>8507</v>
      </c>
      <c r="B573" s="11">
        <v>14312303</v>
      </c>
      <c r="C573" s="16" t="s">
        <v>8490</v>
      </c>
      <c r="D573" s="11" t="s">
        <v>5918</v>
      </c>
      <c r="E573" s="11">
        <v>2008912</v>
      </c>
      <c r="F573" s="17">
        <v>45881</v>
      </c>
      <c r="G573" s="91" t="s">
        <v>5346</v>
      </c>
      <c r="H573" s="91">
        <v>1270865</v>
      </c>
      <c r="I573" s="91"/>
      <c r="J573" s="91"/>
      <c r="K573" s="91"/>
      <c r="L573" s="91"/>
      <c r="M573" s="91"/>
      <c r="N573" s="91" t="s">
        <v>3578</v>
      </c>
      <c r="O573" s="91" t="s">
        <v>3597</v>
      </c>
      <c r="P573" s="91"/>
      <c r="Q573" s="91"/>
      <c r="R573" s="91"/>
      <c r="S573" s="91"/>
      <c r="T573" s="92"/>
      <c r="U573" s="91"/>
      <c r="V573" s="92">
        <v>45889</v>
      </c>
      <c r="W573" s="239" t="s">
        <v>8508</v>
      </c>
      <c r="X573" s="141" t="str">
        <f t="shared" si="5"/>
        <v>2025-ARDT-LV4-105-14312303</v>
      </c>
      <c r="Y573" s="92" t="s">
        <v>4968</v>
      </c>
      <c r="Z573" s="151">
        <f ca="1">IF(AND(ISBLANK(F573), ISBLANK(V573)), "", NETWORKDAYS.INTL(F573, IF(V573="", TODAY(), V573), "0000110", DATA!$B$2:$B$200))</f>
        <v>7</v>
      </c>
    </row>
    <row r="574" spans="1:26" x14ac:dyDescent="0.25">
      <c r="A574" s="11" t="s">
        <v>8514</v>
      </c>
      <c r="B574" s="19">
        <v>14403087</v>
      </c>
      <c r="C574" s="16" t="s">
        <v>5063</v>
      </c>
      <c r="D574" s="11" t="s">
        <v>5350</v>
      </c>
      <c r="E574" s="11">
        <v>1283630</v>
      </c>
      <c r="F574" s="17">
        <v>45882</v>
      </c>
      <c r="G574" s="91" t="s">
        <v>5346</v>
      </c>
      <c r="H574" s="91">
        <v>1267027</v>
      </c>
      <c r="I574" s="91"/>
      <c r="J574" s="91"/>
      <c r="K574" s="91"/>
      <c r="L574" s="91"/>
      <c r="M574" s="91"/>
      <c r="N574" s="91" t="s">
        <v>3597</v>
      </c>
      <c r="O574" s="91" t="s">
        <v>3579</v>
      </c>
      <c r="P574" s="91"/>
      <c r="Q574" s="91"/>
      <c r="R574" s="91"/>
      <c r="S574" s="91"/>
      <c r="T574" s="91"/>
      <c r="U574" s="91"/>
      <c r="V574" s="92">
        <v>45883</v>
      </c>
      <c r="W574" s="91" t="s">
        <v>7943</v>
      </c>
      <c r="X574" s="141" t="str">
        <f t="shared" si="5"/>
        <v>2025-ARDT-LV4-106-14403087</v>
      </c>
      <c r="Y574" s="92"/>
      <c r="Z574" s="151">
        <f ca="1">IF(AND(ISBLANK(F574), ISBLANK(V574)), "", NETWORKDAYS.INTL(F574, IF(V574="", TODAY(), V574), "0000110", DATA!$B$2:$B$200))</f>
        <v>2</v>
      </c>
    </row>
    <row r="575" spans="1:26" x14ac:dyDescent="0.25">
      <c r="A575" s="11" t="s">
        <v>8520</v>
      </c>
      <c r="B575" s="19">
        <v>14418430</v>
      </c>
      <c r="C575" s="16">
        <v>5.875</v>
      </c>
      <c r="D575" s="11" t="s">
        <v>5350</v>
      </c>
      <c r="E575" s="11" t="s">
        <v>8356</v>
      </c>
      <c r="F575" s="17">
        <v>45882</v>
      </c>
      <c r="G575" s="91" t="s">
        <v>5346</v>
      </c>
      <c r="H575" s="91">
        <v>2017993</v>
      </c>
      <c r="I575" s="91"/>
      <c r="J575" s="91"/>
      <c r="K575" s="91"/>
      <c r="L575" s="91"/>
      <c r="M575" s="91"/>
      <c r="N575" s="91" t="s">
        <v>3597</v>
      </c>
      <c r="O575" s="91" t="s">
        <v>3579</v>
      </c>
      <c r="P575" s="91"/>
      <c r="Q575" s="91"/>
      <c r="R575" s="91"/>
      <c r="S575" s="91"/>
      <c r="T575" s="91"/>
      <c r="U575" s="91"/>
      <c r="V575" s="92">
        <v>45886</v>
      </c>
      <c r="W575" s="91" t="s">
        <v>8219</v>
      </c>
      <c r="X575" s="141" t="str">
        <f t="shared" si="5"/>
        <v>2025-ARDT-LV4-107-14418430</v>
      </c>
      <c r="Y575" s="92" t="s">
        <v>4968</v>
      </c>
      <c r="Z575" s="151">
        <f ca="1">IF(AND(ISBLANK(F575), ISBLANK(V575)), "", NETWORKDAYS.INTL(F575, IF(V575="", TODAY(), V575), "0000110", DATA!$B$2:$B$200))</f>
        <v>3</v>
      </c>
    </row>
    <row r="576" spans="1:26" x14ac:dyDescent="0.25">
      <c r="A576" s="11" t="s">
        <v>8521</v>
      </c>
      <c r="B576" s="19">
        <v>14336284</v>
      </c>
      <c r="C576" s="16">
        <v>8.375</v>
      </c>
      <c r="D576" s="11" t="s">
        <v>5937</v>
      </c>
      <c r="E576" s="11">
        <v>1283482</v>
      </c>
      <c r="F576" s="17">
        <v>45882</v>
      </c>
      <c r="G576" s="91" t="s">
        <v>5346</v>
      </c>
      <c r="H576" s="91">
        <v>1272920</v>
      </c>
      <c r="I576" s="91"/>
      <c r="J576" s="91"/>
      <c r="K576" s="91"/>
      <c r="L576" s="91"/>
      <c r="M576" s="91"/>
      <c r="N576" s="91" t="s">
        <v>3578</v>
      </c>
      <c r="O576" s="91" t="s">
        <v>3579</v>
      </c>
      <c r="P576" s="91"/>
      <c r="Q576" s="91"/>
      <c r="R576" s="91"/>
      <c r="S576" s="91"/>
      <c r="T576" s="91"/>
      <c r="U576" s="91"/>
      <c r="V576" s="92">
        <v>45888</v>
      </c>
      <c r="W576" s="91" t="s">
        <v>8522</v>
      </c>
      <c r="X576" s="141" t="str">
        <f t="shared" si="5"/>
        <v>2025-ARDT-LV4-108-14336284</v>
      </c>
      <c r="Y576" s="92" t="s">
        <v>4968</v>
      </c>
      <c r="Z576" s="151">
        <f ca="1">IF(AND(ISBLANK(F576), ISBLANK(V576)), "", NETWORKDAYS.INTL(F576, IF(V576="", TODAY(), V576), "0000110", DATA!$B$2:$B$200))</f>
        <v>5</v>
      </c>
    </row>
    <row r="577" spans="1:26" x14ac:dyDescent="0.25">
      <c r="A577" s="11" t="s">
        <v>8531</v>
      </c>
      <c r="B577" s="19">
        <v>14403082</v>
      </c>
      <c r="C577" s="16" t="s">
        <v>5063</v>
      </c>
      <c r="D577" s="11" t="s">
        <v>8532</v>
      </c>
      <c r="E577" s="11" t="s">
        <v>8277</v>
      </c>
      <c r="F577" s="17">
        <v>45883</v>
      </c>
      <c r="G577" s="91" t="s">
        <v>5346</v>
      </c>
      <c r="H577" s="91">
        <v>1246020</v>
      </c>
      <c r="I577" s="91"/>
      <c r="J577" s="91"/>
      <c r="K577" s="91"/>
      <c r="L577" s="91"/>
      <c r="M577" s="91"/>
      <c r="N577" s="91" t="s">
        <v>3578</v>
      </c>
      <c r="O577" s="91" t="s">
        <v>3579</v>
      </c>
      <c r="P577" s="91"/>
      <c r="Q577" s="91"/>
      <c r="R577" s="91"/>
      <c r="S577" s="91"/>
      <c r="T577" s="91"/>
      <c r="U577" s="91"/>
      <c r="V577" s="92">
        <v>45890</v>
      </c>
      <c r="W577" s="91" t="s">
        <v>8533</v>
      </c>
      <c r="X577" s="141" t="str">
        <f t="shared" si="5"/>
        <v>2025-ARDT-LV4-109-14403082</v>
      </c>
      <c r="Y577" s="92" t="s">
        <v>4968</v>
      </c>
      <c r="Z577" s="151">
        <f ca="1">IF(AND(ISBLANK(F577), ISBLANK(V577)), "", NETWORKDAYS.INTL(F577, IF(V577="", TODAY(), V577), "0000110", DATA!$B$2:$B$200))</f>
        <v>6</v>
      </c>
    </row>
    <row r="578" spans="1:26" x14ac:dyDescent="0.25">
      <c r="A578" s="11" t="s">
        <v>8541</v>
      </c>
      <c r="B578" s="19">
        <v>14369051</v>
      </c>
      <c r="C578" s="16" t="s">
        <v>3786</v>
      </c>
      <c r="D578" s="11" t="s">
        <v>3776</v>
      </c>
      <c r="E578" s="10" t="s">
        <v>8118</v>
      </c>
      <c r="F578" s="17">
        <v>45886</v>
      </c>
      <c r="G578" s="91" t="s">
        <v>5346</v>
      </c>
      <c r="H578" s="11">
        <v>1269498</v>
      </c>
      <c r="I578" s="91"/>
      <c r="J578" s="91"/>
      <c r="K578" s="91"/>
      <c r="L578" s="91"/>
      <c r="M578" s="91"/>
      <c r="N578" s="91" t="s">
        <v>3578</v>
      </c>
      <c r="O578" s="91" t="s">
        <v>3579</v>
      </c>
      <c r="P578" s="91"/>
      <c r="Q578" s="91"/>
      <c r="R578" s="91"/>
      <c r="S578" s="91"/>
      <c r="T578" s="91"/>
      <c r="U578" s="91"/>
      <c r="V578" s="92">
        <v>45894</v>
      </c>
      <c r="W578" s="91" t="s">
        <v>8547</v>
      </c>
      <c r="X578" s="141" t="str">
        <f t="shared" si="5"/>
        <v>2025-ARDT-LV4-110-14369051</v>
      </c>
      <c r="Y578" s="92" t="s">
        <v>4968</v>
      </c>
      <c r="Z578" s="151">
        <f ca="1">IF(AND(ISBLANK(F578), ISBLANK(V578)), "", NETWORKDAYS.INTL(F578, IF(V578="", TODAY(), V578), "0000110", DATA!$B$2:$B$200))</f>
        <v>7</v>
      </c>
    </row>
    <row r="579" spans="1:26" x14ac:dyDescent="0.25">
      <c r="A579" s="11" t="s">
        <v>8542</v>
      </c>
      <c r="B579" s="19">
        <v>14418431</v>
      </c>
      <c r="C579" s="16" t="s">
        <v>5986</v>
      </c>
      <c r="D579" s="11" t="s">
        <v>5350</v>
      </c>
      <c r="E579" s="11">
        <v>2021865</v>
      </c>
      <c r="F579" s="17">
        <v>45888</v>
      </c>
      <c r="G579" s="91" t="s">
        <v>5346</v>
      </c>
      <c r="H579" s="11">
        <v>2017993</v>
      </c>
      <c r="I579" s="91"/>
      <c r="J579" s="91"/>
      <c r="K579" s="91"/>
      <c r="L579" s="91"/>
      <c r="M579" s="91"/>
      <c r="N579" s="91" t="s">
        <v>3578</v>
      </c>
      <c r="O579" s="91" t="s">
        <v>3579</v>
      </c>
      <c r="P579" s="91"/>
      <c r="Q579" s="91"/>
      <c r="R579" s="91"/>
      <c r="S579" s="91"/>
      <c r="T579" s="91"/>
      <c r="U579" s="91" t="s">
        <v>20</v>
      </c>
      <c r="V579" s="92">
        <v>45895</v>
      </c>
      <c r="W579" s="91" t="s">
        <v>8219</v>
      </c>
      <c r="X579" s="141" t="str">
        <f t="shared" si="5"/>
        <v>2025-ARDT-LV4-111-14418431</v>
      </c>
      <c r="Y579" s="92" t="s">
        <v>8599</v>
      </c>
      <c r="Z579" s="151">
        <f ca="1">IF(AND(ISBLANK(F579), ISBLANK(V579)), "", NETWORKDAYS.INTL(F579, IF(V579="", TODAY(), V579), "0000110", DATA!$B$2:$B$200))</f>
        <v>6</v>
      </c>
    </row>
    <row r="580" spans="1:26" x14ac:dyDescent="0.25">
      <c r="A580" s="11" t="s">
        <v>8593</v>
      </c>
      <c r="B580" s="19">
        <v>14403083</v>
      </c>
      <c r="C580" s="16" t="s">
        <v>5063</v>
      </c>
      <c r="D580" s="11" t="s">
        <v>243</v>
      </c>
      <c r="E580" s="11" t="s">
        <v>8277</v>
      </c>
      <c r="F580" s="17">
        <v>45893</v>
      </c>
      <c r="G580" s="91" t="s">
        <v>5346</v>
      </c>
      <c r="H580" s="91">
        <v>1246020</v>
      </c>
      <c r="I580" s="91"/>
      <c r="J580" s="91"/>
      <c r="K580" s="91"/>
      <c r="L580" s="91"/>
      <c r="M580" s="91"/>
      <c r="N580" s="91" t="s">
        <v>3597</v>
      </c>
      <c r="O580" s="91" t="s">
        <v>3579</v>
      </c>
      <c r="P580" s="91"/>
      <c r="Q580" s="91"/>
      <c r="R580" s="91"/>
      <c r="S580" s="91"/>
      <c r="T580" s="91"/>
      <c r="U580" s="91"/>
      <c r="V580" s="92">
        <v>45895</v>
      </c>
      <c r="W580" s="91" t="s">
        <v>8594</v>
      </c>
      <c r="X580" s="141" t="str">
        <f t="shared" si="5"/>
        <v>2025-ARDT-LV4-112-14403083</v>
      </c>
      <c r="Y580" s="92"/>
      <c r="Z580" s="151">
        <f ca="1">IF(AND(ISBLANK(F580), ISBLANK(V580)), "", NETWORKDAYS.INTL(F580, IF(V580="", TODAY(), V580), "0000110", DATA!$B$2:$B$200))</f>
        <v>3</v>
      </c>
    </row>
    <row r="581" spans="1:26" x14ac:dyDescent="0.25">
      <c r="A581" s="11" t="s">
        <v>8595</v>
      </c>
      <c r="B581" s="19">
        <v>14414031</v>
      </c>
      <c r="C581" s="16" t="s">
        <v>3786</v>
      </c>
      <c r="D581" s="11" t="s">
        <v>3681</v>
      </c>
      <c r="E581" s="11" t="s">
        <v>8118</v>
      </c>
      <c r="F581" s="17">
        <v>45894</v>
      </c>
      <c r="G581" s="91" t="s">
        <v>5346</v>
      </c>
      <c r="H581" s="91">
        <v>1269498</v>
      </c>
      <c r="I581" s="91"/>
      <c r="J581" s="91"/>
      <c r="K581" s="91"/>
      <c r="L581" s="91"/>
      <c r="M581" s="91"/>
      <c r="N581" s="91" t="s">
        <v>3578</v>
      </c>
      <c r="O581" s="91" t="s">
        <v>3579</v>
      </c>
      <c r="P581" s="91"/>
      <c r="Q581" s="91"/>
      <c r="R581" s="91"/>
      <c r="S581" s="91"/>
      <c r="T581" s="91"/>
      <c r="U581" s="91"/>
      <c r="V581" s="92">
        <v>45895</v>
      </c>
      <c r="W581" s="91" t="s">
        <v>8547</v>
      </c>
      <c r="X581" s="141" t="str">
        <f t="shared" si="5"/>
        <v>2025-ARDT-LV4-113-14414031</v>
      </c>
      <c r="Y581" s="92"/>
      <c r="Z581" s="151">
        <f ca="1">IF(AND(ISBLANK(F581), ISBLANK(V581)), "", NETWORKDAYS.INTL(F581, IF(V581="", TODAY(), V581), "0000110", DATA!$B$2:$B$200))</f>
        <v>2</v>
      </c>
    </row>
    <row r="582" spans="1:26" x14ac:dyDescent="0.25">
      <c r="A582" s="11" t="s">
        <v>8596</v>
      </c>
      <c r="B582" s="19">
        <v>14418433</v>
      </c>
      <c r="C582" s="16" t="s">
        <v>8597</v>
      </c>
      <c r="D582" s="11" t="s">
        <v>5350</v>
      </c>
      <c r="E582" s="11">
        <v>2021865</v>
      </c>
      <c r="F582" s="17">
        <v>45894</v>
      </c>
      <c r="G582" s="91" t="s">
        <v>5346</v>
      </c>
      <c r="H582" s="91">
        <v>2017993</v>
      </c>
      <c r="I582" s="91"/>
      <c r="J582" s="91"/>
      <c r="K582" s="91"/>
      <c r="L582" s="91"/>
      <c r="M582" s="91"/>
      <c r="N582" s="91" t="s">
        <v>3578</v>
      </c>
      <c r="O582" s="91" t="s">
        <v>3597</v>
      </c>
      <c r="P582" s="91"/>
      <c r="Q582" s="91"/>
      <c r="R582" s="91"/>
      <c r="S582" s="91"/>
      <c r="T582" s="91"/>
      <c r="U582" s="91"/>
      <c r="V582" s="92">
        <v>45895</v>
      </c>
      <c r="W582" s="91" t="s">
        <v>8598</v>
      </c>
      <c r="X582" s="141" t="str">
        <f t="shared" si="5"/>
        <v>2025-ARDT-LV4-114-14418433</v>
      </c>
      <c r="Y582" s="92"/>
      <c r="Z582" s="151">
        <f ca="1">IF(AND(ISBLANK(F582), ISBLANK(V582)), "", NETWORKDAYS.INTL(F582, IF(V582="", TODAY(), V582), "0000110", DATA!$B$2:$B$200))</f>
        <v>2</v>
      </c>
    </row>
    <row r="583" spans="1:26" x14ac:dyDescent="0.25">
      <c r="A583" s="11" t="s">
        <v>8611</v>
      </c>
      <c r="B583" s="19">
        <v>14304772</v>
      </c>
      <c r="C583" s="16">
        <v>6.125</v>
      </c>
      <c r="D583" s="11" t="s">
        <v>661</v>
      </c>
      <c r="E583" s="11" t="s">
        <v>8023</v>
      </c>
      <c r="F583" s="17">
        <v>45894</v>
      </c>
      <c r="G583" s="91" t="s">
        <v>5346</v>
      </c>
      <c r="H583" s="91">
        <v>1198387</v>
      </c>
      <c r="I583" s="91"/>
      <c r="J583" s="91"/>
      <c r="K583" s="91"/>
      <c r="L583" s="91"/>
      <c r="M583" s="91"/>
      <c r="N583" s="91" t="s">
        <v>3597</v>
      </c>
      <c r="O583" s="91" t="s">
        <v>3579</v>
      </c>
      <c r="P583" s="91"/>
      <c r="Q583" s="91"/>
      <c r="R583" s="91"/>
      <c r="S583" s="91"/>
      <c r="T583" s="91"/>
      <c r="U583" s="91"/>
      <c r="V583" s="92">
        <v>45896</v>
      </c>
      <c r="W583" s="91" t="s">
        <v>8612</v>
      </c>
      <c r="X583" s="141" t="str">
        <f t="shared" si="5"/>
        <v>2025-ARDT-LV4-115-14304772</v>
      </c>
      <c r="Y583" s="92"/>
      <c r="Z583" s="151">
        <f ca="1">IF(AND(ISBLANK(F583), ISBLANK(V583)), "", NETWORKDAYS.INTL(F583, IF(V583="", TODAY(), V583), "0000110", DATA!$B$2:$B$200))</f>
        <v>3</v>
      </c>
    </row>
    <row r="584" spans="1:26" x14ac:dyDescent="0.25">
      <c r="A584" s="11" t="s">
        <v>8615</v>
      </c>
      <c r="B584" s="19">
        <v>14426683</v>
      </c>
      <c r="C584" s="16">
        <v>12.25</v>
      </c>
      <c r="D584" s="11" t="s">
        <v>5321</v>
      </c>
      <c r="E584" s="11" t="s">
        <v>8616</v>
      </c>
      <c r="F584" s="17">
        <v>45895</v>
      </c>
      <c r="G584" s="91" t="s">
        <v>5346</v>
      </c>
      <c r="H584" s="91">
        <v>1267122</v>
      </c>
      <c r="I584" s="91"/>
      <c r="J584" s="91"/>
      <c r="K584" s="91"/>
      <c r="L584" s="91"/>
      <c r="M584" s="91"/>
      <c r="N584" s="91" t="s">
        <v>3578</v>
      </c>
      <c r="O584" s="91" t="s">
        <v>3597</v>
      </c>
      <c r="P584" s="91"/>
      <c r="Q584" s="91"/>
      <c r="R584" s="91"/>
      <c r="S584" s="91"/>
      <c r="T584" s="91"/>
      <c r="U584" s="91"/>
      <c r="V584" s="92">
        <v>45897</v>
      </c>
      <c r="W584" s="91" t="s">
        <v>8009</v>
      </c>
      <c r="X584" s="141" t="str">
        <f t="shared" si="5"/>
        <v>2025-ARDT-LV4-116-14426683</v>
      </c>
      <c r="Y584" s="92"/>
      <c r="Z584" s="151">
        <f ca="1">IF(AND(ISBLANK(F584), ISBLANK(V584)), "", NETWORKDAYS.INTL(F584, IF(V584="", TODAY(), V584), "0000110", DATA!$B$2:$B$200))</f>
        <v>3</v>
      </c>
    </row>
    <row r="585" spans="1:26" x14ac:dyDescent="0.25">
      <c r="A585" s="11" t="s">
        <v>8637</v>
      </c>
      <c r="B585" s="19">
        <v>14426684</v>
      </c>
      <c r="C585" s="16">
        <v>12.25</v>
      </c>
      <c r="D585" s="11" t="s">
        <v>5321</v>
      </c>
      <c r="E585" s="11" t="s">
        <v>8616</v>
      </c>
      <c r="F585" s="17">
        <v>45897</v>
      </c>
      <c r="G585" s="91" t="s">
        <v>5346</v>
      </c>
      <c r="H585" s="91">
        <v>1267122</v>
      </c>
      <c r="I585" s="91"/>
      <c r="J585" s="91"/>
      <c r="K585" s="91"/>
      <c r="L585" s="91"/>
      <c r="M585" s="91"/>
      <c r="N585" s="91" t="s">
        <v>3578</v>
      </c>
      <c r="O585" s="91" t="s">
        <v>3579</v>
      </c>
      <c r="P585" s="91"/>
      <c r="Q585" s="91"/>
      <c r="R585" s="91"/>
      <c r="S585" s="91"/>
      <c r="T585" s="91"/>
      <c r="U585" s="91"/>
      <c r="V585" s="92">
        <v>45900</v>
      </c>
      <c r="W585" s="91" t="s">
        <v>8009</v>
      </c>
      <c r="X585" s="141" t="str">
        <f t="shared" si="5"/>
        <v>2025-ARDT-LV4-117-14426684</v>
      </c>
      <c r="Y585" s="92"/>
      <c r="Z585" s="151">
        <f ca="1">IF(AND(ISBLANK(F585), ISBLANK(V585)), "", NETWORKDAYS.INTL(F585, IF(V585="", TODAY(), V585), "0000110", DATA!$B$2:$B$200))</f>
        <v>2</v>
      </c>
    </row>
    <row r="586" spans="1:26" x14ac:dyDescent="0.25">
      <c r="A586" s="11" t="s">
        <v>8645</v>
      </c>
      <c r="B586" s="19">
        <v>14320850</v>
      </c>
      <c r="C586" s="16">
        <v>3.875</v>
      </c>
      <c r="D586" s="11" t="s">
        <v>79</v>
      </c>
      <c r="E586" s="11">
        <v>1252149</v>
      </c>
      <c r="F586" s="17">
        <v>45900</v>
      </c>
      <c r="G586" s="91" t="s">
        <v>5346</v>
      </c>
      <c r="H586" s="91">
        <v>1224225</v>
      </c>
      <c r="I586" s="91"/>
      <c r="J586" s="91"/>
      <c r="K586" s="91"/>
      <c r="L586" s="91"/>
      <c r="M586" s="91"/>
      <c r="N586" s="91" t="s">
        <v>3578</v>
      </c>
      <c r="O586" s="91" t="s">
        <v>3597</v>
      </c>
      <c r="P586" s="91"/>
      <c r="Q586" s="91"/>
      <c r="R586" s="91"/>
      <c r="S586" s="91"/>
      <c r="T586" s="91"/>
      <c r="U586" s="91"/>
      <c r="V586" s="92">
        <v>45901</v>
      </c>
      <c r="W586" s="91" t="s">
        <v>8646</v>
      </c>
      <c r="X586" s="141" t="str">
        <f t="shared" si="5"/>
        <v>2025-ARDT-LV4-118-14320850</v>
      </c>
      <c r="Y586" s="92"/>
      <c r="Z586" s="151">
        <f ca="1">IF(AND(ISBLANK(F586), ISBLANK(V586)), "", NETWORKDAYS.INTL(F586, IF(V586="", TODAY(), V586), "0000110", DATA!$B$2:$B$200))</f>
        <v>2</v>
      </c>
    </row>
    <row r="587" spans="1:26" x14ac:dyDescent="0.25">
      <c r="A587" s="11" t="s">
        <v>8651</v>
      </c>
      <c r="B587" s="19">
        <v>14304767</v>
      </c>
      <c r="C587" s="16">
        <v>3.875</v>
      </c>
      <c r="D587" s="11" t="s">
        <v>79</v>
      </c>
      <c r="E587" s="11">
        <v>1252149</v>
      </c>
      <c r="F587" s="17">
        <v>45902</v>
      </c>
      <c r="G587" s="91" t="s">
        <v>5346</v>
      </c>
      <c r="H587" s="91">
        <v>1224225</v>
      </c>
      <c r="I587" s="91"/>
      <c r="J587" s="91"/>
      <c r="K587" s="91"/>
      <c r="L587" s="91"/>
      <c r="M587" s="91"/>
      <c r="N587" s="91" t="s">
        <v>3578</v>
      </c>
      <c r="O587" s="91" t="s">
        <v>3579</v>
      </c>
      <c r="P587" s="91"/>
      <c r="Q587" s="91"/>
      <c r="R587" s="91"/>
      <c r="S587" s="91"/>
      <c r="T587" s="91"/>
      <c r="U587" s="91"/>
      <c r="V587" s="92">
        <v>45904</v>
      </c>
      <c r="W587" s="91" t="s">
        <v>8646</v>
      </c>
      <c r="X587" s="141" t="str">
        <f t="shared" si="5"/>
        <v>2025-ARDT-LV4-119-14304767</v>
      </c>
      <c r="Y587" s="92"/>
      <c r="Z587" s="151">
        <f ca="1">IF(AND(ISBLANK(F587), ISBLANK(V587)), "", NETWORKDAYS.INTL(F587, IF(V587="", TODAY(), V587), "0000110", DATA!$B$2:$B$200))</f>
        <v>3</v>
      </c>
    </row>
    <row r="588" spans="1:26" x14ac:dyDescent="0.25">
      <c r="A588" s="11" t="s">
        <v>8652</v>
      </c>
      <c r="B588" s="19">
        <v>14403084</v>
      </c>
      <c r="C588" s="16">
        <v>8.375</v>
      </c>
      <c r="D588" s="11" t="s">
        <v>243</v>
      </c>
      <c r="E588" s="11" t="s">
        <v>8277</v>
      </c>
      <c r="F588" s="17">
        <v>45902</v>
      </c>
      <c r="G588" s="91" t="s">
        <v>5346</v>
      </c>
      <c r="H588" s="91">
        <v>1246020</v>
      </c>
      <c r="I588" s="91"/>
      <c r="J588" s="91"/>
      <c r="K588" s="91"/>
      <c r="L588" s="91"/>
      <c r="M588" s="91"/>
      <c r="N588" s="91" t="s">
        <v>3578</v>
      </c>
      <c r="O588" s="91" t="s">
        <v>3579</v>
      </c>
      <c r="P588" s="91"/>
      <c r="Q588" s="91"/>
      <c r="R588" s="91"/>
      <c r="S588" s="91"/>
      <c r="T588" s="91"/>
      <c r="U588" s="91"/>
      <c r="V588" s="92">
        <v>45904</v>
      </c>
      <c r="W588" s="91" t="s">
        <v>8655</v>
      </c>
      <c r="X588" s="141" t="str">
        <f t="shared" si="5"/>
        <v>2025-ARDT-LV4-120-14403084</v>
      </c>
      <c r="Y588" s="92"/>
      <c r="Z588" s="151">
        <f ca="1">IF(AND(ISBLANK(F588), ISBLANK(V588)), "", NETWORKDAYS.INTL(F588, IF(V588="", TODAY(), V588), "0000110", DATA!$B$2:$B$200))</f>
        <v>3</v>
      </c>
    </row>
    <row r="589" spans="1:26" x14ac:dyDescent="0.25">
      <c r="A589" s="11" t="s">
        <v>8653</v>
      </c>
      <c r="B589" s="19">
        <v>14418432</v>
      </c>
      <c r="C589" s="16">
        <v>5.875</v>
      </c>
      <c r="D589" s="11" t="s">
        <v>5350</v>
      </c>
      <c r="E589" s="11">
        <v>2021865</v>
      </c>
      <c r="F589" s="17">
        <v>45902</v>
      </c>
      <c r="G589" s="91" t="s">
        <v>5346</v>
      </c>
      <c r="H589" s="91">
        <v>20117993</v>
      </c>
      <c r="I589" s="91"/>
      <c r="J589" s="91"/>
      <c r="K589" s="91"/>
      <c r="L589" s="91"/>
      <c r="M589" s="91"/>
      <c r="N589" s="91" t="s">
        <v>3578</v>
      </c>
      <c r="O589" s="91" t="s">
        <v>3579</v>
      </c>
      <c r="P589" s="91"/>
      <c r="Q589" s="91"/>
      <c r="R589" s="91"/>
      <c r="S589" s="91"/>
      <c r="T589" s="91"/>
      <c r="U589" s="91"/>
      <c r="V589" s="92">
        <v>45907</v>
      </c>
      <c r="W589" s="91" t="s">
        <v>8654</v>
      </c>
      <c r="X589" s="141" t="str">
        <f t="shared" si="5"/>
        <v>2025-ARDT-LV4-121-14418432</v>
      </c>
      <c r="Y589" s="92"/>
      <c r="Z589" s="151">
        <f ca="1">IF(AND(ISBLANK(F589), ISBLANK(V589)), "", NETWORKDAYS.INTL(F589, IF(V589="", TODAY(), V589), "0000110", DATA!$B$2:$B$200))</f>
        <v>4</v>
      </c>
    </row>
    <row r="590" spans="1:26" x14ac:dyDescent="0.25">
      <c r="A590" s="11" t="s">
        <v>8663</v>
      </c>
      <c r="B590" s="11">
        <v>14336285</v>
      </c>
      <c r="C590" s="240">
        <v>8.375</v>
      </c>
      <c r="D590" s="241" t="s">
        <v>5937</v>
      </c>
      <c r="E590" s="11">
        <v>1283482</v>
      </c>
      <c r="F590" s="17">
        <v>45903</v>
      </c>
      <c r="G590" s="91" t="s">
        <v>5346</v>
      </c>
      <c r="H590" s="91">
        <v>1272920</v>
      </c>
      <c r="I590" s="91"/>
      <c r="J590" s="91"/>
      <c r="K590" s="91"/>
      <c r="L590" s="91"/>
      <c r="M590" s="91"/>
      <c r="N590" s="91" t="s">
        <v>3578</v>
      </c>
      <c r="O590" s="91" t="s">
        <v>3579</v>
      </c>
      <c r="P590" s="91"/>
      <c r="Q590" s="91"/>
      <c r="R590" s="91"/>
      <c r="S590" s="91"/>
      <c r="T590" s="91"/>
      <c r="U590" s="91"/>
      <c r="V590" s="92">
        <v>45909</v>
      </c>
      <c r="W590" s="91" t="s">
        <v>8522</v>
      </c>
      <c r="X590" s="141" t="str">
        <f t="shared" si="5"/>
        <v>2025-ARDT-LV4-122-14336285</v>
      </c>
      <c r="Y590" s="92" t="s">
        <v>8869</v>
      </c>
      <c r="Z590" s="151">
        <f ca="1">IF(AND(ISBLANK(F590), ISBLANK(V590)), "", NETWORKDAYS.INTL(F590, IF(V590="", TODAY(), V590), "0000110", DATA!$B$2:$B$200))</f>
        <v>5</v>
      </c>
    </row>
    <row r="591" spans="1:26" x14ac:dyDescent="0.25">
      <c r="A591" s="11" t="s">
        <v>8668</v>
      </c>
      <c r="B591" s="11">
        <v>14418435</v>
      </c>
      <c r="C591" s="16">
        <v>5.875</v>
      </c>
      <c r="D591" s="11" t="s">
        <v>5350</v>
      </c>
      <c r="E591" s="11">
        <v>2021865</v>
      </c>
      <c r="F591" s="17">
        <v>45907</v>
      </c>
      <c r="G591" s="91" t="s">
        <v>5346</v>
      </c>
      <c r="H591" s="91">
        <v>20117993</v>
      </c>
      <c r="I591" s="91"/>
      <c r="J591" s="91"/>
      <c r="K591" s="91"/>
      <c r="L591" s="91"/>
      <c r="M591" s="91"/>
      <c r="N591" s="91" t="s">
        <v>3597</v>
      </c>
      <c r="O591" s="91" t="s">
        <v>3579</v>
      </c>
      <c r="P591" s="91"/>
      <c r="Q591" s="91"/>
      <c r="R591" s="91"/>
      <c r="S591" s="91"/>
      <c r="T591" s="91"/>
      <c r="U591" s="91"/>
      <c r="V591" s="92">
        <v>45910</v>
      </c>
      <c r="W591" s="91" t="s">
        <v>8654</v>
      </c>
      <c r="X591" s="141" t="str">
        <f t="shared" si="5"/>
        <v>2025-ARDT-LV4-123-14418435</v>
      </c>
      <c r="Y591" s="92"/>
      <c r="Z591" s="151">
        <f ca="1">IF(AND(ISBLANK(F591), ISBLANK(V591)), "", NETWORKDAYS.INTL(F591, IF(V591="", TODAY(), V591), "0000110", DATA!$B$2:$B$200))</f>
        <v>4</v>
      </c>
    </row>
    <row r="592" spans="1:26" x14ac:dyDescent="0.25">
      <c r="A592" s="11" t="s">
        <v>8669</v>
      </c>
      <c r="B592" s="11">
        <v>14418434</v>
      </c>
      <c r="C592" s="16">
        <v>5.875</v>
      </c>
      <c r="D592" s="11" t="s">
        <v>5350</v>
      </c>
      <c r="E592" s="11">
        <v>2021865</v>
      </c>
      <c r="F592" s="17">
        <v>45907</v>
      </c>
      <c r="G592" s="91" t="s">
        <v>5346</v>
      </c>
      <c r="H592" s="91">
        <v>20117993</v>
      </c>
      <c r="I592" s="91"/>
      <c r="J592" s="91"/>
      <c r="K592" s="91"/>
      <c r="L592" s="91"/>
      <c r="M592" s="91"/>
      <c r="N592" s="91" t="s">
        <v>3597</v>
      </c>
      <c r="O592" s="91" t="s">
        <v>3579</v>
      </c>
      <c r="P592" s="91"/>
      <c r="Q592" s="91"/>
      <c r="R592" s="91"/>
      <c r="S592" s="91"/>
      <c r="T592" s="91"/>
      <c r="U592" s="91"/>
      <c r="V592" s="92">
        <v>45912</v>
      </c>
      <c r="W592" s="91" t="s">
        <v>8654</v>
      </c>
      <c r="X592" s="141" t="str">
        <f t="shared" si="5"/>
        <v>2025-ARDT-LV4-124-14418434</v>
      </c>
      <c r="Y592" s="92" t="s">
        <v>4968</v>
      </c>
      <c r="Z592" s="151">
        <f ca="1">IF(AND(ISBLANK(F592), ISBLANK(V592)), "", NETWORKDAYS.INTL(F592, IF(V592="", TODAY(), V592), "0000110", DATA!$B$2:$B$200))</f>
        <v>5</v>
      </c>
    </row>
    <row r="593" spans="1:26" x14ac:dyDescent="0.25">
      <c r="A593" s="11" t="s">
        <v>8670</v>
      </c>
      <c r="B593" s="11">
        <v>14403088</v>
      </c>
      <c r="C593" s="16">
        <v>8.375</v>
      </c>
      <c r="D593" s="11" t="s">
        <v>5350</v>
      </c>
      <c r="E593" s="11" t="s">
        <v>8285</v>
      </c>
      <c r="F593" s="17">
        <v>45907</v>
      </c>
      <c r="G593" s="91" t="s">
        <v>5346</v>
      </c>
      <c r="H593" s="91">
        <v>1267027</v>
      </c>
      <c r="I593" s="91"/>
      <c r="J593" s="91"/>
      <c r="K593" s="91"/>
      <c r="L593" s="91"/>
      <c r="M593" s="91"/>
      <c r="N593" s="91" t="s">
        <v>3597</v>
      </c>
      <c r="O593" s="91" t="s">
        <v>3579</v>
      </c>
      <c r="P593" s="91"/>
      <c r="Q593" s="91"/>
      <c r="R593" s="91"/>
      <c r="S593" s="91"/>
      <c r="T593" s="91"/>
      <c r="U593" s="91"/>
      <c r="V593" s="92">
        <v>45910</v>
      </c>
      <c r="W593" s="91" t="s">
        <v>7943</v>
      </c>
      <c r="X593" s="141" t="str">
        <f t="shared" si="5"/>
        <v>2025-ARDT-LV4-125-14403088</v>
      </c>
      <c r="Y593" s="92"/>
      <c r="Z593" s="151">
        <f ca="1">IF(AND(ISBLANK(F593), ISBLANK(V593)), "", NETWORKDAYS.INTL(F593, IF(V593="", TODAY(), V593), "0000110", DATA!$B$2:$B$200))</f>
        <v>4</v>
      </c>
    </row>
    <row r="594" spans="1:26" x14ac:dyDescent="0.25">
      <c r="A594" s="11" t="s">
        <v>8671</v>
      </c>
      <c r="B594" s="11">
        <v>14418436</v>
      </c>
      <c r="C594" s="16">
        <v>5.875</v>
      </c>
      <c r="D594" s="11" t="s">
        <v>5350</v>
      </c>
      <c r="E594" s="11">
        <v>2021865</v>
      </c>
      <c r="F594" s="17">
        <v>45907</v>
      </c>
      <c r="G594" s="91" t="s">
        <v>5346</v>
      </c>
      <c r="H594" s="91">
        <v>20117993</v>
      </c>
      <c r="I594" s="91"/>
      <c r="J594" s="91"/>
      <c r="K594" s="91"/>
      <c r="L594" s="91"/>
      <c r="M594" s="91"/>
      <c r="N594" s="91"/>
      <c r="O594" s="91"/>
      <c r="P594" s="91"/>
      <c r="Q594" s="91"/>
      <c r="R594" s="91"/>
      <c r="S594" s="91"/>
      <c r="T594" s="91"/>
      <c r="U594" s="91"/>
      <c r="V594" s="92">
        <v>45914</v>
      </c>
      <c r="W594" s="91" t="s">
        <v>8654</v>
      </c>
      <c r="X594" s="141" t="str">
        <f t="shared" si="5"/>
        <v>2025-ARDT-LV4-126-14418436</v>
      </c>
      <c r="Y594" s="92" t="s">
        <v>4968</v>
      </c>
      <c r="Z594" s="151">
        <f ca="1">IF(AND(ISBLANK(F594), ISBLANK(V594)), "", NETWORKDAYS.INTL(F594, IF(V594="", TODAY(), V594), "0000110", DATA!$B$2:$B$200))</f>
        <v>6</v>
      </c>
    </row>
    <row r="595" spans="1:26" x14ac:dyDescent="0.25">
      <c r="A595" s="11" t="s">
        <v>8682</v>
      </c>
      <c r="B595" s="11">
        <v>14403081</v>
      </c>
      <c r="C595" s="16">
        <v>8.375</v>
      </c>
      <c r="D595" s="11" t="s">
        <v>243</v>
      </c>
      <c r="E595" s="11" t="s">
        <v>8277</v>
      </c>
      <c r="F595" s="17">
        <v>45910</v>
      </c>
      <c r="G595" s="91" t="s">
        <v>5346</v>
      </c>
      <c r="H595" s="91">
        <v>1246020</v>
      </c>
      <c r="I595" s="91"/>
      <c r="J595" s="91"/>
      <c r="K595" s="91"/>
      <c r="L595" s="91"/>
      <c r="M595" s="91"/>
      <c r="N595" s="91"/>
      <c r="O595" s="91"/>
      <c r="P595" s="91"/>
      <c r="Q595" s="91"/>
      <c r="R595" s="91"/>
      <c r="S595" s="91"/>
      <c r="T595" s="91"/>
      <c r="U595" s="91"/>
      <c r="V595" s="92">
        <v>45915</v>
      </c>
      <c r="W595" s="91" t="s">
        <v>8683</v>
      </c>
      <c r="X595" s="141" t="str">
        <f t="shared" si="5"/>
        <v>2025-ARDT-LV4-127-14403081</v>
      </c>
      <c r="Y595" s="92"/>
      <c r="Z595" s="151">
        <f ca="1">IF(AND(ISBLANK(F595), ISBLANK(V595)), "", NETWORKDAYS.INTL(F595, IF(V595="", TODAY(), V595), "0000110", DATA!$B$2:$B$200))</f>
        <v>4</v>
      </c>
    </row>
    <row r="596" spans="1:26" x14ac:dyDescent="0.25">
      <c r="A596" s="11" t="s">
        <v>8700</v>
      </c>
      <c r="B596" s="10">
        <v>14414023</v>
      </c>
      <c r="C596" s="16">
        <v>8.5</v>
      </c>
      <c r="D596" s="11" t="s">
        <v>3681</v>
      </c>
      <c r="E596" s="11" t="s">
        <v>8118</v>
      </c>
      <c r="F596" s="17">
        <v>45914</v>
      </c>
      <c r="G596" s="91" t="s">
        <v>5346</v>
      </c>
      <c r="H596" s="91">
        <v>1269498</v>
      </c>
      <c r="I596" s="91"/>
      <c r="J596" s="91"/>
      <c r="K596" s="91"/>
      <c r="L596" s="91"/>
      <c r="M596" s="91"/>
      <c r="N596" s="91" t="s">
        <v>3578</v>
      </c>
      <c r="O596" s="91" t="s">
        <v>3579</v>
      </c>
      <c r="P596" s="91"/>
      <c r="Q596" s="91"/>
      <c r="R596" s="91"/>
      <c r="S596" s="91"/>
      <c r="T596" s="91"/>
      <c r="U596" s="91"/>
      <c r="V596" s="92">
        <v>45916</v>
      </c>
      <c r="W596" s="91" t="s">
        <v>8547</v>
      </c>
      <c r="X596" s="141" t="str">
        <f t="shared" si="5"/>
        <v>2025-ARDT-LV4-128-14414023</v>
      </c>
      <c r="Y596" s="92"/>
      <c r="Z596" s="151">
        <f ca="1">IF(AND(ISBLANK(F596), ISBLANK(V596)), "", NETWORKDAYS.INTL(F596, IF(V596="", TODAY(), V596), "0000110", DATA!$B$2:$B$200))</f>
        <v>3</v>
      </c>
    </row>
    <row r="597" spans="1:26" x14ac:dyDescent="0.25">
      <c r="A597" s="11" t="s">
        <v>8710</v>
      </c>
      <c r="B597" s="10">
        <v>14414024</v>
      </c>
      <c r="C597" s="16">
        <v>8.5</v>
      </c>
      <c r="D597" s="11" t="s">
        <v>3681</v>
      </c>
      <c r="E597" s="11" t="s">
        <v>8118</v>
      </c>
      <c r="F597" s="17">
        <v>45915</v>
      </c>
      <c r="G597" s="91" t="s">
        <v>5346</v>
      </c>
      <c r="H597" s="91">
        <v>1269498</v>
      </c>
      <c r="I597" s="91"/>
      <c r="J597" s="91"/>
      <c r="K597" s="91"/>
      <c r="L597" s="91"/>
      <c r="M597" s="91"/>
      <c r="N597" s="91" t="s">
        <v>3578</v>
      </c>
      <c r="O597" s="91" t="s">
        <v>3579</v>
      </c>
      <c r="P597" s="91"/>
      <c r="Q597" s="91"/>
      <c r="R597" s="91"/>
      <c r="S597" s="91"/>
      <c r="T597" s="91"/>
      <c r="U597" s="91"/>
      <c r="V597" s="92">
        <v>45918</v>
      </c>
      <c r="W597" s="91" t="s">
        <v>8547</v>
      </c>
      <c r="X597" s="141" t="str">
        <f t="shared" si="5"/>
        <v>2025-ARDT-LV4-129-14414024</v>
      </c>
      <c r="Y597" s="92"/>
      <c r="Z597" s="151">
        <f ca="1">IF(AND(ISBLANK(F597), ISBLANK(V597)), "", NETWORKDAYS.INTL(F597, IF(V597="", TODAY(), V597), "0000110", DATA!$B$2:$B$200))</f>
        <v>4</v>
      </c>
    </row>
    <row r="598" spans="1:26" x14ac:dyDescent="0.25">
      <c r="A598" s="11" t="s">
        <v>8748</v>
      </c>
      <c r="B598" s="11">
        <v>14420347</v>
      </c>
      <c r="C598" s="16">
        <v>5.875</v>
      </c>
      <c r="D598" s="11" t="s">
        <v>5350</v>
      </c>
      <c r="E598" s="11">
        <v>2021865</v>
      </c>
      <c r="F598" s="17">
        <v>45918</v>
      </c>
      <c r="G598" s="91" t="s">
        <v>5346</v>
      </c>
      <c r="H598" s="91">
        <v>20117993</v>
      </c>
      <c r="I598" s="91"/>
      <c r="J598" s="91"/>
      <c r="K598" s="91"/>
      <c r="L598" s="91"/>
      <c r="M598" s="91"/>
      <c r="N598" s="91" t="s">
        <v>3578</v>
      </c>
      <c r="O598" s="91" t="s">
        <v>3579</v>
      </c>
      <c r="P598" s="91"/>
      <c r="Q598" s="91"/>
      <c r="R598" s="91"/>
      <c r="S598" s="91"/>
      <c r="T598" s="91"/>
      <c r="U598" s="91"/>
      <c r="V598" s="17">
        <v>45921</v>
      </c>
      <c r="W598" s="91" t="s">
        <v>8654</v>
      </c>
      <c r="X598" s="141" t="str">
        <f t="shared" si="5"/>
        <v>2025-ARDT-LV4-130-14420347</v>
      </c>
      <c r="Y598" s="92"/>
      <c r="Z598" s="151">
        <f ca="1">IF(AND(ISBLANK(F598), ISBLANK(V598)), "", NETWORKDAYS.INTL(F598, IF(V598="", TODAY(), V598), "0000110", DATA!$B$2:$B$200))</f>
        <v>2</v>
      </c>
    </row>
    <row r="599" spans="1:26" x14ac:dyDescent="0.25">
      <c r="A599" s="11" t="s">
        <v>8749</v>
      </c>
      <c r="B599" s="11">
        <v>14418441</v>
      </c>
      <c r="C599" s="16">
        <v>8.375</v>
      </c>
      <c r="D599" s="11" t="s">
        <v>5350</v>
      </c>
      <c r="E599" s="11" t="s">
        <v>8285</v>
      </c>
      <c r="F599" s="17">
        <v>45918</v>
      </c>
      <c r="G599" s="91" t="s">
        <v>5346</v>
      </c>
      <c r="H599" s="91">
        <v>1267027</v>
      </c>
      <c r="I599" s="91"/>
      <c r="J599" s="91"/>
      <c r="K599" s="91"/>
      <c r="L599" s="91"/>
      <c r="M599" s="91"/>
      <c r="N599" s="91" t="s">
        <v>3578</v>
      </c>
      <c r="O599" s="91" t="s">
        <v>3579</v>
      </c>
      <c r="P599" s="91"/>
      <c r="Q599" s="91"/>
      <c r="R599" s="91"/>
      <c r="S599" s="91"/>
      <c r="T599" s="91"/>
      <c r="U599" s="91"/>
      <c r="V599" s="17">
        <v>45922</v>
      </c>
      <c r="W599" s="91" t="s">
        <v>7943</v>
      </c>
      <c r="X599" s="141" t="str">
        <f t="shared" si="5"/>
        <v>2025-ARDT-LV4-131-14418441</v>
      </c>
      <c r="Y599" s="92"/>
      <c r="Z599" s="151">
        <f ca="1">IF(AND(ISBLANK(F599), ISBLANK(V599)), "", NETWORKDAYS.INTL(F599, IF(V599="", TODAY(), V599), "0000110", DATA!$B$2:$B$200))</f>
        <v>3</v>
      </c>
    </row>
    <row r="600" spans="1:26" x14ac:dyDescent="0.25">
      <c r="A600" s="11" t="s">
        <v>8750</v>
      </c>
      <c r="B600" s="11">
        <v>14420346</v>
      </c>
      <c r="C600" s="16">
        <v>5.875</v>
      </c>
      <c r="D600" s="11" t="s">
        <v>5350</v>
      </c>
      <c r="E600" s="11">
        <v>2021865</v>
      </c>
      <c r="F600" s="17">
        <v>45918</v>
      </c>
      <c r="G600" s="91" t="s">
        <v>5346</v>
      </c>
      <c r="H600" s="91">
        <v>20117993</v>
      </c>
      <c r="I600" s="91"/>
      <c r="J600" s="91"/>
      <c r="K600" s="91"/>
      <c r="L600" s="91"/>
      <c r="M600" s="91"/>
      <c r="N600" s="91" t="s">
        <v>3578</v>
      </c>
      <c r="O600" s="91" t="s">
        <v>3579</v>
      </c>
      <c r="P600" s="91"/>
      <c r="Q600" s="91"/>
      <c r="R600" s="91"/>
      <c r="S600" s="91"/>
      <c r="T600" s="91"/>
      <c r="U600" s="91"/>
      <c r="V600" s="17">
        <v>45921</v>
      </c>
      <c r="W600" s="91" t="s">
        <v>8654</v>
      </c>
      <c r="X600" s="141" t="str">
        <f t="shared" si="5"/>
        <v>2025-ARDT-LV4-132-14420346</v>
      </c>
      <c r="Y600" s="92"/>
      <c r="Z600" s="151">
        <f ca="1">IF(AND(ISBLANK(F600), ISBLANK(V600)), "", NETWORKDAYS.INTL(F600, IF(V600="", TODAY(), V600), "0000110", DATA!$B$2:$B$200))</f>
        <v>2</v>
      </c>
    </row>
    <row r="601" spans="1:26" x14ac:dyDescent="0.25">
      <c r="A601" s="11" t="s">
        <v>8751</v>
      </c>
      <c r="B601" s="11">
        <v>14420348</v>
      </c>
      <c r="C601" s="16">
        <v>5.875</v>
      </c>
      <c r="D601" s="11" t="s">
        <v>5350</v>
      </c>
      <c r="E601" s="11">
        <v>2021865</v>
      </c>
      <c r="F601" s="17">
        <v>45918</v>
      </c>
      <c r="G601" s="91" t="s">
        <v>5346</v>
      </c>
      <c r="H601" s="91">
        <v>20117993</v>
      </c>
      <c r="I601" s="91"/>
      <c r="J601" s="91"/>
      <c r="K601" s="91"/>
      <c r="L601" s="91"/>
      <c r="M601" s="91"/>
      <c r="N601" s="91" t="s">
        <v>3578</v>
      </c>
      <c r="O601" s="91" t="s">
        <v>3579</v>
      </c>
      <c r="P601" s="91"/>
      <c r="Q601" s="91"/>
      <c r="R601" s="91"/>
      <c r="S601" s="91"/>
      <c r="T601" s="91"/>
      <c r="U601" s="91"/>
      <c r="V601" s="17">
        <v>45922</v>
      </c>
      <c r="W601" s="91" t="s">
        <v>8654</v>
      </c>
      <c r="X601" s="141" t="str">
        <f t="shared" si="5"/>
        <v>2025-ARDT-LV4-133-14420348</v>
      </c>
      <c r="Y601" s="92"/>
      <c r="Z601" s="151">
        <f ca="1">IF(AND(ISBLANK(F601), ISBLANK(V601)), "", NETWORKDAYS.INTL(F601, IF(V601="", TODAY(), V601), "0000110", DATA!$B$2:$B$200))</f>
        <v>3</v>
      </c>
    </row>
    <row r="602" spans="1:26" x14ac:dyDescent="0.25">
      <c r="A602" s="11" t="s">
        <v>8752</v>
      </c>
      <c r="B602" s="11">
        <v>14426674</v>
      </c>
      <c r="C602" s="16">
        <v>5.875</v>
      </c>
      <c r="D602" s="11" t="s">
        <v>5350</v>
      </c>
      <c r="E602" s="11">
        <v>2021865</v>
      </c>
      <c r="F602" s="17">
        <v>45918</v>
      </c>
      <c r="G602" s="91" t="s">
        <v>5346</v>
      </c>
      <c r="H602" s="91">
        <v>20117993</v>
      </c>
      <c r="I602" s="91"/>
      <c r="J602" s="91"/>
      <c r="K602" s="91"/>
      <c r="L602" s="91"/>
      <c r="M602" s="91"/>
      <c r="N602" s="91" t="s">
        <v>3578</v>
      </c>
      <c r="O602" s="91" t="s">
        <v>3579</v>
      </c>
      <c r="P602" s="91"/>
      <c r="Q602" s="91"/>
      <c r="R602" s="91"/>
      <c r="S602" s="91"/>
      <c r="T602" s="91"/>
      <c r="U602" s="91"/>
      <c r="V602" s="92">
        <v>45924</v>
      </c>
      <c r="W602" s="91" t="s">
        <v>8654</v>
      </c>
      <c r="X602" s="141" t="str">
        <f t="shared" si="5"/>
        <v>2025-ARDT-LV4-134-14426674</v>
      </c>
      <c r="Y602" s="92"/>
      <c r="Z602" s="151">
        <f ca="1">IF(AND(ISBLANK(F602), ISBLANK(V602)), "", NETWORKDAYS.INTL(F602, IF(V602="", TODAY(), V602), "0000110", DATA!$B$2:$B$200))</f>
        <v>4</v>
      </c>
    </row>
    <row r="603" spans="1:26" x14ac:dyDescent="0.25">
      <c r="A603" s="11" t="s">
        <v>8756</v>
      </c>
      <c r="B603" s="11">
        <v>14426675</v>
      </c>
      <c r="C603" s="16">
        <v>5.875</v>
      </c>
      <c r="D603" s="11" t="s">
        <v>5350</v>
      </c>
      <c r="E603" s="11">
        <v>2021865</v>
      </c>
      <c r="F603" s="17">
        <v>45921</v>
      </c>
      <c r="G603" s="91" t="s">
        <v>5346</v>
      </c>
      <c r="H603" s="91">
        <v>20117993</v>
      </c>
      <c r="I603" s="91"/>
      <c r="J603" s="91"/>
      <c r="K603" s="91"/>
      <c r="L603" s="91"/>
      <c r="M603" s="91"/>
      <c r="N603" s="91" t="s">
        <v>3578</v>
      </c>
      <c r="O603" s="91" t="s">
        <v>3579</v>
      </c>
      <c r="P603" s="91"/>
      <c r="Q603" s="91"/>
      <c r="R603" s="91"/>
      <c r="S603" s="91"/>
      <c r="T603" s="91"/>
      <c r="U603" s="91"/>
      <c r="V603" s="92">
        <v>45929</v>
      </c>
      <c r="W603" s="91" t="s">
        <v>8654</v>
      </c>
      <c r="X603" s="141" t="str">
        <f t="shared" si="5"/>
        <v>2025-ARDT-LV4-135-14426675</v>
      </c>
      <c r="Y603" s="92" t="s">
        <v>4968</v>
      </c>
      <c r="Z603" s="151">
        <f ca="1">IF(AND(ISBLANK(F603), ISBLANK(V603)), "", NETWORKDAYS.INTL(F603, IF(V603="", TODAY(), V603), "0000110", DATA!$B$2:$B$200))</f>
        <v>6</v>
      </c>
    </row>
    <row r="604" spans="1:26" x14ac:dyDescent="0.25">
      <c r="A604" s="11" t="s">
        <v>8757</v>
      </c>
      <c r="B604" s="11">
        <v>14426673</v>
      </c>
      <c r="C604" s="16">
        <v>5.875</v>
      </c>
      <c r="D604" s="11" t="s">
        <v>5350</v>
      </c>
      <c r="E604" s="11">
        <v>2021865</v>
      </c>
      <c r="F604" s="17">
        <v>45921</v>
      </c>
      <c r="G604" s="91" t="s">
        <v>5346</v>
      </c>
      <c r="H604" s="91">
        <v>20117993</v>
      </c>
      <c r="I604" s="91"/>
      <c r="J604" s="91"/>
      <c r="K604" s="91"/>
      <c r="L604" s="91"/>
      <c r="M604" s="91"/>
      <c r="N604" s="91" t="s">
        <v>3578</v>
      </c>
      <c r="O604" s="91" t="s">
        <v>3579</v>
      </c>
      <c r="P604" s="91"/>
      <c r="Q604" s="91"/>
      <c r="R604" s="91"/>
      <c r="S604" s="91"/>
      <c r="T604" s="91"/>
      <c r="U604" s="91"/>
      <c r="V604" s="92">
        <v>45929</v>
      </c>
      <c r="W604" s="91" t="s">
        <v>8654</v>
      </c>
      <c r="X604" s="91" t="str">
        <f t="shared" si="5"/>
        <v>2025-ARDT-LV4-136-14426673</v>
      </c>
      <c r="Y604" s="92" t="s">
        <v>4968</v>
      </c>
      <c r="Z604" s="151">
        <f ca="1">IF(AND(ISBLANK(F604), ISBLANK(V604)), "", NETWORKDAYS.INTL(F604, IF(V604="", TODAY(), V604), "0000110", DATA!$B$2:$B$200))</f>
        <v>6</v>
      </c>
    </row>
    <row r="605" spans="1:26" x14ac:dyDescent="0.25">
      <c r="A605" s="11" t="s">
        <v>8765</v>
      </c>
      <c r="B605" s="11">
        <v>14426679</v>
      </c>
      <c r="C605" s="16">
        <v>8.375</v>
      </c>
      <c r="D605" s="11" t="s">
        <v>5937</v>
      </c>
      <c r="E605" s="11" t="s">
        <v>8766</v>
      </c>
      <c r="F605" s="17">
        <v>45922</v>
      </c>
      <c r="G605" s="91" t="s">
        <v>5346</v>
      </c>
      <c r="H605" s="91">
        <v>1267027</v>
      </c>
      <c r="I605" s="91"/>
      <c r="J605" s="91"/>
      <c r="K605" s="91"/>
      <c r="L605" s="91"/>
      <c r="M605" s="91"/>
      <c r="N605" s="91" t="s">
        <v>3578</v>
      </c>
      <c r="O605" s="91" t="s">
        <v>3579</v>
      </c>
      <c r="P605" s="91"/>
      <c r="Q605" s="91"/>
      <c r="R605" s="91"/>
      <c r="S605" s="91"/>
      <c r="T605" s="91"/>
      <c r="U605" s="91"/>
      <c r="V605" s="92">
        <v>45925</v>
      </c>
      <c r="W605" s="91" t="s">
        <v>7943</v>
      </c>
      <c r="X605" s="91" t="str">
        <f t="shared" si="5"/>
        <v>2025-ARDT-LV4-137-14426679</v>
      </c>
      <c r="Y605" s="92"/>
      <c r="Z605" s="151">
        <f ca="1">IF(AND(ISBLANK(F605), ISBLANK(V605)), "", NETWORKDAYS.INTL(F605, IF(V605="", TODAY(), V605), "0000110", DATA!$B$2:$B$200))</f>
        <v>3</v>
      </c>
    </row>
    <row r="606" spans="1:26" x14ac:dyDescent="0.25">
      <c r="A606" s="11" t="s">
        <v>8767</v>
      </c>
      <c r="B606" s="11">
        <v>14414025</v>
      </c>
      <c r="C606" s="16">
        <v>8.5</v>
      </c>
      <c r="D606" s="11" t="s">
        <v>3681</v>
      </c>
      <c r="E606" s="11" t="s">
        <v>8118</v>
      </c>
      <c r="F606" s="17">
        <v>45924</v>
      </c>
      <c r="G606" s="91" t="s">
        <v>5346</v>
      </c>
      <c r="H606" s="91">
        <v>1269498</v>
      </c>
      <c r="I606" s="91"/>
      <c r="J606" s="91"/>
      <c r="K606" s="91"/>
      <c r="L606" s="91"/>
      <c r="M606" s="91"/>
      <c r="N606" s="91" t="s">
        <v>3578</v>
      </c>
      <c r="O606" s="91" t="s">
        <v>3579</v>
      </c>
      <c r="P606" s="91"/>
      <c r="Q606" s="91"/>
      <c r="R606" s="91"/>
      <c r="S606" s="91"/>
      <c r="T606" s="91"/>
      <c r="U606" s="91"/>
      <c r="V606" s="92">
        <v>45926</v>
      </c>
      <c r="W606" s="91" t="s">
        <v>8547</v>
      </c>
      <c r="X606" s="91" t="str">
        <f t="shared" si="5"/>
        <v>2025-ARDT-LV4-138-14414025</v>
      </c>
      <c r="Y606" s="92"/>
      <c r="Z606" s="151">
        <f ca="1">IF(AND(ISBLANK(F606), ISBLANK(V606)), "", NETWORKDAYS.INTL(F606, IF(V606="", TODAY(), V606), "0000110", DATA!$B$2:$B$200))</f>
        <v>2</v>
      </c>
    </row>
    <row r="607" spans="1:26" x14ac:dyDescent="0.25">
      <c r="A607" s="11" t="s">
        <v>8772</v>
      </c>
      <c r="B607" s="11">
        <v>14280247</v>
      </c>
      <c r="C607" s="16">
        <v>8.5</v>
      </c>
      <c r="D607" s="11" t="s">
        <v>3689</v>
      </c>
      <c r="E607" s="11">
        <v>1254762</v>
      </c>
      <c r="F607" s="17">
        <v>45925</v>
      </c>
      <c r="G607" s="91" t="s">
        <v>5346</v>
      </c>
      <c r="H607" s="91">
        <v>2001502</v>
      </c>
      <c r="I607" s="91"/>
      <c r="J607" s="91"/>
      <c r="K607" s="91"/>
      <c r="L607" s="91"/>
      <c r="M607" s="91"/>
      <c r="N607" s="91" t="s">
        <v>3578</v>
      </c>
      <c r="O607" s="91" t="s">
        <v>3579</v>
      </c>
      <c r="P607" s="91"/>
      <c r="Q607" s="91"/>
      <c r="R607" s="91"/>
      <c r="S607" s="91"/>
      <c r="T607" s="91"/>
      <c r="U607" s="91"/>
      <c r="V607" s="92">
        <v>45931</v>
      </c>
      <c r="W607" s="91" t="s">
        <v>8773</v>
      </c>
      <c r="X607" s="91" t="str">
        <f>A607&amp;"-"&amp;B607</f>
        <v>2025-ARDT-LV4-139-14280247</v>
      </c>
      <c r="Y607" s="92"/>
      <c r="Z607" s="151">
        <f ca="1">IF(AND(ISBLANK(F607), ISBLANK(V607)), "", NETWORKDAYS.INTL(F607, IF(V607="", TODAY(), V607), "0000110", DATA!$B$2:$B$200))</f>
        <v>5</v>
      </c>
    </row>
    <row r="608" spans="1:26" x14ac:dyDescent="0.25">
      <c r="A608" s="11" t="s">
        <v>8770</v>
      </c>
      <c r="B608" s="11">
        <v>14426676</v>
      </c>
      <c r="C608" s="16">
        <v>5.875</v>
      </c>
      <c r="D608" s="11" t="s">
        <v>5350</v>
      </c>
      <c r="E608" s="11">
        <v>2021865</v>
      </c>
      <c r="F608" s="17">
        <v>45925</v>
      </c>
      <c r="G608" s="91" t="s">
        <v>5346</v>
      </c>
      <c r="H608" s="91">
        <v>2017993</v>
      </c>
      <c r="I608" s="91"/>
      <c r="J608" s="91"/>
      <c r="K608" s="91"/>
      <c r="L608" s="91"/>
      <c r="M608" s="91"/>
      <c r="N608" s="91" t="s">
        <v>3578</v>
      </c>
      <c r="O608" s="91" t="s">
        <v>3579</v>
      </c>
      <c r="P608" s="91"/>
      <c r="Q608" s="91"/>
      <c r="R608" s="91"/>
      <c r="S608" s="91"/>
      <c r="T608" s="91"/>
      <c r="U608" s="91"/>
      <c r="V608" s="92">
        <v>45929</v>
      </c>
      <c r="W608" s="91" t="s">
        <v>8219</v>
      </c>
      <c r="X608" s="91" t="str">
        <f t="shared" ref="X608:X642" si="6">A608&amp;"-"&amp;B608</f>
        <v>2025-ARDT-LV4-140-14426676</v>
      </c>
      <c r="Y608" s="92"/>
      <c r="Z608" s="151">
        <f ca="1">IF(AND(ISBLANK(F608), ISBLANK(V608)), "", NETWORKDAYS.INTL(F608, IF(V608="", TODAY(), V608), "0000110", DATA!$B$2:$B$200))</f>
        <v>3</v>
      </c>
    </row>
    <row r="609" spans="1:26" x14ac:dyDescent="0.25">
      <c r="A609" s="11" t="s">
        <v>8771</v>
      </c>
      <c r="B609" s="11">
        <v>14414026</v>
      </c>
      <c r="C609" s="16">
        <v>8.5</v>
      </c>
      <c r="D609" s="11" t="s">
        <v>3681</v>
      </c>
      <c r="E609" s="11">
        <v>1276939</v>
      </c>
      <c r="F609" s="17">
        <v>45925</v>
      </c>
      <c r="G609" s="91" t="s">
        <v>5346</v>
      </c>
      <c r="H609" s="91">
        <v>1269498</v>
      </c>
      <c r="I609" s="91"/>
      <c r="J609" s="91"/>
      <c r="K609" s="91"/>
      <c r="L609" s="91"/>
      <c r="M609" s="91"/>
      <c r="N609" s="91" t="s">
        <v>3578</v>
      </c>
      <c r="O609" s="91" t="s">
        <v>3579</v>
      </c>
      <c r="P609" s="91"/>
      <c r="Q609" s="91"/>
      <c r="R609" s="91"/>
      <c r="S609" s="91"/>
      <c r="T609" s="91"/>
      <c r="U609" s="91"/>
      <c r="V609" s="92">
        <v>45930</v>
      </c>
      <c r="W609" s="91" t="s">
        <v>6039</v>
      </c>
      <c r="X609" s="91" t="str">
        <f t="shared" si="6"/>
        <v>2025-ARDT-LV4-141-14414026</v>
      </c>
      <c r="Y609" s="92"/>
      <c r="Z609" s="151">
        <f ca="1">IF(AND(ISBLANK(F609), ISBLANK(V609)), "", NETWORKDAYS.INTL(F609, IF(V609="", TODAY(), V609), "0000110", DATA!$B$2:$B$200))</f>
        <v>4</v>
      </c>
    </row>
    <row r="610" spans="1:26" x14ac:dyDescent="0.25">
      <c r="A610" s="11" t="s">
        <v>8790</v>
      </c>
      <c r="B610" s="266">
        <v>14426677</v>
      </c>
      <c r="C610" s="16">
        <v>5.875</v>
      </c>
      <c r="D610" s="11" t="s">
        <v>5350</v>
      </c>
      <c r="E610" s="11">
        <v>2021865</v>
      </c>
      <c r="F610" s="17">
        <v>45928</v>
      </c>
      <c r="G610" s="91" t="s">
        <v>5346</v>
      </c>
      <c r="H610" s="91">
        <v>2017993</v>
      </c>
      <c r="I610" s="91"/>
      <c r="J610" s="91"/>
      <c r="K610" s="91"/>
      <c r="L610" s="91"/>
      <c r="M610" s="91"/>
      <c r="N610" s="91" t="s">
        <v>3578</v>
      </c>
      <c r="O610" s="91" t="s">
        <v>3579</v>
      </c>
      <c r="P610" s="91"/>
      <c r="Q610" s="91"/>
      <c r="R610" s="91"/>
      <c r="S610" s="91"/>
      <c r="T610" s="91"/>
      <c r="U610" s="91"/>
      <c r="V610" s="92">
        <v>45932</v>
      </c>
      <c r="W610" s="91" t="s">
        <v>8219</v>
      </c>
      <c r="X610" s="91" t="str">
        <f t="shared" si="6"/>
        <v>2025-ARDT-LV4-142-14426677</v>
      </c>
      <c r="Y610" s="92"/>
      <c r="Z610" s="151">
        <f ca="1">IF(AND(ISBLANK(F610), ISBLANK(V610)), "", NETWORKDAYS.INTL(F610, IF(V610="", TODAY(), V610), "0000110", DATA!$B$2:$B$200))</f>
        <v>5</v>
      </c>
    </row>
    <row r="611" spans="1:26" x14ac:dyDescent="0.25">
      <c r="A611" s="11" t="s">
        <v>8791</v>
      </c>
      <c r="B611" s="266">
        <v>14414028</v>
      </c>
      <c r="C611" s="16">
        <v>8.5</v>
      </c>
      <c r="D611" s="11" t="s">
        <v>3681</v>
      </c>
      <c r="E611" s="11">
        <v>1276939</v>
      </c>
      <c r="F611" s="17">
        <v>45928</v>
      </c>
      <c r="G611" s="91" t="s">
        <v>5346</v>
      </c>
      <c r="H611" s="91">
        <v>1269498</v>
      </c>
      <c r="I611" s="91"/>
      <c r="J611" s="91"/>
      <c r="K611" s="91"/>
      <c r="L611" s="91"/>
      <c r="M611" s="91"/>
      <c r="N611" s="91" t="s">
        <v>3578</v>
      </c>
      <c r="O611" s="91" t="s">
        <v>3579</v>
      </c>
      <c r="P611" s="91"/>
      <c r="Q611" s="91"/>
      <c r="R611" s="91"/>
      <c r="S611" s="91"/>
      <c r="T611" s="91"/>
      <c r="U611" s="91"/>
      <c r="V611" s="92">
        <v>45932</v>
      </c>
      <c r="W611" s="91" t="s">
        <v>8547</v>
      </c>
      <c r="X611" s="91" t="str">
        <f t="shared" si="6"/>
        <v>2025-ARDT-LV4-143-14414028</v>
      </c>
      <c r="Y611" s="92"/>
      <c r="Z611" s="151">
        <f ca="1">IF(AND(ISBLANK(F611), ISBLANK(V611)), "", NETWORKDAYS.INTL(F611, IF(V611="", TODAY(), V611), "0000110", DATA!$B$2:$B$200))</f>
        <v>5</v>
      </c>
    </row>
    <row r="612" spans="1:26" x14ac:dyDescent="0.25">
      <c r="A612" s="11" t="s">
        <v>8792</v>
      </c>
      <c r="B612" s="266">
        <v>14426678</v>
      </c>
      <c r="C612" s="16">
        <v>5.875</v>
      </c>
      <c r="D612" s="11" t="s">
        <v>5350</v>
      </c>
      <c r="E612" s="11">
        <v>2021865</v>
      </c>
      <c r="F612" s="17">
        <v>45928</v>
      </c>
      <c r="G612" s="91" t="s">
        <v>5346</v>
      </c>
      <c r="H612" s="91">
        <v>2017993</v>
      </c>
      <c r="I612" s="91"/>
      <c r="J612" s="91"/>
      <c r="K612" s="91"/>
      <c r="L612" s="91"/>
      <c r="M612" s="91"/>
      <c r="N612" s="91" t="s">
        <v>3578</v>
      </c>
      <c r="O612" s="91" t="s">
        <v>3579</v>
      </c>
      <c r="P612" s="91"/>
      <c r="Q612" s="91"/>
      <c r="R612" s="91"/>
      <c r="S612" s="91"/>
      <c r="T612" s="91"/>
      <c r="U612" s="91"/>
      <c r="V612" s="92">
        <v>45936</v>
      </c>
      <c r="W612" s="91" t="s">
        <v>8219</v>
      </c>
      <c r="X612" s="91" t="str">
        <f t="shared" si="6"/>
        <v>2025-ARDT-LV4-144-14426678</v>
      </c>
      <c r="Y612" s="92" t="s">
        <v>8870</v>
      </c>
      <c r="Z612" s="151">
        <f ca="1">IF(AND(ISBLANK(F612), ISBLANK(V612)), "", NETWORKDAYS.INTL(F612, IF(V612="", TODAY(), V612), "0000110", DATA!$B$2:$B$200))</f>
        <v>7</v>
      </c>
    </row>
    <row r="613" spans="1:26" x14ac:dyDescent="0.25">
      <c r="A613" s="11" t="s">
        <v>8794</v>
      </c>
      <c r="B613" s="266">
        <v>14442323</v>
      </c>
      <c r="C613" s="16">
        <v>5.875</v>
      </c>
      <c r="D613" s="11" t="s">
        <v>5350</v>
      </c>
      <c r="E613" s="11">
        <v>2021865</v>
      </c>
      <c r="F613" s="17">
        <v>45929</v>
      </c>
      <c r="G613" s="91" t="s">
        <v>5346</v>
      </c>
      <c r="H613" s="91">
        <v>2017993</v>
      </c>
      <c r="I613" s="91"/>
      <c r="J613" s="91"/>
      <c r="K613" s="91"/>
      <c r="L613" s="91"/>
      <c r="M613" s="91"/>
      <c r="N613" s="91" t="s">
        <v>3578</v>
      </c>
      <c r="O613" s="91" t="s">
        <v>3579</v>
      </c>
      <c r="P613" s="91"/>
      <c r="Q613" s="91"/>
      <c r="R613" s="91"/>
      <c r="S613" s="91"/>
      <c r="T613" s="91"/>
      <c r="U613" s="91"/>
      <c r="V613" s="92">
        <v>45937</v>
      </c>
      <c r="W613" s="91" t="s">
        <v>8219</v>
      </c>
      <c r="X613" s="91" t="str">
        <f t="shared" si="6"/>
        <v>2025-ARDT-LV4-145-14442323</v>
      </c>
      <c r="Y613" s="92" t="s">
        <v>8870</v>
      </c>
      <c r="Z613" s="151">
        <f ca="1">IF(AND(ISBLANK(F613), ISBLANK(V613)), "", NETWORKDAYS.INTL(F613, IF(V613="", TODAY(), V613), "0000110", DATA!$B$2:$B$200))</f>
        <v>7</v>
      </c>
    </row>
    <row r="614" spans="1:26" x14ac:dyDescent="0.25">
      <c r="A614" s="11" t="s">
        <v>8799</v>
      </c>
      <c r="B614" s="266">
        <v>14442324</v>
      </c>
      <c r="C614" s="16">
        <v>5.875</v>
      </c>
      <c r="D614" s="11" t="s">
        <v>5350</v>
      </c>
      <c r="E614" s="11">
        <v>2021865</v>
      </c>
      <c r="F614" s="17">
        <v>45929</v>
      </c>
      <c r="G614" s="91" t="s">
        <v>5346</v>
      </c>
      <c r="H614" s="91">
        <v>2017993</v>
      </c>
      <c r="I614" s="91"/>
      <c r="J614" s="91"/>
      <c r="K614" s="91"/>
      <c r="L614" s="91"/>
      <c r="M614" s="91"/>
      <c r="N614" s="91" t="s">
        <v>3578</v>
      </c>
      <c r="O614" s="91" t="s">
        <v>3579</v>
      </c>
      <c r="P614" s="91"/>
      <c r="Q614" s="91"/>
      <c r="R614" s="91"/>
      <c r="S614" s="91"/>
      <c r="T614" s="91"/>
      <c r="U614" s="91"/>
      <c r="V614" s="92">
        <v>45937</v>
      </c>
      <c r="W614" s="91" t="s">
        <v>8219</v>
      </c>
      <c r="X614" s="91" t="str">
        <f t="shared" si="6"/>
        <v>2025-ARDT-LV4-146-14442324</v>
      </c>
      <c r="Y614" s="92" t="s">
        <v>8870</v>
      </c>
      <c r="Z614" s="151">
        <f ca="1">IF(AND(ISBLANK(F614), ISBLANK(V614)), "", NETWORKDAYS.INTL(F614, IF(V614="", TODAY(), V614), "0000110", DATA!$B$2:$B$200))</f>
        <v>7</v>
      </c>
    </row>
    <row r="615" spans="1:26" x14ac:dyDescent="0.25">
      <c r="A615" s="11" t="s">
        <v>8800</v>
      </c>
      <c r="B615" s="266">
        <v>14451069</v>
      </c>
      <c r="C615" s="16">
        <v>6.125</v>
      </c>
      <c r="D615" s="11" t="s">
        <v>661</v>
      </c>
      <c r="E615" s="11">
        <v>1160951</v>
      </c>
      <c r="F615" s="17">
        <v>45931</v>
      </c>
      <c r="G615" s="91" t="s">
        <v>5346</v>
      </c>
      <c r="H615" s="91">
        <v>1198387</v>
      </c>
      <c r="I615" s="91"/>
      <c r="J615" s="91"/>
      <c r="K615" s="91"/>
      <c r="L615" s="91"/>
      <c r="M615" s="91"/>
      <c r="N615" s="91" t="s">
        <v>3578</v>
      </c>
      <c r="O615" s="91" t="s">
        <v>3579</v>
      </c>
      <c r="P615" s="91"/>
      <c r="Q615" s="91"/>
      <c r="R615" s="91"/>
      <c r="S615" s="91"/>
      <c r="T615" s="91"/>
      <c r="U615" s="91"/>
      <c r="V615" s="92">
        <v>45931</v>
      </c>
      <c r="W615" s="91" t="s">
        <v>8801</v>
      </c>
      <c r="X615" s="91" t="str">
        <f t="shared" si="6"/>
        <v>2025-ARDT-LV4-147-14451069</v>
      </c>
      <c r="Y615" s="92"/>
      <c r="Z615" s="151">
        <f ca="1">IF(AND(ISBLANK(F615), ISBLANK(V615)), "", NETWORKDAYS.INTL(F615, IF(V615="", TODAY(), V615), "0000110", DATA!$B$2:$B$200))</f>
        <v>1</v>
      </c>
    </row>
    <row r="616" spans="1:26" x14ac:dyDescent="0.25">
      <c r="A616" s="11" t="s">
        <v>8804</v>
      </c>
      <c r="B616" s="11">
        <v>14442327</v>
      </c>
      <c r="C616" s="16" t="s">
        <v>3688</v>
      </c>
      <c r="D616" s="11" t="s">
        <v>5357</v>
      </c>
      <c r="E616" s="11">
        <v>2019412</v>
      </c>
      <c r="F616" s="17">
        <v>45931</v>
      </c>
      <c r="G616" s="91" t="s">
        <v>5346</v>
      </c>
      <c r="H616" s="91">
        <v>2013542</v>
      </c>
      <c r="I616" s="91"/>
      <c r="J616" s="91"/>
      <c r="K616" s="91"/>
      <c r="L616" s="91"/>
      <c r="M616" s="91"/>
      <c r="N616" s="91" t="s">
        <v>3578</v>
      </c>
      <c r="O616" s="91" t="s">
        <v>3579</v>
      </c>
      <c r="P616" s="91"/>
      <c r="Q616" s="91"/>
      <c r="R616" s="91"/>
      <c r="S616" s="91"/>
      <c r="T616" s="91"/>
      <c r="U616" s="91"/>
      <c r="V616" s="92">
        <v>45936</v>
      </c>
      <c r="W616" s="91" t="s">
        <v>8805</v>
      </c>
      <c r="X616" s="91" t="str">
        <f t="shared" si="6"/>
        <v>2025-ARDT-LV4-148-14442327</v>
      </c>
      <c r="Y616" s="92"/>
      <c r="Z616" s="151">
        <f ca="1">IF(AND(ISBLANK(F616), ISBLANK(V616)), "", NETWORKDAYS.INTL(F616, IF(V616="", TODAY(), V616), "0000110", DATA!$B$2:$B$200))</f>
        <v>4</v>
      </c>
    </row>
    <row r="617" spans="1:26" x14ac:dyDescent="0.25">
      <c r="A617" s="11" t="s">
        <v>8806</v>
      </c>
      <c r="B617" s="266">
        <v>14447590</v>
      </c>
      <c r="C617" s="16">
        <v>6.125</v>
      </c>
      <c r="D617" s="11" t="s">
        <v>661</v>
      </c>
      <c r="E617" s="11">
        <v>1160951</v>
      </c>
      <c r="F617" s="17">
        <v>45931</v>
      </c>
      <c r="G617" s="91" t="s">
        <v>5346</v>
      </c>
      <c r="H617" s="91">
        <v>1198387</v>
      </c>
      <c r="I617" s="91"/>
      <c r="J617" s="91"/>
      <c r="K617" s="91"/>
      <c r="L617" s="91"/>
      <c r="M617" s="91"/>
      <c r="N617" s="91" t="s">
        <v>3578</v>
      </c>
      <c r="O617" s="91" t="s">
        <v>3579</v>
      </c>
      <c r="P617" s="91"/>
      <c r="Q617" s="91"/>
      <c r="R617" s="91"/>
      <c r="S617" s="91"/>
      <c r="T617" s="91"/>
      <c r="U617" s="91"/>
      <c r="V617" s="92">
        <v>45935</v>
      </c>
      <c r="W617" s="91" t="s">
        <v>8801</v>
      </c>
      <c r="X617" s="91" t="str">
        <f t="shared" si="6"/>
        <v>2025-ARDT-LV4-149-14447590</v>
      </c>
      <c r="Y617" s="92"/>
      <c r="Z617" s="151">
        <f ca="1">IF(AND(ISBLANK(F617), ISBLANK(V617)), "", NETWORKDAYS.INTL(F617, IF(V617="", TODAY(), V617), "0000110", DATA!$B$2:$B$200))</f>
        <v>3</v>
      </c>
    </row>
    <row r="618" spans="1:26" x14ac:dyDescent="0.25">
      <c r="A618" s="11" t="s">
        <v>8835</v>
      </c>
      <c r="B618" s="19">
        <v>14144613</v>
      </c>
      <c r="C618" s="16">
        <v>3.625</v>
      </c>
      <c r="D618" s="11" t="s">
        <v>5783</v>
      </c>
      <c r="E618" s="11">
        <v>1216970</v>
      </c>
      <c r="F618" s="17">
        <v>45942</v>
      </c>
      <c r="G618" s="91" t="s">
        <v>5346</v>
      </c>
      <c r="H618" s="91">
        <v>1270617</v>
      </c>
      <c r="I618" s="91"/>
      <c r="J618" s="91"/>
      <c r="K618" s="91"/>
      <c r="L618" s="91"/>
      <c r="M618" s="91"/>
      <c r="N618" s="91" t="s">
        <v>3578</v>
      </c>
      <c r="O618" s="91" t="s">
        <v>3579</v>
      </c>
      <c r="P618" s="91"/>
      <c r="Q618" s="91"/>
      <c r="R618" s="91"/>
      <c r="S618" s="91"/>
      <c r="T618" s="91"/>
      <c r="U618" s="91"/>
      <c r="V618" s="92">
        <v>45944</v>
      </c>
      <c r="W618" s="91" t="s">
        <v>8837</v>
      </c>
      <c r="X618" s="91" t="str">
        <f t="shared" si="6"/>
        <v>2025-ARDT-LV4-150-14144613</v>
      </c>
      <c r="Y618" s="92"/>
      <c r="Z618" s="151">
        <f ca="1">IF(AND(ISBLANK(F618), ISBLANK(V618)), "", NETWORKDAYS.INTL(F618, IF(V618="", TODAY(), V618), "0000110", DATA!$B$2:$B$200))</f>
        <v>3</v>
      </c>
    </row>
    <row r="619" spans="1:26" x14ac:dyDescent="0.25">
      <c r="A619" s="11" t="s">
        <v>8836</v>
      </c>
      <c r="B619" s="11">
        <v>14136221</v>
      </c>
      <c r="C619" s="16">
        <v>3.625</v>
      </c>
      <c r="D619" s="11" t="s">
        <v>5783</v>
      </c>
      <c r="E619" s="11">
        <v>1216970</v>
      </c>
      <c r="F619" s="17">
        <v>45942</v>
      </c>
      <c r="G619" s="91" t="s">
        <v>5346</v>
      </c>
      <c r="H619" s="91">
        <v>1270617</v>
      </c>
      <c r="I619" s="91"/>
      <c r="J619" s="91"/>
      <c r="K619" s="91"/>
      <c r="L619" s="91"/>
      <c r="M619" s="91"/>
      <c r="N619" s="91" t="s">
        <v>3578</v>
      </c>
      <c r="O619" s="91" t="s">
        <v>3579</v>
      </c>
      <c r="P619" s="91"/>
      <c r="Q619" s="91"/>
      <c r="R619" s="91"/>
      <c r="S619" s="91"/>
      <c r="T619" s="91"/>
      <c r="U619" s="91"/>
      <c r="V619" s="92">
        <v>45944</v>
      </c>
      <c r="W619" s="91" t="s">
        <v>8837</v>
      </c>
      <c r="X619" s="91" t="str">
        <f t="shared" si="6"/>
        <v>2025-ARDT-LV4-151-14136221</v>
      </c>
      <c r="Y619" s="92"/>
      <c r="Z619" s="151">
        <f ca="1">IF(AND(ISBLANK(F619), ISBLANK(V619)), "", NETWORKDAYS.INTL(F619, IF(V619="", TODAY(), V619), "0000110", DATA!$B$2:$B$200))</f>
        <v>3</v>
      </c>
    </row>
    <row r="620" spans="1:26" x14ac:dyDescent="0.25">
      <c r="A620" s="11" t="s">
        <v>8853</v>
      </c>
      <c r="B620" s="11">
        <v>14414027</v>
      </c>
      <c r="C620" s="16">
        <v>8.5</v>
      </c>
      <c r="D620" s="11" t="s">
        <v>3681</v>
      </c>
      <c r="E620" s="11" t="s">
        <v>8118</v>
      </c>
      <c r="F620" s="17">
        <v>45943</v>
      </c>
      <c r="G620" s="91" t="s">
        <v>5346</v>
      </c>
      <c r="H620" s="91">
        <v>1269498</v>
      </c>
      <c r="I620" s="91"/>
      <c r="J620" s="91"/>
      <c r="K620" s="91"/>
      <c r="L620" s="91"/>
      <c r="M620" s="91"/>
      <c r="N620" s="91" t="s">
        <v>3578</v>
      </c>
      <c r="O620" s="91" t="s">
        <v>3579</v>
      </c>
      <c r="P620" s="91"/>
      <c r="Q620" s="91"/>
      <c r="R620" s="91"/>
      <c r="S620" s="91"/>
      <c r="T620" s="91"/>
      <c r="U620" s="91"/>
      <c r="V620" s="92">
        <v>45945</v>
      </c>
      <c r="W620" s="91" t="s">
        <v>8547</v>
      </c>
      <c r="X620" s="91" t="str">
        <f t="shared" si="6"/>
        <v>2025-ARDT-LV4-152-14414027</v>
      </c>
      <c r="Y620" s="92"/>
      <c r="Z620" s="151">
        <f ca="1">IF(AND(ISBLANK(F620), ISBLANK(V620)), "", NETWORKDAYS.INTL(F620, IF(V620="", TODAY(), V620), "0000110", DATA!$B$2:$B$200))</f>
        <v>3</v>
      </c>
    </row>
    <row r="621" spans="1:26" x14ac:dyDescent="0.25">
      <c r="A621" s="11" t="s">
        <v>8854</v>
      </c>
      <c r="B621" s="11">
        <v>14414029</v>
      </c>
      <c r="C621" s="16">
        <v>8.5</v>
      </c>
      <c r="D621" s="11" t="s">
        <v>3681</v>
      </c>
      <c r="E621" s="11" t="s">
        <v>8118</v>
      </c>
      <c r="F621" s="17">
        <v>45943</v>
      </c>
      <c r="G621" s="91" t="s">
        <v>5346</v>
      </c>
      <c r="H621" s="91">
        <v>1269498</v>
      </c>
      <c r="I621" s="91"/>
      <c r="J621" s="91"/>
      <c r="K621" s="91"/>
      <c r="L621" s="91"/>
      <c r="M621" s="91"/>
      <c r="N621" s="91" t="s">
        <v>3578</v>
      </c>
      <c r="O621" s="91" t="s">
        <v>3579</v>
      </c>
      <c r="P621" s="91"/>
      <c r="Q621" s="91"/>
      <c r="R621" s="91"/>
      <c r="S621" s="91"/>
      <c r="T621" s="91"/>
      <c r="U621" s="91"/>
      <c r="V621" s="92">
        <v>45945</v>
      </c>
      <c r="W621" s="91" t="s">
        <v>8547</v>
      </c>
      <c r="X621" s="91" t="str">
        <f t="shared" si="6"/>
        <v>2025-ARDT-LV4-153-14414029</v>
      </c>
      <c r="Y621" s="92"/>
      <c r="Z621" s="151">
        <f ca="1">IF(AND(ISBLANK(F621), ISBLANK(V621)), "", NETWORKDAYS.INTL(F621, IF(V621="", TODAY(), V621), "0000110", DATA!$B$2:$B$200))</f>
        <v>3</v>
      </c>
    </row>
    <row r="622" spans="1:26" x14ac:dyDescent="0.25">
      <c r="A622" s="11" t="s">
        <v>8859</v>
      </c>
      <c r="B622" s="11">
        <v>14426680</v>
      </c>
      <c r="C622" s="16">
        <v>8.375</v>
      </c>
      <c r="D622" s="11" t="s">
        <v>5350</v>
      </c>
      <c r="E622" s="11" t="s">
        <v>8860</v>
      </c>
      <c r="F622" s="17">
        <v>45944</v>
      </c>
      <c r="G622" s="91" t="s">
        <v>5346</v>
      </c>
      <c r="H622" s="91">
        <v>1267027</v>
      </c>
      <c r="I622" s="91"/>
      <c r="J622" s="91"/>
      <c r="K622" s="91"/>
      <c r="L622" s="91"/>
      <c r="M622" s="91"/>
      <c r="N622" s="91" t="s">
        <v>3578</v>
      </c>
      <c r="O622" s="91" t="s">
        <v>3579</v>
      </c>
      <c r="P622" s="91"/>
      <c r="Q622" s="91"/>
      <c r="R622" s="91"/>
      <c r="S622" s="91"/>
      <c r="T622" s="91"/>
      <c r="U622" s="91"/>
      <c r="V622" s="92">
        <v>45946</v>
      </c>
      <c r="W622" s="91" t="s">
        <v>8862</v>
      </c>
      <c r="X622" s="91" t="str">
        <f t="shared" si="6"/>
        <v>2025-ARDT-LV4-154-14426680</v>
      </c>
      <c r="Y622" s="92" t="s">
        <v>8861</v>
      </c>
      <c r="Z622" s="151">
        <f ca="1">IF(AND(ISBLANK(F622), ISBLANK(V622)), "", NETWORKDAYS.INTL(F622, IF(V622="", TODAY(), V622), "0000110", DATA!$B$2:$B$200))</f>
        <v>3</v>
      </c>
    </row>
    <row r="623" spans="1:26" x14ac:dyDescent="0.25">
      <c r="A623" s="11" t="s">
        <v>8874</v>
      </c>
      <c r="B623" s="11">
        <v>14426685</v>
      </c>
      <c r="C623" s="16">
        <v>12.25</v>
      </c>
      <c r="D623" s="11" t="s">
        <v>5321</v>
      </c>
      <c r="E623" s="11" t="s">
        <v>8876</v>
      </c>
      <c r="F623" s="17">
        <v>45945</v>
      </c>
      <c r="G623" s="91" t="s">
        <v>5346</v>
      </c>
      <c r="H623" s="91">
        <v>1267122</v>
      </c>
      <c r="I623" s="91"/>
      <c r="J623" s="91"/>
      <c r="K623" s="91"/>
      <c r="L623" s="91"/>
      <c r="M623" s="91"/>
      <c r="N623" s="91" t="s">
        <v>3578</v>
      </c>
      <c r="O623" s="91" t="s">
        <v>3579</v>
      </c>
      <c r="P623" s="91"/>
      <c r="Q623" s="91"/>
      <c r="R623" s="91"/>
      <c r="S623" s="91"/>
      <c r="T623" s="91"/>
      <c r="U623" s="91"/>
      <c r="V623" s="92">
        <v>45949</v>
      </c>
      <c r="W623" s="91" t="s">
        <v>8875</v>
      </c>
      <c r="X623" s="91" t="str">
        <f t="shared" si="6"/>
        <v>2025-ARDT-LV4-155-14426685</v>
      </c>
      <c r="Y623" s="92"/>
      <c r="Z623" s="151">
        <f ca="1">IF(AND(ISBLANK(F623), ISBLANK(V623)), "", NETWORKDAYS.INTL(F623, IF(V623="", TODAY(), V623), "0000110", DATA!$B$2:$B$200))</f>
        <v>3</v>
      </c>
    </row>
    <row r="624" spans="1:26" x14ac:dyDescent="0.25">
      <c r="A624" s="11" t="s">
        <v>8937</v>
      </c>
      <c r="B624" s="11">
        <v>14337193</v>
      </c>
      <c r="C624" s="16">
        <v>6.125</v>
      </c>
      <c r="D624" s="11" t="s">
        <v>8049</v>
      </c>
      <c r="E624" s="11">
        <v>2020054</v>
      </c>
      <c r="F624" s="17">
        <v>45952</v>
      </c>
      <c r="G624" s="91" t="s">
        <v>5346</v>
      </c>
      <c r="H624" s="91">
        <v>1283567</v>
      </c>
      <c r="I624" s="91"/>
      <c r="J624" s="91"/>
      <c r="K624" s="91"/>
      <c r="L624" s="91"/>
      <c r="M624" s="91"/>
      <c r="N624" s="91" t="s">
        <v>3578</v>
      </c>
      <c r="O624" s="91" t="s">
        <v>3579</v>
      </c>
      <c r="P624" s="91"/>
      <c r="Q624" s="91"/>
      <c r="R624" s="91"/>
      <c r="S624" s="91"/>
      <c r="T624" s="91"/>
      <c r="U624" s="91"/>
      <c r="V624" s="92">
        <v>45953</v>
      </c>
      <c r="W624" s="91" t="s">
        <v>8939</v>
      </c>
      <c r="X624" s="91" t="str">
        <f t="shared" si="6"/>
        <v>2025-ARDT-LV4-156-14337193</v>
      </c>
      <c r="Y624" s="92"/>
      <c r="Z624" s="151">
        <f ca="1">IF(AND(ISBLANK(F624), ISBLANK(V624)), "", NETWORKDAYS.INTL(F624, IF(V624="", TODAY(), V624), "0000110", DATA!$B$2:$B$200))</f>
        <v>2</v>
      </c>
    </row>
    <row r="625" spans="1:26" x14ac:dyDescent="0.25">
      <c r="A625" s="11" t="s">
        <v>8938</v>
      </c>
      <c r="B625" s="11">
        <v>14442331</v>
      </c>
      <c r="C625" s="16">
        <v>12.25</v>
      </c>
      <c r="D625" s="11" t="s">
        <v>5321</v>
      </c>
      <c r="E625" s="11" t="s">
        <v>8616</v>
      </c>
      <c r="F625" s="17">
        <v>45956</v>
      </c>
      <c r="G625" s="91" t="s">
        <v>5346</v>
      </c>
      <c r="H625" s="91">
        <v>1267122</v>
      </c>
      <c r="I625" s="91"/>
      <c r="J625" s="91"/>
      <c r="K625" s="91"/>
      <c r="L625" s="91"/>
      <c r="M625" s="91"/>
      <c r="N625" s="91" t="s">
        <v>3578</v>
      </c>
      <c r="O625" s="91" t="s">
        <v>3579</v>
      </c>
      <c r="P625" s="91"/>
      <c r="Q625" s="91"/>
      <c r="R625" s="91"/>
      <c r="S625" s="91"/>
      <c r="T625" s="91"/>
      <c r="U625" s="91"/>
      <c r="V625" s="92">
        <v>45958</v>
      </c>
      <c r="W625" s="91" t="s">
        <v>8875</v>
      </c>
      <c r="X625" s="91" t="str">
        <f t="shared" si="6"/>
        <v>2025-ARDT-LV4-157-14442331</v>
      </c>
      <c r="Y625" s="92"/>
      <c r="Z625" s="151">
        <f ca="1">IF(AND(ISBLANK(F625), ISBLANK(V625)), "", NETWORKDAYS.INTL(F625, IF(V625="", TODAY(), V625), "0000110", DATA!$B$2:$B$200))</f>
        <v>3</v>
      </c>
    </row>
    <row r="626" spans="1:26" x14ac:dyDescent="0.25">
      <c r="A626" s="11" t="s">
        <v>8947</v>
      </c>
      <c r="B626" s="252">
        <v>14418437</v>
      </c>
      <c r="C626" s="16">
        <v>8.375</v>
      </c>
      <c r="D626" s="11" t="s">
        <v>243</v>
      </c>
      <c r="E626" s="11">
        <v>2009246</v>
      </c>
      <c r="F626" s="17">
        <v>45956</v>
      </c>
      <c r="G626" s="91" t="s">
        <v>5346</v>
      </c>
      <c r="H626" s="91">
        <v>1246020</v>
      </c>
      <c r="I626" s="91"/>
      <c r="J626" s="91"/>
      <c r="K626" s="91"/>
      <c r="L626" s="91"/>
      <c r="M626" s="91"/>
      <c r="N626" s="91" t="s">
        <v>3578</v>
      </c>
      <c r="O626" s="91" t="s">
        <v>3579</v>
      </c>
      <c r="P626" s="91"/>
      <c r="Q626" s="91"/>
      <c r="R626" s="91"/>
      <c r="S626" s="91"/>
      <c r="T626" s="91"/>
      <c r="U626" s="91"/>
      <c r="V626" s="92">
        <v>45957</v>
      </c>
      <c r="W626" s="91" t="s">
        <v>8948</v>
      </c>
      <c r="X626" s="91" t="str">
        <f t="shared" si="6"/>
        <v>2025-ARDT-LV4-158-14418437</v>
      </c>
      <c r="Y626" s="92"/>
      <c r="Z626" s="151">
        <f ca="1">IF(AND(ISBLANK(F626), ISBLANK(V626)), "", NETWORKDAYS.INTL(F626, IF(V626="", TODAY(), V626), "0000110", DATA!$B$2:$B$200))</f>
        <v>2</v>
      </c>
    </row>
    <row r="627" spans="1:26" ht="36" x14ac:dyDescent="0.25">
      <c r="A627" s="11" t="s">
        <v>8950</v>
      </c>
      <c r="B627" s="252">
        <v>14462148</v>
      </c>
      <c r="C627" s="16">
        <v>8.375</v>
      </c>
      <c r="D627" s="11" t="s">
        <v>5937</v>
      </c>
      <c r="E627" s="11">
        <v>1283482</v>
      </c>
      <c r="F627" s="17">
        <v>45957</v>
      </c>
      <c r="G627" s="91" t="s">
        <v>5346</v>
      </c>
      <c r="H627" s="91">
        <v>1272920</v>
      </c>
      <c r="I627" s="91"/>
      <c r="J627" s="91"/>
      <c r="K627" s="91"/>
      <c r="L627" s="91"/>
      <c r="M627" s="91"/>
      <c r="N627" s="91" t="s">
        <v>3578</v>
      </c>
      <c r="O627" s="91" t="s">
        <v>3579</v>
      </c>
      <c r="P627" s="91"/>
      <c r="Q627" s="91"/>
      <c r="R627" s="91"/>
      <c r="S627" s="91"/>
      <c r="T627" s="91"/>
      <c r="U627" s="91"/>
      <c r="V627" s="92">
        <v>45960</v>
      </c>
      <c r="W627" s="91" t="s">
        <v>8953</v>
      </c>
      <c r="X627" s="91" t="str">
        <f t="shared" si="6"/>
        <v>2025-ARDT-LV4-159-14462148</v>
      </c>
      <c r="Y627" s="242" t="s">
        <v>8986</v>
      </c>
      <c r="Z627" s="151">
        <f ca="1">IF(AND(ISBLANK(F627), ISBLANK(V627)), "", NETWORKDAYS.INTL(F627, IF(V627="", TODAY(), V627), "0000110", DATA!$B$2:$B$200))</f>
        <v>4</v>
      </c>
    </row>
    <row r="628" spans="1:26" x14ac:dyDescent="0.25">
      <c r="A628" s="11" t="s">
        <v>8958</v>
      </c>
      <c r="B628" s="252">
        <v>14460085</v>
      </c>
      <c r="C628" s="16">
        <v>6.125</v>
      </c>
      <c r="D628" s="11" t="s">
        <v>661</v>
      </c>
      <c r="E628" s="11">
        <v>1160951</v>
      </c>
      <c r="F628" s="17">
        <v>45958</v>
      </c>
      <c r="G628" s="91" t="s">
        <v>5346</v>
      </c>
      <c r="H628" s="91">
        <v>1198387</v>
      </c>
      <c r="I628" s="91"/>
      <c r="J628" s="91"/>
      <c r="K628" s="91"/>
      <c r="L628" s="91"/>
      <c r="M628" s="91"/>
      <c r="N628" s="91" t="s">
        <v>3578</v>
      </c>
      <c r="O628" s="91" t="s">
        <v>3579</v>
      </c>
      <c r="P628" s="91"/>
      <c r="Q628" s="91"/>
      <c r="R628" s="91"/>
      <c r="S628" s="91"/>
      <c r="T628" s="91"/>
      <c r="U628" s="91"/>
      <c r="V628" s="92">
        <v>45959</v>
      </c>
      <c r="W628" s="91" t="s">
        <v>8960</v>
      </c>
      <c r="X628" s="91" t="str">
        <f t="shared" si="6"/>
        <v>2025-ARDT-LV4-160-14460085</v>
      </c>
      <c r="Y628" s="92"/>
      <c r="Z628" s="151">
        <f ca="1">IF(AND(ISBLANK(F628), ISBLANK(V628)), "", NETWORKDAYS.INTL(F628, IF(V628="", TODAY(), V628), "0000110", DATA!$B$2:$B$200))</f>
        <v>2</v>
      </c>
    </row>
    <row r="629" spans="1:26" x14ac:dyDescent="0.25">
      <c r="A629" s="11" t="s">
        <v>8959</v>
      </c>
      <c r="B629" s="252">
        <v>14460086</v>
      </c>
      <c r="C629" s="16">
        <v>6.125</v>
      </c>
      <c r="D629" s="11" t="s">
        <v>661</v>
      </c>
      <c r="E629" s="11">
        <v>1160951</v>
      </c>
      <c r="F629" s="17">
        <v>45958</v>
      </c>
      <c r="G629" s="91" t="s">
        <v>5346</v>
      </c>
      <c r="H629" s="91">
        <v>1198387</v>
      </c>
      <c r="I629" s="91"/>
      <c r="J629" s="91"/>
      <c r="K629" s="91"/>
      <c r="L629" s="91"/>
      <c r="M629" s="91"/>
      <c r="N629" s="91" t="s">
        <v>3578</v>
      </c>
      <c r="O629" s="91" t="s">
        <v>3579</v>
      </c>
      <c r="P629" s="91"/>
      <c r="Q629" s="91"/>
      <c r="R629" s="91"/>
      <c r="S629" s="91"/>
      <c r="T629" s="91"/>
      <c r="U629" s="91"/>
      <c r="V629" s="92">
        <v>45960</v>
      </c>
      <c r="W629" s="91" t="s">
        <v>8960</v>
      </c>
      <c r="X629" s="91" t="str">
        <f t="shared" si="6"/>
        <v>2025-ARDT-LV4-161-14460086</v>
      </c>
      <c r="Y629" s="92"/>
      <c r="Z629" s="151">
        <f ca="1">IF(AND(ISBLANK(F629), ISBLANK(V629)), "", NETWORKDAYS.INTL(F629, IF(V629="", TODAY(), V629), "0000110", DATA!$B$2:$B$200))</f>
        <v>3</v>
      </c>
    </row>
    <row r="630" spans="1:26" x14ac:dyDescent="0.25">
      <c r="A630" s="11" t="s">
        <v>8977</v>
      </c>
      <c r="B630" s="252">
        <v>14460088</v>
      </c>
      <c r="C630" s="16">
        <v>6.125</v>
      </c>
      <c r="D630" s="11" t="s">
        <v>661</v>
      </c>
      <c r="E630" s="11">
        <v>1160951</v>
      </c>
      <c r="F630" s="17">
        <v>45959</v>
      </c>
      <c r="G630" s="91" t="s">
        <v>5346</v>
      </c>
      <c r="H630" s="91">
        <v>1198387</v>
      </c>
      <c r="I630" s="91"/>
      <c r="J630" s="91"/>
      <c r="K630" s="91"/>
      <c r="L630" s="91"/>
      <c r="M630" s="91"/>
      <c r="N630" s="91"/>
      <c r="O630" s="91"/>
      <c r="P630" s="91"/>
      <c r="Q630" s="91"/>
      <c r="R630" s="91"/>
      <c r="S630" s="91"/>
      <c r="T630" s="91"/>
      <c r="U630" s="91"/>
      <c r="V630" s="92">
        <v>45963</v>
      </c>
      <c r="W630" s="91" t="s">
        <v>8960</v>
      </c>
      <c r="X630" s="91" t="str">
        <f t="shared" si="6"/>
        <v>2025-ARDT-LV4-162-14460088</v>
      </c>
      <c r="Y630" s="92"/>
      <c r="Z630" s="151">
        <f ca="1">IF(AND(ISBLANK(F630), ISBLANK(V630)), "", NETWORKDAYS.INTL(F630, IF(V630="", TODAY(), V630), "0000110", DATA!$B$2:$B$200))</f>
        <v>3</v>
      </c>
    </row>
    <row r="631" spans="1:26" x14ac:dyDescent="0.25">
      <c r="A631" s="11" t="s">
        <v>8978</v>
      </c>
      <c r="B631" s="252">
        <v>14460087</v>
      </c>
      <c r="C631" s="16">
        <v>6.125</v>
      </c>
      <c r="D631" s="11" t="s">
        <v>661</v>
      </c>
      <c r="E631" s="11">
        <v>1160951</v>
      </c>
      <c r="F631" s="17">
        <v>45959</v>
      </c>
      <c r="G631" s="91" t="s">
        <v>5346</v>
      </c>
      <c r="H631" s="91">
        <v>1198387</v>
      </c>
      <c r="I631" s="91"/>
      <c r="J631" s="91"/>
      <c r="K631" s="91"/>
      <c r="L631" s="91"/>
      <c r="M631" s="91"/>
      <c r="N631" s="91" t="s">
        <v>3578</v>
      </c>
      <c r="O631" s="91" t="s">
        <v>3579</v>
      </c>
      <c r="P631" s="91"/>
      <c r="Q631" s="91"/>
      <c r="R631" s="91"/>
      <c r="S631" s="91"/>
      <c r="T631" s="91"/>
      <c r="U631" s="91"/>
      <c r="V631" s="92">
        <v>45965</v>
      </c>
      <c r="W631" s="91" t="s">
        <v>8979</v>
      </c>
      <c r="X631" s="91" t="str">
        <f t="shared" si="6"/>
        <v>2025-ARDT-LV4-163-14460087</v>
      </c>
      <c r="Y631" s="92" t="s">
        <v>20</v>
      </c>
      <c r="Z631" s="151">
        <f ca="1">IF(AND(ISBLANK(F631), ISBLANK(V631)), "", NETWORKDAYS.INTL(F631, IF(V631="", TODAY(), V631), "0000110", DATA!$B$2:$B$200))</f>
        <v>5</v>
      </c>
    </row>
    <row r="632" spans="1:26" x14ac:dyDescent="0.25">
      <c r="A632" s="11" t="s">
        <v>8988</v>
      </c>
      <c r="B632" s="252">
        <v>14403803</v>
      </c>
      <c r="C632" s="16">
        <v>16</v>
      </c>
      <c r="D632" s="11" t="s">
        <v>8987</v>
      </c>
      <c r="E632" s="11">
        <v>1266749</v>
      </c>
      <c r="F632" s="17">
        <v>45963</v>
      </c>
      <c r="G632" s="91" t="s">
        <v>5346</v>
      </c>
      <c r="H632" s="91">
        <v>2019988</v>
      </c>
      <c r="I632" s="91"/>
      <c r="J632" s="91"/>
      <c r="K632" s="91"/>
      <c r="L632" s="91"/>
      <c r="M632" s="91"/>
      <c r="N632" s="91" t="s">
        <v>3578</v>
      </c>
      <c r="O632" s="91" t="s">
        <v>3579</v>
      </c>
      <c r="P632" s="91"/>
      <c r="Q632" s="91"/>
      <c r="R632" s="91"/>
      <c r="S632" s="91"/>
      <c r="T632" s="91"/>
      <c r="U632" s="91"/>
      <c r="V632" s="92">
        <v>45965</v>
      </c>
      <c r="W632" s="91" t="s">
        <v>8989</v>
      </c>
      <c r="X632" s="91" t="str">
        <f t="shared" si="6"/>
        <v>2025-ARDT-LV4-164-14403803</v>
      </c>
      <c r="Y632" s="92"/>
      <c r="Z632" s="151">
        <f ca="1">IF(AND(ISBLANK(F632), ISBLANK(V632)), "", NETWORKDAYS.INTL(F632, IF(V632="", TODAY(), V632), "0000110", DATA!$B$2:$B$200))</f>
        <v>3</v>
      </c>
    </row>
    <row r="633" spans="1:26" x14ac:dyDescent="0.25">
      <c r="A633" s="11" t="s">
        <v>8991</v>
      </c>
      <c r="B633" s="252">
        <v>14321011</v>
      </c>
      <c r="C633" s="16">
        <v>6.125</v>
      </c>
      <c r="D633" s="11" t="s">
        <v>1807</v>
      </c>
      <c r="E633" s="11" t="s">
        <v>9014</v>
      </c>
      <c r="F633" s="17">
        <v>45964</v>
      </c>
      <c r="G633" s="91" t="s">
        <v>5346</v>
      </c>
      <c r="H633" s="91">
        <v>1261236</v>
      </c>
      <c r="I633" s="91"/>
      <c r="J633" s="91"/>
      <c r="K633" s="91"/>
      <c r="L633" s="91"/>
      <c r="M633" s="91"/>
      <c r="N633" s="91" t="s">
        <v>3578</v>
      </c>
      <c r="O633" s="91" t="s">
        <v>3579</v>
      </c>
      <c r="P633" s="91"/>
      <c r="Q633" s="91"/>
      <c r="R633" s="91"/>
      <c r="S633" s="91"/>
      <c r="T633" s="91"/>
      <c r="U633" s="91"/>
      <c r="V633" s="92">
        <v>45967</v>
      </c>
      <c r="W633" s="91" t="s">
        <v>9015</v>
      </c>
      <c r="X633" s="91" t="str">
        <f t="shared" si="6"/>
        <v>2025-ARDT-LV4-165-14321011</v>
      </c>
      <c r="Y633" s="92" t="s">
        <v>9046</v>
      </c>
      <c r="Z633" s="151">
        <f ca="1">IF(AND(ISBLANK(F633), ISBLANK(V633)), "", NETWORKDAYS.INTL(F633, IF(V633="", TODAY(), V633), "0000110", DATA!$B$2:$B$200))</f>
        <v>4</v>
      </c>
    </row>
    <row r="634" spans="1:26" x14ac:dyDescent="0.25">
      <c r="A634" s="11" t="s">
        <v>9016</v>
      </c>
      <c r="B634" s="11">
        <v>14442328</v>
      </c>
      <c r="C634" s="16">
        <v>8.5</v>
      </c>
      <c r="D634" s="11" t="s">
        <v>8990</v>
      </c>
      <c r="E634" s="11">
        <v>2019412</v>
      </c>
      <c r="F634" s="17">
        <v>45964</v>
      </c>
      <c r="G634" s="91" t="s">
        <v>5346</v>
      </c>
      <c r="H634" s="91">
        <v>2013542</v>
      </c>
      <c r="I634" s="91"/>
      <c r="J634" s="91"/>
      <c r="K634" s="91"/>
      <c r="L634" s="91"/>
      <c r="M634" s="91"/>
      <c r="N634" s="91" t="s">
        <v>3578</v>
      </c>
      <c r="O634" s="91" t="s">
        <v>3579</v>
      </c>
      <c r="P634" s="91"/>
      <c r="Q634" s="91"/>
      <c r="R634" s="91"/>
      <c r="S634" s="91"/>
      <c r="T634" s="91"/>
      <c r="U634" s="91"/>
      <c r="V634" s="92">
        <v>45970</v>
      </c>
      <c r="W634" s="91" t="s">
        <v>9017</v>
      </c>
      <c r="X634" s="91" t="str">
        <f t="shared" si="6"/>
        <v>2025-ARDT-LV4-166-14442328</v>
      </c>
      <c r="Y634" s="92" t="s">
        <v>20</v>
      </c>
      <c r="Z634" s="151">
        <f ca="1">IF(AND(ISBLANK(F634), ISBLANK(V634)), "", NETWORKDAYS.INTL(F634, IF(V634="", TODAY(), V634), "0000110", DATA!$B$2:$B$200))</f>
        <v>5</v>
      </c>
    </row>
    <row r="635" spans="1:26" x14ac:dyDescent="0.25">
      <c r="A635" s="11" t="s">
        <v>9068</v>
      </c>
      <c r="B635" s="11">
        <v>14459842</v>
      </c>
      <c r="C635" s="16">
        <v>3.625</v>
      </c>
      <c r="D635" s="11" t="s">
        <v>4558</v>
      </c>
      <c r="E635" s="11" t="s">
        <v>9069</v>
      </c>
      <c r="F635" s="17">
        <v>45967</v>
      </c>
      <c r="G635" s="91" t="s">
        <v>5346</v>
      </c>
      <c r="H635" s="91">
        <v>2025595</v>
      </c>
      <c r="I635" s="91"/>
      <c r="J635" s="91"/>
      <c r="K635" s="91"/>
      <c r="L635" s="91"/>
      <c r="M635" s="91"/>
      <c r="N635" s="91" t="s">
        <v>3578</v>
      </c>
      <c r="O635" s="91" t="s">
        <v>3579</v>
      </c>
      <c r="P635" s="91"/>
      <c r="Q635" s="91"/>
      <c r="R635" s="91"/>
      <c r="S635" s="91"/>
      <c r="T635" s="91"/>
      <c r="U635" s="91"/>
      <c r="V635" s="92">
        <v>45973</v>
      </c>
      <c r="W635" s="91" t="s">
        <v>9070</v>
      </c>
      <c r="X635" s="91" t="str">
        <f t="shared" si="6"/>
        <v>2025-ARDT-LV4-167-14459842</v>
      </c>
      <c r="Y635" s="92"/>
      <c r="Z635" s="151">
        <f ca="1">IF(AND(ISBLANK(F635), ISBLANK(V635)), "", NETWORKDAYS.INTL(F635, IF(V635="", TODAY(), V635), "0000110", DATA!$B$2:$B$200))</f>
        <v>5</v>
      </c>
    </row>
    <row r="636" spans="1:26" x14ac:dyDescent="0.25">
      <c r="A636" s="11" t="s">
        <v>9083</v>
      </c>
      <c r="B636" s="11">
        <v>14414030</v>
      </c>
      <c r="C636" s="16">
        <v>8.5</v>
      </c>
      <c r="D636" s="11" t="s">
        <v>3681</v>
      </c>
      <c r="E636" s="11" t="s">
        <v>9085</v>
      </c>
      <c r="F636" s="17">
        <v>45972</v>
      </c>
      <c r="G636" s="91" t="s">
        <v>5346</v>
      </c>
      <c r="H636" s="91">
        <v>1269498</v>
      </c>
      <c r="I636" s="91"/>
      <c r="J636" s="91"/>
      <c r="K636" s="91"/>
      <c r="L636" s="91"/>
      <c r="M636" s="91"/>
      <c r="N636" s="91" t="s">
        <v>3578</v>
      </c>
      <c r="O636" s="91" t="s">
        <v>3579</v>
      </c>
      <c r="P636" s="91"/>
      <c r="Q636" s="91"/>
      <c r="R636" s="91"/>
      <c r="S636" s="91"/>
      <c r="T636" s="91"/>
      <c r="U636" s="91"/>
      <c r="V636" s="92">
        <v>45978</v>
      </c>
      <c r="W636" s="91" t="s">
        <v>9084</v>
      </c>
      <c r="X636" s="91" t="str">
        <f t="shared" si="6"/>
        <v>2025-ARDT-LV4-168-14414030</v>
      </c>
      <c r="Y636" s="92"/>
      <c r="Z636" s="151">
        <f ca="1">IF(AND(ISBLANK(F636), ISBLANK(V636)), "", NETWORKDAYS.INTL(F636, IF(V636="", TODAY(), V636), "0000110", DATA!$B$2:$B$200))</f>
        <v>4</v>
      </c>
    </row>
    <row r="637" spans="1:26" x14ac:dyDescent="0.25">
      <c r="A637" s="11" t="s">
        <v>9091</v>
      </c>
      <c r="B637" s="11">
        <v>14414032</v>
      </c>
      <c r="C637" s="16">
        <v>8.5</v>
      </c>
      <c r="D637" s="11" t="s">
        <v>3681</v>
      </c>
      <c r="E637" s="11" t="s">
        <v>9085</v>
      </c>
      <c r="F637" s="17">
        <v>45978</v>
      </c>
      <c r="G637" s="91" t="s">
        <v>5346</v>
      </c>
      <c r="H637" s="91">
        <v>1269498</v>
      </c>
      <c r="I637" s="91"/>
      <c r="J637" s="91"/>
      <c r="K637" s="91"/>
      <c r="L637" s="91"/>
      <c r="M637" s="91"/>
      <c r="N637" s="91" t="s">
        <v>3578</v>
      </c>
      <c r="O637" s="91" t="s">
        <v>3579</v>
      </c>
      <c r="P637" s="91"/>
      <c r="Q637" s="91"/>
      <c r="R637" s="91"/>
      <c r="S637" s="91"/>
      <c r="T637" s="91"/>
      <c r="U637" s="91"/>
      <c r="V637" s="92">
        <v>45984</v>
      </c>
      <c r="W637" s="91" t="s">
        <v>9084</v>
      </c>
      <c r="X637" s="91" t="str">
        <f t="shared" si="6"/>
        <v>2025-ARDT-LV4-169-14414032</v>
      </c>
      <c r="Y637" s="92"/>
      <c r="Z637" s="151"/>
    </row>
    <row r="638" spans="1:26" x14ac:dyDescent="0.25">
      <c r="A638" s="11" t="s">
        <v>9098</v>
      </c>
      <c r="B638" s="11">
        <v>14462147</v>
      </c>
      <c r="C638" s="16">
        <v>8.375</v>
      </c>
      <c r="D638" s="11" t="s">
        <v>5937</v>
      </c>
      <c r="E638" s="11">
        <v>1283482</v>
      </c>
      <c r="F638" s="17">
        <v>45980</v>
      </c>
      <c r="G638" s="91" t="s">
        <v>5346</v>
      </c>
      <c r="H638" s="91">
        <v>1272920</v>
      </c>
      <c r="I638" s="91"/>
      <c r="J638" s="91"/>
      <c r="K638" s="91"/>
      <c r="L638" s="91"/>
      <c r="M638" s="91"/>
      <c r="N638" s="91" t="s">
        <v>3597</v>
      </c>
      <c r="O638" s="91" t="s">
        <v>3579</v>
      </c>
      <c r="P638" s="91"/>
      <c r="Q638" s="91"/>
      <c r="R638" s="91"/>
      <c r="S638" s="91"/>
      <c r="T638" s="91"/>
      <c r="U638" s="91"/>
      <c r="V638" s="92">
        <v>45986</v>
      </c>
      <c r="W638" s="91" t="s">
        <v>9099</v>
      </c>
      <c r="X638" s="91" t="str">
        <f t="shared" si="6"/>
        <v>2025-ARDT-LV4-170-14462147</v>
      </c>
      <c r="Y638" s="92"/>
      <c r="Z638" s="151"/>
    </row>
    <row r="639" spans="1:26" x14ac:dyDescent="0.25">
      <c r="A639" s="11" t="s">
        <v>9140</v>
      </c>
      <c r="B639" s="11">
        <v>14425802</v>
      </c>
      <c r="C639" s="16" t="s">
        <v>6160</v>
      </c>
      <c r="D639" s="11" t="s">
        <v>5628</v>
      </c>
      <c r="E639" s="11">
        <v>1287241</v>
      </c>
      <c r="F639" s="17">
        <v>45984</v>
      </c>
      <c r="G639" s="91" t="s">
        <v>5346</v>
      </c>
      <c r="H639" s="91">
        <v>2000401</v>
      </c>
      <c r="I639" s="91"/>
      <c r="J639" s="91"/>
      <c r="K639" s="91"/>
      <c r="L639" s="91"/>
      <c r="M639" s="91"/>
      <c r="N639" s="91" t="s">
        <v>3579</v>
      </c>
      <c r="O639" s="91" t="s">
        <v>3578</v>
      </c>
      <c r="P639" s="91"/>
      <c r="Q639" s="91"/>
      <c r="R639" s="91"/>
      <c r="S639" s="91"/>
      <c r="T639" s="91"/>
      <c r="U639" s="91"/>
      <c r="V639" s="92">
        <v>45988</v>
      </c>
      <c r="W639" s="91" t="s">
        <v>9141</v>
      </c>
      <c r="X639" s="91" t="str">
        <f t="shared" si="6"/>
        <v>2025-ARDT-LV4-171-14425802</v>
      </c>
      <c r="Y639" s="92"/>
      <c r="Z639" s="151"/>
    </row>
    <row r="640" spans="1:26" x14ac:dyDescent="0.25">
      <c r="A640" s="11" t="s">
        <v>9148</v>
      </c>
      <c r="B640" s="11">
        <v>14462462</v>
      </c>
      <c r="C640" s="16" t="s">
        <v>3070</v>
      </c>
      <c r="D640" s="11" t="s">
        <v>9149</v>
      </c>
      <c r="E640" s="11" t="s">
        <v>9150</v>
      </c>
      <c r="F640" s="17">
        <v>45985</v>
      </c>
      <c r="G640" s="91" t="s">
        <v>5346</v>
      </c>
      <c r="H640" s="91">
        <v>2027359</v>
      </c>
      <c r="I640" s="91"/>
      <c r="J640" s="91"/>
      <c r="K640" s="91"/>
      <c r="L640" s="91"/>
      <c r="M640" s="91"/>
      <c r="N640" s="91" t="s">
        <v>3578</v>
      </c>
      <c r="O640" s="91" t="s">
        <v>3579</v>
      </c>
      <c r="P640" s="91"/>
      <c r="Q640" s="91"/>
      <c r="R640" s="91"/>
      <c r="S640" s="91"/>
      <c r="T640" s="91"/>
      <c r="U640" s="91"/>
      <c r="V640" s="92">
        <v>45988</v>
      </c>
      <c r="W640" s="91" t="s">
        <v>9151</v>
      </c>
      <c r="X640" s="91" t="str">
        <f t="shared" si="6"/>
        <v>2025-ARDT-LV4-172-14462462</v>
      </c>
      <c r="Y640" s="92"/>
      <c r="Z640" s="151"/>
    </row>
    <row r="641" spans="1:26" x14ac:dyDescent="0.25">
      <c r="A641" s="11" t="s">
        <v>9153</v>
      </c>
      <c r="B641" s="11">
        <v>14462463</v>
      </c>
      <c r="C641" s="16" t="s">
        <v>3070</v>
      </c>
      <c r="D641" s="11" t="s">
        <v>9149</v>
      </c>
      <c r="E641" s="11" t="s">
        <v>9201</v>
      </c>
      <c r="F641" s="17">
        <v>45985</v>
      </c>
      <c r="G641" s="91" t="s">
        <v>5346</v>
      </c>
      <c r="H641" s="91">
        <v>2027359</v>
      </c>
      <c r="I641" s="91"/>
      <c r="J641" s="91"/>
      <c r="K641" s="91"/>
      <c r="L641" s="91"/>
      <c r="M641" s="91"/>
      <c r="N641" s="91" t="s">
        <v>3597</v>
      </c>
      <c r="O641" s="91" t="s">
        <v>3578</v>
      </c>
      <c r="P641" s="91"/>
      <c r="Q641" s="91"/>
      <c r="R641" s="91"/>
      <c r="S641" s="91"/>
      <c r="T641" s="91"/>
      <c r="U641" s="91"/>
      <c r="V641" s="92">
        <v>46001</v>
      </c>
      <c r="W641" s="91" t="s">
        <v>9151</v>
      </c>
      <c r="X641" s="91" t="str">
        <f t="shared" si="6"/>
        <v>2025-ARDT-LV4-173-14462463</v>
      </c>
      <c r="Y641" s="92" t="s">
        <v>9211</v>
      </c>
      <c r="Z641" s="151"/>
    </row>
    <row r="642" spans="1:26" x14ac:dyDescent="0.25">
      <c r="A642" s="11" t="s">
        <v>9159</v>
      </c>
      <c r="B642" s="11">
        <v>14426681</v>
      </c>
      <c r="C642" s="16">
        <v>8.375</v>
      </c>
      <c r="D642" s="11" t="s">
        <v>5350</v>
      </c>
      <c r="E642" s="11" t="s">
        <v>8860</v>
      </c>
      <c r="F642" s="17">
        <v>45986</v>
      </c>
      <c r="G642" s="91" t="s">
        <v>5346</v>
      </c>
      <c r="H642" s="91">
        <v>1267027</v>
      </c>
      <c r="I642" s="91"/>
      <c r="J642" s="91"/>
      <c r="K642" s="91"/>
      <c r="L642" s="91"/>
      <c r="M642" s="91"/>
      <c r="N642" s="91" t="s">
        <v>3578</v>
      </c>
      <c r="O642" s="91" t="s">
        <v>3579</v>
      </c>
      <c r="P642" s="91"/>
      <c r="Q642" s="91"/>
      <c r="R642" s="91"/>
      <c r="S642" s="91"/>
      <c r="T642" s="91"/>
      <c r="U642" s="91"/>
      <c r="V642" s="92">
        <v>45685</v>
      </c>
      <c r="W642" s="91" t="s">
        <v>9160</v>
      </c>
      <c r="X642" s="91" t="str">
        <f t="shared" si="6"/>
        <v>2025-ARDT-LV4-174-14426681</v>
      </c>
      <c r="Y642" s="92"/>
      <c r="Z642" s="151"/>
    </row>
    <row r="643" spans="1:26" x14ac:dyDescent="0.25">
      <c r="A643" s="11" t="s">
        <v>9164</v>
      </c>
      <c r="B643" s="10">
        <v>14459843</v>
      </c>
      <c r="C643" s="16">
        <v>3.625</v>
      </c>
      <c r="D643" s="11" t="s">
        <v>4558</v>
      </c>
      <c r="E643" s="11" t="s">
        <v>9069</v>
      </c>
      <c r="F643" s="17">
        <v>45986</v>
      </c>
      <c r="G643" s="91" t="s">
        <v>5346</v>
      </c>
      <c r="H643" s="91">
        <v>2025595</v>
      </c>
      <c r="I643" s="91"/>
      <c r="J643" s="91"/>
      <c r="K643" s="91"/>
      <c r="L643" s="91"/>
      <c r="M643" s="91"/>
      <c r="N643" s="91" t="s">
        <v>3578</v>
      </c>
      <c r="O643" s="91" t="s">
        <v>3579</v>
      </c>
      <c r="P643" s="91"/>
      <c r="Q643" s="91"/>
      <c r="R643" s="91"/>
      <c r="S643" s="91"/>
      <c r="T643" s="91"/>
      <c r="U643" s="91"/>
      <c r="V643" s="92">
        <v>45992</v>
      </c>
      <c r="W643" s="91" t="s">
        <v>9070</v>
      </c>
      <c r="X643" s="91" t="str">
        <f t="shared" ref="X643:X647" si="7">A643&amp;"-"&amp;B643</f>
        <v>2025-ARDT-LV4-175-14459843</v>
      </c>
      <c r="Y643" s="92"/>
      <c r="Z643" s="91"/>
    </row>
    <row r="644" spans="1:26" x14ac:dyDescent="0.25">
      <c r="A644" s="11" t="s">
        <v>9165</v>
      </c>
      <c r="B644" s="10">
        <v>14462149</v>
      </c>
      <c r="C644" s="16">
        <v>8.375</v>
      </c>
      <c r="D644" s="11" t="s">
        <v>5350</v>
      </c>
      <c r="E644" s="11" t="s">
        <v>8860</v>
      </c>
      <c r="F644" s="17">
        <v>45988</v>
      </c>
      <c r="G644" s="91" t="s">
        <v>5346</v>
      </c>
      <c r="H644" s="91">
        <v>1267027</v>
      </c>
      <c r="I644" s="91"/>
      <c r="J644" s="91"/>
      <c r="K644" s="91"/>
      <c r="L644" s="91"/>
      <c r="M644" s="91"/>
      <c r="N644" s="91" t="s">
        <v>3597</v>
      </c>
      <c r="O644" s="91" t="s">
        <v>3579</v>
      </c>
      <c r="P644" s="91"/>
      <c r="Q644" s="91"/>
      <c r="R644" s="91"/>
      <c r="S644" s="91"/>
      <c r="T644" s="91"/>
      <c r="U644" s="91"/>
      <c r="V644" s="92">
        <v>45992</v>
      </c>
      <c r="W644" s="91" t="s">
        <v>9160</v>
      </c>
      <c r="X644" s="91" t="str">
        <f t="shared" si="7"/>
        <v>2025-ARDT-LV4-176-14462149</v>
      </c>
      <c r="Y644" s="92"/>
      <c r="Z644" s="91"/>
    </row>
    <row r="645" spans="1:26" x14ac:dyDescent="0.25">
      <c r="A645" s="11" t="s">
        <v>9166</v>
      </c>
      <c r="B645" s="10">
        <v>14462150</v>
      </c>
      <c r="C645" s="16">
        <v>8.375</v>
      </c>
      <c r="D645" s="11" t="s">
        <v>5350</v>
      </c>
      <c r="E645" s="11" t="s">
        <v>8860</v>
      </c>
      <c r="F645" s="17">
        <v>45988</v>
      </c>
      <c r="G645" s="91" t="s">
        <v>5346</v>
      </c>
      <c r="H645" s="91">
        <v>1267027</v>
      </c>
      <c r="I645" s="91"/>
      <c r="J645" s="91"/>
      <c r="K645" s="91"/>
      <c r="L645" s="91"/>
      <c r="M645" s="91"/>
      <c r="N645" s="91"/>
      <c r="O645" s="243"/>
      <c r="P645" s="91"/>
      <c r="Q645" s="91"/>
      <c r="R645" s="91"/>
      <c r="S645" s="91"/>
      <c r="T645" s="91"/>
      <c r="U645" s="91"/>
      <c r="V645" s="92">
        <v>45994</v>
      </c>
      <c r="W645" s="91" t="s">
        <v>9160</v>
      </c>
      <c r="X645" s="91" t="str">
        <f t="shared" si="7"/>
        <v>2025-ARDT-LV4-177-14462150</v>
      </c>
      <c r="Y645" s="92"/>
      <c r="Z645" s="91"/>
    </row>
    <row r="646" spans="1:26" x14ac:dyDescent="0.25">
      <c r="A646" s="11" t="s">
        <v>9181</v>
      </c>
      <c r="B646" s="11">
        <v>14442325</v>
      </c>
      <c r="C646" s="16">
        <v>8.375</v>
      </c>
      <c r="D646" s="11" t="s">
        <v>243</v>
      </c>
      <c r="E646" s="11" t="s">
        <v>8277</v>
      </c>
      <c r="F646" s="17">
        <v>45994</v>
      </c>
      <c r="G646" s="91" t="s">
        <v>5346</v>
      </c>
      <c r="H646" s="11">
        <v>1246020</v>
      </c>
      <c r="I646" s="11"/>
      <c r="J646" s="11"/>
      <c r="K646" s="11"/>
      <c r="L646" s="11"/>
      <c r="M646" s="11"/>
      <c r="N646" s="11" t="s">
        <v>3597</v>
      </c>
      <c r="O646" s="11" t="s">
        <v>3579</v>
      </c>
      <c r="P646" s="11"/>
      <c r="Q646" s="11"/>
      <c r="R646" s="11"/>
      <c r="S646" s="11"/>
      <c r="T646" s="11"/>
      <c r="U646" s="11"/>
      <c r="V646" s="17">
        <v>45998</v>
      </c>
      <c r="W646" s="91" t="s">
        <v>9182</v>
      </c>
      <c r="X646" s="91" t="str">
        <f t="shared" si="7"/>
        <v>2025-ARDT-LV4-178-14442325</v>
      </c>
      <c r="Y646" s="17"/>
      <c r="Z646" s="11"/>
    </row>
    <row r="647" spans="1:26" x14ac:dyDescent="0.25">
      <c r="A647" s="11" t="s">
        <v>9199</v>
      </c>
      <c r="B647" s="11">
        <v>14462151</v>
      </c>
      <c r="C647" s="16">
        <v>8.5</v>
      </c>
      <c r="D647" s="11" t="s">
        <v>3684</v>
      </c>
      <c r="E647" s="11" t="s">
        <v>8118</v>
      </c>
      <c r="F647" s="17">
        <v>45998</v>
      </c>
      <c r="G647" s="91" t="s">
        <v>5346</v>
      </c>
      <c r="H647" s="91">
        <v>2022318</v>
      </c>
      <c r="I647" s="91"/>
      <c r="J647" s="91"/>
      <c r="K647" s="91"/>
      <c r="L647" s="91"/>
      <c r="M647" s="91"/>
      <c r="N647" s="91"/>
      <c r="O647" s="91"/>
      <c r="P647" s="91"/>
      <c r="Q647" s="91"/>
      <c r="R647" s="91"/>
      <c r="S647" s="91"/>
      <c r="T647" s="91"/>
      <c r="U647" s="91"/>
      <c r="V647" s="92">
        <v>46008</v>
      </c>
      <c r="W647" s="91" t="s">
        <v>9200</v>
      </c>
      <c r="X647" s="91" t="str">
        <f t="shared" si="7"/>
        <v>2025-ARDT-LV4-179-14462151</v>
      </c>
      <c r="Y647" s="92"/>
      <c r="Z647" s="91"/>
    </row>
    <row r="648" spans="1:26" x14ac:dyDescent="0.25">
      <c r="A648" s="11" t="s">
        <v>9217</v>
      </c>
      <c r="B648" s="11">
        <v>14462152</v>
      </c>
      <c r="C648" s="16">
        <v>8.5</v>
      </c>
      <c r="D648" s="11" t="s">
        <v>3681</v>
      </c>
      <c r="E648" s="11" t="s">
        <v>8118</v>
      </c>
      <c r="F648" s="17">
        <v>46000</v>
      </c>
      <c r="G648" s="91" t="s">
        <v>5346</v>
      </c>
      <c r="H648" s="91">
        <v>2022318</v>
      </c>
      <c r="I648" s="91"/>
      <c r="J648" s="91"/>
      <c r="K648" s="91"/>
      <c r="L648" s="91"/>
      <c r="M648" s="91"/>
      <c r="N648" s="91"/>
      <c r="O648" s="91"/>
      <c r="P648" s="91"/>
      <c r="Q648" s="92"/>
      <c r="R648" s="91"/>
      <c r="S648" s="91"/>
      <c r="T648" s="92"/>
      <c r="U648" s="151"/>
      <c r="V648" s="92">
        <v>46008</v>
      </c>
      <c r="W648" s="91" t="s">
        <v>9200</v>
      </c>
      <c r="X648" s="91" t="str">
        <f t="shared" ref="X648:X692" si="8">A648&amp;"-"&amp;B648</f>
        <v>2025-ARDT-LV4-180-14462152</v>
      </c>
      <c r="Y648" s="10"/>
    </row>
    <row r="649" spans="1:26" x14ac:dyDescent="0.25">
      <c r="A649" s="11" t="s">
        <v>9218</v>
      </c>
      <c r="B649" s="11">
        <v>14478099</v>
      </c>
      <c r="C649" s="16">
        <v>12</v>
      </c>
      <c r="D649" s="11" t="s">
        <v>9216</v>
      </c>
      <c r="E649" s="11">
        <v>2030271</v>
      </c>
      <c r="F649" s="17">
        <v>46001</v>
      </c>
      <c r="G649" s="91" t="s">
        <v>5346</v>
      </c>
      <c r="H649" s="91">
        <v>2028159</v>
      </c>
      <c r="I649" s="91"/>
      <c r="J649" s="91"/>
      <c r="K649" s="91"/>
      <c r="L649" s="91"/>
      <c r="M649" s="91"/>
      <c r="N649" s="91"/>
      <c r="O649" s="91"/>
      <c r="P649" s="91"/>
      <c r="Q649" s="91"/>
      <c r="R649" s="91"/>
      <c r="S649" s="91"/>
      <c r="T649" s="91"/>
      <c r="U649" s="91"/>
      <c r="V649" s="92">
        <v>46003</v>
      </c>
      <c r="W649" s="91" t="s">
        <v>9219</v>
      </c>
      <c r="X649" s="91" t="str">
        <f t="shared" si="8"/>
        <v>2025-ARDT-LV4-181-14478099</v>
      </c>
      <c r="Y649" s="92"/>
      <c r="Z649" s="91"/>
    </row>
    <row r="650" spans="1:26" x14ac:dyDescent="0.25">
      <c r="A650" s="11" t="s">
        <v>9225</v>
      </c>
      <c r="B650" s="11">
        <v>14460272</v>
      </c>
      <c r="C650" s="16">
        <v>5.875</v>
      </c>
      <c r="D650" s="11" t="s">
        <v>4382</v>
      </c>
      <c r="E650" s="11">
        <v>2024481</v>
      </c>
      <c r="F650" s="17">
        <v>46002</v>
      </c>
      <c r="G650" s="91" t="s">
        <v>5346</v>
      </c>
      <c r="H650" s="91">
        <v>2022350</v>
      </c>
      <c r="I650" s="91"/>
      <c r="J650" s="91"/>
      <c r="K650" s="91"/>
      <c r="L650" s="91"/>
      <c r="M650" s="91"/>
      <c r="N650" s="91"/>
      <c r="O650" s="91"/>
      <c r="P650" s="91"/>
      <c r="Q650" s="91"/>
      <c r="R650" s="91"/>
      <c r="S650" s="91"/>
      <c r="T650" s="91"/>
      <c r="U650" s="91"/>
      <c r="V650" s="92">
        <v>46008</v>
      </c>
      <c r="W650" s="91"/>
      <c r="X650" s="91" t="str">
        <f t="shared" si="8"/>
        <v>2025-ARDT-LV4-182-14460272</v>
      </c>
      <c r="Y650" s="92"/>
      <c r="Z650" s="91"/>
    </row>
    <row r="651" spans="1:26" x14ac:dyDescent="0.25">
      <c r="A651" s="11" t="s">
        <v>9279</v>
      </c>
      <c r="B651" s="11">
        <v>14462153</v>
      </c>
      <c r="C651" s="16">
        <v>8.5</v>
      </c>
      <c r="D651" s="11" t="s">
        <v>3681</v>
      </c>
      <c r="E651" s="11" t="s">
        <v>8118</v>
      </c>
      <c r="F651" s="17">
        <v>46008</v>
      </c>
      <c r="G651" s="91" t="s">
        <v>5346</v>
      </c>
      <c r="H651" s="91">
        <v>2022318</v>
      </c>
      <c r="I651" s="91"/>
      <c r="J651" s="91"/>
      <c r="K651" s="91"/>
      <c r="L651" s="91"/>
      <c r="M651" s="91"/>
      <c r="N651" s="91"/>
      <c r="O651" s="91"/>
      <c r="P651" s="91"/>
      <c r="Q651" s="91"/>
      <c r="R651" s="91"/>
      <c r="S651" s="91"/>
      <c r="T651" s="91"/>
      <c r="U651" s="91"/>
      <c r="V651" s="92"/>
      <c r="W651" s="91"/>
      <c r="X651" s="91" t="str">
        <f t="shared" si="8"/>
        <v>2025-ARDT-LV4-183-14462153</v>
      </c>
      <c r="Y651" s="92"/>
      <c r="Z651" s="91"/>
    </row>
    <row r="652" spans="1:26" x14ac:dyDescent="0.25">
      <c r="A652" s="267" t="s">
        <v>9280</v>
      </c>
      <c r="B652" s="11">
        <v>14476927</v>
      </c>
      <c r="C652" s="16">
        <v>8.375</v>
      </c>
      <c r="D652" s="11" t="s">
        <v>9283</v>
      </c>
      <c r="E652" s="11">
        <v>2019414</v>
      </c>
      <c r="F652" s="17">
        <v>46008</v>
      </c>
      <c r="G652" s="91" t="s">
        <v>5346</v>
      </c>
      <c r="H652" s="11">
        <v>2028515</v>
      </c>
      <c r="I652" s="11"/>
      <c r="J652" s="11"/>
      <c r="K652" s="11"/>
      <c r="L652" s="11"/>
      <c r="M652" s="11"/>
      <c r="N652" s="11"/>
      <c r="O652" s="11"/>
      <c r="P652" s="11"/>
      <c r="Q652" s="11"/>
      <c r="R652" s="11"/>
      <c r="S652" s="11"/>
      <c r="T652" s="11"/>
      <c r="U652" s="11"/>
      <c r="V652" s="17"/>
      <c r="W652" s="11"/>
      <c r="X652" s="91" t="str">
        <f t="shared" si="8"/>
        <v>2025-ARDT-LV4-184-14476927</v>
      </c>
      <c r="Y652" s="17"/>
      <c r="Z652" s="11"/>
    </row>
    <row r="653" spans="1:26" x14ac:dyDescent="0.25">
      <c r="A653" s="267" t="s">
        <v>9281</v>
      </c>
      <c r="B653" s="11">
        <v>14442326</v>
      </c>
      <c r="C653" s="16">
        <v>8.375</v>
      </c>
      <c r="D653" s="11" t="s">
        <v>243</v>
      </c>
      <c r="E653" s="11" t="s">
        <v>9286</v>
      </c>
      <c r="F653" s="17">
        <v>46008</v>
      </c>
      <c r="G653" s="91" t="s">
        <v>5346</v>
      </c>
      <c r="H653" s="91">
        <v>1246020</v>
      </c>
      <c r="I653" s="91"/>
      <c r="J653" s="91"/>
      <c r="K653" s="91"/>
      <c r="L653" s="91"/>
      <c r="M653" s="91"/>
      <c r="N653" s="91" t="s">
        <v>3578</v>
      </c>
      <c r="O653" s="91" t="s">
        <v>3597</v>
      </c>
      <c r="P653" s="91"/>
      <c r="Q653" s="91"/>
      <c r="R653" s="91"/>
      <c r="S653" s="91"/>
      <c r="T653" s="91"/>
      <c r="U653" s="91" t="s">
        <v>20</v>
      </c>
      <c r="V653" s="92">
        <v>46012</v>
      </c>
      <c r="W653" s="91"/>
      <c r="X653" s="91" t="str">
        <f t="shared" si="8"/>
        <v>2025-ARDT-LV4-185-14442326</v>
      </c>
      <c r="Y653" s="92"/>
      <c r="Z653" s="91"/>
    </row>
    <row r="654" spans="1:26" x14ac:dyDescent="0.25">
      <c r="A654" s="11" t="s">
        <v>9282</v>
      </c>
      <c r="B654" s="11">
        <v>14460275</v>
      </c>
      <c r="C654" s="16">
        <v>8.375</v>
      </c>
      <c r="D654" s="11" t="s">
        <v>243</v>
      </c>
      <c r="E654" s="11" t="s">
        <v>9244</v>
      </c>
      <c r="F654" s="17">
        <v>46008</v>
      </c>
      <c r="G654" s="91" t="s">
        <v>5346</v>
      </c>
      <c r="H654" s="91">
        <v>1246020</v>
      </c>
      <c r="I654" s="91"/>
      <c r="J654" s="91"/>
      <c r="K654" s="91"/>
      <c r="L654" s="91"/>
      <c r="M654" s="91"/>
      <c r="N654" s="91"/>
      <c r="O654" s="91"/>
      <c r="P654" s="91"/>
      <c r="Q654" s="91"/>
      <c r="R654" s="91"/>
      <c r="S654" s="91"/>
      <c r="T654" s="91"/>
      <c r="U654" s="91"/>
      <c r="V654" s="92"/>
      <c r="W654" s="91"/>
      <c r="X654" s="91" t="str">
        <f t="shared" si="8"/>
        <v>2025-ARDT-LV4-186-14460275</v>
      </c>
      <c r="Y654" s="92"/>
      <c r="Z654" s="91"/>
    </row>
    <row r="655" spans="1:26" x14ac:dyDescent="0.25">
      <c r="A655" s="11" t="s">
        <v>9284</v>
      </c>
      <c r="B655" s="11">
        <v>14476921</v>
      </c>
      <c r="C655" s="16">
        <v>6.125</v>
      </c>
      <c r="D655" s="11" t="s">
        <v>661</v>
      </c>
      <c r="E655" s="11">
        <v>1160951</v>
      </c>
      <c r="F655" s="17">
        <v>46006</v>
      </c>
      <c r="G655" s="91" t="s">
        <v>5346</v>
      </c>
      <c r="H655" s="91">
        <v>1198387</v>
      </c>
      <c r="I655" s="91"/>
      <c r="J655" s="91"/>
      <c r="K655" s="91"/>
      <c r="L655" s="91"/>
      <c r="M655" s="91"/>
      <c r="N655" s="91"/>
      <c r="O655" s="91"/>
      <c r="P655" s="91"/>
      <c r="Q655" s="91"/>
      <c r="R655" s="91"/>
      <c r="S655" s="91"/>
      <c r="T655" s="91"/>
      <c r="U655" s="91"/>
      <c r="V655" s="92"/>
      <c r="W655" s="91"/>
      <c r="X655" s="91" t="str">
        <f t="shared" si="8"/>
        <v>2025-ARDT-LV4-187-14476921</v>
      </c>
      <c r="Y655" s="92"/>
      <c r="Z655" s="91"/>
    </row>
    <row r="656" spans="1:26" x14ac:dyDescent="0.25">
      <c r="A656" s="267" t="s">
        <v>9285</v>
      </c>
      <c r="B656" s="11">
        <v>14476922</v>
      </c>
      <c r="C656" s="16">
        <v>6.125</v>
      </c>
      <c r="D656" s="11" t="s">
        <v>661</v>
      </c>
      <c r="E656" s="11">
        <v>1160951</v>
      </c>
      <c r="F656" s="17">
        <v>46006</v>
      </c>
      <c r="G656" s="91" t="s">
        <v>5346</v>
      </c>
      <c r="H656" s="91">
        <v>1198387</v>
      </c>
      <c r="I656" s="91"/>
      <c r="J656" s="91"/>
      <c r="K656" s="91"/>
      <c r="L656" s="91"/>
      <c r="M656" s="91"/>
      <c r="N656" s="91"/>
      <c r="O656" s="91"/>
      <c r="P656" s="91"/>
      <c r="Q656" s="91"/>
      <c r="R656" s="91"/>
      <c r="S656" s="91"/>
      <c r="T656" s="91"/>
      <c r="U656" s="91"/>
      <c r="V656" s="92"/>
      <c r="W656" s="91"/>
      <c r="X656" s="91" t="str">
        <f t="shared" si="8"/>
        <v>2025-ARDT-LV4-188-14476922</v>
      </c>
      <c r="Y656" s="92"/>
      <c r="Z656" s="91"/>
    </row>
    <row r="657" spans="1:26" x14ac:dyDescent="0.25">
      <c r="A657" s="267" t="s">
        <v>9301</v>
      </c>
      <c r="B657" s="11">
        <v>14478095</v>
      </c>
      <c r="C657" s="16">
        <v>8.375</v>
      </c>
      <c r="D657" s="11" t="s">
        <v>5350</v>
      </c>
      <c r="E657" s="11" t="s">
        <v>8860</v>
      </c>
      <c r="F657" s="17">
        <v>46014</v>
      </c>
      <c r="G657" s="91" t="s">
        <v>5346</v>
      </c>
      <c r="H657" s="91">
        <v>1267027</v>
      </c>
      <c r="I657" s="91"/>
      <c r="J657" s="91"/>
      <c r="K657" s="91"/>
      <c r="L657" s="91"/>
      <c r="M657" s="91"/>
      <c r="N657" s="91"/>
      <c r="O657" s="91"/>
      <c r="P657" s="91"/>
      <c r="Q657" s="91"/>
      <c r="R657" s="91"/>
      <c r="S657" s="91"/>
      <c r="T657" s="91"/>
      <c r="U657" s="91"/>
      <c r="V657" s="92"/>
      <c r="W657" s="91"/>
      <c r="X657" s="91" t="str">
        <f t="shared" si="8"/>
        <v>2025-ARDT-LV4-189-14478095</v>
      </c>
      <c r="Y657" s="92"/>
      <c r="Z657" s="91"/>
    </row>
    <row r="658" spans="1:26" x14ac:dyDescent="0.25">
      <c r="A658" s="267" t="s">
        <v>9302</v>
      </c>
      <c r="B658" s="11">
        <v>14478091</v>
      </c>
      <c r="C658" s="16" t="s">
        <v>7967</v>
      </c>
      <c r="D658" s="11" t="s">
        <v>5350</v>
      </c>
      <c r="E658" s="11" t="s">
        <v>9303</v>
      </c>
      <c r="F658" s="17">
        <v>46015</v>
      </c>
      <c r="G658" s="11" t="s">
        <v>5346</v>
      </c>
      <c r="H658" s="11">
        <v>2017993</v>
      </c>
      <c r="I658" s="11"/>
      <c r="J658" s="11"/>
      <c r="K658" s="11"/>
      <c r="L658" s="11"/>
      <c r="M658" s="11"/>
      <c r="N658" s="11"/>
      <c r="O658" s="11"/>
      <c r="P658" s="11"/>
      <c r="Q658" s="11"/>
      <c r="R658" s="11"/>
      <c r="S658" s="11"/>
      <c r="T658" s="11"/>
      <c r="U658" s="11"/>
      <c r="V658" s="17"/>
      <c r="W658" s="11" t="s">
        <v>9334</v>
      </c>
      <c r="X658" s="91" t="str">
        <f t="shared" si="8"/>
        <v>2025-ARDT-LV4-190-14478091</v>
      </c>
      <c r="Y658" s="17"/>
      <c r="Z658" s="11"/>
    </row>
    <row r="659" spans="1:26" x14ac:dyDescent="0.25">
      <c r="A659" s="11" t="s">
        <v>9333</v>
      </c>
      <c r="B659" s="11">
        <v>14478090</v>
      </c>
      <c r="C659" s="16" t="s">
        <v>7967</v>
      </c>
      <c r="D659" s="11" t="s">
        <v>5350</v>
      </c>
      <c r="E659" s="11" t="s">
        <v>9303</v>
      </c>
      <c r="F659" s="17">
        <v>46019</v>
      </c>
      <c r="G659" s="91" t="s">
        <v>5346</v>
      </c>
      <c r="H659" s="91">
        <v>2017993</v>
      </c>
      <c r="I659" s="91"/>
      <c r="J659" s="91"/>
      <c r="K659" s="91"/>
      <c r="L659" s="91"/>
      <c r="M659" s="91"/>
      <c r="N659" s="91"/>
      <c r="O659" s="91"/>
      <c r="P659" s="91"/>
      <c r="Q659" s="91"/>
      <c r="R659" s="91"/>
      <c r="S659" s="91"/>
      <c r="T659" s="91"/>
      <c r="U659" s="91"/>
      <c r="V659" s="92"/>
      <c r="W659" s="91"/>
      <c r="X659" s="91" t="str">
        <f t="shared" si="8"/>
        <v>2025-ARDT-LV4-191-14478090</v>
      </c>
      <c r="Y659" s="92"/>
      <c r="Z659" s="91"/>
    </row>
    <row r="660" spans="1:26" x14ac:dyDescent="0.25">
      <c r="A660" s="11" t="s">
        <v>9390</v>
      </c>
      <c r="B660" s="11">
        <v>14478096</v>
      </c>
      <c r="C660" s="16" t="s">
        <v>6160</v>
      </c>
      <c r="D660" s="11" t="s">
        <v>8987</v>
      </c>
      <c r="E660" s="11">
        <v>1266749</v>
      </c>
      <c r="F660" s="17">
        <v>46019</v>
      </c>
      <c r="G660" s="11" t="s">
        <v>5346</v>
      </c>
      <c r="H660" s="91">
        <v>2019988</v>
      </c>
      <c r="I660" s="91"/>
      <c r="J660" s="91"/>
      <c r="K660" s="91"/>
      <c r="L660" s="91"/>
      <c r="M660" s="91"/>
      <c r="N660" s="91"/>
      <c r="O660" s="91"/>
      <c r="P660" s="91"/>
      <c r="Q660" s="91"/>
      <c r="R660" s="91"/>
      <c r="S660" s="91"/>
      <c r="T660" s="91"/>
      <c r="U660" s="91"/>
      <c r="V660" s="92">
        <v>46023</v>
      </c>
      <c r="W660" s="91"/>
      <c r="X660" s="91" t="str">
        <f t="shared" si="8"/>
        <v>2025-ARDT-LV4-192-14478096</v>
      </c>
      <c r="Y660" s="92"/>
      <c r="Z660" s="91"/>
    </row>
    <row r="661" spans="1:26" x14ac:dyDescent="0.25">
      <c r="A661" s="11" t="s">
        <v>9397</v>
      </c>
      <c r="B661" s="11">
        <v>14491277</v>
      </c>
      <c r="C661" s="16">
        <v>8.375</v>
      </c>
      <c r="D661" s="11" t="s">
        <v>4000</v>
      </c>
      <c r="E661" s="11">
        <v>1134878</v>
      </c>
      <c r="F661" s="17">
        <v>46020</v>
      </c>
      <c r="G661" s="11" t="s">
        <v>5346</v>
      </c>
      <c r="H661" s="91">
        <v>1192119</v>
      </c>
      <c r="I661" s="91"/>
      <c r="J661" s="91"/>
      <c r="K661" s="91"/>
      <c r="L661" s="91"/>
      <c r="M661" s="91"/>
      <c r="N661" s="91"/>
      <c r="O661" s="91"/>
      <c r="P661" s="91"/>
      <c r="Q661" s="91"/>
      <c r="R661" s="91"/>
      <c r="S661" s="91"/>
      <c r="T661" s="91"/>
      <c r="U661" s="91"/>
      <c r="V661" s="92"/>
      <c r="W661" s="91"/>
      <c r="X661" s="91" t="str">
        <f t="shared" si="8"/>
        <v>2025-ARDT-LV4-193-14491277</v>
      </c>
      <c r="Y661" s="92"/>
      <c r="Z661" s="91"/>
    </row>
    <row r="662" spans="1:26" x14ac:dyDescent="0.25">
      <c r="A662" s="11" t="s">
        <v>9398</v>
      </c>
      <c r="B662" s="11">
        <v>14492188</v>
      </c>
      <c r="C662" s="16">
        <v>8.375</v>
      </c>
      <c r="D662" s="11" t="s">
        <v>5350</v>
      </c>
      <c r="E662" s="11">
        <v>1283630</v>
      </c>
      <c r="F662" s="17">
        <v>46020</v>
      </c>
      <c r="G662" s="11" t="s">
        <v>5346</v>
      </c>
      <c r="H662" s="91">
        <v>1267027</v>
      </c>
      <c r="I662" s="91"/>
      <c r="J662" s="91"/>
      <c r="K662" s="91"/>
      <c r="L662" s="91"/>
      <c r="M662" s="91"/>
      <c r="N662" s="91" t="s">
        <v>3578</v>
      </c>
      <c r="O662" s="91" t="s">
        <v>3579</v>
      </c>
      <c r="P662" s="91"/>
      <c r="Q662" s="91"/>
      <c r="R662" s="91"/>
      <c r="S662" s="91"/>
      <c r="T662" s="91"/>
      <c r="U662" s="91"/>
      <c r="V662" s="92">
        <v>46026</v>
      </c>
      <c r="W662" s="91"/>
      <c r="X662" s="91" t="str">
        <f t="shared" si="8"/>
        <v>2025-ARDT-LV4-194-14492188</v>
      </c>
      <c r="Y662" s="92"/>
      <c r="Z662" s="91"/>
    </row>
    <row r="663" spans="1:26" x14ac:dyDescent="0.25">
      <c r="A663" s="11" t="s">
        <v>9400</v>
      </c>
      <c r="B663" s="11">
        <v>14492189</v>
      </c>
      <c r="C663" s="16">
        <v>8.375</v>
      </c>
      <c r="D663" s="11" t="s">
        <v>5350</v>
      </c>
      <c r="E663" s="11">
        <v>1283630</v>
      </c>
      <c r="F663" s="17">
        <v>46021</v>
      </c>
      <c r="G663" s="11" t="s">
        <v>5346</v>
      </c>
      <c r="H663" s="91">
        <v>1267027</v>
      </c>
      <c r="I663" s="91"/>
      <c r="J663" s="91"/>
      <c r="K663" s="91"/>
      <c r="L663" s="91"/>
      <c r="M663" s="91"/>
      <c r="N663" s="91" t="s">
        <v>3578</v>
      </c>
      <c r="O663" s="91" t="s">
        <v>3579</v>
      </c>
      <c r="P663" s="91"/>
      <c r="Q663" s="91"/>
      <c r="R663" s="91"/>
      <c r="S663" s="91"/>
      <c r="T663" s="91"/>
      <c r="U663" s="91"/>
      <c r="V663" s="92">
        <v>46027</v>
      </c>
      <c r="W663" s="91"/>
      <c r="X663" s="91" t="str">
        <f t="shared" si="8"/>
        <v>2025-ARDT-LV4-195-14492189</v>
      </c>
      <c r="Y663" s="92"/>
      <c r="Z663" s="91"/>
    </row>
    <row r="664" spans="1:26" x14ac:dyDescent="0.25">
      <c r="A664" s="90" t="s">
        <v>9401</v>
      </c>
      <c r="B664" s="267">
        <v>14492190</v>
      </c>
      <c r="C664" s="16">
        <v>8.375</v>
      </c>
      <c r="D664" s="11" t="s">
        <v>5350</v>
      </c>
      <c r="E664" s="11">
        <v>1283630</v>
      </c>
      <c r="F664" s="17">
        <v>46022</v>
      </c>
      <c r="G664" s="11" t="s">
        <v>5346</v>
      </c>
      <c r="H664" s="91">
        <v>1267027</v>
      </c>
      <c r="I664" s="11"/>
      <c r="J664" s="11"/>
      <c r="K664" s="11"/>
      <c r="L664" s="11"/>
      <c r="M664" s="11"/>
      <c r="N664" s="11" t="s">
        <v>3578</v>
      </c>
      <c r="O664" s="11" t="s">
        <v>3597</v>
      </c>
      <c r="P664" s="11"/>
      <c r="Q664" s="11"/>
      <c r="R664" s="11"/>
      <c r="S664" s="11"/>
      <c r="T664" s="11"/>
      <c r="U664" s="11"/>
      <c r="V664" s="17"/>
      <c r="W664" s="11"/>
      <c r="X664" s="91" t="str">
        <f t="shared" si="8"/>
        <v>2025-ARDT-LV4-196-14492190</v>
      </c>
      <c r="Y664" s="17"/>
      <c r="Z664" s="11"/>
    </row>
    <row r="665" spans="1:26" x14ac:dyDescent="0.25">
      <c r="A665" s="90" t="s">
        <v>9403</v>
      </c>
      <c r="B665" s="11">
        <v>13824398</v>
      </c>
      <c r="C665" s="16">
        <v>6.125</v>
      </c>
      <c r="D665" s="11" t="s">
        <v>1267</v>
      </c>
      <c r="E665" s="11" t="s">
        <v>9402</v>
      </c>
      <c r="F665" s="17">
        <v>46024</v>
      </c>
      <c r="G665" s="11" t="s">
        <v>5346</v>
      </c>
      <c r="H665" s="91">
        <v>1229062</v>
      </c>
      <c r="I665" s="91"/>
      <c r="J665" s="91"/>
      <c r="K665" s="91"/>
      <c r="L665" s="91"/>
      <c r="M665" s="91"/>
      <c r="N665" s="91"/>
      <c r="O665" s="91"/>
      <c r="P665" s="91"/>
      <c r="Q665" s="91"/>
      <c r="R665" s="91"/>
      <c r="S665" s="91"/>
      <c r="T665" s="91"/>
      <c r="U665" s="91"/>
      <c r="V665" s="92">
        <v>46026</v>
      </c>
      <c r="W665" s="91"/>
      <c r="X665" s="91" t="str">
        <f t="shared" si="8"/>
        <v>2026-ARDT-LV4-001-13824398</v>
      </c>
      <c r="Y665" s="92"/>
      <c r="Z665" s="91"/>
    </row>
    <row r="666" spans="1:26" x14ac:dyDescent="0.25">
      <c r="A666" s="11" t="s">
        <v>9416</v>
      </c>
      <c r="B666" s="90">
        <v>14462156</v>
      </c>
      <c r="C666" s="16">
        <v>8.5</v>
      </c>
      <c r="D666" s="11" t="s">
        <v>9417</v>
      </c>
      <c r="E666" s="11" t="s">
        <v>9426</v>
      </c>
      <c r="F666" s="17">
        <v>46026</v>
      </c>
      <c r="G666" s="11" t="s">
        <v>5346</v>
      </c>
      <c r="H666" s="91">
        <v>2013542</v>
      </c>
      <c r="I666" s="91"/>
      <c r="J666" s="91"/>
      <c r="K666" s="91"/>
      <c r="L666" s="91"/>
      <c r="M666" s="91"/>
      <c r="N666" s="91"/>
      <c r="O666" s="91"/>
      <c r="P666" s="91"/>
      <c r="Q666" s="91"/>
      <c r="R666" s="91"/>
      <c r="S666" s="91"/>
      <c r="T666" s="91"/>
      <c r="U666" s="91"/>
      <c r="V666" s="92"/>
      <c r="W666" s="91"/>
      <c r="X666" s="91" t="str">
        <f t="shared" si="8"/>
        <v>2026-ARDT-LV4-002-14462156</v>
      </c>
      <c r="Y666" s="92"/>
      <c r="Z666" s="91"/>
    </row>
    <row r="667" spans="1:26" x14ac:dyDescent="0.25">
      <c r="A667" s="11" t="s">
        <v>9418</v>
      </c>
      <c r="B667" s="267">
        <v>14386456</v>
      </c>
      <c r="C667" s="16">
        <v>12.25</v>
      </c>
      <c r="D667" s="11" t="s">
        <v>5918</v>
      </c>
      <c r="E667" s="11">
        <v>2008912</v>
      </c>
      <c r="F667" s="17">
        <v>46029</v>
      </c>
      <c r="G667" s="91" t="s">
        <v>5346</v>
      </c>
      <c r="H667" s="91">
        <v>1270865</v>
      </c>
      <c r="I667" s="91"/>
      <c r="J667" s="91"/>
      <c r="K667" s="91"/>
      <c r="L667" s="91"/>
      <c r="M667" s="91"/>
      <c r="N667" s="91"/>
      <c r="O667" s="91"/>
      <c r="P667" s="91"/>
      <c r="Q667" s="91"/>
      <c r="R667" s="91"/>
      <c r="S667" s="91"/>
      <c r="T667" s="91"/>
      <c r="U667" s="91"/>
      <c r="V667" s="92"/>
      <c r="W667" s="91"/>
      <c r="X667" s="91" t="str">
        <f t="shared" si="8"/>
        <v>2026-ARDT-LV4-003-14386456</v>
      </c>
      <c r="Y667" s="92"/>
      <c r="Z667" s="91"/>
    </row>
    <row r="668" spans="1:26" x14ac:dyDescent="0.25">
      <c r="A668" s="11" t="s">
        <v>9427</v>
      </c>
      <c r="B668" s="142">
        <v>14476928</v>
      </c>
      <c r="C668" s="16">
        <v>8.375</v>
      </c>
      <c r="D668" s="11" t="s">
        <v>9283</v>
      </c>
      <c r="E668" s="11" t="s">
        <v>9446</v>
      </c>
      <c r="F668" s="17">
        <v>46030</v>
      </c>
      <c r="G668" s="11" t="s">
        <v>5346</v>
      </c>
      <c r="H668" s="91">
        <v>2028515</v>
      </c>
      <c r="I668" s="91"/>
      <c r="J668" s="91"/>
      <c r="K668" s="91"/>
      <c r="L668" s="91"/>
      <c r="M668" s="91"/>
      <c r="N668" s="91"/>
      <c r="O668" s="91"/>
      <c r="P668" s="91"/>
      <c r="Q668" s="91"/>
      <c r="R668" s="91"/>
      <c r="S668" s="91"/>
      <c r="T668" s="91"/>
      <c r="U668" s="91"/>
      <c r="V668" s="92"/>
      <c r="W668" s="91"/>
      <c r="X668" s="91" t="str">
        <f t="shared" si="8"/>
        <v>2026-ARDT-LV4-004-14476928</v>
      </c>
      <c r="Y668" s="92" t="s">
        <v>9444</v>
      </c>
      <c r="Z668" s="91"/>
    </row>
    <row r="669" spans="1:26" x14ac:dyDescent="0.25">
      <c r="A669" s="11" t="s">
        <v>9428</v>
      </c>
      <c r="B669" s="11">
        <v>14488518</v>
      </c>
      <c r="C669" s="16">
        <v>8.5</v>
      </c>
      <c r="D669" s="11" t="s">
        <v>3681</v>
      </c>
      <c r="E669" s="11" t="s">
        <v>8118</v>
      </c>
      <c r="F669" s="17">
        <v>46030</v>
      </c>
      <c r="G669" s="91" t="s">
        <v>5346</v>
      </c>
      <c r="H669" s="91">
        <v>2022318</v>
      </c>
      <c r="I669" s="91"/>
      <c r="J669" s="91"/>
      <c r="K669" s="91"/>
      <c r="L669" s="91"/>
      <c r="M669" s="91"/>
      <c r="N669" s="91"/>
      <c r="O669" s="91"/>
      <c r="P669" s="91"/>
      <c r="Q669" s="91"/>
      <c r="R669" s="91"/>
      <c r="S669" s="91"/>
      <c r="T669" s="91"/>
      <c r="U669" s="91"/>
      <c r="V669" s="92"/>
      <c r="W669" s="91"/>
      <c r="X669" s="91" t="str">
        <f t="shared" si="8"/>
        <v>2026-ARDT-LV4-005-14488518</v>
      </c>
      <c r="Y669" s="92"/>
      <c r="Z669" s="91"/>
    </row>
    <row r="670" spans="1:26" ht="14.25" customHeight="1" x14ac:dyDescent="0.25">
      <c r="A670" s="11" t="s">
        <v>9442</v>
      </c>
      <c r="B670" s="11">
        <v>14488517</v>
      </c>
      <c r="C670" s="16">
        <v>8.5</v>
      </c>
      <c r="D670" s="11" t="s">
        <v>3681</v>
      </c>
      <c r="E670" s="11" t="s">
        <v>8118</v>
      </c>
      <c r="F670" s="17">
        <v>46030</v>
      </c>
      <c r="G670" s="11" t="s">
        <v>5346</v>
      </c>
      <c r="H670" s="11">
        <v>2022318</v>
      </c>
      <c r="I670" s="11"/>
      <c r="J670" s="11"/>
      <c r="K670" s="11"/>
      <c r="L670" s="11"/>
      <c r="M670" s="11"/>
      <c r="N670" s="11"/>
      <c r="O670" s="11"/>
      <c r="P670" s="11"/>
      <c r="Q670" s="11"/>
      <c r="R670" s="11"/>
      <c r="S670" s="11"/>
      <c r="T670" s="11"/>
      <c r="U670" s="11"/>
      <c r="V670" s="17"/>
      <c r="W670" s="11"/>
      <c r="X670" s="91" t="str">
        <f t="shared" si="8"/>
        <v>2026-ARDT-LV4-006-14488517</v>
      </c>
      <c r="Y670" s="17"/>
      <c r="Z670" s="11"/>
    </row>
    <row r="671" spans="1:26" x14ac:dyDescent="0.25">
      <c r="A671" s="11" t="s">
        <v>9448</v>
      </c>
      <c r="B671" s="11">
        <v>14442332</v>
      </c>
      <c r="C671" s="16">
        <v>12.25</v>
      </c>
      <c r="D671" s="11" t="s">
        <v>5321</v>
      </c>
      <c r="E671" s="11" t="s">
        <v>5842</v>
      </c>
      <c r="F671" s="17">
        <v>46034</v>
      </c>
      <c r="G671" s="91" t="s">
        <v>5346</v>
      </c>
      <c r="H671" s="91">
        <v>1257458</v>
      </c>
      <c r="I671" s="91"/>
      <c r="J671" s="91"/>
      <c r="K671" s="91"/>
      <c r="L671" s="91"/>
      <c r="M671" s="91"/>
      <c r="N671" s="91"/>
      <c r="O671" s="91"/>
      <c r="P671" s="91"/>
      <c r="Q671" s="91"/>
      <c r="R671" s="91"/>
      <c r="S671" s="91"/>
      <c r="T671" s="91"/>
      <c r="U671" s="91"/>
      <c r="V671" s="92"/>
      <c r="W671" s="91"/>
      <c r="X671" s="91" t="str">
        <f t="shared" si="8"/>
        <v>2026-ARDT-LV4-007-14442332</v>
      </c>
      <c r="Y671" s="92"/>
      <c r="Z671" s="91"/>
    </row>
    <row r="672" spans="1:26" x14ac:dyDescent="0.25">
      <c r="A672" s="11" t="s">
        <v>9458</v>
      </c>
      <c r="B672" s="11">
        <v>14476929</v>
      </c>
      <c r="C672" s="16">
        <v>8.375</v>
      </c>
      <c r="D672" s="11" t="s">
        <v>9283</v>
      </c>
      <c r="E672" s="11" t="s">
        <v>8124</v>
      </c>
      <c r="F672" s="17">
        <v>46036</v>
      </c>
      <c r="G672" s="91" t="s">
        <v>5346</v>
      </c>
      <c r="H672" s="91">
        <v>2028515</v>
      </c>
      <c r="I672" s="91"/>
      <c r="J672" s="91"/>
      <c r="K672" s="91"/>
      <c r="L672" s="91"/>
      <c r="M672" s="91"/>
      <c r="N672" s="91"/>
      <c r="O672" s="91"/>
      <c r="P672" s="91"/>
      <c r="Q672" s="91"/>
      <c r="R672" s="91"/>
      <c r="S672" s="91"/>
      <c r="T672" s="91"/>
      <c r="U672" s="91"/>
      <c r="V672" s="92"/>
      <c r="W672" s="91"/>
      <c r="X672" s="91" t="str">
        <f t="shared" si="8"/>
        <v>2026-ARDT-LV4-008-14476929</v>
      </c>
      <c r="Y672" s="92"/>
      <c r="Z672" s="91"/>
    </row>
    <row r="673" spans="1:26" x14ac:dyDescent="0.25">
      <c r="A673" s="11" t="s">
        <v>9470</v>
      </c>
      <c r="B673" s="11">
        <v>14492191</v>
      </c>
      <c r="C673" s="16">
        <v>8.375</v>
      </c>
      <c r="D673" s="11" t="s">
        <v>5350</v>
      </c>
      <c r="E673" s="11" t="s">
        <v>8860</v>
      </c>
      <c r="F673" s="17">
        <v>46036</v>
      </c>
      <c r="G673" s="91" t="s">
        <v>5346</v>
      </c>
      <c r="H673" s="91">
        <v>1267027</v>
      </c>
      <c r="I673" s="91"/>
      <c r="J673" s="91"/>
      <c r="K673" s="91"/>
      <c r="L673" s="91"/>
      <c r="M673" s="91"/>
      <c r="N673" s="91"/>
      <c r="O673" s="91"/>
      <c r="P673" s="91"/>
      <c r="Q673" s="91"/>
      <c r="R673" s="91"/>
      <c r="S673" s="91"/>
      <c r="T673" s="91"/>
      <c r="U673" s="91"/>
      <c r="V673" s="92"/>
      <c r="W673" s="91"/>
      <c r="X673" s="91" t="str">
        <f t="shared" si="8"/>
        <v>2026-ARDT-LV4-009-14492191</v>
      </c>
      <c r="Y673" s="92"/>
      <c r="Z673" s="91"/>
    </row>
    <row r="674" spans="1:26" x14ac:dyDescent="0.25">
      <c r="A674" s="11" t="s">
        <v>9473</v>
      </c>
      <c r="B674" s="11">
        <v>14492192</v>
      </c>
      <c r="C674" s="16">
        <v>8.375</v>
      </c>
      <c r="D674" s="11" t="s">
        <v>5350</v>
      </c>
      <c r="E674" s="11" t="s">
        <v>8860</v>
      </c>
      <c r="F674" s="17">
        <v>46034</v>
      </c>
      <c r="G674" s="91" t="s">
        <v>5346</v>
      </c>
      <c r="H674" s="91">
        <v>1267027</v>
      </c>
      <c r="I674" s="91"/>
      <c r="J674" s="91"/>
      <c r="K674" s="91"/>
      <c r="L674" s="91"/>
      <c r="M674" s="91"/>
      <c r="N674" s="91"/>
      <c r="O674" s="91"/>
      <c r="P674" s="91"/>
      <c r="Q674" s="91"/>
      <c r="R674" s="91"/>
      <c r="S674" s="91"/>
      <c r="T674" s="91"/>
      <c r="U674" s="91"/>
      <c r="V674" s="92"/>
      <c r="W674" s="91"/>
      <c r="X674" s="91" t="str">
        <f t="shared" si="8"/>
        <v>2026-ARDT-LV4-010-14492192</v>
      </c>
      <c r="Y674" s="92"/>
      <c r="Z674" s="91"/>
    </row>
    <row r="675" spans="1:26" x14ac:dyDescent="0.25">
      <c r="A675" s="11" t="s">
        <v>9474</v>
      </c>
      <c r="B675" s="11">
        <v>14462459</v>
      </c>
      <c r="C675" s="16">
        <v>12.25</v>
      </c>
      <c r="D675" s="11" t="s">
        <v>5321</v>
      </c>
      <c r="E675" s="11" t="s">
        <v>5842</v>
      </c>
      <c r="F675" s="17">
        <v>46040</v>
      </c>
      <c r="G675" s="91" t="s">
        <v>5346</v>
      </c>
      <c r="H675" s="91" t="s">
        <v>9475</v>
      </c>
      <c r="I675" s="91"/>
      <c r="J675" s="91"/>
      <c r="K675" s="91"/>
      <c r="L675" s="91"/>
      <c r="M675" s="91"/>
      <c r="N675" s="91"/>
      <c r="O675" s="91"/>
      <c r="P675" s="91"/>
      <c r="Q675" s="91"/>
      <c r="R675" s="91"/>
      <c r="S675" s="91"/>
      <c r="T675" s="91"/>
      <c r="U675" s="91"/>
      <c r="V675" s="92"/>
      <c r="W675" s="91"/>
      <c r="X675" s="91" t="str">
        <f t="shared" si="8"/>
        <v>2026-ARDT-LV4-011-14462459</v>
      </c>
      <c r="Y675" s="92"/>
      <c r="Z675" s="91"/>
    </row>
    <row r="676" spans="1:26" x14ac:dyDescent="0.25">
      <c r="A676" s="11" t="s">
        <v>9514</v>
      </c>
      <c r="B676" s="11">
        <v>14491278</v>
      </c>
      <c r="C676" s="16">
        <v>8.375</v>
      </c>
      <c r="D676" s="11" t="s">
        <v>4000</v>
      </c>
      <c r="E676" s="11" t="s">
        <v>9513</v>
      </c>
      <c r="F676" s="17">
        <v>46020</v>
      </c>
      <c r="G676" s="11" t="s">
        <v>5346</v>
      </c>
      <c r="H676" s="11">
        <v>1192119</v>
      </c>
      <c r="I676" s="11"/>
      <c r="J676" s="11"/>
      <c r="K676" s="11"/>
      <c r="L676" s="11"/>
      <c r="M676" s="11"/>
      <c r="N676" s="11"/>
      <c r="O676" s="11"/>
      <c r="P676" s="11"/>
      <c r="Q676" s="11"/>
      <c r="R676" s="11"/>
      <c r="S676" s="11"/>
      <c r="T676" s="11"/>
      <c r="U676" s="11"/>
      <c r="V676" s="17"/>
      <c r="W676" s="11"/>
      <c r="X676" s="91" t="str">
        <f t="shared" si="8"/>
        <v>2026-ARDT-LV4-012-14491278</v>
      </c>
      <c r="Y676" s="17"/>
      <c r="Z676" s="11"/>
    </row>
    <row r="677" spans="1:26" x14ac:dyDescent="0.25">
      <c r="A677" s="11" t="s">
        <v>9520</v>
      </c>
      <c r="B677" s="11">
        <v>14487986</v>
      </c>
      <c r="C677" s="16">
        <v>8.5</v>
      </c>
      <c r="D677" s="11" t="s">
        <v>3681</v>
      </c>
      <c r="E677" s="11" t="s">
        <v>8118</v>
      </c>
      <c r="F677" s="17">
        <v>46047</v>
      </c>
      <c r="G677" s="91" t="s">
        <v>5346</v>
      </c>
      <c r="H677" s="91">
        <v>2022318</v>
      </c>
      <c r="I677" s="91"/>
      <c r="J677" s="91"/>
      <c r="K677" s="91"/>
      <c r="L677" s="91"/>
      <c r="M677" s="91"/>
      <c r="N677" s="91"/>
      <c r="O677" s="91"/>
      <c r="P677" s="91"/>
      <c r="Q677" s="91"/>
      <c r="R677" s="91"/>
      <c r="S677" s="91"/>
      <c r="T677" s="91"/>
      <c r="U677" s="91"/>
      <c r="V677" s="92"/>
      <c r="W677" s="91"/>
      <c r="X677" s="91" t="str">
        <f t="shared" si="8"/>
        <v>2026-ARDT-LV4-013-14487986</v>
      </c>
      <c r="Y677" s="92"/>
      <c r="Z677" s="91"/>
    </row>
    <row r="678" spans="1:26" x14ac:dyDescent="0.25">
      <c r="A678" s="11" t="s">
        <v>9521</v>
      </c>
      <c r="B678" s="11">
        <v>14487985</v>
      </c>
      <c r="C678" s="16">
        <v>8.5</v>
      </c>
      <c r="D678" s="11" t="s">
        <v>3681</v>
      </c>
      <c r="E678" s="11" t="s">
        <v>8118</v>
      </c>
      <c r="F678" s="17">
        <v>46047</v>
      </c>
      <c r="G678" s="11" t="s">
        <v>5346</v>
      </c>
      <c r="H678" s="91">
        <v>2022318</v>
      </c>
      <c r="I678" s="91"/>
      <c r="J678" s="91"/>
      <c r="K678" s="91"/>
      <c r="L678" s="91"/>
      <c r="M678" s="91"/>
      <c r="N678" s="91"/>
      <c r="O678" s="91"/>
      <c r="P678" s="91"/>
      <c r="Q678" s="91"/>
      <c r="R678" s="91"/>
      <c r="S678" s="91"/>
      <c r="T678" s="91"/>
      <c r="U678" s="91"/>
      <c r="V678" s="92"/>
      <c r="W678" s="91"/>
      <c r="X678" s="91" t="str">
        <f t="shared" si="8"/>
        <v>2026-ARDT-LV4-014-14487985</v>
      </c>
      <c r="Y678" s="92"/>
      <c r="Z678" s="91"/>
    </row>
    <row r="679" spans="1:26" x14ac:dyDescent="0.25">
      <c r="A679" s="11" t="s">
        <v>9529</v>
      </c>
      <c r="B679" s="11">
        <v>14488519</v>
      </c>
      <c r="C679" s="16">
        <v>8.5</v>
      </c>
      <c r="D679" s="11" t="s">
        <v>3681</v>
      </c>
      <c r="E679" s="11" t="s">
        <v>8118</v>
      </c>
      <c r="F679" s="69">
        <v>46047</v>
      </c>
      <c r="G679" s="91" t="s">
        <v>5346</v>
      </c>
      <c r="H679" s="91">
        <v>2022318</v>
      </c>
      <c r="I679" s="91"/>
      <c r="J679" s="91"/>
      <c r="K679" s="91"/>
      <c r="L679" s="91"/>
      <c r="M679" s="91"/>
      <c r="N679" s="91"/>
      <c r="O679" s="91"/>
      <c r="P679" s="91"/>
      <c r="Q679" s="91"/>
      <c r="R679" s="91"/>
      <c r="S679" s="91"/>
      <c r="T679" s="91"/>
      <c r="U679" s="91"/>
      <c r="V679" s="92"/>
      <c r="W679" s="91"/>
      <c r="X679" s="91" t="str">
        <f t="shared" si="8"/>
        <v>2026-ARDT-LV4-015-14488519</v>
      </c>
      <c r="Y679" s="92"/>
      <c r="Z679" s="91"/>
    </row>
    <row r="680" spans="1:26" x14ac:dyDescent="0.25">
      <c r="A680" s="11" t="s">
        <v>9531</v>
      </c>
      <c r="B680" s="11">
        <v>14488520</v>
      </c>
      <c r="C680" s="16">
        <v>8.5</v>
      </c>
      <c r="D680" s="11" t="s">
        <v>3681</v>
      </c>
      <c r="E680" s="11" t="s">
        <v>8118</v>
      </c>
      <c r="F680" s="17">
        <v>46048</v>
      </c>
      <c r="G680" s="91" t="s">
        <v>5346</v>
      </c>
      <c r="H680" s="91">
        <v>2022318</v>
      </c>
      <c r="I680" s="91"/>
      <c r="J680" s="91"/>
      <c r="K680" s="91"/>
      <c r="L680" s="91"/>
      <c r="M680" s="91"/>
      <c r="N680" s="91"/>
      <c r="O680" s="91"/>
      <c r="P680" s="91"/>
      <c r="Q680" s="91"/>
      <c r="R680" s="91"/>
      <c r="S680" s="91"/>
      <c r="T680" s="91"/>
      <c r="U680" s="91"/>
      <c r="V680" s="92"/>
      <c r="W680" s="91"/>
      <c r="X680" s="91" t="str">
        <f t="shared" si="8"/>
        <v>2026-ARDT-LV4-016-14488520</v>
      </c>
      <c r="Y680" s="92"/>
      <c r="Z680" s="91"/>
    </row>
    <row r="681" spans="1:26" x14ac:dyDescent="0.25">
      <c r="A681" s="11" t="s">
        <v>9574</v>
      </c>
      <c r="B681" s="11">
        <v>14353144</v>
      </c>
      <c r="C681" s="16">
        <v>8.5</v>
      </c>
      <c r="D681" s="11" t="s">
        <v>3681</v>
      </c>
      <c r="E681" s="11">
        <v>1267829</v>
      </c>
      <c r="F681" s="17">
        <v>46050</v>
      </c>
      <c r="G681" s="91" t="s">
        <v>5346</v>
      </c>
      <c r="H681" s="91">
        <v>1158011</v>
      </c>
      <c r="I681" s="91"/>
      <c r="J681" s="91"/>
      <c r="K681" s="91"/>
      <c r="L681" s="91"/>
      <c r="M681" s="91"/>
      <c r="N681" s="91"/>
      <c r="O681" s="91"/>
      <c r="P681" s="91"/>
      <c r="Q681" s="91"/>
      <c r="R681" s="91"/>
      <c r="S681" s="91"/>
      <c r="T681" s="91"/>
      <c r="U681" s="91"/>
      <c r="V681" s="92"/>
      <c r="W681" s="91"/>
      <c r="X681" s="91" t="str">
        <f t="shared" si="8"/>
        <v>2026-ARDT-LV4-017-14353144</v>
      </c>
      <c r="Y681" s="92"/>
      <c r="Z681" s="91"/>
    </row>
    <row r="682" spans="1:26" x14ac:dyDescent="0.25">
      <c r="A682" s="11" t="s">
        <v>9576</v>
      </c>
      <c r="B682" s="11">
        <v>14353146</v>
      </c>
      <c r="C682" s="16">
        <v>8.5</v>
      </c>
      <c r="D682" s="11" t="s">
        <v>3681</v>
      </c>
      <c r="E682" s="11">
        <v>1267829</v>
      </c>
      <c r="F682" s="17">
        <v>46050</v>
      </c>
      <c r="G682" s="91" t="s">
        <v>5346</v>
      </c>
      <c r="H682" s="11">
        <v>1158011</v>
      </c>
      <c r="I682" s="11"/>
      <c r="J682" s="11"/>
      <c r="K682" s="11"/>
      <c r="L682" s="11"/>
      <c r="M682" s="11"/>
      <c r="N682" s="11"/>
      <c r="O682" s="11"/>
      <c r="P682" s="11"/>
      <c r="Q682" s="11"/>
      <c r="R682" s="11"/>
      <c r="S682" s="11"/>
      <c r="T682" s="11"/>
      <c r="U682" s="11"/>
      <c r="V682" s="17"/>
      <c r="W682" s="11"/>
      <c r="X682" s="91" t="str">
        <f t="shared" si="8"/>
        <v>2026-ARDT-LV4-018-14353146</v>
      </c>
      <c r="Y682" s="17"/>
      <c r="Z682" s="11"/>
    </row>
    <row r="683" spans="1:26" x14ac:dyDescent="0.25">
      <c r="A683" s="11" t="s">
        <v>9577</v>
      </c>
      <c r="B683" s="11">
        <v>14476930</v>
      </c>
      <c r="C683" s="16">
        <v>8.375</v>
      </c>
      <c r="D683" s="11" t="s">
        <v>9283</v>
      </c>
      <c r="E683" s="11" t="s">
        <v>9446</v>
      </c>
      <c r="F683" s="17">
        <v>46050</v>
      </c>
      <c r="G683" s="91" t="s">
        <v>5346</v>
      </c>
      <c r="H683" s="91">
        <v>2028515</v>
      </c>
      <c r="I683" s="91"/>
      <c r="J683" s="91"/>
      <c r="K683" s="91"/>
      <c r="L683" s="91"/>
      <c r="M683" s="91"/>
      <c r="N683" s="91"/>
      <c r="O683" s="91"/>
      <c r="P683" s="91"/>
      <c r="Q683" s="91"/>
      <c r="R683" s="91"/>
      <c r="S683" s="91"/>
      <c r="T683" s="91"/>
      <c r="U683" s="91"/>
      <c r="V683" s="92"/>
      <c r="W683" s="91"/>
      <c r="X683" s="91" t="str">
        <f t="shared" si="8"/>
        <v>2026-ARDT-LV4-019-14476930</v>
      </c>
      <c r="Y683" s="92"/>
      <c r="Z683" s="91"/>
    </row>
    <row r="684" spans="1:26" x14ac:dyDescent="0.25">
      <c r="A684" s="11"/>
      <c r="B684" s="11"/>
      <c r="C684" s="16"/>
      <c r="D684" s="11"/>
      <c r="E684" s="11"/>
      <c r="F684" s="17"/>
      <c r="G684" s="91"/>
      <c r="H684" s="91"/>
      <c r="I684" s="91"/>
      <c r="J684" s="91"/>
      <c r="K684" s="91"/>
      <c r="L684" s="91"/>
      <c r="M684" s="91"/>
      <c r="N684" s="91"/>
      <c r="O684" s="91"/>
      <c r="P684" s="91"/>
      <c r="Q684" s="91"/>
      <c r="R684" s="91"/>
      <c r="S684" s="91"/>
      <c r="T684" s="91"/>
      <c r="U684" s="91"/>
      <c r="V684" s="92"/>
      <c r="W684" s="91"/>
      <c r="X684" s="91" t="str">
        <f t="shared" si="8"/>
        <v>-</v>
      </c>
      <c r="Y684" s="92"/>
      <c r="Z684" s="91"/>
    </row>
    <row r="685" spans="1:26" x14ac:dyDescent="0.25">
      <c r="A685" s="11"/>
      <c r="B685" s="11"/>
      <c r="C685" s="16"/>
      <c r="D685" s="11"/>
      <c r="E685" s="11"/>
      <c r="F685" s="17"/>
      <c r="G685" s="91"/>
      <c r="H685" s="91"/>
      <c r="I685" s="91"/>
      <c r="J685" s="91"/>
      <c r="K685" s="91"/>
      <c r="L685" s="91"/>
      <c r="M685" s="91"/>
      <c r="N685" s="91"/>
      <c r="O685" s="91"/>
      <c r="P685" s="91"/>
      <c r="Q685" s="91"/>
      <c r="R685" s="91"/>
      <c r="S685" s="91"/>
      <c r="T685" s="91"/>
      <c r="U685" s="91"/>
      <c r="V685" s="92"/>
      <c r="W685" s="91"/>
      <c r="X685" s="91" t="str">
        <f t="shared" si="8"/>
        <v>-</v>
      </c>
      <c r="Y685" s="92"/>
      <c r="Z685" s="91"/>
    </row>
    <row r="686" spans="1:26" x14ac:dyDescent="0.25">
      <c r="A686" s="11"/>
      <c r="B686" s="11"/>
      <c r="C686" s="16"/>
      <c r="D686" s="11"/>
      <c r="E686" s="11"/>
      <c r="F686" s="17"/>
      <c r="G686" s="91"/>
      <c r="H686" s="91"/>
      <c r="I686" s="91"/>
      <c r="J686" s="91"/>
      <c r="K686" s="91"/>
      <c r="L686" s="91"/>
      <c r="M686" s="91"/>
      <c r="N686" s="91"/>
      <c r="O686" s="91"/>
      <c r="P686" s="91"/>
      <c r="Q686" s="91"/>
      <c r="R686" s="91"/>
      <c r="S686" s="91"/>
      <c r="T686" s="91"/>
      <c r="U686" s="91"/>
      <c r="V686" s="92"/>
      <c r="W686" s="91"/>
      <c r="X686" s="91" t="str">
        <f t="shared" si="8"/>
        <v>-</v>
      </c>
      <c r="Y686" s="92"/>
      <c r="Z686" s="91"/>
    </row>
    <row r="687" spans="1:26" x14ac:dyDescent="0.25">
      <c r="A687" s="11"/>
      <c r="B687" s="11"/>
      <c r="C687" s="16"/>
      <c r="D687" s="11"/>
      <c r="E687" s="11"/>
      <c r="F687" s="17"/>
      <c r="G687" s="91"/>
      <c r="H687" s="91"/>
      <c r="I687" s="91"/>
      <c r="J687" s="91"/>
      <c r="K687" s="91"/>
      <c r="L687" s="91"/>
      <c r="M687" s="91"/>
      <c r="N687" s="91"/>
      <c r="O687" s="91"/>
      <c r="P687" s="91"/>
      <c r="Q687" s="91"/>
      <c r="R687" s="91"/>
      <c r="S687" s="91"/>
      <c r="T687" s="91"/>
      <c r="U687" s="91"/>
      <c r="V687" s="92"/>
      <c r="W687" s="91"/>
      <c r="X687" s="91" t="str">
        <f t="shared" si="8"/>
        <v>-</v>
      </c>
      <c r="Y687" s="92"/>
      <c r="Z687" s="91"/>
    </row>
    <row r="688" spans="1:26" x14ac:dyDescent="0.25">
      <c r="A688" s="11"/>
      <c r="B688" s="11"/>
      <c r="C688" s="16"/>
      <c r="D688" s="11"/>
      <c r="E688" s="11"/>
      <c r="F688" s="17"/>
      <c r="G688" s="11"/>
      <c r="H688" s="11"/>
      <c r="I688" s="11"/>
      <c r="J688" s="11"/>
      <c r="K688" s="11"/>
      <c r="L688" s="11"/>
      <c r="M688" s="11"/>
      <c r="N688" s="11"/>
      <c r="O688" s="11"/>
      <c r="P688" s="11"/>
      <c r="Q688" s="11"/>
      <c r="R688" s="11"/>
      <c r="S688" s="11"/>
      <c r="T688" s="11"/>
      <c r="U688" s="11"/>
      <c r="V688" s="17"/>
      <c r="W688" s="11"/>
      <c r="X688" s="91" t="str">
        <f t="shared" si="8"/>
        <v>-</v>
      </c>
      <c r="Y688" s="17"/>
      <c r="Z688" s="11"/>
    </row>
    <row r="689" spans="1:26" x14ac:dyDescent="0.25">
      <c r="A689" s="11"/>
      <c r="B689" s="11"/>
      <c r="C689" s="16"/>
      <c r="D689" s="11"/>
      <c r="E689" s="11"/>
      <c r="F689" s="17"/>
      <c r="G689" s="91"/>
      <c r="H689" s="91"/>
      <c r="I689" s="91"/>
      <c r="J689" s="91"/>
      <c r="K689" s="91"/>
      <c r="L689" s="91"/>
      <c r="M689" s="91"/>
      <c r="N689" s="91"/>
      <c r="O689" s="91"/>
      <c r="P689" s="91"/>
      <c r="Q689" s="91"/>
      <c r="R689" s="91"/>
      <c r="S689" s="91"/>
      <c r="T689" s="91"/>
      <c r="U689" s="91"/>
      <c r="V689" s="92"/>
      <c r="W689" s="91"/>
      <c r="X689" s="91" t="str">
        <f t="shared" si="8"/>
        <v>-</v>
      </c>
      <c r="Y689" s="92"/>
      <c r="Z689" s="91"/>
    </row>
    <row r="690" spans="1:26" x14ac:dyDescent="0.25">
      <c r="A690" s="11"/>
      <c r="B690" s="11"/>
      <c r="C690" s="16"/>
      <c r="D690" s="11"/>
      <c r="E690" s="11"/>
      <c r="F690" s="17"/>
      <c r="G690" s="91"/>
      <c r="H690" s="91"/>
      <c r="I690" s="91"/>
      <c r="J690" s="91"/>
      <c r="K690" s="91"/>
      <c r="L690" s="91"/>
      <c r="M690" s="91"/>
      <c r="N690" s="91"/>
      <c r="O690" s="91"/>
      <c r="P690" s="91"/>
      <c r="Q690" s="91"/>
      <c r="R690" s="91"/>
      <c r="S690" s="91"/>
      <c r="T690" s="91"/>
      <c r="U690" s="91"/>
      <c r="V690" s="92"/>
      <c r="W690" s="91"/>
      <c r="X690" s="91" t="str">
        <f t="shared" si="8"/>
        <v>-</v>
      </c>
      <c r="Y690" s="92"/>
      <c r="Z690" s="91"/>
    </row>
    <row r="691" spans="1:26" x14ac:dyDescent="0.25">
      <c r="A691" s="11"/>
      <c r="B691" s="11"/>
      <c r="C691" s="16"/>
      <c r="D691" s="11"/>
      <c r="E691" s="11"/>
      <c r="F691" s="17"/>
      <c r="G691" s="91"/>
      <c r="H691" s="91"/>
      <c r="I691" s="91"/>
      <c r="J691" s="91"/>
      <c r="K691" s="91"/>
      <c r="L691" s="91"/>
      <c r="M691" s="91"/>
      <c r="N691" s="91"/>
      <c r="O691" s="91"/>
      <c r="P691" s="91"/>
      <c r="Q691" s="91"/>
      <c r="R691" s="91"/>
      <c r="S691" s="91"/>
      <c r="T691" s="91"/>
      <c r="U691" s="91"/>
      <c r="V691" s="92"/>
      <c r="W691" s="91"/>
      <c r="X691" s="91" t="str">
        <f t="shared" si="8"/>
        <v>-</v>
      </c>
      <c r="Y691" s="92"/>
      <c r="Z691" s="91"/>
    </row>
    <row r="692" spans="1:26" x14ac:dyDescent="0.25">
      <c r="A692" s="11"/>
      <c r="B692" s="11"/>
      <c r="C692" s="16"/>
      <c r="D692" s="11"/>
      <c r="E692" s="11"/>
      <c r="F692" s="17"/>
      <c r="G692" s="91"/>
      <c r="H692" s="91"/>
      <c r="I692" s="91"/>
      <c r="J692" s="91"/>
      <c r="K692" s="91"/>
      <c r="L692" s="91"/>
      <c r="M692" s="91"/>
      <c r="N692" s="91"/>
      <c r="O692" s="91"/>
      <c r="P692" s="91"/>
      <c r="Q692" s="91"/>
      <c r="R692" s="91"/>
      <c r="S692" s="91"/>
      <c r="T692" s="91"/>
      <c r="U692" s="91"/>
      <c r="V692" s="92"/>
      <c r="W692" s="91"/>
      <c r="X692" s="91" t="str">
        <f t="shared" si="8"/>
        <v>-</v>
      </c>
      <c r="Y692" s="92"/>
      <c r="Z692" s="91"/>
    </row>
    <row r="693" spans="1:26" x14ac:dyDescent="0.25">
      <c r="A693" s="11"/>
      <c r="B693" s="11"/>
      <c r="C693" s="16"/>
      <c r="D693" s="11"/>
      <c r="E693" s="11"/>
      <c r="F693" s="17"/>
      <c r="G693" s="91"/>
      <c r="H693" s="91"/>
      <c r="I693" s="91"/>
      <c r="J693" s="91"/>
      <c r="K693" s="91"/>
      <c r="L693" s="91"/>
      <c r="M693" s="91"/>
      <c r="N693" s="91"/>
      <c r="O693" s="91"/>
      <c r="P693" s="91"/>
      <c r="Q693" s="91"/>
      <c r="R693" s="91"/>
      <c r="S693" s="91"/>
      <c r="T693" s="91"/>
      <c r="U693" s="91"/>
      <c r="V693" s="92"/>
      <c r="W693" s="91"/>
      <c r="X693" s="91"/>
      <c r="Y693" s="92"/>
      <c r="Z693" s="91"/>
    </row>
    <row r="694" spans="1:26" x14ac:dyDescent="0.25">
      <c r="A694" s="11"/>
      <c r="B694" s="11"/>
      <c r="C694" s="16"/>
      <c r="D694" s="11"/>
      <c r="E694" s="11"/>
      <c r="F694" s="17"/>
      <c r="G694" s="11"/>
      <c r="H694" s="11"/>
      <c r="I694" s="11"/>
      <c r="J694" s="11"/>
      <c r="K694" s="11"/>
      <c r="L694" s="11"/>
      <c r="M694" s="11"/>
      <c r="N694" s="11"/>
      <c r="O694" s="11"/>
      <c r="P694" s="11"/>
      <c r="Q694" s="11"/>
      <c r="R694" s="11"/>
      <c r="S694" s="11"/>
      <c r="T694" s="11"/>
      <c r="U694" s="11"/>
      <c r="V694" s="17"/>
      <c r="W694" s="11"/>
      <c r="X694" s="11"/>
      <c r="Y694" s="17"/>
      <c r="Z694" s="11"/>
    </row>
    <row r="695" spans="1:26" x14ac:dyDescent="0.25">
      <c r="A695" s="11"/>
      <c r="B695" s="11"/>
      <c r="C695" s="16"/>
      <c r="D695" s="11"/>
      <c r="E695" s="11"/>
      <c r="F695" s="17"/>
      <c r="G695" s="91"/>
      <c r="H695" s="91"/>
      <c r="I695" s="91"/>
      <c r="J695" s="91"/>
      <c r="K695" s="91"/>
      <c r="L695" s="91"/>
      <c r="M695" s="91"/>
      <c r="N695" s="91"/>
      <c r="O695" s="91"/>
      <c r="P695" s="91"/>
      <c r="Q695" s="91"/>
      <c r="R695" s="91"/>
      <c r="S695" s="91"/>
      <c r="T695" s="91"/>
      <c r="U695" s="91"/>
      <c r="V695" s="92"/>
      <c r="W695" s="91"/>
      <c r="X695" s="91"/>
      <c r="Y695" s="92"/>
      <c r="Z695" s="91"/>
    </row>
    <row r="696" spans="1:26" x14ac:dyDescent="0.25">
      <c r="A696" s="11"/>
      <c r="B696" s="11"/>
      <c r="C696" s="16"/>
      <c r="D696" s="11"/>
      <c r="E696" s="11"/>
      <c r="F696" s="17"/>
      <c r="G696" s="91"/>
      <c r="H696" s="91"/>
      <c r="I696" s="91"/>
      <c r="J696" s="91"/>
      <c r="K696" s="91"/>
      <c r="L696" s="91"/>
      <c r="M696" s="91"/>
      <c r="N696" s="91"/>
      <c r="O696" s="91"/>
      <c r="P696" s="91"/>
      <c r="Q696" s="91"/>
      <c r="R696" s="91"/>
      <c r="S696" s="91"/>
      <c r="T696" s="91"/>
      <c r="U696" s="91"/>
      <c r="V696" s="92"/>
      <c r="W696" s="91"/>
      <c r="X696" s="91"/>
      <c r="Y696" s="92"/>
      <c r="Z696" s="91"/>
    </row>
    <row r="697" spans="1:26" x14ac:dyDescent="0.25">
      <c r="A697" s="11"/>
      <c r="B697" s="11"/>
      <c r="C697" s="16"/>
      <c r="D697" s="11"/>
      <c r="E697" s="11"/>
      <c r="F697" s="17"/>
      <c r="G697" s="91"/>
      <c r="H697" s="91"/>
      <c r="I697" s="91"/>
      <c r="J697" s="91"/>
      <c r="K697" s="91"/>
      <c r="L697" s="91"/>
      <c r="M697" s="91"/>
      <c r="N697" s="91"/>
      <c r="O697" s="91"/>
      <c r="P697" s="91"/>
      <c r="Q697" s="91"/>
      <c r="R697" s="91"/>
      <c r="S697" s="91"/>
      <c r="T697" s="91"/>
      <c r="U697" s="91"/>
      <c r="V697" s="92"/>
      <c r="W697" s="91"/>
      <c r="X697" s="91"/>
      <c r="Y697" s="92"/>
      <c r="Z697" s="91"/>
    </row>
    <row r="698" spans="1:26" x14ac:dyDescent="0.25">
      <c r="A698" s="11"/>
      <c r="B698" s="11"/>
      <c r="C698" s="16"/>
      <c r="D698" s="11"/>
      <c r="E698" s="11"/>
      <c r="F698" s="17"/>
      <c r="G698" s="91"/>
      <c r="H698" s="91"/>
      <c r="I698" s="91"/>
      <c r="J698" s="91"/>
      <c r="K698" s="91"/>
      <c r="L698" s="91"/>
      <c r="M698" s="91"/>
      <c r="N698" s="91"/>
      <c r="O698" s="91"/>
      <c r="P698" s="91"/>
      <c r="Q698" s="91"/>
      <c r="R698" s="91"/>
      <c r="S698" s="91"/>
      <c r="T698" s="91"/>
      <c r="U698" s="91"/>
      <c r="V698" s="92"/>
      <c r="W698" s="91"/>
      <c r="X698" s="91"/>
      <c r="Y698" s="92"/>
      <c r="Z698" s="91"/>
    </row>
    <row r="699" spans="1:26" x14ac:dyDescent="0.25">
      <c r="A699" s="11"/>
      <c r="B699" s="11"/>
      <c r="C699" s="16"/>
      <c r="D699" s="11"/>
      <c r="E699" s="11"/>
      <c r="F699" s="17"/>
      <c r="G699" s="91"/>
      <c r="H699" s="91"/>
      <c r="I699" s="91"/>
      <c r="J699" s="91"/>
      <c r="K699" s="91"/>
      <c r="L699" s="91"/>
      <c r="M699" s="91"/>
      <c r="N699" s="91"/>
      <c r="O699" s="91"/>
      <c r="P699" s="91"/>
      <c r="Q699" s="91"/>
      <c r="R699" s="91"/>
      <c r="S699" s="91"/>
      <c r="T699" s="91"/>
      <c r="U699" s="91"/>
      <c r="V699" s="92"/>
      <c r="W699" s="91"/>
      <c r="X699" s="91"/>
      <c r="Y699" s="92"/>
      <c r="Z699" s="91"/>
    </row>
    <row r="700" spans="1:26" x14ac:dyDescent="0.25">
      <c r="A700" s="11"/>
      <c r="B700" s="11"/>
      <c r="C700" s="16"/>
      <c r="D700" s="11"/>
      <c r="E700" s="11"/>
      <c r="F700" s="17"/>
      <c r="G700" s="11"/>
      <c r="H700" s="11"/>
      <c r="I700" s="11"/>
      <c r="J700" s="11"/>
      <c r="K700" s="11"/>
      <c r="L700" s="11"/>
      <c r="M700" s="11"/>
      <c r="N700" s="11"/>
      <c r="O700" s="11"/>
      <c r="P700" s="11"/>
      <c r="Q700" s="11"/>
      <c r="R700" s="11"/>
      <c r="S700" s="11"/>
      <c r="T700" s="11"/>
      <c r="U700" s="11"/>
      <c r="V700" s="17"/>
      <c r="W700" s="11"/>
      <c r="X700" s="11"/>
      <c r="Y700" s="17"/>
      <c r="Z700" s="11"/>
    </row>
    <row r="701" spans="1:26" x14ac:dyDescent="0.25">
      <c r="A701" s="11"/>
      <c r="B701" s="11"/>
      <c r="C701" s="16"/>
      <c r="D701" s="11"/>
      <c r="E701" s="11"/>
      <c r="F701" s="17"/>
      <c r="G701" s="91"/>
      <c r="H701" s="91"/>
      <c r="I701" s="91"/>
      <c r="J701" s="91"/>
      <c r="K701" s="91"/>
      <c r="L701" s="91"/>
      <c r="M701" s="91"/>
      <c r="N701" s="91"/>
      <c r="O701" s="91"/>
      <c r="P701" s="91"/>
      <c r="Q701" s="91"/>
      <c r="R701" s="91"/>
      <c r="S701" s="91"/>
      <c r="T701" s="91"/>
      <c r="U701" s="91"/>
      <c r="V701" s="92"/>
      <c r="W701" s="91"/>
      <c r="X701" s="91"/>
      <c r="Y701" s="92"/>
      <c r="Z701" s="91"/>
    </row>
    <row r="702" spans="1:26" x14ac:dyDescent="0.25">
      <c r="A702" s="11"/>
      <c r="B702" s="11"/>
      <c r="C702" s="16"/>
      <c r="D702" s="11"/>
      <c r="E702" s="11"/>
      <c r="F702" s="17"/>
      <c r="G702" s="91"/>
      <c r="H702" s="91"/>
      <c r="I702" s="91"/>
      <c r="J702" s="91"/>
      <c r="K702" s="91"/>
      <c r="L702" s="91"/>
      <c r="M702" s="91"/>
      <c r="N702" s="91"/>
      <c r="O702" s="91"/>
      <c r="P702" s="91"/>
      <c r="Q702" s="91"/>
      <c r="R702" s="91"/>
      <c r="S702" s="91"/>
      <c r="T702" s="91"/>
      <c r="U702" s="91"/>
      <c r="V702" s="92"/>
      <c r="W702" s="91"/>
      <c r="X702" s="91"/>
      <c r="Y702" s="92"/>
      <c r="Z702" s="91"/>
    </row>
    <row r="703" spans="1:26" x14ac:dyDescent="0.25">
      <c r="A703" s="11"/>
      <c r="B703" s="11"/>
      <c r="C703" s="16"/>
      <c r="D703" s="11"/>
      <c r="E703" s="11"/>
      <c r="F703" s="17"/>
      <c r="G703" s="91"/>
      <c r="H703" s="91"/>
      <c r="I703" s="91"/>
      <c r="J703" s="91"/>
      <c r="K703" s="91"/>
      <c r="L703" s="91"/>
      <c r="M703" s="91"/>
      <c r="N703" s="91"/>
      <c r="O703" s="91"/>
      <c r="P703" s="91"/>
      <c r="Q703" s="91"/>
      <c r="R703" s="91"/>
      <c r="S703" s="91"/>
      <c r="T703" s="91"/>
      <c r="U703" s="91"/>
      <c r="V703" s="92"/>
      <c r="W703" s="91"/>
      <c r="X703" s="91"/>
      <c r="Y703" s="92"/>
      <c r="Z703" s="91"/>
    </row>
    <row r="704" spans="1:26" x14ac:dyDescent="0.25">
      <c r="A704" s="11"/>
      <c r="B704" s="11"/>
      <c r="C704" s="16"/>
      <c r="D704" s="11"/>
      <c r="E704" s="11"/>
      <c r="F704" s="17"/>
      <c r="G704" s="91"/>
      <c r="H704" s="91"/>
      <c r="I704" s="91"/>
      <c r="J704" s="91"/>
      <c r="K704" s="91"/>
      <c r="L704" s="91"/>
      <c r="M704" s="91"/>
      <c r="N704" s="91"/>
      <c r="O704" s="91"/>
      <c r="P704" s="91"/>
      <c r="Q704" s="91"/>
      <c r="R704" s="91"/>
      <c r="S704" s="91"/>
      <c r="T704" s="91"/>
      <c r="U704" s="91"/>
      <c r="V704" s="92"/>
      <c r="W704" s="91"/>
      <c r="X704" s="91"/>
      <c r="Y704" s="92"/>
      <c r="Z704" s="91"/>
    </row>
    <row r="705" spans="1:26" x14ac:dyDescent="0.25">
      <c r="A705" s="11"/>
      <c r="B705" s="11"/>
      <c r="C705" s="16"/>
      <c r="D705" s="11"/>
      <c r="E705" s="11"/>
      <c r="F705" s="17"/>
      <c r="G705" s="91"/>
      <c r="H705" s="91"/>
      <c r="I705" s="91"/>
      <c r="J705" s="91"/>
      <c r="K705" s="91"/>
      <c r="L705" s="91"/>
      <c r="M705" s="91"/>
      <c r="N705" s="91"/>
      <c r="O705" s="91"/>
      <c r="P705" s="91"/>
      <c r="Q705" s="91"/>
      <c r="R705" s="91"/>
      <c r="S705" s="91"/>
      <c r="T705" s="91"/>
      <c r="U705" s="91"/>
      <c r="V705" s="92"/>
      <c r="W705" s="91"/>
      <c r="X705" s="91"/>
      <c r="Y705" s="92"/>
      <c r="Z705" s="91"/>
    </row>
    <row r="706" spans="1:26" x14ac:dyDescent="0.25">
      <c r="A706" s="11"/>
      <c r="B706" s="11"/>
      <c r="C706" s="16"/>
      <c r="D706" s="11"/>
      <c r="E706" s="11"/>
      <c r="F706" s="17"/>
      <c r="G706" s="11"/>
      <c r="H706" s="11"/>
      <c r="I706" s="11"/>
      <c r="J706" s="11"/>
      <c r="K706" s="11"/>
      <c r="L706" s="11"/>
      <c r="M706" s="11"/>
      <c r="N706" s="11"/>
      <c r="O706" s="11"/>
      <c r="P706" s="11"/>
      <c r="Q706" s="11"/>
      <c r="R706" s="11"/>
      <c r="S706" s="11"/>
      <c r="T706" s="11"/>
      <c r="U706" s="11"/>
      <c r="V706" s="17"/>
      <c r="W706" s="11"/>
      <c r="X706" s="11"/>
      <c r="Y706" s="17"/>
      <c r="Z706" s="11"/>
    </row>
    <row r="707" spans="1:26" x14ac:dyDescent="0.25">
      <c r="A707" s="11"/>
      <c r="B707" s="11"/>
      <c r="C707" s="16"/>
      <c r="D707" s="11"/>
      <c r="E707" s="11"/>
      <c r="F707" s="17"/>
      <c r="G707" s="91"/>
      <c r="H707" s="91"/>
      <c r="I707" s="91"/>
      <c r="J707" s="91"/>
      <c r="K707" s="91"/>
      <c r="L707" s="91"/>
      <c r="M707" s="91"/>
      <c r="N707" s="91"/>
      <c r="O707" s="91"/>
      <c r="P707" s="91"/>
      <c r="Q707" s="91"/>
      <c r="R707" s="91"/>
      <c r="S707" s="91"/>
      <c r="T707" s="91"/>
      <c r="U707" s="91"/>
      <c r="V707" s="92"/>
      <c r="W707" s="91"/>
      <c r="X707" s="91"/>
      <c r="Y707" s="92"/>
      <c r="Z707" s="91"/>
    </row>
    <row r="708" spans="1:26" x14ac:dyDescent="0.25">
      <c r="A708" s="11"/>
      <c r="B708" s="11"/>
      <c r="C708" s="16"/>
      <c r="D708" s="11"/>
      <c r="E708" s="11"/>
      <c r="F708" s="17"/>
      <c r="G708" s="91"/>
      <c r="H708" s="91"/>
      <c r="I708" s="91"/>
      <c r="J708" s="91"/>
      <c r="K708" s="91"/>
      <c r="L708" s="91"/>
      <c r="M708" s="91"/>
      <c r="N708" s="91"/>
      <c r="O708" s="91"/>
      <c r="P708" s="91"/>
      <c r="Q708" s="91"/>
      <c r="R708" s="91"/>
      <c r="S708" s="91"/>
      <c r="T708" s="91"/>
      <c r="U708" s="91"/>
      <c r="V708" s="92"/>
      <c r="W708" s="91"/>
      <c r="X708" s="91"/>
      <c r="Y708" s="92"/>
      <c r="Z708" s="91"/>
    </row>
    <row r="709" spans="1:26" x14ac:dyDescent="0.25">
      <c r="A709" s="11"/>
      <c r="B709" s="11"/>
      <c r="C709" s="16"/>
      <c r="D709" s="11"/>
      <c r="E709" s="11"/>
      <c r="F709" s="17"/>
      <c r="G709" s="91"/>
      <c r="H709" s="91"/>
      <c r="I709" s="91"/>
      <c r="J709" s="91"/>
      <c r="K709" s="91"/>
      <c r="L709" s="91"/>
      <c r="M709" s="91"/>
      <c r="N709" s="91"/>
      <c r="O709" s="91"/>
      <c r="P709" s="91"/>
      <c r="Q709" s="91"/>
      <c r="R709" s="91"/>
      <c r="S709" s="91"/>
      <c r="T709" s="91"/>
      <c r="U709" s="91"/>
      <c r="V709" s="92"/>
      <c r="W709" s="91"/>
      <c r="X709" s="91"/>
      <c r="Y709" s="92"/>
      <c r="Z709" s="91"/>
    </row>
    <row r="710" spans="1:26" x14ac:dyDescent="0.25">
      <c r="A710" s="11"/>
      <c r="B710" s="11"/>
      <c r="C710" s="16"/>
      <c r="D710" s="11"/>
      <c r="E710" s="11"/>
      <c r="F710" s="17"/>
      <c r="G710" s="91"/>
      <c r="H710" s="91"/>
      <c r="I710" s="91"/>
      <c r="J710" s="91"/>
      <c r="K710" s="91"/>
      <c r="L710" s="91"/>
      <c r="M710" s="91"/>
      <c r="N710" s="91"/>
      <c r="O710" s="91"/>
      <c r="P710" s="91"/>
      <c r="Q710" s="91"/>
      <c r="R710" s="91"/>
      <c r="S710" s="91"/>
      <c r="T710" s="91"/>
      <c r="U710" s="91"/>
      <c r="V710" s="92"/>
      <c r="W710" s="91"/>
      <c r="X710" s="91"/>
      <c r="Y710" s="92"/>
      <c r="Z710" s="91"/>
    </row>
    <row r="711" spans="1:26" x14ac:dyDescent="0.25">
      <c r="A711" s="11"/>
      <c r="B711" s="11"/>
      <c r="C711" s="16"/>
      <c r="D711" s="11"/>
      <c r="E711" s="11"/>
      <c r="F711" s="17"/>
      <c r="G711" s="91"/>
      <c r="H711" s="91"/>
      <c r="I711" s="91"/>
      <c r="J711" s="91"/>
      <c r="K711" s="91"/>
      <c r="L711" s="91"/>
      <c r="M711" s="91"/>
      <c r="N711" s="91"/>
      <c r="O711" s="91"/>
      <c r="P711" s="91"/>
      <c r="Q711" s="91"/>
      <c r="R711" s="91"/>
      <c r="S711" s="91"/>
      <c r="T711" s="91"/>
      <c r="U711" s="91"/>
      <c r="V711" s="92"/>
      <c r="W711" s="91"/>
      <c r="X711" s="91"/>
      <c r="Y711" s="92"/>
      <c r="Z711" s="91"/>
    </row>
    <row r="712" spans="1:26" x14ac:dyDescent="0.25">
      <c r="A712" s="11"/>
      <c r="B712" s="11"/>
      <c r="C712" s="16"/>
      <c r="D712" s="11"/>
      <c r="E712" s="11"/>
      <c r="F712" s="17"/>
      <c r="G712" s="11"/>
      <c r="H712" s="11"/>
      <c r="I712" s="11"/>
      <c r="J712" s="11"/>
      <c r="K712" s="11"/>
      <c r="L712" s="11"/>
      <c r="M712" s="11"/>
      <c r="N712" s="11"/>
      <c r="O712" s="11"/>
      <c r="P712" s="11"/>
      <c r="Q712" s="11"/>
      <c r="R712" s="11"/>
      <c r="S712" s="11"/>
      <c r="T712" s="11"/>
      <c r="U712" s="11"/>
      <c r="V712" s="17"/>
      <c r="W712" s="11"/>
      <c r="X712" s="11"/>
      <c r="Y712" s="17"/>
      <c r="Z712" s="11"/>
    </row>
    <row r="713" spans="1:26" x14ac:dyDescent="0.25">
      <c r="A713" s="11"/>
      <c r="B713" s="11"/>
      <c r="C713" s="16"/>
      <c r="D713" s="11"/>
      <c r="E713" s="11"/>
      <c r="F713" s="17"/>
      <c r="G713" s="91"/>
      <c r="H713" s="91"/>
      <c r="I713" s="91"/>
      <c r="J713" s="91"/>
      <c r="K713" s="91"/>
      <c r="L713" s="91"/>
      <c r="M713" s="91"/>
      <c r="N713" s="91"/>
      <c r="O713" s="91"/>
      <c r="P713" s="91"/>
      <c r="Q713" s="91"/>
      <c r="R713" s="91"/>
      <c r="S713" s="91"/>
      <c r="T713" s="91"/>
      <c r="U713" s="91"/>
      <c r="V713" s="92"/>
      <c r="W713" s="91"/>
      <c r="X713" s="91"/>
      <c r="Y713" s="92"/>
      <c r="Z713" s="91"/>
    </row>
    <row r="714" spans="1:26" x14ac:dyDescent="0.25">
      <c r="A714" s="11"/>
      <c r="B714" s="11"/>
      <c r="C714" s="16"/>
      <c r="D714" s="11"/>
      <c r="E714" s="11"/>
      <c r="F714" s="17"/>
      <c r="G714" s="91"/>
      <c r="H714" s="91"/>
      <c r="I714" s="91"/>
      <c r="J714" s="91"/>
      <c r="K714" s="91"/>
      <c r="L714" s="91"/>
      <c r="M714" s="91"/>
      <c r="N714" s="91"/>
      <c r="O714" s="91"/>
      <c r="P714" s="91"/>
      <c r="Q714" s="91"/>
      <c r="R714" s="91"/>
      <c r="S714" s="91"/>
      <c r="T714" s="91"/>
      <c r="U714" s="91"/>
      <c r="V714" s="92"/>
      <c r="W714" s="91"/>
      <c r="X714" s="91"/>
      <c r="Y714" s="92"/>
      <c r="Z714" s="91"/>
    </row>
    <row r="715" spans="1:26" x14ac:dyDescent="0.25">
      <c r="A715" s="11"/>
      <c r="B715" s="11"/>
      <c r="C715" s="16"/>
      <c r="D715" s="11"/>
      <c r="E715" s="11"/>
      <c r="F715" s="17"/>
      <c r="G715" s="91"/>
      <c r="H715" s="91"/>
      <c r="I715" s="91"/>
      <c r="J715" s="91"/>
      <c r="K715" s="91"/>
      <c r="L715" s="91"/>
      <c r="M715" s="91"/>
      <c r="N715" s="91"/>
      <c r="O715" s="91"/>
      <c r="P715" s="91"/>
      <c r="Q715" s="91"/>
      <c r="R715" s="91"/>
      <c r="S715" s="91"/>
      <c r="T715" s="91"/>
      <c r="U715" s="91"/>
      <c r="V715" s="92"/>
      <c r="W715" s="91"/>
      <c r="X715" s="91"/>
      <c r="Y715" s="92"/>
      <c r="Z715" s="91"/>
    </row>
    <row r="716" spans="1:26" x14ac:dyDescent="0.25">
      <c r="A716" s="11"/>
      <c r="B716" s="11"/>
      <c r="C716" s="16"/>
      <c r="D716" s="11"/>
      <c r="E716" s="11"/>
      <c r="F716" s="17"/>
      <c r="G716" s="91"/>
      <c r="H716" s="91"/>
      <c r="I716" s="91"/>
      <c r="J716" s="91"/>
      <c r="K716" s="91"/>
      <c r="L716" s="91"/>
      <c r="M716" s="91"/>
      <c r="N716" s="91"/>
      <c r="O716" s="91"/>
      <c r="P716" s="91"/>
      <c r="Q716" s="91"/>
      <c r="R716" s="91"/>
      <c r="S716" s="91"/>
      <c r="T716" s="91"/>
      <c r="U716" s="91"/>
      <c r="V716" s="92"/>
      <c r="W716" s="91"/>
      <c r="X716" s="91"/>
      <c r="Y716" s="92"/>
      <c r="Z716" s="91"/>
    </row>
    <row r="717" spans="1:26" x14ac:dyDescent="0.25">
      <c r="A717" s="11"/>
      <c r="B717" s="11"/>
      <c r="C717" s="16"/>
      <c r="D717" s="11"/>
      <c r="E717" s="11"/>
      <c r="F717" s="17"/>
      <c r="G717" s="91"/>
      <c r="H717" s="91"/>
      <c r="I717" s="91"/>
      <c r="J717" s="91"/>
      <c r="K717" s="91"/>
      <c r="L717" s="91"/>
      <c r="M717" s="91"/>
      <c r="N717" s="91"/>
      <c r="O717" s="91"/>
      <c r="P717" s="91"/>
      <c r="Q717" s="91"/>
      <c r="R717" s="91"/>
      <c r="S717" s="91"/>
      <c r="T717" s="91"/>
      <c r="U717" s="91"/>
      <c r="V717" s="92"/>
      <c r="W717" s="91"/>
      <c r="X717" s="91"/>
      <c r="Y717" s="92"/>
      <c r="Z717" s="91"/>
    </row>
    <row r="718" spans="1:26" x14ac:dyDescent="0.25">
      <c r="A718" s="11"/>
      <c r="B718" s="11"/>
      <c r="C718" s="16"/>
      <c r="D718" s="11"/>
      <c r="E718" s="11"/>
      <c r="F718" s="17"/>
      <c r="G718" s="11"/>
      <c r="H718" s="11"/>
      <c r="I718" s="11"/>
      <c r="J718" s="11"/>
      <c r="K718" s="11"/>
      <c r="L718" s="11"/>
      <c r="M718" s="11"/>
      <c r="N718" s="11"/>
      <c r="O718" s="11"/>
      <c r="P718" s="11"/>
      <c r="Q718" s="11"/>
      <c r="R718" s="11"/>
      <c r="S718" s="11"/>
      <c r="T718" s="11"/>
      <c r="U718" s="11"/>
      <c r="V718" s="17"/>
      <c r="W718" s="11"/>
      <c r="X718" s="11"/>
      <c r="Y718" s="17"/>
      <c r="Z718" s="11"/>
    </row>
    <row r="719" spans="1:26" x14ac:dyDescent="0.25">
      <c r="A719" s="11"/>
      <c r="B719" s="11"/>
      <c r="C719" s="16"/>
      <c r="D719" s="11"/>
      <c r="E719" s="11"/>
      <c r="F719" s="17"/>
      <c r="G719" s="91"/>
      <c r="H719" s="91"/>
      <c r="I719" s="91"/>
      <c r="J719" s="91"/>
      <c r="K719" s="91"/>
      <c r="L719" s="91"/>
      <c r="M719" s="91"/>
      <c r="N719" s="91"/>
      <c r="O719" s="91"/>
      <c r="P719" s="91"/>
      <c r="Q719" s="91"/>
      <c r="R719" s="91"/>
      <c r="S719" s="91"/>
      <c r="T719" s="91"/>
      <c r="U719" s="91"/>
      <c r="V719" s="92"/>
      <c r="W719" s="91"/>
      <c r="X719" s="91"/>
      <c r="Y719" s="92"/>
      <c r="Z719" s="91"/>
    </row>
    <row r="720" spans="1:26" x14ac:dyDescent="0.25">
      <c r="A720" s="11"/>
      <c r="B720" s="11"/>
      <c r="C720" s="16"/>
      <c r="D720" s="11"/>
      <c r="E720" s="11"/>
      <c r="F720" s="17"/>
      <c r="G720" s="91"/>
      <c r="H720" s="91"/>
      <c r="I720" s="91"/>
      <c r="J720" s="91"/>
      <c r="K720" s="91"/>
      <c r="L720" s="91"/>
      <c r="M720" s="91"/>
      <c r="N720" s="91"/>
      <c r="O720" s="91"/>
      <c r="P720" s="91"/>
      <c r="Q720" s="91"/>
      <c r="R720" s="91"/>
      <c r="S720" s="91"/>
      <c r="T720" s="91"/>
      <c r="U720" s="91"/>
      <c r="V720" s="92"/>
      <c r="W720" s="91"/>
      <c r="X720" s="91"/>
      <c r="Y720" s="92"/>
      <c r="Z720" s="91"/>
    </row>
    <row r="721" spans="1:26" x14ac:dyDescent="0.25">
      <c r="A721" s="11"/>
      <c r="B721" s="11"/>
      <c r="C721" s="16"/>
      <c r="D721" s="11"/>
      <c r="E721" s="11"/>
      <c r="F721" s="17"/>
      <c r="G721" s="91"/>
      <c r="H721" s="91"/>
      <c r="I721" s="91"/>
      <c r="J721" s="91"/>
      <c r="K721" s="91"/>
      <c r="L721" s="91"/>
      <c r="M721" s="91"/>
      <c r="N721" s="91"/>
      <c r="O721" s="91"/>
      <c r="P721" s="91"/>
      <c r="Q721" s="91"/>
      <c r="R721" s="91"/>
      <c r="S721" s="91"/>
      <c r="T721" s="91"/>
      <c r="U721" s="91"/>
      <c r="V721" s="92"/>
      <c r="W721" s="91"/>
      <c r="X721" s="91"/>
      <c r="Y721" s="92"/>
      <c r="Z721" s="91"/>
    </row>
    <row r="722" spans="1:26" x14ac:dyDescent="0.25">
      <c r="A722" s="11"/>
      <c r="B722" s="11"/>
      <c r="C722" s="16"/>
      <c r="D722" s="11"/>
      <c r="E722" s="11"/>
      <c r="F722" s="17"/>
      <c r="G722" s="91"/>
      <c r="H722" s="91"/>
      <c r="I722" s="91"/>
      <c r="J722" s="91"/>
      <c r="K722" s="91"/>
      <c r="L722" s="91"/>
      <c r="M722" s="91"/>
      <c r="N722" s="91"/>
      <c r="O722" s="91"/>
      <c r="P722" s="91"/>
      <c r="Q722" s="91"/>
      <c r="R722" s="91"/>
      <c r="S722" s="91"/>
      <c r="T722" s="91"/>
      <c r="U722" s="91"/>
      <c r="V722" s="92"/>
      <c r="W722" s="91"/>
      <c r="X722" s="91"/>
      <c r="Y722" s="92"/>
      <c r="Z722" s="91"/>
    </row>
    <row r="723" spans="1:26" x14ac:dyDescent="0.25">
      <c r="A723" s="11"/>
      <c r="B723" s="11"/>
      <c r="C723" s="16"/>
      <c r="D723" s="11"/>
      <c r="E723" s="11"/>
      <c r="F723" s="17"/>
      <c r="G723" s="91"/>
      <c r="H723" s="91"/>
      <c r="I723" s="91"/>
      <c r="J723" s="91"/>
      <c r="K723" s="91"/>
      <c r="L723" s="91"/>
      <c r="M723" s="91"/>
      <c r="N723" s="91"/>
      <c r="O723" s="91"/>
      <c r="P723" s="91"/>
      <c r="Q723" s="91"/>
      <c r="R723" s="91"/>
      <c r="S723" s="91"/>
      <c r="T723" s="91"/>
      <c r="U723" s="91"/>
      <c r="V723" s="92"/>
      <c r="W723" s="91"/>
      <c r="X723" s="91"/>
      <c r="Y723" s="92"/>
      <c r="Z723" s="91"/>
    </row>
    <row r="724" spans="1:26" x14ac:dyDescent="0.25">
      <c r="A724" s="11"/>
      <c r="B724" s="11"/>
      <c r="C724" s="16"/>
      <c r="D724" s="11"/>
      <c r="E724" s="11"/>
      <c r="F724" s="17"/>
      <c r="G724" s="11"/>
      <c r="H724" s="11"/>
      <c r="I724" s="11"/>
      <c r="J724" s="11"/>
      <c r="K724" s="11"/>
      <c r="L724" s="11"/>
      <c r="M724" s="11"/>
      <c r="N724" s="11"/>
      <c r="O724" s="11"/>
      <c r="P724" s="11"/>
      <c r="Q724" s="11"/>
      <c r="R724" s="11"/>
      <c r="S724" s="11"/>
      <c r="T724" s="11"/>
      <c r="U724" s="11"/>
      <c r="V724" s="17"/>
      <c r="W724" s="11"/>
      <c r="X724" s="11"/>
      <c r="Y724" s="17"/>
      <c r="Z724" s="11"/>
    </row>
    <row r="725" spans="1:26" x14ac:dyDescent="0.25">
      <c r="A725" s="11"/>
      <c r="B725" s="11"/>
      <c r="C725" s="16"/>
      <c r="D725" s="11"/>
      <c r="E725" s="11"/>
      <c r="F725" s="17"/>
      <c r="G725" s="91"/>
      <c r="H725" s="91"/>
      <c r="I725" s="91"/>
      <c r="J725" s="91"/>
      <c r="K725" s="91"/>
      <c r="L725" s="91"/>
      <c r="M725" s="91"/>
      <c r="N725" s="91"/>
      <c r="O725" s="91"/>
      <c r="P725" s="91"/>
      <c r="Q725" s="91"/>
      <c r="R725" s="91"/>
      <c r="S725" s="91"/>
      <c r="T725" s="91"/>
      <c r="U725" s="91"/>
      <c r="V725" s="92"/>
      <c r="W725" s="91"/>
      <c r="X725" s="91"/>
      <c r="Y725" s="92"/>
      <c r="Z725" s="91"/>
    </row>
    <row r="726" spans="1:26" x14ac:dyDescent="0.25">
      <c r="A726" s="11"/>
      <c r="B726" s="11"/>
      <c r="C726" s="16"/>
      <c r="D726" s="11"/>
      <c r="E726" s="11"/>
      <c r="F726" s="17"/>
      <c r="G726" s="91"/>
      <c r="H726" s="91"/>
      <c r="I726" s="91"/>
      <c r="J726" s="91"/>
      <c r="K726" s="91"/>
      <c r="L726" s="91"/>
      <c r="M726" s="91"/>
      <c r="N726" s="91"/>
      <c r="O726" s="91"/>
      <c r="P726" s="91"/>
      <c r="Q726" s="91"/>
      <c r="R726" s="91"/>
      <c r="S726" s="91"/>
      <c r="T726" s="91"/>
      <c r="U726" s="91"/>
      <c r="V726" s="92"/>
      <c r="W726" s="91"/>
      <c r="X726" s="91"/>
      <c r="Y726" s="92"/>
      <c r="Z726" s="91"/>
    </row>
    <row r="727" spans="1:26" x14ac:dyDescent="0.25">
      <c r="A727" s="11"/>
      <c r="B727" s="11"/>
      <c r="C727" s="16"/>
      <c r="D727" s="11"/>
      <c r="E727" s="11"/>
      <c r="F727" s="17"/>
      <c r="G727" s="91"/>
      <c r="H727" s="91"/>
      <c r="I727" s="91"/>
      <c r="J727" s="91"/>
      <c r="K727" s="91"/>
      <c r="L727" s="91"/>
      <c r="M727" s="91"/>
      <c r="N727" s="91"/>
      <c r="O727" s="91"/>
      <c r="P727" s="91"/>
      <c r="Q727" s="91"/>
      <c r="R727" s="91"/>
      <c r="S727" s="91"/>
      <c r="T727" s="91"/>
      <c r="U727" s="91"/>
      <c r="V727" s="92"/>
      <c r="W727" s="91"/>
      <c r="X727" s="91"/>
      <c r="Y727" s="92"/>
      <c r="Z727" s="91"/>
    </row>
    <row r="728" spans="1:26" x14ac:dyDescent="0.25">
      <c r="A728" s="11"/>
      <c r="B728" s="11"/>
      <c r="C728" s="16"/>
      <c r="D728" s="11"/>
      <c r="E728" s="11"/>
      <c r="F728" s="17"/>
      <c r="G728" s="91"/>
      <c r="H728" s="91"/>
      <c r="I728" s="91"/>
      <c r="J728" s="91"/>
      <c r="K728" s="91"/>
      <c r="L728" s="91"/>
      <c r="M728" s="91"/>
      <c r="N728" s="91"/>
      <c r="O728" s="91"/>
      <c r="P728" s="91"/>
      <c r="Q728" s="91"/>
      <c r="R728" s="91"/>
      <c r="S728" s="91"/>
      <c r="T728" s="91"/>
      <c r="U728" s="91"/>
      <c r="V728" s="92"/>
      <c r="W728" s="91"/>
      <c r="X728" s="91"/>
      <c r="Y728" s="92"/>
      <c r="Z728" s="91"/>
    </row>
    <row r="729" spans="1:26" x14ac:dyDescent="0.25">
      <c r="A729" s="11"/>
      <c r="B729" s="11"/>
      <c r="C729" s="16"/>
      <c r="D729" s="11"/>
      <c r="E729" s="11"/>
      <c r="F729" s="17"/>
      <c r="G729" s="91"/>
      <c r="H729" s="91"/>
      <c r="I729" s="91"/>
      <c r="J729" s="91"/>
      <c r="K729" s="91"/>
      <c r="L729" s="91"/>
      <c r="M729" s="91"/>
      <c r="N729" s="91"/>
      <c r="O729" s="91"/>
      <c r="P729" s="91"/>
      <c r="Q729" s="91"/>
      <c r="R729" s="91"/>
      <c r="S729" s="91"/>
      <c r="T729" s="91"/>
      <c r="U729" s="91"/>
      <c r="V729" s="92"/>
      <c r="W729" s="91"/>
      <c r="X729" s="91"/>
      <c r="Y729" s="92"/>
      <c r="Z729" s="91"/>
    </row>
    <row r="730" spans="1:26" x14ac:dyDescent="0.25">
      <c r="A730" s="11"/>
      <c r="B730" s="11"/>
      <c r="C730" s="16"/>
      <c r="D730" s="11"/>
      <c r="E730" s="11"/>
      <c r="F730" s="17"/>
      <c r="G730" s="11"/>
      <c r="H730" s="11"/>
      <c r="I730" s="11"/>
      <c r="J730" s="11"/>
      <c r="K730" s="11"/>
      <c r="L730" s="11"/>
      <c r="M730" s="11"/>
      <c r="N730" s="11"/>
      <c r="O730" s="11"/>
      <c r="P730" s="11"/>
      <c r="Q730" s="11"/>
      <c r="R730" s="11"/>
      <c r="S730" s="11"/>
      <c r="T730" s="11"/>
      <c r="U730" s="11"/>
      <c r="V730" s="17"/>
      <c r="W730" s="11"/>
      <c r="X730" s="11"/>
      <c r="Y730" s="17"/>
      <c r="Z730" s="11"/>
    </row>
    <row r="731" spans="1:26" x14ac:dyDescent="0.25">
      <c r="A731" s="11"/>
      <c r="B731" s="11"/>
      <c r="C731" s="16"/>
      <c r="D731" s="11"/>
      <c r="E731" s="11"/>
      <c r="F731" s="17"/>
      <c r="G731" s="91"/>
      <c r="H731" s="91"/>
      <c r="I731" s="91"/>
      <c r="J731" s="91"/>
      <c r="K731" s="91"/>
      <c r="L731" s="91"/>
      <c r="M731" s="91"/>
      <c r="N731" s="91"/>
      <c r="O731" s="91"/>
      <c r="P731" s="91"/>
      <c r="Q731" s="91"/>
      <c r="R731" s="91"/>
      <c r="S731" s="91"/>
      <c r="T731" s="91"/>
      <c r="U731" s="91"/>
      <c r="V731" s="92"/>
      <c r="W731" s="91"/>
      <c r="X731" s="91"/>
      <c r="Y731" s="92"/>
      <c r="Z731" s="91"/>
    </row>
    <row r="732" spans="1:26" x14ac:dyDescent="0.25">
      <c r="A732" s="11"/>
      <c r="B732" s="11"/>
      <c r="C732" s="16"/>
      <c r="D732" s="11"/>
      <c r="E732" s="11"/>
      <c r="F732" s="17"/>
      <c r="G732" s="91"/>
      <c r="H732" s="91"/>
      <c r="I732" s="91"/>
      <c r="J732" s="91"/>
      <c r="K732" s="91"/>
      <c r="L732" s="91"/>
      <c r="M732" s="91"/>
      <c r="N732" s="91"/>
      <c r="O732" s="91"/>
      <c r="P732" s="91"/>
      <c r="Q732" s="91"/>
      <c r="R732" s="91"/>
      <c r="S732" s="91"/>
      <c r="T732" s="91"/>
      <c r="U732" s="91"/>
      <c r="V732" s="92"/>
      <c r="W732" s="91"/>
      <c r="X732" s="91"/>
      <c r="Y732" s="92"/>
      <c r="Z732" s="91"/>
    </row>
    <row r="733" spans="1:26" x14ac:dyDescent="0.25">
      <c r="A733" s="11"/>
      <c r="B733" s="11"/>
      <c r="C733" s="16"/>
      <c r="D733" s="11"/>
      <c r="E733" s="11"/>
      <c r="F733" s="17"/>
      <c r="G733" s="91"/>
      <c r="H733" s="91"/>
      <c r="I733" s="91"/>
      <c r="J733" s="91"/>
      <c r="K733" s="91"/>
      <c r="L733" s="91"/>
      <c r="M733" s="91"/>
      <c r="N733" s="91"/>
      <c r="O733" s="91"/>
      <c r="P733" s="91"/>
      <c r="Q733" s="91"/>
      <c r="R733" s="91"/>
      <c r="S733" s="91"/>
      <c r="T733" s="91"/>
      <c r="U733" s="91"/>
      <c r="V733" s="92"/>
      <c r="W733" s="91"/>
      <c r="X733" s="91"/>
      <c r="Y733" s="92"/>
      <c r="Z733" s="91"/>
    </row>
    <row r="734" spans="1:26" x14ac:dyDescent="0.25">
      <c r="A734" s="11"/>
      <c r="B734" s="11"/>
      <c r="C734" s="16"/>
      <c r="D734" s="11"/>
      <c r="E734" s="11"/>
      <c r="F734" s="17"/>
      <c r="G734" s="91"/>
      <c r="H734" s="91"/>
      <c r="I734" s="91"/>
      <c r="J734" s="91"/>
      <c r="K734" s="91"/>
      <c r="L734" s="91"/>
      <c r="M734" s="91"/>
      <c r="N734" s="91"/>
      <c r="O734" s="91"/>
      <c r="P734" s="91"/>
      <c r="Q734" s="91"/>
      <c r="R734" s="91"/>
      <c r="S734" s="91"/>
      <c r="T734" s="91"/>
      <c r="U734" s="91"/>
      <c r="V734" s="92"/>
      <c r="W734" s="91"/>
      <c r="X734" s="91"/>
      <c r="Y734" s="92"/>
      <c r="Z734" s="91"/>
    </row>
    <row r="735" spans="1:26" x14ac:dyDescent="0.25">
      <c r="A735" s="11"/>
      <c r="B735" s="11"/>
      <c r="C735" s="16"/>
      <c r="D735" s="11"/>
      <c r="E735" s="11"/>
      <c r="F735" s="17"/>
      <c r="G735" s="91"/>
      <c r="H735" s="91"/>
      <c r="I735" s="91"/>
      <c r="J735" s="91"/>
      <c r="K735" s="91"/>
      <c r="L735" s="91"/>
      <c r="M735" s="91"/>
      <c r="N735" s="91"/>
      <c r="O735" s="91"/>
      <c r="P735" s="91"/>
      <c r="Q735" s="91"/>
      <c r="R735" s="91"/>
      <c r="S735" s="91"/>
      <c r="T735" s="91"/>
      <c r="U735" s="91"/>
      <c r="V735" s="92"/>
      <c r="W735" s="91"/>
      <c r="X735" s="91"/>
      <c r="Y735" s="92"/>
      <c r="Z735" s="91"/>
    </row>
    <row r="736" spans="1:26" x14ac:dyDescent="0.25">
      <c r="A736" s="11"/>
      <c r="B736" s="11"/>
      <c r="C736" s="16"/>
      <c r="D736" s="11"/>
      <c r="E736" s="11"/>
      <c r="F736" s="17"/>
      <c r="G736" s="11"/>
      <c r="H736" s="11"/>
      <c r="I736" s="11"/>
      <c r="J736" s="11"/>
      <c r="K736" s="11"/>
      <c r="L736" s="11"/>
      <c r="M736" s="11"/>
      <c r="N736" s="11"/>
      <c r="O736" s="11"/>
      <c r="P736" s="11"/>
      <c r="Q736" s="11"/>
      <c r="R736" s="11"/>
      <c r="S736" s="11"/>
      <c r="T736" s="11"/>
      <c r="U736" s="11"/>
      <c r="V736" s="17"/>
      <c r="W736" s="11"/>
      <c r="X736" s="11"/>
      <c r="Y736" s="17"/>
      <c r="Z736" s="11"/>
    </row>
    <row r="737" spans="1:26" x14ac:dyDescent="0.25">
      <c r="A737" s="11"/>
      <c r="B737" s="11"/>
      <c r="C737" s="16"/>
      <c r="D737" s="11"/>
      <c r="E737" s="11"/>
      <c r="F737" s="17"/>
      <c r="G737" s="91"/>
      <c r="H737" s="91"/>
      <c r="I737" s="91"/>
      <c r="J737" s="91"/>
      <c r="K737" s="91"/>
      <c r="L737" s="91"/>
      <c r="M737" s="91"/>
      <c r="N737" s="91"/>
      <c r="O737" s="91"/>
      <c r="P737" s="91"/>
      <c r="Q737" s="91"/>
      <c r="R737" s="91"/>
      <c r="S737" s="91"/>
      <c r="T737" s="91"/>
      <c r="U737" s="91"/>
      <c r="V737" s="92"/>
      <c r="W737" s="91"/>
      <c r="X737" s="91"/>
      <c r="Y737" s="92"/>
      <c r="Z737" s="91"/>
    </row>
    <row r="738" spans="1:26" x14ac:dyDescent="0.25">
      <c r="A738" s="11"/>
      <c r="B738" s="11"/>
      <c r="C738" s="16"/>
      <c r="D738" s="11"/>
      <c r="E738" s="11"/>
      <c r="F738" s="17"/>
      <c r="G738" s="91"/>
      <c r="H738" s="91"/>
      <c r="I738" s="91"/>
      <c r="J738" s="91"/>
      <c r="K738" s="91"/>
      <c r="L738" s="91"/>
      <c r="M738" s="91"/>
      <c r="N738" s="91"/>
      <c r="O738" s="91"/>
      <c r="P738" s="91"/>
      <c r="Q738" s="91"/>
      <c r="R738" s="91"/>
      <c r="S738" s="91"/>
      <c r="T738" s="91"/>
      <c r="U738" s="91"/>
      <c r="V738" s="92"/>
      <c r="W738" s="91"/>
      <c r="X738" s="91"/>
      <c r="Y738" s="92"/>
      <c r="Z738" s="91"/>
    </row>
    <row r="739" spans="1:26" x14ac:dyDescent="0.25">
      <c r="A739" s="11"/>
      <c r="B739" s="11"/>
      <c r="C739" s="16"/>
      <c r="D739" s="11"/>
      <c r="E739" s="11"/>
      <c r="F739" s="17"/>
      <c r="G739" s="91"/>
      <c r="H739" s="91"/>
      <c r="I739" s="91"/>
      <c r="J739" s="91"/>
      <c r="K739" s="91"/>
      <c r="L739" s="91"/>
      <c r="M739" s="91"/>
      <c r="N739" s="91"/>
      <c r="O739" s="91"/>
      <c r="P739" s="91"/>
      <c r="Q739" s="91"/>
      <c r="R739" s="91"/>
      <c r="S739" s="91"/>
      <c r="T739" s="91"/>
      <c r="U739" s="91"/>
      <c r="V739" s="92"/>
      <c r="W739" s="91"/>
      <c r="X739" s="91"/>
      <c r="Y739" s="92"/>
      <c r="Z739" s="91"/>
    </row>
    <row r="740" spans="1:26" x14ac:dyDescent="0.25">
      <c r="A740" s="11"/>
      <c r="B740" s="11"/>
      <c r="C740" s="16"/>
      <c r="D740" s="11"/>
      <c r="E740" s="11"/>
      <c r="F740" s="17"/>
      <c r="G740" s="91"/>
      <c r="H740" s="91"/>
      <c r="I740" s="91"/>
      <c r="J740" s="91"/>
      <c r="K740" s="91"/>
      <c r="L740" s="91"/>
      <c r="M740" s="91"/>
      <c r="N740" s="91"/>
      <c r="O740" s="91"/>
      <c r="P740" s="91"/>
      <c r="Q740" s="91"/>
      <c r="R740" s="91"/>
      <c r="S740" s="91"/>
      <c r="T740" s="91"/>
      <c r="U740" s="91"/>
      <c r="V740" s="92"/>
      <c r="W740" s="91"/>
      <c r="X740" s="91"/>
      <c r="Y740" s="92"/>
      <c r="Z740" s="91"/>
    </row>
    <row r="741" spans="1:26" x14ac:dyDescent="0.25">
      <c r="A741" s="11"/>
      <c r="B741" s="11"/>
      <c r="C741" s="16"/>
      <c r="D741" s="11"/>
      <c r="E741" s="11"/>
      <c r="F741" s="17"/>
      <c r="G741" s="91"/>
      <c r="H741" s="91"/>
      <c r="I741" s="91"/>
      <c r="J741" s="91"/>
      <c r="K741" s="91"/>
      <c r="L741" s="91"/>
      <c r="M741" s="91"/>
      <c r="N741" s="91"/>
      <c r="O741" s="91"/>
      <c r="P741" s="91"/>
      <c r="Q741" s="91"/>
      <c r="R741" s="91"/>
      <c r="S741" s="91"/>
      <c r="T741" s="91"/>
      <c r="U741" s="91"/>
      <c r="V741" s="92"/>
      <c r="W741" s="91"/>
      <c r="X741" s="91"/>
      <c r="Y741" s="92"/>
      <c r="Z741" s="91"/>
    </row>
    <row r="742" spans="1:26" x14ac:dyDescent="0.25">
      <c r="A742" s="11"/>
      <c r="B742" s="11"/>
      <c r="C742" s="16"/>
      <c r="D742" s="11"/>
      <c r="E742" s="11"/>
      <c r="F742" s="17"/>
      <c r="G742" s="11"/>
      <c r="H742" s="11"/>
      <c r="I742" s="11"/>
      <c r="J742" s="11"/>
      <c r="K742" s="11"/>
      <c r="L742" s="11"/>
      <c r="M742" s="11"/>
      <c r="N742" s="11"/>
      <c r="O742" s="11"/>
      <c r="P742" s="11"/>
      <c r="Q742" s="11"/>
      <c r="R742" s="11"/>
      <c r="S742" s="11"/>
      <c r="T742" s="11"/>
      <c r="U742" s="11"/>
      <c r="V742" s="17"/>
      <c r="W742" s="11"/>
      <c r="X742" s="11"/>
      <c r="Y742" s="17"/>
      <c r="Z742" s="11"/>
    </row>
    <row r="743" spans="1:26" x14ac:dyDescent="0.25">
      <c r="A743" s="11"/>
      <c r="B743" s="11"/>
      <c r="C743" s="16"/>
      <c r="D743" s="11"/>
      <c r="E743" s="11"/>
      <c r="F743" s="17"/>
      <c r="G743" s="91"/>
      <c r="H743" s="91"/>
      <c r="I743" s="91"/>
      <c r="J743" s="91"/>
      <c r="K743" s="91"/>
      <c r="L743" s="91"/>
      <c r="M743" s="91"/>
      <c r="N743" s="91"/>
      <c r="O743" s="91"/>
      <c r="P743" s="91"/>
      <c r="Q743" s="91"/>
      <c r="R743" s="91"/>
      <c r="S743" s="91"/>
      <c r="T743" s="91"/>
      <c r="U743" s="91"/>
      <c r="V743" s="92"/>
      <c r="W743" s="91"/>
      <c r="X743" s="91"/>
      <c r="Y743" s="92"/>
      <c r="Z743" s="91"/>
    </row>
    <row r="744" spans="1:26" x14ac:dyDescent="0.25">
      <c r="A744" s="11"/>
      <c r="B744" s="11"/>
      <c r="C744" s="16"/>
      <c r="D744" s="11"/>
      <c r="E744" s="11"/>
      <c r="F744" s="17"/>
      <c r="G744" s="91"/>
      <c r="H744" s="91"/>
      <c r="I744" s="91"/>
      <c r="J744" s="91"/>
      <c r="K744" s="91"/>
      <c r="L744" s="91"/>
      <c r="M744" s="91"/>
      <c r="N744" s="91"/>
      <c r="O744" s="91"/>
      <c r="P744" s="91"/>
      <c r="Q744" s="91"/>
      <c r="R744" s="91"/>
      <c r="S744" s="91"/>
      <c r="T744" s="91"/>
      <c r="U744" s="91"/>
      <c r="V744" s="92"/>
      <c r="W744" s="91"/>
      <c r="X744" s="91"/>
      <c r="Y744" s="92"/>
      <c r="Z744" s="91"/>
    </row>
    <row r="745" spans="1:26" x14ac:dyDescent="0.25">
      <c r="A745" s="11"/>
      <c r="B745" s="11"/>
      <c r="C745" s="16"/>
      <c r="D745" s="11"/>
      <c r="E745" s="11"/>
      <c r="F745" s="17"/>
      <c r="G745" s="91"/>
      <c r="H745" s="91"/>
      <c r="I745" s="91"/>
      <c r="J745" s="91"/>
      <c r="K745" s="91"/>
      <c r="L745" s="91"/>
      <c r="M745" s="91"/>
      <c r="N745" s="91"/>
      <c r="O745" s="91"/>
      <c r="P745" s="91"/>
      <c r="Q745" s="91"/>
      <c r="R745" s="91"/>
      <c r="S745" s="91"/>
      <c r="T745" s="91"/>
      <c r="U745" s="91"/>
      <c r="V745" s="92"/>
      <c r="W745" s="91"/>
      <c r="X745" s="91"/>
      <c r="Y745" s="92"/>
      <c r="Z745" s="91"/>
    </row>
    <row r="746" spans="1:26" x14ac:dyDescent="0.25">
      <c r="A746" s="11"/>
      <c r="B746" s="11"/>
      <c r="C746" s="16"/>
      <c r="D746" s="11"/>
      <c r="E746" s="11"/>
      <c r="F746" s="17"/>
      <c r="G746" s="91"/>
      <c r="H746" s="91"/>
      <c r="I746" s="91"/>
      <c r="J746" s="91"/>
      <c r="K746" s="91"/>
      <c r="L746" s="91"/>
      <c r="M746" s="91"/>
      <c r="N746" s="91"/>
      <c r="O746" s="91"/>
      <c r="P746" s="91"/>
      <c r="Q746" s="91"/>
      <c r="R746" s="91"/>
      <c r="S746" s="91"/>
      <c r="T746" s="91"/>
      <c r="U746" s="91"/>
      <c r="V746" s="92"/>
      <c r="W746" s="91"/>
      <c r="X746" s="91"/>
      <c r="Y746" s="92"/>
      <c r="Z746" s="91"/>
    </row>
    <row r="747" spans="1:26" x14ac:dyDescent="0.25">
      <c r="A747" s="11"/>
      <c r="B747" s="11"/>
      <c r="C747" s="16"/>
      <c r="D747" s="11"/>
      <c r="E747" s="11"/>
      <c r="F747" s="17"/>
      <c r="G747" s="91"/>
      <c r="H747" s="91"/>
      <c r="I747" s="91"/>
      <c r="J747" s="91"/>
      <c r="K747" s="91"/>
      <c r="L747" s="91"/>
      <c r="M747" s="91"/>
      <c r="N747" s="91"/>
      <c r="O747" s="91"/>
      <c r="P747" s="91"/>
      <c r="Q747" s="91"/>
      <c r="R747" s="91"/>
      <c r="S747" s="91"/>
      <c r="T747" s="91"/>
      <c r="U747" s="91"/>
      <c r="V747" s="92"/>
      <c r="W747" s="91"/>
      <c r="X747" s="91"/>
      <c r="Y747" s="92"/>
      <c r="Z747" s="91"/>
    </row>
    <row r="748" spans="1:26" x14ac:dyDescent="0.25">
      <c r="A748" s="11"/>
      <c r="B748" s="11"/>
      <c r="C748" s="16"/>
      <c r="D748" s="11"/>
      <c r="E748" s="11"/>
      <c r="F748" s="17"/>
      <c r="G748" s="11"/>
      <c r="H748" s="11"/>
      <c r="I748" s="11"/>
      <c r="J748" s="11"/>
      <c r="K748" s="11"/>
      <c r="L748" s="11"/>
      <c r="M748" s="11"/>
      <c r="N748" s="11"/>
      <c r="O748" s="11"/>
      <c r="P748" s="11"/>
      <c r="Q748" s="11"/>
      <c r="R748" s="11"/>
      <c r="S748" s="11"/>
      <c r="T748" s="11"/>
      <c r="U748" s="11"/>
      <c r="V748" s="17"/>
      <c r="W748" s="11"/>
      <c r="X748" s="11"/>
      <c r="Y748" s="17"/>
      <c r="Z748" s="11"/>
    </row>
    <row r="749" spans="1:26" x14ac:dyDescent="0.25">
      <c r="A749" s="11"/>
      <c r="B749" s="11"/>
      <c r="C749" s="16"/>
      <c r="D749" s="11"/>
      <c r="E749" s="11"/>
      <c r="F749" s="17"/>
      <c r="G749" s="91"/>
      <c r="H749" s="91"/>
      <c r="I749" s="91"/>
      <c r="J749" s="91"/>
      <c r="K749" s="91"/>
      <c r="L749" s="91"/>
      <c r="M749" s="91"/>
      <c r="N749" s="91"/>
      <c r="O749" s="91"/>
      <c r="P749" s="91"/>
      <c r="Q749" s="91"/>
      <c r="R749" s="91"/>
      <c r="S749" s="91"/>
      <c r="T749" s="91"/>
      <c r="U749" s="91"/>
      <c r="V749" s="92"/>
      <c r="W749" s="91"/>
      <c r="X749" s="91"/>
      <c r="Y749" s="92"/>
      <c r="Z749" s="91"/>
    </row>
    <row r="750" spans="1:26" x14ac:dyDescent="0.25">
      <c r="A750" s="11"/>
      <c r="B750" s="11"/>
      <c r="C750" s="16"/>
      <c r="D750" s="11"/>
      <c r="E750" s="11"/>
      <c r="F750" s="17"/>
      <c r="G750" s="91"/>
      <c r="H750" s="91"/>
      <c r="I750" s="91"/>
      <c r="J750" s="91"/>
      <c r="K750" s="91"/>
      <c r="L750" s="91"/>
      <c r="M750" s="91"/>
      <c r="N750" s="91"/>
      <c r="O750" s="91"/>
      <c r="P750" s="91"/>
      <c r="Q750" s="91"/>
      <c r="R750" s="91"/>
      <c r="S750" s="91"/>
      <c r="T750" s="91"/>
      <c r="U750" s="91"/>
      <c r="V750" s="92"/>
      <c r="W750" s="91"/>
      <c r="X750" s="91"/>
      <c r="Y750" s="92"/>
      <c r="Z750" s="91"/>
    </row>
    <row r="751" spans="1:26" x14ac:dyDescent="0.25">
      <c r="A751" s="11"/>
      <c r="B751" s="11"/>
      <c r="C751" s="16"/>
      <c r="D751" s="11"/>
      <c r="E751" s="11"/>
      <c r="F751" s="17"/>
      <c r="G751" s="91"/>
      <c r="H751" s="91"/>
      <c r="I751" s="91"/>
      <c r="J751" s="91"/>
      <c r="K751" s="91"/>
      <c r="L751" s="91"/>
      <c r="M751" s="91"/>
      <c r="N751" s="91"/>
      <c r="O751" s="91"/>
      <c r="P751" s="91"/>
      <c r="Q751" s="91"/>
      <c r="R751" s="91"/>
      <c r="S751" s="91"/>
      <c r="T751" s="91"/>
      <c r="U751" s="91"/>
      <c r="V751" s="92"/>
      <c r="W751" s="91"/>
      <c r="X751" s="91"/>
      <c r="Y751" s="92"/>
      <c r="Z751" s="91"/>
    </row>
    <row r="752" spans="1:26" x14ac:dyDescent="0.25">
      <c r="A752" s="11"/>
      <c r="B752" s="11"/>
      <c r="C752" s="16"/>
      <c r="D752" s="11"/>
      <c r="E752" s="11"/>
      <c r="F752" s="17"/>
      <c r="G752" s="91"/>
      <c r="H752" s="91"/>
      <c r="I752" s="91"/>
      <c r="J752" s="91"/>
      <c r="K752" s="91"/>
      <c r="L752" s="91"/>
      <c r="M752" s="91"/>
      <c r="N752" s="91"/>
      <c r="O752" s="91"/>
      <c r="P752" s="91"/>
      <c r="Q752" s="91"/>
      <c r="R752" s="91"/>
      <c r="S752" s="91"/>
      <c r="T752" s="91"/>
      <c r="U752" s="91"/>
      <c r="V752" s="92"/>
      <c r="W752" s="91"/>
      <c r="X752" s="91"/>
      <c r="Y752" s="92"/>
      <c r="Z752" s="91"/>
    </row>
    <row r="753" spans="1:26" x14ac:dyDescent="0.25">
      <c r="A753" s="11"/>
      <c r="B753" s="11"/>
      <c r="C753" s="16"/>
      <c r="D753" s="11"/>
      <c r="E753" s="11"/>
      <c r="F753" s="17"/>
      <c r="G753" s="91"/>
      <c r="H753" s="91"/>
      <c r="I753" s="91"/>
      <c r="J753" s="91"/>
      <c r="K753" s="91"/>
      <c r="L753" s="91"/>
      <c r="M753" s="91"/>
      <c r="N753" s="91"/>
      <c r="O753" s="91"/>
      <c r="P753" s="91"/>
      <c r="Q753" s="91"/>
      <c r="R753" s="91"/>
      <c r="S753" s="91"/>
      <c r="T753" s="91"/>
      <c r="U753" s="91"/>
      <c r="V753" s="92"/>
      <c r="W753" s="91"/>
      <c r="X753" s="91"/>
      <c r="Y753" s="92"/>
      <c r="Z753" s="91"/>
    </row>
    <row r="754" spans="1:26" x14ac:dyDescent="0.25">
      <c r="A754" s="11"/>
      <c r="B754" s="11"/>
      <c r="C754" s="16"/>
      <c r="D754" s="11"/>
      <c r="E754" s="11"/>
      <c r="F754" s="17"/>
      <c r="G754" s="11"/>
      <c r="H754" s="11"/>
      <c r="I754" s="11"/>
      <c r="J754" s="11"/>
      <c r="K754" s="11"/>
      <c r="L754" s="11"/>
      <c r="M754" s="11"/>
      <c r="N754" s="11"/>
      <c r="O754" s="11"/>
      <c r="P754" s="11"/>
      <c r="Q754" s="11"/>
      <c r="R754" s="11"/>
      <c r="S754" s="11"/>
      <c r="T754" s="11"/>
      <c r="U754" s="11"/>
      <c r="V754" s="17"/>
      <c r="W754" s="11"/>
      <c r="X754" s="11"/>
      <c r="Y754" s="17"/>
      <c r="Z754" s="11"/>
    </row>
    <row r="755" spans="1:26" x14ac:dyDescent="0.25">
      <c r="A755" s="11"/>
      <c r="B755" s="11"/>
      <c r="C755" s="16"/>
      <c r="D755" s="11"/>
      <c r="E755" s="11"/>
      <c r="F755" s="17"/>
      <c r="G755" s="91"/>
      <c r="H755" s="91"/>
      <c r="I755" s="91"/>
      <c r="J755" s="91"/>
      <c r="K755" s="91"/>
      <c r="L755" s="91"/>
      <c r="M755" s="91"/>
      <c r="N755" s="91"/>
      <c r="O755" s="91"/>
      <c r="P755" s="91"/>
      <c r="Q755" s="91"/>
      <c r="R755" s="91"/>
      <c r="S755" s="91"/>
      <c r="T755" s="91"/>
      <c r="U755" s="91"/>
      <c r="V755" s="92"/>
      <c r="W755" s="91"/>
      <c r="X755" s="91"/>
      <c r="Y755" s="92"/>
      <c r="Z755" s="91"/>
    </row>
    <row r="756" spans="1:26" x14ac:dyDescent="0.25">
      <c r="A756" s="11"/>
      <c r="B756" s="11"/>
      <c r="C756" s="16"/>
      <c r="D756" s="11"/>
      <c r="E756" s="11"/>
      <c r="F756" s="17"/>
      <c r="G756" s="91"/>
      <c r="H756" s="91"/>
      <c r="I756" s="91"/>
      <c r="J756" s="91"/>
      <c r="K756" s="91"/>
      <c r="L756" s="91"/>
      <c r="M756" s="91"/>
      <c r="N756" s="91"/>
      <c r="O756" s="91"/>
      <c r="P756" s="91"/>
      <c r="Q756" s="91"/>
      <c r="R756" s="91"/>
      <c r="S756" s="91"/>
      <c r="T756" s="91"/>
      <c r="U756" s="91"/>
      <c r="V756" s="92"/>
      <c r="W756" s="91"/>
      <c r="X756" s="91"/>
      <c r="Y756" s="92"/>
      <c r="Z756" s="91"/>
    </row>
    <row r="757" spans="1:26" x14ac:dyDescent="0.25">
      <c r="A757" s="11"/>
      <c r="B757" s="11"/>
      <c r="C757" s="16"/>
      <c r="D757" s="11"/>
      <c r="E757" s="11"/>
      <c r="F757" s="17"/>
      <c r="G757" s="91"/>
      <c r="H757" s="91"/>
      <c r="I757" s="91"/>
      <c r="J757" s="91"/>
      <c r="K757" s="91"/>
      <c r="L757" s="91"/>
      <c r="M757" s="91"/>
      <c r="N757" s="91"/>
      <c r="O757" s="91"/>
      <c r="P757" s="91"/>
      <c r="Q757" s="91"/>
      <c r="R757" s="91"/>
      <c r="S757" s="91"/>
      <c r="T757" s="91"/>
      <c r="U757" s="91"/>
      <c r="V757" s="92"/>
      <c r="W757" s="91"/>
      <c r="X757" s="91"/>
      <c r="Y757" s="92"/>
      <c r="Z757" s="91"/>
    </row>
    <row r="758" spans="1:26" x14ac:dyDescent="0.25">
      <c r="A758" s="11"/>
      <c r="B758" s="11"/>
      <c r="C758" s="16"/>
      <c r="D758" s="11"/>
      <c r="E758" s="11"/>
      <c r="F758" s="17"/>
      <c r="G758" s="91"/>
      <c r="H758" s="91"/>
      <c r="I758" s="91"/>
      <c r="J758" s="91"/>
      <c r="K758" s="91"/>
      <c r="L758" s="91"/>
      <c r="M758" s="91"/>
      <c r="N758" s="91"/>
      <c r="O758" s="91"/>
      <c r="P758" s="91"/>
      <c r="Q758" s="91"/>
      <c r="R758" s="91"/>
      <c r="S758" s="91"/>
      <c r="T758" s="91"/>
      <c r="U758" s="91"/>
      <c r="V758" s="92"/>
      <c r="W758" s="91"/>
      <c r="X758" s="91"/>
      <c r="Y758" s="92"/>
      <c r="Z758" s="91"/>
    </row>
    <row r="759" spans="1:26" x14ac:dyDescent="0.25">
      <c r="A759" s="11"/>
      <c r="B759" s="11"/>
      <c r="C759" s="16"/>
      <c r="D759" s="11"/>
      <c r="E759" s="11"/>
      <c r="F759" s="17"/>
      <c r="G759" s="91"/>
      <c r="H759" s="91"/>
      <c r="I759" s="91"/>
      <c r="J759" s="91"/>
      <c r="K759" s="91"/>
      <c r="L759" s="91"/>
      <c r="M759" s="91"/>
      <c r="N759" s="91"/>
      <c r="O759" s="91"/>
      <c r="P759" s="91"/>
      <c r="Q759" s="91"/>
      <c r="R759" s="91"/>
      <c r="S759" s="91"/>
      <c r="T759" s="91"/>
      <c r="U759" s="91"/>
      <c r="V759" s="92"/>
      <c r="W759" s="91"/>
      <c r="X759" s="91"/>
      <c r="Y759" s="92"/>
      <c r="Z759" s="91"/>
    </row>
    <row r="760" spans="1:26" x14ac:dyDescent="0.25">
      <c r="A760" s="11"/>
      <c r="B760" s="11"/>
      <c r="C760" s="16"/>
      <c r="D760" s="11"/>
      <c r="E760" s="11"/>
      <c r="F760" s="17"/>
      <c r="G760" s="11"/>
      <c r="H760" s="11"/>
      <c r="I760" s="11"/>
      <c r="J760" s="11"/>
      <c r="K760" s="11"/>
      <c r="L760" s="11"/>
      <c r="M760" s="11"/>
      <c r="N760" s="11"/>
      <c r="O760" s="11"/>
      <c r="P760" s="11"/>
      <c r="Q760" s="11"/>
      <c r="R760" s="11"/>
      <c r="S760" s="11"/>
      <c r="T760" s="11"/>
      <c r="U760" s="11"/>
      <c r="V760" s="17"/>
      <c r="W760" s="11"/>
      <c r="X760" s="11"/>
      <c r="Y760" s="17"/>
      <c r="Z760" s="11"/>
    </row>
    <row r="761" spans="1:26" x14ac:dyDescent="0.25">
      <c r="A761" s="11"/>
      <c r="B761" s="11"/>
      <c r="C761" s="16"/>
      <c r="D761" s="11"/>
      <c r="E761" s="11"/>
      <c r="F761" s="17"/>
      <c r="G761" s="91"/>
      <c r="H761" s="91"/>
      <c r="I761" s="91"/>
      <c r="J761" s="91"/>
      <c r="K761" s="91"/>
      <c r="L761" s="91"/>
      <c r="M761" s="91"/>
      <c r="N761" s="91"/>
      <c r="O761" s="91"/>
      <c r="P761" s="91"/>
      <c r="Q761" s="91"/>
      <c r="R761" s="91"/>
      <c r="S761" s="91"/>
      <c r="T761" s="91"/>
      <c r="U761" s="91"/>
      <c r="V761" s="92"/>
      <c r="W761" s="91"/>
      <c r="X761" s="91"/>
      <c r="Y761" s="92"/>
      <c r="Z761" s="91"/>
    </row>
    <row r="762" spans="1:26" x14ac:dyDescent="0.25">
      <c r="A762" s="11"/>
      <c r="B762" s="11"/>
      <c r="C762" s="16"/>
      <c r="D762" s="11"/>
      <c r="E762" s="11"/>
      <c r="F762" s="17"/>
      <c r="G762" s="91"/>
      <c r="H762" s="91"/>
      <c r="I762" s="91"/>
      <c r="J762" s="91"/>
      <c r="K762" s="91"/>
      <c r="L762" s="91"/>
      <c r="M762" s="91"/>
      <c r="N762" s="91"/>
      <c r="O762" s="91"/>
      <c r="P762" s="91"/>
      <c r="Q762" s="91"/>
      <c r="R762" s="91"/>
      <c r="S762" s="91"/>
      <c r="T762" s="91"/>
      <c r="U762" s="91"/>
      <c r="V762" s="92"/>
      <c r="W762" s="91"/>
      <c r="X762" s="91"/>
      <c r="Y762" s="92"/>
      <c r="Z762" s="91"/>
    </row>
    <row r="763" spans="1:26" x14ac:dyDescent="0.25">
      <c r="A763" s="11"/>
      <c r="B763" s="11"/>
      <c r="C763" s="16"/>
      <c r="D763" s="11"/>
      <c r="E763" s="11"/>
      <c r="F763" s="17"/>
      <c r="G763" s="91"/>
      <c r="H763" s="91"/>
      <c r="I763" s="91"/>
      <c r="J763" s="91"/>
      <c r="K763" s="91"/>
      <c r="L763" s="91"/>
      <c r="M763" s="91"/>
      <c r="N763" s="91"/>
      <c r="O763" s="91"/>
      <c r="P763" s="91"/>
      <c r="Q763" s="91"/>
      <c r="R763" s="91"/>
      <c r="S763" s="91"/>
      <c r="T763" s="91"/>
      <c r="U763" s="91"/>
      <c r="V763" s="92"/>
      <c r="W763" s="91"/>
      <c r="X763" s="91"/>
      <c r="Y763" s="92"/>
      <c r="Z763" s="91"/>
    </row>
    <row r="764" spans="1:26" x14ac:dyDescent="0.25">
      <c r="A764" s="11"/>
      <c r="B764" s="11"/>
      <c r="C764" s="16"/>
      <c r="D764" s="11"/>
      <c r="E764" s="11"/>
      <c r="F764" s="17"/>
      <c r="G764" s="91"/>
      <c r="H764" s="91"/>
      <c r="I764" s="91"/>
      <c r="J764" s="91"/>
      <c r="K764" s="91"/>
      <c r="L764" s="91"/>
      <c r="M764" s="91"/>
      <c r="N764" s="91"/>
      <c r="O764" s="91"/>
      <c r="P764" s="91"/>
      <c r="Q764" s="91"/>
      <c r="R764" s="91"/>
      <c r="S764" s="91"/>
      <c r="T764" s="91"/>
      <c r="U764" s="91"/>
      <c r="V764" s="92"/>
      <c r="W764" s="91"/>
      <c r="X764" s="91"/>
      <c r="Y764" s="92"/>
      <c r="Z764" s="91"/>
    </row>
    <row r="765" spans="1:26" x14ac:dyDescent="0.25">
      <c r="A765" s="11"/>
      <c r="B765" s="11"/>
      <c r="C765" s="16"/>
      <c r="D765" s="11"/>
      <c r="E765" s="11"/>
      <c r="F765" s="17"/>
      <c r="G765" s="91"/>
      <c r="H765" s="91"/>
      <c r="I765" s="91"/>
      <c r="J765" s="91"/>
      <c r="K765" s="91"/>
      <c r="L765" s="91"/>
      <c r="M765" s="91"/>
      <c r="N765" s="91"/>
      <c r="O765" s="91"/>
      <c r="P765" s="91"/>
      <c r="Q765" s="91"/>
      <c r="R765" s="91"/>
      <c r="S765" s="91"/>
      <c r="T765" s="91"/>
      <c r="U765" s="91"/>
      <c r="V765" s="92"/>
      <c r="W765" s="91"/>
      <c r="X765" s="91"/>
      <c r="Y765" s="92"/>
      <c r="Z765" s="91"/>
    </row>
    <row r="766" spans="1:26" x14ac:dyDescent="0.25">
      <c r="A766" s="11"/>
      <c r="B766" s="11"/>
      <c r="C766" s="16"/>
      <c r="D766" s="11"/>
      <c r="E766" s="11"/>
      <c r="F766" s="17"/>
      <c r="G766" s="11"/>
      <c r="H766" s="11"/>
      <c r="I766" s="11"/>
      <c r="J766" s="11"/>
      <c r="K766" s="11"/>
      <c r="L766" s="11"/>
      <c r="M766" s="11"/>
      <c r="N766" s="11"/>
      <c r="O766" s="11"/>
      <c r="P766" s="11"/>
      <c r="Q766" s="11"/>
      <c r="R766" s="11"/>
      <c r="S766" s="11"/>
      <c r="T766" s="11"/>
      <c r="U766" s="11"/>
      <c r="V766" s="17"/>
      <c r="W766" s="11"/>
      <c r="X766" s="11"/>
      <c r="Y766" s="17"/>
      <c r="Z766" s="11"/>
    </row>
    <row r="767" spans="1:26" x14ac:dyDescent="0.25">
      <c r="A767" s="11"/>
      <c r="B767" s="11"/>
      <c r="C767" s="16"/>
      <c r="D767" s="11"/>
      <c r="E767" s="11"/>
      <c r="F767" s="17"/>
      <c r="G767" s="91"/>
      <c r="H767" s="91"/>
      <c r="I767" s="91"/>
      <c r="J767" s="91"/>
      <c r="K767" s="91"/>
      <c r="L767" s="91"/>
      <c r="M767" s="91"/>
      <c r="N767" s="91"/>
      <c r="O767" s="91"/>
      <c r="P767" s="91"/>
      <c r="Q767" s="91"/>
      <c r="R767" s="91"/>
      <c r="S767" s="91"/>
      <c r="T767" s="91"/>
      <c r="U767" s="91"/>
      <c r="V767" s="92"/>
      <c r="W767" s="91"/>
      <c r="X767" s="91"/>
      <c r="Y767" s="92"/>
      <c r="Z767" s="91"/>
    </row>
    <row r="768" spans="1:26" x14ac:dyDescent="0.25">
      <c r="A768" s="11"/>
      <c r="B768" s="11"/>
      <c r="C768" s="16"/>
      <c r="D768" s="11"/>
      <c r="E768" s="11"/>
      <c r="F768" s="17"/>
      <c r="G768" s="91"/>
      <c r="H768" s="91"/>
      <c r="I768" s="91"/>
      <c r="J768" s="91"/>
      <c r="K768" s="91"/>
      <c r="L768" s="91"/>
      <c r="M768" s="91"/>
      <c r="N768" s="91"/>
      <c r="O768" s="91"/>
      <c r="P768" s="91"/>
      <c r="Q768" s="91"/>
      <c r="R768" s="91"/>
      <c r="S768" s="91"/>
      <c r="T768" s="91"/>
      <c r="U768" s="91"/>
      <c r="V768" s="92"/>
      <c r="W768" s="91"/>
      <c r="X768" s="91"/>
      <c r="Y768" s="92"/>
      <c r="Z768" s="91"/>
    </row>
    <row r="769" spans="1:26" x14ac:dyDescent="0.25">
      <c r="A769" s="11"/>
      <c r="B769" s="11"/>
      <c r="C769" s="16"/>
      <c r="D769" s="11"/>
      <c r="E769" s="11"/>
      <c r="F769" s="17"/>
      <c r="G769" s="91"/>
      <c r="H769" s="91"/>
      <c r="I769" s="91"/>
      <c r="J769" s="91"/>
      <c r="K769" s="91"/>
      <c r="L769" s="91"/>
      <c r="M769" s="91"/>
      <c r="N769" s="91"/>
      <c r="O769" s="91"/>
      <c r="P769" s="91"/>
      <c r="Q769" s="91"/>
      <c r="R769" s="91"/>
      <c r="S769" s="91"/>
      <c r="T769" s="91"/>
      <c r="U769" s="91"/>
      <c r="V769" s="92"/>
      <c r="W769" s="91"/>
      <c r="X769" s="91"/>
      <c r="Y769" s="92"/>
      <c r="Z769" s="91"/>
    </row>
    <row r="770" spans="1:26" x14ac:dyDescent="0.25">
      <c r="A770" s="11"/>
      <c r="B770" s="11"/>
      <c r="C770" s="16"/>
      <c r="D770" s="11"/>
      <c r="E770" s="11"/>
      <c r="F770" s="17"/>
      <c r="G770" s="91"/>
      <c r="H770" s="91"/>
      <c r="I770" s="91"/>
      <c r="J770" s="91"/>
      <c r="K770" s="91"/>
      <c r="L770" s="91"/>
      <c r="M770" s="91"/>
      <c r="N770" s="91"/>
      <c r="O770" s="91"/>
      <c r="P770" s="91"/>
      <c r="Q770" s="91"/>
      <c r="R770" s="91"/>
      <c r="S770" s="91"/>
      <c r="T770" s="91"/>
      <c r="U770" s="91"/>
      <c r="V770" s="92"/>
      <c r="W770" s="91"/>
      <c r="X770" s="91"/>
      <c r="Y770" s="92"/>
      <c r="Z770" s="91"/>
    </row>
    <row r="771" spans="1:26" x14ac:dyDescent="0.25">
      <c r="A771" s="11"/>
      <c r="B771" s="11"/>
      <c r="C771" s="16"/>
      <c r="D771" s="11"/>
      <c r="E771" s="11"/>
      <c r="F771" s="17"/>
      <c r="G771" s="91"/>
      <c r="H771" s="91"/>
      <c r="I771" s="91"/>
      <c r="J771" s="91"/>
      <c r="K771" s="91"/>
      <c r="L771" s="91"/>
      <c r="M771" s="91"/>
      <c r="N771" s="91"/>
      <c r="O771" s="91"/>
      <c r="P771" s="91"/>
      <c r="Q771" s="91"/>
      <c r="R771" s="91"/>
      <c r="S771" s="91"/>
      <c r="T771" s="91"/>
      <c r="U771" s="91"/>
      <c r="V771" s="92"/>
      <c r="W771" s="91"/>
      <c r="X771" s="91"/>
      <c r="Y771" s="92"/>
      <c r="Z771" s="91"/>
    </row>
    <row r="772" spans="1:26" x14ac:dyDescent="0.25">
      <c r="A772" s="11"/>
      <c r="B772" s="11"/>
      <c r="C772" s="16"/>
      <c r="D772" s="11"/>
      <c r="E772" s="11"/>
      <c r="F772" s="17"/>
      <c r="G772" s="11"/>
      <c r="H772" s="11"/>
      <c r="I772" s="11"/>
      <c r="J772" s="11"/>
      <c r="K772" s="11"/>
      <c r="L772" s="11"/>
      <c r="M772" s="11"/>
      <c r="N772" s="11"/>
      <c r="O772" s="11"/>
      <c r="P772" s="11"/>
      <c r="Q772" s="11"/>
      <c r="R772" s="11"/>
      <c r="S772" s="11"/>
      <c r="T772" s="11"/>
      <c r="U772" s="11"/>
      <c r="V772" s="17"/>
      <c r="W772" s="11"/>
      <c r="X772" s="11"/>
      <c r="Y772" s="17"/>
      <c r="Z772" s="11"/>
    </row>
    <row r="773" spans="1:26" x14ac:dyDescent="0.25">
      <c r="A773" s="11"/>
      <c r="B773" s="11"/>
      <c r="C773" s="16"/>
      <c r="D773" s="11"/>
      <c r="E773" s="11"/>
      <c r="F773" s="17"/>
      <c r="G773" s="91"/>
      <c r="H773" s="91"/>
      <c r="I773" s="91"/>
      <c r="J773" s="91"/>
      <c r="K773" s="91"/>
      <c r="L773" s="91"/>
      <c r="M773" s="91"/>
      <c r="N773" s="91"/>
      <c r="O773" s="91"/>
      <c r="P773" s="91"/>
      <c r="Q773" s="91"/>
      <c r="R773" s="91"/>
      <c r="S773" s="91"/>
      <c r="T773" s="91"/>
      <c r="U773" s="91"/>
      <c r="V773" s="92"/>
      <c r="W773" s="91"/>
      <c r="X773" s="91"/>
      <c r="Y773" s="92"/>
      <c r="Z773" s="91"/>
    </row>
    <row r="774" spans="1:26" x14ac:dyDescent="0.25">
      <c r="A774" s="11"/>
      <c r="B774" s="11"/>
      <c r="C774" s="16"/>
      <c r="D774" s="11"/>
      <c r="E774" s="11"/>
      <c r="F774" s="17"/>
      <c r="G774" s="91"/>
      <c r="H774" s="91"/>
      <c r="I774" s="91"/>
      <c r="J774" s="91"/>
      <c r="K774" s="91"/>
      <c r="L774" s="91"/>
      <c r="M774" s="91"/>
      <c r="N774" s="91"/>
      <c r="O774" s="91"/>
      <c r="P774" s="91"/>
      <c r="Q774" s="91"/>
      <c r="R774" s="91"/>
      <c r="S774" s="91"/>
      <c r="T774" s="91"/>
      <c r="U774" s="91"/>
      <c r="V774" s="92"/>
      <c r="W774" s="91"/>
      <c r="X774" s="91"/>
      <c r="Y774" s="92"/>
      <c r="Z774" s="91"/>
    </row>
    <row r="775" spans="1:26" x14ac:dyDescent="0.25">
      <c r="A775" s="11"/>
      <c r="B775" s="11"/>
      <c r="C775" s="16"/>
      <c r="D775" s="11"/>
      <c r="E775" s="11"/>
      <c r="F775" s="17"/>
      <c r="G775" s="91"/>
      <c r="H775" s="91"/>
      <c r="I775" s="91"/>
      <c r="J775" s="91"/>
      <c r="K775" s="91"/>
      <c r="L775" s="91"/>
      <c r="M775" s="91"/>
      <c r="N775" s="91"/>
      <c r="O775" s="91"/>
      <c r="P775" s="91"/>
      <c r="Q775" s="91"/>
      <c r="R775" s="91"/>
      <c r="S775" s="91"/>
      <c r="T775" s="91"/>
      <c r="U775" s="91"/>
      <c r="V775" s="92"/>
      <c r="W775" s="91"/>
      <c r="X775" s="91"/>
      <c r="Y775" s="92"/>
      <c r="Z775" s="91"/>
    </row>
    <row r="776" spans="1:26" x14ac:dyDescent="0.25">
      <c r="A776" s="11"/>
      <c r="B776" s="11"/>
      <c r="C776" s="16"/>
      <c r="D776" s="11"/>
      <c r="E776" s="11"/>
      <c r="F776" s="17"/>
      <c r="G776" s="91"/>
      <c r="H776" s="91"/>
      <c r="I776" s="91"/>
      <c r="J776" s="91"/>
      <c r="K776" s="91"/>
      <c r="L776" s="91"/>
      <c r="M776" s="91"/>
      <c r="N776" s="91"/>
      <c r="O776" s="91"/>
      <c r="P776" s="91"/>
      <c r="Q776" s="91"/>
      <c r="R776" s="91"/>
      <c r="S776" s="91"/>
      <c r="T776" s="91"/>
      <c r="U776" s="91"/>
      <c r="V776" s="92"/>
      <c r="W776" s="91"/>
      <c r="X776" s="91"/>
      <c r="Y776" s="92"/>
      <c r="Z776" s="91"/>
    </row>
    <row r="777" spans="1:26" x14ac:dyDescent="0.25">
      <c r="A777" s="11"/>
      <c r="B777" s="11"/>
      <c r="C777" s="16"/>
      <c r="D777" s="11"/>
      <c r="E777" s="11"/>
      <c r="F777" s="17"/>
      <c r="G777" s="91"/>
      <c r="H777" s="91"/>
      <c r="I777" s="91"/>
      <c r="J777" s="91"/>
      <c r="K777" s="91"/>
      <c r="L777" s="91"/>
      <c r="M777" s="91"/>
      <c r="N777" s="91"/>
      <c r="O777" s="91"/>
      <c r="P777" s="91"/>
      <c r="Q777" s="91"/>
      <c r="R777" s="91"/>
      <c r="S777" s="91"/>
      <c r="T777" s="91"/>
      <c r="U777" s="91"/>
      <c r="V777" s="92"/>
      <c r="W777" s="91"/>
      <c r="X777" s="91"/>
      <c r="Y777" s="92"/>
      <c r="Z777" s="91"/>
    </row>
    <row r="778" spans="1:26" x14ac:dyDescent="0.25">
      <c r="A778" s="11"/>
      <c r="B778" s="11"/>
      <c r="C778" s="16"/>
      <c r="D778" s="11"/>
      <c r="E778" s="11"/>
      <c r="F778" s="17"/>
      <c r="G778" s="11"/>
      <c r="H778" s="11"/>
      <c r="I778" s="11"/>
      <c r="J778" s="11"/>
      <c r="K778" s="11"/>
      <c r="L778" s="11"/>
      <c r="M778" s="11"/>
      <c r="N778" s="11"/>
      <c r="O778" s="11"/>
      <c r="P778" s="11"/>
      <c r="Q778" s="11"/>
      <c r="R778" s="11"/>
      <c r="S778" s="11"/>
      <c r="T778" s="11"/>
      <c r="U778" s="11"/>
      <c r="V778" s="17"/>
      <c r="W778" s="11"/>
      <c r="X778" s="11"/>
      <c r="Y778" s="17"/>
      <c r="Z778" s="11"/>
    </row>
    <row r="779" spans="1:26" x14ac:dyDescent="0.25">
      <c r="A779" s="11"/>
      <c r="B779" s="11"/>
      <c r="C779" s="16"/>
      <c r="D779" s="11"/>
      <c r="E779" s="11"/>
      <c r="F779" s="17"/>
      <c r="G779" s="91"/>
      <c r="H779" s="91"/>
      <c r="I779" s="91"/>
      <c r="J779" s="91"/>
      <c r="K779" s="91"/>
      <c r="L779" s="91"/>
      <c r="M779" s="91"/>
      <c r="N779" s="91"/>
      <c r="O779" s="91"/>
      <c r="P779" s="91"/>
      <c r="Q779" s="91"/>
      <c r="R779" s="91"/>
      <c r="S779" s="91"/>
      <c r="T779" s="91"/>
      <c r="U779" s="91"/>
      <c r="V779" s="92"/>
      <c r="W779" s="91"/>
      <c r="X779" s="91"/>
      <c r="Y779" s="92"/>
      <c r="Z779" s="91"/>
    </row>
    <row r="780" spans="1:26" x14ac:dyDescent="0.25">
      <c r="A780" s="11"/>
      <c r="B780" s="11"/>
      <c r="C780" s="16"/>
      <c r="D780" s="11"/>
      <c r="E780" s="11"/>
      <c r="F780" s="17"/>
      <c r="G780" s="91"/>
      <c r="H780" s="91"/>
      <c r="I780" s="91"/>
      <c r="J780" s="91"/>
      <c r="K780" s="91"/>
      <c r="L780" s="91"/>
      <c r="M780" s="91"/>
      <c r="N780" s="91"/>
      <c r="O780" s="91"/>
      <c r="P780" s="91"/>
      <c r="Q780" s="91"/>
      <c r="R780" s="91"/>
      <c r="S780" s="91"/>
      <c r="T780" s="91"/>
      <c r="U780" s="91"/>
      <c r="V780" s="92"/>
      <c r="W780" s="91"/>
      <c r="X780" s="91"/>
      <c r="Y780" s="92"/>
      <c r="Z780" s="91"/>
    </row>
    <row r="781" spans="1:26" x14ac:dyDescent="0.25">
      <c r="A781" s="11"/>
      <c r="B781" s="11"/>
      <c r="C781" s="16"/>
      <c r="D781" s="11"/>
      <c r="E781" s="11"/>
      <c r="F781" s="17"/>
      <c r="G781" s="91"/>
      <c r="H781" s="91"/>
      <c r="I781" s="91"/>
      <c r="J781" s="91"/>
      <c r="K781" s="91"/>
      <c r="L781" s="91"/>
      <c r="M781" s="91"/>
      <c r="N781" s="91"/>
      <c r="O781" s="91"/>
      <c r="P781" s="91"/>
      <c r="Q781" s="91"/>
      <c r="R781" s="91"/>
      <c r="S781" s="91"/>
      <c r="T781" s="91"/>
      <c r="U781" s="91"/>
      <c r="V781" s="92"/>
      <c r="W781" s="91"/>
      <c r="X781" s="91"/>
      <c r="Y781" s="92"/>
      <c r="Z781" s="91"/>
    </row>
    <row r="782" spans="1:26" x14ac:dyDescent="0.25">
      <c r="A782" s="11"/>
      <c r="B782" s="11"/>
      <c r="C782" s="16"/>
      <c r="D782" s="11"/>
      <c r="E782" s="11"/>
      <c r="F782" s="17"/>
      <c r="G782" s="91"/>
      <c r="H782" s="91"/>
      <c r="I782" s="91"/>
      <c r="J782" s="91"/>
      <c r="K782" s="91"/>
      <c r="L782" s="91"/>
      <c r="M782" s="91"/>
      <c r="N782" s="91"/>
      <c r="O782" s="91"/>
      <c r="P782" s="91"/>
      <c r="Q782" s="91"/>
      <c r="R782" s="91"/>
      <c r="S782" s="91"/>
      <c r="T782" s="91"/>
      <c r="U782" s="91"/>
      <c r="V782" s="92"/>
      <c r="W782" s="91"/>
      <c r="X782" s="91"/>
      <c r="Y782" s="92"/>
      <c r="Z782" s="91"/>
    </row>
    <row r="783" spans="1:26" x14ac:dyDescent="0.25">
      <c r="A783" s="11"/>
      <c r="B783" s="11"/>
      <c r="C783" s="16"/>
      <c r="D783" s="11"/>
      <c r="E783" s="11"/>
      <c r="F783" s="17"/>
      <c r="G783" s="91"/>
      <c r="H783" s="91"/>
      <c r="I783" s="91"/>
      <c r="J783" s="91"/>
      <c r="K783" s="91"/>
      <c r="L783" s="91"/>
      <c r="M783" s="91"/>
      <c r="N783" s="91"/>
      <c r="O783" s="91"/>
      <c r="P783" s="91"/>
      <c r="Q783" s="91"/>
      <c r="R783" s="91"/>
      <c r="S783" s="91"/>
      <c r="T783" s="91"/>
      <c r="U783" s="91"/>
      <c r="V783" s="92"/>
      <c r="W783" s="91"/>
      <c r="X783" s="91"/>
      <c r="Y783" s="92"/>
      <c r="Z783" s="91"/>
    </row>
    <row r="784" spans="1:26" x14ac:dyDescent="0.25">
      <c r="A784" s="11"/>
      <c r="B784" s="11"/>
      <c r="C784" s="16"/>
      <c r="D784" s="11"/>
      <c r="E784" s="11"/>
      <c r="F784" s="17"/>
      <c r="G784" s="11"/>
      <c r="H784" s="11"/>
      <c r="I784" s="11"/>
      <c r="J784" s="11"/>
      <c r="K784" s="11"/>
      <c r="L784" s="11"/>
      <c r="M784" s="11"/>
      <c r="N784" s="11"/>
      <c r="O784" s="11"/>
      <c r="P784" s="11"/>
      <c r="Q784" s="11"/>
      <c r="R784" s="11"/>
      <c r="S784" s="11"/>
      <c r="T784" s="11"/>
      <c r="U784" s="11"/>
      <c r="V784" s="17"/>
      <c r="W784" s="11"/>
      <c r="X784" s="11"/>
      <c r="Y784" s="17"/>
      <c r="Z784" s="11"/>
    </row>
    <row r="785" spans="1:26" x14ac:dyDescent="0.25">
      <c r="A785" s="11"/>
      <c r="B785" s="11"/>
      <c r="C785" s="16"/>
      <c r="D785" s="11"/>
      <c r="E785" s="11"/>
      <c r="F785" s="17"/>
      <c r="G785" s="91"/>
      <c r="H785" s="91"/>
      <c r="I785" s="91"/>
      <c r="J785" s="91"/>
      <c r="K785" s="91"/>
      <c r="L785" s="91"/>
      <c r="M785" s="91"/>
      <c r="N785" s="91"/>
      <c r="O785" s="91"/>
      <c r="P785" s="91"/>
      <c r="Q785" s="91"/>
      <c r="R785" s="91"/>
      <c r="S785" s="91"/>
      <c r="T785" s="91"/>
      <c r="U785" s="91"/>
      <c r="V785" s="92"/>
      <c r="W785" s="91"/>
      <c r="X785" s="91"/>
      <c r="Y785" s="92"/>
      <c r="Z785" s="91"/>
    </row>
    <row r="786" spans="1:26" x14ac:dyDescent="0.25">
      <c r="A786" s="11"/>
      <c r="B786" s="11"/>
      <c r="C786" s="16"/>
      <c r="D786" s="11"/>
      <c r="E786" s="11"/>
      <c r="F786" s="17"/>
      <c r="G786" s="91"/>
      <c r="H786" s="91"/>
      <c r="I786" s="91"/>
      <c r="J786" s="91"/>
      <c r="K786" s="91"/>
      <c r="L786" s="91"/>
      <c r="M786" s="91"/>
      <c r="N786" s="91"/>
      <c r="O786" s="91"/>
      <c r="P786" s="91"/>
      <c r="Q786" s="91"/>
      <c r="R786" s="91"/>
      <c r="S786" s="91"/>
      <c r="T786" s="91"/>
      <c r="U786" s="91"/>
      <c r="V786" s="92"/>
      <c r="W786" s="91"/>
      <c r="X786" s="91"/>
      <c r="Y786" s="92"/>
      <c r="Z786" s="91"/>
    </row>
    <row r="787" spans="1:26" x14ac:dyDescent="0.25">
      <c r="A787" s="11"/>
      <c r="B787" s="11"/>
      <c r="C787" s="16"/>
      <c r="D787" s="11"/>
      <c r="E787" s="11"/>
      <c r="F787" s="17"/>
      <c r="G787" s="91"/>
      <c r="H787" s="91"/>
      <c r="I787" s="91"/>
      <c r="J787" s="91"/>
      <c r="K787" s="91"/>
      <c r="L787" s="91"/>
      <c r="M787" s="91"/>
      <c r="N787" s="91"/>
      <c r="O787" s="91"/>
      <c r="P787" s="91"/>
      <c r="Q787" s="91"/>
      <c r="R787" s="91"/>
      <c r="S787" s="91"/>
      <c r="T787" s="91"/>
      <c r="U787" s="91"/>
      <c r="V787" s="92"/>
      <c r="W787" s="91"/>
      <c r="X787" s="91"/>
      <c r="Y787" s="92"/>
      <c r="Z787" s="91"/>
    </row>
    <row r="788" spans="1:26" x14ac:dyDescent="0.25">
      <c r="A788" s="11"/>
      <c r="B788" s="11"/>
      <c r="C788" s="16"/>
      <c r="D788" s="11"/>
      <c r="E788" s="11"/>
      <c r="F788" s="17"/>
      <c r="G788" s="91"/>
      <c r="H788" s="91"/>
      <c r="I788" s="91"/>
      <c r="J788" s="91"/>
      <c r="K788" s="91"/>
      <c r="L788" s="91"/>
      <c r="M788" s="91"/>
      <c r="N788" s="91"/>
      <c r="O788" s="91"/>
      <c r="P788" s="91"/>
      <c r="Q788" s="91"/>
      <c r="R788" s="91"/>
      <c r="S788" s="91"/>
      <c r="T788" s="91"/>
      <c r="U788" s="91"/>
      <c r="V788" s="92"/>
      <c r="W788" s="91"/>
      <c r="X788" s="91"/>
      <c r="Y788" s="92"/>
      <c r="Z788" s="91"/>
    </row>
    <row r="789" spans="1:26" x14ac:dyDescent="0.25">
      <c r="A789" s="11"/>
      <c r="B789" s="11"/>
      <c r="C789" s="16"/>
      <c r="D789" s="11"/>
      <c r="E789" s="11"/>
      <c r="F789" s="17"/>
      <c r="G789" s="91"/>
      <c r="H789" s="91"/>
      <c r="I789" s="91"/>
      <c r="J789" s="91"/>
      <c r="K789" s="91"/>
      <c r="L789" s="91"/>
      <c r="M789" s="91"/>
      <c r="N789" s="91"/>
      <c r="O789" s="91"/>
      <c r="P789" s="91"/>
      <c r="Q789" s="91"/>
      <c r="R789" s="91"/>
      <c r="S789" s="91"/>
      <c r="T789" s="91"/>
      <c r="U789" s="91"/>
      <c r="V789" s="92"/>
      <c r="W789" s="91"/>
      <c r="X789" s="91"/>
      <c r="Y789" s="92"/>
      <c r="Z789" s="91"/>
    </row>
    <row r="790" spans="1:26" x14ac:dyDescent="0.25">
      <c r="A790" s="11"/>
      <c r="B790" s="11"/>
      <c r="C790" s="16"/>
      <c r="D790" s="11"/>
      <c r="E790" s="11"/>
      <c r="F790" s="17"/>
      <c r="G790" s="11"/>
      <c r="H790" s="11"/>
      <c r="I790" s="11"/>
      <c r="J790" s="11"/>
      <c r="K790" s="11"/>
      <c r="L790" s="11"/>
      <c r="M790" s="11"/>
      <c r="N790" s="11"/>
      <c r="O790" s="11"/>
      <c r="P790" s="11"/>
      <c r="Q790" s="11"/>
      <c r="R790" s="11"/>
      <c r="S790" s="11"/>
      <c r="T790" s="11"/>
      <c r="U790" s="11"/>
      <c r="V790" s="17"/>
      <c r="W790" s="11"/>
      <c r="X790" s="11"/>
      <c r="Y790" s="17"/>
      <c r="Z790" s="11"/>
    </row>
    <row r="791" spans="1:26" x14ac:dyDescent="0.25">
      <c r="A791" s="11"/>
      <c r="B791" s="11"/>
      <c r="C791" s="16"/>
      <c r="D791" s="11"/>
      <c r="E791" s="11"/>
      <c r="F791" s="17"/>
      <c r="G791" s="91"/>
      <c r="H791" s="91"/>
      <c r="I791" s="91"/>
      <c r="J791" s="91"/>
      <c r="K791" s="91"/>
      <c r="L791" s="91"/>
      <c r="M791" s="91"/>
      <c r="N791" s="91"/>
      <c r="O791" s="91"/>
      <c r="P791" s="91"/>
      <c r="Q791" s="91"/>
      <c r="R791" s="91"/>
      <c r="S791" s="91"/>
      <c r="T791" s="91"/>
      <c r="U791" s="91"/>
      <c r="V791" s="92"/>
      <c r="W791" s="91"/>
      <c r="X791" s="91"/>
      <c r="Y791" s="92"/>
      <c r="Z791" s="91"/>
    </row>
    <row r="792" spans="1:26" x14ac:dyDescent="0.25">
      <c r="A792" s="11"/>
      <c r="B792" s="11"/>
      <c r="C792" s="16"/>
      <c r="D792" s="11"/>
      <c r="E792" s="11"/>
      <c r="F792" s="17"/>
      <c r="G792" s="91"/>
      <c r="H792" s="91"/>
      <c r="I792" s="91"/>
      <c r="J792" s="91"/>
      <c r="K792" s="91"/>
      <c r="L792" s="91"/>
      <c r="M792" s="91"/>
      <c r="N792" s="91"/>
      <c r="O792" s="91"/>
      <c r="P792" s="91"/>
      <c r="Q792" s="91"/>
      <c r="R792" s="91"/>
      <c r="S792" s="91"/>
      <c r="T792" s="91"/>
      <c r="U792" s="91"/>
      <c r="V792" s="92"/>
      <c r="W792" s="91"/>
      <c r="X792" s="91"/>
      <c r="Y792" s="92"/>
      <c r="Z792" s="91"/>
    </row>
    <row r="793" spans="1:26" x14ac:dyDescent="0.25">
      <c r="A793" s="11"/>
      <c r="B793" s="11"/>
      <c r="C793" s="16"/>
      <c r="D793" s="11"/>
      <c r="E793" s="11"/>
      <c r="F793" s="17"/>
      <c r="G793" s="91"/>
      <c r="H793" s="91"/>
      <c r="I793" s="91"/>
      <c r="J793" s="91"/>
      <c r="K793" s="91"/>
      <c r="L793" s="91"/>
      <c r="M793" s="91"/>
      <c r="N793" s="91"/>
      <c r="O793" s="91"/>
      <c r="P793" s="91"/>
      <c r="Q793" s="91"/>
      <c r="R793" s="91"/>
      <c r="S793" s="91"/>
      <c r="T793" s="91"/>
      <c r="U793" s="91"/>
      <c r="V793" s="92"/>
      <c r="W793" s="91"/>
      <c r="X793" s="91"/>
      <c r="Y793" s="92"/>
      <c r="Z793" s="91"/>
    </row>
    <row r="794" spans="1:26" x14ac:dyDescent="0.25">
      <c r="A794" s="11"/>
      <c r="B794" s="11"/>
      <c r="C794" s="16"/>
      <c r="D794" s="11"/>
      <c r="E794" s="11"/>
      <c r="F794" s="17"/>
      <c r="G794" s="91"/>
      <c r="H794" s="91"/>
      <c r="I794" s="91"/>
      <c r="J794" s="91"/>
      <c r="K794" s="91"/>
      <c r="L794" s="91"/>
      <c r="M794" s="91"/>
      <c r="N794" s="91"/>
      <c r="O794" s="91"/>
      <c r="P794" s="91"/>
      <c r="Q794" s="91"/>
      <c r="R794" s="91"/>
      <c r="S794" s="91"/>
      <c r="T794" s="91"/>
      <c r="U794" s="91"/>
      <c r="V794" s="92"/>
      <c r="W794" s="91"/>
      <c r="X794" s="91"/>
      <c r="Y794" s="92"/>
      <c r="Z794" s="91"/>
    </row>
    <row r="795" spans="1:26" x14ac:dyDescent="0.25">
      <c r="A795" s="11"/>
      <c r="B795" s="11"/>
      <c r="C795" s="16"/>
      <c r="D795" s="11"/>
      <c r="E795" s="11"/>
      <c r="F795" s="17"/>
      <c r="G795" s="91"/>
      <c r="H795" s="91"/>
      <c r="I795" s="91"/>
      <c r="J795" s="91"/>
      <c r="K795" s="91"/>
      <c r="L795" s="91"/>
      <c r="M795" s="91"/>
      <c r="N795" s="91"/>
      <c r="O795" s="91"/>
      <c r="P795" s="91"/>
      <c r="Q795" s="91"/>
      <c r="R795" s="91"/>
      <c r="S795" s="91"/>
      <c r="T795" s="91"/>
      <c r="U795" s="91"/>
      <c r="V795" s="92"/>
      <c r="W795" s="91"/>
      <c r="X795" s="91"/>
      <c r="Y795" s="92"/>
      <c r="Z795" s="91"/>
    </row>
    <row r="796" spans="1:26" x14ac:dyDescent="0.25">
      <c r="A796" s="11"/>
      <c r="B796" s="11"/>
      <c r="C796" s="16"/>
      <c r="D796" s="11"/>
      <c r="E796" s="11"/>
      <c r="F796" s="17"/>
      <c r="G796" s="11"/>
      <c r="H796" s="11"/>
      <c r="I796" s="11"/>
      <c r="J796" s="11"/>
      <c r="K796" s="11"/>
      <c r="L796" s="11"/>
      <c r="M796" s="11"/>
      <c r="N796" s="11"/>
      <c r="O796" s="11"/>
      <c r="P796" s="11"/>
      <c r="Q796" s="11"/>
      <c r="R796" s="11"/>
      <c r="S796" s="11"/>
      <c r="T796" s="11"/>
      <c r="U796" s="11"/>
      <c r="V796" s="17"/>
      <c r="W796" s="11"/>
      <c r="X796" s="11"/>
      <c r="Y796" s="17"/>
      <c r="Z796" s="11"/>
    </row>
    <row r="797" spans="1:26" x14ac:dyDescent="0.25">
      <c r="A797" s="11"/>
      <c r="B797" s="11"/>
      <c r="C797" s="16"/>
      <c r="D797" s="11"/>
      <c r="E797" s="11"/>
      <c r="F797" s="17"/>
      <c r="G797" s="91"/>
      <c r="H797" s="91"/>
      <c r="I797" s="91"/>
      <c r="J797" s="91"/>
      <c r="K797" s="91"/>
      <c r="L797" s="91"/>
      <c r="M797" s="91"/>
      <c r="N797" s="91"/>
      <c r="O797" s="91"/>
      <c r="P797" s="91"/>
      <c r="Q797" s="91"/>
      <c r="R797" s="91"/>
      <c r="S797" s="91"/>
      <c r="T797" s="91"/>
      <c r="U797" s="91"/>
      <c r="V797" s="92"/>
      <c r="W797" s="91"/>
      <c r="X797" s="91"/>
      <c r="Y797" s="92"/>
      <c r="Z797" s="91"/>
    </row>
    <row r="798" spans="1:26" x14ac:dyDescent="0.25">
      <c r="A798" s="11"/>
      <c r="B798" s="11"/>
      <c r="C798" s="16"/>
      <c r="D798" s="11"/>
      <c r="E798" s="11"/>
      <c r="F798" s="17"/>
      <c r="G798" s="91"/>
      <c r="H798" s="91"/>
      <c r="I798" s="91"/>
      <c r="J798" s="91"/>
      <c r="K798" s="91"/>
      <c r="L798" s="91"/>
      <c r="M798" s="91"/>
      <c r="N798" s="91"/>
      <c r="O798" s="91"/>
      <c r="P798" s="91"/>
      <c r="Q798" s="91"/>
      <c r="R798" s="91"/>
      <c r="S798" s="91"/>
      <c r="T798" s="91"/>
      <c r="U798" s="91"/>
      <c r="V798" s="92"/>
      <c r="W798" s="91"/>
      <c r="X798" s="91"/>
      <c r="Y798" s="92"/>
      <c r="Z798" s="91"/>
    </row>
    <row r="799" spans="1:26" x14ac:dyDescent="0.25">
      <c r="A799" s="11"/>
      <c r="B799" s="11"/>
      <c r="C799" s="16"/>
      <c r="D799" s="11"/>
      <c r="E799" s="11"/>
      <c r="F799" s="17"/>
      <c r="G799" s="91"/>
      <c r="H799" s="91"/>
      <c r="I799" s="91"/>
      <c r="J799" s="91"/>
      <c r="K799" s="91"/>
      <c r="L799" s="91"/>
      <c r="M799" s="91"/>
      <c r="N799" s="91"/>
      <c r="O799" s="91"/>
      <c r="P799" s="91"/>
      <c r="Q799" s="91"/>
      <c r="R799" s="91"/>
      <c r="S799" s="91"/>
      <c r="T799" s="91"/>
      <c r="U799" s="91"/>
      <c r="V799" s="92"/>
      <c r="W799" s="91"/>
      <c r="X799" s="91"/>
      <c r="Y799" s="92"/>
      <c r="Z799" s="91"/>
    </row>
    <row r="800" spans="1:26" x14ac:dyDescent="0.25">
      <c r="A800" s="11"/>
      <c r="B800" s="11"/>
      <c r="C800" s="16"/>
      <c r="D800" s="11"/>
      <c r="E800" s="11"/>
      <c r="F800" s="17"/>
      <c r="G800" s="91"/>
      <c r="H800" s="91"/>
      <c r="I800" s="91"/>
      <c r="J800" s="91"/>
      <c r="K800" s="91"/>
      <c r="L800" s="91"/>
      <c r="M800" s="91"/>
      <c r="N800" s="91"/>
      <c r="O800" s="91"/>
      <c r="P800" s="91"/>
      <c r="Q800" s="91"/>
      <c r="R800" s="91"/>
      <c r="S800" s="91"/>
      <c r="T800" s="91"/>
      <c r="U800" s="91"/>
      <c r="V800" s="92"/>
      <c r="W800" s="91"/>
      <c r="X800" s="91"/>
      <c r="Y800" s="92"/>
      <c r="Z800" s="91"/>
    </row>
    <row r="801" spans="1:26" x14ac:dyDescent="0.25">
      <c r="A801" s="11"/>
      <c r="B801" s="11"/>
      <c r="C801" s="16"/>
      <c r="D801" s="11"/>
      <c r="E801" s="11"/>
      <c r="F801" s="17"/>
      <c r="G801" s="91"/>
      <c r="H801" s="91"/>
      <c r="I801" s="91"/>
      <c r="J801" s="91"/>
      <c r="K801" s="91"/>
      <c r="L801" s="91"/>
      <c r="M801" s="91"/>
      <c r="N801" s="91"/>
      <c r="O801" s="91"/>
      <c r="P801" s="91"/>
      <c r="Q801" s="91"/>
      <c r="R801" s="91"/>
      <c r="S801" s="91"/>
      <c r="T801" s="91"/>
      <c r="U801" s="91"/>
      <c r="V801" s="92"/>
      <c r="W801" s="91"/>
      <c r="X801" s="91"/>
      <c r="Y801" s="92"/>
      <c r="Z801" s="91"/>
    </row>
    <row r="802" spans="1:26" x14ac:dyDescent="0.25">
      <c r="A802" s="11"/>
      <c r="B802" s="11"/>
      <c r="C802" s="16"/>
      <c r="D802" s="11"/>
      <c r="E802" s="11"/>
      <c r="F802" s="17"/>
      <c r="G802" s="11"/>
      <c r="H802" s="11"/>
      <c r="I802" s="11"/>
      <c r="J802" s="11"/>
      <c r="K802" s="11"/>
      <c r="L802" s="11"/>
      <c r="M802" s="11"/>
      <c r="N802" s="11"/>
      <c r="O802" s="11"/>
      <c r="P802" s="11"/>
      <c r="Q802" s="11"/>
      <c r="R802" s="11"/>
      <c r="S802" s="11"/>
      <c r="T802" s="11"/>
      <c r="U802" s="11"/>
      <c r="V802" s="17"/>
      <c r="W802" s="11"/>
      <c r="X802" s="11"/>
      <c r="Y802" s="17"/>
      <c r="Z802" s="11"/>
    </row>
    <row r="803" spans="1:26" x14ac:dyDescent="0.25">
      <c r="A803" s="11"/>
      <c r="B803" s="11"/>
      <c r="C803" s="16"/>
      <c r="D803" s="11"/>
      <c r="E803" s="11"/>
      <c r="F803" s="17"/>
      <c r="G803" s="91"/>
      <c r="H803" s="91"/>
      <c r="I803" s="91"/>
      <c r="J803" s="91"/>
      <c r="K803" s="91"/>
      <c r="L803" s="91"/>
      <c r="M803" s="91"/>
      <c r="N803" s="91"/>
      <c r="O803" s="91"/>
      <c r="P803" s="91"/>
      <c r="Q803" s="91"/>
      <c r="R803" s="91"/>
      <c r="S803" s="91"/>
      <c r="T803" s="91"/>
      <c r="U803" s="91"/>
      <c r="V803" s="92"/>
      <c r="W803" s="91"/>
      <c r="X803" s="91"/>
      <c r="Y803" s="92"/>
      <c r="Z803" s="91"/>
    </row>
    <row r="804" spans="1:26" x14ac:dyDescent="0.25">
      <c r="A804" s="11"/>
      <c r="B804" s="11"/>
      <c r="C804" s="16"/>
      <c r="D804" s="11"/>
      <c r="E804" s="11"/>
      <c r="F804" s="17"/>
      <c r="G804" s="91"/>
      <c r="H804" s="91"/>
      <c r="I804" s="91"/>
      <c r="J804" s="91"/>
      <c r="K804" s="91"/>
      <c r="L804" s="91"/>
      <c r="M804" s="91"/>
      <c r="N804" s="91"/>
      <c r="O804" s="91"/>
      <c r="P804" s="91"/>
      <c r="Q804" s="91"/>
      <c r="R804" s="91"/>
      <c r="S804" s="91"/>
      <c r="T804" s="91"/>
      <c r="U804" s="91"/>
      <c r="V804" s="92"/>
      <c r="W804" s="91"/>
      <c r="X804" s="91"/>
      <c r="Y804" s="92"/>
      <c r="Z804" s="91"/>
    </row>
    <row r="805" spans="1:26" x14ac:dyDescent="0.25">
      <c r="A805" s="11"/>
      <c r="B805" s="11"/>
      <c r="C805" s="16"/>
      <c r="D805" s="11"/>
      <c r="E805" s="11"/>
      <c r="F805" s="17"/>
      <c r="G805" s="91"/>
      <c r="H805" s="91"/>
      <c r="I805" s="91"/>
      <c r="J805" s="91"/>
      <c r="K805" s="91"/>
      <c r="L805" s="91"/>
      <c r="M805" s="91"/>
      <c r="N805" s="91"/>
      <c r="O805" s="91"/>
      <c r="P805" s="91"/>
      <c r="Q805" s="91"/>
      <c r="R805" s="91"/>
      <c r="S805" s="91"/>
      <c r="T805" s="91"/>
      <c r="U805" s="91"/>
      <c r="V805" s="92"/>
      <c r="W805" s="91"/>
      <c r="X805" s="91"/>
      <c r="Y805" s="92"/>
      <c r="Z805" s="91"/>
    </row>
    <row r="806" spans="1:26" x14ac:dyDescent="0.25">
      <c r="A806" s="11"/>
      <c r="B806" s="11"/>
      <c r="C806" s="16"/>
      <c r="D806" s="11"/>
      <c r="E806" s="11"/>
      <c r="F806" s="17"/>
      <c r="G806" s="91"/>
      <c r="H806" s="91"/>
      <c r="I806" s="91"/>
      <c r="J806" s="91"/>
      <c r="K806" s="91"/>
      <c r="L806" s="91"/>
      <c r="M806" s="91"/>
      <c r="N806" s="91"/>
      <c r="O806" s="91"/>
      <c r="P806" s="91"/>
      <c r="Q806" s="91"/>
      <c r="R806" s="91"/>
      <c r="S806" s="91"/>
      <c r="T806" s="91"/>
      <c r="U806" s="91"/>
      <c r="V806" s="92"/>
      <c r="W806" s="91"/>
      <c r="X806" s="91"/>
      <c r="Y806" s="92"/>
      <c r="Z806" s="91"/>
    </row>
    <row r="807" spans="1:26" x14ac:dyDescent="0.25">
      <c r="A807" s="11"/>
      <c r="B807" s="11"/>
      <c r="C807" s="16"/>
      <c r="D807" s="11"/>
      <c r="E807" s="11"/>
      <c r="F807" s="17"/>
      <c r="G807" s="91"/>
      <c r="H807" s="91"/>
      <c r="I807" s="91"/>
      <c r="J807" s="91"/>
      <c r="K807" s="91"/>
      <c r="L807" s="91"/>
      <c r="M807" s="91"/>
      <c r="N807" s="91"/>
      <c r="O807" s="91"/>
      <c r="P807" s="91"/>
      <c r="Q807" s="91"/>
      <c r="R807" s="91"/>
      <c r="S807" s="91"/>
      <c r="T807" s="91"/>
      <c r="U807" s="91"/>
      <c r="V807" s="92"/>
      <c r="W807" s="91"/>
      <c r="X807" s="91"/>
      <c r="Y807" s="92"/>
      <c r="Z807" s="91"/>
    </row>
    <row r="808" spans="1:26" x14ac:dyDescent="0.25">
      <c r="A808" s="11"/>
      <c r="B808" s="11"/>
      <c r="C808" s="16"/>
      <c r="D808" s="11"/>
      <c r="E808" s="11"/>
      <c r="F808" s="17"/>
      <c r="G808" s="11"/>
      <c r="H808" s="11"/>
      <c r="I808" s="11"/>
      <c r="J808" s="11"/>
      <c r="K808" s="11"/>
      <c r="L808" s="11"/>
      <c r="M808" s="11"/>
      <c r="N808" s="11"/>
      <c r="O808" s="11"/>
      <c r="P808" s="11"/>
      <c r="Q808" s="11"/>
      <c r="R808" s="11"/>
      <c r="S808" s="11"/>
      <c r="T808" s="11"/>
      <c r="U808" s="11"/>
      <c r="V808" s="17"/>
      <c r="W808" s="11"/>
      <c r="X808" s="11"/>
      <c r="Y808" s="17"/>
      <c r="Z808" s="11"/>
    </row>
    <row r="809" spans="1:26" x14ac:dyDescent="0.25">
      <c r="A809" s="11"/>
      <c r="B809" s="11"/>
      <c r="C809" s="16"/>
      <c r="D809" s="11"/>
      <c r="E809" s="11"/>
      <c r="F809" s="17"/>
      <c r="G809" s="91"/>
      <c r="H809" s="91"/>
      <c r="I809" s="91"/>
      <c r="J809" s="91"/>
      <c r="K809" s="91"/>
      <c r="L809" s="91"/>
      <c r="M809" s="91"/>
      <c r="N809" s="91"/>
      <c r="O809" s="91"/>
      <c r="P809" s="91"/>
      <c r="Q809" s="91"/>
      <c r="R809" s="91"/>
      <c r="S809" s="91"/>
      <c r="T809" s="91"/>
      <c r="U809" s="91"/>
      <c r="V809" s="92"/>
      <c r="W809" s="91"/>
      <c r="X809" s="91"/>
      <c r="Y809" s="92"/>
      <c r="Z809" s="91"/>
    </row>
    <row r="810" spans="1:26" x14ac:dyDescent="0.25">
      <c r="A810" s="11"/>
      <c r="B810" s="11"/>
      <c r="C810" s="16"/>
      <c r="D810" s="11"/>
      <c r="E810" s="11"/>
      <c r="F810" s="17"/>
      <c r="G810" s="91"/>
      <c r="H810" s="91"/>
      <c r="I810" s="91"/>
      <c r="J810" s="91"/>
      <c r="K810" s="91"/>
      <c r="L810" s="91"/>
      <c r="M810" s="91"/>
      <c r="N810" s="91"/>
      <c r="O810" s="91"/>
      <c r="P810" s="91"/>
      <c r="Q810" s="91"/>
      <c r="R810" s="91"/>
      <c r="S810" s="91"/>
      <c r="T810" s="91"/>
      <c r="U810" s="91"/>
      <c r="V810" s="92"/>
      <c r="W810" s="91"/>
      <c r="X810" s="91"/>
      <c r="Y810" s="92"/>
      <c r="Z810" s="91"/>
    </row>
    <row r="811" spans="1:26" x14ac:dyDescent="0.25">
      <c r="A811" s="11"/>
      <c r="B811" s="11"/>
      <c r="C811" s="16"/>
      <c r="D811" s="11"/>
      <c r="E811" s="11"/>
      <c r="F811" s="17"/>
      <c r="G811" s="91"/>
      <c r="H811" s="91"/>
      <c r="I811" s="91"/>
      <c r="J811" s="91"/>
      <c r="K811" s="91"/>
      <c r="L811" s="91"/>
      <c r="M811" s="91"/>
      <c r="N811" s="91"/>
      <c r="O811" s="91"/>
      <c r="P811" s="91"/>
      <c r="Q811" s="91"/>
      <c r="R811" s="91"/>
      <c r="S811" s="91"/>
      <c r="T811" s="91"/>
      <c r="U811" s="91"/>
      <c r="V811" s="92"/>
      <c r="W811" s="91"/>
      <c r="X811" s="91"/>
      <c r="Y811" s="92"/>
      <c r="Z811" s="91"/>
    </row>
    <row r="812" spans="1:26" x14ac:dyDescent="0.25">
      <c r="A812" s="11"/>
      <c r="B812" s="11"/>
      <c r="C812" s="16"/>
      <c r="D812" s="11"/>
      <c r="E812" s="11"/>
      <c r="F812" s="17"/>
      <c r="G812" s="91"/>
      <c r="H812" s="91"/>
      <c r="I812" s="91"/>
      <c r="J812" s="91"/>
      <c r="K812" s="91"/>
      <c r="L812" s="91"/>
      <c r="M812" s="91"/>
      <c r="N812" s="91"/>
      <c r="O812" s="91"/>
      <c r="P812" s="91"/>
      <c r="Q812" s="91"/>
      <c r="R812" s="91"/>
      <c r="S812" s="91"/>
      <c r="T812" s="91"/>
      <c r="U812" s="91"/>
      <c r="V812" s="92"/>
      <c r="W812" s="91"/>
      <c r="X812" s="91"/>
      <c r="Y812" s="92"/>
      <c r="Z812" s="91"/>
    </row>
    <row r="813" spans="1:26" x14ac:dyDescent="0.25">
      <c r="A813" s="11"/>
      <c r="B813" s="11"/>
      <c r="C813" s="16"/>
      <c r="D813" s="11"/>
      <c r="E813" s="11"/>
      <c r="F813" s="17"/>
      <c r="G813" s="91"/>
      <c r="H813" s="91"/>
      <c r="I813" s="91"/>
      <c r="J813" s="91"/>
      <c r="K813" s="91"/>
      <c r="L813" s="91"/>
      <c r="M813" s="91"/>
      <c r="N813" s="91"/>
      <c r="O813" s="91"/>
      <c r="P813" s="91"/>
      <c r="Q813" s="91"/>
      <c r="R813" s="91"/>
      <c r="S813" s="91"/>
      <c r="T813" s="91"/>
      <c r="U813" s="91"/>
      <c r="V813" s="92"/>
      <c r="W813" s="91"/>
      <c r="X813" s="91"/>
      <c r="Y813" s="92"/>
      <c r="Z813" s="91"/>
    </row>
    <row r="814" spans="1:26" x14ac:dyDescent="0.25">
      <c r="A814" s="11"/>
      <c r="B814" s="11"/>
      <c r="C814" s="16"/>
      <c r="D814" s="11"/>
      <c r="E814" s="11"/>
      <c r="F814" s="17"/>
      <c r="G814" s="11"/>
      <c r="H814" s="11"/>
      <c r="I814" s="11"/>
      <c r="J814" s="11"/>
      <c r="K814" s="11"/>
      <c r="L814" s="11"/>
      <c r="M814" s="11"/>
      <c r="N814" s="11"/>
      <c r="O814" s="11"/>
      <c r="P814" s="11"/>
      <c r="Q814" s="11"/>
      <c r="R814" s="11"/>
      <c r="S814" s="11"/>
      <c r="T814" s="11"/>
      <c r="U814" s="11"/>
      <c r="V814" s="17"/>
      <c r="W814" s="11"/>
      <c r="X814" s="11"/>
      <c r="Y814" s="17"/>
      <c r="Z814" s="11"/>
    </row>
    <row r="815" spans="1:26" x14ac:dyDescent="0.25">
      <c r="A815" s="11"/>
      <c r="B815" s="11"/>
      <c r="C815" s="16"/>
      <c r="D815" s="11"/>
      <c r="E815" s="11"/>
      <c r="F815" s="17"/>
      <c r="G815" s="91"/>
      <c r="H815" s="91"/>
      <c r="I815" s="91"/>
      <c r="J815" s="91"/>
      <c r="K815" s="91"/>
      <c r="L815" s="91"/>
      <c r="M815" s="91"/>
      <c r="N815" s="91"/>
      <c r="O815" s="91"/>
      <c r="P815" s="91"/>
      <c r="Q815" s="91"/>
      <c r="R815" s="91"/>
      <c r="S815" s="91"/>
      <c r="T815" s="91"/>
      <c r="U815" s="91"/>
      <c r="V815" s="92"/>
      <c r="W815" s="91"/>
      <c r="X815" s="91"/>
      <c r="Y815" s="92"/>
      <c r="Z815" s="91"/>
    </row>
    <row r="816" spans="1:26" x14ac:dyDescent="0.25">
      <c r="A816" s="11"/>
      <c r="B816" s="11"/>
      <c r="C816" s="16"/>
      <c r="D816" s="11"/>
      <c r="E816" s="11"/>
      <c r="F816" s="17"/>
      <c r="G816" s="91"/>
      <c r="H816" s="91"/>
      <c r="I816" s="91"/>
      <c r="J816" s="91"/>
      <c r="K816" s="91"/>
      <c r="L816" s="91"/>
      <c r="M816" s="91"/>
      <c r="N816" s="91"/>
      <c r="O816" s="91"/>
      <c r="P816" s="91"/>
      <c r="Q816" s="91"/>
      <c r="R816" s="91"/>
      <c r="S816" s="91"/>
      <c r="T816" s="91"/>
      <c r="U816" s="91"/>
      <c r="V816" s="92"/>
      <c r="W816" s="91"/>
      <c r="X816" s="91"/>
      <c r="Y816" s="92"/>
      <c r="Z816" s="91"/>
    </row>
    <row r="817" spans="1:26" x14ac:dyDescent="0.25">
      <c r="A817" s="11"/>
      <c r="B817" s="11"/>
      <c r="C817" s="16"/>
      <c r="D817" s="11"/>
      <c r="E817" s="11"/>
      <c r="F817" s="17"/>
      <c r="G817" s="91"/>
      <c r="H817" s="91"/>
      <c r="I817" s="91"/>
      <c r="J817" s="91"/>
      <c r="K817" s="91"/>
      <c r="L817" s="91"/>
      <c r="M817" s="91"/>
      <c r="N817" s="91"/>
      <c r="O817" s="91"/>
      <c r="P817" s="91"/>
      <c r="Q817" s="91"/>
      <c r="R817" s="91"/>
      <c r="S817" s="91"/>
      <c r="T817" s="91"/>
      <c r="U817" s="91"/>
      <c r="V817" s="92"/>
      <c r="W817" s="91"/>
      <c r="X817" s="91"/>
      <c r="Y817" s="92"/>
      <c r="Z817" s="91"/>
    </row>
    <row r="818" spans="1:26" x14ac:dyDescent="0.25">
      <c r="A818" s="11"/>
      <c r="B818" s="11"/>
      <c r="C818" s="16"/>
      <c r="D818" s="11"/>
      <c r="E818" s="11"/>
      <c r="F818" s="17"/>
      <c r="G818" s="91"/>
      <c r="H818" s="91"/>
      <c r="I818" s="91"/>
      <c r="J818" s="91"/>
      <c r="K818" s="91"/>
      <c r="L818" s="91"/>
      <c r="M818" s="91"/>
      <c r="N818" s="91"/>
      <c r="O818" s="91"/>
      <c r="P818" s="91"/>
      <c r="Q818" s="91"/>
      <c r="R818" s="91"/>
      <c r="S818" s="91"/>
      <c r="T818" s="91"/>
      <c r="U818" s="91"/>
      <c r="V818" s="92"/>
      <c r="W818" s="91"/>
      <c r="X818" s="91"/>
      <c r="Y818" s="92"/>
      <c r="Z818" s="91"/>
    </row>
    <row r="819" spans="1:26" x14ac:dyDescent="0.25">
      <c r="A819" s="11"/>
      <c r="B819" s="11"/>
      <c r="C819" s="16"/>
      <c r="D819" s="11"/>
      <c r="E819" s="11"/>
      <c r="F819" s="17"/>
      <c r="G819" s="91"/>
      <c r="H819" s="91"/>
      <c r="I819" s="91"/>
      <c r="J819" s="91"/>
      <c r="K819" s="91"/>
      <c r="L819" s="91"/>
      <c r="M819" s="91"/>
      <c r="N819" s="91"/>
      <c r="O819" s="91"/>
      <c r="P819" s="91"/>
      <c r="Q819" s="91"/>
      <c r="R819" s="91"/>
      <c r="S819" s="91"/>
      <c r="T819" s="91"/>
      <c r="U819" s="91"/>
      <c r="V819" s="92"/>
      <c r="W819" s="91"/>
      <c r="X819" s="91"/>
      <c r="Y819" s="92"/>
      <c r="Z819" s="91"/>
    </row>
    <row r="820" spans="1:26" x14ac:dyDescent="0.25">
      <c r="A820" s="11"/>
      <c r="B820" s="11"/>
      <c r="C820" s="16"/>
      <c r="D820" s="11"/>
      <c r="E820" s="11"/>
      <c r="F820" s="17"/>
      <c r="G820" s="11"/>
      <c r="H820" s="11"/>
      <c r="I820" s="11"/>
      <c r="J820" s="11"/>
      <c r="K820" s="11"/>
      <c r="L820" s="11"/>
      <c r="M820" s="11"/>
      <c r="N820" s="11"/>
      <c r="O820" s="11"/>
      <c r="P820" s="11"/>
      <c r="Q820" s="11"/>
      <c r="R820" s="11"/>
      <c r="S820" s="11"/>
      <c r="T820" s="11"/>
      <c r="U820" s="11"/>
      <c r="V820" s="17"/>
      <c r="W820" s="11"/>
      <c r="X820" s="11"/>
      <c r="Y820" s="17"/>
      <c r="Z820" s="11"/>
    </row>
    <row r="821" spans="1:26" x14ac:dyDescent="0.25">
      <c r="A821" s="11"/>
      <c r="B821" s="11"/>
      <c r="C821" s="16"/>
      <c r="D821" s="11"/>
      <c r="E821" s="11"/>
      <c r="F821" s="17"/>
      <c r="G821" s="91"/>
      <c r="H821" s="91"/>
      <c r="I821" s="91"/>
      <c r="J821" s="91"/>
      <c r="K821" s="91"/>
      <c r="L821" s="91"/>
      <c r="M821" s="91"/>
      <c r="N821" s="91"/>
      <c r="O821" s="91"/>
      <c r="P821" s="91"/>
      <c r="Q821" s="91"/>
      <c r="R821" s="91"/>
      <c r="S821" s="91"/>
      <c r="T821" s="91"/>
      <c r="U821" s="91"/>
      <c r="V821" s="92"/>
      <c r="W821" s="91"/>
      <c r="X821" s="91"/>
      <c r="Y821" s="92"/>
      <c r="Z821" s="91"/>
    </row>
    <row r="822" spans="1:26" x14ac:dyDescent="0.25">
      <c r="A822" s="11"/>
      <c r="B822" s="11"/>
      <c r="C822" s="16"/>
      <c r="D822" s="11"/>
      <c r="E822" s="11"/>
      <c r="F822" s="17"/>
      <c r="G822" s="91"/>
      <c r="H822" s="91"/>
      <c r="I822" s="91"/>
      <c r="J822" s="91"/>
      <c r="K822" s="91"/>
      <c r="L822" s="91"/>
      <c r="M822" s="91"/>
      <c r="N822" s="91"/>
      <c r="O822" s="91"/>
      <c r="P822" s="91"/>
      <c r="Q822" s="91"/>
      <c r="R822" s="91"/>
      <c r="S822" s="91"/>
      <c r="T822" s="91"/>
      <c r="U822" s="91"/>
      <c r="V822" s="92"/>
      <c r="W822" s="91"/>
      <c r="X822" s="91"/>
      <c r="Y822" s="92"/>
      <c r="Z822" s="91"/>
    </row>
    <row r="823" spans="1:26" x14ac:dyDescent="0.25">
      <c r="A823" s="11"/>
      <c r="B823" s="11"/>
      <c r="C823" s="16"/>
      <c r="D823" s="11"/>
      <c r="E823" s="11"/>
      <c r="F823" s="17"/>
      <c r="G823" s="91"/>
      <c r="H823" s="91"/>
      <c r="I823" s="91"/>
      <c r="J823" s="91"/>
      <c r="K823" s="91"/>
      <c r="L823" s="91"/>
      <c r="M823" s="91"/>
      <c r="N823" s="91"/>
      <c r="O823" s="91"/>
      <c r="P823" s="91"/>
      <c r="Q823" s="91"/>
      <c r="R823" s="91"/>
      <c r="S823" s="91"/>
      <c r="T823" s="91"/>
      <c r="U823" s="91"/>
      <c r="V823" s="92"/>
      <c r="W823" s="91"/>
      <c r="X823" s="91"/>
      <c r="Y823" s="92"/>
      <c r="Z823" s="91"/>
    </row>
    <row r="824" spans="1:26" x14ac:dyDescent="0.25">
      <c r="A824" s="11"/>
      <c r="B824" s="11"/>
      <c r="C824" s="16"/>
      <c r="D824" s="11"/>
      <c r="E824" s="11"/>
      <c r="F824" s="17"/>
      <c r="G824" s="91"/>
      <c r="H824" s="91"/>
      <c r="I824" s="91"/>
      <c r="J824" s="91"/>
      <c r="K824" s="91"/>
      <c r="L824" s="91"/>
      <c r="M824" s="91"/>
      <c r="N824" s="91"/>
      <c r="O824" s="91"/>
      <c r="P824" s="91"/>
      <c r="Q824" s="91"/>
      <c r="R824" s="91"/>
      <c r="S824" s="91"/>
      <c r="T824" s="91"/>
      <c r="U824" s="91"/>
      <c r="V824" s="92"/>
      <c r="W824" s="91"/>
      <c r="X824" s="91"/>
      <c r="Y824" s="92"/>
      <c r="Z824" s="91"/>
    </row>
    <row r="825" spans="1:26" x14ac:dyDescent="0.25">
      <c r="A825" s="11"/>
      <c r="B825" s="11"/>
      <c r="C825" s="16"/>
      <c r="D825" s="11"/>
      <c r="E825" s="11"/>
      <c r="F825" s="17"/>
      <c r="G825" s="91"/>
      <c r="H825" s="91"/>
      <c r="I825" s="91"/>
      <c r="J825" s="91"/>
      <c r="K825" s="91"/>
      <c r="L825" s="91"/>
      <c r="M825" s="91"/>
      <c r="N825" s="91"/>
      <c r="O825" s="91"/>
      <c r="P825" s="91"/>
      <c r="Q825" s="91"/>
      <c r="R825" s="91"/>
      <c r="S825" s="91"/>
      <c r="T825" s="91"/>
      <c r="U825" s="91"/>
      <c r="V825" s="92"/>
      <c r="W825" s="91"/>
      <c r="X825" s="91"/>
      <c r="Y825" s="92"/>
      <c r="Z825" s="91"/>
    </row>
    <row r="826" spans="1:26" x14ac:dyDescent="0.25">
      <c r="A826" s="11"/>
      <c r="B826" s="11"/>
      <c r="C826" s="16"/>
      <c r="D826" s="11"/>
      <c r="E826" s="11"/>
      <c r="F826" s="17"/>
      <c r="G826" s="11"/>
      <c r="H826" s="11"/>
      <c r="I826" s="11"/>
      <c r="J826" s="11"/>
      <c r="K826" s="11"/>
      <c r="L826" s="11"/>
      <c r="M826" s="11"/>
      <c r="N826" s="11"/>
      <c r="O826" s="11"/>
      <c r="P826" s="11"/>
      <c r="Q826" s="11"/>
      <c r="R826" s="11"/>
      <c r="S826" s="11"/>
      <c r="T826" s="11"/>
      <c r="U826" s="11"/>
      <c r="V826" s="17"/>
      <c r="W826" s="11"/>
      <c r="X826" s="11"/>
      <c r="Y826" s="17"/>
      <c r="Z826" s="11"/>
    </row>
    <row r="827" spans="1:26" x14ac:dyDescent="0.25">
      <c r="A827" s="11"/>
      <c r="B827" s="11"/>
      <c r="C827" s="16"/>
      <c r="D827" s="11"/>
      <c r="E827" s="11"/>
      <c r="F827" s="17"/>
      <c r="G827" s="91"/>
      <c r="H827" s="91"/>
      <c r="I827" s="91"/>
      <c r="J827" s="91"/>
      <c r="K827" s="91"/>
      <c r="L827" s="91"/>
      <c r="M827" s="91"/>
      <c r="N827" s="91"/>
      <c r="O827" s="91"/>
      <c r="P827" s="91"/>
      <c r="Q827" s="91"/>
      <c r="R827" s="91"/>
      <c r="S827" s="91"/>
      <c r="T827" s="91"/>
      <c r="U827" s="91"/>
      <c r="V827" s="92"/>
      <c r="W827" s="91"/>
      <c r="X827" s="91"/>
      <c r="Y827" s="92"/>
      <c r="Z827" s="91"/>
    </row>
    <row r="828" spans="1:26" x14ac:dyDescent="0.25">
      <c r="A828" s="11"/>
      <c r="B828" s="11"/>
      <c r="C828" s="16"/>
      <c r="D828" s="11"/>
      <c r="E828" s="11"/>
      <c r="F828" s="17"/>
      <c r="G828" s="91"/>
      <c r="H828" s="91"/>
      <c r="I828" s="91"/>
      <c r="J828" s="91"/>
      <c r="K828" s="91"/>
      <c r="L828" s="91"/>
      <c r="M828" s="91"/>
      <c r="N828" s="91"/>
      <c r="O828" s="91"/>
      <c r="P828" s="91"/>
      <c r="Q828" s="91"/>
      <c r="R828" s="91"/>
      <c r="S828" s="91"/>
      <c r="T828" s="91"/>
      <c r="U828" s="91"/>
      <c r="V828" s="92"/>
      <c r="W828" s="91"/>
      <c r="X828" s="91"/>
      <c r="Y828" s="92"/>
      <c r="Z828" s="91"/>
    </row>
    <row r="829" spans="1:26" x14ac:dyDescent="0.25">
      <c r="A829" s="11"/>
      <c r="B829" s="11"/>
      <c r="C829" s="16"/>
      <c r="D829" s="11"/>
      <c r="E829" s="11"/>
      <c r="F829" s="17"/>
      <c r="G829" s="91"/>
      <c r="H829" s="91"/>
      <c r="I829" s="91"/>
      <c r="J829" s="91"/>
      <c r="K829" s="91"/>
      <c r="L829" s="91"/>
      <c r="M829" s="91"/>
      <c r="N829" s="91"/>
      <c r="O829" s="91"/>
      <c r="P829" s="91"/>
      <c r="Q829" s="91"/>
      <c r="R829" s="91"/>
      <c r="S829" s="91"/>
      <c r="T829" s="91"/>
      <c r="U829" s="91"/>
      <c r="V829" s="92"/>
      <c r="W829" s="91"/>
      <c r="X829" s="91"/>
      <c r="Y829" s="92"/>
      <c r="Z829" s="91"/>
    </row>
    <row r="830" spans="1:26" x14ac:dyDescent="0.25">
      <c r="A830" s="11"/>
      <c r="B830" s="11"/>
      <c r="C830" s="16"/>
      <c r="D830" s="11"/>
      <c r="E830" s="11"/>
      <c r="F830" s="17"/>
      <c r="G830" s="91"/>
      <c r="H830" s="91"/>
      <c r="I830" s="91"/>
      <c r="J830" s="91"/>
      <c r="K830" s="91"/>
      <c r="L830" s="91"/>
      <c r="M830" s="91"/>
      <c r="N830" s="91"/>
      <c r="O830" s="91"/>
      <c r="P830" s="91"/>
      <c r="Q830" s="91"/>
      <c r="R830" s="91"/>
      <c r="S830" s="91"/>
      <c r="T830" s="91"/>
      <c r="U830" s="91"/>
      <c r="V830" s="92"/>
      <c r="W830" s="91"/>
      <c r="X830" s="91"/>
      <c r="Y830" s="92"/>
      <c r="Z830" s="91"/>
    </row>
    <row r="831" spans="1:26" x14ac:dyDescent="0.25">
      <c r="A831" s="11"/>
      <c r="B831" s="11"/>
      <c r="C831" s="16"/>
      <c r="D831" s="11"/>
      <c r="E831" s="11"/>
      <c r="F831" s="17"/>
      <c r="G831" s="91"/>
      <c r="H831" s="91"/>
      <c r="I831" s="91"/>
      <c r="J831" s="91"/>
      <c r="K831" s="91"/>
      <c r="L831" s="91"/>
      <c r="M831" s="91"/>
      <c r="N831" s="91"/>
      <c r="O831" s="91"/>
      <c r="P831" s="91"/>
      <c r="Q831" s="91"/>
      <c r="R831" s="91"/>
      <c r="S831" s="91"/>
      <c r="T831" s="91"/>
      <c r="U831" s="91"/>
      <c r="V831" s="92"/>
      <c r="W831" s="91"/>
      <c r="X831" s="91"/>
      <c r="Y831" s="92"/>
      <c r="Z831" s="91"/>
    </row>
    <row r="832" spans="1:26" x14ac:dyDescent="0.25">
      <c r="A832" s="11"/>
      <c r="B832" s="11"/>
      <c r="C832" s="16"/>
      <c r="D832" s="11"/>
      <c r="E832" s="11"/>
      <c r="F832" s="17"/>
      <c r="G832" s="11"/>
      <c r="H832" s="11"/>
      <c r="I832" s="11"/>
      <c r="J832" s="11"/>
      <c r="K832" s="11"/>
      <c r="L832" s="11"/>
      <c r="M832" s="11"/>
      <c r="N832" s="11"/>
      <c r="O832" s="11"/>
      <c r="P832" s="11"/>
      <c r="Q832" s="11"/>
      <c r="R832" s="11"/>
      <c r="S832" s="11"/>
      <c r="T832" s="11"/>
      <c r="U832" s="11"/>
      <c r="V832" s="17"/>
      <c r="W832" s="11"/>
      <c r="X832" s="11"/>
      <c r="Y832" s="17"/>
      <c r="Z832" s="11"/>
    </row>
    <row r="833" spans="1:26" x14ac:dyDescent="0.25">
      <c r="A833" s="11"/>
      <c r="B833" s="11"/>
      <c r="C833" s="16"/>
      <c r="D833" s="11"/>
      <c r="E833" s="11"/>
      <c r="F833" s="17"/>
      <c r="G833" s="91"/>
      <c r="H833" s="91"/>
      <c r="I833" s="91"/>
      <c r="J833" s="91"/>
      <c r="K833" s="91"/>
      <c r="L833" s="91"/>
      <c r="M833" s="91"/>
      <c r="N833" s="91"/>
      <c r="O833" s="91"/>
      <c r="P833" s="91"/>
      <c r="Q833" s="91"/>
      <c r="R833" s="91"/>
      <c r="S833" s="91"/>
      <c r="T833" s="91"/>
      <c r="U833" s="91"/>
      <c r="V833" s="92"/>
      <c r="W833" s="91"/>
      <c r="X833" s="91"/>
      <c r="Y833" s="92"/>
      <c r="Z833" s="91"/>
    </row>
    <row r="834" spans="1:26" x14ac:dyDescent="0.25">
      <c r="A834" s="11"/>
      <c r="B834" s="11"/>
      <c r="C834" s="16"/>
      <c r="D834" s="11"/>
      <c r="E834" s="11"/>
      <c r="F834" s="17"/>
      <c r="G834" s="91"/>
      <c r="H834" s="91"/>
      <c r="I834" s="91"/>
      <c r="J834" s="91"/>
      <c r="K834" s="91"/>
      <c r="L834" s="91"/>
      <c r="M834" s="91"/>
      <c r="N834" s="91"/>
      <c r="O834" s="91"/>
      <c r="P834" s="91"/>
      <c r="Q834" s="91"/>
      <c r="R834" s="91"/>
      <c r="S834" s="91"/>
      <c r="T834" s="91"/>
      <c r="U834" s="91"/>
      <c r="V834" s="92"/>
      <c r="W834" s="91"/>
      <c r="X834" s="91"/>
      <c r="Y834" s="92"/>
      <c r="Z834" s="91"/>
    </row>
    <row r="835" spans="1:26" x14ac:dyDescent="0.25">
      <c r="A835" s="11"/>
      <c r="B835" s="11"/>
      <c r="C835" s="16"/>
      <c r="D835" s="11"/>
      <c r="E835" s="11"/>
      <c r="F835" s="17"/>
      <c r="G835" s="91"/>
      <c r="H835" s="91"/>
      <c r="I835" s="91"/>
      <c r="J835" s="91"/>
      <c r="K835" s="91"/>
      <c r="L835" s="91"/>
      <c r="M835" s="91"/>
      <c r="N835" s="91"/>
      <c r="O835" s="91"/>
      <c r="P835" s="91"/>
      <c r="Q835" s="91"/>
      <c r="R835" s="91"/>
      <c r="S835" s="91"/>
      <c r="T835" s="91"/>
      <c r="U835" s="91"/>
      <c r="V835" s="92"/>
      <c r="W835" s="91"/>
      <c r="X835" s="91"/>
      <c r="Y835" s="92"/>
      <c r="Z835" s="91"/>
    </row>
    <row r="836" spans="1:26" x14ac:dyDescent="0.25">
      <c r="A836" s="11"/>
      <c r="B836" s="11"/>
      <c r="C836" s="16"/>
      <c r="D836" s="11"/>
      <c r="E836" s="11"/>
      <c r="F836" s="17"/>
      <c r="G836" s="91"/>
      <c r="H836" s="91"/>
      <c r="I836" s="91"/>
      <c r="J836" s="91"/>
      <c r="K836" s="91"/>
      <c r="L836" s="91"/>
      <c r="M836" s="91"/>
      <c r="N836" s="91"/>
      <c r="O836" s="91"/>
      <c r="P836" s="91"/>
      <c r="Q836" s="91"/>
      <c r="R836" s="91"/>
      <c r="S836" s="91"/>
      <c r="T836" s="91"/>
      <c r="U836" s="91"/>
      <c r="V836" s="92"/>
      <c r="W836" s="91"/>
      <c r="X836" s="91"/>
      <c r="Y836" s="92"/>
      <c r="Z836" s="91"/>
    </row>
    <row r="837" spans="1:26" x14ac:dyDescent="0.25">
      <c r="A837" s="11"/>
      <c r="B837" s="11"/>
      <c r="C837" s="16"/>
      <c r="D837" s="11"/>
      <c r="E837" s="11"/>
      <c r="F837" s="17"/>
      <c r="G837" s="91"/>
      <c r="H837" s="91"/>
      <c r="I837" s="91"/>
      <c r="J837" s="91"/>
      <c r="K837" s="91"/>
      <c r="L837" s="91"/>
      <c r="M837" s="91"/>
      <c r="N837" s="91"/>
      <c r="O837" s="91"/>
      <c r="P837" s="91"/>
      <c r="Q837" s="91"/>
      <c r="R837" s="91"/>
      <c r="S837" s="91"/>
      <c r="T837" s="91"/>
      <c r="U837" s="91"/>
      <c r="V837" s="92"/>
      <c r="W837" s="91"/>
      <c r="X837" s="91"/>
      <c r="Y837" s="92"/>
      <c r="Z837" s="91"/>
    </row>
    <row r="838" spans="1:26" x14ac:dyDescent="0.25">
      <c r="A838" s="11"/>
      <c r="B838" s="11"/>
      <c r="C838" s="16"/>
      <c r="D838" s="11"/>
      <c r="E838" s="11"/>
      <c r="F838" s="17"/>
      <c r="G838" s="11"/>
      <c r="H838" s="11"/>
      <c r="I838" s="11"/>
      <c r="J838" s="11"/>
      <c r="K838" s="11"/>
      <c r="L838" s="11"/>
      <c r="M838" s="11"/>
      <c r="N838" s="11"/>
      <c r="O838" s="11"/>
      <c r="P838" s="11"/>
      <c r="Q838" s="11"/>
      <c r="R838" s="11"/>
      <c r="S838" s="11"/>
      <c r="T838" s="11"/>
      <c r="U838" s="11"/>
      <c r="V838" s="17"/>
      <c r="W838" s="11"/>
      <c r="X838" s="11"/>
      <c r="Y838" s="17"/>
      <c r="Z838" s="11"/>
    </row>
    <row r="839" spans="1:26" x14ac:dyDescent="0.25">
      <c r="A839" s="11"/>
      <c r="B839" s="11"/>
      <c r="C839" s="16"/>
      <c r="D839" s="11"/>
      <c r="E839" s="11"/>
      <c r="F839" s="17"/>
      <c r="G839" s="91"/>
      <c r="H839" s="91"/>
      <c r="I839" s="91"/>
      <c r="J839" s="91"/>
      <c r="K839" s="91"/>
      <c r="L839" s="91"/>
      <c r="M839" s="91"/>
      <c r="N839" s="91"/>
      <c r="O839" s="91"/>
      <c r="P839" s="91"/>
      <c r="Q839" s="91"/>
      <c r="R839" s="91"/>
      <c r="S839" s="91"/>
      <c r="T839" s="91"/>
      <c r="U839" s="91"/>
      <c r="V839" s="92"/>
      <c r="W839" s="91"/>
      <c r="X839" s="91"/>
      <c r="Y839" s="92"/>
      <c r="Z839" s="91"/>
    </row>
    <row r="840" spans="1:26" x14ac:dyDescent="0.25">
      <c r="A840" s="11"/>
      <c r="B840" s="11"/>
      <c r="C840" s="16"/>
      <c r="D840" s="11"/>
      <c r="E840" s="11"/>
      <c r="F840" s="17"/>
      <c r="G840" s="91"/>
      <c r="H840" s="91"/>
      <c r="I840" s="91"/>
      <c r="J840" s="91"/>
      <c r="K840" s="91"/>
      <c r="L840" s="91"/>
      <c r="M840" s="91"/>
      <c r="N840" s="91"/>
      <c r="O840" s="91"/>
      <c r="P840" s="91"/>
      <c r="Q840" s="91"/>
      <c r="R840" s="91"/>
      <c r="S840" s="91"/>
      <c r="T840" s="91"/>
      <c r="U840" s="91"/>
      <c r="V840" s="92"/>
      <c r="W840" s="91"/>
      <c r="X840" s="91"/>
      <c r="Y840" s="92"/>
      <c r="Z840" s="91"/>
    </row>
    <row r="841" spans="1:26" x14ac:dyDescent="0.25">
      <c r="A841" s="11"/>
      <c r="B841" s="11"/>
      <c r="C841" s="16"/>
      <c r="D841" s="11"/>
      <c r="E841" s="11"/>
      <c r="F841" s="17"/>
      <c r="G841" s="91"/>
      <c r="H841" s="91"/>
      <c r="I841" s="91"/>
      <c r="J841" s="91"/>
      <c r="K841" s="91"/>
      <c r="L841" s="91"/>
      <c r="M841" s="91"/>
      <c r="N841" s="91"/>
      <c r="O841" s="91"/>
      <c r="P841" s="91"/>
      <c r="Q841" s="91"/>
      <c r="R841" s="91"/>
      <c r="S841" s="91"/>
      <c r="T841" s="91"/>
      <c r="U841" s="91"/>
      <c r="V841" s="92"/>
      <c r="W841" s="91"/>
      <c r="X841" s="91"/>
      <c r="Y841" s="92"/>
      <c r="Z841" s="91"/>
    </row>
    <row r="842" spans="1:26" x14ac:dyDescent="0.25">
      <c r="A842" s="11"/>
      <c r="B842" s="11"/>
      <c r="C842" s="16"/>
      <c r="D842" s="11"/>
      <c r="E842" s="11"/>
      <c r="F842" s="17"/>
      <c r="G842" s="91"/>
      <c r="H842" s="91"/>
      <c r="I842" s="91"/>
      <c r="J842" s="91"/>
      <c r="K842" s="91"/>
      <c r="L842" s="91"/>
      <c r="M842" s="91"/>
      <c r="N842" s="91"/>
      <c r="O842" s="91"/>
      <c r="P842" s="91"/>
      <c r="Q842" s="91"/>
      <c r="R842" s="91"/>
      <c r="S842" s="91"/>
      <c r="T842" s="91"/>
      <c r="U842" s="91"/>
      <c r="V842" s="92"/>
      <c r="W842" s="91"/>
      <c r="X842" s="91"/>
      <c r="Y842" s="92"/>
      <c r="Z842" s="91"/>
    </row>
    <row r="843" spans="1:26" x14ac:dyDescent="0.25">
      <c r="A843" s="11"/>
      <c r="B843" s="11"/>
      <c r="C843" s="16"/>
      <c r="D843" s="11"/>
      <c r="E843" s="11"/>
      <c r="F843" s="17"/>
      <c r="G843" s="91"/>
      <c r="H843" s="91"/>
      <c r="I843" s="91"/>
      <c r="J843" s="91"/>
      <c r="K843" s="91"/>
      <c r="L843" s="91"/>
      <c r="M843" s="91"/>
      <c r="N843" s="91"/>
      <c r="O843" s="91"/>
      <c r="P843" s="91"/>
      <c r="Q843" s="91"/>
      <c r="R843" s="91"/>
      <c r="S843" s="91"/>
      <c r="T843" s="91"/>
      <c r="U843" s="91"/>
      <c r="V843" s="92"/>
      <c r="W843" s="91"/>
      <c r="X843" s="91"/>
      <c r="Y843" s="92"/>
      <c r="Z843" s="91"/>
    </row>
    <row r="844" spans="1:26" x14ac:dyDescent="0.25">
      <c r="A844" s="11"/>
      <c r="B844" s="11"/>
      <c r="C844" s="16"/>
      <c r="D844" s="11"/>
      <c r="E844" s="11"/>
      <c r="F844" s="17"/>
      <c r="G844" s="11"/>
      <c r="H844" s="11"/>
      <c r="I844" s="11"/>
      <c r="J844" s="11"/>
      <c r="K844" s="11"/>
      <c r="L844" s="11"/>
      <c r="M844" s="11"/>
      <c r="N844" s="11"/>
      <c r="O844" s="11"/>
      <c r="P844" s="11"/>
      <c r="Q844" s="11"/>
      <c r="R844" s="11"/>
      <c r="S844" s="11"/>
      <c r="T844" s="11"/>
      <c r="U844" s="11"/>
      <c r="V844" s="17"/>
      <c r="W844" s="11"/>
      <c r="X844" s="11"/>
      <c r="Y844" s="17"/>
      <c r="Z844" s="11"/>
    </row>
    <row r="845" spans="1:26" x14ac:dyDescent="0.25">
      <c r="A845" s="11"/>
      <c r="B845" s="11"/>
      <c r="C845" s="16"/>
      <c r="D845" s="11"/>
      <c r="E845" s="11"/>
      <c r="F845" s="17"/>
      <c r="G845" s="91"/>
      <c r="H845" s="91"/>
      <c r="I845" s="91"/>
      <c r="J845" s="91"/>
      <c r="K845" s="91"/>
      <c r="L845" s="91"/>
      <c r="M845" s="91"/>
      <c r="N845" s="91"/>
      <c r="O845" s="91"/>
      <c r="P845" s="91"/>
      <c r="Q845" s="91"/>
      <c r="R845" s="91"/>
      <c r="S845" s="91"/>
      <c r="T845" s="91"/>
      <c r="U845" s="91"/>
      <c r="V845" s="92"/>
      <c r="W845" s="91"/>
      <c r="X845" s="91"/>
      <c r="Y845" s="92"/>
      <c r="Z845" s="91"/>
    </row>
    <row r="846" spans="1:26" x14ac:dyDescent="0.25">
      <c r="A846" s="11"/>
      <c r="B846" s="11"/>
      <c r="C846" s="16"/>
      <c r="D846" s="11"/>
      <c r="E846" s="11"/>
      <c r="F846" s="17"/>
      <c r="G846" s="91"/>
      <c r="H846" s="91"/>
      <c r="I846" s="91"/>
      <c r="J846" s="91"/>
      <c r="K846" s="91"/>
      <c r="L846" s="91"/>
      <c r="M846" s="91"/>
      <c r="N846" s="91"/>
      <c r="O846" s="91"/>
      <c r="P846" s="91"/>
      <c r="Q846" s="91"/>
      <c r="R846" s="91"/>
      <c r="S846" s="91"/>
      <c r="T846" s="91"/>
      <c r="U846" s="91"/>
      <c r="V846" s="92"/>
      <c r="W846" s="91"/>
      <c r="X846" s="91"/>
      <c r="Y846" s="92"/>
      <c r="Z846" s="91"/>
    </row>
    <row r="847" spans="1:26" x14ac:dyDescent="0.25">
      <c r="A847" s="11"/>
      <c r="B847" s="11"/>
      <c r="C847" s="16"/>
      <c r="D847" s="11"/>
      <c r="E847" s="11"/>
      <c r="F847" s="17"/>
      <c r="G847" s="91"/>
      <c r="H847" s="91"/>
      <c r="I847" s="91"/>
      <c r="J847" s="91"/>
      <c r="K847" s="91"/>
      <c r="L847" s="91"/>
      <c r="M847" s="91"/>
      <c r="N847" s="91"/>
      <c r="O847" s="91"/>
      <c r="P847" s="91"/>
      <c r="Q847" s="91"/>
      <c r="R847" s="91"/>
      <c r="S847" s="91"/>
      <c r="T847" s="91"/>
      <c r="U847" s="91"/>
      <c r="V847" s="92"/>
      <c r="W847" s="91"/>
      <c r="X847" s="91"/>
      <c r="Y847" s="92"/>
      <c r="Z847" s="91"/>
    </row>
    <row r="848" spans="1:26" x14ac:dyDescent="0.25">
      <c r="A848" s="11"/>
      <c r="B848" s="11"/>
      <c r="C848" s="16"/>
      <c r="D848" s="11"/>
      <c r="E848" s="11"/>
      <c r="F848" s="17"/>
      <c r="G848" s="91"/>
      <c r="H848" s="91"/>
      <c r="I848" s="91"/>
      <c r="J848" s="91"/>
      <c r="K848" s="91"/>
      <c r="L848" s="91"/>
      <c r="M848" s="91"/>
      <c r="N848" s="91"/>
      <c r="O848" s="91"/>
      <c r="P848" s="91"/>
      <c r="Q848" s="91"/>
      <c r="R848" s="91"/>
      <c r="S848" s="91"/>
      <c r="T848" s="91"/>
      <c r="U848" s="91"/>
      <c r="V848" s="92"/>
      <c r="W848" s="91"/>
      <c r="X848" s="91"/>
      <c r="Y848" s="92"/>
      <c r="Z848" s="91"/>
    </row>
    <row r="849" spans="1:26" x14ac:dyDescent="0.25">
      <c r="A849" s="11"/>
      <c r="B849" s="11"/>
      <c r="C849" s="16"/>
      <c r="D849" s="11"/>
      <c r="E849" s="11"/>
      <c r="F849" s="17"/>
      <c r="G849" s="91"/>
      <c r="H849" s="91"/>
      <c r="I849" s="91"/>
      <c r="J849" s="91"/>
      <c r="K849" s="91"/>
      <c r="L849" s="91"/>
      <c r="M849" s="91"/>
      <c r="N849" s="91"/>
      <c r="O849" s="91"/>
      <c r="P849" s="91"/>
      <c r="Q849" s="91"/>
      <c r="R849" s="91"/>
      <c r="S849" s="91"/>
      <c r="T849" s="91"/>
      <c r="U849" s="91"/>
      <c r="V849" s="92"/>
      <c r="W849" s="91"/>
      <c r="X849" s="91"/>
      <c r="Y849" s="92"/>
      <c r="Z849" s="91"/>
    </row>
    <row r="850" spans="1:26" x14ac:dyDescent="0.25">
      <c r="A850" s="11"/>
      <c r="B850" s="11"/>
      <c r="C850" s="16"/>
      <c r="D850" s="11"/>
      <c r="E850" s="11"/>
      <c r="F850" s="17"/>
      <c r="G850" s="11"/>
      <c r="H850" s="11"/>
      <c r="I850" s="11"/>
      <c r="J850" s="11"/>
      <c r="K850" s="11"/>
      <c r="L850" s="11"/>
      <c r="M850" s="11"/>
      <c r="N850" s="11"/>
      <c r="O850" s="11"/>
      <c r="P850" s="11"/>
      <c r="Q850" s="11"/>
      <c r="R850" s="11"/>
      <c r="S850" s="11"/>
      <c r="T850" s="11"/>
      <c r="U850" s="11"/>
      <c r="V850" s="17"/>
      <c r="W850" s="11"/>
      <c r="X850" s="11"/>
      <c r="Y850" s="17"/>
      <c r="Z850" s="11"/>
    </row>
    <row r="851" spans="1:26" x14ac:dyDescent="0.25">
      <c r="A851" s="11"/>
      <c r="B851" s="11"/>
      <c r="C851" s="16"/>
      <c r="D851" s="11"/>
      <c r="E851" s="11"/>
      <c r="F851" s="17"/>
      <c r="G851" s="91"/>
      <c r="H851" s="91"/>
      <c r="I851" s="91"/>
      <c r="J851" s="91"/>
      <c r="K851" s="91"/>
      <c r="L851" s="91"/>
      <c r="M851" s="91"/>
      <c r="N851" s="91"/>
      <c r="O851" s="91"/>
      <c r="P851" s="91"/>
      <c r="Q851" s="91"/>
      <c r="R851" s="91"/>
      <c r="S851" s="91"/>
      <c r="T851" s="91"/>
      <c r="U851" s="91"/>
      <c r="V851" s="92"/>
      <c r="W851" s="91"/>
      <c r="X851" s="91"/>
      <c r="Y851" s="92"/>
      <c r="Z851" s="91"/>
    </row>
    <row r="852" spans="1:26" x14ac:dyDescent="0.25">
      <c r="A852" s="11"/>
      <c r="B852" s="11"/>
      <c r="C852" s="16"/>
      <c r="D852" s="11"/>
      <c r="E852" s="11"/>
      <c r="F852" s="17"/>
      <c r="G852" s="91"/>
      <c r="H852" s="91"/>
      <c r="I852" s="91"/>
      <c r="J852" s="91"/>
      <c r="K852" s="91"/>
      <c r="L852" s="91"/>
      <c r="M852" s="91"/>
      <c r="N852" s="91"/>
      <c r="O852" s="91"/>
      <c r="P852" s="91"/>
      <c r="Q852" s="91"/>
      <c r="R852" s="91"/>
      <c r="S852" s="91"/>
      <c r="T852" s="91"/>
      <c r="U852" s="91"/>
      <c r="V852" s="92"/>
      <c r="W852" s="91"/>
      <c r="X852" s="91"/>
      <c r="Y852" s="92"/>
      <c r="Z852" s="91"/>
    </row>
    <row r="853" spans="1:26" x14ac:dyDescent="0.25">
      <c r="A853" s="11"/>
      <c r="B853" s="11"/>
      <c r="C853" s="16"/>
      <c r="D853" s="11"/>
      <c r="E853" s="11"/>
      <c r="F853" s="17"/>
      <c r="G853" s="91"/>
      <c r="H853" s="91"/>
      <c r="I853" s="91"/>
      <c r="J853" s="91"/>
      <c r="K853" s="91"/>
      <c r="L853" s="91"/>
      <c r="M853" s="91"/>
      <c r="N853" s="91"/>
      <c r="O853" s="91"/>
      <c r="P853" s="91"/>
      <c r="Q853" s="91"/>
      <c r="R853" s="91"/>
      <c r="S853" s="91"/>
      <c r="T853" s="91"/>
      <c r="U853" s="91"/>
      <c r="V853" s="92"/>
      <c r="W853" s="91"/>
      <c r="X853" s="91"/>
      <c r="Y853" s="92"/>
      <c r="Z853" s="91"/>
    </row>
    <row r="854" spans="1:26" x14ac:dyDescent="0.25">
      <c r="A854" s="11"/>
      <c r="B854" s="11"/>
      <c r="C854" s="16"/>
      <c r="D854" s="11"/>
      <c r="E854" s="11"/>
      <c r="F854" s="17"/>
      <c r="G854" s="91"/>
      <c r="H854" s="91"/>
      <c r="I854" s="91"/>
      <c r="J854" s="91"/>
      <c r="K854" s="91"/>
      <c r="L854" s="91"/>
      <c r="M854" s="91"/>
      <c r="N854" s="91"/>
      <c r="O854" s="91"/>
      <c r="P854" s="91"/>
      <c r="Q854" s="91"/>
      <c r="R854" s="91"/>
      <c r="S854" s="91"/>
      <c r="T854" s="91"/>
      <c r="U854" s="91"/>
      <c r="V854" s="92"/>
      <c r="W854" s="91"/>
      <c r="X854" s="91"/>
      <c r="Y854" s="92"/>
      <c r="Z854" s="91"/>
    </row>
    <row r="855" spans="1:26" x14ac:dyDescent="0.25">
      <c r="A855" s="11"/>
      <c r="B855" s="11"/>
      <c r="C855" s="16"/>
      <c r="D855" s="11"/>
      <c r="E855" s="11"/>
      <c r="F855" s="17"/>
      <c r="G855" s="91"/>
      <c r="H855" s="91"/>
      <c r="I855" s="91"/>
      <c r="J855" s="91"/>
      <c r="K855" s="91"/>
      <c r="L855" s="91"/>
      <c r="M855" s="91"/>
      <c r="N855" s="91"/>
      <c r="O855" s="91"/>
      <c r="P855" s="91"/>
      <c r="Q855" s="91"/>
      <c r="R855" s="91"/>
      <c r="S855" s="91"/>
      <c r="T855" s="91"/>
      <c r="U855" s="91"/>
      <c r="V855" s="92"/>
      <c r="W855" s="91"/>
      <c r="X855" s="91"/>
      <c r="Y855" s="92"/>
      <c r="Z855" s="91"/>
    </row>
    <row r="856" spans="1:26" x14ac:dyDescent="0.25">
      <c r="A856" s="11"/>
      <c r="B856" s="11"/>
      <c r="C856" s="16"/>
      <c r="D856" s="11"/>
      <c r="E856" s="11"/>
      <c r="F856" s="17"/>
      <c r="G856" s="11"/>
      <c r="H856" s="11"/>
      <c r="I856" s="11"/>
      <c r="J856" s="11"/>
      <c r="K856" s="11"/>
      <c r="L856" s="11"/>
      <c r="M856" s="11"/>
      <c r="N856" s="11"/>
      <c r="O856" s="11"/>
      <c r="P856" s="11"/>
      <c r="Q856" s="11"/>
      <c r="R856" s="11"/>
      <c r="S856" s="11"/>
      <c r="T856" s="11"/>
      <c r="U856" s="11"/>
      <c r="V856" s="17"/>
      <c r="W856" s="11"/>
      <c r="X856" s="11"/>
      <c r="Y856" s="17"/>
      <c r="Z856" s="11"/>
    </row>
    <row r="857" spans="1:26" x14ac:dyDescent="0.25">
      <c r="A857" s="11"/>
      <c r="B857" s="11"/>
      <c r="C857" s="16"/>
      <c r="D857" s="11"/>
      <c r="E857" s="11"/>
      <c r="F857" s="17"/>
      <c r="G857" s="91"/>
      <c r="H857" s="91"/>
      <c r="I857" s="91"/>
      <c r="J857" s="91"/>
      <c r="K857" s="91"/>
      <c r="L857" s="91"/>
      <c r="M857" s="91"/>
      <c r="N857" s="91"/>
      <c r="O857" s="91"/>
      <c r="P857" s="91"/>
      <c r="Q857" s="91"/>
      <c r="R857" s="91"/>
      <c r="S857" s="91"/>
      <c r="T857" s="91"/>
      <c r="U857" s="91"/>
      <c r="V857" s="92"/>
      <c r="W857" s="91"/>
      <c r="X857" s="91"/>
      <c r="Y857" s="92"/>
      <c r="Z857" s="91"/>
    </row>
    <row r="858" spans="1:26" x14ac:dyDescent="0.25">
      <c r="A858" s="11"/>
      <c r="B858" s="11"/>
      <c r="C858" s="16"/>
      <c r="D858" s="11"/>
      <c r="E858" s="11"/>
      <c r="F858" s="17"/>
      <c r="G858" s="91"/>
      <c r="H858" s="91"/>
      <c r="I858" s="91"/>
      <c r="J858" s="91"/>
      <c r="K858" s="91"/>
      <c r="L858" s="91"/>
      <c r="M858" s="91"/>
      <c r="N858" s="91"/>
      <c r="O858" s="91"/>
      <c r="P858" s="91"/>
      <c r="Q858" s="91"/>
      <c r="R858" s="91"/>
      <c r="S858" s="91"/>
      <c r="T858" s="91"/>
      <c r="U858" s="91"/>
      <c r="V858" s="92"/>
      <c r="W858" s="91"/>
      <c r="X858" s="91"/>
      <c r="Y858" s="92"/>
      <c r="Z858" s="91"/>
    </row>
    <row r="859" spans="1:26" x14ac:dyDescent="0.25">
      <c r="A859" s="11"/>
      <c r="B859" s="11"/>
      <c r="C859" s="16"/>
      <c r="D859" s="11"/>
      <c r="E859" s="11"/>
      <c r="F859" s="17"/>
      <c r="G859" s="91"/>
      <c r="H859" s="91"/>
      <c r="I859" s="91"/>
      <c r="J859" s="91"/>
      <c r="K859" s="91"/>
      <c r="L859" s="91"/>
      <c r="M859" s="91"/>
      <c r="N859" s="91"/>
      <c r="O859" s="91"/>
      <c r="P859" s="91"/>
      <c r="Q859" s="91"/>
      <c r="R859" s="91"/>
      <c r="S859" s="91"/>
      <c r="T859" s="91"/>
      <c r="U859" s="91"/>
      <c r="V859" s="92"/>
      <c r="W859" s="91"/>
      <c r="X859" s="91"/>
      <c r="Y859" s="92"/>
      <c r="Z859" s="91"/>
    </row>
    <row r="860" spans="1:26" x14ac:dyDescent="0.25">
      <c r="A860" s="11"/>
      <c r="B860" s="11"/>
      <c r="C860" s="16"/>
      <c r="D860" s="11"/>
      <c r="E860" s="11"/>
      <c r="F860" s="17"/>
      <c r="G860" s="91"/>
      <c r="H860" s="91"/>
      <c r="I860" s="91"/>
      <c r="J860" s="91"/>
      <c r="K860" s="91"/>
      <c r="L860" s="91"/>
      <c r="M860" s="91"/>
      <c r="N860" s="91"/>
      <c r="O860" s="91"/>
      <c r="P860" s="91"/>
      <c r="Q860" s="91"/>
      <c r="R860" s="91"/>
      <c r="S860" s="91"/>
      <c r="T860" s="91"/>
      <c r="U860" s="91"/>
      <c r="V860" s="92"/>
      <c r="W860" s="91"/>
      <c r="X860" s="91"/>
      <c r="Y860" s="92"/>
      <c r="Z860" s="91"/>
    </row>
    <row r="861" spans="1:26" x14ac:dyDescent="0.25">
      <c r="A861" s="11"/>
      <c r="B861" s="11"/>
      <c r="C861" s="16"/>
      <c r="D861" s="11"/>
      <c r="E861" s="11"/>
      <c r="F861" s="17"/>
      <c r="G861" s="91"/>
      <c r="H861" s="91"/>
      <c r="I861" s="91"/>
      <c r="J861" s="91"/>
      <c r="K861" s="91"/>
      <c r="L861" s="91"/>
      <c r="M861" s="91"/>
      <c r="N861" s="91"/>
      <c r="O861" s="91"/>
      <c r="P861" s="91"/>
      <c r="Q861" s="91"/>
      <c r="R861" s="91"/>
      <c r="S861" s="91"/>
      <c r="T861" s="91"/>
      <c r="U861" s="91"/>
      <c r="V861" s="92"/>
      <c r="W861" s="91"/>
      <c r="X861" s="91"/>
      <c r="Y861" s="92"/>
      <c r="Z861" s="91"/>
    </row>
    <row r="862" spans="1:26" x14ac:dyDescent="0.25">
      <c r="A862" s="11"/>
      <c r="B862" s="11"/>
      <c r="C862" s="16"/>
      <c r="D862" s="11"/>
      <c r="E862" s="11"/>
      <c r="F862" s="17"/>
      <c r="G862" s="11"/>
      <c r="H862" s="11"/>
      <c r="I862" s="11"/>
      <c r="J862" s="11"/>
      <c r="K862" s="11"/>
      <c r="L862" s="11"/>
      <c r="M862" s="11"/>
      <c r="N862" s="11"/>
      <c r="O862" s="11"/>
      <c r="P862" s="11"/>
      <c r="Q862" s="11"/>
      <c r="R862" s="11"/>
      <c r="S862" s="11"/>
      <c r="T862" s="11"/>
      <c r="U862" s="11"/>
      <c r="V862" s="17"/>
      <c r="W862" s="11"/>
      <c r="X862" s="11"/>
      <c r="Y862" s="17"/>
      <c r="Z862" s="11"/>
    </row>
    <row r="863" spans="1:26" x14ac:dyDescent="0.25">
      <c r="A863" s="11"/>
      <c r="B863" s="11"/>
      <c r="C863" s="16"/>
      <c r="D863" s="11"/>
      <c r="E863" s="11"/>
      <c r="F863" s="17"/>
      <c r="G863" s="91"/>
      <c r="H863" s="91"/>
      <c r="I863" s="91"/>
      <c r="J863" s="91"/>
      <c r="K863" s="91"/>
      <c r="L863" s="91"/>
      <c r="M863" s="91"/>
      <c r="N863" s="91"/>
      <c r="O863" s="91"/>
      <c r="P863" s="91"/>
      <c r="Q863" s="91"/>
      <c r="R863" s="91"/>
      <c r="S863" s="91"/>
      <c r="T863" s="91"/>
      <c r="U863" s="91"/>
      <c r="V863" s="92"/>
      <c r="W863" s="91"/>
      <c r="X863" s="91"/>
      <c r="Y863" s="92"/>
      <c r="Z863" s="91"/>
    </row>
    <row r="864" spans="1:26" x14ac:dyDescent="0.25">
      <c r="A864" s="11"/>
      <c r="B864" s="11"/>
      <c r="C864" s="16"/>
      <c r="D864" s="11"/>
      <c r="E864" s="11"/>
      <c r="F864" s="17"/>
      <c r="G864" s="91"/>
      <c r="H864" s="91"/>
      <c r="I864" s="91"/>
      <c r="J864" s="91"/>
      <c r="K864" s="91"/>
      <c r="L864" s="91"/>
      <c r="M864" s="91"/>
      <c r="N864" s="91"/>
      <c r="O864" s="91"/>
      <c r="P864" s="91"/>
      <c r="Q864" s="91"/>
      <c r="R864" s="91"/>
      <c r="S864" s="91"/>
      <c r="T864" s="91"/>
      <c r="U864" s="91"/>
      <c r="V864" s="92"/>
      <c r="W864" s="91"/>
      <c r="X864" s="91"/>
      <c r="Y864" s="92"/>
      <c r="Z864" s="91"/>
    </row>
    <row r="865" spans="1:26" x14ac:dyDescent="0.25">
      <c r="A865" s="11"/>
      <c r="B865" s="11"/>
      <c r="C865" s="16"/>
      <c r="D865" s="11"/>
      <c r="E865" s="11"/>
      <c r="F865" s="17"/>
      <c r="G865" s="91"/>
      <c r="H865" s="91"/>
      <c r="I865" s="91"/>
      <c r="J865" s="91"/>
      <c r="K865" s="91"/>
      <c r="L865" s="91"/>
      <c r="M865" s="91"/>
      <c r="N865" s="91"/>
      <c r="O865" s="91"/>
      <c r="P865" s="91"/>
      <c r="Q865" s="91"/>
      <c r="R865" s="91"/>
      <c r="S865" s="91"/>
      <c r="T865" s="91"/>
      <c r="U865" s="91"/>
      <c r="V865" s="92"/>
      <c r="W865" s="91"/>
      <c r="X865" s="91"/>
      <c r="Y865" s="92"/>
      <c r="Z865" s="91"/>
    </row>
    <row r="866" spans="1:26" x14ac:dyDescent="0.25">
      <c r="A866" s="11"/>
      <c r="B866" s="11"/>
      <c r="C866" s="16"/>
      <c r="D866" s="11"/>
      <c r="E866" s="11"/>
      <c r="F866" s="17"/>
      <c r="G866" s="91"/>
      <c r="H866" s="91"/>
      <c r="I866" s="91"/>
      <c r="J866" s="91"/>
      <c r="K866" s="91"/>
      <c r="L866" s="91"/>
      <c r="M866" s="91"/>
      <c r="N866" s="91"/>
      <c r="O866" s="91"/>
      <c r="P866" s="91"/>
      <c r="Q866" s="91"/>
      <c r="R866" s="91"/>
      <c r="S866" s="91"/>
      <c r="T866" s="91"/>
      <c r="U866" s="91"/>
      <c r="V866" s="92"/>
      <c r="W866" s="91"/>
      <c r="X866" s="91"/>
      <c r="Y866" s="92"/>
      <c r="Z866" s="91"/>
    </row>
    <row r="867" spans="1:26" x14ac:dyDescent="0.25">
      <c r="A867" s="11"/>
      <c r="B867" s="11"/>
      <c r="C867" s="16"/>
      <c r="D867" s="11"/>
      <c r="E867" s="11"/>
      <c r="F867" s="17"/>
      <c r="G867" s="91"/>
      <c r="H867" s="91"/>
      <c r="I867" s="91"/>
      <c r="J867" s="91"/>
      <c r="K867" s="91"/>
      <c r="L867" s="91"/>
      <c r="M867" s="91"/>
      <c r="N867" s="91"/>
      <c r="O867" s="91"/>
      <c r="P867" s="91"/>
      <c r="Q867" s="91"/>
      <c r="R867" s="91"/>
      <c r="S867" s="91"/>
      <c r="T867" s="91"/>
      <c r="U867" s="91"/>
      <c r="V867" s="92"/>
      <c r="W867" s="91"/>
      <c r="X867" s="91"/>
      <c r="Y867" s="92"/>
      <c r="Z867" s="91"/>
    </row>
    <row r="868" spans="1:26" x14ac:dyDescent="0.25">
      <c r="A868" s="11"/>
      <c r="B868" s="11"/>
      <c r="C868" s="16"/>
      <c r="D868" s="11"/>
      <c r="E868" s="11"/>
      <c r="F868" s="17"/>
      <c r="G868" s="11"/>
      <c r="H868" s="11"/>
      <c r="I868" s="11"/>
      <c r="J868" s="11"/>
      <c r="K868" s="11"/>
      <c r="L868" s="11"/>
      <c r="M868" s="11"/>
      <c r="N868" s="11"/>
      <c r="O868" s="11"/>
      <c r="P868" s="11"/>
      <c r="Q868" s="11"/>
      <c r="R868" s="11"/>
      <c r="S868" s="11"/>
      <c r="T868" s="11"/>
      <c r="U868" s="11"/>
      <c r="V868" s="17"/>
      <c r="W868" s="11"/>
      <c r="X868" s="11"/>
      <c r="Y868" s="17"/>
      <c r="Z868" s="11"/>
    </row>
    <row r="869" spans="1:26" x14ac:dyDescent="0.25">
      <c r="A869" s="11"/>
      <c r="B869" s="11"/>
      <c r="C869" s="16"/>
      <c r="D869" s="11"/>
      <c r="E869" s="11"/>
      <c r="F869" s="17"/>
      <c r="G869" s="91"/>
      <c r="H869" s="91"/>
      <c r="I869" s="91"/>
      <c r="J869" s="91"/>
      <c r="K869" s="91"/>
      <c r="L869" s="91"/>
      <c r="M869" s="91"/>
      <c r="N869" s="91"/>
      <c r="O869" s="91"/>
      <c r="P869" s="91"/>
      <c r="Q869" s="91"/>
      <c r="R869" s="91"/>
      <c r="S869" s="91"/>
      <c r="T869" s="91"/>
      <c r="U869" s="91"/>
      <c r="V869" s="92"/>
      <c r="W869" s="91"/>
      <c r="X869" s="91"/>
      <c r="Y869" s="92"/>
      <c r="Z869" s="91"/>
    </row>
    <row r="870" spans="1:26" x14ac:dyDescent="0.25">
      <c r="A870" s="11"/>
      <c r="B870" s="11"/>
      <c r="C870" s="16"/>
      <c r="D870" s="11"/>
      <c r="E870" s="11"/>
      <c r="F870" s="17"/>
      <c r="G870" s="91"/>
      <c r="H870" s="91"/>
      <c r="I870" s="91"/>
      <c r="J870" s="91"/>
      <c r="K870" s="91"/>
      <c r="L870" s="91"/>
      <c r="M870" s="91"/>
      <c r="N870" s="91"/>
      <c r="O870" s="91"/>
      <c r="P870" s="91"/>
      <c r="Q870" s="91"/>
      <c r="R870" s="91"/>
      <c r="S870" s="91"/>
      <c r="T870" s="91"/>
      <c r="U870" s="91"/>
      <c r="V870" s="92"/>
      <c r="W870" s="91"/>
      <c r="X870" s="91"/>
      <c r="Y870" s="92"/>
      <c r="Z870" s="91"/>
    </row>
    <row r="871" spans="1:26" x14ac:dyDescent="0.25">
      <c r="A871" s="11"/>
      <c r="B871" s="11"/>
      <c r="C871" s="16"/>
      <c r="D871" s="11"/>
      <c r="E871" s="11"/>
      <c r="F871" s="17"/>
      <c r="G871" s="91"/>
      <c r="H871" s="91"/>
      <c r="I871" s="91"/>
      <c r="J871" s="91"/>
      <c r="K871" s="91"/>
      <c r="L871" s="91"/>
      <c r="M871" s="91"/>
      <c r="N871" s="91"/>
      <c r="O871" s="91"/>
      <c r="P871" s="91"/>
      <c r="Q871" s="91"/>
      <c r="R871" s="91"/>
      <c r="S871" s="91"/>
      <c r="T871" s="91"/>
      <c r="U871" s="91"/>
      <c r="V871" s="92"/>
      <c r="W871" s="91"/>
      <c r="X871" s="91"/>
      <c r="Y871" s="92"/>
      <c r="Z871" s="91"/>
    </row>
    <row r="872" spans="1:26" x14ac:dyDescent="0.25">
      <c r="A872" s="11"/>
      <c r="B872" s="11"/>
      <c r="C872" s="16"/>
      <c r="D872" s="11"/>
      <c r="E872" s="11"/>
      <c r="F872" s="17"/>
      <c r="G872" s="91"/>
      <c r="H872" s="91"/>
      <c r="I872" s="91"/>
      <c r="J872" s="91"/>
      <c r="K872" s="91"/>
      <c r="L872" s="91"/>
      <c r="M872" s="91"/>
      <c r="N872" s="91"/>
      <c r="O872" s="91"/>
      <c r="P872" s="91"/>
      <c r="Q872" s="91"/>
      <c r="R872" s="91"/>
      <c r="S872" s="91"/>
      <c r="T872" s="91"/>
      <c r="U872" s="91"/>
      <c r="V872" s="92"/>
      <c r="W872" s="91"/>
      <c r="X872" s="91"/>
      <c r="Y872" s="92"/>
      <c r="Z872" s="91"/>
    </row>
    <row r="873" spans="1:26" x14ac:dyDescent="0.25">
      <c r="A873" s="11"/>
      <c r="B873" s="11"/>
      <c r="C873" s="16"/>
      <c r="D873" s="11"/>
      <c r="E873" s="11"/>
      <c r="F873" s="17"/>
      <c r="G873" s="91"/>
      <c r="H873" s="91"/>
      <c r="I873" s="91"/>
      <c r="J873" s="91"/>
      <c r="K873" s="91"/>
      <c r="L873" s="91"/>
      <c r="M873" s="91"/>
      <c r="N873" s="91"/>
      <c r="O873" s="91"/>
      <c r="P873" s="91"/>
      <c r="Q873" s="91"/>
      <c r="R873" s="91"/>
      <c r="S873" s="91"/>
      <c r="T873" s="91"/>
      <c r="U873" s="91"/>
      <c r="V873" s="92"/>
      <c r="W873" s="91"/>
      <c r="X873" s="91"/>
      <c r="Y873" s="92"/>
      <c r="Z873" s="91"/>
    </row>
    <row r="874" spans="1:26" x14ac:dyDescent="0.25">
      <c r="A874" s="11"/>
      <c r="B874" s="11"/>
      <c r="C874" s="16"/>
      <c r="D874" s="11"/>
      <c r="E874" s="11"/>
      <c r="F874" s="17"/>
      <c r="G874" s="11"/>
      <c r="H874" s="11"/>
      <c r="I874" s="11"/>
      <c r="J874" s="11"/>
      <c r="K874" s="11"/>
      <c r="L874" s="11"/>
      <c r="M874" s="11"/>
      <c r="N874" s="11"/>
      <c r="O874" s="11"/>
      <c r="P874" s="11"/>
      <c r="Q874" s="11"/>
      <c r="R874" s="11"/>
      <c r="S874" s="11"/>
      <c r="T874" s="11"/>
      <c r="U874" s="11"/>
      <c r="V874" s="17"/>
      <c r="W874" s="11"/>
      <c r="X874" s="11"/>
      <c r="Y874" s="17"/>
      <c r="Z874" s="11"/>
    </row>
    <row r="875" spans="1:26" x14ac:dyDescent="0.25">
      <c r="A875" s="11"/>
      <c r="B875" s="11"/>
      <c r="C875" s="16"/>
      <c r="D875" s="11"/>
      <c r="E875" s="11"/>
      <c r="F875" s="17"/>
      <c r="G875" s="91"/>
      <c r="H875" s="91"/>
      <c r="I875" s="91"/>
      <c r="J875" s="91"/>
      <c r="K875" s="91"/>
      <c r="L875" s="91"/>
      <c r="M875" s="91"/>
      <c r="N875" s="91"/>
      <c r="O875" s="91"/>
      <c r="P875" s="91"/>
      <c r="Q875" s="91"/>
      <c r="R875" s="91"/>
      <c r="S875" s="91"/>
      <c r="T875" s="91"/>
      <c r="U875" s="91"/>
      <c r="V875" s="92"/>
      <c r="W875" s="91"/>
      <c r="X875" s="91"/>
      <c r="Y875" s="92"/>
      <c r="Z875" s="91"/>
    </row>
    <row r="876" spans="1:26" x14ac:dyDescent="0.25">
      <c r="A876" s="11"/>
      <c r="B876" s="11"/>
      <c r="C876" s="16"/>
      <c r="D876" s="11"/>
      <c r="E876" s="11"/>
      <c r="F876" s="17"/>
      <c r="G876" s="91"/>
      <c r="H876" s="91"/>
      <c r="I876" s="91"/>
      <c r="J876" s="91"/>
      <c r="K876" s="91"/>
      <c r="L876" s="91"/>
      <c r="M876" s="91"/>
      <c r="N876" s="91"/>
      <c r="O876" s="91"/>
      <c r="P876" s="91"/>
      <c r="Q876" s="91"/>
      <c r="R876" s="91"/>
      <c r="S876" s="91"/>
      <c r="T876" s="91"/>
      <c r="U876" s="91"/>
      <c r="V876" s="92"/>
      <c r="W876" s="91"/>
      <c r="X876" s="91"/>
      <c r="Y876" s="92"/>
      <c r="Z876" s="91"/>
    </row>
    <row r="877" spans="1:26" x14ac:dyDescent="0.25">
      <c r="A877" s="11"/>
      <c r="B877" s="11"/>
      <c r="C877" s="16"/>
      <c r="D877" s="11"/>
      <c r="E877" s="11"/>
      <c r="F877" s="17"/>
      <c r="G877" s="91"/>
      <c r="H877" s="91"/>
      <c r="I877" s="91"/>
      <c r="J877" s="91"/>
      <c r="K877" s="91"/>
      <c r="L877" s="91"/>
      <c r="M877" s="91"/>
      <c r="N877" s="91"/>
      <c r="O877" s="91"/>
      <c r="P877" s="91"/>
      <c r="Q877" s="91"/>
      <c r="R877" s="91"/>
      <c r="S877" s="91"/>
      <c r="T877" s="91"/>
      <c r="U877" s="91"/>
      <c r="V877" s="92"/>
      <c r="W877" s="91"/>
      <c r="X877" s="91"/>
      <c r="Y877" s="92"/>
      <c r="Z877" s="91"/>
    </row>
    <row r="878" spans="1:26" x14ac:dyDescent="0.25">
      <c r="A878" s="11"/>
      <c r="B878" s="11"/>
      <c r="C878" s="16"/>
      <c r="D878" s="11"/>
      <c r="E878" s="11"/>
      <c r="F878" s="17"/>
      <c r="G878" s="91"/>
      <c r="H878" s="91"/>
      <c r="I878" s="91"/>
      <c r="J878" s="91"/>
      <c r="K878" s="91"/>
      <c r="L878" s="91"/>
      <c r="M878" s="91"/>
      <c r="N878" s="91"/>
      <c r="O878" s="91"/>
      <c r="P878" s="91"/>
      <c r="Q878" s="91"/>
      <c r="R878" s="91"/>
      <c r="S878" s="91"/>
      <c r="T878" s="91"/>
      <c r="U878" s="91"/>
      <c r="V878" s="92"/>
      <c r="W878" s="91"/>
      <c r="X878" s="91"/>
      <c r="Y878" s="92"/>
      <c r="Z878" s="91"/>
    </row>
    <row r="879" spans="1:26" x14ac:dyDescent="0.25">
      <c r="A879" s="11"/>
      <c r="B879" s="11"/>
      <c r="C879" s="16"/>
      <c r="D879" s="11"/>
      <c r="E879" s="11"/>
      <c r="F879" s="17"/>
      <c r="G879" s="91"/>
      <c r="H879" s="91"/>
      <c r="I879" s="91"/>
      <c r="J879" s="91"/>
      <c r="K879" s="91"/>
      <c r="L879" s="91"/>
      <c r="M879" s="91"/>
      <c r="N879" s="91"/>
      <c r="O879" s="91"/>
      <c r="P879" s="91"/>
      <c r="Q879" s="91"/>
      <c r="R879" s="91"/>
      <c r="S879" s="91"/>
      <c r="T879" s="91"/>
      <c r="U879" s="91"/>
      <c r="V879" s="92"/>
      <c r="W879" s="91"/>
      <c r="X879" s="91"/>
      <c r="Y879" s="92"/>
      <c r="Z879" s="91"/>
    </row>
    <row r="880" spans="1:26" x14ac:dyDescent="0.25">
      <c r="A880" s="11"/>
      <c r="B880" s="11"/>
      <c r="C880" s="16"/>
      <c r="D880" s="11"/>
      <c r="E880" s="11"/>
      <c r="F880" s="17"/>
      <c r="G880" s="11"/>
      <c r="H880" s="11"/>
      <c r="I880" s="11"/>
      <c r="J880" s="11"/>
      <c r="K880" s="11"/>
      <c r="L880" s="11"/>
      <c r="M880" s="11"/>
      <c r="N880" s="11"/>
      <c r="O880" s="11"/>
      <c r="P880" s="11"/>
      <c r="Q880" s="11"/>
      <c r="R880" s="11"/>
      <c r="S880" s="11"/>
      <c r="T880" s="11"/>
      <c r="U880" s="11"/>
      <c r="V880" s="17"/>
      <c r="W880" s="11"/>
      <c r="X880" s="11"/>
      <c r="Y880" s="17"/>
      <c r="Z880" s="11"/>
    </row>
    <row r="881" spans="1:26" x14ac:dyDescent="0.25">
      <c r="A881" s="11"/>
      <c r="B881" s="11"/>
      <c r="C881" s="16"/>
      <c r="D881" s="11"/>
      <c r="E881" s="11"/>
      <c r="F881" s="17"/>
      <c r="G881" s="91"/>
      <c r="H881" s="91"/>
      <c r="I881" s="91"/>
      <c r="J881" s="91"/>
      <c r="K881" s="91"/>
      <c r="L881" s="91"/>
      <c r="M881" s="91"/>
      <c r="N881" s="91"/>
      <c r="O881" s="91"/>
      <c r="P881" s="91"/>
      <c r="Q881" s="91"/>
      <c r="R881" s="91"/>
      <c r="S881" s="91"/>
      <c r="T881" s="91"/>
      <c r="U881" s="91"/>
      <c r="V881" s="92"/>
      <c r="W881" s="91"/>
      <c r="X881" s="91"/>
      <c r="Y881" s="92"/>
      <c r="Z881" s="91"/>
    </row>
    <row r="882" spans="1:26" x14ac:dyDescent="0.25">
      <c r="A882" s="11"/>
      <c r="B882" s="11"/>
      <c r="C882" s="16"/>
      <c r="D882" s="11"/>
      <c r="E882" s="11"/>
      <c r="F882" s="17"/>
      <c r="G882" s="91"/>
      <c r="H882" s="91"/>
      <c r="I882" s="91"/>
      <c r="J882" s="91"/>
      <c r="K882" s="91"/>
      <c r="L882" s="91"/>
      <c r="M882" s="91"/>
      <c r="N882" s="91"/>
      <c r="O882" s="91"/>
      <c r="P882" s="91"/>
      <c r="Q882" s="91"/>
      <c r="R882" s="91"/>
      <c r="S882" s="91"/>
      <c r="T882" s="91"/>
      <c r="U882" s="91"/>
      <c r="V882" s="92"/>
      <c r="W882" s="91"/>
      <c r="X882" s="91"/>
      <c r="Y882" s="92"/>
      <c r="Z882" s="91"/>
    </row>
    <row r="883" spans="1:26" x14ac:dyDescent="0.25">
      <c r="A883" s="11"/>
      <c r="B883" s="11"/>
      <c r="C883" s="16"/>
      <c r="D883" s="11"/>
      <c r="E883" s="11"/>
      <c r="F883" s="17"/>
      <c r="G883" s="91"/>
      <c r="H883" s="91"/>
      <c r="I883" s="91"/>
      <c r="J883" s="91"/>
      <c r="K883" s="91"/>
      <c r="L883" s="91"/>
      <c r="M883" s="91"/>
      <c r="N883" s="91"/>
      <c r="O883" s="91"/>
      <c r="P883" s="91"/>
      <c r="Q883" s="91"/>
      <c r="R883" s="91"/>
      <c r="S883" s="91"/>
      <c r="T883" s="91"/>
      <c r="U883" s="91"/>
      <c r="V883" s="92"/>
      <c r="W883" s="91"/>
      <c r="X883" s="91"/>
      <c r="Y883" s="92"/>
      <c r="Z883" s="91"/>
    </row>
    <row r="884" spans="1:26" x14ac:dyDescent="0.25">
      <c r="A884" s="11"/>
      <c r="B884" s="11"/>
      <c r="C884" s="16"/>
      <c r="D884" s="11"/>
      <c r="E884" s="11"/>
      <c r="F884" s="17"/>
      <c r="G884" s="91"/>
      <c r="H884" s="91"/>
      <c r="I884" s="91"/>
      <c r="J884" s="91"/>
      <c r="K884" s="91"/>
      <c r="L884" s="91"/>
      <c r="M884" s="91"/>
      <c r="N884" s="91"/>
      <c r="O884" s="91"/>
      <c r="P884" s="91"/>
      <c r="Q884" s="91"/>
      <c r="R884" s="91"/>
      <c r="S884" s="91"/>
      <c r="T884" s="91"/>
      <c r="U884" s="91"/>
      <c r="V884" s="92"/>
      <c r="W884" s="91"/>
      <c r="X884" s="91"/>
      <c r="Y884" s="92"/>
      <c r="Z884" s="91"/>
    </row>
    <row r="885" spans="1:26" x14ac:dyDescent="0.25">
      <c r="A885" s="11"/>
      <c r="B885" s="11"/>
      <c r="C885" s="16"/>
      <c r="D885" s="11"/>
      <c r="E885" s="11"/>
      <c r="F885" s="17"/>
      <c r="G885" s="91"/>
      <c r="H885" s="91"/>
      <c r="I885" s="91"/>
      <c r="J885" s="91"/>
      <c r="K885" s="91"/>
      <c r="L885" s="91"/>
      <c r="M885" s="91"/>
      <c r="N885" s="91"/>
      <c r="O885" s="91"/>
      <c r="P885" s="91"/>
      <c r="Q885" s="91"/>
      <c r="R885" s="91"/>
      <c r="S885" s="91"/>
      <c r="T885" s="91"/>
      <c r="U885" s="91"/>
      <c r="V885" s="92"/>
      <c r="W885" s="91"/>
      <c r="X885" s="91"/>
      <c r="Y885" s="92"/>
      <c r="Z885" s="91"/>
    </row>
    <row r="886" spans="1:26" x14ac:dyDescent="0.25">
      <c r="A886" s="11"/>
      <c r="B886" s="11"/>
      <c r="C886" s="16"/>
      <c r="D886" s="11"/>
      <c r="E886" s="11"/>
      <c r="F886" s="17"/>
      <c r="G886" s="11"/>
      <c r="H886" s="11"/>
      <c r="I886" s="11"/>
      <c r="J886" s="11"/>
      <c r="K886" s="11"/>
      <c r="L886" s="11"/>
      <c r="M886" s="11"/>
      <c r="N886" s="11"/>
      <c r="O886" s="11"/>
      <c r="P886" s="11"/>
      <c r="Q886" s="11"/>
      <c r="R886" s="11"/>
      <c r="S886" s="11"/>
      <c r="T886" s="11"/>
      <c r="U886" s="11"/>
      <c r="V886" s="17"/>
      <c r="W886" s="11"/>
      <c r="X886" s="11"/>
      <c r="Y886" s="17"/>
      <c r="Z886" s="11"/>
    </row>
    <row r="887" spans="1:26" x14ac:dyDescent="0.25">
      <c r="A887" s="11"/>
      <c r="B887" s="11"/>
      <c r="C887" s="16"/>
      <c r="D887" s="11"/>
      <c r="E887" s="11"/>
      <c r="F887" s="17"/>
      <c r="G887" s="91"/>
      <c r="H887" s="91"/>
      <c r="I887" s="91"/>
      <c r="J887" s="91"/>
      <c r="K887" s="91"/>
      <c r="L887" s="91"/>
      <c r="M887" s="91"/>
      <c r="N887" s="91"/>
      <c r="O887" s="91"/>
      <c r="P887" s="91"/>
      <c r="Q887" s="91"/>
      <c r="R887" s="91"/>
      <c r="S887" s="91"/>
      <c r="T887" s="91"/>
      <c r="U887" s="91"/>
      <c r="V887" s="92"/>
      <c r="W887" s="91"/>
      <c r="X887" s="91"/>
      <c r="Y887" s="92"/>
      <c r="Z887" s="91"/>
    </row>
    <row r="888" spans="1:26" x14ac:dyDescent="0.25">
      <c r="A888" s="11"/>
      <c r="B888" s="11"/>
      <c r="C888" s="16"/>
      <c r="D888" s="11"/>
      <c r="E888" s="11"/>
      <c r="F888" s="17"/>
      <c r="G888" s="91"/>
      <c r="H888" s="91"/>
      <c r="I888" s="91"/>
      <c r="J888" s="91"/>
      <c r="K888" s="91"/>
      <c r="L888" s="91"/>
      <c r="M888" s="91"/>
      <c r="N888" s="91"/>
      <c r="O888" s="91"/>
      <c r="P888" s="91"/>
      <c r="Q888" s="91"/>
      <c r="R888" s="91"/>
      <c r="S888" s="91"/>
      <c r="T888" s="91"/>
      <c r="U888" s="91"/>
      <c r="V888" s="92"/>
      <c r="W888" s="91"/>
      <c r="X888" s="91"/>
      <c r="Y888" s="92"/>
      <c r="Z888" s="91"/>
    </row>
    <row r="889" spans="1:26" x14ac:dyDescent="0.25">
      <c r="A889" s="11"/>
      <c r="B889" s="11"/>
      <c r="C889" s="16"/>
      <c r="D889" s="11"/>
      <c r="E889" s="11"/>
      <c r="F889" s="17"/>
      <c r="G889" s="91"/>
      <c r="H889" s="91"/>
      <c r="I889" s="91"/>
      <c r="J889" s="91"/>
      <c r="K889" s="91"/>
      <c r="L889" s="91"/>
      <c r="M889" s="91"/>
      <c r="N889" s="91"/>
      <c r="O889" s="91"/>
      <c r="P889" s="91"/>
      <c r="Q889" s="91"/>
      <c r="R889" s="91"/>
      <c r="S889" s="91"/>
      <c r="T889" s="91"/>
      <c r="U889" s="91"/>
      <c r="V889" s="92"/>
      <c r="W889" s="91"/>
      <c r="X889" s="91"/>
      <c r="Y889" s="92"/>
      <c r="Z889" s="91"/>
    </row>
    <row r="890" spans="1:26" x14ac:dyDescent="0.25">
      <c r="A890" s="11"/>
      <c r="B890" s="11"/>
      <c r="C890" s="16"/>
      <c r="D890" s="11"/>
      <c r="E890" s="11"/>
      <c r="F890" s="17"/>
      <c r="G890" s="91"/>
      <c r="H890" s="91"/>
      <c r="I890" s="91"/>
      <c r="J890" s="91"/>
      <c r="K890" s="91"/>
      <c r="L890" s="91"/>
      <c r="M890" s="91"/>
      <c r="N890" s="91"/>
      <c r="O890" s="91"/>
      <c r="P890" s="91"/>
      <c r="Q890" s="91"/>
      <c r="R890" s="91"/>
      <c r="S890" s="91"/>
      <c r="T890" s="91"/>
      <c r="U890" s="91"/>
      <c r="V890" s="92"/>
      <c r="W890" s="91"/>
      <c r="X890" s="91"/>
      <c r="Y890" s="92"/>
      <c r="Z890" s="91"/>
    </row>
    <row r="891" spans="1:26" x14ac:dyDescent="0.25">
      <c r="A891" s="11"/>
      <c r="B891" s="11"/>
      <c r="C891" s="16"/>
      <c r="D891" s="11"/>
      <c r="E891" s="11"/>
      <c r="F891" s="17"/>
      <c r="G891" s="91"/>
      <c r="H891" s="91"/>
      <c r="I891" s="91"/>
      <c r="J891" s="91"/>
      <c r="K891" s="91"/>
      <c r="L891" s="91"/>
      <c r="M891" s="91"/>
      <c r="N891" s="91"/>
      <c r="O891" s="91"/>
      <c r="P891" s="91"/>
      <c r="Q891" s="91"/>
      <c r="R891" s="91"/>
      <c r="S891" s="91"/>
      <c r="T891" s="91"/>
      <c r="U891" s="91"/>
      <c r="V891" s="92"/>
      <c r="W891" s="91"/>
      <c r="X891" s="91"/>
      <c r="Y891" s="92"/>
      <c r="Z891" s="91"/>
    </row>
    <row r="892" spans="1:26" x14ac:dyDescent="0.25">
      <c r="A892" s="11"/>
      <c r="B892" s="11"/>
      <c r="C892" s="16"/>
      <c r="D892" s="11"/>
      <c r="E892" s="11"/>
      <c r="F892" s="17"/>
      <c r="G892" s="11"/>
      <c r="H892" s="11"/>
      <c r="I892" s="11"/>
      <c r="J892" s="11"/>
      <c r="K892" s="11"/>
      <c r="L892" s="11"/>
      <c r="M892" s="11"/>
      <c r="N892" s="11"/>
      <c r="O892" s="11"/>
      <c r="P892" s="11"/>
      <c r="Q892" s="11"/>
      <c r="R892" s="11"/>
      <c r="S892" s="11"/>
      <c r="T892" s="11"/>
      <c r="U892" s="11"/>
      <c r="V892" s="17"/>
      <c r="W892" s="11"/>
      <c r="X892" s="11"/>
      <c r="Y892" s="17"/>
      <c r="Z892" s="11"/>
    </row>
    <row r="893" spans="1:26" x14ac:dyDescent="0.25">
      <c r="A893" s="11"/>
      <c r="B893" s="11"/>
      <c r="C893" s="16"/>
      <c r="D893" s="11"/>
      <c r="E893" s="11"/>
      <c r="F893" s="17"/>
      <c r="G893" s="91"/>
      <c r="H893" s="91"/>
      <c r="I893" s="91"/>
      <c r="J893" s="91"/>
      <c r="K893" s="91"/>
      <c r="L893" s="91"/>
      <c r="M893" s="91"/>
      <c r="N893" s="91"/>
      <c r="O893" s="91"/>
      <c r="P893" s="91"/>
      <c r="Q893" s="91"/>
      <c r="R893" s="91"/>
      <c r="S893" s="91"/>
      <c r="T893" s="91"/>
      <c r="U893" s="91"/>
      <c r="V893" s="92"/>
      <c r="W893" s="91"/>
      <c r="X893" s="91"/>
      <c r="Y893" s="92"/>
      <c r="Z893" s="91"/>
    </row>
    <row r="894" spans="1:26" x14ac:dyDescent="0.25">
      <c r="A894" s="11"/>
      <c r="B894" s="11"/>
      <c r="C894" s="16"/>
      <c r="D894" s="11"/>
      <c r="E894" s="11"/>
      <c r="F894" s="17"/>
      <c r="G894" s="91"/>
      <c r="H894" s="91"/>
      <c r="I894" s="91"/>
      <c r="J894" s="91"/>
      <c r="K894" s="91"/>
      <c r="L894" s="91"/>
      <c r="M894" s="91"/>
      <c r="N894" s="91"/>
      <c r="O894" s="91"/>
      <c r="P894" s="91"/>
      <c r="Q894" s="91"/>
      <c r="R894" s="91"/>
      <c r="S894" s="91"/>
      <c r="T894" s="91"/>
      <c r="U894" s="91"/>
      <c r="V894" s="92"/>
      <c r="W894" s="91"/>
      <c r="X894" s="91"/>
      <c r="Y894" s="92"/>
      <c r="Z894" s="91"/>
    </row>
    <row r="895" spans="1:26" x14ac:dyDescent="0.25">
      <c r="A895" s="11"/>
      <c r="B895" s="11"/>
      <c r="C895" s="16"/>
      <c r="D895" s="11"/>
      <c r="E895" s="11"/>
      <c r="F895" s="17"/>
      <c r="G895" s="91"/>
      <c r="H895" s="91"/>
      <c r="I895" s="91"/>
      <c r="J895" s="91"/>
      <c r="K895" s="91"/>
      <c r="L895" s="91"/>
      <c r="M895" s="91"/>
      <c r="N895" s="91"/>
      <c r="O895" s="91"/>
      <c r="P895" s="91"/>
      <c r="Q895" s="91"/>
      <c r="R895" s="91"/>
      <c r="S895" s="91"/>
      <c r="T895" s="91"/>
      <c r="U895" s="91"/>
      <c r="V895" s="92"/>
      <c r="W895" s="91"/>
      <c r="X895" s="91"/>
      <c r="Y895" s="92"/>
      <c r="Z895" s="91"/>
    </row>
    <row r="896" spans="1:26" x14ac:dyDescent="0.25">
      <c r="A896" s="11"/>
      <c r="B896" s="11"/>
      <c r="C896" s="16"/>
      <c r="D896" s="11"/>
      <c r="E896" s="11"/>
      <c r="F896" s="17"/>
      <c r="G896" s="91"/>
      <c r="H896" s="91"/>
      <c r="I896" s="91"/>
      <c r="J896" s="91"/>
      <c r="K896" s="91"/>
      <c r="L896" s="91"/>
      <c r="M896" s="91"/>
      <c r="N896" s="91"/>
      <c r="O896" s="91"/>
      <c r="P896" s="91"/>
      <c r="Q896" s="91"/>
      <c r="R896" s="91"/>
      <c r="S896" s="91"/>
      <c r="T896" s="91"/>
      <c r="U896" s="91"/>
      <c r="V896" s="92"/>
      <c r="W896" s="91"/>
      <c r="X896" s="91"/>
      <c r="Y896" s="92"/>
      <c r="Z896" s="91"/>
    </row>
    <row r="897" spans="1:26" x14ac:dyDescent="0.25">
      <c r="A897" s="11"/>
      <c r="B897" s="11"/>
      <c r="C897" s="16"/>
      <c r="D897" s="11"/>
      <c r="E897" s="11"/>
      <c r="F897" s="17"/>
      <c r="G897" s="91"/>
      <c r="H897" s="91"/>
      <c r="I897" s="91"/>
      <c r="J897" s="91"/>
      <c r="K897" s="91"/>
      <c r="L897" s="91"/>
      <c r="M897" s="91"/>
      <c r="N897" s="91"/>
      <c r="O897" s="91"/>
      <c r="P897" s="91"/>
      <c r="Q897" s="91"/>
      <c r="R897" s="91"/>
      <c r="S897" s="91"/>
      <c r="T897" s="91"/>
      <c r="U897" s="91"/>
      <c r="V897" s="92"/>
      <c r="W897" s="91"/>
      <c r="X897" s="91"/>
      <c r="Y897" s="92"/>
      <c r="Z897" s="91"/>
    </row>
    <row r="898" spans="1:26" x14ac:dyDescent="0.25">
      <c r="A898" s="11"/>
      <c r="B898" s="11"/>
      <c r="C898" s="16"/>
      <c r="D898" s="11"/>
      <c r="E898" s="11"/>
      <c r="F898" s="17"/>
      <c r="G898" s="11"/>
      <c r="H898" s="11"/>
      <c r="I898" s="11"/>
      <c r="J898" s="11"/>
      <c r="K898" s="11"/>
      <c r="L898" s="11"/>
      <c r="M898" s="11"/>
      <c r="N898" s="11"/>
      <c r="O898" s="11"/>
      <c r="P898" s="11"/>
      <c r="Q898" s="11"/>
      <c r="R898" s="11"/>
      <c r="S898" s="11"/>
      <c r="T898" s="11"/>
      <c r="U898" s="11"/>
      <c r="V898" s="17"/>
      <c r="W898" s="11"/>
      <c r="X898" s="11"/>
      <c r="Y898" s="17"/>
      <c r="Z898" s="11"/>
    </row>
    <row r="899" spans="1:26" x14ac:dyDescent="0.25">
      <c r="A899" s="11"/>
      <c r="B899" s="11"/>
      <c r="C899" s="16"/>
      <c r="D899" s="11"/>
      <c r="E899" s="11"/>
      <c r="F899" s="17"/>
      <c r="G899" s="91"/>
      <c r="H899" s="91"/>
      <c r="I899" s="91"/>
      <c r="J899" s="91"/>
      <c r="K899" s="91"/>
      <c r="L899" s="91"/>
      <c r="M899" s="91"/>
      <c r="N899" s="91"/>
      <c r="O899" s="91"/>
      <c r="P899" s="91"/>
      <c r="Q899" s="91"/>
      <c r="R899" s="91"/>
      <c r="S899" s="91"/>
      <c r="T899" s="91"/>
      <c r="U899" s="91"/>
      <c r="V899" s="92"/>
      <c r="W899" s="91"/>
      <c r="X899" s="91"/>
      <c r="Y899" s="92"/>
      <c r="Z899" s="91"/>
    </row>
    <row r="900" spans="1:26" x14ac:dyDescent="0.25">
      <c r="A900" s="11"/>
      <c r="B900" s="11"/>
      <c r="C900" s="16"/>
      <c r="D900" s="11"/>
      <c r="E900" s="11"/>
      <c r="F900" s="17"/>
      <c r="G900" s="91"/>
      <c r="H900" s="91"/>
      <c r="I900" s="91"/>
      <c r="J900" s="91"/>
      <c r="K900" s="91"/>
      <c r="L900" s="91"/>
      <c r="M900" s="91"/>
      <c r="N900" s="91"/>
      <c r="O900" s="91"/>
      <c r="P900" s="91"/>
      <c r="Q900" s="91"/>
      <c r="R900" s="91"/>
      <c r="S900" s="91"/>
      <c r="T900" s="91"/>
      <c r="U900" s="91"/>
      <c r="V900" s="92"/>
      <c r="W900" s="91"/>
      <c r="X900" s="91"/>
      <c r="Y900" s="92"/>
      <c r="Z900" s="91"/>
    </row>
    <row r="901" spans="1:26" x14ac:dyDescent="0.25">
      <c r="A901" s="11"/>
      <c r="B901" s="11"/>
      <c r="C901" s="16"/>
      <c r="D901" s="11"/>
      <c r="E901" s="11"/>
      <c r="F901" s="17"/>
      <c r="G901" s="91"/>
      <c r="H901" s="91"/>
      <c r="I901" s="91"/>
      <c r="J901" s="91"/>
      <c r="K901" s="91"/>
      <c r="L901" s="91"/>
      <c r="M901" s="91"/>
      <c r="N901" s="91"/>
      <c r="O901" s="91"/>
      <c r="P901" s="91"/>
      <c r="Q901" s="91"/>
      <c r="R901" s="91"/>
      <c r="S901" s="91"/>
      <c r="T901" s="91"/>
      <c r="U901" s="91"/>
      <c r="V901" s="92"/>
      <c r="W901" s="91"/>
      <c r="X901" s="91"/>
      <c r="Y901" s="92"/>
      <c r="Z901" s="91"/>
    </row>
    <row r="902" spans="1:26" x14ac:dyDescent="0.25">
      <c r="A902" s="11"/>
      <c r="B902" s="11"/>
      <c r="C902" s="16"/>
      <c r="D902" s="11"/>
      <c r="E902" s="11"/>
      <c r="F902" s="17"/>
      <c r="G902" s="91"/>
      <c r="H902" s="91"/>
      <c r="I902" s="91"/>
      <c r="J902" s="91"/>
      <c r="K902" s="91"/>
      <c r="L902" s="91"/>
      <c r="M902" s="91"/>
      <c r="N902" s="91"/>
      <c r="O902" s="91"/>
      <c r="P902" s="91"/>
      <c r="Q902" s="91"/>
      <c r="R902" s="91"/>
      <c r="S902" s="91"/>
      <c r="T902" s="91"/>
      <c r="U902" s="91"/>
      <c r="V902" s="92"/>
      <c r="W902" s="91"/>
      <c r="X902" s="91"/>
      <c r="Y902" s="92"/>
      <c r="Z902" s="91"/>
    </row>
    <row r="903" spans="1:26" x14ac:dyDescent="0.25">
      <c r="A903" s="11"/>
      <c r="B903" s="11"/>
      <c r="C903" s="16"/>
      <c r="D903" s="11"/>
      <c r="E903" s="11"/>
      <c r="F903" s="17"/>
      <c r="G903" s="91"/>
      <c r="H903" s="91"/>
      <c r="I903" s="91"/>
      <c r="J903" s="91"/>
      <c r="K903" s="91"/>
      <c r="L903" s="91"/>
      <c r="M903" s="91"/>
      <c r="N903" s="91"/>
      <c r="O903" s="91"/>
      <c r="P903" s="91"/>
      <c r="Q903" s="91"/>
      <c r="R903" s="91"/>
      <c r="S903" s="91"/>
      <c r="T903" s="91"/>
      <c r="U903" s="91"/>
      <c r="V903" s="92"/>
      <c r="W903" s="91"/>
      <c r="X903" s="91"/>
      <c r="Y903" s="92"/>
      <c r="Z903" s="91"/>
    </row>
    <row r="904" spans="1:26" x14ac:dyDescent="0.25">
      <c r="A904" s="11"/>
      <c r="B904" s="11"/>
      <c r="C904" s="16"/>
      <c r="D904" s="11"/>
      <c r="E904" s="11"/>
      <c r="F904" s="17"/>
      <c r="G904" s="11"/>
      <c r="H904" s="11"/>
      <c r="I904" s="11"/>
      <c r="J904" s="11"/>
      <c r="K904" s="11"/>
      <c r="L904" s="11"/>
      <c r="M904" s="11"/>
      <c r="N904" s="11"/>
      <c r="O904" s="11"/>
      <c r="P904" s="11"/>
      <c r="Q904" s="11"/>
      <c r="R904" s="11"/>
      <c r="S904" s="11"/>
      <c r="T904" s="11"/>
      <c r="U904" s="11"/>
      <c r="V904" s="17"/>
      <c r="W904" s="11"/>
      <c r="X904" s="11"/>
      <c r="Y904" s="17"/>
      <c r="Z904" s="11"/>
    </row>
    <row r="905" spans="1:26" x14ac:dyDescent="0.25">
      <c r="A905" s="11"/>
      <c r="B905" s="11"/>
      <c r="C905" s="16"/>
      <c r="D905" s="11"/>
      <c r="E905" s="11"/>
      <c r="F905" s="17"/>
      <c r="G905" s="91"/>
      <c r="H905" s="91"/>
      <c r="I905" s="91"/>
      <c r="J905" s="91"/>
      <c r="K905" s="91"/>
      <c r="L905" s="91"/>
      <c r="M905" s="91"/>
      <c r="N905" s="91"/>
      <c r="O905" s="91"/>
      <c r="P905" s="91"/>
      <c r="Q905" s="91"/>
      <c r="R905" s="91"/>
      <c r="S905" s="91"/>
      <c r="T905" s="91"/>
      <c r="U905" s="91"/>
      <c r="V905" s="92"/>
      <c r="W905" s="91"/>
      <c r="X905" s="91"/>
      <c r="Y905" s="92"/>
      <c r="Z905" s="91"/>
    </row>
    <row r="906" spans="1:26" x14ac:dyDescent="0.25">
      <c r="A906" s="11"/>
      <c r="B906" s="11"/>
      <c r="C906" s="16"/>
      <c r="D906" s="11"/>
      <c r="E906" s="11"/>
      <c r="F906" s="17"/>
      <c r="G906" s="91"/>
      <c r="H906" s="91"/>
      <c r="I906" s="91"/>
      <c r="J906" s="91"/>
      <c r="K906" s="91"/>
      <c r="L906" s="91"/>
      <c r="M906" s="91"/>
      <c r="N906" s="91"/>
      <c r="O906" s="91"/>
      <c r="P906" s="91"/>
      <c r="Q906" s="91"/>
      <c r="R906" s="91"/>
      <c r="S906" s="91"/>
      <c r="T906" s="91"/>
      <c r="U906" s="91"/>
      <c r="V906" s="92"/>
      <c r="W906" s="91"/>
      <c r="X906" s="91"/>
      <c r="Y906" s="92"/>
      <c r="Z906" s="91"/>
    </row>
    <row r="907" spans="1:26" x14ac:dyDescent="0.25">
      <c r="A907" s="11"/>
      <c r="B907" s="11"/>
      <c r="C907" s="16"/>
      <c r="D907" s="11"/>
      <c r="E907" s="11"/>
      <c r="F907" s="17"/>
      <c r="G907" s="91"/>
      <c r="H907" s="91"/>
      <c r="I907" s="91"/>
      <c r="J907" s="91"/>
      <c r="K907" s="91"/>
      <c r="L907" s="91"/>
      <c r="M907" s="91"/>
      <c r="N907" s="91"/>
      <c r="O907" s="91"/>
      <c r="P907" s="91"/>
      <c r="Q907" s="91"/>
      <c r="R907" s="91"/>
      <c r="S907" s="91"/>
      <c r="T907" s="91"/>
      <c r="U907" s="91"/>
      <c r="V907" s="92"/>
      <c r="W907" s="91"/>
      <c r="X907" s="91"/>
      <c r="Y907" s="92"/>
      <c r="Z907" s="91"/>
    </row>
    <row r="908" spans="1:26" x14ac:dyDescent="0.25">
      <c r="A908" s="11"/>
      <c r="B908" s="11"/>
      <c r="C908" s="16"/>
      <c r="D908" s="11"/>
      <c r="E908" s="11"/>
      <c r="F908" s="17"/>
      <c r="G908" s="91"/>
      <c r="H908" s="91"/>
      <c r="I908" s="91"/>
      <c r="J908" s="91"/>
      <c r="K908" s="91"/>
      <c r="L908" s="91"/>
      <c r="M908" s="91"/>
      <c r="N908" s="91"/>
      <c r="O908" s="91"/>
      <c r="P908" s="91"/>
      <c r="Q908" s="91"/>
      <c r="R908" s="91"/>
      <c r="S908" s="91"/>
      <c r="T908" s="91"/>
      <c r="U908" s="91"/>
      <c r="V908" s="92"/>
      <c r="W908" s="91"/>
      <c r="X908" s="91"/>
      <c r="Y908" s="92"/>
      <c r="Z908" s="91"/>
    </row>
    <row r="909" spans="1:26" x14ac:dyDescent="0.25">
      <c r="A909" s="11"/>
      <c r="B909" s="11"/>
      <c r="C909" s="16"/>
      <c r="D909" s="11"/>
      <c r="E909" s="11"/>
      <c r="F909" s="17"/>
      <c r="G909" s="91"/>
      <c r="H909" s="91"/>
      <c r="I909" s="91"/>
      <c r="J909" s="91"/>
      <c r="K909" s="91"/>
      <c r="L909" s="91"/>
      <c r="M909" s="91"/>
      <c r="N909" s="91"/>
      <c r="O909" s="91"/>
      <c r="P909" s="91"/>
      <c r="Q909" s="91"/>
      <c r="R909" s="91"/>
      <c r="S909" s="91"/>
      <c r="T909" s="91"/>
      <c r="U909" s="91"/>
      <c r="V909" s="92"/>
      <c r="W909" s="91"/>
      <c r="X909" s="91"/>
      <c r="Y909" s="92"/>
      <c r="Z909" s="91"/>
    </row>
    <row r="910" spans="1:26" x14ac:dyDescent="0.25">
      <c r="A910" s="11"/>
      <c r="B910" s="11"/>
      <c r="C910" s="16"/>
      <c r="D910" s="11"/>
      <c r="E910" s="11"/>
      <c r="F910" s="17"/>
      <c r="G910" s="11"/>
      <c r="H910" s="11"/>
      <c r="I910" s="11"/>
      <c r="J910" s="11"/>
      <c r="K910" s="11"/>
      <c r="L910" s="11"/>
      <c r="M910" s="11"/>
      <c r="N910" s="11"/>
      <c r="O910" s="11"/>
      <c r="P910" s="11"/>
      <c r="Q910" s="11"/>
      <c r="R910" s="11"/>
      <c r="S910" s="11"/>
      <c r="T910" s="11"/>
      <c r="U910" s="11"/>
      <c r="V910" s="17"/>
      <c r="W910" s="11"/>
      <c r="X910" s="11"/>
      <c r="Y910" s="17"/>
      <c r="Z910" s="11"/>
    </row>
    <row r="911" spans="1:26" x14ac:dyDescent="0.25">
      <c r="A911" s="11"/>
      <c r="B911" s="11"/>
      <c r="C911" s="16"/>
      <c r="D911" s="11"/>
      <c r="E911" s="11"/>
      <c r="F911" s="17"/>
      <c r="G911" s="91"/>
      <c r="H911" s="91"/>
      <c r="I911" s="91"/>
      <c r="J911" s="91"/>
      <c r="K911" s="91"/>
      <c r="L911" s="91"/>
      <c r="M911" s="91"/>
      <c r="N911" s="91"/>
      <c r="O911" s="91"/>
      <c r="P911" s="91"/>
      <c r="Q911" s="91"/>
      <c r="R911" s="91"/>
      <c r="S911" s="91"/>
      <c r="T911" s="91"/>
      <c r="U911" s="91"/>
      <c r="V911" s="92"/>
      <c r="W911" s="91"/>
      <c r="X911" s="91"/>
      <c r="Y911" s="92"/>
      <c r="Z911" s="91"/>
    </row>
    <row r="912" spans="1:26" x14ac:dyDescent="0.25">
      <c r="A912" s="11"/>
      <c r="B912" s="11"/>
      <c r="C912" s="16"/>
      <c r="D912" s="11"/>
      <c r="E912" s="11"/>
      <c r="F912" s="17"/>
      <c r="G912" s="91"/>
      <c r="H912" s="91"/>
      <c r="I912" s="91"/>
      <c r="J912" s="91"/>
      <c r="K912" s="91"/>
      <c r="L912" s="91"/>
      <c r="M912" s="91"/>
      <c r="N912" s="91"/>
      <c r="O912" s="91"/>
      <c r="P912" s="91"/>
      <c r="Q912" s="91"/>
      <c r="R912" s="91"/>
      <c r="S912" s="91"/>
      <c r="T912" s="91"/>
      <c r="U912" s="91"/>
      <c r="V912" s="92"/>
      <c r="W912" s="91"/>
      <c r="X912" s="91"/>
      <c r="Y912" s="92"/>
      <c r="Z912" s="91"/>
    </row>
    <row r="913" spans="1:26" x14ac:dyDescent="0.25">
      <c r="A913" s="11"/>
      <c r="B913" s="11"/>
      <c r="C913" s="16"/>
      <c r="D913" s="11"/>
      <c r="E913" s="11"/>
      <c r="F913" s="17"/>
      <c r="G913" s="91"/>
      <c r="H913" s="91"/>
      <c r="I913" s="91"/>
      <c r="J913" s="91"/>
      <c r="K913" s="91"/>
      <c r="L913" s="91"/>
      <c r="M913" s="91"/>
      <c r="N913" s="91"/>
      <c r="O913" s="91"/>
      <c r="P913" s="91"/>
      <c r="Q913" s="91"/>
      <c r="R913" s="91"/>
      <c r="S913" s="91"/>
      <c r="T913" s="91"/>
      <c r="U913" s="91"/>
      <c r="V913" s="92"/>
      <c r="W913" s="91"/>
      <c r="X913" s="91"/>
      <c r="Y913" s="92"/>
      <c r="Z913" s="91"/>
    </row>
    <row r="914" spans="1:26" x14ac:dyDescent="0.25">
      <c r="A914" s="11"/>
      <c r="B914" s="11"/>
      <c r="C914" s="16"/>
      <c r="D914" s="11"/>
      <c r="E914" s="11"/>
      <c r="F914" s="17"/>
      <c r="G914" s="91"/>
      <c r="H914" s="91"/>
      <c r="I914" s="91"/>
      <c r="J914" s="91"/>
      <c r="K914" s="91"/>
      <c r="L914" s="91"/>
      <c r="M914" s="91"/>
      <c r="N914" s="91"/>
      <c r="O914" s="91"/>
      <c r="P914" s="91"/>
      <c r="Q914" s="91"/>
      <c r="R914" s="91"/>
      <c r="S914" s="91"/>
      <c r="T914" s="91"/>
      <c r="U914" s="91"/>
      <c r="V914" s="92"/>
      <c r="W914" s="91"/>
      <c r="X914" s="91"/>
      <c r="Y914" s="92"/>
      <c r="Z914" s="91"/>
    </row>
    <row r="915" spans="1:26" x14ac:dyDescent="0.25">
      <c r="A915" s="11"/>
      <c r="B915" s="11"/>
      <c r="C915" s="16"/>
      <c r="D915" s="11"/>
      <c r="E915" s="11"/>
      <c r="F915" s="17"/>
      <c r="G915" s="91"/>
      <c r="H915" s="91"/>
      <c r="I915" s="91"/>
      <c r="J915" s="91"/>
      <c r="K915" s="91"/>
      <c r="L915" s="91"/>
      <c r="M915" s="91"/>
      <c r="N915" s="91"/>
      <c r="O915" s="91"/>
      <c r="P915" s="91"/>
      <c r="Q915" s="91"/>
      <c r="R915" s="91"/>
      <c r="S915" s="91"/>
      <c r="T915" s="91"/>
      <c r="U915" s="91"/>
      <c r="V915" s="92"/>
      <c r="W915" s="91"/>
      <c r="X915" s="91"/>
      <c r="Y915" s="92"/>
      <c r="Z915" s="91"/>
    </row>
    <row r="916" spans="1:26" x14ac:dyDescent="0.25">
      <c r="A916" s="11"/>
      <c r="B916" s="11"/>
      <c r="C916" s="16"/>
      <c r="D916" s="11"/>
      <c r="E916" s="11"/>
      <c r="F916" s="17"/>
      <c r="G916" s="11"/>
      <c r="H916" s="11"/>
      <c r="I916" s="11"/>
      <c r="J916" s="11"/>
      <c r="K916" s="11"/>
      <c r="L916" s="11"/>
      <c r="M916" s="11"/>
      <c r="N916" s="11"/>
      <c r="O916" s="11"/>
      <c r="P916" s="11"/>
      <c r="Q916" s="11"/>
      <c r="R916" s="11"/>
      <c r="S916" s="11"/>
      <c r="T916" s="11"/>
      <c r="U916" s="11"/>
      <c r="V916" s="17"/>
      <c r="W916" s="11"/>
      <c r="X916" s="11"/>
      <c r="Y916" s="17"/>
      <c r="Z916" s="11"/>
    </row>
    <row r="917" spans="1:26" x14ac:dyDescent="0.25">
      <c r="A917" s="11"/>
      <c r="B917" s="11"/>
      <c r="C917" s="16"/>
      <c r="D917" s="11"/>
      <c r="E917" s="11"/>
      <c r="F917" s="17"/>
      <c r="G917" s="91"/>
      <c r="H917" s="91"/>
      <c r="I917" s="91"/>
      <c r="J917" s="91"/>
      <c r="K917" s="91"/>
      <c r="L917" s="91"/>
      <c r="M917" s="91"/>
      <c r="N917" s="91"/>
      <c r="O917" s="91"/>
      <c r="P917" s="91"/>
      <c r="Q917" s="91"/>
      <c r="R917" s="91"/>
      <c r="S917" s="91"/>
      <c r="T917" s="91"/>
      <c r="U917" s="91"/>
      <c r="V917" s="92"/>
      <c r="W917" s="91"/>
      <c r="X917" s="91"/>
      <c r="Y917" s="92"/>
      <c r="Z917" s="91"/>
    </row>
    <row r="918" spans="1:26" x14ac:dyDescent="0.25">
      <c r="A918" s="11"/>
      <c r="B918" s="11"/>
      <c r="C918" s="16"/>
      <c r="D918" s="11"/>
      <c r="E918" s="11"/>
      <c r="F918" s="17"/>
      <c r="G918" s="91"/>
      <c r="H918" s="91"/>
      <c r="I918" s="91"/>
      <c r="J918" s="91"/>
      <c r="K918" s="91"/>
      <c r="L918" s="91"/>
      <c r="M918" s="91"/>
      <c r="N918" s="91"/>
      <c r="O918" s="91"/>
      <c r="P918" s="91"/>
      <c r="Q918" s="91"/>
      <c r="R918" s="91"/>
      <c r="S918" s="91"/>
      <c r="T918" s="91"/>
      <c r="U918" s="91"/>
      <c r="V918" s="92"/>
      <c r="W918" s="91"/>
      <c r="X918" s="91"/>
      <c r="Y918" s="92"/>
      <c r="Z918" s="91"/>
    </row>
    <row r="919" spans="1:26" x14ac:dyDescent="0.25">
      <c r="A919" s="11"/>
      <c r="B919" s="11"/>
      <c r="C919" s="16"/>
      <c r="D919" s="11"/>
      <c r="E919" s="11"/>
      <c r="F919" s="17"/>
      <c r="G919" s="91"/>
      <c r="H919" s="91"/>
      <c r="I919" s="91"/>
      <c r="J919" s="91"/>
      <c r="K919" s="91"/>
      <c r="L919" s="91"/>
      <c r="M919" s="91"/>
      <c r="N919" s="91"/>
      <c r="O919" s="91"/>
      <c r="P919" s="91"/>
      <c r="Q919" s="91"/>
      <c r="R919" s="91"/>
      <c r="S919" s="91"/>
      <c r="T919" s="91"/>
      <c r="U919" s="91"/>
      <c r="V919" s="92"/>
      <c r="W919" s="91"/>
      <c r="X919" s="91"/>
      <c r="Y919" s="92"/>
      <c r="Z919" s="91"/>
    </row>
    <row r="920" spans="1:26" x14ac:dyDescent="0.25">
      <c r="A920" s="11"/>
      <c r="B920" s="11"/>
      <c r="C920" s="16"/>
      <c r="D920" s="11"/>
      <c r="E920" s="11"/>
      <c r="F920" s="17"/>
      <c r="G920" s="91"/>
      <c r="H920" s="91"/>
      <c r="I920" s="91"/>
      <c r="J920" s="91"/>
      <c r="K920" s="91"/>
      <c r="L920" s="91"/>
      <c r="M920" s="91"/>
      <c r="N920" s="91"/>
      <c r="O920" s="91"/>
      <c r="P920" s="91"/>
      <c r="Q920" s="91"/>
      <c r="R920" s="91"/>
      <c r="S920" s="91"/>
      <c r="T920" s="91"/>
      <c r="U920" s="91"/>
      <c r="V920" s="92"/>
      <c r="W920" s="91"/>
      <c r="X920" s="91"/>
      <c r="Y920" s="92"/>
      <c r="Z920" s="91"/>
    </row>
    <row r="921" spans="1:26" x14ac:dyDescent="0.25">
      <c r="A921" s="11"/>
      <c r="B921" s="11"/>
      <c r="C921" s="16"/>
      <c r="D921" s="11"/>
      <c r="E921" s="11"/>
      <c r="F921" s="17"/>
      <c r="G921" s="91"/>
      <c r="H921" s="91"/>
      <c r="I921" s="91"/>
      <c r="J921" s="91"/>
      <c r="K921" s="91"/>
      <c r="L921" s="91"/>
      <c r="M921" s="91"/>
      <c r="N921" s="91"/>
      <c r="O921" s="91"/>
      <c r="P921" s="91"/>
      <c r="Q921" s="91"/>
      <c r="R921" s="91"/>
      <c r="S921" s="91"/>
      <c r="T921" s="91"/>
      <c r="U921" s="91"/>
      <c r="V921" s="92"/>
      <c r="W921" s="91"/>
      <c r="X921" s="91"/>
      <c r="Y921" s="92"/>
      <c r="Z921" s="91"/>
    </row>
    <row r="922" spans="1:26" x14ac:dyDescent="0.25">
      <c r="A922" s="11"/>
      <c r="B922" s="11"/>
      <c r="C922" s="16"/>
      <c r="D922" s="11"/>
      <c r="E922" s="11"/>
      <c r="F922" s="17"/>
      <c r="G922" s="11"/>
      <c r="H922" s="11"/>
      <c r="I922" s="11"/>
      <c r="J922" s="11"/>
      <c r="K922" s="11"/>
      <c r="L922" s="11"/>
      <c r="M922" s="11"/>
      <c r="N922" s="11"/>
      <c r="O922" s="11"/>
      <c r="P922" s="11"/>
      <c r="Q922" s="11"/>
      <c r="R922" s="11"/>
      <c r="S922" s="11"/>
      <c r="T922" s="11"/>
      <c r="U922" s="11"/>
      <c r="V922" s="17"/>
      <c r="W922" s="11"/>
      <c r="X922" s="11"/>
      <c r="Y922" s="17"/>
      <c r="Z922" s="11"/>
    </row>
    <row r="923" spans="1:26" x14ac:dyDescent="0.25">
      <c r="A923" s="11"/>
      <c r="B923" s="11"/>
      <c r="C923" s="16"/>
      <c r="D923" s="11"/>
      <c r="E923" s="11"/>
      <c r="F923" s="17"/>
      <c r="G923" s="91"/>
      <c r="H923" s="91"/>
      <c r="I923" s="91"/>
      <c r="J923" s="91"/>
      <c r="K923" s="91"/>
      <c r="L923" s="91"/>
      <c r="M923" s="91"/>
      <c r="N923" s="91"/>
      <c r="O923" s="91"/>
      <c r="P923" s="91"/>
      <c r="Q923" s="91"/>
      <c r="R923" s="91"/>
      <c r="S923" s="91"/>
      <c r="T923" s="91"/>
      <c r="U923" s="91"/>
      <c r="V923" s="92"/>
      <c r="W923" s="91"/>
      <c r="X923" s="91"/>
      <c r="Y923" s="92"/>
      <c r="Z923" s="91"/>
    </row>
    <row r="924" spans="1:26" x14ac:dyDescent="0.25">
      <c r="A924" s="11"/>
      <c r="B924" s="11"/>
      <c r="C924" s="16"/>
      <c r="D924" s="11"/>
      <c r="E924" s="11"/>
      <c r="F924" s="17"/>
      <c r="G924" s="91"/>
      <c r="H924" s="91"/>
      <c r="I924" s="91"/>
      <c r="J924" s="91"/>
      <c r="K924" s="91"/>
      <c r="L924" s="91"/>
      <c r="M924" s="91"/>
      <c r="N924" s="91"/>
      <c r="O924" s="91"/>
      <c r="P924" s="91"/>
      <c r="Q924" s="91"/>
      <c r="R924" s="91"/>
      <c r="S924" s="91"/>
      <c r="T924" s="91"/>
      <c r="U924" s="91"/>
      <c r="V924" s="92"/>
      <c r="W924" s="91"/>
      <c r="X924" s="91"/>
      <c r="Y924" s="92"/>
      <c r="Z924" s="91"/>
    </row>
    <row r="925" spans="1:26" x14ac:dyDescent="0.25">
      <c r="A925" s="11"/>
      <c r="B925" s="11"/>
      <c r="C925" s="16"/>
      <c r="D925" s="11"/>
      <c r="E925" s="11"/>
      <c r="F925" s="17"/>
      <c r="G925" s="91"/>
      <c r="H925" s="91"/>
      <c r="I925" s="91"/>
      <c r="J925" s="91"/>
      <c r="K925" s="91"/>
      <c r="L925" s="91"/>
      <c r="M925" s="91"/>
      <c r="N925" s="91"/>
      <c r="O925" s="91"/>
      <c r="P925" s="91"/>
      <c r="Q925" s="91"/>
      <c r="R925" s="91"/>
      <c r="S925" s="91"/>
      <c r="T925" s="91"/>
      <c r="U925" s="91"/>
      <c r="V925" s="92"/>
      <c r="W925" s="91"/>
      <c r="X925" s="91"/>
      <c r="Y925" s="92"/>
      <c r="Z925" s="91"/>
    </row>
    <row r="926" spans="1:26" x14ac:dyDescent="0.25">
      <c r="A926" s="11"/>
      <c r="B926" s="11"/>
      <c r="C926" s="16"/>
      <c r="D926" s="11"/>
      <c r="E926" s="11"/>
      <c r="F926" s="17"/>
      <c r="G926" s="91"/>
      <c r="H926" s="91"/>
      <c r="I926" s="91"/>
      <c r="J926" s="91"/>
      <c r="K926" s="91"/>
      <c r="L926" s="91"/>
      <c r="M926" s="91"/>
      <c r="N926" s="91"/>
      <c r="O926" s="91"/>
      <c r="P926" s="91"/>
      <c r="Q926" s="91"/>
      <c r="R926" s="91"/>
      <c r="S926" s="91"/>
      <c r="T926" s="91"/>
      <c r="U926" s="91"/>
      <c r="V926" s="92"/>
      <c r="W926" s="91"/>
      <c r="X926" s="91"/>
      <c r="Y926" s="92"/>
      <c r="Z926" s="91"/>
    </row>
    <row r="927" spans="1:26" x14ac:dyDescent="0.25">
      <c r="A927" s="11"/>
      <c r="B927" s="11"/>
      <c r="C927" s="16"/>
      <c r="D927" s="11"/>
      <c r="E927" s="11"/>
      <c r="F927" s="17"/>
      <c r="G927" s="91"/>
      <c r="H927" s="91"/>
      <c r="I927" s="91"/>
      <c r="J927" s="91"/>
      <c r="K927" s="91"/>
      <c r="L927" s="91"/>
      <c r="M927" s="91"/>
      <c r="N927" s="91"/>
      <c r="O927" s="91"/>
      <c r="P927" s="91"/>
      <c r="Q927" s="91"/>
      <c r="R927" s="91"/>
      <c r="S927" s="91"/>
      <c r="T927" s="91"/>
      <c r="U927" s="91"/>
      <c r="V927" s="92"/>
      <c r="W927" s="91"/>
      <c r="X927" s="91"/>
      <c r="Y927" s="92"/>
      <c r="Z927" s="91"/>
    </row>
    <row r="928" spans="1:26" x14ac:dyDescent="0.25">
      <c r="A928" s="11"/>
      <c r="B928" s="11"/>
      <c r="C928" s="16"/>
      <c r="D928" s="11"/>
      <c r="E928" s="11"/>
      <c r="F928" s="17"/>
      <c r="G928" s="11"/>
      <c r="H928" s="11"/>
      <c r="I928" s="11"/>
      <c r="J928" s="11"/>
      <c r="K928" s="11"/>
      <c r="L928" s="11"/>
      <c r="M928" s="11"/>
      <c r="N928" s="11"/>
      <c r="O928" s="11"/>
      <c r="P928" s="11"/>
      <c r="Q928" s="11"/>
      <c r="R928" s="11"/>
      <c r="S928" s="11"/>
      <c r="T928" s="11"/>
      <c r="U928" s="11"/>
      <c r="V928" s="17"/>
      <c r="W928" s="11"/>
      <c r="X928" s="11"/>
      <c r="Y928" s="17"/>
      <c r="Z928" s="11"/>
    </row>
    <row r="929" spans="1:26" x14ac:dyDescent="0.25">
      <c r="A929" s="11"/>
      <c r="B929" s="11"/>
      <c r="C929" s="16"/>
      <c r="D929" s="11"/>
      <c r="E929" s="11"/>
      <c r="F929" s="17"/>
      <c r="G929" s="91"/>
      <c r="H929" s="91"/>
      <c r="I929" s="91"/>
      <c r="J929" s="91"/>
      <c r="K929" s="91"/>
      <c r="L929" s="91"/>
      <c r="M929" s="91"/>
      <c r="N929" s="91"/>
      <c r="O929" s="91"/>
      <c r="P929" s="91"/>
      <c r="Q929" s="91"/>
      <c r="R929" s="91"/>
      <c r="S929" s="91"/>
      <c r="T929" s="91"/>
      <c r="U929" s="91"/>
      <c r="V929" s="92"/>
      <c r="W929" s="91"/>
      <c r="X929" s="91"/>
      <c r="Y929" s="92"/>
      <c r="Z929" s="91"/>
    </row>
    <row r="930" spans="1:26" x14ac:dyDescent="0.25">
      <c r="A930" s="11"/>
      <c r="B930" s="11"/>
      <c r="C930" s="16"/>
      <c r="D930" s="11"/>
      <c r="E930" s="11"/>
      <c r="F930" s="17"/>
      <c r="G930" s="91"/>
      <c r="H930" s="91"/>
      <c r="I930" s="91"/>
      <c r="J930" s="91"/>
      <c r="K930" s="91"/>
      <c r="L930" s="91"/>
      <c r="M930" s="91"/>
      <c r="N930" s="91"/>
      <c r="O930" s="91"/>
      <c r="P930" s="91"/>
      <c r="Q930" s="91"/>
      <c r="R930" s="91"/>
      <c r="S930" s="91"/>
      <c r="T930" s="91"/>
      <c r="U930" s="91"/>
      <c r="V930" s="92"/>
      <c r="W930" s="91"/>
      <c r="X930" s="91"/>
      <c r="Y930" s="92"/>
      <c r="Z930" s="91"/>
    </row>
    <row r="931" spans="1:26" x14ac:dyDescent="0.25">
      <c r="A931" s="11"/>
      <c r="B931" s="11"/>
      <c r="C931" s="16"/>
      <c r="D931" s="11"/>
      <c r="E931" s="11"/>
      <c r="F931" s="17"/>
      <c r="G931" s="91"/>
      <c r="H931" s="91"/>
      <c r="I931" s="91"/>
      <c r="J931" s="91"/>
      <c r="K931" s="91"/>
      <c r="L931" s="91"/>
      <c r="M931" s="91"/>
      <c r="N931" s="91"/>
      <c r="O931" s="91"/>
      <c r="P931" s="91"/>
      <c r="Q931" s="91"/>
      <c r="R931" s="91"/>
      <c r="S931" s="91"/>
      <c r="T931" s="91"/>
      <c r="U931" s="91"/>
      <c r="V931" s="92"/>
      <c r="W931" s="91"/>
      <c r="X931" s="91"/>
      <c r="Y931" s="92"/>
      <c r="Z931" s="91"/>
    </row>
    <row r="932" spans="1:26" x14ac:dyDescent="0.25">
      <c r="A932" s="11"/>
      <c r="B932" s="11"/>
      <c r="C932" s="16"/>
      <c r="D932" s="11"/>
      <c r="E932" s="11"/>
      <c r="F932" s="17"/>
      <c r="G932" s="91"/>
      <c r="H932" s="91"/>
      <c r="I932" s="91"/>
      <c r="J932" s="91"/>
      <c r="K932" s="91"/>
      <c r="L932" s="91"/>
      <c r="M932" s="91"/>
      <c r="N932" s="91"/>
      <c r="O932" s="91"/>
      <c r="P932" s="91"/>
      <c r="Q932" s="91"/>
      <c r="R932" s="91"/>
      <c r="S932" s="91"/>
      <c r="T932" s="91"/>
      <c r="U932" s="91"/>
      <c r="V932" s="92"/>
      <c r="W932" s="91"/>
      <c r="X932" s="91"/>
      <c r="Y932" s="92"/>
      <c r="Z932" s="91"/>
    </row>
    <row r="933" spans="1:26" x14ac:dyDescent="0.25">
      <c r="A933" s="11"/>
      <c r="B933" s="11"/>
      <c r="C933" s="16"/>
      <c r="D933" s="11"/>
      <c r="E933" s="11"/>
      <c r="F933" s="17"/>
      <c r="G933" s="91"/>
      <c r="H933" s="91"/>
      <c r="I933" s="91"/>
      <c r="J933" s="91"/>
      <c r="K933" s="91"/>
      <c r="L933" s="91"/>
      <c r="M933" s="91"/>
      <c r="N933" s="91"/>
      <c r="O933" s="91"/>
      <c r="P933" s="91"/>
      <c r="Q933" s="91"/>
      <c r="R933" s="91"/>
      <c r="S933" s="91"/>
      <c r="T933" s="91"/>
      <c r="U933" s="91"/>
      <c r="V933" s="92"/>
      <c r="W933" s="91"/>
      <c r="X933" s="91"/>
      <c r="Y933" s="92"/>
      <c r="Z933" s="91"/>
    </row>
    <row r="934" spans="1:26" x14ac:dyDescent="0.25">
      <c r="A934" s="11"/>
      <c r="B934" s="11"/>
      <c r="C934" s="16"/>
      <c r="D934" s="11"/>
      <c r="E934" s="11"/>
      <c r="F934" s="17"/>
      <c r="G934" s="11"/>
      <c r="H934" s="11"/>
      <c r="I934" s="11"/>
      <c r="J934" s="11"/>
      <c r="K934" s="11"/>
      <c r="L934" s="11"/>
      <c r="M934" s="11"/>
      <c r="N934" s="11"/>
      <c r="O934" s="11"/>
      <c r="P934" s="11"/>
      <c r="Q934" s="11"/>
      <c r="R934" s="11"/>
      <c r="S934" s="11"/>
      <c r="T934" s="11"/>
      <c r="U934" s="11"/>
      <c r="V934" s="17"/>
      <c r="W934" s="11"/>
      <c r="X934" s="11"/>
      <c r="Y934" s="17"/>
      <c r="Z934" s="11"/>
    </row>
    <row r="935" spans="1:26" x14ac:dyDescent="0.25">
      <c r="A935" s="11"/>
      <c r="B935" s="11"/>
      <c r="C935" s="16"/>
      <c r="D935" s="11"/>
      <c r="E935" s="11"/>
      <c r="F935" s="17"/>
      <c r="G935" s="91"/>
      <c r="H935" s="91"/>
      <c r="I935" s="91"/>
      <c r="J935" s="91"/>
      <c r="K935" s="91"/>
      <c r="L935" s="91"/>
      <c r="M935" s="91"/>
      <c r="N935" s="91"/>
      <c r="O935" s="91"/>
      <c r="P935" s="91"/>
      <c r="Q935" s="91"/>
      <c r="R935" s="91"/>
      <c r="S935" s="91"/>
      <c r="T935" s="91"/>
      <c r="U935" s="91"/>
      <c r="V935" s="92"/>
      <c r="W935" s="91"/>
      <c r="X935" s="91"/>
      <c r="Y935" s="92"/>
      <c r="Z935" s="91"/>
    </row>
    <row r="936" spans="1:26" x14ac:dyDescent="0.25">
      <c r="A936" s="11"/>
      <c r="B936" s="11"/>
      <c r="C936" s="16"/>
      <c r="D936" s="11"/>
      <c r="E936" s="11"/>
      <c r="F936" s="17"/>
      <c r="G936" s="91"/>
      <c r="H936" s="91"/>
      <c r="I936" s="91"/>
      <c r="J936" s="91"/>
      <c r="K936" s="91"/>
      <c r="L936" s="91"/>
      <c r="M936" s="91"/>
      <c r="N936" s="91"/>
      <c r="O936" s="91"/>
      <c r="P936" s="91"/>
      <c r="Q936" s="91"/>
      <c r="R936" s="91"/>
      <c r="S936" s="91"/>
      <c r="T936" s="91"/>
      <c r="U936" s="91"/>
      <c r="V936" s="92"/>
      <c r="W936" s="91"/>
      <c r="X936" s="91"/>
      <c r="Y936" s="92"/>
      <c r="Z936" s="91"/>
    </row>
    <row r="937" spans="1:26" x14ac:dyDescent="0.25">
      <c r="A937" s="11"/>
      <c r="B937" s="11"/>
      <c r="C937" s="16"/>
      <c r="D937" s="11"/>
      <c r="E937" s="11"/>
      <c r="F937" s="17"/>
      <c r="G937" s="91"/>
      <c r="H937" s="91"/>
      <c r="I937" s="91"/>
      <c r="J937" s="91"/>
      <c r="K937" s="91"/>
      <c r="L937" s="91"/>
      <c r="M937" s="91"/>
      <c r="N937" s="91"/>
      <c r="O937" s="91"/>
      <c r="P937" s="91"/>
      <c r="Q937" s="91"/>
      <c r="R937" s="91"/>
      <c r="S937" s="91"/>
      <c r="T937" s="91"/>
      <c r="U937" s="91"/>
      <c r="V937" s="92"/>
      <c r="W937" s="91"/>
      <c r="X937" s="91"/>
      <c r="Y937" s="92"/>
      <c r="Z937" s="91"/>
    </row>
    <row r="938" spans="1:26" x14ac:dyDescent="0.25">
      <c r="A938" s="11"/>
      <c r="B938" s="11"/>
      <c r="C938" s="16"/>
      <c r="D938" s="11"/>
      <c r="E938" s="11"/>
      <c r="F938" s="17"/>
      <c r="G938" s="91"/>
      <c r="H938" s="91"/>
      <c r="I938" s="91"/>
      <c r="J938" s="91"/>
      <c r="K938" s="91"/>
      <c r="L938" s="91"/>
      <c r="M938" s="91"/>
      <c r="N938" s="91"/>
      <c r="O938" s="91"/>
      <c r="P938" s="91"/>
      <c r="Q938" s="91"/>
      <c r="R938" s="91"/>
      <c r="S938" s="91"/>
      <c r="T938" s="91"/>
      <c r="U938" s="91"/>
      <c r="V938" s="92"/>
      <c r="W938" s="91"/>
      <c r="X938" s="91"/>
      <c r="Y938" s="92"/>
      <c r="Z938" s="91"/>
    </row>
    <row r="939" spans="1:26" x14ac:dyDescent="0.25">
      <c r="A939" s="11"/>
      <c r="B939" s="11"/>
      <c r="C939" s="16"/>
      <c r="D939" s="11"/>
      <c r="E939" s="11"/>
      <c r="F939" s="17"/>
      <c r="G939" s="91"/>
      <c r="H939" s="91"/>
      <c r="I939" s="91"/>
      <c r="J939" s="91"/>
      <c r="K939" s="91"/>
      <c r="L939" s="91"/>
      <c r="M939" s="91"/>
      <c r="N939" s="91"/>
      <c r="O939" s="91"/>
      <c r="P939" s="91"/>
      <c r="Q939" s="91"/>
      <c r="R939" s="91"/>
      <c r="S939" s="91"/>
      <c r="T939" s="91"/>
      <c r="U939" s="91"/>
      <c r="V939" s="92"/>
      <c r="W939" s="91"/>
      <c r="X939" s="91"/>
      <c r="Y939" s="92"/>
      <c r="Z939" s="91"/>
    </row>
    <row r="940" spans="1:26" x14ac:dyDescent="0.25">
      <c r="A940" s="11"/>
      <c r="B940" s="11"/>
      <c r="C940" s="16"/>
      <c r="D940" s="11"/>
      <c r="E940" s="11"/>
      <c r="F940" s="17"/>
      <c r="G940" s="11"/>
      <c r="H940" s="11"/>
      <c r="I940" s="11"/>
      <c r="J940" s="11"/>
      <c r="K940" s="11"/>
      <c r="L940" s="11"/>
      <c r="M940" s="11"/>
      <c r="N940" s="11"/>
      <c r="O940" s="11"/>
      <c r="P940" s="11"/>
      <c r="Q940" s="11"/>
      <c r="R940" s="11"/>
      <c r="S940" s="11"/>
      <c r="T940" s="11"/>
      <c r="U940" s="11"/>
      <c r="V940" s="17"/>
      <c r="W940" s="11"/>
      <c r="X940" s="11"/>
      <c r="Y940" s="17"/>
      <c r="Z940" s="11"/>
    </row>
    <row r="941" spans="1:26" x14ac:dyDescent="0.25">
      <c r="A941" s="11"/>
      <c r="B941" s="11"/>
      <c r="C941" s="16"/>
      <c r="D941" s="11"/>
      <c r="E941" s="11"/>
      <c r="F941" s="17"/>
      <c r="G941" s="91"/>
      <c r="H941" s="91"/>
      <c r="I941" s="91"/>
      <c r="J941" s="91"/>
      <c r="K941" s="91"/>
      <c r="L941" s="91"/>
      <c r="M941" s="91"/>
      <c r="N941" s="91"/>
      <c r="O941" s="91"/>
      <c r="P941" s="91"/>
      <c r="Q941" s="91"/>
      <c r="R941" s="91"/>
      <c r="S941" s="91"/>
      <c r="T941" s="91"/>
      <c r="U941" s="91"/>
      <c r="V941" s="92"/>
      <c r="W941" s="91"/>
      <c r="X941" s="91"/>
      <c r="Y941" s="92"/>
      <c r="Z941" s="91"/>
    </row>
    <row r="942" spans="1:26" x14ac:dyDescent="0.25">
      <c r="A942" s="11"/>
      <c r="B942" s="11"/>
      <c r="C942" s="16"/>
      <c r="D942" s="11"/>
      <c r="E942" s="11"/>
      <c r="F942" s="17"/>
      <c r="G942" s="91"/>
      <c r="H942" s="91"/>
      <c r="I942" s="91"/>
      <c r="J942" s="91"/>
      <c r="K942" s="91"/>
      <c r="L942" s="91"/>
      <c r="M942" s="91"/>
      <c r="N942" s="91"/>
      <c r="O942" s="91"/>
      <c r="P942" s="91"/>
      <c r="Q942" s="91"/>
      <c r="R942" s="91"/>
      <c r="S942" s="91"/>
      <c r="T942" s="91"/>
      <c r="U942" s="91"/>
      <c r="V942" s="92"/>
      <c r="W942" s="91"/>
      <c r="X942" s="91"/>
      <c r="Y942" s="92"/>
      <c r="Z942" s="91"/>
    </row>
    <row r="943" spans="1:26" x14ac:dyDescent="0.25">
      <c r="A943" s="11"/>
      <c r="B943" s="11"/>
      <c r="C943" s="16"/>
      <c r="D943" s="11"/>
      <c r="E943" s="11"/>
      <c r="F943" s="17"/>
      <c r="G943" s="91"/>
      <c r="H943" s="91"/>
      <c r="I943" s="91"/>
      <c r="J943" s="91"/>
      <c r="K943" s="91"/>
      <c r="L943" s="91"/>
      <c r="M943" s="91"/>
      <c r="N943" s="91"/>
      <c r="O943" s="91"/>
      <c r="P943" s="91"/>
      <c r="Q943" s="91"/>
      <c r="R943" s="91"/>
      <c r="S943" s="91"/>
      <c r="T943" s="91"/>
      <c r="U943" s="91"/>
      <c r="V943" s="92"/>
      <c r="W943" s="91"/>
      <c r="X943" s="91"/>
      <c r="Y943" s="92"/>
      <c r="Z943" s="91"/>
    </row>
    <row r="944" spans="1:26" x14ac:dyDescent="0.25">
      <c r="A944" s="11"/>
      <c r="B944" s="11"/>
      <c r="C944" s="16"/>
      <c r="D944" s="11"/>
      <c r="E944" s="11"/>
      <c r="F944" s="17"/>
      <c r="G944" s="91"/>
      <c r="H944" s="91"/>
      <c r="I944" s="91"/>
      <c r="J944" s="91"/>
      <c r="K944" s="91"/>
      <c r="L944" s="91"/>
      <c r="M944" s="91"/>
      <c r="N944" s="91"/>
      <c r="O944" s="91"/>
      <c r="P944" s="91"/>
      <c r="Q944" s="91"/>
      <c r="R944" s="91"/>
      <c r="S944" s="91"/>
      <c r="T944" s="91"/>
      <c r="U944" s="91"/>
      <c r="V944" s="92"/>
      <c r="W944" s="91"/>
      <c r="X944" s="91"/>
      <c r="Y944" s="92"/>
      <c r="Z944" s="91"/>
    </row>
    <row r="945" spans="1:26" x14ac:dyDescent="0.25">
      <c r="A945" s="11"/>
      <c r="B945" s="11"/>
      <c r="C945" s="16"/>
      <c r="D945" s="11"/>
      <c r="E945" s="11"/>
      <c r="F945" s="17"/>
      <c r="G945" s="91"/>
      <c r="H945" s="91"/>
      <c r="I945" s="91"/>
      <c r="J945" s="91"/>
      <c r="K945" s="91"/>
      <c r="L945" s="91"/>
      <c r="M945" s="91"/>
      <c r="N945" s="91"/>
      <c r="O945" s="91"/>
      <c r="P945" s="91"/>
      <c r="Q945" s="91"/>
      <c r="R945" s="91"/>
      <c r="S945" s="91"/>
      <c r="T945" s="91"/>
      <c r="U945" s="91"/>
      <c r="V945" s="92"/>
      <c r="W945" s="91"/>
      <c r="X945" s="91"/>
      <c r="Y945" s="92"/>
      <c r="Z945" s="91"/>
    </row>
    <row r="946" spans="1:26" x14ac:dyDescent="0.25">
      <c r="A946" s="11"/>
      <c r="B946" s="11"/>
      <c r="C946" s="16"/>
      <c r="D946" s="11"/>
      <c r="E946" s="11"/>
      <c r="F946" s="17"/>
      <c r="G946" s="11"/>
      <c r="H946" s="11"/>
      <c r="I946" s="11"/>
      <c r="J946" s="11"/>
      <c r="K946" s="11"/>
      <c r="L946" s="11"/>
      <c r="M946" s="11"/>
      <c r="N946" s="11"/>
      <c r="O946" s="11"/>
      <c r="P946" s="11"/>
      <c r="Q946" s="11"/>
      <c r="R946" s="11"/>
      <c r="S946" s="11"/>
      <c r="T946" s="11"/>
      <c r="U946" s="11"/>
      <c r="V946" s="17"/>
      <c r="W946" s="11"/>
      <c r="X946" s="11"/>
      <c r="Y946" s="17"/>
      <c r="Z946" s="11"/>
    </row>
    <row r="947" spans="1:26" x14ac:dyDescent="0.25">
      <c r="A947" s="11"/>
      <c r="B947" s="11"/>
      <c r="C947" s="16"/>
      <c r="D947" s="11"/>
      <c r="E947" s="11"/>
      <c r="F947" s="17"/>
      <c r="G947" s="91"/>
      <c r="H947" s="91"/>
      <c r="I947" s="91"/>
      <c r="J947" s="91"/>
      <c r="K947" s="91"/>
      <c r="L947" s="91"/>
      <c r="M947" s="91"/>
      <c r="N947" s="91"/>
      <c r="O947" s="91"/>
      <c r="P947" s="91"/>
      <c r="Q947" s="91"/>
      <c r="R947" s="91"/>
      <c r="S947" s="91"/>
      <c r="T947" s="91"/>
      <c r="U947" s="91"/>
      <c r="V947" s="92"/>
      <c r="W947" s="91"/>
      <c r="X947" s="91"/>
      <c r="Y947" s="92"/>
      <c r="Z947" s="91"/>
    </row>
    <row r="948" spans="1:26" x14ac:dyDescent="0.25">
      <c r="A948" s="11"/>
      <c r="B948" s="11"/>
      <c r="C948" s="16"/>
      <c r="D948" s="11"/>
      <c r="E948" s="11"/>
      <c r="F948" s="17"/>
      <c r="G948" s="91"/>
      <c r="H948" s="91"/>
      <c r="I948" s="91"/>
      <c r="J948" s="91"/>
      <c r="K948" s="91"/>
      <c r="L948" s="91"/>
      <c r="M948" s="91"/>
      <c r="N948" s="91"/>
      <c r="O948" s="91"/>
      <c r="P948" s="91"/>
      <c r="Q948" s="91"/>
      <c r="R948" s="91"/>
      <c r="S948" s="91"/>
      <c r="T948" s="91"/>
      <c r="U948" s="91"/>
      <c r="V948" s="92"/>
      <c r="W948" s="91"/>
      <c r="X948" s="91"/>
      <c r="Y948" s="92"/>
      <c r="Z948" s="91"/>
    </row>
    <row r="949" spans="1:26" x14ac:dyDescent="0.25">
      <c r="A949" s="11"/>
      <c r="B949" s="11"/>
      <c r="C949" s="16"/>
      <c r="D949" s="11"/>
      <c r="E949" s="11"/>
      <c r="F949" s="17"/>
      <c r="G949" s="91"/>
      <c r="H949" s="91"/>
      <c r="I949" s="91"/>
      <c r="J949" s="91"/>
      <c r="K949" s="91"/>
      <c r="L949" s="91"/>
      <c r="M949" s="91"/>
      <c r="N949" s="91"/>
      <c r="O949" s="91"/>
      <c r="P949" s="91"/>
      <c r="Q949" s="91"/>
      <c r="R949" s="91"/>
      <c r="S949" s="91"/>
      <c r="T949" s="91"/>
      <c r="U949" s="91"/>
      <c r="V949" s="92"/>
      <c r="W949" s="91"/>
      <c r="X949" s="91"/>
      <c r="Y949" s="92"/>
      <c r="Z949" s="91"/>
    </row>
    <row r="950" spans="1:26" x14ac:dyDescent="0.25">
      <c r="A950" s="11"/>
      <c r="B950" s="11"/>
      <c r="C950" s="16"/>
      <c r="D950" s="11"/>
      <c r="E950" s="11"/>
      <c r="F950" s="17"/>
      <c r="G950" s="91"/>
      <c r="H950" s="91"/>
      <c r="I950" s="91"/>
      <c r="J950" s="91"/>
      <c r="K950" s="91"/>
      <c r="L950" s="91"/>
      <c r="M950" s="91"/>
      <c r="N950" s="91"/>
      <c r="O950" s="91"/>
      <c r="P950" s="91"/>
      <c r="Q950" s="91"/>
      <c r="R950" s="91"/>
      <c r="S950" s="91"/>
      <c r="T950" s="91"/>
      <c r="U950" s="91"/>
      <c r="V950" s="92"/>
      <c r="W950" s="91"/>
      <c r="X950" s="91"/>
      <c r="Y950" s="92"/>
      <c r="Z950" s="91"/>
    </row>
    <row r="951" spans="1:26" x14ac:dyDescent="0.25">
      <c r="A951" s="11"/>
      <c r="B951" s="11"/>
      <c r="C951" s="16"/>
      <c r="D951" s="11"/>
      <c r="E951" s="11"/>
      <c r="F951" s="17"/>
      <c r="G951" s="91"/>
      <c r="H951" s="91"/>
      <c r="I951" s="91"/>
      <c r="J951" s="91"/>
      <c r="K951" s="91"/>
      <c r="L951" s="91"/>
      <c r="M951" s="91"/>
      <c r="N951" s="91"/>
      <c r="O951" s="91"/>
      <c r="P951" s="91"/>
      <c r="Q951" s="91"/>
      <c r="R951" s="91"/>
      <c r="S951" s="91"/>
      <c r="T951" s="91"/>
      <c r="U951" s="91"/>
      <c r="V951" s="92"/>
      <c r="W951" s="91"/>
      <c r="X951" s="91"/>
      <c r="Y951" s="92"/>
      <c r="Z951" s="91"/>
    </row>
    <row r="952" spans="1:26" x14ac:dyDescent="0.25">
      <c r="A952" s="11"/>
      <c r="B952" s="11"/>
      <c r="C952" s="16"/>
      <c r="D952" s="11"/>
      <c r="E952" s="11"/>
      <c r="F952" s="17"/>
      <c r="G952" s="11"/>
      <c r="H952" s="11"/>
      <c r="I952" s="11"/>
      <c r="J952" s="11"/>
      <c r="K952" s="11"/>
      <c r="L952" s="11"/>
      <c r="M952" s="11"/>
      <c r="N952" s="11"/>
      <c r="O952" s="11"/>
      <c r="P952" s="11"/>
      <c r="Q952" s="11"/>
      <c r="R952" s="11"/>
      <c r="S952" s="11"/>
      <c r="T952" s="11"/>
      <c r="U952" s="11"/>
      <c r="V952" s="17"/>
      <c r="W952" s="11"/>
      <c r="X952" s="11"/>
      <c r="Y952" s="17"/>
      <c r="Z952" s="11"/>
    </row>
    <row r="953" spans="1:26" x14ac:dyDescent="0.25">
      <c r="A953" s="11"/>
      <c r="B953" s="11"/>
      <c r="C953" s="16"/>
      <c r="D953" s="11"/>
      <c r="E953" s="11"/>
      <c r="F953" s="17"/>
      <c r="G953" s="91"/>
      <c r="H953" s="91"/>
      <c r="I953" s="91"/>
      <c r="J953" s="91"/>
      <c r="K953" s="91"/>
      <c r="L953" s="91"/>
      <c r="M953" s="91"/>
      <c r="N953" s="91"/>
      <c r="O953" s="91"/>
      <c r="P953" s="91"/>
      <c r="Q953" s="91"/>
      <c r="R953" s="91"/>
      <c r="S953" s="91"/>
      <c r="T953" s="91"/>
      <c r="U953" s="91"/>
      <c r="V953" s="92"/>
      <c r="W953" s="91"/>
      <c r="X953" s="91"/>
      <c r="Y953" s="92"/>
      <c r="Z953" s="91"/>
    </row>
    <row r="954" spans="1:26" x14ac:dyDescent="0.25">
      <c r="A954" s="11"/>
      <c r="B954" s="11"/>
      <c r="C954" s="16"/>
      <c r="D954" s="11"/>
      <c r="E954" s="11"/>
      <c r="F954" s="17"/>
      <c r="G954" s="91"/>
      <c r="H954" s="91"/>
      <c r="I954" s="91"/>
      <c r="J954" s="91"/>
      <c r="K954" s="91"/>
      <c r="L954" s="91"/>
      <c r="M954" s="91"/>
      <c r="N954" s="91"/>
      <c r="O954" s="91"/>
      <c r="P954" s="91"/>
      <c r="Q954" s="91"/>
      <c r="R954" s="91"/>
      <c r="S954" s="91"/>
      <c r="T954" s="91"/>
      <c r="U954" s="91"/>
      <c r="V954" s="92"/>
      <c r="W954" s="91"/>
      <c r="X954" s="91"/>
      <c r="Y954" s="92"/>
      <c r="Z954" s="91"/>
    </row>
    <row r="955" spans="1:26" x14ac:dyDescent="0.25">
      <c r="A955" s="11"/>
      <c r="B955" s="11"/>
      <c r="C955" s="16"/>
      <c r="D955" s="11"/>
      <c r="E955" s="11"/>
      <c r="F955" s="17"/>
      <c r="G955" s="91"/>
      <c r="H955" s="91"/>
      <c r="I955" s="91"/>
      <c r="J955" s="91"/>
      <c r="K955" s="91"/>
      <c r="L955" s="91"/>
      <c r="M955" s="91"/>
      <c r="N955" s="91"/>
      <c r="O955" s="91"/>
      <c r="P955" s="91"/>
      <c r="Q955" s="91"/>
      <c r="R955" s="91"/>
      <c r="S955" s="91"/>
      <c r="T955" s="91"/>
      <c r="U955" s="91"/>
      <c r="V955" s="92"/>
      <c r="W955" s="91"/>
      <c r="X955" s="91"/>
      <c r="Y955" s="92"/>
      <c r="Z955" s="91"/>
    </row>
    <row r="956" spans="1:26" x14ac:dyDescent="0.25">
      <c r="A956" s="11"/>
      <c r="B956" s="11"/>
      <c r="C956" s="16"/>
      <c r="D956" s="11"/>
      <c r="E956" s="11"/>
      <c r="F956" s="17"/>
      <c r="G956" s="91"/>
      <c r="H956" s="91"/>
      <c r="I956" s="91"/>
      <c r="J956" s="91"/>
      <c r="K956" s="91"/>
      <c r="L956" s="91"/>
      <c r="M956" s="91"/>
      <c r="N956" s="91"/>
      <c r="O956" s="91"/>
      <c r="P956" s="91"/>
      <c r="Q956" s="91"/>
      <c r="R956" s="91"/>
      <c r="S956" s="91"/>
      <c r="T956" s="91"/>
      <c r="U956" s="91"/>
      <c r="V956" s="92"/>
      <c r="W956" s="91"/>
      <c r="X956" s="91"/>
      <c r="Y956" s="92"/>
      <c r="Z956" s="91"/>
    </row>
    <row r="957" spans="1:26" x14ac:dyDescent="0.25">
      <c r="A957" s="11"/>
      <c r="B957" s="11"/>
      <c r="C957" s="16"/>
      <c r="D957" s="11"/>
      <c r="E957" s="11"/>
      <c r="F957" s="17"/>
      <c r="G957" s="91"/>
      <c r="H957" s="91"/>
      <c r="I957" s="91"/>
      <c r="J957" s="91"/>
      <c r="K957" s="91"/>
      <c r="L957" s="91"/>
      <c r="M957" s="91"/>
      <c r="N957" s="91"/>
      <c r="O957" s="91"/>
      <c r="P957" s="91"/>
      <c r="Q957" s="91"/>
      <c r="R957" s="91"/>
      <c r="S957" s="91"/>
      <c r="T957" s="91"/>
      <c r="U957" s="91"/>
      <c r="V957" s="92"/>
      <c r="W957" s="91"/>
      <c r="X957" s="91"/>
      <c r="Y957" s="92"/>
      <c r="Z957" s="91"/>
    </row>
    <row r="958" spans="1:26" x14ac:dyDescent="0.25">
      <c r="A958" s="11"/>
      <c r="B958" s="11"/>
      <c r="C958" s="16"/>
      <c r="D958" s="11"/>
      <c r="E958" s="11"/>
      <c r="F958" s="17"/>
      <c r="G958" s="11"/>
      <c r="H958" s="11"/>
      <c r="I958" s="11"/>
      <c r="J958" s="11"/>
      <c r="K958" s="11"/>
      <c r="L958" s="11"/>
      <c r="M958" s="11"/>
      <c r="N958" s="11"/>
      <c r="O958" s="11"/>
      <c r="P958" s="11"/>
      <c r="Q958" s="11"/>
      <c r="R958" s="11"/>
      <c r="S958" s="11"/>
      <c r="T958" s="11"/>
      <c r="U958" s="11"/>
      <c r="V958" s="17"/>
      <c r="W958" s="11"/>
      <c r="X958" s="11"/>
      <c r="Y958" s="17"/>
      <c r="Z958" s="11"/>
    </row>
    <row r="959" spans="1:26" x14ac:dyDescent="0.25">
      <c r="A959" s="11"/>
      <c r="B959" s="11"/>
      <c r="C959" s="16"/>
      <c r="D959" s="11"/>
      <c r="E959" s="11"/>
      <c r="F959" s="17"/>
      <c r="G959" s="91"/>
      <c r="H959" s="91"/>
      <c r="I959" s="91"/>
      <c r="J959" s="91"/>
      <c r="K959" s="91"/>
      <c r="L959" s="91"/>
      <c r="M959" s="91"/>
      <c r="N959" s="91"/>
      <c r="O959" s="91"/>
      <c r="P959" s="91"/>
      <c r="Q959" s="91"/>
      <c r="R959" s="91"/>
      <c r="S959" s="91"/>
      <c r="T959" s="91"/>
      <c r="U959" s="91"/>
      <c r="V959" s="92"/>
      <c r="W959" s="91"/>
      <c r="X959" s="91"/>
      <c r="Y959" s="92"/>
      <c r="Z959" s="91"/>
    </row>
    <row r="960" spans="1:26" x14ac:dyDescent="0.25">
      <c r="A960" s="11"/>
      <c r="B960" s="11"/>
      <c r="C960" s="16"/>
      <c r="D960" s="11"/>
      <c r="E960" s="11"/>
      <c r="F960" s="17"/>
      <c r="G960" s="91"/>
      <c r="H960" s="91"/>
      <c r="I960" s="91"/>
      <c r="J960" s="91"/>
      <c r="K960" s="91"/>
      <c r="L960" s="91"/>
      <c r="M960" s="91"/>
      <c r="N960" s="91"/>
      <c r="O960" s="91"/>
      <c r="P960" s="91"/>
      <c r="Q960" s="91"/>
      <c r="R960" s="91"/>
      <c r="S960" s="91"/>
      <c r="T960" s="91"/>
      <c r="U960" s="91"/>
      <c r="V960" s="92"/>
      <c r="W960" s="91"/>
      <c r="X960" s="91"/>
      <c r="Y960" s="92"/>
      <c r="Z960" s="91"/>
    </row>
    <row r="961" spans="1:26" x14ac:dyDescent="0.25">
      <c r="A961" s="11"/>
      <c r="B961" s="11"/>
      <c r="C961" s="16"/>
      <c r="D961" s="11"/>
      <c r="E961" s="11"/>
      <c r="F961" s="17"/>
      <c r="G961" s="91"/>
      <c r="H961" s="91"/>
      <c r="I961" s="91"/>
      <c r="J961" s="91"/>
      <c r="K961" s="91"/>
      <c r="L961" s="91"/>
      <c r="M961" s="91"/>
      <c r="N961" s="91"/>
      <c r="O961" s="91"/>
      <c r="P961" s="91"/>
      <c r="Q961" s="91"/>
      <c r="R961" s="91"/>
      <c r="S961" s="91"/>
      <c r="T961" s="91"/>
      <c r="U961" s="91"/>
      <c r="V961" s="92"/>
      <c r="W961" s="91"/>
      <c r="X961" s="91"/>
      <c r="Y961" s="92"/>
      <c r="Z961" s="91"/>
    </row>
    <row r="962" spans="1:26" x14ac:dyDescent="0.25">
      <c r="A962" s="11"/>
      <c r="B962" s="11"/>
      <c r="C962" s="16"/>
      <c r="D962" s="11"/>
      <c r="E962" s="11"/>
      <c r="F962" s="17"/>
      <c r="G962" s="91"/>
      <c r="H962" s="91"/>
      <c r="I962" s="91"/>
      <c r="J962" s="91"/>
      <c r="K962" s="91"/>
      <c r="L962" s="91"/>
      <c r="M962" s="91"/>
      <c r="N962" s="91"/>
      <c r="O962" s="91"/>
      <c r="P962" s="91"/>
      <c r="Q962" s="91"/>
      <c r="R962" s="91"/>
      <c r="S962" s="91"/>
      <c r="T962" s="91"/>
      <c r="U962" s="91"/>
      <c r="V962" s="92"/>
      <c r="W962" s="91"/>
      <c r="X962" s="91"/>
      <c r="Y962" s="92"/>
      <c r="Z962" s="91"/>
    </row>
    <row r="963" spans="1:26" x14ac:dyDescent="0.25">
      <c r="A963" s="11"/>
      <c r="B963" s="11"/>
      <c r="C963" s="16"/>
      <c r="D963" s="11"/>
      <c r="E963" s="11"/>
      <c r="F963" s="17"/>
      <c r="G963" s="91"/>
      <c r="H963" s="91"/>
      <c r="I963" s="91"/>
      <c r="J963" s="91"/>
      <c r="K963" s="91"/>
      <c r="L963" s="91"/>
      <c r="M963" s="91"/>
      <c r="N963" s="91"/>
      <c r="O963" s="91"/>
      <c r="P963" s="91"/>
      <c r="Q963" s="91"/>
      <c r="R963" s="91"/>
      <c r="S963" s="91"/>
      <c r="T963" s="91"/>
      <c r="U963" s="91"/>
      <c r="V963" s="92"/>
      <c r="W963" s="91"/>
      <c r="X963" s="91"/>
      <c r="Y963" s="92"/>
      <c r="Z963" s="91"/>
    </row>
    <row r="964" spans="1:26" x14ac:dyDescent="0.25">
      <c r="A964" s="11"/>
      <c r="B964" s="11"/>
      <c r="C964" s="16"/>
      <c r="D964" s="11"/>
      <c r="E964" s="11"/>
      <c r="F964" s="17"/>
      <c r="G964" s="11"/>
      <c r="H964" s="11"/>
      <c r="I964" s="11"/>
      <c r="J964" s="11"/>
      <c r="K964" s="11"/>
      <c r="L964" s="11"/>
      <c r="M964" s="11"/>
      <c r="N964" s="11"/>
      <c r="O964" s="11"/>
      <c r="P964" s="11"/>
      <c r="Q964" s="11"/>
      <c r="R964" s="11"/>
      <c r="S964" s="11"/>
      <c r="T964" s="11"/>
      <c r="U964" s="11"/>
      <c r="V964" s="17"/>
      <c r="W964" s="11"/>
      <c r="X964" s="11"/>
      <c r="Y964" s="17"/>
      <c r="Z964" s="11"/>
    </row>
    <row r="965" spans="1:26" x14ac:dyDescent="0.25">
      <c r="A965" s="11"/>
      <c r="B965" s="11"/>
      <c r="C965" s="16"/>
      <c r="D965" s="11"/>
      <c r="E965" s="11"/>
      <c r="F965" s="17"/>
      <c r="G965" s="91"/>
      <c r="H965" s="91"/>
      <c r="I965" s="91"/>
      <c r="J965" s="91"/>
      <c r="K965" s="91"/>
      <c r="L965" s="91"/>
      <c r="M965" s="91"/>
      <c r="N965" s="91"/>
      <c r="O965" s="91"/>
      <c r="P965" s="91"/>
      <c r="Q965" s="91"/>
      <c r="R965" s="91"/>
      <c r="S965" s="91"/>
      <c r="T965" s="91"/>
      <c r="U965" s="91"/>
      <c r="V965" s="92"/>
      <c r="W965" s="91"/>
      <c r="X965" s="91"/>
      <c r="Y965" s="92"/>
      <c r="Z965" s="91"/>
    </row>
    <row r="966" spans="1:26" x14ac:dyDescent="0.25">
      <c r="A966" s="11"/>
      <c r="B966" s="11"/>
      <c r="C966" s="16"/>
      <c r="D966" s="11"/>
      <c r="E966" s="11"/>
      <c r="F966" s="17"/>
      <c r="G966" s="91"/>
      <c r="H966" s="91"/>
      <c r="I966" s="91"/>
      <c r="J966" s="91"/>
      <c r="K966" s="91"/>
      <c r="L966" s="91"/>
      <c r="M966" s="91"/>
      <c r="N966" s="91"/>
      <c r="O966" s="91"/>
      <c r="P966" s="91"/>
      <c r="Q966" s="91"/>
      <c r="R966" s="91"/>
      <c r="S966" s="91"/>
      <c r="T966" s="91"/>
      <c r="U966" s="91"/>
      <c r="V966" s="92"/>
      <c r="W966" s="91"/>
      <c r="X966" s="91"/>
      <c r="Y966" s="92"/>
      <c r="Z966" s="91"/>
    </row>
    <row r="967" spans="1:26" x14ac:dyDescent="0.25">
      <c r="A967" s="11"/>
      <c r="B967" s="11"/>
      <c r="C967" s="16"/>
      <c r="D967" s="11"/>
      <c r="E967" s="11"/>
      <c r="F967" s="17"/>
      <c r="G967" s="91"/>
      <c r="H967" s="91"/>
      <c r="I967" s="91"/>
      <c r="J967" s="91"/>
      <c r="K967" s="91"/>
      <c r="L967" s="91"/>
      <c r="M967" s="91"/>
      <c r="N967" s="91"/>
      <c r="O967" s="91"/>
      <c r="P967" s="91"/>
      <c r="Q967" s="91"/>
      <c r="R967" s="91"/>
      <c r="S967" s="91"/>
      <c r="T967" s="91"/>
      <c r="U967" s="91"/>
      <c r="V967" s="92"/>
      <c r="W967" s="91"/>
      <c r="X967" s="91"/>
      <c r="Y967" s="92"/>
      <c r="Z967" s="91"/>
    </row>
    <row r="968" spans="1:26" x14ac:dyDescent="0.25">
      <c r="A968" s="11"/>
      <c r="B968" s="11"/>
      <c r="C968" s="16"/>
      <c r="D968" s="11"/>
      <c r="E968" s="11"/>
      <c r="F968" s="17"/>
      <c r="G968" s="91"/>
      <c r="H968" s="91"/>
      <c r="I968" s="91"/>
      <c r="J968" s="91"/>
      <c r="K968" s="91"/>
      <c r="L968" s="91"/>
      <c r="M968" s="91"/>
      <c r="N968" s="91"/>
      <c r="O968" s="91"/>
      <c r="P968" s="91"/>
      <c r="Q968" s="91"/>
      <c r="R968" s="91"/>
      <c r="S968" s="91"/>
      <c r="T968" s="91"/>
      <c r="U968" s="91"/>
      <c r="V968" s="92"/>
      <c r="W968" s="91"/>
      <c r="X968" s="91"/>
      <c r="Y968" s="92"/>
      <c r="Z968" s="91"/>
    </row>
    <row r="969" spans="1:26" x14ac:dyDescent="0.25">
      <c r="A969" s="11"/>
      <c r="B969" s="11"/>
      <c r="C969" s="16"/>
      <c r="D969" s="11"/>
      <c r="E969" s="11"/>
      <c r="F969" s="17"/>
      <c r="G969" s="91"/>
      <c r="H969" s="91"/>
      <c r="I969" s="91"/>
      <c r="J969" s="91"/>
      <c r="K969" s="91"/>
      <c r="L969" s="91"/>
      <c r="M969" s="91"/>
      <c r="N969" s="91"/>
      <c r="O969" s="91"/>
      <c r="P969" s="91"/>
      <c r="Q969" s="91"/>
      <c r="R969" s="91"/>
      <c r="S969" s="91"/>
      <c r="T969" s="91"/>
      <c r="U969" s="91"/>
      <c r="V969" s="92"/>
      <c r="W969" s="91"/>
      <c r="X969" s="91"/>
      <c r="Y969" s="92"/>
      <c r="Z969" s="91"/>
    </row>
    <row r="970" spans="1:26" x14ac:dyDescent="0.25">
      <c r="A970" s="11"/>
      <c r="B970" s="11"/>
      <c r="C970" s="16"/>
      <c r="D970" s="11"/>
      <c r="E970" s="11"/>
      <c r="F970" s="17"/>
      <c r="G970" s="11"/>
      <c r="H970" s="11"/>
      <c r="I970" s="11"/>
      <c r="J970" s="11"/>
      <c r="K970" s="11"/>
      <c r="L970" s="11"/>
      <c r="M970" s="11"/>
      <c r="N970" s="11"/>
      <c r="O970" s="11"/>
      <c r="P970" s="11"/>
      <c r="Q970" s="11"/>
      <c r="R970" s="11"/>
      <c r="S970" s="11"/>
      <c r="T970" s="11"/>
      <c r="U970" s="11"/>
      <c r="V970" s="17"/>
      <c r="W970" s="11"/>
      <c r="X970" s="11"/>
      <c r="Y970" s="17"/>
      <c r="Z970" s="11"/>
    </row>
    <row r="971" spans="1:26" x14ac:dyDescent="0.25">
      <c r="A971" s="11"/>
      <c r="B971" s="11"/>
      <c r="C971" s="16"/>
      <c r="D971" s="11"/>
      <c r="E971" s="11"/>
      <c r="F971" s="17"/>
      <c r="G971" s="91"/>
      <c r="H971" s="91"/>
      <c r="I971" s="91"/>
      <c r="J971" s="91"/>
      <c r="K971" s="91"/>
      <c r="L971" s="91"/>
      <c r="M971" s="91"/>
      <c r="N971" s="91"/>
      <c r="O971" s="91"/>
      <c r="P971" s="91"/>
      <c r="Q971" s="91"/>
      <c r="R971" s="91"/>
      <c r="S971" s="91"/>
      <c r="T971" s="91"/>
      <c r="U971" s="91"/>
      <c r="V971" s="92"/>
      <c r="W971" s="91"/>
      <c r="X971" s="91"/>
      <c r="Y971" s="92"/>
      <c r="Z971" s="91"/>
    </row>
    <row r="972" spans="1:26" x14ac:dyDescent="0.25">
      <c r="A972" s="11"/>
      <c r="B972" s="11"/>
      <c r="C972" s="16"/>
      <c r="D972" s="11"/>
      <c r="E972" s="11"/>
      <c r="F972" s="17"/>
      <c r="G972" s="91"/>
      <c r="H972" s="91"/>
      <c r="I972" s="91"/>
      <c r="J972" s="91"/>
      <c r="K972" s="91"/>
      <c r="L972" s="91"/>
      <c r="M972" s="91"/>
      <c r="N972" s="91"/>
      <c r="O972" s="91"/>
      <c r="P972" s="91"/>
      <c r="Q972" s="91"/>
      <c r="R972" s="91"/>
      <c r="S972" s="91"/>
      <c r="T972" s="91"/>
      <c r="U972" s="91"/>
      <c r="V972" s="92"/>
      <c r="W972" s="91"/>
      <c r="X972" s="91"/>
      <c r="Y972" s="92"/>
      <c r="Z972" s="91"/>
    </row>
    <row r="973" spans="1:26" x14ac:dyDescent="0.25">
      <c r="A973" s="11"/>
      <c r="B973" s="11"/>
      <c r="C973" s="16"/>
      <c r="D973" s="11"/>
      <c r="E973" s="11"/>
      <c r="F973" s="17"/>
      <c r="G973" s="91"/>
      <c r="H973" s="91"/>
      <c r="I973" s="91"/>
      <c r="J973" s="91"/>
      <c r="K973" s="91"/>
      <c r="L973" s="91"/>
      <c r="M973" s="91"/>
      <c r="N973" s="91"/>
      <c r="O973" s="91"/>
      <c r="P973" s="91"/>
      <c r="Q973" s="91"/>
      <c r="R973" s="91"/>
      <c r="S973" s="91"/>
      <c r="T973" s="91"/>
      <c r="U973" s="91"/>
      <c r="V973" s="92"/>
      <c r="W973" s="91"/>
      <c r="X973" s="91"/>
      <c r="Y973" s="92"/>
      <c r="Z973" s="91"/>
    </row>
    <row r="974" spans="1:26" x14ac:dyDescent="0.25">
      <c r="A974" s="11"/>
      <c r="B974" s="11"/>
      <c r="C974" s="16"/>
      <c r="D974" s="11"/>
      <c r="E974" s="11"/>
      <c r="F974" s="17"/>
      <c r="G974" s="91"/>
      <c r="H974" s="91"/>
      <c r="I974" s="91"/>
      <c r="J974" s="91"/>
      <c r="K974" s="91"/>
      <c r="L974" s="91"/>
      <c r="M974" s="91"/>
      <c r="N974" s="91"/>
      <c r="O974" s="91"/>
      <c r="P974" s="91"/>
      <c r="Q974" s="91"/>
      <c r="R974" s="91"/>
      <c r="S974" s="91"/>
      <c r="T974" s="91"/>
      <c r="U974" s="91"/>
      <c r="V974" s="92"/>
      <c r="W974" s="91"/>
      <c r="X974" s="91"/>
      <c r="Y974" s="92"/>
      <c r="Z974" s="91"/>
    </row>
    <row r="975" spans="1:26" x14ac:dyDescent="0.25">
      <c r="A975" s="11"/>
      <c r="B975" s="11"/>
      <c r="C975" s="16"/>
      <c r="D975" s="11"/>
      <c r="E975" s="11"/>
      <c r="F975" s="17"/>
      <c r="G975" s="91"/>
      <c r="H975" s="91"/>
      <c r="I975" s="91"/>
      <c r="J975" s="91"/>
      <c r="K975" s="91"/>
      <c r="L975" s="91"/>
      <c r="M975" s="91"/>
      <c r="N975" s="91"/>
      <c r="O975" s="91"/>
      <c r="P975" s="91"/>
      <c r="Q975" s="91"/>
      <c r="R975" s="91"/>
      <c r="S975" s="91"/>
      <c r="T975" s="91"/>
      <c r="U975" s="91"/>
      <c r="V975" s="92"/>
      <c r="W975" s="91"/>
      <c r="X975" s="91"/>
      <c r="Y975" s="92"/>
      <c r="Z975" s="91"/>
    </row>
    <row r="976" spans="1:26" x14ac:dyDescent="0.25">
      <c r="A976" s="11"/>
      <c r="B976" s="11"/>
      <c r="C976" s="16"/>
      <c r="D976" s="11"/>
      <c r="E976" s="11"/>
      <c r="F976" s="17"/>
      <c r="G976" s="11"/>
      <c r="H976" s="11"/>
      <c r="I976" s="11"/>
      <c r="J976" s="11"/>
      <c r="K976" s="11"/>
      <c r="L976" s="11"/>
      <c r="M976" s="11"/>
      <c r="N976" s="11"/>
      <c r="O976" s="11"/>
      <c r="P976" s="11"/>
      <c r="Q976" s="11"/>
      <c r="R976" s="11"/>
      <c r="S976" s="11"/>
      <c r="T976" s="11"/>
      <c r="U976" s="11"/>
      <c r="V976" s="17"/>
      <c r="W976" s="11"/>
      <c r="X976" s="11"/>
      <c r="Y976" s="17"/>
      <c r="Z976" s="11"/>
    </row>
    <row r="977" spans="1:26" x14ac:dyDescent="0.25">
      <c r="A977" s="11"/>
      <c r="B977" s="11"/>
      <c r="C977" s="16"/>
      <c r="D977" s="11"/>
      <c r="E977" s="11"/>
      <c r="F977" s="17"/>
      <c r="G977" s="91"/>
      <c r="H977" s="91"/>
      <c r="I977" s="91"/>
      <c r="J977" s="91"/>
      <c r="K977" s="91"/>
      <c r="L977" s="91"/>
      <c r="M977" s="91"/>
      <c r="N977" s="91"/>
      <c r="O977" s="91"/>
      <c r="P977" s="91"/>
      <c r="Q977" s="91"/>
      <c r="R977" s="91"/>
      <c r="S977" s="91"/>
      <c r="T977" s="91"/>
      <c r="U977" s="91"/>
      <c r="V977" s="92"/>
      <c r="W977" s="91"/>
      <c r="X977" s="91"/>
      <c r="Y977" s="92"/>
      <c r="Z977" s="91"/>
    </row>
    <row r="978" spans="1:26" x14ac:dyDescent="0.25">
      <c r="A978" s="11"/>
      <c r="B978" s="11"/>
      <c r="C978" s="16"/>
      <c r="D978" s="11"/>
      <c r="E978" s="11"/>
      <c r="F978" s="17"/>
      <c r="G978" s="91"/>
      <c r="H978" s="91"/>
      <c r="I978" s="91"/>
      <c r="J978" s="91"/>
      <c r="K978" s="91"/>
      <c r="L978" s="91"/>
      <c r="M978" s="91"/>
      <c r="N978" s="91"/>
      <c r="O978" s="91"/>
      <c r="P978" s="91"/>
      <c r="Q978" s="91"/>
      <c r="R978" s="91"/>
      <c r="S978" s="91"/>
      <c r="T978" s="91"/>
      <c r="U978" s="91"/>
      <c r="V978" s="92"/>
      <c r="W978" s="91"/>
      <c r="X978" s="91"/>
      <c r="Y978" s="92"/>
      <c r="Z978" s="91"/>
    </row>
    <row r="979" spans="1:26" x14ac:dyDescent="0.25">
      <c r="A979" s="11"/>
      <c r="B979" s="11"/>
      <c r="C979" s="16"/>
      <c r="D979" s="11"/>
      <c r="E979" s="11"/>
      <c r="F979" s="17"/>
      <c r="G979" s="91"/>
      <c r="H979" s="91"/>
      <c r="I979" s="91"/>
      <c r="J979" s="91"/>
      <c r="K979" s="91"/>
      <c r="L979" s="91"/>
      <c r="M979" s="91"/>
      <c r="N979" s="91"/>
      <c r="O979" s="91"/>
      <c r="P979" s="91"/>
      <c r="Q979" s="91"/>
      <c r="R979" s="91"/>
      <c r="S979" s="91"/>
      <c r="T979" s="91"/>
      <c r="U979" s="91"/>
      <c r="V979" s="92"/>
      <c r="W979" s="91"/>
      <c r="X979" s="91"/>
      <c r="Y979" s="92"/>
      <c r="Z979" s="91"/>
    </row>
    <row r="980" spans="1:26" x14ac:dyDescent="0.25">
      <c r="A980" s="11"/>
      <c r="B980" s="11"/>
      <c r="C980" s="16"/>
      <c r="D980" s="11"/>
      <c r="E980" s="11"/>
      <c r="F980" s="17"/>
      <c r="G980" s="91"/>
      <c r="H980" s="91"/>
      <c r="I980" s="91"/>
      <c r="J980" s="91"/>
      <c r="K980" s="91"/>
      <c r="L980" s="91"/>
      <c r="M980" s="91"/>
      <c r="N980" s="91"/>
      <c r="O980" s="91"/>
      <c r="P980" s="91"/>
      <c r="Q980" s="91"/>
      <c r="R980" s="91"/>
      <c r="S980" s="91"/>
      <c r="T980" s="91"/>
      <c r="U980" s="91"/>
      <c r="V980" s="92"/>
      <c r="W980" s="91"/>
      <c r="X980" s="91"/>
      <c r="Y980" s="92"/>
      <c r="Z980" s="91"/>
    </row>
    <row r="981" spans="1:26" x14ac:dyDescent="0.25">
      <c r="A981" s="11"/>
      <c r="B981" s="11"/>
      <c r="C981" s="16"/>
      <c r="D981" s="11"/>
      <c r="E981" s="11"/>
      <c r="F981" s="17"/>
      <c r="G981" s="91"/>
      <c r="H981" s="91"/>
      <c r="I981" s="91"/>
      <c r="J981" s="91"/>
      <c r="K981" s="91"/>
      <c r="L981" s="91"/>
      <c r="M981" s="91"/>
      <c r="N981" s="91"/>
      <c r="O981" s="91"/>
      <c r="P981" s="91"/>
      <c r="Q981" s="91"/>
      <c r="R981" s="91"/>
      <c r="S981" s="91"/>
      <c r="T981" s="91"/>
      <c r="U981" s="91"/>
      <c r="V981" s="92"/>
      <c r="W981" s="91"/>
      <c r="X981" s="91"/>
      <c r="Y981" s="92"/>
      <c r="Z981" s="91"/>
    </row>
    <row r="982" spans="1:26" x14ac:dyDescent="0.25">
      <c r="A982" s="11"/>
      <c r="B982" s="11"/>
      <c r="C982" s="16"/>
      <c r="D982" s="11"/>
      <c r="E982" s="11"/>
      <c r="F982" s="17"/>
      <c r="G982" s="11"/>
      <c r="H982" s="11"/>
      <c r="I982" s="11"/>
      <c r="J982" s="11"/>
      <c r="K982" s="11"/>
      <c r="L982" s="11"/>
      <c r="M982" s="11"/>
      <c r="N982" s="11"/>
      <c r="O982" s="11"/>
      <c r="P982" s="11"/>
      <c r="Q982" s="11"/>
      <c r="R982" s="11"/>
      <c r="S982" s="11"/>
      <c r="T982" s="11"/>
      <c r="U982" s="11"/>
      <c r="V982" s="17"/>
      <c r="W982" s="11"/>
      <c r="X982" s="11"/>
      <c r="Y982" s="17"/>
      <c r="Z982" s="11"/>
    </row>
    <row r="983" spans="1:26" x14ac:dyDescent="0.25">
      <c r="A983" s="11"/>
      <c r="B983" s="11"/>
      <c r="C983" s="16"/>
      <c r="D983" s="11"/>
      <c r="E983" s="11"/>
      <c r="F983" s="17"/>
      <c r="G983" s="91"/>
      <c r="H983" s="91"/>
      <c r="I983" s="91"/>
      <c r="J983" s="91"/>
      <c r="K983" s="91"/>
      <c r="L983" s="91"/>
      <c r="M983" s="91"/>
      <c r="N983" s="91"/>
      <c r="O983" s="91"/>
      <c r="P983" s="91"/>
      <c r="Q983" s="91"/>
      <c r="R983" s="91"/>
      <c r="S983" s="91"/>
      <c r="T983" s="91"/>
      <c r="U983" s="91"/>
      <c r="V983" s="92"/>
      <c r="W983" s="91"/>
      <c r="X983" s="91"/>
      <c r="Y983" s="92"/>
      <c r="Z983" s="91"/>
    </row>
    <row r="984" spans="1:26" x14ac:dyDescent="0.25">
      <c r="A984" s="11"/>
      <c r="B984" s="11"/>
      <c r="C984" s="16"/>
      <c r="D984" s="11"/>
      <c r="E984" s="11"/>
      <c r="F984" s="17"/>
      <c r="G984" s="91"/>
      <c r="H984" s="91"/>
      <c r="I984" s="91"/>
      <c r="J984" s="91"/>
      <c r="K984" s="91"/>
      <c r="L984" s="91"/>
      <c r="M984" s="91"/>
      <c r="N984" s="91"/>
      <c r="O984" s="91"/>
      <c r="P984" s="91"/>
      <c r="Q984" s="91"/>
      <c r="R984" s="91"/>
      <c r="S984" s="91"/>
      <c r="T984" s="91"/>
      <c r="U984" s="91"/>
      <c r="V984" s="92"/>
      <c r="W984" s="91"/>
      <c r="X984" s="91"/>
      <c r="Y984" s="92"/>
      <c r="Z984" s="91"/>
    </row>
    <row r="985" spans="1:26" x14ac:dyDescent="0.25">
      <c r="A985" s="11"/>
      <c r="B985" s="11"/>
      <c r="C985" s="16"/>
      <c r="D985" s="11"/>
      <c r="E985" s="11"/>
      <c r="F985" s="17"/>
      <c r="G985" s="91"/>
      <c r="H985" s="91"/>
      <c r="I985" s="91"/>
      <c r="J985" s="91"/>
      <c r="K985" s="91"/>
      <c r="L985" s="91"/>
      <c r="M985" s="91"/>
      <c r="N985" s="91"/>
      <c r="O985" s="91"/>
      <c r="P985" s="91"/>
      <c r="Q985" s="91"/>
      <c r="R985" s="91"/>
      <c r="S985" s="91"/>
      <c r="T985" s="91"/>
      <c r="U985" s="91"/>
      <c r="V985" s="92"/>
      <c r="W985" s="91"/>
      <c r="X985" s="91"/>
      <c r="Y985" s="92"/>
      <c r="Z985" s="91"/>
    </row>
    <row r="986" spans="1:26" x14ac:dyDescent="0.25">
      <c r="A986" s="11"/>
      <c r="B986" s="11"/>
      <c r="C986" s="16"/>
      <c r="D986" s="11"/>
      <c r="E986" s="11"/>
      <c r="F986" s="17"/>
      <c r="G986" s="91"/>
      <c r="H986" s="91"/>
      <c r="I986" s="91"/>
      <c r="J986" s="91"/>
      <c r="K986" s="91"/>
      <c r="L986" s="91"/>
      <c r="M986" s="91"/>
      <c r="N986" s="91"/>
      <c r="O986" s="91"/>
      <c r="P986" s="91"/>
      <c r="Q986" s="91"/>
      <c r="R986" s="91"/>
      <c r="S986" s="91"/>
      <c r="T986" s="91"/>
      <c r="U986" s="91"/>
      <c r="V986" s="92"/>
      <c r="W986" s="91"/>
      <c r="X986" s="91"/>
      <c r="Y986" s="92"/>
      <c r="Z986" s="91"/>
    </row>
    <row r="987" spans="1:26" x14ac:dyDescent="0.25">
      <c r="A987" s="11"/>
      <c r="B987" s="11"/>
      <c r="C987" s="16"/>
      <c r="D987" s="11"/>
      <c r="E987" s="11"/>
      <c r="F987" s="17"/>
      <c r="G987" s="91"/>
      <c r="H987" s="91"/>
      <c r="I987" s="91"/>
      <c r="J987" s="91"/>
      <c r="K987" s="91"/>
      <c r="L987" s="91"/>
      <c r="M987" s="91"/>
      <c r="N987" s="91"/>
      <c r="O987" s="91"/>
      <c r="P987" s="91"/>
      <c r="Q987" s="91"/>
      <c r="R987" s="91"/>
      <c r="S987" s="91"/>
      <c r="T987" s="91"/>
      <c r="U987" s="91"/>
      <c r="V987" s="92"/>
      <c r="W987" s="91"/>
      <c r="X987" s="91"/>
      <c r="Y987" s="92"/>
      <c r="Z987" s="91"/>
    </row>
    <row r="988" spans="1:26" x14ac:dyDescent="0.25">
      <c r="A988" s="11"/>
      <c r="B988" s="11"/>
      <c r="C988" s="16"/>
      <c r="D988" s="11"/>
      <c r="E988" s="11"/>
      <c r="F988" s="17"/>
      <c r="G988" s="11"/>
      <c r="H988" s="11"/>
      <c r="I988" s="11"/>
      <c r="J988" s="11"/>
      <c r="K988" s="11"/>
      <c r="L988" s="11"/>
      <c r="M988" s="11"/>
      <c r="N988" s="11"/>
      <c r="O988" s="11"/>
      <c r="P988" s="11"/>
      <c r="Q988" s="11"/>
      <c r="R988" s="11"/>
      <c r="S988" s="11"/>
      <c r="T988" s="11"/>
      <c r="U988" s="11"/>
      <c r="V988" s="17"/>
      <c r="W988" s="11"/>
      <c r="X988" s="11"/>
      <c r="Y988" s="17"/>
      <c r="Z988" s="11"/>
    </row>
    <row r="989" spans="1:26" x14ac:dyDescent="0.25">
      <c r="A989" s="11"/>
      <c r="B989" s="11"/>
      <c r="C989" s="16"/>
      <c r="D989" s="11"/>
      <c r="E989" s="11"/>
      <c r="F989" s="17"/>
      <c r="G989" s="91"/>
      <c r="H989" s="91"/>
      <c r="I989" s="91"/>
      <c r="J989" s="91"/>
      <c r="K989" s="91"/>
      <c r="L989" s="91"/>
      <c r="M989" s="91"/>
      <c r="N989" s="91"/>
      <c r="O989" s="91"/>
      <c r="P989" s="91"/>
      <c r="Q989" s="91"/>
      <c r="R989" s="91"/>
      <c r="S989" s="91"/>
      <c r="T989" s="91"/>
      <c r="U989" s="91"/>
      <c r="V989" s="92"/>
      <c r="W989" s="91"/>
      <c r="X989" s="91"/>
      <c r="Y989" s="92"/>
      <c r="Z989" s="91"/>
    </row>
    <row r="990" spans="1:26" x14ac:dyDescent="0.25">
      <c r="A990" s="11"/>
      <c r="B990" s="11"/>
      <c r="C990" s="16"/>
      <c r="D990" s="11"/>
      <c r="E990" s="11"/>
      <c r="F990" s="17"/>
      <c r="G990" s="91"/>
      <c r="H990" s="91"/>
      <c r="I990" s="91"/>
      <c r="J990" s="91"/>
      <c r="K990" s="91"/>
      <c r="L990" s="91"/>
      <c r="M990" s="91"/>
      <c r="N990" s="91"/>
      <c r="O990" s="91"/>
      <c r="P990" s="91"/>
      <c r="Q990" s="91"/>
      <c r="R990" s="91"/>
      <c r="S990" s="91"/>
      <c r="T990" s="91"/>
      <c r="U990" s="91"/>
      <c r="V990" s="92"/>
      <c r="W990" s="91"/>
      <c r="X990" s="91"/>
      <c r="Y990" s="92"/>
      <c r="Z990" s="91"/>
    </row>
    <row r="991" spans="1:26" x14ac:dyDescent="0.25">
      <c r="A991" s="11"/>
      <c r="B991" s="11"/>
      <c r="C991" s="16"/>
      <c r="D991" s="11"/>
      <c r="E991" s="11"/>
      <c r="F991" s="17"/>
      <c r="G991" s="91"/>
      <c r="H991" s="91"/>
      <c r="I991" s="91"/>
      <c r="J991" s="91"/>
      <c r="K991" s="91"/>
      <c r="L991" s="91"/>
      <c r="M991" s="91"/>
      <c r="N991" s="91"/>
      <c r="O991" s="91"/>
      <c r="P991" s="91"/>
      <c r="Q991" s="91"/>
      <c r="R991" s="91"/>
      <c r="S991" s="91"/>
      <c r="T991" s="91"/>
      <c r="U991" s="91"/>
      <c r="V991" s="92"/>
      <c r="W991" s="91"/>
      <c r="X991" s="91"/>
      <c r="Y991" s="92"/>
      <c r="Z991" s="91"/>
    </row>
    <row r="992" spans="1:26" x14ac:dyDescent="0.25">
      <c r="A992" s="11"/>
      <c r="B992" s="11"/>
      <c r="C992" s="16"/>
      <c r="D992" s="11"/>
      <c r="E992" s="11"/>
      <c r="F992" s="17"/>
      <c r="G992" s="91"/>
      <c r="H992" s="91"/>
      <c r="I992" s="91"/>
      <c r="J992" s="91"/>
      <c r="K992" s="91"/>
      <c r="L992" s="91"/>
      <c r="M992" s="91"/>
      <c r="N992" s="91"/>
      <c r="O992" s="91"/>
      <c r="P992" s="91"/>
      <c r="Q992" s="91"/>
      <c r="R992" s="91"/>
      <c r="S992" s="91"/>
      <c r="T992" s="91"/>
      <c r="U992" s="91"/>
      <c r="V992" s="92"/>
      <c r="W992" s="91"/>
      <c r="X992" s="91"/>
      <c r="Y992" s="92"/>
      <c r="Z992" s="91"/>
    </row>
    <row r="993" spans="1:26" x14ac:dyDescent="0.25">
      <c r="A993" s="11"/>
      <c r="B993" s="11"/>
      <c r="C993" s="16"/>
      <c r="D993" s="11"/>
      <c r="E993" s="11"/>
      <c r="F993" s="17"/>
      <c r="G993" s="91"/>
      <c r="H993" s="91"/>
      <c r="I993" s="91"/>
      <c r="J993" s="91"/>
      <c r="K993" s="91"/>
      <c r="L993" s="91"/>
      <c r="M993" s="91"/>
      <c r="N993" s="91"/>
      <c r="O993" s="91"/>
      <c r="P993" s="91"/>
      <c r="Q993" s="91"/>
      <c r="R993" s="91"/>
      <c r="S993" s="91"/>
      <c r="T993" s="91"/>
      <c r="U993" s="91"/>
      <c r="V993" s="92"/>
      <c r="W993" s="91"/>
      <c r="X993" s="91"/>
      <c r="Y993" s="92"/>
      <c r="Z993" s="91"/>
    </row>
    <row r="994" spans="1:26" x14ac:dyDescent="0.25">
      <c r="A994" s="11"/>
      <c r="B994" s="11"/>
      <c r="C994" s="16"/>
      <c r="D994" s="11"/>
      <c r="E994" s="11"/>
      <c r="F994" s="17"/>
      <c r="G994" s="11"/>
      <c r="H994" s="11"/>
      <c r="I994" s="11"/>
      <c r="J994" s="11"/>
      <c r="K994" s="11"/>
      <c r="L994" s="11"/>
      <c r="M994" s="11"/>
      <c r="N994" s="11"/>
      <c r="O994" s="11"/>
      <c r="P994" s="11"/>
      <c r="Q994" s="11"/>
      <c r="R994" s="11"/>
      <c r="S994" s="11"/>
      <c r="T994" s="11"/>
      <c r="U994" s="11"/>
      <c r="V994" s="17"/>
      <c r="W994" s="11"/>
      <c r="X994" s="11"/>
      <c r="Y994" s="17"/>
      <c r="Z994" s="11"/>
    </row>
    <row r="995" spans="1:26" x14ac:dyDescent="0.25">
      <c r="A995" s="11"/>
      <c r="B995" s="11"/>
      <c r="C995" s="16"/>
      <c r="D995" s="11"/>
      <c r="E995" s="11"/>
      <c r="F995" s="17"/>
      <c r="G995" s="91"/>
      <c r="H995" s="91"/>
      <c r="I995" s="91"/>
      <c r="J995" s="91"/>
      <c r="K995" s="91"/>
      <c r="L995" s="91"/>
      <c r="M995" s="91"/>
      <c r="N995" s="91"/>
      <c r="O995" s="91"/>
      <c r="P995" s="91"/>
      <c r="Q995" s="91"/>
      <c r="R995" s="91"/>
      <c r="S995" s="91"/>
      <c r="T995" s="91"/>
      <c r="U995" s="91"/>
      <c r="V995" s="92"/>
      <c r="W995" s="91"/>
      <c r="X995" s="91"/>
      <c r="Y995" s="92"/>
      <c r="Z995" s="91"/>
    </row>
    <row r="996" spans="1:26" x14ac:dyDescent="0.25">
      <c r="A996" s="11"/>
      <c r="B996" s="11"/>
      <c r="C996" s="16"/>
      <c r="D996" s="11"/>
      <c r="E996" s="11"/>
      <c r="F996" s="17"/>
      <c r="G996" s="91"/>
      <c r="H996" s="91"/>
      <c r="I996" s="91"/>
      <c r="J996" s="91"/>
      <c r="K996" s="91"/>
      <c r="L996" s="91"/>
      <c r="M996" s="91"/>
      <c r="N996" s="91"/>
      <c r="O996" s="91"/>
      <c r="P996" s="91"/>
      <c r="Q996" s="91"/>
      <c r="R996" s="91"/>
      <c r="S996" s="91"/>
      <c r="T996" s="91"/>
      <c r="U996" s="91"/>
      <c r="V996" s="92"/>
      <c r="W996" s="91"/>
      <c r="X996" s="91"/>
      <c r="Y996" s="92"/>
      <c r="Z996" s="91"/>
    </row>
    <row r="997" spans="1:26" x14ac:dyDescent="0.25">
      <c r="A997" s="11"/>
      <c r="B997" s="11"/>
      <c r="C997" s="16"/>
      <c r="D997" s="11"/>
      <c r="E997" s="11"/>
      <c r="F997" s="17"/>
      <c r="G997" s="91"/>
      <c r="H997" s="91"/>
      <c r="I997" s="91"/>
      <c r="J997" s="91"/>
      <c r="K997" s="91"/>
      <c r="L997" s="91"/>
      <c r="M997" s="91"/>
      <c r="N997" s="91"/>
      <c r="O997" s="91"/>
      <c r="P997" s="91"/>
      <c r="Q997" s="91"/>
      <c r="R997" s="91"/>
      <c r="S997" s="91"/>
      <c r="T997" s="91"/>
      <c r="U997" s="91"/>
      <c r="V997" s="92"/>
      <c r="W997" s="91"/>
      <c r="X997" s="91"/>
      <c r="Y997" s="92"/>
      <c r="Z997" s="91"/>
    </row>
    <row r="998" spans="1:26" x14ac:dyDescent="0.25">
      <c r="A998" s="11"/>
      <c r="B998" s="11"/>
      <c r="C998" s="16"/>
      <c r="D998" s="11"/>
      <c r="E998" s="11"/>
      <c r="F998" s="17"/>
      <c r="G998" s="91"/>
      <c r="H998" s="91"/>
      <c r="I998" s="91"/>
      <c r="J998" s="91"/>
      <c r="K998" s="91"/>
      <c r="L998" s="91"/>
      <c r="M998" s="91"/>
      <c r="N998" s="91"/>
      <c r="O998" s="91"/>
      <c r="P998" s="91"/>
      <c r="Q998" s="91"/>
      <c r="R998" s="91"/>
      <c r="S998" s="91"/>
      <c r="T998" s="91"/>
      <c r="U998" s="91"/>
      <c r="V998" s="92"/>
      <c r="W998" s="91"/>
      <c r="X998" s="91"/>
      <c r="Y998" s="92"/>
      <c r="Z998" s="91"/>
    </row>
    <row r="999" spans="1:26" x14ac:dyDescent="0.25">
      <c r="A999" s="11"/>
      <c r="B999" s="11"/>
      <c r="C999" s="16"/>
      <c r="D999" s="11"/>
      <c r="E999" s="11"/>
      <c r="F999" s="17"/>
      <c r="G999" s="91"/>
      <c r="H999" s="91"/>
      <c r="I999" s="91"/>
      <c r="J999" s="91"/>
      <c r="K999" s="91"/>
      <c r="L999" s="91"/>
      <c r="M999" s="91"/>
      <c r="N999" s="91"/>
      <c r="O999" s="91"/>
      <c r="P999" s="91"/>
      <c r="Q999" s="91"/>
      <c r="R999" s="91"/>
      <c r="S999" s="91"/>
      <c r="T999" s="91"/>
      <c r="U999" s="91"/>
      <c r="V999" s="92"/>
      <c r="W999" s="91"/>
      <c r="X999" s="91"/>
      <c r="Y999" s="92"/>
      <c r="Z999" s="91"/>
    </row>
    <row r="1000" spans="1:26" x14ac:dyDescent="0.25">
      <c r="A1000" s="11"/>
      <c r="B1000" s="11"/>
      <c r="C1000" s="16"/>
      <c r="D1000" s="11"/>
      <c r="E1000" s="11"/>
      <c r="F1000" s="17"/>
      <c r="G1000" s="11"/>
      <c r="H1000" s="11"/>
      <c r="I1000" s="11"/>
      <c r="J1000" s="11"/>
      <c r="K1000" s="11"/>
      <c r="L1000" s="11"/>
      <c r="M1000" s="11"/>
      <c r="N1000" s="11"/>
      <c r="O1000" s="11"/>
      <c r="P1000" s="11"/>
      <c r="Q1000" s="11"/>
      <c r="R1000" s="11"/>
      <c r="S1000" s="11"/>
      <c r="T1000" s="11"/>
      <c r="U1000" s="11"/>
      <c r="V1000" s="17"/>
      <c r="W1000" s="11"/>
      <c r="X1000" s="11"/>
      <c r="Y1000" s="17"/>
      <c r="Z1000" s="11"/>
    </row>
    <row r="1001" spans="1:26" x14ac:dyDescent="0.25">
      <c r="A1001" s="11"/>
      <c r="B1001" s="11"/>
      <c r="C1001" s="16"/>
      <c r="D1001" s="11"/>
      <c r="E1001" s="11"/>
      <c r="F1001" s="17"/>
      <c r="G1001" s="91"/>
      <c r="H1001" s="91"/>
      <c r="I1001" s="91"/>
      <c r="J1001" s="91"/>
      <c r="K1001" s="91"/>
      <c r="L1001" s="91"/>
      <c r="M1001" s="91"/>
      <c r="N1001" s="91"/>
      <c r="O1001" s="91"/>
      <c r="P1001" s="91"/>
      <c r="Q1001" s="91"/>
      <c r="R1001" s="91"/>
      <c r="S1001" s="91"/>
      <c r="T1001" s="91"/>
      <c r="U1001" s="91"/>
      <c r="V1001" s="92"/>
      <c r="W1001" s="91"/>
      <c r="X1001" s="91"/>
      <c r="Y1001" s="92"/>
      <c r="Z1001" s="91"/>
    </row>
    <row r="1002" spans="1:26" x14ac:dyDescent="0.25">
      <c r="A1002" s="11"/>
      <c r="B1002" s="11"/>
      <c r="C1002" s="16"/>
      <c r="D1002" s="11"/>
      <c r="E1002" s="11"/>
      <c r="F1002" s="17"/>
      <c r="G1002" s="91"/>
      <c r="H1002" s="91"/>
      <c r="I1002" s="91"/>
      <c r="J1002" s="91"/>
      <c r="K1002" s="91"/>
      <c r="L1002" s="91"/>
      <c r="M1002" s="91"/>
      <c r="N1002" s="91"/>
      <c r="O1002" s="91"/>
      <c r="P1002" s="91"/>
      <c r="Q1002" s="91"/>
      <c r="R1002" s="91"/>
      <c r="S1002" s="91"/>
      <c r="T1002" s="91"/>
      <c r="U1002" s="91"/>
      <c r="V1002" s="92"/>
      <c r="W1002" s="91"/>
      <c r="X1002" s="91"/>
      <c r="Y1002" s="92"/>
      <c r="Z1002" s="91"/>
    </row>
    <row r="1003" spans="1:26" x14ac:dyDescent="0.25">
      <c r="A1003" s="11"/>
      <c r="B1003" s="11"/>
      <c r="C1003" s="16"/>
      <c r="D1003" s="11"/>
      <c r="E1003" s="11"/>
      <c r="F1003" s="17"/>
      <c r="G1003" s="91"/>
      <c r="H1003" s="91"/>
      <c r="I1003" s="91"/>
      <c r="J1003" s="91"/>
      <c r="K1003" s="91"/>
      <c r="L1003" s="91"/>
      <c r="M1003" s="91"/>
      <c r="N1003" s="91"/>
      <c r="O1003" s="91"/>
      <c r="P1003" s="91"/>
      <c r="Q1003" s="91"/>
      <c r="R1003" s="91"/>
      <c r="S1003" s="91"/>
      <c r="T1003" s="91"/>
      <c r="U1003" s="91"/>
      <c r="V1003" s="92"/>
      <c r="W1003" s="91"/>
      <c r="X1003" s="91"/>
      <c r="Y1003" s="92"/>
      <c r="Z1003" s="91"/>
    </row>
    <row r="1004" spans="1:26" x14ac:dyDescent="0.25">
      <c r="A1004" s="11"/>
      <c r="B1004" s="11"/>
      <c r="C1004" s="16"/>
      <c r="D1004" s="11"/>
      <c r="E1004" s="11"/>
      <c r="F1004" s="17"/>
      <c r="G1004" s="91"/>
      <c r="H1004" s="91"/>
      <c r="I1004" s="91"/>
      <c r="J1004" s="91"/>
      <c r="K1004" s="91"/>
      <c r="L1004" s="91"/>
      <c r="M1004" s="91"/>
      <c r="N1004" s="91"/>
      <c r="O1004" s="91"/>
      <c r="P1004" s="91"/>
      <c r="Q1004" s="91"/>
      <c r="R1004" s="91"/>
      <c r="S1004" s="91"/>
      <c r="T1004" s="91"/>
      <c r="U1004" s="91"/>
      <c r="V1004" s="92"/>
      <c r="W1004" s="91"/>
      <c r="X1004" s="91"/>
      <c r="Y1004" s="92"/>
      <c r="Z1004" s="91"/>
    </row>
    <row r="1005" spans="1:26" x14ac:dyDescent="0.25">
      <c r="A1005" s="11"/>
      <c r="B1005" s="11"/>
      <c r="C1005" s="16"/>
      <c r="D1005" s="11"/>
      <c r="E1005" s="11"/>
      <c r="F1005" s="17"/>
      <c r="G1005" s="91"/>
      <c r="H1005" s="91"/>
      <c r="I1005" s="91"/>
      <c r="J1005" s="91"/>
      <c r="K1005" s="91"/>
      <c r="L1005" s="91"/>
      <c r="M1005" s="91"/>
      <c r="N1005" s="91"/>
      <c r="O1005" s="91"/>
      <c r="P1005" s="91"/>
      <c r="Q1005" s="91"/>
      <c r="R1005" s="91"/>
      <c r="S1005" s="91"/>
      <c r="T1005" s="91"/>
      <c r="U1005" s="91"/>
      <c r="V1005" s="92"/>
      <c r="W1005" s="91"/>
      <c r="X1005" s="91"/>
      <c r="Y1005" s="92"/>
      <c r="Z1005" s="91"/>
    </row>
    <row r="1006" spans="1:26" x14ac:dyDescent="0.25">
      <c r="A1006" s="11"/>
      <c r="B1006" s="11"/>
      <c r="C1006" s="16"/>
      <c r="D1006" s="11"/>
      <c r="E1006" s="11"/>
      <c r="F1006" s="17"/>
      <c r="G1006" s="11"/>
      <c r="H1006" s="11"/>
      <c r="I1006" s="11"/>
      <c r="J1006" s="11"/>
      <c r="K1006" s="11"/>
      <c r="L1006" s="11"/>
      <c r="M1006" s="11"/>
      <c r="N1006" s="11"/>
      <c r="O1006" s="11"/>
      <c r="P1006" s="11"/>
      <c r="Q1006" s="11"/>
      <c r="R1006" s="11"/>
      <c r="S1006" s="11"/>
      <c r="T1006" s="11"/>
      <c r="U1006" s="11"/>
      <c r="V1006" s="17"/>
      <c r="W1006" s="11"/>
      <c r="X1006" s="11"/>
      <c r="Y1006" s="17"/>
      <c r="Z1006" s="11"/>
    </row>
    <row r="1007" spans="1:26" x14ac:dyDescent="0.25">
      <c r="A1007" s="11"/>
      <c r="B1007" s="11"/>
      <c r="C1007" s="16"/>
      <c r="D1007" s="11"/>
      <c r="E1007" s="11"/>
      <c r="F1007" s="17"/>
      <c r="G1007" s="91"/>
      <c r="H1007" s="91"/>
      <c r="I1007" s="91"/>
      <c r="J1007" s="91"/>
      <c r="K1007" s="91"/>
      <c r="L1007" s="91"/>
      <c r="M1007" s="91"/>
      <c r="N1007" s="91"/>
      <c r="O1007" s="91"/>
      <c r="P1007" s="91"/>
      <c r="Q1007" s="91"/>
      <c r="R1007" s="91"/>
      <c r="S1007" s="91"/>
      <c r="T1007" s="91"/>
      <c r="U1007" s="91"/>
      <c r="V1007" s="92"/>
      <c r="W1007" s="91"/>
      <c r="X1007" s="91"/>
      <c r="Y1007" s="92"/>
      <c r="Z1007" s="91"/>
    </row>
    <row r="1008" spans="1:26" x14ac:dyDescent="0.25">
      <c r="A1008" s="11"/>
      <c r="B1008" s="11"/>
      <c r="C1008" s="16"/>
      <c r="D1008" s="11"/>
      <c r="E1008" s="11"/>
      <c r="F1008" s="17"/>
      <c r="G1008" s="91"/>
      <c r="H1008" s="91"/>
      <c r="I1008" s="91"/>
      <c r="J1008" s="91"/>
      <c r="K1008" s="91"/>
      <c r="L1008" s="91"/>
      <c r="M1008" s="91"/>
      <c r="N1008" s="91"/>
      <c r="O1008" s="91"/>
      <c r="P1008" s="91"/>
      <c r="Q1008" s="91"/>
      <c r="R1008" s="91"/>
      <c r="S1008" s="91"/>
      <c r="T1008" s="91"/>
      <c r="U1008" s="91"/>
      <c r="V1008" s="92"/>
      <c r="W1008" s="91"/>
      <c r="X1008" s="91"/>
      <c r="Y1008" s="92"/>
      <c r="Z1008" s="91"/>
    </row>
    <row r="1009" spans="1:26" x14ac:dyDescent="0.25">
      <c r="A1009" s="11"/>
      <c r="B1009" s="11"/>
      <c r="C1009" s="16"/>
      <c r="D1009" s="11"/>
      <c r="E1009" s="11"/>
      <c r="F1009" s="17"/>
      <c r="G1009" s="91"/>
      <c r="H1009" s="91"/>
      <c r="I1009" s="91"/>
      <c r="J1009" s="91"/>
      <c r="K1009" s="91"/>
      <c r="L1009" s="91"/>
      <c r="M1009" s="91"/>
      <c r="N1009" s="91"/>
      <c r="O1009" s="91"/>
      <c r="P1009" s="91"/>
      <c r="Q1009" s="91"/>
      <c r="R1009" s="91"/>
      <c r="S1009" s="91"/>
      <c r="T1009" s="91"/>
      <c r="U1009" s="91"/>
      <c r="V1009" s="92"/>
      <c r="W1009" s="91"/>
      <c r="X1009" s="91"/>
      <c r="Y1009" s="92"/>
      <c r="Z1009" s="91"/>
    </row>
    <row r="1010" spans="1:26" x14ac:dyDescent="0.25">
      <c r="A1010" s="11"/>
      <c r="B1010" s="11"/>
      <c r="C1010" s="16"/>
      <c r="D1010" s="11"/>
      <c r="E1010" s="11"/>
      <c r="F1010" s="17"/>
      <c r="G1010" s="91"/>
      <c r="H1010" s="91"/>
      <c r="I1010" s="91"/>
      <c r="J1010" s="91"/>
      <c r="K1010" s="91"/>
      <c r="L1010" s="91"/>
      <c r="M1010" s="91"/>
      <c r="N1010" s="91"/>
      <c r="O1010" s="91"/>
      <c r="P1010" s="91"/>
      <c r="Q1010" s="91"/>
      <c r="R1010" s="91"/>
      <c r="S1010" s="91"/>
      <c r="T1010" s="91"/>
      <c r="U1010" s="91"/>
      <c r="V1010" s="92"/>
      <c r="W1010" s="91"/>
      <c r="X1010" s="91"/>
      <c r="Y1010" s="92"/>
      <c r="Z1010" s="91"/>
    </row>
    <row r="1011" spans="1:26" x14ac:dyDescent="0.25">
      <c r="A1011" s="11"/>
      <c r="B1011" s="11"/>
      <c r="C1011" s="16"/>
      <c r="D1011" s="11"/>
      <c r="E1011" s="11"/>
      <c r="F1011" s="17"/>
      <c r="G1011" s="91"/>
      <c r="H1011" s="91"/>
      <c r="I1011" s="91"/>
      <c r="J1011" s="91"/>
      <c r="K1011" s="91"/>
      <c r="L1011" s="91"/>
      <c r="M1011" s="91"/>
      <c r="N1011" s="91"/>
      <c r="O1011" s="91"/>
      <c r="P1011" s="91"/>
      <c r="Q1011" s="91"/>
      <c r="R1011" s="91"/>
      <c r="S1011" s="91"/>
      <c r="T1011" s="91"/>
      <c r="U1011" s="91"/>
      <c r="V1011" s="92"/>
      <c r="W1011" s="91"/>
      <c r="X1011" s="91"/>
      <c r="Y1011" s="92"/>
      <c r="Z1011" s="91"/>
    </row>
    <row r="1012" spans="1:26" x14ac:dyDescent="0.25">
      <c r="A1012" s="11"/>
      <c r="B1012" s="11"/>
      <c r="C1012" s="16"/>
      <c r="D1012" s="11"/>
      <c r="E1012" s="11"/>
      <c r="F1012" s="17"/>
      <c r="G1012" s="11"/>
      <c r="H1012" s="11"/>
      <c r="I1012" s="11"/>
      <c r="J1012" s="11"/>
      <c r="K1012" s="11"/>
      <c r="L1012" s="11"/>
      <c r="M1012" s="11"/>
      <c r="N1012" s="11"/>
      <c r="O1012" s="11"/>
      <c r="P1012" s="11"/>
      <c r="Q1012" s="11"/>
      <c r="R1012" s="11"/>
      <c r="S1012" s="11"/>
      <c r="T1012" s="11"/>
      <c r="U1012" s="11"/>
      <c r="V1012" s="17"/>
      <c r="W1012" s="11"/>
      <c r="X1012" s="11"/>
      <c r="Y1012" s="17"/>
      <c r="Z1012" s="11"/>
    </row>
    <row r="1013" spans="1:26" x14ac:dyDescent="0.25">
      <c r="A1013" s="11"/>
      <c r="B1013" s="11"/>
      <c r="C1013" s="16"/>
      <c r="D1013" s="11"/>
      <c r="E1013" s="11"/>
      <c r="F1013" s="17"/>
      <c r="G1013" s="91"/>
      <c r="H1013" s="91"/>
      <c r="I1013" s="91"/>
      <c r="J1013" s="91"/>
      <c r="K1013" s="91"/>
      <c r="L1013" s="91"/>
      <c r="M1013" s="91"/>
      <c r="N1013" s="91"/>
      <c r="O1013" s="91"/>
      <c r="P1013" s="91"/>
      <c r="Q1013" s="91"/>
      <c r="R1013" s="91"/>
      <c r="S1013" s="91"/>
      <c r="T1013" s="91"/>
      <c r="U1013" s="91"/>
      <c r="V1013" s="92"/>
      <c r="W1013" s="91"/>
      <c r="X1013" s="91"/>
      <c r="Y1013" s="92"/>
      <c r="Z1013" s="91"/>
    </row>
    <row r="1014" spans="1:26" x14ac:dyDescent="0.25">
      <c r="A1014" s="11"/>
      <c r="B1014" s="11"/>
      <c r="C1014" s="16"/>
      <c r="D1014" s="11"/>
      <c r="E1014" s="11"/>
      <c r="F1014" s="17"/>
      <c r="G1014" s="91"/>
      <c r="H1014" s="91"/>
      <c r="I1014" s="91"/>
      <c r="J1014" s="91"/>
      <c r="K1014" s="91"/>
      <c r="L1014" s="91"/>
      <c r="M1014" s="91"/>
      <c r="N1014" s="91"/>
      <c r="O1014" s="91"/>
      <c r="P1014" s="91"/>
      <c r="Q1014" s="91"/>
      <c r="R1014" s="91"/>
      <c r="S1014" s="91"/>
      <c r="T1014" s="91"/>
      <c r="U1014" s="91"/>
      <c r="V1014" s="92"/>
      <c r="W1014" s="91"/>
      <c r="X1014" s="91"/>
      <c r="Y1014" s="92"/>
      <c r="Z1014" s="91"/>
    </row>
    <row r="1015" spans="1:26" x14ac:dyDescent="0.25">
      <c r="A1015" s="11"/>
      <c r="B1015" s="11"/>
      <c r="C1015" s="16"/>
      <c r="D1015" s="11"/>
      <c r="E1015" s="11"/>
      <c r="F1015" s="17"/>
      <c r="G1015" s="91"/>
      <c r="H1015" s="91"/>
      <c r="I1015" s="91"/>
      <c r="J1015" s="91"/>
      <c r="K1015" s="91"/>
      <c r="L1015" s="91"/>
      <c r="M1015" s="91"/>
      <c r="N1015" s="91"/>
      <c r="O1015" s="91"/>
      <c r="P1015" s="91"/>
      <c r="Q1015" s="91"/>
      <c r="R1015" s="91"/>
      <c r="S1015" s="91"/>
      <c r="T1015" s="91"/>
      <c r="U1015" s="91"/>
      <c r="V1015" s="92"/>
      <c r="W1015" s="91"/>
      <c r="X1015" s="91"/>
      <c r="Y1015" s="92"/>
      <c r="Z1015" s="91"/>
    </row>
    <row r="1016" spans="1:26" x14ac:dyDescent="0.25">
      <c r="A1016" s="11"/>
      <c r="B1016" s="11"/>
      <c r="C1016" s="16"/>
      <c r="D1016" s="11"/>
      <c r="E1016" s="11"/>
      <c r="F1016" s="17"/>
      <c r="G1016" s="91"/>
      <c r="H1016" s="91"/>
      <c r="I1016" s="91"/>
      <c r="J1016" s="91"/>
      <c r="K1016" s="91"/>
      <c r="L1016" s="91"/>
      <c r="M1016" s="91"/>
      <c r="N1016" s="91"/>
      <c r="O1016" s="91"/>
      <c r="P1016" s="91"/>
      <c r="Q1016" s="91"/>
      <c r="R1016" s="91"/>
      <c r="S1016" s="91"/>
      <c r="T1016" s="91"/>
      <c r="U1016" s="91"/>
      <c r="V1016" s="92"/>
      <c r="W1016" s="91"/>
      <c r="X1016" s="91"/>
      <c r="Y1016" s="92"/>
      <c r="Z1016" s="91"/>
    </row>
    <row r="1017" spans="1:26" x14ac:dyDescent="0.25">
      <c r="A1017" s="11"/>
      <c r="B1017" s="11"/>
      <c r="C1017" s="16"/>
      <c r="D1017" s="11"/>
      <c r="E1017" s="11"/>
      <c r="F1017" s="17"/>
      <c r="G1017" s="91"/>
      <c r="H1017" s="91"/>
      <c r="I1017" s="91"/>
      <c r="J1017" s="91"/>
      <c r="K1017" s="91"/>
      <c r="L1017" s="91"/>
      <c r="M1017" s="91"/>
      <c r="N1017" s="91"/>
      <c r="O1017" s="91"/>
      <c r="P1017" s="91"/>
      <c r="Q1017" s="91"/>
      <c r="R1017" s="91"/>
      <c r="S1017" s="91"/>
      <c r="T1017" s="91"/>
      <c r="U1017" s="91"/>
      <c r="V1017" s="92"/>
      <c r="W1017" s="91"/>
      <c r="X1017" s="91"/>
      <c r="Y1017" s="92"/>
      <c r="Z1017" s="91"/>
    </row>
    <row r="1018" spans="1:26" x14ac:dyDescent="0.25">
      <c r="A1018" s="11"/>
      <c r="B1018" s="11"/>
      <c r="C1018" s="16"/>
      <c r="D1018" s="11"/>
      <c r="E1018" s="11"/>
      <c r="F1018" s="17"/>
      <c r="G1018" s="11"/>
      <c r="H1018" s="11"/>
      <c r="I1018" s="11"/>
      <c r="J1018" s="11"/>
      <c r="K1018" s="11"/>
      <c r="L1018" s="11"/>
      <c r="M1018" s="11"/>
      <c r="N1018" s="11"/>
      <c r="O1018" s="11"/>
      <c r="P1018" s="11"/>
      <c r="Q1018" s="11"/>
      <c r="R1018" s="11"/>
      <c r="S1018" s="11"/>
      <c r="T1018" s="11"/>
      <c r="U1018" s="11"/>
      <c r="V1018" s="17"/>
      <c r="W1018" s="11"/>
      <c r="X1018" s="11"/>
      <c r="Y1018" s="17"/>
      <c r="Z1018" s="11"/>
    </row>
    <row r="1019" spans="1:26" x14ac:dyDescent="0.25">
      <c r="A1019" s="11"/>
      <c r="B1019" s="11"/>
      <c r="C1019" s="16"/>
      <c r="D1019" s="11"/>
      <c r="E1019" s="11"/>
      <c r="F1019" s="17"/>
      <c r="G1019" s="91"/>
      <c r="H1019" s="91"/>
      <c r="I1019" s="91"/>
      <c r="J1019" s="91"/>
      <c r="K1019" s="91"/>
      <c r="L1019" s="91"/>
      <c r="M1019" s="91"/>
      <c r="N1019" s="91"/>
      <c r="O1019" s="91"/>
      <c r="P1019" s="91"/>
      <c r="Q1019" s="91"/>
      <c r="R1019" s="91"/>
      <c r="S1019" s="91"/>
      <c r="T1019" s="91"/>
      <c r="U1019" s="91"/>
      <c r="V1019" s="92"/>
      <c r="W1019" s="91"/>
      <c r="X1019" s="91"/>
      <c r="Y1019" s="92"/>
      <c r="Z1019" s="91"/>
    </row>
    <row r="1020" spans="1:26" x14ac:dyDescent="0.25">
      <c r="A1020" s="11"/>
      <c r="B1020" s="11"/>
      <c r="C1020" s="16"/>
      <c r="D1020" s="11"/>
      <c r="E1020" s="11"/>
      <c r="F1020" s="17"/>
      <c r="G1020" s="91"/>
      <c r="H1020" s="91"/>
      <c r="I1020" s="91"/>
      <c r="J1020" s="91"/>
      <c r="K1020" s="91"/>
      <c r="L1020" s="91"/>
      <c r="M1020" s="91"/>
      <c r="N1020" s="91"/>
      <c r="O1020" s="91"/>
      <c r="P1020" s="91"/>
      <c r="Q1020" s="91"/>
      <c r="R1020" s="91"/>
      <c r="S1020" s="91"/>
      <c r="T1020" s="91"/>
      <c r="U1020" s="91"/>
      <c r="V1020" s="92"/>
      <c r="W1020" s="91"/>
      <c r="X1020" s="91"/>
      <c r="Y1020" s="92"/>
      <c r="Z1020" s="91"/>
    </row>
    <row r="1021" spans="1:26" x14ac:dyDescent="0.25">
      <c r="A1021" s="11"/>
      <c r="B1021" s="11"/>
      <c r="C1021" s="16"/>
      <c r="D1021" s="11"/>
      <c r="E1021" s="11"/>
      <c r="F1021" s="17"/>
      <c r="G1021" s="91"/>
      <c r="H1021" s="91"/>
      <c r="I1021" s="91"/>
      <c r="J1021" s="91"/>
      <c r="K1021" s="91"/>
      <c r="L1021" s="91"/>
      <c r="M1021" s="91"/>
      <c r="N1021" s="91"/>
      <c r="O1021" s="91"/>
      <c r="P1021" s="91"/>
      <c r="Q1021" s="91"/>
      <c r="R1021" s="91"/>
      <c r="S1021" s="91"/>
      <c r="T1021" s="91"/>
      <c r="U1021" s="91"/>
      <c r="V1021" s="92"/>
      <c r="W1021" s="91"/>
      <c r="X1021" s="91"/>
      <c r="Y1021" s="92"/>
      <c r="Z1021" s="91"/>
    </row>
    <row r="1022" spans="1:26" x14ac:dyDescent="0.25">
      <c r="A1022" s="11"/>
      <c r="B1022" s="11"/>
      <c r="C1022" s="16"/>
      <c r="D1022" s="11"/>
      <c r="E1022" s="11"/>
      <c r="F1022" s="17"/>
      <c r="G1022" s="91"/>
      <c r="H1022" s="91"/>
      <c r="I1022" s="91"/>
      <c r="J1022" s="91"/>
      <c r="K1022" s="91"/>
      <c r="L1022" s="91"/>
      <c r="M1022" s="91"/>
      <c r="N1022" s="91"/>
      <c r="O1022" s="91"/>
      <c r="P1022" s="91"/>
      <c r="Q1022" s="91"/>
      <c r="R1022" s="91"/>
      <c r="S1022" s="91"/>
      <c r="T1022" s="91"/>
      <c r="U1022" s="91"/>
      <c r="V1022" s="92"/>
      <c r="W1022" s="91"/>
      <c r="X1022" s="91"/>
      <c r="Y1022" s="92"/>
      <c r="Z1022" s="91"/>
    </row>
    <row r="1023" spans="1:26" x14ac:dyDescent="0.25">
      <c r="A1023" s="11"/>
      <c r="B1023" s="11"/>
      <c r="C1023" s="16"/>
      <c r="D1023" s="11"/>
      <c r="E1023" s="11"/>
      <c r="F1023" s="17"/>
      <c r="G1023" s="91"/>
      <c r="H1023" s="91"/>
      <c r="I1023" s="91"/>
      <c r="J1023" s="91"/>
      <c r="K1023" s="91"/>
      <c r="L1023" s="91"/>
      <c r="M1023" s="91"/>
      <c r="N1023" s="91"/>
      <c r="O1023" s="91"/>
      <c r="P1023" s="91"/>
      <c r="Q1023" s="91"/>
      <c r="R1023" s="91"/>
      <c r="S1023" s="91"/>
      <c r="T1023" s="91"/>
      <c r="U1023" s="91"/>
      <c r="V1023" s="92"/>
      <c r="W1023" s="91"/>
      <c r="X1023" s="91"/>
      <c r="Y1023" s="92"/>
      <c r="Z1023" s="91"/>
    </row>
    <row r="1024" spans="1:26" x14ac:dyDescent="0.25">
      <c r="A1024" s="11"/>
      <c r="B1024" s="11"/>
      <c r="C1024" s="16"/>
      <c r="D1024" s="11"/>
      <c r="E1024" s="11"/>
      <c r="F1024" s="17"/>
      <c r="G1024" s="11"/>
      <c r="H1024" s="11"/>
      <c r="I1024" s="11"/>
      <c r="J1024" s="11"/>
      <c r="K1024" s="11"/>
      <c r="L1024" s="11"/>
      <c r="M1024" s="11"/>
      <c r="N1024" s="11"/>
      <c r="O1024" s="11"/>
      <c r="P1024" s="11"/>
      <c r="Q1024" s="11"/>
      <c r="R1024" s="11"/>
      <c r="S1024" s="11"/>
      <c r="T1024" s="11"/>
      <c r="U1024" s="11"/>
      <c r="V1024" s="17"/>
      <c r="W1024" s="11"/>
      <c r="X1024" s="11"/>
      <c r="Y1024" s="17"/>
      <c r="Z1024" s="11"/>
    </row>
    <row r="1025" spans="1:26" x14ac:dyDescent="0.25">
      <c r="A1025" s="11"/>
      <c r="B1025" s="11"/>
      <c r="C1025" s="16"/>
      <c r="D1025" s="11"/>
      <c r="E1025" s="11"/>
      <c r="F1025" s="17"/>
      <c r="G1025" s="91"/>
      <c r="H1025" s="91"/>
      <c r="I1025" s="91"/>
      <c r="J1025" s="91"/>
      <c r="K1025" s="91"/>
      <c r="L1025" s="91"/>
      <c r="M1025" s="91"/>
      <c r="N1025" s="91"/>
      <c r="O1025" s="91"/>
      <c r="P1025" s="91"/>
      <c r="Q1025" s="91"/>
      <c r="R1025" s="91"/>
      <c r="S1025" s="91"/>
      <c r="T1025" s="91"/>
      <c r="U1025" s="91"/>
      <c r="V1025" s="92"/>
      <c r="W1025" s="91"/>
      <c r="X1025" s="91"/>
      <c r="Y1025" s="92"/>
      <c r="Z1025" s="91"/>
    </row>
    <row r="1026" spans="1:26" x14ac:dyDescent="0.25">
      <c r="A1026" s="11"/>
      <c r="B1026" s="11"/>
      <c r="C1026" s="16"/>
      <c r="D1026" s="11"/>
      <c r="E1026" s="11"/>
      <c r="F1026" s="17"/>
      <c r="G1026" s="91"/>
      <c r="H1026" s="91"/>
      <c r="I1026" s="91"/>
      <c r="J1026" s="91"/>
      <c r="K1026" s="91"/>
      <c r="L1026" s="91"/>
      <c r="M1026" s="91"/>
      <c r="N1026" s="91"/>
      <c r="O1026" s="91"/>
      <c r="P1026" s="91"/>
      <c r="Q1026" s="91"/>
      <c r="R1026" s="91"/>
      <c r="S1026" s="91"/>
      <c r="T1026" s="91"/>
      <c r="U1026" s="91"/>
      <c r="V1026" s="92"/>
      <c r="W1026" s="91"/>
      <c r="X1026" s="91"/>
      <c r="Y1026" s="92"/>
      <c r="Z1026" s="91"/>
    </row>
    <row r="1027" spans="1:26" x14ac:dyDescent="0.25">
      <c r="A1027" s="11"/>
      <c r="B1027" s="11"/>
      <c r="C1027" s="16"/>
      <c r="D1027" s="11"/>
      <c r="E1027" s="11"/>
      <c r="F1027" s="17"/>
      <c r="G1027" s="91"/>
      <c r="H1027" s="91"/>
      <c r="I1027" s="91"/>
      <c r="J1027" s="91"/>
      <c r="K1027" s="91"/>
      <c r="L1027" s="91"/>
      <c r="M1027" s="91"/>
      <c r="N1027" s="91"/>
      <c r="O1027" s="91"/>
      <c r="P1027" s="91"/>
      <c r="Q1027" s="91"/>
      <c r="R1027" s="91"/>
      <c r="S1027" s="91"/>
      <c r="T1027" s="91"/>
      <c r="U1027" s="91"/>
      <c r="V1027" s="92"/>
      <c r="W1027" s="91"/>
      <c r="X1027" s="91"/>
      <c r="Y1027" s="92"/>
      <c r="Z1027" s="91"/>
    </row>
    <row r="1028" spans="1:26" x14ac:dyDescent="0.25">
      <c r="A1028" s="11"/>
      <c r="B1028" s="11"/>
      <c r="C1028" s="16"/>
      <c r="D1028" s="11"/>
      <c r="E1028" s="11"/>
      <c r="F1028" s="17"/>
      <c r="G1028" s="91"/>
      <c r="H1028" s="91"/>
      <c r="I1028" s="91"/>
      <c r="J1028" s="91"/>
      <c r="K1028" s="91"/>
      <c r="L1028" s="91"/>
      <c r="M1028" s="91"/>
      <c r="N1028" s="91"/>
      <c r="O1028" s="91"/>
      <c r="P1028" s="91"/>
      <c r="Q1028" s="91"/>
      <c r="R1028" s="91"/>
      <c r="S1028" s="91"/>
      <c r="T1028" s="91"/>
      <c r="U1028" s="91"/>
      <c r="V1028" s="92"/>
      <c r="W1028" s="91"/>
      <c r="X1028" s="91"/>
      <c r="Y1028" s="92"/>
      <c r="Z1028" s="91"/>
    </row>
    <row r="1029" spans="1:26" x14ac:dyDescent="0.25">
      <c r="A1029" s="11"/>
      <c r="B1029" s="11"/>
      <c r="C1029" s="16"/>
      <c r="D1029" s="11"/>
      <c r="E1029" s="11"/>
      <c r="F1029" s="17"/>
      <c r="G1029" s="91"/>
      <c r="H1029" s="91"/>
      <c r="I1029" s="91"/>
      <c r="J1029" s="91"/>
      <c r="K1029" s="91"/>
      <c r="L1029" s="91"/>
      <c r="M1029" s="91"/>
      <c r="N1029" s="91"/>
      <c r="O1029" s="91"/>
      <c r="P1029" s="91"/>
      <c r="Q1029" s="91"/>
      <c r="R1029" s="91"/>
      <c r="S1029" s="91"/>
      <c r="T1029" s="91"/>
      <c r="U1029" s="91"/>
      <c r="V1029" s="92"/>
      <c r="W1029" s="91"/>
      <c r="X1029" s="91"/>
      <c r="Y1029" s="92"/>
      <c r="Z1029" s="91"/>
    </row>
    <row r="1030" spans="1:26" x14ac:dyDescent="0.25">
      <c r="A1030" s="11"/>
      <c r="B1030" s="11"/>
      <c r="C1030" s="16"/>
      <c r="D1030" s="11"/>
      <c r="E1030" s="11"/>
      <c r="F1030" s="17"/>
      <c r="G1030" s="11"/>
      <c r="H1030" s="11"/>
      <c r="I1030" s="11"/>
      <c r="J1030" s="11"/>
      <c r="K1030" s="11"/>
      <c r="L1030" s="11"/>
      <c r="M1030" s="11"/>
      <c r="N1030" s="11"/>
      <c r="O1030" s="11"/>
      <c r="P1030" s="11"/>
      <c r="Q1030" s="11"/>
      <c r="R1030" s="11"/>
      <c r="S1030" s="11"/>
      <c r="T1030" s="11"/>
      <c r="U1030" s="11"/>
      <c r="V1030" s="17"/>
      <c r="W1030" s="11"/>
      <c r="X1030" s="11"/>
      <c r="Y1030" s="17"/>
      <c r="Z1030" s="11"/>
    </row>
    <row r="1031" spans="1:26" x14ac:dyDescent="0.25">
      <c r="A1031" s="11"/>
      <c r="B1031" s="11"/>
      <c r="C1031" s="16"/>
      <c r="D1031" s="11"/>
      <c r="E1031" s="11"/>
      <c r="F1031" s="17"/>
      <c r="G1031" s="91"/>
      <c r="H1031" s="91"/>
      <c r="I1031" s="91"/>
      <c r="J1031" s="91"/>
      <c r="K1031" s="91"/>
      <c r="L1031" s="91"/>
      <c r="M1031" s="91"/>
      <c r="N1031" s="91"/>
      <c r="O1031" s="91"/>
      <c r="P1031" s="91"/>
      <c r="Q1031" s="91"/>
      <c r="R1031" s="91"/>
      <c r="S1031" s="91"/>
      <c r="T1031" s="91"/>
      <c r="U1031" s="91"/>
      <c r="V1031" s="92"/>
      <c r="W1031" s="91"/>
      <c r="X1031" s="91"/>
      <c r="Y1031" s="92"/>
      <c r="Z1031" s="91"/>
    </row>
    <row r="1032" spans="1:26" x14ac:dyDescent="0.25">
      <c r="A1032" s="11"/>
      <c r="B1032" s="11"/>
      <c r="C1032" s="16"/>
      <c r="D1032" s="11"/>
      <c r="E1032" s="11"/>
      <c r="F1032" s="17"/>
      <c r="G1032" s="91"/>
      <c r="H1032" s="91"/>
      <c r="I1032" s="91"/>
      <c r="J1032" s="91"/>
      <c r="K1032" s="91"/>
      <c r="L1032" s="91"/>
      <c r="M1032" s="91"/>
      <c r="N1032" s="91"/>
      <c r="O1032" s="91"/>
      <c r="P1032" s="91"/>
      <c r="Q1032" s="91"/>
      <c r="R1032" s="91"/>
      <c r="S1032" s="91"/>
      <c r="T1032" s="91"/>
      <c r="U1032" s="91"/>
      <c r="V1032" s="92"/>
      <c r="W1032" s="91"/>
      <c r="X1032" s="91"/>
      <c r="Y1032" s="92"/>
      <c r="Z1032" s="91"/>
    </row>
    <row r="1033" spans="1:26" x14ac:dyDescent="0.25">
      <c r="A1033" s="11"/>
      <c r="B1033" s="11"/>
      <c r="C1033" s="16"/>
      <c r="D1033" s="11"/>
      <c r="E1033" s="11"/>
      <c r="F1033" s="17"/>
      <c r="G1033" s="91"/>
      <c r="H1033" s="91"/>
      <c r="I1033" s="91"/>
      <c r="J1033" s="91"/>
      <c r="K1033" s="91"/>
      <c r="L1033" s="91"/>
      <c r="M1033" s="91"/>
      <c r="N1033" s="91"/>
      <c r="O1033" s="91"/>
      <c r="P1033" s="91"/>
      <c r="Q1033" s="91"/>
      <c r="R1033" s="91"/>
      <c r="S1033" s="91"/>
      <c r="T1033" s="91"/>
      <c r="U1033" s="91"/>
      <c r="V1033" s="92"/>
      <c r="W1033" s="91"/>
      <c r="X1033" s="91"/>
      <c r="Y1033" s="92"/>
      <c r="Z1033" s="91"/>
    </row>
    <row r="1034" spans="1:26" x14ac:dyDescent="0.25">
      <c r="A1034" s="11"/>
      <c r="B1034" s="11"/>
      <c r="C1034" s="16"/>
      <c r="D1034" s="11"/>
      <c r="E1034" s="11"/>
      <c r="F1034" s="17"/>
      <c r="G1034" s="91"/>
      <c r="H1034" s="91"/>
      <c r="I1034" s="91"/>
      <c r="J1034" s="91"/>
      <c r="K1034" s="91"/>
      <c r="L1034" s="91"/>
      <c r="M1034" s="91"/>
      <c r="N1034" s="91"/>
      <c r="O1034" s="91"/>
      <c r="P1034" s="91"/>
      <c r="Q1034" s="91"/>
      <c r="R1034" s="91"/>
      <c r="S1034" s="91"/>
      <c r="T1034" s="91"/>
      <c r="U1034" s="91"/>
      <c r="V1034" s="92"/>
      <c r="W1034" s="91"/>
      <c r="X1034" s="91"/>
      <c r="Y1034" s="92"/>
      <c r="Z1034" s="91"/>
    </row>
    <row r="1035" spans="1:26" x14ac:dyDescent="0.25">
      <c r="A1035" s="11"/>
      <c r="B1035" s="11"/>
      <c r="C1035" s="16"/>
      <c r="D1035" s="11"/>
      <c r="E1035" s="11"/>
      <c r="F1035" s="17"/>
      <c r="G1035" s="91"/>
      <c r="H1035" s="91"/>
      <c r="I1035" s="91"/>
      <c r="J1035" s="91"/>
      <c r="K1035" s="91"/>
      <c r="L1035" s="91"/>
      <c r="M1035" s="91"/>
      <c r="N1035" s="91"/>
      <c r="O1035" s="91"/>
      <c r="P1035" s="91"/>
      <c r="Q1035" s="91"/>
      <c r="R1035" s="91"/>
      <c r="S1035" s="91"/>
      <c r="T1035" s="91"/>
      <c r="U1035" s="91"/>
      <c r="V1035" s="92"/>
      <c r="W1035" s="91"/>
      <c r="X1035" s="91"/>
      <c r="Y1035" s="92"/>
      <c r="Z1035" s="91"/>
    </row>
    <row r="1036" spans="1:26" x14ac:dyDescent="0.25">
      <c r="A1036" s="11"/>
      <c r="B1036" s="11"/>
      <c r="C1036" s="16"/>
      <c r="D1036" s="11"/>
      <c r="E1036" s="11"/>
      <c r="F1036" s="17"/>
      <c r="G1036" s="11"/>
      <c r="H1036" s="11"/>
      <c r="I1036" s="11"/>
      <c r="J1036" s="11"/>
      <c r="K1036" s="11"/>
      <c r="L1036" s="11"/>
      <c r="M1036" s="11"/>
      <c r="N1036" s="11"/>
      <c r="O1036" s="11"/>
      <c r="P1036" s="11"/>
      <c r="Q1036" s="11"/>
      <c r="R1036" s="11"/>
      <c r="S1036" s="11"/>
      <c r="T1036" s="11"/>
      <c r="U1036" s="11"/>
      <c r="V1036" s="17"/>
      <c r="W1036" s="11"/>
      <c r="X1036" s="11"/>
      <c r="Y1036" s="17"/>
      <c r="Z1036" s="11"/>
    </row>
    <row r="1037" spans="1:26" x14ac:dyDescent="0.25">
      <c r="A1037" s="11"/>
      <c r="B1037" s="11"/>
      <c r="C1037" s="16"/>
      <c r="D1037" s="11"/>
      <c r="E1037" s="11"/>
      <c r="F1037" s="17"/>
      <c r="G1037" s="91"/>
      <c r="H1037" s="91"/>
      <c r="I1037" s="91"/>
      <c r="J1037" s="91"/>
      <c r="K1037" s="91"/>
      <c r="L1037" s="91"/>
      <c r="M1037" s="91"/>
      <c r="N1037" s="91"/>
      <c r="O1037" s="91"/>
      <c r="P1037" s="91"/>
      <c r="Q1037" s="91"/>
      <c r="R1037" s="91"/>
      <c r="S1037" s="91"/>
      <c r="T1037" s="91"/>
      <c r="U1037" s="91"/>
      <c r="V1037" s="92"/>
      <c r="W1037" s="91"/>
      <c r="X1037" s="91"/>
      <c r="Y1037" s="92"/>
      <c r="Z1037" s="91"/>
    </row>
    <row r="1038" spans="1:26" x14ac:dyDescent="0.25">
      <c r="A1038" s="11"/>
      <c r="B1038" s="11"/>
      <c r="C1038" s="16"/>
      <c r="D1038" s="11"/>
      <c r="E1038" s="11"/>
      <c r="F1038" s="17"/>
      <c r="G1038" s="91"/>
      <c r="H1038" s="91"/>
      <c r="I1038" s="91"/>
      <c r="J1038" s="91"/>
      <c r="K1038" s="91"/>
      <c r="L1038" s="91"/>
      <c r="M1038" s="91"/>
      <c r="N1038" s="91"/>
      <c r="O1038" s="91"/>
      <c r="P1038" s="91"/>
      <c r="Q1038" s="91"/>
      <c r="R1038" s="91"/>
      <c r="S1038" s="91"/>
      <c r="T1038" s="91"/>
      <c r="U1038" s="91"/>
      <c r="V1038" s="92"/>
      <c r="W1038" s="91"/>
      <c r="X1038" s="91"/>
      <c r="Y1038" s="92"/>
      <c r="Z1038" s="91"/>
    </row>
    <row r="1039" spans="1:26" x14ac:dyDescent="0.25">
      <c r="A1039" s="11"/>
      <c r="B1039" s="11"/>
      <c r="C1039" s="16"/>
      <c r="D1039" s="11"/>
      <c r="E1039" s="11"/>
      <c r="F1039" s="17"/>
      <c r="G1039" s="91"/>
      <c r="H1039" s="91"/>
      <c r="I1039" s="91"/>
      <c r="J1039" s="91"/>
      <c r="K1039" s="91"/>
      <c r="L1039" s="91"/>
      <c r="M1039" s="91"/>
      <c r="N1039" s="91"/>
      <c r="O1039" s="91"/>
      <c r="P1039" s="91"/>
      <c r="Q1039" s="91"/>
      <c r="R1039" s="91"/>
      <c r="S1039" s="91"/>
      <c r="T1039" s="91"/>
      <c r="U1039" s="91"/>
      <c r="V1039" s="92"/>
      <c r="W1039" s="91"/>
      <c r="X1039" s="91"/>
      <c r="Y1039" s="92"/>
      <c r="Z1039" s="91"/>
    </row>
    <row r="1040" spans="1:26" x14ac:dyDescent="0.25">
      <c r="A1040" s="11"/>
      <c r="B1040" s="11"/>
      <c r="C1040" s="16"/>
      <c r="D1040" s="11"/>
      <c r="E1040" s="11"/>
      <c r="F1040" s="17"/>
      <c r="G1040" s="91"/>
      <c r="H1040" s="91"/>
      <c r="I1040" s="91"/>
      <c r="J1040" s="91"/>
      <c r="K1040" s="91"/>
      <c r="L1040" s="91"/>
      <c r="M1040" s="91"/>
      <c r="N1040" s="91"/>
      <c r="O1040" s="91"/>
      <c r="P1040" s="91"/>
      <c r="Q1040" s="91"/>
      <c r="R1040" s="91"/>
      <c r="S1040" s="91"/>
      <c r="T1040" s="91"/>
      <c r="U1040" s="91"/>
      <c r="V1040" s="92"/>
      <c r="W1040" s="91"/>
      <c r="X1040" s="91"/>
      <c r="Y1040" s="92"/>
      <c r="Z1040" s="91"/>
    </row>
    <row r="1041" spans="1:26" x14ac:dyDescent="0.25">
      <c r="A1041" s="11"/>
      <c r="B1041" s="11"/>
      <c r="C1041" s="16"/>
      <c r="D1041" s="11"/>
      <c r="E1041" s="11"/>
      <c r="F1041" s="17"/>
      <c r="G1041" s="91"/>
      <c r="H1041" s="91"/>
      <c r="I1041" s="91"/>
      <c r="J1041" s="91"/>
      <c r="K1041" s="91"/>
      <c r="L1041" s="91"/>
      <c r="M1041" s="91"/>
      <c r="N1041" s="91"/>
      <c r="O1041" s="91"/>
      <c r="P1041" s="91"/>
      <c r="Q1041" s="91"/>
      <c r="R1041" s="91"/>
      <c r="S1041" s="91"/>
      <c r="T1041" s="91"/>
      <c r="U1041" s="91"/>
      <c r="V1041" s="92"/>
      <c r="W1041" s="91"/>
      <c r="X1041" s="91"/>
      <c r="Y1041" s="92"/>
      <c r="Z1041" s="91"/>
    </row>
    <row r="1042" spans="1:26" x14ac:dyDescent="0.25">
      <c r="A1042" s="11"/>
      <c r="B1042" s="11"/>
      <c r="C1042" s="16"/>
      <c r="D1042" s="11"/>
      <c r="E1042" s="11"/>
      <c r="F1042" s="17"/>
      <c r="G1042" s="11"/>
      <c r="H1042" s="11"/>
      <c r="I1042" s="11"/>
      <c r="J1042" s="11"/>
      <c r="K1042" s="11"/>
      <c r="L1042" s="11"/>
      <c r="M1042" s="11"/>
      <c r="N1042" s="11"/>
      <c r="O1042" s="11"/>
      <c r="P1042" s="11"/>
      <c r="Q1042" s="11"/>
      <c r="R1042" s="11"/>
      <c r="S1042" s="11"/>
      <c r="T1042" s="11"/>
      <c r="U1042" s="11"/>
      <c r="V1042" s="17"/>
      <c r="W1042" s="11"/>
      <c r="X1042" s="11"/>
      <c r="Y1042" s="17"/>
      <c r="Z1042" s="11"/>
    </row>
    <row r="1043" spans="1:26" x14ac:dyDescent="0.25">
      <c r="A1043" s="11"/>
      <c r="B1043" s="11"/>
      <c r="C1043" s="16"/>
      <c r="D1043" s="11"/>
      <c r="E1043" s="11"/>
      <c r="F1043" s="17"/>
      <c r="G1043" s="91"/>
      <c r="H1043" s="91"/>
      <c r="I1043" s="91"/>
      <c r="J1043" s="91"/>
      <c r="K1043" s="91"/>
      <c r="L1043" s="91"/>
      <c r="M1043" s="91"/>
      <c r="N1043" s="91"/>
      <c r="O1043" s="91"/>
      <c r="P1043" s="91"/>
      <c r="Q1043" s="91"/>
      <c r="R1043" s="91"/>
      <c r="S1043" s="91"/>
      <c r="T1043" s="91"/>
      <c r="U1043" s="91"/>
      <c r="V1043" s="92"/>
      <c r="W1043" s="91"/>
      <c r="X1043" s="91"/>
      <c r="Y1043" s="92"/>
      <c r="Z1043" s="91"/>
    </row>
    <row r="1044" spans="1:26" x14ac:dyDescent="0.25">
      <c r="A1044" s="11"/>
      <c r="B1044" s="11"/>
      <c r="C1044" s="16"/>
      <c r="D1044" s="11"/>
      <c r="E1044" s="11"/>
      <c r="F1044" s="17"/>
      <c r="G1044" s="91"/>
      <c r="H1044" s="91"/>
      <c r="I1044" s="91"/>
      <c r="J1044" s="91"/>
      <c r="K1044" s="91"/>
      <c r="L1044" s="91"/>
      <c r="M1044" s="91"/>
      <c r="N1044" s="91"/>
      <c r="O1044" s="91"/>
      <c r="P1044" s="91"/>
      <c r="Q1044" s="91"/>
      <c r="R1044" s="91"/>
      <c r="S1044" s="91"/>
      <c r="T1044" s="91"/>
      <c r="U1044" s="91"/>
      <c r="V1044" s="92"/>
      <c r="W1044" s="91"/>
      <c r="X1044" s="91"/>
      <c r="Y1044" s="92"/>
      <c r="Z1044" s="91"/>
    </row>
    <row r="1045" spans="1:26" x14ac:dyDescent="0.25">
      <c r="A1045" s="11"/>
      <c r="B1045" s="11"/>
      <c r="C1045" s="16"/>
      <c r="D1045" s="11"/>
      <c r="E1045" s="11"/>
      <c r="F1045" s="17"/>
      <c r="G1045" s="91"/>
      <c r="H1045" s="91"/>
      <c r="I1045" s="91"/>
      <c r="J1045" s="91"/>
      <c r="K1045" s="91"/>
      <c r="L1045" s="91"/>
      <c r="M1045" s="91"/>
      <c r="N1045" s="91"/>
      <c r="O1045" s="91"/>
      <c r="P1045" s="91"/>
      <c r="Q1045" s="91"/>
      <c r="R1045" s="91"/>
      <c r="S1045" s="91"/>
      <c r="T1045" s="91"/>
      <c r="U1045" s="91"/>
      <c r="V1045" s="92"/>
      <c r="W1045" s="91"/>
      <c r="X1045" s="91"/>
      <c r="Y1045" s="92"/>
      <c r="Z1045" s="91"/>
    </row>
    <row r="1046" spans="1:26" x14ac:dyDescent="0.25">
      <c r="A1046" s="11"/>
      <c r="B1046" s="11"/>
      <c r="C1046" s="16"/>
      <c r="D1046" s="11"/>
      <c r="E1046" s="11"/>
      <c r="F1046" s="17"/>
      <c r="G1046" s="91"/>
      <c r="H1046" s="91"/>
      <c r="I1046" s="91"/>
      <c r="J1046" s="91"/>
      <c r="K1046" s="91"/>
      <c r="L1046" s="91"/>
      <c r="M1046" s="91"/>
      <c r="N1046" s="91"/>
      <c r="O1046" s="91"/>
      <c r="P1046" s="91"/>
      <c r="Q1046" s="91"/>
      <c r="R1046" s="91"/>
      <c r="S1046" s="91"/>
      <c r="T1046" s="91"/>
      <c r="U1046" s="91"/>
      <c r="V1046" s="92"/>
      <c r="W1046" s="91"/>
      <c r="X1046" s="91"/>
      <c r="Y1046" s="92"/>
      <c r="Z1046" s="91"/>
    </row>
    <row r="1047" spans="1:26" x14ac:dyDescent="0.25">
      <c r="A1047" s="11"/>
      <c r="B1047" s="11"/>
      <c r="C1047" s="16"/>
      <c r="D1047" s="11"/>
      <c r="E1047" s="11"/>
      <c r="F1047" s="17"/>
      <c r="G1047" s="91"/>
      <c r="H1047" s="91"/>
      <c r="I1047" s="91"/>
      <c r="J1047" s="91"/>
      <c r="K1047" s="91"/>
      <c r="L1047" s="91"/>
      <c r="M1047" s="91"/>
      <c r="N1047" s="91"/>
      <c r="O1047" s="91"/>
      <c r="P1047" s="91"/>
      <c r="Q1047" s="91"/>
      <c r="R1047" s="91"/>
      <c r="S1047" s="91"/>
      <c r="T1047" s="91"/>
      <c r="U1047" s="91"/>
      <c r="V1047" s="92"/>
      <c r="W1047" s="91"/>
      <c r="X1047" s="91"/>
      <c r="Y1047" s="92"/>
      <c r="Z1047" s="91"/>
    </row>
    <row r="1048" spans="1:26" x14ac:dyDescent="0.25">
      <c r="A1048" s="11"/>
      <c r="B1048" s="11"/>
      <c r="C1048" s="16"/>
      <c r="D1048" s="11"/>
      <c r="E1048" s="11"/>
      <c r="F1048" s="17"/>
      <c r="G1048" s="11"/>
      <c r="H1048" s="11"/>
      <c r="I1048" s="11"/>
      <c r="J1048" s="11"/>
      <c r="K1048" s="11"/>
      <c r="L1048" s="11"/>
      <c r="M1048" s="11"/>
      <c r="N1048" s="11"/>
      <c r="O1048" s="11"/>
      <c r="P1048" s="11"/>
      <c r="Q1048" s="11"/>
      <c r="R1048" s="11"/>
      <c r="S1048" s="11"/>
      <c r="T1048" s="11"/>
      <c r="U1048" s="11"/>
      <c r="V1048" s="17"/>
      <c r="W1048" s="11"/>
      <c r="X1048" s="11"/>
      <c r="Y1048" s="17"/>
      <c r="Z1048" s="11"/>
    </row>
    <row r="1049" spans="1:26" x14ac:dyDescent="0.25">
      <c r="A1049" s="11"/>
      <c r="B1049" s="11"/>
      <c r="C1049" s="16"/>
      <c r="D1049" s="11"/>
      <c r="E1049" s="11"/>
      <c r="F1049" s="17"/>
      <c r="G1049" s="91"/>
      <c r="H1049" s="91"/>
      <c r="I1049" s="91"/>
      <c r="J1049" s="91"/>
      <c r="K1049" s="91"/>
      <c r="L1049" s="91"/>
      <c r="M1049" s="91"/>
      <c r="N1049" s="91"/>
      <c r="O1049" s="91"/>
      <c r="P1049" s="91"/>
      <c r="Q1049" s="91"/>
      <c r="R1049" s="91"/>
      <c r="S1049" s="91"/>
      <c r="T1049" s="91"/>
      <c r="U1049" s="91"/>
      <c r="V1049" s="92"/>
      <c r="W1049" s="91"/>
      <c r="X1049" s="91"/>
      <c r="Y1049" s="92"/>
      <c r="Z1049" s="91"/>
    </row>
    <row r="1050" spans="1:26" x14ac:dyDescent="0.25">
      <c r="A1050" s="11"/>
      <c r="B1050" s="11"/>
      <c r="C1050" s="16"/>
      <c r="D1050" s="11"/>
      <c r="E1050" s="11"/>
      <c r="F1050" s="17"/>
      <c r="G1050" s="91"/>
      <c r="H1050" s="91"/>
      <c r="I1050" s="91"/>
      <c r="J1050" s="91"/>
      <c r="K1050" s="91"/>
      <c r="L1050" s="91"/>
      <c r="M1050" s="91"/>
      <c r="N1050" s="91"/>
      <c r="O1050" s="91"/>
      <c r="P1050" s="91"/>
      <c r="Q1050" s="91"/>
      <c r="R1050" s="91"/>
      <c r="S1050" s="91"/>
      <c r="T1050" s="91"/>
      <c r="U1050" s="91"/>
      <c r="V1050" s="92"/>
      <c r="W1050" s="91"/>
      <c r="X1050" s="91"/>
      <c r="Y1050" s="92"/>
      <c r="Z1050" s="91"/>
    </row>
    <row r="1051" spans="1:26" x14ac:dyDescent="0.25">
      <c r="A1051" s="11"/>
      <c r="B1051" s="11"/>
      <c r="C1051" s="16"/>
      <c r="D1051" s="11"/>
      <c r="E1051" s="11"/>
      <c r="F1051" s="17"/>
      <c r="G1051" s="91"/>
      <c r="H1051" s="91"/>
      <c r="I1051" s="91"/>
      <c r="J1051" s="91"/>
      <c r="K1051" s="91"/>
      <c r="L1051" s="91"/>
      <c r="M1051" s="91"/>
      <c r="N1051" s="91"/>
      <c r="O1051" s="91"/>
      <c r="P1051" s="91"/>
      <c r="Q1051" s="91"/>
      <c r="R1051" s="91"/>
      <c r="S1051" s="91"/>
      <c r="T1051" s="91"/>
      <c r="U1051" s="91"/>
      <c r="V1051" s="92"/>
      <c r="W1051" s="91"/>
      <c r="X1051" s="91"/>
      <c r="Y1051" s="92"/>
      <c r="Z1051" s="91"/>
    </row>
    <row r="1052" spans="1:26" x14ac:dyDescent="0.25">
      <c r="A1052" s="11"/>
      <c r="B1052" s="11"/>
      <c r="C1052" s="16"/>
      <c r="D1052" s="11"/>
      <c r="E1052" s="11"/>
      <c r="F1052" s="17"/>
      <c r="G1052" s="91"/>
      <c r="H1052" s="91"/>
      <c r="I1052" s="91"/>
      <c r="J1052" s="91"/>
      <c r="K1052" s="91"/>
      <c r="L1052" s="91"/>
      <c r="M1052" s="91"/>
      <c r="N1052" s="91"/>
      <c r="O1052" s="91"/>
      <c r="P1052" s="91"/>
      <c r="Q1052" s="91"/>
      <c r="R1052" s="91"/>
      <c r="S1052" s="91"/>
      <c r="T1052" s="91"/>
      <c r="U1052" s="91"/>
      <c r="V1052" s="92"/>
      <c r="W1052" s="91"/>
      <c r="X1052" s="91"/>
      <c r="Y1052" s="92"/>
      <c r="Z1052" s="91"/>
    </row>
    <row r="1053" spans="1:26" x14ac:dyDescent="0.25">
      <c r="A1053" s="11"/>
      <c r="B1053" s="11"/>
      <c r="C1053" s="16"/>
      <c r="D1053" s="11"/>
      <c r="E1053" s="11"/>
      <c r="F1053" s="17"/>
      <c r="G1053" s="91"/>
      <c r="H1053" s="91"/>
      <c r="I1053" s="91"/>
      <c r="J1053" s="91"/>
      <c r="K1053" s="91"/>
      <c r="L1053" s="91"/>
      <c r="M1053" s="91"/>
      <c r="N1053" s="91"/>
      <c r="O1053" s="91"/>
      <c r="P1053" s="91"/>
      <c r="Q1053" s="91"/>
      <c r="R1053" s="91"/>
      <c r="S1053" s="91"/>
      <c r="T1053" s="91"/>
      <c r="U1053" s="91"/>
      <c r="V1053" s="92"/>
      <c r="W1053" s="91"/>
      <c r="X1053" s="91"/>
      <c r="Y1053" s="92"/>
      <c r="Z1053" s="91"/>
    </row>
    <row r="1054" spans="1:26" x14ac:dyDescent="0.25">
      <c r="A1054" s="11"/>
      <c r="B1054" s="11"/>
      <c r="C1054" s="16"/>
      <c r="D1054" s="11"/>
      <c r="E1054" s="11"/>
      <c r="F1054" s="17"/>
      <c r="G1054" s="11"/>
      <c r="H1054" s="11"/>
      <c r="I1054" s="11"/>
      <c r="J1054" s="11"/>
      <c r="K1054" s="11"/>
      <c r="L1054" s="11"/>
      <c r="M1054" s="11"/>
      <c r="N1054" s="11"/>
      <c r="O1054" s="11"/>
      <c r="P1054" s="11"/>
      <c r="Q1054" s="11"/>
      <c r="R1054" s="11"/>
      <c r="S1054" s="11"/>
      <c r="T1054" s="11"/>
      <c r="U1054" s="11"/>
      <c r="V1054" s="17"/>
      <c r="W1054" s="11"/>
      <c r="X1054" s="11"/>
      <c r="Y1054" s="17"/>
      <c r="Z1054" s="11"/>
    </row>
    <row r="1055" spans="1:26" x14ac:dyDescent="0.25">
      <c r="A1055" s="11"/>
      <c r="B1055" s="11"/>
      <c r="C1055" s="16"/>
      <c r="D1055" s="11"/>
      <c r="E1055" s="11"/>
      <c r="F1055" s="17"/>
      <c r="G1055" s="91"/>
      <c r="H1055" s="91"/>
      <c r="I1055" s="91"/>
      <c r="J1055" s="91"/>
      <c r="K1055" s="91"/>
      <c r="L1055" s="91"/>
      <c r="M1055" s="91"/>
      <c r="N1055" s="91"/>
      <c r="O1055" s="91"/>
      <c r="P1055" s="91"/>
      <c r="Q1055" s="91"/>
      <c r="R1055" s="91"/>
      <c r="S1055" s="91"/>
      <c r="T1055" s="91"/>
      <c r="U1055" s="91"/>
      <c r="V1055" s="92"/>
      <c r="W1055" s="91"/>
      <c r="X1055" s="91"/>
      <c r="Y1055" s="92"/>
      <c r="Z1055" s="91"/>
    </row>
    <row r="1056" spans="1:26" x14ac:dyDescent="0.25">
      <c r="A1056" s="11"/>
      <c r="B1056" s="11"/>
      <c r="C1056" s="16"/>
      <c r="D1056" s="11"/>
      <c r="E1056" s="11"/>
      <c r="F1056" s="17"/>
      <c r="G1056" s="91"/>
      <c r="H1056" s="91"/>
      <c r="I1056" s="91"/>
      <c r="J1056" s="91"/>
      <c r="K1056" s="91"/>
      <c r="L1056" s="91"/>
      <c r="M1056" s="91"/>
      <c r="N1056" s="91"/>
      <c r="O1056" s="91"/>
      <c r="P1056" s="91"/>
      <c r="Q1056" s="91"/>
      <c r="R1056" s="91"/>
      <c r="S1056" s="91"/>
      <c r="T1056" s="91"/>
      <c r="U1056" s="91"/>
      <c r="V1056" s="92"/>
      <c r="W1056" s="91"/>
      <c r="X1056" s="91"/>
      <c r="Y1056" s="92"/>
      <c r="Z1056" s="91"/>
    </row>
    <row r="1057" spans="1:26" x14ac:dyDescent="0.25">
      <c r="A1057" s="11"/>
      <c r="B1057" s="11"/>
      <c r="C1057" s="16"/>
      <c r="D1057" s="11"/>
      <c r="E1057" s="11"/>
      <c r="F1057" s="17"/>
      <c r="G1057" s="91"/>
      <c r="H1057" s="91"/>
      <c r="I1057" s="91"/>
      <c r="J1057" s="91"/>
      <c r="K1057" s="91"/>
      <c r="L1057" s="91"/>
      <c r="M1057" s="91"/>
      <c r="N1057" s="91"/>
      <c r="O1057" s="91"/>
      <c r="P1057" s="91"/>
      <c r="Q1057" s="91"/>
      <c r="R1057" s="91"/>
      <c r="S1057" s="91"/>
      <c r="T1057" s="91"/>
      <c r="U1057" s="91"/>
      <c r="V1057" s="92"/>
      <c r="W1057" s="91"/>
      <c r="X1057" s="91"/>
      <c r="Y1057" s="92"/>
      <c r="Z1057" s="91"/>
    </row>
    <row r="1058" spans="1:26" x14ac:dyDescent="0.25">
      <c r="A1058" s="11"/>
      <c r="B1058" s="11"/>
      <c r="C1058" s="16"/>
      <c r="D1058" s="11"/>
      <c r="E1058" s="11"/>
      <c r="F1058" s="17"/>
      <c r="G1058" s="91"/>
      <c r="H1058" s="91"/>
      <c r="I1058" s="91"/>
      <c r="J1058" s="91"/>
      <c r="K1058" s="91"/>
      <c r="L1058" s="91"/>
      <c r="M1058" s="91"/>
      <c r="N1058" s="91"/>
      <c r="O1058" s="91"/>
      <c r="P1058" s="91"/>
      <c r="Q1058" s="91"/>
      <c r="R1058" s="91"/>
      <c r="S1058" s="91"/>
      <c r="T1058" s="91"/>
      <c r="U1058" s="91"/>
      <c r="V1058" s="92"/>
      <c r="W1058" s="91"/>
      <c r="X1058" s="91"/>
      <c r="Y1058" s="92"/>
      <c r="Z1058" s="91"/>
    </row>
    <row r="1059" spans="1:26" x14ac:dyDescent="0.25">
      <c r="A1059" s="11"/>
      <c r="B1059" s="11"/>
      <c r="C1059" s="16"/>
      <c r="D1059" s="11"/>
      <c r="E1059" s="11"/>
      <c r="F1059" s="17"/>
      <c r="G1059" s="91"/>
      <c r="H1059" s="91"/>
      <c r="I1059" s="91"/>
      <c r="J1059" s="91"/>
      <c r="K1059" s="91"/>
      <c r="L1059" s="91"/>
      <c r="M1059" s="91"/>
      <c r="N1059" s="91"/>
      <c r="O1059" s="91"/>
      <c r="P1059" s="91"/>
      <c r="Q1059" s="91"/>
      <c r="R1059" s="91"/>
      <c r="S1059" s="91"/>
      <c r="T1059" s="91"/>
      <c r="U1059" s="91"/>
      <c r="V1059" s="92"/>
      <c r="W1059" s="91"/>
      <c r="X1059" s="91"/>
      <c r="Y1059" s="92"/>
      <c r="Z1059" s="91"/>
    </row>
    <row r="1060" spans="1:26" x14ac:dyDescent="0.25">
      <c r="A1060" s="11"/>
      <c r="B1060" s="11"/>
      <c r="C1060" s="16"/>
      <c r="D1060" s="11"/>
      <c r="E1060" s="11"/>
      <c r="F1060" s="17"/>
      <c r="G1060" s="11"/>
      <c r="H1060" s="11"/>
      <c r="I1060" s="11"/>
      <c r="J1060" s="11"/>
      <c r="K1060" s="11"/>
      <c r="L1060" s="11"/>
      <c r="M1060" s="11"/>
      <c r="N1060" s="11"/>
      <c r="O1060" s="11"/>
      <c r="P1060" s="11"/>
      <c r="Q1060" s="11"/>
      <c r="R1060" s="11"/>
      <c r="S1060" s="11"/>
      <c r="T1060" s="11"/>
      <c r="U1060" s="11"/>
      <c r="V1060" s="17"/>
      <c r="W1060" s="11"/>
      <c r="X1060" s="11"/>
      <c r="Y1060" s="17"/>
      <c r="Z1060" s="11"/>
    </row>
    <row r="1061" spans="1:26" x14ac:dyDescent="0.25">
      <c r="A1061" s="11"/>
      <c r="B1061" s="11"/>
      <c r="C1061" s="16"/>
      <c r="D1061" s="11"/>
      <c r="E1061" s="11"/>
      <c r="F1061" s="17"/>
      <c r="G1061" s="91"/>
      <c r="H1061" s="91"/>
      <c r="I1061" s="91"/>
      <c r="J1061" s="91"/>
      <c r="K1061" s="91"/>
      <c r="L1061" s="91"/>
      <c r="M1061" s="91"/>
      <c r="N1061" s="91"/>
      <c r="O1061" s="91"/>
      <c r="P1061" s="91"/>
      <c r="Q1061" s="91"/>
      <c r="R1061" s="91"/>
      <c r="S1061" s="91"/>
      <c r="T1061" s="91"/>
      <c r="U1061" s="91"/>
      <c r="V1061" s="92"/>
      <c r="W1061" s="91"/>
      <c r="X1061" s="91"/>
      <c r="Y1061" s="92"/>
      <c r="Z1061" s="91"/>
    </row>
    <row r="1062" spans="1:26" x14ac:dyDescent="0.25">
      <c r="A1062" s="11"/>
      <c r="B1062" s="11"/>
      <c r="C1062" s="16"/>
      <c r="D1062" s="11"/>
      <c r="E1062" s="11"/>
      <c r="F1062" s="17"/>
      <c r="G1062" s="91"/>
      <c r="H1062" s="91"/>
      <c r="I1062" s="91"/>
      <c r="J1062" s="91"/>
      <c r="K1062" s="91"/>
      <c r="L1062" s="91"/>
      <c r="M1062" s="91"/>
      <c r="N1062" s="91"/>
      <c r="O1062" s="91"/>
      <c r="P1062" s="91"/>
      <c r="Q1062" s="91"/>
      <c r="R1062" s="91"/>
      <c r="S1062" s="91"/>
      <c r="T1062" s="91"/>
      <c r="U1062" s="91"/>
      <c r="V1062" s="92"/>
      <c r="W1062" s="91"/>
      <c r="X1062" s="91"/>
      <c r="Y1062" s="92"/>
      <c r="Z1062" s="91"/>
    </row>
    <row r="1063" spans="1:26" x14ac:dyDescent="0.25">
      <c r="A1063" s="11"/>
      <c r="B1063" s="11"/>
      <c r="C1063" s="16"/>
      <c r="D1063" s="11"/>
      <c r="E1063" s="11"/>
      <c r="F1063" s="17"/>
      <c r="G1063" s="91"/>
      <c r="H1063" s="91"/>
      <c r="I1063" s="91"/>
      <c r="J1063" s="91"/>
      <c r="K1063" s="91"/>
      <c r="L1063" s="91"/>
      <c r="M1063" s="91"/>
      <c r="N1063" s="91"/>
      <c r="O1063" s="91"/>
      <c r="P1063" s="91"/>
      <c r="Q1063" s="91"/>
      <c r="R1063" s="91"/>
      <c r="S1063" s="91"/>
      <c r="T1063" s="91"/>
      <c r="U1063" s="91"/>
      <c r="V1063" s="92"/>
      <c r="W1063" s="91"/>
      <c r="X1063" s="91"/>
      <c r="Y1063" s="92"/>
      <c r="Z1063" s="91"/>
    </row>
    <row r="1064" spans="1:26" x14ac:dyDescent="0.25">
      <c r="A1064" s="11"/>
      <c r="B1064" s="11"/>
      <c r="C1064" s="16"/>
      <c r="D1064" s="11"/>
      <c r="E1064" s="11"/>
      <c r="F1064" s="17"/>
      <c r="G1064" s="91"/>
      <c r="H1064" s="91"/>
      <c r="I1064" s="91"/>
      <c r="J1064" s="91"/>
      <c r="K1064" s="91"/>
      <c r="L1064" s="91"/>
      <c r="M1064" s="91"/>
      <c r="N1064" s="91"/>
      <c r="O1064" s="91"/>
      <c r="P1064" s="91"/>
      <c r="Q1064" s="91"/>
      <c r="R1064" s="91"/>
      <c r="S1064" s="91"/>
      <c r="T1064" s="91"/>
      <c r="U1064" s="91"/>
      <c r="V1064" s="92"/>
      <c r="W1064" s="91"/>
      <c r="X1064" s="91"/>
      <c r="Y1064" s="92"/>
      <c r="Z1064" s="91"/>
    </row>
    <row r="1065" spans="1:26" x14ac:dyDescent="0.25">
      <c r="A1065" s="11"/>
      <c r="B1065" s="11"/>
      <c r="C1065" s="16"/>
      <c r="D1065" s="11"/>
      <c r="E1065" s="11"/>
      <c r="F1065" s="17"/>
      <c r="G1065" s="91"/>
      <c r="H1065" s="91"/>
      <c r="I1065" s="91"/>
      <c r="J1065" s="91"/>
      <c r="K1065" s="91"/>
      <c r="L1065" s="91"/>
      <c r="M1065" s="91"/>
      <c r="N1065" s="91"/>
      <c r="O1065" s="91"/>
      <c r="P1065" s="91"/>
      <c r="Q1065" s="91"/>
      <c r="R1065" s="91"/>
      <c r="S1065" s="91"/>
      <c r="T1065" s="91"/>
      <c r="U1065" s="91"/>
      <c r="V1065" s="92"/>
      <c r="W1065" s="91"/>
      <c r="X1065" s="91"/>
      <c r="Y1065" s="92"/>
      <c r="Z1065" s="91"/>
    </row>
    <row r="1066" spans="1:26" x14ac:dyDescent="0.25">
      <c r="A1066" s="11"/>
      <c r="B1066" s="11"/>
      <c r="C1066" s="16"/>
      <c r="D1066" s="11"/>
      <c r="E1066" s="11"/>
      <c r="F1066" s="17"/>
      <c r="G1066" s="11"/>
      <c r="H1066" s="11"/>
      <c r="I1066" s="11"/>
      <c r="J1066" s="11"/>
      <c r="K1066" s="11"/>
      <c r="L1066" s="11"/>
      <c r="M1066" s="11"/>
      <c r="N1066" s="11"/>
      <c r="O1066" s="11"/>
      <c r="P1066" s="11"/>
      <c r="Q1066" s="11"/>
      <c r="R1066" s="11"/>
      <c r="S1066" s="11"/>
      <c r="T1066" s="11"/>
      <c r="U1066" s="11"/>
      <c r="V1066" s="17"/>
      <c r="W1066" s="11"/>
      <c r="X1066" s="11"/>
      <c r="Y1066" s="17"/>
      <c r="Z1066" s="11"/>
    </row>
    <row r="1067" spans="1:26" x14ac:dyDescent="0.25">
      <c r="A1067" s="11"/>
      <c r="B1067" s="11"/>
      <c r="C1067" s="16"/>
      <c r="D1067" s="11"/>
      <c r="E1067" s="11"/>
      <c r="F1067" s="17"/>
      <c r="G1067" s="91"/>
      <c r="H1067" s="91"/>
      <c r="I1067" s="91"/>
      <c r="J1067" s="91"/>
      <c r="K1067" s="91"/>
      <c r="L1067" s="91"/>
      <c r="M1067" s="91"/>
      <c r="N1067" s="91"/>
      <c r="O1067" s="91"/>
      <c r="P1067" s="91"/>
      <c r="Q1067" s="91"/>
      <c r="R1067" s="91"/>
      <c r="S1067" s="91"/>
      <c r="T1067" s="91"/>
      <c r="U1067" s="91"/>
      <c r="V1067" s="92"/>
      <c r="W1067" s="91"/>
      <c r="X1067" s="91"/>
      <c r="Y1067" s="92"/>
      <c r="Z1067" s="91"/>
    </row>
    <row r="1068" spans="1:26" x14ac:dyDescent="0.25">
      <c r="A1068" s="11"/>
      <c r="B1068" s="11"/>
      <c r="C1068" s="16"/>
      <c r="D1068" s="11"/>
      <c r="E1068" s="11"/>
      <c r="F1068" s="17"/>
      <c r="G1068" s="91"/>
      <c r="H1068" s="91"/>
      <c r="I1068" s="91"/>
      <c r="J1068" s="91"/>
      <c r="K1068" s="91"/>
      <c r="L1068" s="91"/>
      <c r="M1068" s="91"/>
      <c r="N1068" s="91"/>
      <c r="O1068" s="91"/>
      <c r="P1068" s="91"/>
      <c r="Q1068" s="91"/>
      <c r="R1068" s="91"/>
      <c r="S1068" s="91"/>
      <c r="T1068" s="91"/>
      <c r="U1068" s="91"/>
      <c r="V1068" s="92"/>
      <c r="W1068" s="91"/>
      <c r="X1068" s="91"/>
      <c r="Y1068" s="92"/>
      <c r="Z1068" s="91"/>
    </row>
    <row r="1069" spans="1:26" x14ac:dyDescent="0.25">
      <c r="A1069" s="11"/>
      <c r="B1069" s="11"/>
      <c r="C1069" s="16"/>
      <c r="D1069" s="11"/>
      <c r="E1069" s="11"/>
      <c r="F1069" s="17"/>
      <c r="G1069" s="91"/>
      <c r="H1069" s="91"/>
      <c r="I1069" s="91"/>
      <c r="J1069" s="91"/>
      <c r="K1069" s="91"/>
      <c r="L1069" s="91"/>
      <c r="M1069" s="91"/>
      <c r="N1069" s="91"/>
      <c r="O1069" s="91"/>
      <c r="P1069" s="91"/>
      <c r="Q1069" s="91"/>
      <c r="R1069" s="91"/>
      <c r="S1069" s="91"/>
      <c r="T1069" s="91"/>
      <c r="U1069" s="91"/>
      <c r="V1069" s="92"/>
      <c r="W1069" s="91"/>
      <c r="X1069" s="91"/>
      <c r="Y1069" s="92"/>
      <c r="Z1069" s="91"/>
    </row>
    <row r="1070" spans="1:26" x14ac:dyDescent="0.25">
      <c r="A1070" s="11"/>
      <c r="B1070" s="11"/>
      <c r="C1070" s="16"/>
      <c r="D1070" s="11"/>
      <c r="E1070" s="11"/>
      <c r="F1070" s="17"/>
      <c r="G1070" s="91"/>
      <c r="H1070" s="91"/>
      <c r="I1070" s="91"/>
      <c r="J1070" s="91"/>
      <c r="K1070" s="91"/>
      <c r="L1070" s="91"/>
      <c r="M1070" s="91"/>
      <c r="N1070" s="91"/>
      <c r="O1070" s="91"/>
      <c r="P1070" s="91"/>
      <c r="Q1070" s="91"/>
      <c r="R1070" s="91"/>
      <c r="S1070" s="91"/>
      <c r="T1070" s="91"/>
      <c r="U1070" s="91"/>
      <c r="V1070" s="92"/>
      <c r="W1070" s="91"/>
      <c r="X1070" s="91"/>
      <c r="Y1070" s="92"/>
      <c r="Z1070" s="91"/>
    </row>
    <row r="1071" spans="1:26" x14ac:dyDescent="0.25">
      <c r="A1071" s="11"/>
      <c r="B1071" s="11"/>
      <c r="C1071" s="16"/>
      <c r="D1071" s="11"/>
      <c r="E1071" s="11"/>
      <c r="F1071" s="17"/>
      <c r="G1071" s="91"/>
      <c r="H1071" s="91"/>
      <c r="I1071" s="91"/>
      <c r="J1071" s="91"/>
      <c r="K1071" s="91"/>
      <c r="L1071" s="91"/>
      <c r="M1071" s="91"/>
      <c r="N1071" s="91"/>
      <c r="O1071" s="91"/>
      <c r="P1071" s="91"/>
      <c r="Q1071" s="91"/>
      <c r="R1071" s="91"/>
      <c r="S1071" s="91"/>
      <c r="T1071" s="91"/>
      <c r="U1071" s="91"/>
      <c r="V1071" s="92"/>
      <c r="W1071" s="91"/>
      <c r="X1071" s="91"/>
      <c r="Y1071" s="92"/>
      <c r="Z1071" s="91"/>
    </row>
    <row r="1072" spans="1:26" x14ac:dyDescent="0.25">
      <c r="A1072" s="11"/>
      <c r="B1072" s="11"/>
      <c r="C1072" s="16"/>
      <c r="D1072" s="11"/>
      <c r="E1072" s="11"/>
      <c r="F1072" s="17"/>
      <c r="G1072" s="11"/>
      <c r="H1072" s="11"/>
      <c r="I1072" s="11"/>
      <c r="J1072" s="11"/>
      <c r="K1072" s="11"/>
      <c r="L1072" s="11"/>
      <c r="M1072" s="11"/>
      <c r="N1072" s="11"/>
      <c r="O1072" s="11"/>
      <c r="P1072" s="11"/>
      <c r="Q1072" s="11"/>
      <c r="R1072" s="11"/>
      <c r="S1072" s="11"/>
      <c r="T1072" s="11"/>
      <c r="U1072" s="11"/>
      <c r="V1072" s="17"/>
      <c r="W1072" s="11"/>
      <c r="X1072" s="11"/>
      <c r="Y1072" s="17"/>
      <c r="Z1072" s="11"/>
    </row>
    <row r="1073" spans="1:26" x14ac:dyDescent="0.25">
      <c r="A1073" s="11"/>
      <c r="B1073" s="11"/>
      <c r="C1073" s="16"/>
      <c r="D1073" s="11"/>
      <c r="E1073" s="11"/>
      <c r="F1073" s="17"/>
      <c r="G1073" s="91"/>
      <c r="H1073" s="91"/>
      <c r="I1073" s="91"/>
      <c r="J1073" s="91"/>
      <c r="K1073" s="91"/>
      <c r="L1073" s="91"/>
      <c r="M1073" s="91"/>
      <c r="N1073" s="91"/>
      <c r="O1073" s="91"/>
      <c r="P1073" s="91"/>
      <c r="Q1073" s="91"/>
      <c r="R1073" s="91"/>
      <c r="S1073" s="91"/>
      <c r="T1073" s="91"/>
      <c r="U1073" s="91"/>
      <c r="V1073" s="92"/>
      <c r="W1073" s="91"/>
      <c r="X1073" s="91"/>
      <c r="Y1073" s="92"/>
      <c r="Z1073" s="91"/>
    </row>
    <row r="1074" spans="1:26" x14ac:dyDescent="0.25">
      <c r="A1074" s="11"/>
      <c r="B1074" s="11"/>
      <c r="C1074" s="16"/>
      <c r="D1074" s="11"/>
      <c r="E1074" s="11"/>
      <c r="F1074" s="17"/>
      <c r="G1074" s="91"/>
      <c r="H1074" s="91"/>
      <c r="I1074" s="91"/>
      <c r="J1074" s="91"/>
      <c r="K1074" s="91"/>
      <c r="L1074" s="91"/>
      <c r="M1074" s="91"/>
      <c r="N1074" s="91"/>
      <c r="O1074" s="91"/>
      <c r="P1074" s="91"/>
      <c r="Q1074" s="91"/>
      <c r="R1074" s="91"/>
      <c r="S1074" s="91"/>
      <c r="T1074" s="91"/>
      <c r="U1074" s="91"/>
      <c r="V1074" s="92"/>
      <c r="W1074" s="91"/>
      <c r="X1074" s="91"/>
      <c r="Y1074" s="92"/>
      <c r="Z1074" s="91"/>
    </row>
    <row r="1075" spans="1:26" x14ac:dyDescent="0.25">
      <c r="A1075" s="11"/>
      <c r="B1075" s="11"/>
      <c r="C1075" s="16"/>
      <c r="D1075" s="11"/>
      <c r="E1075" s="11"/>
      <c r="F1075" s="17"/>
      <c r="G1075" s="91"/>
      <c r="H1075" s="91"/>
      <c r="I1075" s="91"/>
      <c r="J1075" s="91"/>
      <c r="K1075" s="91"/>
      <c r="L1075" s="91"/>
      <c r="M1075" s="91"/>
      <c r="N1075" s="91"/>
      <c r="O1075" s="91"/>
      <c r="P1075" s="91"/>
      <c r="Q1075" s="91"/>
      <c r="R1075" s="91"/>
      <c r="S1075" s="91"/>
      <c r="T1075" s="91"/>
      <c r="U1075" s="91"/>
      <c r="V1075" s="92"/>
      <c r="W1075" s="91"/>
      <c r="X1075" s="91"/>
      <c r="Y1075" s="92"/>
      <c r="Z1075" s="91"/>
    </row>
    <row r="1076" spans="1:26" x14ac:dyDescent="0.25">
      <c r="A1076" s="11"/>
      <c r="B1076" s="11"/>
      <c r="C1076" s="16"/>
      <c r="D1076" s="11"/>
      <c r="E1076" s="11"/>
      <c r="F1076" s="17"/>
      <c r="G1076" s="91"/>
      <c r="H1076" s="91"/>
      <c r="I1076" s="91"/>
      <c r="J1076" s="91"/>
      <c r="K1076" s="91"/>
      <c r="L1076" s="91"/>
      <c r="M1076" s="91"/>
      <c r="N1076" s="91"/>
      <c r="O1076" s="91"/>
      <c r="P1076" s="91"/>
      <c r="Q1076" s="91"/>
      <c r="R1076" s="91"/>
      <c r="S1076" s="91"/>
      <c r="T1076" s="91"/>
      <c r="U1076" s="91"/>
      <c r="V1076" s="92"/>
      <c r="W1076" s="91"/>
      <c r="X1076" s="91"/>
      <c r="Y1076" s="92"/>
      <c r="Z1076" s="91"/>
    </row>
    <row r="1077" spans="1:26" x14ac:dyDescent="0.25">
      <c r="A1077" s="11"/>
      <c r="B1077" s="11"/>
      <c r="C1077" s="16"/>
      <c r="D1077" s="11"/>
      <c r="E1077" s="11"/>
      <c r="F1077" s="17"/>
      <c r="G1077" s="91"/>
      <c r="H1077" s="91"/>
      <c r="I1077" s="91"/>
      <c r="J1077" s="91"/>
      <c r="K1077" s="91"/>
      <c r="L1077" s="91"/>
      <c r="M1077" s="91"/>
      <c r="N1077" s="91"/>
      <c r="O1077" s="91"/>
      <c r="P1077" s="91"/>
      <c r="Q1077" s="91"/>
      <c r="R1077" s="91"/>
      <c r="S1077" s="91"/>
      <c r="T1077" s="91"/>
      <c r="U1077" s="91"/>
      <c r="V1077" s="92"/>
      <c r="W1077" s="91"/>
      <c r="X1077" s="91"/>
      <c r="Y1077" s="92"/>
      <c r="Z1077" s="91"/>
    </row>
    <row r="1078" spans="1:26" x14ac:dyDescent="0.25">
      <c r="A1078" s="11"/>
      <c r="B1078" s="11"/>
      <c r="C1078" s="16"/>
      <c r="D1078" s="11"/>
      <c r="E1078" s="11"/>
      <c r="F1078" s="17"/>
      <c r="G1078" s="11"/>
      <c r="H1078" s="11"/>
      <c r="I1078" s="11"/>
      <c r="J1078" s="11"/>
      <c r="K1078" s="11"/>
      <c r="L1078" s="11"/>
      <c r="M1078" s="11"/>
      <c r="N1078" s="11"/>
      <c r="O1078" s="11"/>
      <c r="P1078" s="11"/>
      <c r="Q1078" s="11"/>
      <c r="R1078" s="11"/>
      <c r="S1078" s="11"/>
      <c r="T1078" s="11"/>
      <c r="U1078" s="11"/>
      <c r="V1078" s="17"/>
      <c r="W1078" s="11"/>
      <c r="X1078" s="11"/>
      <c r="Y1078" s="17"/>
      <c r="Z1078" s="11"/>
    </row>
    <row r="1079" spans="1:26" x14ac:dyDescent="0.25">
      <c r="A1079" s="11"/>
      <c r="B1079" s="11"/>
      <c r="C1079" s="16"/>
      <c r="D1079" s="11"/>
      <c r="E1079" s="11"/>
      <c r="F1079" s="17"/>
      <c r="G1079" s="91"/>
      <c r="H1079" s="91"/>
      <c r="I1079" s="91"/>
      <c r="J1079" s="91"/>
      <c r="K1079" s="91"/>
      <c r="L1079" s="91"/>
      <c r="M1079" s="91"/>
      <c r="N1079" s="91"/>
      <c r="O1079" s="91"/>
      <c r="P1079" s="91"/>
      <c r="Q1079" s="91"/>
      <c r="R1079" s="91"/>
      <c r="S1079" s="91"/>
      <c r="T1079" s="91"/>
      <c r="U1079" s="91"/>
      <c r="V1079" s="92"/>
      <c r="W1079" s="91"/>
      <c r="X1079" s="91"/>
      <c r="Y1079" s="92"/>
      <c r="Z1079" s="91"/>
    </row>
    <row r="1080" spans="1:26" x14ac:dyDescent="0.25">
      <c r="A1080" s="11"/>
      <c r="B1080" s="11"/>
      <c r="C1080" s="16"/>
      <c r="D1080" s="11"/>
      <c r="E1080" s="11"/>
      <c r="F1080" s="17"/>
      <c r="G1080" s="91"/>
      <c r="H1080" s="91"/>
      <c r="I1080" s="91"/>
      <c r="J1080" s="91"/>
      <c r="K1080" s="91"/>
      <c r="L1080" s="91"/>
      <c r="M1080" s="91"/>
      <c r="N1080" s="91"/>
      <c r="O1080" s="91"/>
      <c r="P1080" s="91"/>
      <c r="Q1080" s="91"/>
      <c r="R1080" s="91"/>
      <c r="S1080" s="91"/>
      <c r="T1080" s="91"/>
      <c r="U1080" s="91"/>
      <c r="V1080" s="92"/>
      <c r="W1080" s="91"/>
      <c r="X1080" s="91"/>
      <c r="Y1080" s="92"/>
      <c r="Z1080" s="91"/>
    </row>
    <row r="1081" spans="1:26" x14ac:dyDescent="0.25">
      <c r="A1081" s="11"/>
      <c r="B1081" s="11"/>
      <c r="C1081" s="16"/>
      <c r="D1081" s="11"/>
      <c r="E1081" s="11"/>
      <c r="F1081" s="17"/>
      <c r="G1081" s="91"/>
      <c r="H1081" s="91"/>
      <c r="I1081" s="91"/>
      <c r="J1081" s="91"/>
      <c r="K1081" s="91"/>
      <c r="L1081" s="91"/>
      <c r="M1081" s="91"/>
      <c r="N1081" s="91"/>
      <c r="O1081" s="91"/>
      <c r="P1081" s="91"/>
      <c r="Q1081" s="91"/>
      <c r="R1081" s="91"/>
      <c r="S1081" s="91"/>
      <c r="T1081" s="91"/>
      <c r="U1081" s="91"/>
      <c r="V1081" s="92"/>
      <c r="W1081" s="91"/>
      <c r="X1081" s="91"/>
      <c r="Y1081" s="92"/>
      <c r="Z1081" s="91"/>
    </row>
    <row r="1082" spans="1:26" x14ac:dyDescent="0.25">
      <c r="A1082" s="11"/>
      <c r="B1082" s="11"/>
      <c r="C1082" s="16"/>
      <c r="D1082" s="11"/>
      <c r="E1082" s="11"/>
      <c r="F1082" s="17"/>
      <c r="G1082" s="91"/>
      <c r="H1082" s="91"/>
      <c r="I1082" s="91"/>
      <c r="J1082" s="91"/>
      <c r="K1082" s="91"/>
      <c r="L1082" s="91"/>
      <c r="M1082" s="91"/>
      <c r="N1082" s="91"/>
      <c r="O1082" s="91"/>
      <c r="P1082" s="91"/>
      <c r="Q1082" s="91"/>
      <c r="R1082" s="91"/>
      <c r="S1082" s="91"/>
      <c r="T1082" s="91"/>
      <c r="U1082" s="91"/>
      <c r="V1082" s="92"/>
      <c r="W1082" s="91"/>
      <c r="X1082" s="91"/>
      <c r="Y1082" s="92"/>
      <c r="Z1082" s="91"/>
    </row>
    <row r="1083" spans="1:26" x14ac:dyDescent="0.25">
      <c r="A1083" s="11"/>
      <c r="B1083" s="11"/>
      <c r="C1083" s="16"/>
      <c r="D1083" s="11"/>
      <c r="E1083" s="11"/>
      <c r="F1083" s="17"/>
      <c r="G1083" s="91"/>
      <c r="H1083" s="91"/>
      <c r="I1083" s="91"/>
      <c r="J1083" s="91"/>
      <c r="K1083" s="91"/>
      <c r="L1083" s="91"/>
      <c r="M1083" s="91"/>
      <c r="N1083" s="91"/>
      <c r="O1083" s="91"/>
      <c r="P1083" s="91"/>
      <c r="Q1083" s="91"/>
      <c r="R1083" s="91"/>
      <c r="S1083" s="91"/>
      <c r="T1083" s="91"/>
      <c r="U1083" s="91"/>
      <c r="V1083" s="92"/>
      <c r="W1083" s="91"/>
      <c r="X1083" s="91"/>
      <c r="Y1083" s="92"/>
      <c r="Z1083" s="91"/>
    </row>
    <row r="1084" spans="1:26" x14ac:dyDescent="0.25">
      <c r="A1084" s="11"/>
      <c r="B1084" s="11"/>
      <c r="C1084" s="16"/>
      <c r="D1084" s="11"/>
      <c r="E1084" s="11"/>
      <c r="F1084" s="17"/>
      <c r="G1084" s="11"/>
      <c r="H1084" s="11"/>
      <c r="I1084" s="11"/>
      <c r="J1084" s="11"/>
      <c r="K1084" s="11"/>
      <c r="L1084" s="11"/>
      <c r="M1084" s="11"/>
      <c r="N1084" s="11"/>
      <c r="O1084" s="11"/>
      <c r="P1084" s="11"/>
      <c r="Q1084" s="11"/>
      <c r="R1084" s="11"/>
      <c r="S1084" s="11"/>
      <c r="T1084" s="11"/>
      <c r="U1084" s="11"/>
      <c r="V1084" s="17"/>
      <c r="W1084" s="11"/>
      <c r="X1084" s="11"/>
      <c r="Y1084" s="17"/>
      <c r="Z1084" s="11"/>
    </row>
    <row r="1085" spans="1:26" x14ac:dyDescent="0.25">
      <c r="A1085" s="11"/>
      <c r="B1085" s="11"/>
      <c r="C1085" s="16"/>
      <c r="D1085" s="11"/>
      <c r="E1085" s="11"/>
      <c r="F1085" s="17"/>
      <c r="G1085" s="91"/>
      <c r="H1085" s="91"/>
      <c r="I1085" s="91"/>
      <c r="J1085" s="91"/>
      <c r="K1085" s="91"/>
      <c r="L1085" s="91"/>
      <c r="M1085" s="91"/>
      <c r="N1085" s="91"/>
      <c r="O1085" s="91"/>
      <c r="P1085" s="91"/>
      <c r="Q1085" s="91"/>
      <c r="R1085" s="91"/>
      <c r="S1085" s="91"/>
      <c r="T1085" s="91"/>
      <c r="U1085" s="91"/>
      <c r="V1085" s="92"/>
      <c r="W1085" s="91"/>
      <c r="X1085" s="91"/>
      <c r="Y1085" s="92"/>
      <c r="Z1085" s="91"/>
    </row>
    <row r="1086" spans="1:26" x14ac:dyDescent="0.25">
      <c r="A1086" s="11"/>
      <c r="B1086" s="11"/>
      <c r="C1086" s="16"/>
      <c r="D1086" s="11"/>
      <c r="E1086" s="11"/>
      <c r="F1086" s="17"/>
      <c r="G1086" s="91"/>
      <c r="H1086" s="91"/>
      <c r="I1086" s="91"/>
      <c r="J1086" s="91"/>
      <c r="K1086" s="91"/>
      <c r="L1086" s="91"/>
      <c r="M1086" s="91"/>
      <c r="N1086" s="91"/>
      <c r="O1086" s="91"/>
      <c r="P1086" s="91"/>
      <c r="Q1086" s="91"/>
      <c r="R1086" s="91"/>
      <c r="S1086" s="91"/>
      <c r="T1086" s="91"/>
      <c r="U1086" s="91"/>
      <c r="V1086" s="92"/>
      <c r="W1086" s="91"/>
      <c r="X1086" s="91"/>
      <c r="Y1086" s="92"/>
      <c r="Z1086" s="91"/>
    </row>
    <row r="1087" spans="1:26" x14ac:dyDescent="0.25">
      <c r="A1087" s="11"/>
      <c r="B1087" s="11"/>
      <c r="C1087" s="16"/>
      <c r="D1087" s="11"/>
      <c r="E1087" s="11"/>
      <c r="F1087" s="17"/>
      <c r="G1087" s="91"/>
      <c r="H1087" s="91"/>
      <c r="I1087" s="91"/>
      <c r="J1087" s="91"/>
      <c r="K1087" s="91"/>
      <c r="L1087" s="91"/>
      <c r="M1087" s="91"/>
      <c r="N1087" s="91"/>
      <c r="O1087" s="91"/>
      <c r="P1087" s="91"/>
      <c r="Q1087" s="91"/>
      <c r="R1087" s="91"/>
      <c r="S1087" s="91"/>
      <c r="T1087" s="91"/>
      <c r="U1087" s="91"/>
      <c r="V1087" s="92"/>
      <c r="W1087" s="91"/>
      <c r="X1087" s="91"/>
      <c r="Y1087" s="92"/>
      <c r="Z1087" s="91"/>
    </row>
    <row r="1088" spans="1:26" x14ac:dyDescent="0.25">
      <c r="A1088" s="11"/>
      <c r="B1088" s="11"/>
      <c r="C1088" s="16"/>
      <c r="D1088" s="11"/>
      <c r="E1088" s="11"/>
      <c r="F1088" s="17"/>
      <c r="G1088" s="91"/>
      <c r="H1088" s="91"/>
      <c r="I1088" s="91"/>
      <c r="J1088" s="91"/>
      <c r="K1088" s="91"/>
      <c r="L1088" s="91"/>
      <c r="M1088" s="91"/>
      <c r="N1088" s="91"/>
      <c r="O1088" s="91"/>
      <c r="P1088" s="91"/>
      <c r="Q1088" s="91"/>
      <c r="R1088" s="91"/>
      <c r="S1088" s="91"/>
      <c r="T1088" s="91"/>
      <c r="U1088" s="91"/>
      <c r="V1088" s="92"/>
      <c r="W1088" s="91"/>
      <c r="X1088" s="91"/>
      <c r="Y1088" s="92"/>
      <c r="Z1088" s="91"/>
    </row>
    <row r="1089" spans="1:26" x14ac:dyDescent="0.25">
      <c r="A1089" s="11"/>
      <c r="B1089" s="11"/>
      <c r="C1089" s="16"/>
      <c r="D1089" s="11"/>
      <c r="E1089" s="11"/>
      <c r="F1089" s="17"/>
      <c r="G1089" s="91"/>
      <c r="H1089" s="91"/>
      <c r="I1089" s="91"/>
      <c r="J1089" s="91"/>
      <c r="K1089" s="91"/>
      <c r="L1089" s="91"/>
      <c r="M1089" s="91"/>
      <c r="N1089" s="91"/>
      <c r="O1089" s="91"/>
      <c r="P1089" s="91"/>
      <c r="Q1089" s="91"/>
      <c r="R1089" s="91"/>
      <c r="S1089" s="91"/>
      <c r="T1089" s="91"/>
      <c r="U1089" s="91"/>
      <c r="V1089" s="92"/>
      <c r="W1089" s="91"/>
      <c r="X1089" s="91"/>
      <c r="Y1089" s="92"/>
      <c r="Z1089" s="91"/>
    </row>
    <row r="1090" spans="1:26" x14ac:dyDescent="0.25">
      <c r="A1090" s="11"/>
      <c r="B1090" s="11"/>
      <c r="C1090" s="16"/>
      <c r="D1090" s="11"/>
      <c r="E1090" s="11"/>
      <c r="F1090" s="17"/>
      <c r="G1090" s="11"/>
      <c r="H1090" s="11"/>
      <c r="I1090" s="11"/>
      <c r="J1090" s="11"/>
      <c r="K1090" s="11"/>
      <c r="L1090" s="11"/>
      <c r="M1090" s="11"/>
      <c r="N1090" s="11"/>
      <c r="O1090" s="11"/>
      <c r="P1090" s="11"/>
      <c r="Q1090" s="11"/>
      <c r="R1090" s="11"/>
      <c r="S1090" s="11"/>
      <c r="T1090" s="11"/>
      <c r="U1090" s="11"/>
      <c r="V1090" s="17"/>
      <c r="W1090" s="11"/>
      <c r="X1090" s="11"/>
      <c r="Y1090" s="17"/>
      <c r="Z1090" s="11"/>
    </row>
    <row r="1091" spans="1:26" x14ac:dyDescent="0.25">
      <c r="A1091" s="11"/>
      <c r="B1091" s="11"/>
      <c r="C1091" s="16"/>
      <c r="D1091" s="11"/>
      <c r="E1091" s="11"/>
      <c r="F1091" s="17"/>
      <c r="G1091" s="91"/>
      <c r="H1091" s="91"/>
      <c r="I1091" s="91"/>
      <c r="J1091" s="91"/>
      <c r="K1091" s="91"/>
      <c r="L1091" s="91"/>
      <c r="M1091" s="91"/>
      <c r="N1091" s="91"/>
      <c r="O1091" s="91"/>
      <c r="P1091" s="91"/>
      <c r="Q1091" s="91"/>
      <c r="R1091" s="91"/>
      <c r="S1091" s="91"/>
      <c r="T1091" s="91"/>
      <c r="U1091" s="91"/>
      <c r="V1091" s="92"/>
      <c r="W1091" s="91"/>
      <c r="X1091" s="91"/>
      <c r="Y1091" s="92"/>
      <c r="Z1091" s="91"/>
    </row>
    <row r="1092" spans="1:26" x14ac:dyDescent="0.25">
      <c r="A1092" s="11"/>
      <c r="B1092" s="11"/>
      <c r="C1092" s="16"/>
      <c r="D1092" s="11"/>
      <c r="E1092" s="11"/>
      <c r="F1092" s="17"/>
      <c r="G1092" s="91"/>
      <c r="H1092" s="91"/>
      <c r="I1092" s="91"/>
      <c r="J1092" s="91"/>
      <c r="K1092" s="91"/>
      <c r="L1092" s="91"/>
      <c r="M1092" s="91"/>
      <c r="N1092" s="91"/>
      <c r="O1092" s="91"/>
      <c r="P1092" s="91"/>
      <c r="Q1092" s="91"/>
      <c r="R1092" s="91"/>
      <c r="S1092" s="91"/>
      <c r="T1092" s="91"/>
      <c r="U1092" s="91"/>
      <c r="V1092" s="92"/>
      <c r="W1092" s="91"/>
      <c r="X1092" s="91"/>
      <c r="Y1092" s="92"/>
      <c r="Z1092" s="91"/>
    </row>
    <row r="1093" spans="1:26" x14ac:dyDescent="0.25">
      <c r="A1093" s="11"/>
      <c r="B1093" s="11"/>
      <c r="C1093" s="16"/>
      <c r="D1093" s="11"/>
      <c r="E1093" s="11"/>
      <c r="F1093" s="17"/>
      <c r="G1093" s="91"/>
      <c r="H1093" s="91"/>
      <c r="I1093" s="91"/>
      <c r="J1093" s="91"/>
      <c r="K1093" s="91"/>
      <c r="L1093" s="91"/>
      <c r="M1093" s="91"/>
      <c r="N1093" s="91"/>
      <c r="O1093" s="91"/>
      <c r="P1093" s="91"/>
      <c r="Q1093" s="91"/>
      <c r="R1093" s="91"/>
      <c r="S1093" s="91"/>
      <c r="T1093" s="91"/>
      <c r="U1093" s="91"/>
      <c r="V1093" s="92"/>
      <c r="W1093" s="91"/>
      <c r="X1093" s="91"/>
      <c r="Y1093" s="92"/>
      <c r="Z1093" s="91"/>
    </row>
    <row r="1094" spans="1:26" x14ac:dyDescent="0.25">
      <c r="A1094" s="11"/>
      <c r="B1094" s="11"/>
      <c r="C1094" s="16"/>
      <c r="D1094" s="11"/>
      <c r="E1094" s="11"/>
      <c r="F1094" s="17"/>
      <c r="G1094" s="91"/>
      <c r="H1094" s="91"/>
      <c r="I1094" s="91"/>
      <c r="J1094" s="91"/>
      <c r="K1094" s="91"/>
      <c r="L1094" s="91"/>
      <c r="M1094" s="91"/>
      <c r="N1094" s="91"/>
      <c r="O1094" s="91"/>
      <c r="P1094" s="91"/>
      <c r="Q1094" s="91"/>
      <c r="R1094" s="91"/>
      <c r="S1094" s="91"/>
      <c r="T1094" s="91"/>
      <c r="U1094" s="91"/>
      <c r="V1094" s="92"/>
      <c r="W1094" s="91"/>
      <c r="X1094" s="91"/>
      <c r="Y1094" s="92"/>
      <c r="Z1094" s="91"/>
    </row>
    <row r="1095" spans="1:26" x14ac:dyDescent="0.25">
      <c r="A1095" s="11"/>
      <c r="B1095" s="11"/>
      <c r="C1095" s="16"/>
      <c r="D1095" s="11"/>
      <c r="E1095" s="11"/>
      <c r="F1095" s="17"/>
      <c r="G1095" s="91"/>
      <c r="H1095" s="91"/>
      <c r="I1095" s="91"/>
      <c r="J1095" s="91"/>
      <c r="K1095" s="91"/>
      <c r="L1095" s="91"/>
      <c r="M1095" s="91"/>
      <c r="N1095" s="91"/>
      <c r="O1095" s="91"/>
      <c r="P1095" s="91"/>
      <c r="Q1095" s="91"/>
      <c r="R1095" s="91"/>
      <c r="S1095" s="91"/>
      <c r="T1095" s="91"/>
      <c r="U1095" s="91"/>
      <c r="V1095" s="92"/>
      <c r="W1095" s="91"/>
      <c r="X1095" s="91"/>
      <c r="Y1095" s="92"/>
      <c r="Z1095" s="91"/>
    </row>
    <row r="1096" spans="1:26" x14ac:dyDescent="0.25">
      <c r="A1096" s="11"/>
      <c r="B1096" s="11"/>
      <c r="C1096" s="16"/>
      <c r="D1096" s="11"/>
      <c r="E1096" s="11"/>
      <c r="F1096" s="17"/>
      <c r="G1096" s="11"/>
      <c r="H1096" s="11"/>
      <c r="I1096" s="11"/>
      <c r="J1096" s="11"/>
      <c r="K1096" s="11"/>
      <c r="L1096" s="11"/>
      <c r="M1096" s="11"/>
      <c r="N1096" s="11"/>
      <c r="O1096" s="11"/>
      <c r="P1096" s="11"/>
      <c r="Q1096" s="11"/>
      <c r="R1096" s="11"/>
      <c r="S1096" s="11"/>
      <c r="T1096" s="11"/>
      <c r="U1096" s="11"/>
      <c r="V1096" s="17"/>
      <c r="W1096" s="11"/>
      <c r="X1096" s="11"/>
      <c r="Y1096" s="17"/>
      <c r="Z1096" s="11"/>
    </row>
    <row r="1097" spans="1:26" x14ac:dyDescent="0.25">
      <c r="A1097" s="11"/>
      <c r="B1097" s="11"/>
      <c r="C1097" s="16"/>
      <c r="D1097" s="11"/>
      <c r="E1097" s="11"/>
      <c r="F1097" s="17"/>
      <c r="G1097" s="91"/>
      <c r="H1097" s="91"/>
      <c r="I1097" s="91"/>
      <c r="J1097" s="91"/>
      <c r="K1097" s="91"/>
      <c r="L1097" s="91"/>
      <c r="M1097" s="91"/>
      <c r="N1097" s="91"/>
      <c r="O1097" s="91"/>
      <c r="P1097" s="91"/>
      <c r="Q1097" s="91"/>
      <c r="R1097" s="91"/>
      <c r="S1097" s="91"/>
      <c r="T1097" s="91"/>
      <c r="U1097" s="91"/>
      <c r="V1097" s="92"/>
      <c r="W1097" s="91"/>
      <c r="X1097" s="91"/>
      <c r="Y1097" s="92"/>
      <c r="Z1097" s="91"/>
    </row>
    <row r="1098" spans="1:26" x14ac:dyDescent="0.25">
      <c r="A1098" s="11"/>
      <c r="B1098" s="11"/>
      <c r="C1098" s="16"/>
      <c r="D1098" s="11"/>
      <c r="E1098" s="11"/>
      <c r="F1098" s="17"/>
      <c r="G1098" s="91"/>
      <c r="H1098" s="91"/>
      <c r="I1098" s="91"/>
      <c r="J1098" s="91"/>
      <c r="K1098" s="91"/>
      <c r="L1098" s="91"/>
      <c r="M1098" s="91"/>
      <c r="N1098" s="91"/>
      <c r="O1098" s="91"/>
      <c r="P1098" s="91"/>
      <c r="Q1098" s="91"/>
      <c r="R1098" s="91"/>
      <c r="S1098" s="91"/>
      <c r="T1098" s="91"/>
      <c r="U1098" s="91"/>
      <c r="V1098" s="92"/>
      <c r="W1098" s="91"/>
      <c r="X1098" s="91"/>
      <c r="Y1098" s="92"/>
      <c r="Z1098" s="91"/>
    </row>
    <row r="1099" spans="1:26" x14ac:dyDescent="0.25">
      <c r="A1099" s="11"/>
      <c r="B1099" s="11"/>
      <c r="C1099" s="16"/>
      <c r="D1099" s="11"/>
      <c r="E1099" s="11"/>
      <c r="F1099" s="17"/>
      <c r="G1099" s="91"/>
      <c r="H1099" s="91"/>
      <c r="I1099" s="91"/>
      <c r="J1099" s="91"/>
      <c r="K1099" s="91"/>
      <c r="L1099" s="91"/>
      <c r="M1099" s="91"/>
      <c r="N1099" s="91"/>
      <c r="O1099" s="91"/>
      <c r="P1099" s="91"/>
      <c r="Q1099" s="91"/>
      <c r="R1099" s="91"/>
      <c r="S1099" s="91"/>
      <c r="T1099" s="91"/>
      <c r="U1099" s="91"/>
      <c r="V1099" s="92"/>
      <c r="W1099" s="91"/>
      <c r="X1099" s="91"/>
      <c r="Y1099" s="92"/>
      <c r="Z1099" s="91"/>
    </row>
    <row r="1100" spans="1:26" x14ac:dyDescent="0.25">
      <c r="A1100" s="11"/>
      <c r="B1100" s="11"/>
      <c r="C1100" s="16"/>
      <c r="D1100" s="11"/>
      <c r="E1100" s="11"/>
      <c r="F1100" s="17"/>
      <c r="G1100" s="91"/>
      <c r="H1100" s="91"/>
      <c r="I1100" s="91"/>
      <c r="J1100" s="91"/>
      <c r="K1100" s="91"/>
      <c r="L1100" s="91"/>
      <c r="M1100" s="91"/>
      <c r="N1100" s="91"/>
      <c r="O1100" s="91"/>
      <c r="P1100" s="91"/>
      <c r="Q1100" s="91"/>
      <c r="R1100" s="91"/>
      <c r="S1100" s="91"/>
      <c r="T1100" s="91"/>
      <c r="U1100" s="91"/>
      <c r="V1100" s="92"/>
      <c r="W1100" s="91"/>
      <c r="X1100" s="91"/>
      <c r="Y1100" s="92"/>
      <c r="Z1100" s="91"/>
    </row>
    <row r="1101" spans="1:26" x14ac:dyDescent="0.25">
      <c r="A1101" s="11"/>
      <c r="B1101" s="11"/>
      <c r="C1101" s="16"/>
      <c r="D1101" s="11"/>
      <c r="E1101" s="11"/>
      <c r="F1101" s="17"/>
      <c r="G1101" s="91"/>
      <c r="H1101" s="91"/>
      <c r="I1101" s="91"/>
      <c r="J1101" s="91"/>
      <c r="K1101" s="91"/>
      <c r="L1101" s="91"/>
      <c r="M1101" s="91"/>
      <c r="N1101" s="91"/>
      <c r="O1101" s="91"/>
      <c r="P1101" s="91"/>
      <c r="Q1101" s="91"/>
      <c r="R1101" s="91"/>
      <c r="S1101" s="91"/>
      <c r="T1101" s="91"/>
      <c r="U1101" s="91"/>
      <c r="V1101" s="92"/>
      <c r="W1101" s="91"/>
      <c r="X1101" s="91"/>
      <c r="Y1101" s="92"/>
      <c r="Z1101" s="91"/>
    </row>
    <row r="1102" spans="1:26" x14ac:dyDescent="0.25">
      <c r="A1102" s="11"/>
      <c r="B1102" s="11"/>
      <c r="C1102" s="16"/>
      <c r="D1102" s="11"/>
      <c r="E1102" s="11"/>
      <c r="F1102" s="17"/>
      <c r="G1102" s="11"/>
      <c r="H1102" s="11"/>
      <c r="I1102" s="11"/>
      <c r="J1102" s="11"/>
      <c r="K1102" s="11"/>
      <c r="L1102" s="11"/>
      <c r="M1102" s="11"/>
      <c r="N1102" s="11"/>
      <c r="O1102" s="11"/>
      <c r="P1102" s="11"/>
      <c r="Q1102" s="11"/>
      <c r="R1102" s="11"/>
      <c r="S1102" s="11"/>
      <c r="T1102" s="11"/>
      <c r="U1102" s="11"/>
      <c r="V1102" s="17"/>
      <c r="W1102" s="11"/>
      <c r="X1102" s="11"/>
      <c r="Y1102" s="17"/>
      <c r="Z1102" s="11"/>
    </row>
    <row r="1103" spans="1:26" x14ac:dyDescent="0.25">
      <c r="A1103" s="11"/>
      <c r="B1103" s="11"/>
      <c r="C1103" s="16"/>
      <c r="D1103" s="11"/>
      <c r="E1103" s="11"/>
      <c r="F1103" s="17"/>
      <c r="G1103" s="91"/>
      <c r="H1103" s="91"/>
      <c r="I1103" s="91"/>
      <c r="J1103" s="91"/>
      <c r="K1103" s="91"/>
      <c r="L1103" s="91"/>
      <c r="M1103" s="91"/>
      <c r="N1103" s="91"/>
      <c r="O1103" s="91"/>
      <c r="P1103" s="91"/>
      <c r="Q1103" s="91"/>
      <c r="R1103" s="91"/>
      <c r="S1103" s="91"/>
      <c r="T1103" s="91"/>
      <c r="U1103" s="91"/>
      <c r="V1103" s="92"/>
      <c r="W1103" s="91"/>
      <c r="X1103" s="91"/>
      <c r="Y1103" s="92"/>
      <c r="Z1103" s="91"/>
    </row>
    <row r="1104" spans="1:26" x14ac:dyDescent="0.25">
      <c r="A1104" s="11"/>
      <c r="B1104" s="11"/>
      <c r="C1104" s="16"/>
      <c r="D1104" s="11"/>
      <c r="E1104" s="11"/>
      <c r="F1104" s="17"/>
      <c r="G1104" s="91"/>
      <c r="H1104" s="91"/>
      <c r="I1104" s="91"/>
      <c r="J1104" s="91"/>
      <c r="K1104" s="91"/>
      <c r="L1104" s="91"/>
      <c r="M1104" s="91"/>
      <c r="N1104" s="91"/>
      <c r="O1104" s="91"/>
      <c r="P1104" s="91"/>
      <c r="Q1104" s="91"/>
      <c r="R1104" s="91"/>
      <c r="S1104" s="91"/>
      <c r="T1104" s="91"/>
      <c r="U1104" s="91"/>
      <c r="V1104" s="92"/>
      <c r="W1104" s="91"/>
      <c r="X1104" s="91"/>
      <c r="Y1104" s="92"/>
      <c r="Z1104" s="91"/>
    </row>
    <row r="1105" spans="1:26" x14ac:dyDescent="0.25">
      <c r="A1105" s="11"/>
      <c r="B1105" s="11"/>
      <c r="C1105" s="16"/>
      <c r="D1105" s="11"/>
      <c r="E1105" s="11"/>
      <c r="F1105" s="17"/>
      <c r="G1105" s="91"/>
      <c r="H1105" s="91"/>
      <c r="I1105" s="91"/>
      <c r="J1105" s="91"/>
      <c r="K1105" s="91"/>
      <c r="L1105" s="91"/>
      <c r="M1105" s="91"/>
      <c r="N1105" s="91"/>
      <c r="O1105" s="91"/>
      <c r="P1105" s="91"/>
      <c r="Q1105" s="91"/>
      <c r="R1105" s="91"/>
      <c r="S1105" s="91"/>
      <c r="T1105" s="91"/>
      <c r="U1105" s="91"/>
      <c r="V1105" s="92"/>
      <c r="W1105" s="91"/>
      <c r="X1105" s="91"/>
      <c r="Y1105" s="92"/>
      <c r="Z1105" s="91"/>
    </row>
    <row r="1106" spans="1:26" x14ac:dyDescent="0.25">
      <c r="A1106" s="11"/>
      <c r="B1106" s="11"/>
      <c r="C1106" s="16"/>
      <c r="D1106" s="11"/>
      <c r="E1106" s="11"/>
      <c r="F1106" s="17"/>
      <c r="G1106" s="91"/>
      <c r="H1106" s="91"/>
      <c r="I1106" s="91"/>
      <c r="J1106" s="91"/>
      <c r="K1106" s="91"/>
      <c r="L1106" s="91"/>
      <c r="M1106" s="91"/>
      <c r="N1106" s="91"/>
      <c r="O1106" s="91"/>
      <c r="P1106" s="91"/>
      <c r="Q1106" s="91"/>
      <c r="R1106" s="91"/>
      <c r="S1106" s="91"/>
      <c r="T1106" s="91"/>
      <c r="U1106" s="91"/>
      <c r="V1106" s="92"/>
      <c r="W1106" s="91"/>
      <c r="X1106" s="91"/>
      <c r="Y1106" s="92"/>
      <c r="Z1106" s="91"/>
    </row>
    <row r="1107" spans="1:26" x14ac:dyDescent="0.25">
      <c r="A1107" s="11"/>
      <c r="B1107" s="11"/>
      <c r="C1107" s="16"/>
      <c r="D1107" s="11"/>
      <c r="E1107" s="11"/>
      <c r="F1107" s="17"/>
      <c r="G1107" s="91"/>
      <c r="H1107" s="91"/>
      <c r="I1107" s="91"/>
      <c r="J1107" s="91"/>
      <c r="K1107" s="91"/>
      <c r="L1107" s="91"/>
      <c r="M1107" s="91"/>
      <c r="N1107" s="91"/>
      <c r="O1107" s="91"/>
      <c r="P1107" s="91"/>
      <c r="Q1107" s="91"/>
      <c r="R1107" s="91"/>
      <c r="S1107" s="91"/>
      <c r="T1107" s="91"/>
      <c r="U1107" s="91"/>
      <c r="V1107" s="92"/>
      <c r="W1107" s="91"/>
      <c r="X1107" s="91"/>
      <c r="Y1107" s="92"/>
      <c r="Z1107" s="91"/>
    </row>
    <row r="1108" spans="1:26" x14ac:dyDescent="0.25">
      <c r="A1108" s="11"/>
      <c r="B1108" s="11"/>
      <c r="C1108" s="16"/>
      <c r="D1108" s="11"/>
      <c r="E1108" s="11"/>
      <c r="F1108" s="17"/>
      <c r="G1108" s="11"/>
      <c r="H1108" s="11"/>
      <c r="I1108" s="11"/>
      <c r="J1108" s="11"/>
      <c r="K1108" s="11"/>
      <c r="L1108" s="11"/>
      <c r="M1108" s="11"/>
      <c r="N1108" s="11"/>
      <c r="O1108" s="11"/>
      <c r="P1108" s="11"/>
      <c r="Q1108" s="11"/>
      <c r="R1108" s="11"/>
      <c r="S1108" s="11"/>
      <c r="T1108" s="11"/>
      <c r="U1108" s="11"/>
      <c r="V1108" s="17"/>
      <c r="W1108" s="11"/>
      <c r="X1108" s="11"/>
      <c r="Y1108" s="17"/>
      <c r="Z1108" s="11"/>
    </row>
    <row r="1109" spans="1:26" x14ac:dyDescent="0.25">
      <c r="A1109" s="11"/>
      <c r="B1109" s="11"/>
      <c r="C1109" s="16"/>
      <c r="D1109" s="11"/>
      <c r="E1109" s="11"/>
      <c r="F1109" s="17"/>
      <c r="G1109" s="91"/>
      <c r="H1109" s="91"/>
      <c r="I1109" s="91"/>
      <c r="J1109" s="91"/>
      <c r="K1109" s="91"/>
      <c r="L1109" s="91"/>
      <c r="M1109" s="91"/>
      <c r="N1109" s="91"/>
      <c r="O1109" s="91"/>
      <c r="P1109" s="91"/>
      <c r="Q1109" s="91"/>
      <c r="R1109" s="91"/>
      <c r="S1109" s="91"/>
      <c r="T1109" s="91"/>
      <c r="U1109" s="91"/>
      <c r="V1109" s="92"/>
      <c r="W1109" s="91"/>
      <c r="X1109" s="91"/>
      <c r="Y1109" s="92"/>
      <c r="Z1109" s="91"/>
    </row>
    <row r="1110" spans="1:26" x14ac:dyDescent="0.25">
      <c r="A1110" s="11"/>
      <c r="B1110" s="11"/>
      <c r="C1110" s="16"/>
      <c r="D1110" s="11"/>
      <c r="E1110" s="11"/>
      <c r="F1110" s="17"/>
      <c r="G1110" s="91"/>
      <c r="H1110" s="91"/>
      <c r="I1110" s="91"/>
      <c r="J1110" s="91"/>
      <c r="K1110" s="91"/>
      <c r="L1110" s="91"/>
      <c r="M1110" s="91"/>
      <c r="N1110" s="91"/>
      <c r="O1110" s="91"/>
      <c r="P1110" s="91"/>
      <c r="Q1110" s="91"/>
      <c r="R1110" s="91"/>
      <c r="S1110" s="91"/>
      <c r="T1110" s="91"/>
      <c r="U1110" s="91"/>
      <c r="V1110" s="92"/>
      <c r="W1110" s="91"/>
      <c r="X1110" s="91"/>
      <c r="Y1110" s="92"/>
      <c r="Z1110" s="91"/>
    </row>
    <row r="1111" spans="1:26" x14ac:dyDescent="0.25">
      <c r="A1111" s="11"/>
      <c r="B1111" s="11"/>
      <c r="C1111" s="16"/>
      <c r="D1111" s="11"/>
      <c r="E1111" s="11"/>
      <c r="F1111" s="17"/>
      <c r="G1111" s="91"/>
      <c r="H1111" s="91"/>
      <c r="I1111" s="91"/>
      <c r="J1111" s="91"/>
      <c r="K1111" s="91"/>
      <c r="L1111" s="91"/>
      <c r="M1111" s="91"/>
      <c r="N1111" s="91"/>
      <c r="O1111" s="91"/>
      <c r="P1111" s="91"/>
      <c r="Q1111" s="91"/>
      <c r="R1111" s="91"/>
      <c r="S1111" s="91"/>
      <c r="T1111" s="91"/>
      <c r="U1111" s="91"/>
      <c r="V1111" s="92"/>
      <c r="W1111" s="91"/>
      <c r="X1111" s="91"/>
      <c r="Y1111" s="92"/>
      <c r="Z1111" s="91"/>
    </row>
    <row r="1112" spans="1:26" x14ac:dyDescent="0.25">
      <c r="A1112" s="11"/>
      <c r="B1112" s="11"/>
      <c r="C1112" s="16"/>
      <c r="D1112" s="11"/>
      <c r="E1112" s="11"/>
      <c r="F1112" s="17"/>
      <c r="G1112" s="91"/>
      <c r="H1112" s="91"/>
      <c r="I1112" s="91"/>
      <c r="J1112" s="91"/>
      <c r="K1112" s="91"/>
      <c r="L1112" s="91"/>
      <c r="M1112" s="91"/>
      <c r="N1112" s="91"/>
      <c r="O1112" s="91"/>
      <c r="P1112" s="91"/>
      <c r="Q1112" s="91"/>
      <c r="R1112" s="91"/>
      <c r="S1112" s="91"/>
      <c r="T1112" s="91"/>
      <c r="U1112" s="91"/>
      <c r="V1112" s="92"/>
      <c r="W1112" s="91"/>
      <c r="X1112" s="91"/>
      <c r="Y1112" s="92"/>
      <c r="Z1112" s="91"/>
    </row>
    <row r="1113" spans="1:26" x14ac:dyDescent="0.25">
      <c r="A1113" s="11"/>
      <c r="B1113" s="11"/>
      <c r="C1113" s="16"/>
      <c r="D1113" s="11"/>
      <c r="E1113" s="11"/>
      <c r="F1113" s="17"/>
      <c r="G1113" s="91"/>
      <c r="H1113" s="91"/>
      <c r="I1113" s="91"/>
      <c r="J1113" s="91"/>
      <c r="K1113" s="91"/>
      <c r="L1113" s="91"/>
      <c r="M1113" s="91"/>
      <c r="N1113" s="91"/>
      <c r="O1113" s="91"/>
      <c r="P1113" s="91"/>
      <c r="Q1113" s="91"/>
      <c r="R1113" s="91"/>
      <c r="S1113" s="91"/>
      <c r="T1113" s="91"/>
      <c r="U1113" s="91"/>
      <c r="V1113" s="92"/>
      <c r="W1113" s="91"/>
      <c r="X1113" s="91"/>
      <c r="Y1113" s="92"/>
      <c r="Z1113" s="91"/>
    </row>
    <row r="1114" spans="1:26" x14ac:dyDescent="0.25">
      <c r="A1114" s="11"/>
      <c r="B1114" s="11"/>
      <c r="C1114" s="16"/>
      <c r="D1114" s="11"/>
      <c r="E1114" s="11"/>
      <c r="F1114" s="17"/>
      <c r="G1114" s="11"/>
      <c r="H1114" s="11"/>
      <c r="I1114" s="11"/>
      <c r="J1114" s="11"/>
      <c r="K1114" s="11"/>
      <c r="L1114" s="11"/>
      <c r="M1114" s="11"/>
      <c r="N1114" s="11"/>
      <c r="O1114" s="11"/>
      <c r="P1114" s="11"/>
      <c r="Q1114" s="11"/>
      <c r="R1114" s="11"/>
      <c r="S1114" s="11"/>
      <c r="T1114" s="11"/>
      <c r="U1114" s="11"/>
      <c r="V1114" s="17"/>
      <c r="W1114" s="11"/>
      <c r="X1114" s="11"/>
      <c r="Y1114" s="17"/>
      <c r="Z1114" s="11"/>
    </row>
    <row r="1115" spans="1:26" x14ac:dyDescent="0.25">
      <c r="A1115" s="11"/>
      <c r="B1115" s="11"/>
      <c r="C1115" s="16"/>
      <c r="D1115" s="11"/>
      <c r="E1115" s="11"/>
      <c r="F1115" s="17"/>
      <c r="G1115" s="91"/>
      <c r="H1115" s="91"/>
      <c r="I1115" s="91"/>
      <c r="J1115" s="91"/>
      <c r="K1115" s="91"/>
      <c r="L1115" s="91"/>
      <c r="M1115" s="91"/>
      <c r="N1115" s="91"/>
      <c r="O1115" s="91"/>
      <c r="P1115" s="91"/>
      <c r="Q1115" s="91"/>
      <c r="R1115" s="91"/>
      <c r="S1115" s="91"/>
      <c r="T1115" s="91"/>
      <c r="U1115" s="91"/>
      <c r="V1115" s="92"/>
      <c r="W1115" s="91"/>
      <c r="X1115" s="91"/>
      <c r="Y1115" s="92"/>
      <c r="Z1115" s="91"/>
    </row>
    <row r="1116" spans="1:26" x14ac:dyDescent="0.25">
      <c r="A1116" s="11"/>
      <c r="B1116" s="11"/>
      <c r="C1116" s="16"/>
      <c r="D1116" s="11"/>
      <c r="E1116" s="11"/>
      <c r="F1116" s="17"/>
      <c r="G1116" s="91"/>
      <c r="H1116" s="91"/>
      <c r="I1116" s="91"/>
      <c r="J1116" s="91"/>
      <c r="K1116" s="91"/>
      <c r="L1116" s="91"/>
      <c r="M1116" s="91"/>
      <c r="N1116" s="91"/>
      <c r="O1116" s="91"/>
      <c r="P1116" s="91"/>
      <c r="Q1116" s="91"/>
      <c r="R1116" s="91"/>
      <c r="S1116" s="91"/>
      <c r="T1116" s="91"/>
      <c r="U1116" s="91"/>
      <c r="V1116" s="92"/>
      <c r="W1116" s="91"/>
      <c r="X1116" s="91"/>
      <c r="Y1116" s="92"/>
      <c r="Z1116" s="91"/>
    </row>
    <row r="1117" spans="1:26" x14ac:dyDescent="0.25">
      <c r="A1117" s="11"/>
      <c r="B1117" s="11"/>
      <c r="C1117" s="16"/>
      <c r="D1117" s="11"/>
      <c r="E1117" s="11"/>
      <c r="F1117" s="17"/>
      <c r="G1117" s="91"/>
      <c r="H1117" s="91"/>
      <c r="I1117" s="91"/>
      <c r="J1117" s="91"/>
      <c r="K1117" s="91"/>
      <c r="L1117" s="91"/>
      <c r="M1117" s="91"/>
      <c r="N1117" s="91"/>
      <c r="O1117" s="91"/>
      <c r="P1117" s="91"/>
      <c r="Q1117" s="91"/>
      <c r="R1117" s="91"/>
      <c r="S1117" s="91"/>
      <c r="T1117" s="91"/>
      <c r="U1117" s="91"/>
      <c r="V1117" s="92"/>
      <c r="W1117" s="91"/>
      <c r="X1117" s="91"/>
      <c r="Y1117" s="92"/>
      <c r="Z1117" s="91"/>
    </row>
    <row r="1118" spans="1:26" x14ac:dyDescent="0.25">
      <c r="A1118" s="11"/>
      <c r="B1118" s="11"/>
      <c r="C1118" s="16"/>
      <c r="D1118" s="11"/>
      <c r="E1118" s="11"/>
      <c r="F1118" s="17"/>
      <c r="G1118" s="91"/>
      <c r="H1118" s="91"/>
      <c r="I1118" s="91"/>
      <c r="J1118" s="91"/>
      <c r="K1118" s="91"/>
      <c r="L1118" s="91"/>
      <c r="M1118" s="91"/>
      <c r="N1118" s="91"/>
      <c r="O1118" s="91"/>
      <c r="P1118" s="91"/>
      <c r="Q1118" s="91"/>
      <c r="R1118" s="91"/>
      <c r="S1118" s="91"/>
      <c r="T1118" s="91"/>
      <c r="U1118" s="91"/>
      <c r="V1118" s="92"/>
      <c r="W1118" s="91"/>
      <c r="X1118" s="91"/>
      <c r="Y1118" s="92"/>
      <c r="Z1118" s="91"/>
    </row>
    <row r="1119" spans="1:26" x14ac:dyDescent="0.25">
      <c r="A1119" s="11"/>
      <c r="B1119" s="11"/>
      <c r="C1119" s="16"/>
      <c r="D1119" s="11"/>
      <c r="E1119" s="11"/>
      <c r="F1119" s="17"/>
      <c r="G1119" s="91"/>
      <c r="H1119" s="91"/>
      <c r="I1119" s="91"/>
      <c r="J1119" s="91"/>
      <c r="K1119" s="91"/>
      <c r="L1119" s="91"/>
      <c r="M1119" s="91"/>
      <c r="N1119" s="91"/>
      <c r="O1119" s="91"/>
      <c r="P1119" s="91"/>
      <c r="Q1119" s="91"/>
      <c r="R1119" s="91"/>
      <c r="S1119" s="91"/>
      <c r="T1119" s="91"/>
      <c r="U1119" s="91"/>
      <c r="V1119" s="92"/>
      <c r="W1119" s="91"/>
      <c r="X1119" s="91"/>
      <c r="Y1119" s="92"/>
      <c r="Z1119" s="91"/>
    </row>
    <row r="1120" spans="1:26" x14ac:dyDescent="0.25">
      <c r="A1120" s="11"/>
      <c r="B1120" s="11"/>
      <c r="C1120" s="16"/>
      <c r="D1120" s="11"/>
      <c r="E1120" s="11"/>
      <c r="F1120" s="17"/>
      <c r="G1120" s="11"/>
      <c r="H1120" s="11"/>
      <c r="I1120" s="11"/>
      <c r="J1120" s="11"/>
      <c r="K1120" s="11"/>
      <c r="L1120" s="11"/>
      <c r="M1120" s="11"/>
      <c r="N1120" s="11"/>
      <c r="O1120" s="11"/>
      <c r="P1120" s="11"/>
      <c r="Q1120" s="11"/>
      <c r="R1120" s="11"/>
      <c r="S1120" s="11"/>
      <c r="T1120" s="11"/>
      <c r="U1120" s="11"/>
      <c r="V1120" s="17"/>
      <c r="W1120" s="11"/>
      <c r="X1120" s="11"/>
      <c r="Y1120" s="17"/>
      <c r="Z1120" s="11"/>
    </row>
    <row r="1121" spans="1:26" x14ac:dyDescent="0.25">
      <c r="A1121" s="11"/>
      <c r="B1121" s="11"/>
      <c r="C1121" s="16"/>
      <c r="D1121" s="11"/>
      <c r="E1121" s="11"/>
      <c r="F1121" s="17"/>
      <c r="G1121" s="91"/>
      <c r="H1121" s="91"/>
      <c r="I1121" s="91"/>
      <c r="J1121" s="91"/>
      <c r="K1121" s="91"/>
      <c r="L1121" s="91"/>
      <c r="M1121" s="91"/>
      <c r="N1121" s="91"/>
      <c r="O1121" s="91"/>
      <c r="P1121" s="91"/>
      <c r="Q1121" s="91"/>
      <c r="R1121" s="91"/>
      <c r="S1121" s="91"/>
      <c r="T1121" s="91"/>
      <c r="U1121" s="91"/>
      <c r="V1121" s="92"/>
      <c r="W1121" s="91"/>
      <c r="X1121" s="91"/>
      <c r="Y1121" s="92"/>
      <c r="Z1121" s="91"/>
    </row>
    <row r="1122" spans="1:26" x14ac:dyDescent="0.25">
      <c r="A1122" s="11"/>
      <c r="B1122" s="11"/>
      <c r="C1122" s="16"/>
      <c r="D1122" s="11"/>
      <c r="E1122" s="11"/>
      <c r="F1122" s="17"/>
      <c r="G1122" s="91"/>
      <c r="H1122" s="91"/>
      <c r="I1122" s="91"/>
      <c r="J1122" s="91"/>
      <c r="K1122" s="91"/>
      <c r="L1122" s="91"/>
      <c r="M1122" s="91"/>
      <c r="N1122" s="91"/>
      <c r="O1122" s="91"/>
      <c r="P1122" s="91"/>
      <c r="Q1122" s="91"/>
      <c r="R1122" s="91"/>
      <c r="S1122" s="91"/>
      <c r="T1122" s="91"/>
      <c r="U1122" s="91"/>
      <c r="V1122" s="92"/>
      <c r="W1122" s="91"/>
      <c r="X1122" s="91"/>
      <c r="Y1122" s="92"/>
      <c r="Z1122" s="91"/>
    </row>
    <row r="1123" spans="1:26" x14ac:dyDescent="0.25">
      <c r="A1123" s="11"/>
      <c r="B1123" s="11"/>
      <c r="C1123" s="16"/>
      <c r="D1123" s="11"/>
      <c r="E1123" s="11"/>
      <c r="F1123" s="17"/>
      <c r="G1123" s="91"/>
      <c r="H1123" s="91"/>
      <c r="I1123" s="91"/>
      <c r="J1123" s="91"/>
      <c r="K1123" s="91"/>
      <c r="L1123" s="91"/>
      <c r="M1123" s="91"/>
      <c r="N1123" s="91"/>
      <c r="O1123" s="91"/>
      <c r="P1123" s="91"/>
      <c r="Q1123" s="91"/>
      <c r="R1123" s="91"/>
      <c r="S1123" s="91"/>
      <c r="T1123" s="91"/>
      <c r="U1123" s="91"/>
      <c r="V1123" s="92"/>
      <c r="W1123" s="91"/>
      <c r="X1123" s="91"/>
      <c r="Y1123" s="92"/>
      <c r="Z1123" s="91"/>
    </row>
    <row r="1124" spans="1:26" x14ac:dyDescent="0.25">
      <c r="A1124" s="11"/>
      <c r="B1124" s="11"/>
      <c r="C1124" s="16"/>
      <c r="D1124" s="11"/>
      <c r="E1124" s="11"/>
      <c r="F1124" s="17"/>
      <c r="G1124" s="91"/>
      <c r="H1124" s="91"/>
      <c r="I1124" s="91"/>
      <c r="J1124" s="91"/>
      <c r="K1124" s="91"/>
      <c r="L1124" s="91"/>
      <c r="M1124" s="91"/>
      <c r="N1124" s="91"/>
      <c r="O1124" s="91"/>
      <c r="P1124" s="91"/>
      <c r="Q1124" s="91"/>
      <c r="R1124" s="91"/>
      <c r="S1124" s="91"/>
      <c r="T1124" s="91"/>
      <c r="U1124" s="91"/>
      <c r="V1124" s="92"/>
      <c r="W1124" s="91"/>
      <c r="X1124" s="91"/>
      <c r="Y1124" s="92"/>
      <c r="Z1124" s="91"/>
    </row>
    <row r="1125" spans="1:26" x14ac:dyDescent="0.25">
      <c r="A1125" s="11"/>
      <c r="B1125" s="11"/>
      <c r="C1125" s="16"/>
      <c r="D1125" s="11"/>
      <c r="E1125" s="11"/>
      <c r="F1125" s="17"/>
      <c r="G1125" s="91"/>
      <c r="H1125" s="91"/>
      <c r="I1125" s="91"/>
      <c r="J1125" s="91"/>
      <c r="K1125" s="91"/>
      <c r="L1125" s="91"/>
      <c r="M1125" s="91"/>
      <c r="N1125" s="91"/>
      <c r="O1125" s="91"/>
      <c r="P1125" s="91"/>
      <c r="Q1125" s="91"/>
      <c r="R1125" s="91"/>
      <c r="S1125" s="91"/>
      <c r="T1125" s="91"/>
      <c r="U1125" s="91"/>
      <c r="V1125" s="92"/>
      <c r="W1125" s="91"/>
      <c r="X1125" s="91"/>
      <c r="Y1125" s="92"/>
      <c r="Z1125" s="91"/>
    </row>
    <row r="1126" spans="1:26" x14ac:dyDescent="0.25">
      <c r="A1126" s="11"/>
      <c r="B1126" s="11"/>
      <c r="C1126" s="16"/>
      <c r="D1126" s="11"/>
      <c r="E1126" s="11"/>
      <c r="F1126" s="17"/>
      <c r="G1126" s="11"/>
      <c r="H1126" s="11"/>
      <c r="I1126" s="11"/>
      <c r="J1126" s="11"/>
      <c r="K1126" s="11"/>
      <c r="L1126" s="11"/>
      <c r="M1126" s="11"/>
      <c r="N1126" s="11"/>
      <c r="O1126" s="11"/>
      <c r="P1126" s="11"/>
      <c r="Q1126" s="11"/>
      <c r="R1126" s="11"/>
      <c r="S1126" s="11"/>
      <c r="T1126" s="11"/>
      <c r="U1126" s="11"/>
      <c r="V1126" s="17"/>
      <c r="W1126" s="11"/>
      <c r="X1126" s="11"/>
      <c r="Y1126" s="17"/>
      <c r="Z1126" s="11"/>
    </row>
    <row r="1127" spans="1:26" x14ac:dyDescent="0.25">
      <c r="A1127" s="11"/>
      <c r="B1127" s="11"/>
      <c r="C1127" s="16"/>
      <c r="D1127" s="11"/>
      <c r="E1127" s="11"/>
      <c r="F1127" s="17"/>
      <c r="G1127" s="91"/>
      <c r="H1127" s="91"/>
      <c r="I1127" s="91"/>
      <c r="J1127" s="91"/>
      <c r="K1127" s="91"/>
      <c r="L1127" s="91"/>
      <c r="M1127" s="91"/>
      <c r="N1127" s="91"/>
      <c r="O1127" s="91"/>
      <c r="P1127" s="91"/>
      <c r="Q1127" s="91"/>
      <c r="R1127" s="91"/>
      <c r="S1127" s="91"/>
      <c r="T1127" s="91"/>
      <c r="U1127" s="91"/>
      <c r="V1127" s="92"/>
      <c r="W1127" s="91"/>
      <c r="X1127" s="91"/>
      <c r="Y1127" s="92"/>
      <c r="Z1127" s="91"/>
    </row>
    <row r="1128" spans="1:26" x14ac:dyDescent="0.25">
      <c r="A1128" s="11"/>
      <c r="B1128" s="11"/>
      <c r="C1128" s="16"/>
      <c r="D1128" s="11"/>
      <c r="E1128" s="11"/>
      <c r="F1128" s="17"/>
      <c r="G1128" s="91"/>
      <c r="H1128" s="91"/>
      <c r="I1128" s="91"/>
      <c r="J1128" s="91"/>
      <c r="K1128" s="91"/>
      <c r="L1128" s="91"/>
      <c r="M1128" s="91"/>
      <c r="N1128" s="91"/>
      <c r="O1128" s="91"/>
      <c r="P1128" s="91"/>
      <c r="Q1128" s="91"/>
      <c r="R1128" s="91"/>
      <c r="S1128" s="91"/>
      <c r="T1128" s="91"/>
      <c r="U1128" s="91"/>
      <c r="V1128" s="92"/>
      <c r="W1128" s="91"/>
      <c r="X1128" s="91"/>
      <c r="Y1128" s="92"/>
      <c r="Z1128" s="91"/>
    </row>
    <row r="1129" spans="1:26" x14ac:dyDescent="0.25">
      <c r="A1129" s="11"/>
      <c r="B1129" s="11"/>
      <c r="C1129" s="16"/>
      <c r="D1129" s="11"/>
      <c r="E1129" s="11"/>
      <c r="F1129" s="17"/>
      <c r="G1129" s="91"/>
      <c r="H1129" s="91"/>
      <c r="I1129" s="91"/>
      <c r="J1129" s="91"/>
      <c r="K1129" s="91"/>
      <c r="L1129" s="91"/>
      <c r="M1129" s="91"/>
      <c r="N1129" s="91"/>
      <c r="O1129" s="91"/>
      <c r="P1129" s="91"/>
      <c r="Q1129" s="91"/>
      <c r="R1129" s="91"/>
      <c r="S1129" s="91"/>
      <c r="T1129" s="91"/>
      <c r="U1129" s="91"/>
      <c r="V1129" s="92"/>
      <c r="W1129" s="91"/>
      <c r="X1129" s="91"/>
      <c r="Y1129" s="92"/>
      <c r="Z1129" s="91"/>
    </row>
    <row r="1130" spans="1:26" x14ac:dyDescent="0.25">
      <c r="A1130" s="11"/>
      <c r="B1130" s="11"/>
      <c r="C1130" s="16"/>
      <c r="D1130" s="11"/>
      <c r="E1130" s="11"/>
      <c r="F1130" s="17"/>
      <c r="G1130" s="91"/>
      <c r="H1130" s="91"/>
      <c r="I1130" s="91"/>
      <c r="J1130" s="91"/>
      <c r="K1130" s="91"/>
      <c r="L1130" s="91"/>
      <c r="M1130" s="91"/>
      <c r="N1130" s="91"/>
      <c r="O1130" s="91"/>
      <c r="P1130" s="91"/>
      <c r="Q1130" s="91"/>
      <c r="R1130" s="91"/>
      <c r="S1130" s="91"/>
      <c r="T1130" s="91"/>
      <c r="U1130" s="91"/>
      <c r="V1130" s="92"/>
      <c r="W1130" s="91"/>
      <c r="X1130" s="91"/>
      <c r="Y1130" s="92"/>
      <c r="Z1130" s="91"/>
    </row>
    <row r="1131" spans="1:26" x14ac:dyDescent="0.25">
      <c r="A1131" s="11"/>
      <c r="B1131" s="11"/>
      <c r="C1131" s="16"/>
      <c r="D1131" s="11"/>
      <c r="E1131" s="11"/>
      <c r="F1131" s="17"/>
      <c r="G1131" s="91"/>
      <c r="H1131" s="91"/>
      <c r="I1131" s="91"/>
      <c r="J1131" s="91"/>
      <c r="K1131" s="91"/>
      <c r="L1131" s="91"/>
      <c r="M1131" s="91"/>
      <c r="N1131" s="91"/>
      <c r="O1131" s="91"/>
      <c r="P1131" s="91"/>
      <c r="Q1131" s="91"/>
      <c r="R1131" s="91"/>
      <c r="S1131" s="91"/>
      <c r="T1131" s="91"/>
      <c r="U1131" s="91"/>
      <c r="V1131" s="92"/>
      <c r="W1131" s="91"/>
      <c r="X1131" s="91"/>
      <c r="Y1131" s="92"/>
      <c r="Z1131" s="91"/>
    </row>
    <row r="1132" spans="1:26" x14ac:dyDescent="0.25">
      <c r="A1132" s="11"/>
      <c r="B1132" s="11"/>
      <c r="C1132" s="16"/>
      <c r="D1132" s="11"/>
      <c r="E1132" s="11"/>
      <c r="F1132" s="17"/>
      <c r="G1132" s="11"/>
      <c r="H1132" s="11"/>
      <c r="I1132" s="11"/>
      <c r="J1132" s="11"/>
      <c r="K1132" s="11"/>
      <c r="L1132" s="11"/>
      <c r="M1132" s="11"/>
      <c r="N1132" s="11"/>
      <c r="O1132" s="11"/>
      <c r="P1132" s="11"/>
      <c r="Q1132" s="11"/>
      <c r="R1132" s="11"/>
      <c r="S1132" s="11"/>
      <c r="T1132" s="11"/>
      <c r="U1132" s="11"/>
      <c r="V1132" s="17"/>
      <c r="W1132" s="11"/>
      <c r="X1132" s="11"/>
      <c r="Y1132" s="17"/>
      <c r="Z1132" s="11"/>
    </row>
    <row r="1133" spans="1:26" x14ac:dyDescent="0.25">
      <c r="A1133" s="11"/>
      <c r="B1133" s="11"/>
      <c r="C1133" s="16"/>
      <c r="D1133" s="11"/>
      <c r="E1133" s="11"/>
      <c r="F1133" s="17"/>
      <c r="G1133" s="91"/>
      <c r="H1133" s="91"/>
      <c r="I1133" s="91"/>
      <c r="J1133" s="91"/>
      <c r="K1133" s="91"/>
      <c r="L1133" s="91"/>
      <c r="M1133" s="91"/>
      <c r="N1133" s="91"/>
      <c r="O1133" s="91"/>
      <c r="P1133" s="91"/>
      <c r="Q1133" s="91"/>
      <c r="R1133" s="91"/>
      <c r="S1133" s="91"/>
      <c r="T1133" s="91"/>
      <c r="U1133" s="91"/>
      <c r="V1133" s="92"/>
      <c r="W1133" s="91"/>
      <c r="X1133" s="91"/>
      <c r="Y1133" s="92"/>
      <c r="Z1133" s="91"/>
    </row>
    <row r="1134" spans="1:26" x14ac:dyDescent="0.25">
      <c r="A1134" s="11"/>
      <c r="B1134" s="11"/>
      <c r="C1134" s="16"/>
      <c r="D1134" s="11"/>
      <c r="E1134" s="11"/>
      <c r="F1134" s="17"/>
      <c r="G1134" s="91"/>
      <c r="H1134" s="91"/>
      <c r="I1134" s="91"/>
      <c r="J1134" s="91"/>
      <c r="K1134" s="91"/>
      <c r="L1134" s="91"/>
      <c r="M1134" s="91"/>
      <c r="N1134" s="91"/>
      <c r="O1134" s="91"/>
      <c r="P1134" s="91"/>
      <c r="Q1134" s="91"/>
      <c r="R1134" s="91"/>
      <c r="S1134" s="91"/>
      <c r="T1134" s="91"/>
      <c r="U1134" s="91"/>
      <c r="V1134" s="92"/>
      <c r="W1134" s="91"/>
      <c r="X1134" s="91"/>
      <c r="Y1134" s="92"/>
      <c r="Z1134" s="91"/>
    </row>
    <row r="1135" spans="1:26" x14ac:dyDescent="0.25">
      <c r="A1135" s="11"/>
      <c r="B1135" s="11"/>
      <c r="C1135" s="16"/>
      <c r="D1135" s="11"/>
      <c r="E1135" s="11"/>
      <c r="F1135" s="17"/>
      <c r="G1135" s="91"/>
      <c r="H1135" s="91"/>
      <c r="I1135" s="91"/>
      <c r="J1135" s="91"/>
      <c r="K1135" s="91"/>
      <c r="L1135" s="91"/>
      <c r="M1135" s="91"/>
      <c r="N1135" s="91"/>
      <c r="O1135" s="91"/>
      <c r="P1135" s="91"/>
      <c r="Q1135" s="91"/>
      <c r="R1135" s="91"/>
      <c r="S1135" s="91"/>
      <c r="T1135" s="91"/>
      <c r="U1135" s="91"/>
      <c r="V1135" s="92"/>
      <c r="W1135" s="91"/>
      <c r="X1135" s="91"/>
      <c r="Y1135" s="92"/>
      <c r="Z1135" s="91"/>
    </row>
    <row r="1136" spans="1:26" x14ac:dyDescent="0.25">
      <c r="A1136" s="11"/>
      <c r="B1136" s="11"/>
      <c r="C1136" s="16"/>
      <c r="D1136" s="11"/>
      <c r="E1136" s="11"/>
      <c r="F1136" s="17"/>
      <c r="G1136" s="91"/>
      <c r="H1136" s="91"/>
      <c r="I1136" s="91"/>
      <c r="J1136" s="91"/>
      <c r="K1136" s="91"/>
      <c r="L1136" s="91"/>
      <c r="M1136" s="91"/>
      <c r="N1136" s="91"/>
      <c r="O1136" s="91"/>
      <c r="P1136" s="91"/>
      <c r="Q1136" s="91"/>
      <c r="R1136" s="91"/>
      <c r="S1136" s="91"/>
      <c r="T1136" s="91"/>
      <c r="U1136" s="91"/>
      <c r="V1136" s="92"/>
      <c r="W1136" s="91"/>
      <c r="X1136" s="91"/>
      <c r="Y1136" s="92"/>
      <c r="Z1136" s="91"/>
    </row>
    <row r="1137" spans="1:26" x14ac:dyDescent="0.25">
      <c r="A1137" s="11"/>
      <c r="B1137" s="11"/>
      <c r="C1137" s="16"/>
      <c r="D1137" s="11"/>
      <c r="E1137" s="11"/>
      <c r="F1137" s="17"/>
      <c r="G1137" s="91"/>
      <c r="H1137" s="91"/>
      <c r="I1137" s="91"/>
      <c r="J1137" s="91"/>
      <c r="K1137" s="91"/>
      <c r="L1137" s="91"/>
      <c r="M1137" s="91"/>
      <c r="N1137" s="91"/>
      <c r="O1137" s="91"/>
      <c r="P1137" s="91"/>
      <c r="Q1137" s="91"/>
      <c r="R1137" s="91"/>
      <c r="S1137" s="91"/>
      <c r="T1137" s="91"/>
      <c r="U1137" s="91"/>
      <c r="V1137" s="92"/>
      <c r="W1137" s="91"/>
      <c r="X1137" s="91"/>
      <c r="Y1137" s="92"/>
      <c r="Z1137" s="91"/>
    </row>
    <row r="1138" spans="1:26" x14ac:dyDescent="0.25">
      <c r="A1138" s="11"/>
      <c r="B1138" s="11"/>
      <c r="C1138" s="16"/>
      <c r="D1138" s="11"/>
      <c r="E1138" s="11"/>
      <c r="F1138" s="17"/>
      <c r="G1138" s="11"/>
      <c r="H1138" s="11"/>
      <c r="I1138" s="11"/>
      <c r="J1138" s="11"/>
      <c r="K1138" s="11"/>
      <c r="L1138" s="11"/>
      <c r="M1138" s="11"/>
      <c r="N1138" s="11"/>
      <c r="O1138" s="11"/>
      <c r="P1138" s="11"/>
      <c r="Q1138" s="11"/>
      <c r="R1138" s="11"/>
      <c r="S1138" s="11"/>
      <c r="T1138" s="11"/>
      <c r="U1138" s="11"/>
      <c r="V1138" s="17"/>
      <c r="W1138" s="11"/>
      <c r="X1138" s="11"/>
      <c r="Y1138" s="17"/>
      <c r="Z1138" s="11"/>
    </row>
    <row r="1139" spans="1:26" x14ac:dyDescent="0.25">
      <c r="A1139" s="11"/>
      <c r="B1139" s="11"/>
      <c r="C1139" s="16"/>
      <c r="D1139" s="11"/>
      <c r="E1139" s="11"/>
      <c r="F1139" s="17"/>
      <c r="G1139" s="91"/>
      <c r="H1139" s="91"/>
      <c r="I1139" s="91"/>
      <c r="J1139" s="91"/>
      <c r="K1139" s="91"/>
      <c r="L1139" s="91"/>
      <c r="M1139" s="91"/>
      <c r="N1139" s="91"/>
      <c r="O1139" s="91"/>
      <c r="P1139" s="91"/>
      <c r="Q1139" s="91"/>
      <c r="R1139" s="91"/>
      <c r="S1139" s="91"/>
      <c r="T1139" s="91"/>
      <c r="U1139" s="91"/>
      <c r="V1139" s="92"/>
      <c r="W1139" s="91"/>
      <c r="X1139" s="91"/>
      <c r="Y1139" s="92"/>
      <c r="Z1139" s="91"/>
    </row>
    <row r="1140" spans="1:26" x14ac:dyDescent="0.25">
      <c r="A1140" s="11"/>
      <c r="B1140" s="11"/>
      <c r="C1140" s="16"/>
      <c r="D1140" s="11"/>
      <c r="E1140" s="11"/>
      <c r="F1140" s="17"/>
      <c r="G1140" s="91"/>
      <c r="H1140" s="91"/>
      <c r="I1140" s="91"/>
      <c r="J1140" s="91"/>
      <c r="K1140" s="91"/>
      <c r="L1140" s="91"/>
      <c r="M1140" s="91"/>
      <c r="N1140" s="91"/>
      <c r="O1140" s="91"/>
      <c r="P1140" s="91"/>
      <c r="Q1140" s="91"/>
      <c r="R1140" s="91"/>
      <c r="S1140" s="91"/>
      <c r="T1140" s="91"/>
      <c r="U1140" s="91"/>
      <c r="V1140" s="92"/>
      <c r="W1140" s="91"/>
      <c r="X1140" s="91"/>
      <c r="Y1140" s="92"/>
      <c r="Z1140" s="91"/>
    </row>
    <row r="1141" spans="1:26" x14ac:dyDescent="0.25">
      <c r="A1141" s="11"/>
      <c r="B1141" s="11"/>
      <c r="C1141" s="16"/>
      <c r="D1141" s="11"/>
      <c r="E1141" s="11"/>
      <c r="F1141" s="17"/>
      <c r="G1141" s="91"/>
      <c r="H1141" s="91"/>
      <c r="I1141" s="91"/>
      <c r="J1141" s="91"/>
      <c r="K1141" s="91"/>
      <c r="L1141" s="91"/>
      <c r="M1141" s="91"/>
      <c r="N1141" s="91"/>
      <c r="O1141" s="91"/>
      <c r="P1141" s="91"/>
      <c r="Q1141" s="91"/>
      <c r="R1141" s="91"/>
      <c r="S1141" s="91"/>
      <c r="T1141" s="91"/>
      <c r="U1141" s="91"/>
      <c r="V1141" s="92"/>
      <c r="W1141" s="91"/>
      <c r="X1141" s="91"/>
      <c r="Y1141" s="92"/>
      <c r="Z1141" s="91"/>
    </row>
    <row r="1142" spans="1:26" x14ac:dyDescent="0.25">
      <c r="A1142" s="11"/>
      <c r="B1142" s="11"/>
      <c r="C1142" s="16"/>
      <c r="D1142" s="11"/>
      <c r="E1142" s="11"/>
      <c r="F1142" s="17"/>
      <c r="G1142" s="91"/>
      <c r="H1142" s="91"/>
      <c r="I1142" s="91"/>
      <c r="J1142" s="91"/>
      <c r="K1142" s="91"/>
      <c r="L1142" s="91"/>
      <c r="M1142" s="91"/>
      <c r="N1142" s="91"/>
      <c r="O1142" s="91"/>
      <c r="P1142" s="91"/>
      <c r="Q1142" s="91"/>
      <c r="R1142" s="91"/>
      <c r="S1142" s="91"/>
      <c r="T1142" s="91"/>
      <c r="U1142" s="91"/>
      <c r="V1142" s="92"/>
      <c r="W1142" s="91"/>
      <c r="X1142" s="91"/>
      <c r="Y1142" s="92"/>
      <c r="Z1142" s="91"/>
    </row>
    <row r="1143" spans="1:26" x14ac:dyDescent="0.25">
      <c r="A1143" s="11"/>
      <c r="B1143" s="11"/>
      <c r="C1143" s="16"/>
      <c r="D1143" s="11"/>
      <c r="E1143" s="11"/>
      <c r="F1143" s="17"/>
      <c r="G1143" s="91"/>
      <c r="H1143" s="91"/>
      <c r="I1143" s="91"/>
      <c r="J1143" s="91"/>
      <c r="K1143" s="91"/>
      <c r="L1143" s="91"/>
      <c r="M1143" s="91"/>
      <c r="N1143" s="91"/>
      <c r="O1143" s="91"/>
      <c r="P1143" s="91"/>
      <c r="Q1143" s="91"/>
      <c r="R1143" s="91"/>
      <c r="S1143" s="91"/>
      <c r="T1143" s="91"/>
      <c r="U1143" s="91"/>
      <c r="V1143" s="92"/>
      <c r="W1143" s="91"/>
      <c r="X1143" s="91"/>
      <c r="Y1143" s="92"/>
      <c r="Z1143" s="91"/>
    </row>
    <row r="1144" spans="1:26" x14ac:dyDescent="0.25">
      <c r="A1144" s="11"/>
      <c r="B1144" s="11"/>
      <c r="C1144" s="16"/>
      <c r="D1144" s="11"/>
      <c r="E1144" s="11"/>
      <c r="F1144" s="17"/>
      <c r="G1144" s="11"/>
      <c r="H1144" s="11"/>
      <c r="I1144" s="11"/>
      <c r="J1144" s="11"/>
      <c r="K1144" s="11"/>
      <c r="L1144" s="11"/>
      <c r="M1144" s="11"/>
      <c r="N1144" s="11"/>
      <c r="O1144" s="11"/>
      <c r="P1144" s="11"/>
      <c r="Q1144" s="11"/>
      <c r="R1144" s="11"/>
      <c r="S1144" s="11"/>
      <c r="T1144" s="11"/>
      <c r="U1144" s="11"/>
      <c r="V1144" s="17"/>
      <c r="W1144" s="11"/>
      <c r="X1144" s="11"/>
      <c r="Y1144" s="17"/>
      <c r="Z1144" s="11"/>
    </row>
    <row r="1145" spans="1:26" x14ac:dyDescent="0.25">
      <c r="A1145" s="11"/>
      <c r="B1145" s="11"/>
      <c r="C1145" s="16"/>
      <c r="D1145" s="11"/>
      <c r="E1145" s="11"/>
      <c r="F1145" s="17"/>
      <c r="G1145" s="91"/>
      <c r="H1145" s="91"/>
      <c r="I1145" s="91"/>
      <c r="J1145" s="91"/>
      <c r="K1145" s="91"/>
      <c r="L1145" s="91"/>
      <c r="M1145" s="91"/>
      <c r="N1145" s="91"/>
      <c r="O1145" s="91"/>
      <c r="P1145" s="91"/>
      <c r="Q1145" s="91"/>
      <c r="R1145" s="91"/>
      <c r="S1145" s="91"/>
      <c r="T1145" s="91"/>
      <c r="U1145" s="91"/>
      <c r="V1145" s="92"/>
      <c r="W1145" s="91"/>
      <c r="X1145" s="91"/>
      <c r="Y1145" s="92"/>
      <c r="Z1145" s="91"/>
    </row>
    <row r="1146" spans="1:26" x14ac:dyDescent="0.25">
      <c r="A1146" s="11"/>
      <c r="B1146" s="11"/>
      <c r="C1146" s="16"/>
      <c r="D1146" s="11"/>
      <c r="E1146" s="11"/>
      <c r="F1146" s="17"/>
      <c r="G1146" s="91"/>
      <c r="H1146" s="91"/>
      <c r="I1146" s="91"/>
      <c r="J1146" s="91"/>
      <c r="K1146" s="91"/>
      <c r="L1146" s="91"/>
      <c r="M1146" s="91"/>
      <c r="N1146" s="91"/>
      <c r="O1146" s="91"/>
      <c r="P1146" s="91"/>
      <c r="Q1146" s="91"/>
      <c r="R1146" s="91"/>
      <c r="S1146" s="91"/>
      <c r="T1146" s="91"/>
      <c r="U1146" s="91"/>
      <c r="V1146" s="92"/>
      <c r="W1146" s="91"/>
      <c r="X1146" s="91"/>
      <c r="Y1146" s="92"/>
      <c r="Z1146" s="91"/>
    </row>
    <row r="1147" spans="1:26" x14ac:dyDescent="0.25">
      <c r="A1147" s="11"/>
      <c r="B1147" s="11"/>
      <c r="C1147" s="16"/>
      <c r="D1147" s="11"/>
      <c r="E1147" s="11"/>
      <c r="F1147" s="17"/>
      <c r="G1147" s="91"/>
      <c r="H1147" s="91"/>
      <c r="I1147" s="91"/>
      <c r="J1147" s="91"/>
      <c r="K1147" s="91"/>
      <c r="L1147" s="91"/>
      <c r="M1147" s="91"/>
      <c r="N1147" s="91"/>
      <c r="O1147" s="91"/>
      <c r="P1147" s="91"/>
      <c r="Q1147" s="91"/>
      <c r="R1147" s="91"/>
      <c r="S1147" s="91"/>
      <c r="T1147" s="91"/>
      <c r="U1147" s="91"/>
      <c r="V1147" s="92"/>
      <c r="W1147" s="91"/>
      <c r="X1147" s="91"/>
      <c r="Y1147" s="92"/>
      <c r="Z1147" s="91"/>
    </row>
    <row r="1148" spans="1:26" x14ac:dyDescent="0.25">
      <c r="A1148" s="11"/>
      <c r="B1148" s="11"/>
      <c r="C1148" s="16"/>
      <c r="D1148" s="11"/>
      <c r="E1148" s="11"/>
      <c r="F1148" s="17"/>
      <c r="G1148" s="91"/>
      <c r="H1148" s="91"/>
      <c r="I1148" s="91"/>
      <c r="J1148" s="91"/>
      <c r="K1148" s="91"/>
      <c r="L1148" s="91"/>
      <c r="M1148" s="91"/>
      <c r="N1148" s="91"/>
      <c r="O1148" s="91"/>
      <c r="P1148" s="91"/>
      <c r="Q1148" s="91"/>
      <c r="R1148" s="91"/>
      <c r="S1148" s="91"/>
      <c r="T1148" s="91"/>
      <c r="U1148" s="91"/>
      <c r="V1148" s="92"/>
      <c r="W1148" s="91"/>
      <c r="X1148" s="91"/>
      <c r="Y1148" s="92"/>
      <c r="Z1148" s="91"/>
    </row>
    <row r="1149" spans="1:26" x14ac:dyDescent="0.25">
      <c r="A1149" s="11"/>
      <c r="B1149" s="11"/>
      <c r="C1149" s="16"/>
      <c r="D1149" s="11"/>
      <c r="E1149" s="11"/>
      <c r="F1149" s="17"/>
      <c r="G1149" s="91"/>
      <c r="H1149" s="91"/>
      <c r="I1149" s="91"/>
      <c r="J1149" s="91"/>
      <c r="K1149" s="91"/>
      <c r="L1149" s="91"/>
      <c r="M1149" s="91"/>
      <c r="N1149" s="91"/>
      <c r="O1149" s="91"/>
      <c r="P1149" s="91"/>
      <c r="Q1149" s="91"/>
      <c r="R1149" s="91"/>
      <c r="S1149" s="91"/>
      <c r="T1149" s="91"/>
      <c r="U1149" s="91"/>
      <c r="V1149" s="92"/>
      <c r="W1149" s="91"/>
      <c r="X1149" s="91"/>
      <c r="Y1149" s="92"/>
      <c r="Z1149" s="91"/>
    </row>
    <row r="1150" spans="1:26" x14ac:dyDescent="0.25">
      <c r="A1150" s="11"/>
      <c r="B1150" s="11"/>
      <c r="C1150" s="16"/>
      <c r="D1150" s="11"/>
      <c r="E1150" s="11"/>
      <c r="F1150" s="17"/>
      <c r="G1150" s="11"/>
      <c r="H1150" s="11"/>
      <c r="I1150" s="11"/>
      <c r="J1150" s="11"/>
      <c r="K1150" s="11"/>
      <c r="L1150" s="11"/>
      <c r="M1150" s="11"/>
      <c r="N1150" s="11"/>
      <c r="O1150" s="11"/>
      <c r="P1150" s="11"/>
      <c r="Q1150" s="11"/>
      <c r="R1150" s="11"/>
      <c r="S1150" s="11"/>
      <c r="T1150" s="11"/>
      <c r="U1150" s="11"/>
      <c r="V1150" s="17"/>
      <c r="W1150" s="11"/>
      <c r="X1150" s="11"/>
      <c r="Y1150" s="17"/>
      <c r="Z1150" s="11"/>
    </row>
    <row r="1151" spans="1:26" x14ac:dyDescent="0.25">
      <c r="A1151" s="11"/>
      <c r="B1151" s="11"/>
      <c r="C1151" s="16"/>
      <c r="D1151" s="11"/>
      <c r="E1151" s="11"/>
      <c r="F1151" s="17"/>
      <c r="G1151" s="91"/>
      <c r="H1151" s="91"/>
      <c r="I1151" s="91"/>
      <c r="J1151" s="91"/>
      <c r="K1151" s="91"/>
      <c r="L1151" s="91"/>
      <c r="M1151" s="91"/>
      <c r="N1151" s="91"/>
      <c r="O1151" s="91"/>
      <c r="P1151" s="91"/>
      <c r="Q1151" s="91"/>
      <c r="R1151" s="91"/>
      <c r="S1151" s="91"/>
      <c r="T1151" s="91"/>
      <c r="U1151" s="91"/>
      <c r="V1151" s="92"/>
      <c r="W1151" s="91"/>
      <c r="X1151" s="91"/>
      <c r="Y1151" s="92"/>
      <c r="Z1151" s="91"/>
    </row>
    <row r="1152" spans="1:26" x14ac:dyDescent="0.25">
      <c r="A1152" s="11"/>
      <c r="B1152" s="11"/>
      <c r="C1152" s="16"/>
      <c r="D1152" s="11"/>
      <c r="E1152" s="11"/>
      <c r="F1152" s="17"/>
      <c r="G1152" s="91"/>
      <c r="H1152" s="91"/>
      <c r="I1152" s="91"/>
      <c r="J1152" s="91"/>
      <c r="K1152" s="91"/>
      <c r="L1152" s="91"/>
      <c r="M1152" s="91"/>
      <c r="N1152" s="91"/>
      <c r="O1152" s="91"/>
      <c r="P1152" s="91"/>
      <c r="Q1152" s="91"/>
      <c r="R1152" s="91"/>
      <c r="S1152" s="91"/>
      <c r="T1152" s="91"/>
      <c r="U1152" s="91"/>
      <c r="V1152" s="92"/>
      <c r="W1152" s="91"/>
      <c r="X1152" s="91"/>
      <c r="Y1152" s="92"/>
      <c r="Z1152" s="91"/>
    </row>
    <row r="1153" spans="1:26" x14ac:dyDescent="0.25">
      <c r="A1153" s="11"/>
      <c r="B1153" s="11"/>
      <c r="C1153" s="16"/>
      <c r="D1153" s="11"/>
      <c r="E1153" s="11"/>
      <c r="F1153" s="17"/>
      <c r="G1153" s="91"/>
      <c r="H1153" s="91"/>
      <c r="I1153" s="91"/>
      <c r="J1153" s="91"/>
      <c r="K1153" s="91"/>
      <c r="L1153" s="91"/>
      <c r="M1153" s="91"/>
      <c r="N1153" s="91"/>
      <c r="O1153" s="91"/>
      <c r="P1153" s="91"/>
      <c r="Q1153" s="91"/>
      <c r="R1153" s="91"/>
      <c r="S1153" s="91"/>
      <c r="T1153" s="91"/>
      <c r="U1153" s="91"/>
      <c r="V1153" s="92"/>
      <c r="W1153" s="91"/>
      <c r="X1153" s="91"/>
      <c r="Y1153" s="92"/>
      <c r="Z1153" s="91"/>
    </row>
    <row r="1154" spans="1:26" x14ac:dyDescent="0.25">
      <c r="A1154" s="11"/>
      <c r="B1154" s="11"/>
      <c r="C1154" s="16"/>
      <c r="D1154" s="11"/>
      <c r="E1154" s="11"/>
      <c r="F1154" s="17"/>
      <c r="G1154" s="91"/>
      <c r="H1154" s="91"/>
      <c r="I1154" s="91"/>
      <c r="J1154" s="91"/>
      <c r="K1154" s="91"/>
      <c r="L1154" s="91"/>
      <c r="M1154" s="91"/>
      <c r="N1154" s="91"/>
      <c r="O1154" s="91"/>
      <c r="P1154" s="91"/>
      <c r="Q1154" s="91"/>
      <c r="R1154" s="91"/>
      <c r="S1154" s="91"/>
      <c r="T1154" s="91"/>
      <c r="U1154" s="91"/>
      <c r="V1154" s="92"/>
      <c r="W1154" s="91"/>
      <c r="X1154" s="91"/>
      <c r="Y1154" s="92"/>
      <c r="Z1154" s="91"/>
    </row>
    <row r="1155" spans="1:26" x14ac:dyDescent="0.25">
      <c r="A1155" s="11"/>
      <c r="B1155" s="11"/>
      <c r="C1155" s="16"/>
      <c r="D1155" s="11"/>
      <c r="E1155" s="11"/>
      <c r="F1155" s="17"/>
      <c r="G1155" s="91"/>
      <c r="H1155" s="91"/>
      <c r="I1155" s="91"/>
      <c r="J1155" s="91"/>
      <c r="K1155" s="91"/>
      <c r="L1155" s="91"/>
      <c r="M1155" s="91"/>
      <c r="N1155" s="91"/>
      <c r="O1155" s="91"/>
      <c r="P1155" s="91"/>
      <c r="Q1155" s="91"/>
      <c r="R1155" s="91"/>
      <c r="S1155" s="91"/>
      <c r="T1155" s="91"/>
      <c r="U1155" s="91"/>
      <c r="V1155" s="92"/>
      <c r="W1155" s="91"/>
      <c r="X1155" s="91"/>
      <c r="Y1155" s="92"/>
      <c r="Z1155" s="91"/>
    </row>
    <row r="1156" spans="1:26" x14ac:dyDescent="0.25">
      <c r="A1156" s="11"/>
      <c r="B1156" s="11"/>
      <c r="C1156" s="16"/>
      <c r="D1156" s="11"/>
      <c r="E1156" s="11"/>
      <c r="F1156" s="17"/>
      <c r="G1156" s="11"/>
      <c r="H1156" s="11"/>
      <c r="I1156" s="11"/>
      <c r="J1156" s="11"/>
      <c r="K1156" s="11"/>
      <c r="L1156" s="11"/>
      <c r="M1156" s="11"/>
      <c r="N1156" s="11"/>
      <c r="O1156" s="11"/>
      <c r="P1156" s="11"/>
      <c r="Q1156" s="11"/>
      <c r="R1156" s="11"/>
      <c r="S1156" s="11"/>
      <c r="T1156" s="11"/>
      <c r="U1156" s="11"/>
      <c r="V1156" s="17"/>
      <c r="W1156" s="11"/>
      <c r="X1156" s="11"/>
      <c r="Y1156" s="17"/>
      <c r="Z1156" s="11"/>
    </row>
    <row r="1157" spans="1:26" x14ac:dyDescent="0.25">
      <c r="A1157" s="11"/>
      <c r="B1157" s="11"/>
      <c r="C1157" s="16"/>
      <c r="D1157" s="11"/>
      <c r="E1157" s="11"/>
      <c r="F1157" s="17"/>
      <c r="G1157" s="91"/>
      <c r="H1157" s="91"/>
      <c r="I1157" s="91"/>
      <c r="J1157" s="91"/>
      <c r="K1157" s="91"/>
      <c r="L1157" s="91"/>
      <c r="M1157" s="91"/>
      <c r="N1157" s="91"/>
      <c r="O1157" s="91"/>
      <c r="P1157" s="91"/>
      <c r="Q1157" s="91"/>
      <c r="R1157" s="91"/>
      <c r="S1157" s="91"/>
      <c r="T1157" s="91"/>
      <c r="U1157" s="91"/>
      <c r="V1157" s="92"/>
      <c r="W1157" s="91"/>
      <c r="X1157" s="91"/>
      <c r="Y1157" s="92"/>
      <c r="Z1157" s="91"/>
    </row>
    <row r="1158" spans="1:26" x14ac:dyDescent="0.25">
      <c r="A1158" s="11"/>
      <c r="B1158" s="11"/>
      <c r="C1158" s="16"/>
      <c r="D1158" s="11"/>
      <c r="E1158" s="11"/>
      <c r="F1158" s="17"/>
      <c r="G1158" s="91"/>
      <c r="H1158" s="91"/>
      <c r="I1158" s="91"/>
      <c r="J1158" s="91"/>
      <c r="K1158" s="91"/>
      <c r="L1158" s="91"/>
      <c r="M1158" s="91"/>
      <c r="N1158" s="91"/>
      <c r="O1158" s="91"/>
      <c r="P1158" s="91"/>
      <c r="Q1158" s="91"/>
      <c r="R1158" s="91"/>
      <c r="S1158" s="91"/>
      <c r="T1158" s="91"/>
      <c r="U1158" s="91"/>
      <c r="V1158" s="92"/>
      <c r="W1158" s="91"/>
      <c r="X1158" s="91"/>
      <c r="Y1158" s="92"/>
      <c r="Z1158" s="91"/>
    </row>
    <row r="1159" spans="1:26" x14ac:dyDescent="0.25">
      <c r="A1159" s="11"/>
      <c r="B1159" s="11"/>
      <c r="C1159" s="16"/>
      <c r="D1159" s="11"/>
      <c r="E1159" s="11"/>
      <c r="F1159" s="17"/>
      <c r="G1159" s="91"/>
      <c r="H1159" s="91"/>
      <c r="I1159" s="91"/>
      <c r="J1159" s="91"/>
      <c r="K1159" s="91"/>
      <c r="L1159" s="91"/>
      <c r="M1159" s="91"/>
      <c r="N1159" s="91"/>
      <c r="O1159" s="91"/>
      <c r="P1159" s="91"/>
      <c r="Q1159" s="91"/>
      <c r="R1159" s="91"/>
      <c r="S1159" s="91"/>
      <c r="T1159" s="91"/>
      <c r="U1159" s="91"/>
      <c r="V1159" s="92"/>
      <c r="W1159" s="91"/>
      <c r="X1159" s="91"/>
      <c r="Y1159" s="92"/>
      <c r="Z1159" s="91"/>
    </row>
    <row r="1160" spans="1:26" x14ac:dyDescent="0.25">
      <c r="A1160" s="11"/>
      <c r="B1160" s="11"/>
      <c r="C1160" s="16"/>
      <c r="D1160" s="11"/>
      <c r="E1160" s="11"/>
      <c r="F1160" s="17"/>
      <c r="G1160" s="91"/>
      <c r="H1160" s="91"/>
      <c r="I1160" s="91"/>
      <c r="J1160" s="91"/>
      <c r="K1160" s="91"/>
      <c r="L1160" s="91"/>
      <c r="M1160" s="91"/>
      <c r="N1160" s="91"/>
      <c r="O1160" s="91"/>
      <c r="P1160" s="91"/>
      <c r="Q1160" s="91"/>
      <c r="R1160" s="91"/>
      <c r="S1160" s="91"/>
      <c r="T1160" s="91"/>
      <c r="U1160" s="91"/>
      <c r="V1160" s="92"/>
      <c r="W1160" s="91"/>
      <c r="X1160" s="91"/>
      <c r="Y1160" s="92"/>
      <c r="Z1160" s="91"/>
    </row>
    <row r="1161" spans="1:26" x14ac:dyDescent="0.25">
      <c r="A1161" s="11"/>
      <c r="B1161" s="11"/>
      <c r="C1161" s="16"/>
      <c r="D1161" s="11"/>
      <c r="E1161" s="11"/>
      <c r="F1161" s="17"/>
      <c r="G1161" s="91"/>
      <c r="H1161" s="91"/>
      <c r="I1161" s="91"/>
      <c r="J1161" s="91"/>
      <c r="K1161" s="91"/>
      <c r="L1161" s="91"/>
      <c r="M1161" s="91"/>
      <c r="N1161" s="91"/>
      <c r="O1161" s="91"/>
      <c r="P1161" s="91"/>
      <c r="Q1161" s="91"/>
      <c r="R1161" s="91"/>
      <c r="S1161" s="91"/>
      <c r="T1161" s="91"/>
      <c r="U1161" s="91"/>
      <c r="V1161" s="92"/>
      <c r="W1161" s="91"/>
      <c r="X1161" s="91"/>
      <c r="Y1161" s="92"/>
      <c r="Z1161" s="91"/>
    </row>
    <row r="1162" spans="1:26" x14ac:dyDescent="0.25">
      <c r="A1162" s="11"/>
      <c r="B1162" s="11"/>
      <c r="C1162" s="16"/>
      <c r="D1162" s="11"/>
      <c r="E1162" s="11"/>
      <c r="F1162" s="17"/>
      <c r="G1162" s="11"/>
      <c r="H1162" s="11"/>
      <c r="I1162" s="11"/>
      <c r="J1162" s="11"/>
      <c r="K1162" s="11"/>
      <c r="L1162" s="11"/>
      <c r="M1162" s="11"/>
      <c r="N1162" s="11"/>
      <c r="O1162" s="11"/>
      <c r="P1162" s="11"/>
      <c r="Q1162" s="11"/>
      <c r="R1162" s="11"/>
      <c r="S1162" s="11"/>
      <c r="T1162" s="11"/>
      <c r="U1162" s="11"/>
      <c r="V1162" s="17"/>
      <c r="W1162" s="11"/>
      <c r="X1162" s="11"/>
      <c r="Y1162" s="17"/>
      <c r="Z1162" s="11"/>
    </row>
    <row r="1163" spans="1:26" x14ac:dyDescent="0.25">
      <c r="A1163" s="11"/>
      <c r="B1163" s="11"/>
      <c r="C1163" s="16"/>
      <c r="D1163" s="11"/>
      <c r="E1163" s="11"/>
      <c r="F1163" s="17"/>
      <c r="G1163" s="91"/>
      <c r="H1163" s="91"/>
      <c r="I1163" s="91"/>
      <c r="J1163" s="91"/>
      <c r="K1163" s="91"/>
      <c r="L1163" s="91"/>
      <c r="M1163" s="91"/>
      <c r="N1163" s="91"/>
      <c r="O1163" s="91"/>
      <c r="P1163" s="91"/>
      <c r="Q1163" s="91"/>
      <c r="R1163" s="91"/>
      <c r="S1163" s="91"/>
      <c r="T1163" s="91"/>
      <c r="U1163" s="91"/>
      <c r="V1163" s="92"/>
      <c r="W1163" s="91"/>
      <c r="X1163" s="91"/>
      <c r="Y1163" s="92"/>
      <c r="Z1163" s="91"/>
    </row>
    <row r="1164" spans="1:26" x14ac:dyDescent="0.25">
      <c r="A1164" s="11"/>
      <c r="B1164" s="11"/>
      <c r="C1164" s="16"/>
      <c r="D1164" s="11"/>
      <c r="E1164" s="11"/>
      <c r="F1164" s="17"/>
      <c r="G1164" s="91"/>
      <c r="H1164" s="91"/>
      <c r="I1164" s="91"/>
      <c r="J1164" s="91"/>
      <c r="K1164" s="91"/>
      <c r="L1164" s="91"/>
      <c r="M1164" s="91"/>
      <c r="N1164" s="91"/>
      <c r="O1164" s="91"/>
      <c r="P1164" s="91"/>
      <c r="Q1164" s="91"/>
      <c r="R1164" s="91"/>
      <c r="S1164" s="91"/>
      <c r="T1164" s="91"/>
      <c r="U1164" s="91"/>
      <c r="V1164" s="92"/>
      <c r="W1164" s="91"/>
      <c r="X1164" s="91"/>
      <c r="Y1164" s="92"/>
      <c r="Z1164" s="91"/>
    </row>
    <row r="1165" spans="1:26" x14ac:dyDescent="0.25">
      <c r="A1165" s="11"/>
      <c r="B1165" s="11"/>
      <c r="C1165" s="16"/>
      <c r="D1165" s="11"/>
      <c r="E1165" s="11"/>
      <c r="F1165" s="17"/>
      <c r="G1165" s="91"/>
      <c r="H1165" s="91"/>
      <c r="I1165" s="91"/>
      <c r="J1165" s="91"/>
      <c r="K1165" s="91"/>
      <c r="L1165" s="91"/>
      <c r="M1165" s="91"/>
      <c r="N1165" s="91"/>
      <c r="O1165" s="91"/>
      <c r="P1165" s="91"/>
      <c r="Q1165" s="91"/>
      <c r="R1165" s="91"/>
      <c r="S1165" s="91"/>
      <c r="T1165" s="91"/>
      <c r="U1165" s="91"/>
      <c r="V1165" s="92"/>
      <c r="W1165" s="91"/>
      <c r="X1165" s="91"/>
      <c r="Y1165" s="92"/>
      <c r="Z1165" s="91"/>
    </row>
    <row r="1166" spans="1:26" x14ac:dyDescent="0.25">
      <c r="A1166" s="11"/>
      <c r="B1166" s="11"/>
      <c r="C1166" s="16"/>
      <c r="D1166" s="11"/>
      <c r="E1166" s="11"/>
      <c r="F1166" s="17"/>
      <c r="G1166" s="91"/>
      <c r="H1166" s="91"/>
      <c r="I1166" s="91"/>
      <c r="J1166" s="91"/>
      <c r="K1166" s="91"/>
      <c r="L1166" s="91"/>
      <c r="M1166" s="91"/>
      <c r="N1166" s="91"/>
      <c r="O1166" s="91"/>
      <c r="P1166" s="91"/>
      <c r="Q1166" s="91"/>
      <c r="R1166" s="91"/>
      <c r="S1166" s="91"/>
      <c r="T1166" s="91"/>
      <c r="U1166" s="91"/>
      <c r="V1166" s="92"/>
      <c r="W1166" s="91"/>
      <c r="X1166" s="91"/>
      <c r="Y1166" s="92"/>
      <c r="Z1166" s="91"/>
    </row>
    <row r="1167" spans="1:26" x14ac:dyDescent="0.25">
      <c r="A1167" s="11"/>
      <c r="B1167" s="11"/>
      <c r="C1167" s="16"/>
      <c r="D1167" s="11"/>
      <c r="E1167" s="11"/>
      <c r="F1167" s="17"/>
      <c r="G1167" s="91"/>
      <c r="H1167" s="91"/>
      <c r="I1167" s="91"/>
      <c r="J1167" s="91"/>
      <c r="K1167" s="91"/>
      <c r="L1167" s="91"/>
      <c r="M1167" s="91"/>
      <c r="N1167" s="91"/>
      <c r="O1167" s="91"/>
      <c r="P1167" s="91"/>
      <c r="Q1167" s="91"/>
      <c r="R1167" s="91"/>
      <c r="S1167" s="91"/>
      <c r="T1167" s="91"/>
      <c r="U1167" s="91"/>
      <c r="V1167" s="92"/>
      <c r="W1167" s="91"/>
      <c r="X1167" s="91"/>
      <c r="Y1167" s="92"/>
      <c r="Z1167" s="91"/>
    </row>
    <row r="1168" spans="1:26" x14ac:dyDescent="0.25">
      <c r="A1168" s="11"/>
      <c r="B1168" s="11"/>
      <c r="C1168" s="16"/>
      <c r="D1168" s="11"/>
      <c r="E1168" s="11"/>
      <c r="F1168" s="17"/>
      <c r="G1168" s="11"/>
      <c r="H1168" s="11"/>
      <c r="I1168" s="11"/>
      <c r="J1168" s="11"/>
      <c r="K1168" s="11"/>
      <c r="L1168" s="11"/>
      <c r="M1168" s="11"/>
      <c r="N1168" s="11"/>
      <c r="O1168" s="11"/>
      <c r="P1168" s="11"/>
      <c r="Q1168" s="11"/>
      <c r="R1168" s="11"/>
      <c r="S1168" s="11"/>
      <c r="T1168" s="11"/>
      <c r="U1168" s="11"/>
      <c r="V1168" s="17"/>
      <c r="W1168" s="11"/>
      <c r="X1168" s="11"/>
      <c r="Y1168" s="17"/>
      <c r="Z1168" s="11"/>
    </row>
    <row r="1169" spans="1:26" x14ac:dyDescent="0.25">
      <c r="A1169" s="11"/>
      <c r="B1169" s="11"/>
      <c r="C1169" s="16"/>
      <c r="D1169" s="11"/>
      <c r="E1169" s="11"/>
      <c r="F1169" s="17"/>
      <c r="G1169" s="91"/>
      <c r="H1169" s="91"/>
      <c r="I1169" s="91"/>
      <c r="J1169" s="91"/>
      <c r="K1169" s="91"/>
      <c r="L1169" s="91"/>
      <c r="M1169" s="91"/>
      <c r="N1169" s="91"/>
      <c r="O1169" s="91"/>
      <c r="P1169" s="91"/>
      <c r="Q1169" s="91"/>
      <c r="R1169" s="91"/>
      <c r="S1169" s="91"/>
      <c r="T1169" s="91"/>
      <c r="U1169" s="91"/>
      <c r="V1169" s="92"/>
      <c r="W1169" s="91"/>
      <c r="X1169" s="91"/>
      <c r="Y1169" s="92"/>
      <c r="Z1169" s="91"/>
    </row>
    <row r="1170" spans="1:26" x14ac:dyDescent="0.25">
      <c r="A1170" s="11"/>
      <c r="B1170" s="11"/>
      <c r="C1170" s="16"/>
      <c r="D1170" s="11"/>
      <c r="E1170" s="11"/>
      <c r="F1170" s="17"/>
      <c r="G1170" s="91"/>
      <c r="H1170" s="91"/>
      <c r="I1170" s="91"/>
      <c r="J1170" s="91"/>
      <c r="K1170" s="91"/>
      <c r="L1170" s="91"/>
      <c r="M1170" s="91"/>
      <c r="N1170" s="91"/>
      <c r="O1170" s="91"/>
      <c r="P1170" s="91"/>
      <c r="Q1170" s="91"/>
      <c r="R1170" s="91"/>
      <c r="S1170" s="91"/>
      <c r="T1170" s="91"/>
      <c r="U1170" s="91"/>
      <c r="V1170" s="92"/>
      <c r="W1170" s="91"/>
      <c r="X1170" s="91"/>
      <c r="Y1170" s="92"/>
      <c r="Z1170" s="91"/>
    </row>
    <row r="1171" spans="1:26" x14ac:dyDescent="0.25">
      <c r="A1171" s="11"/>
      <c r="B1171" s="11"/>
      <c r="C1171" s="16"/>
      <c r="D1171" s="11"/>
      <c r="E1171" s="11"/>
      <c r="F1171" s="17"/>
      <c r="G1171" s="91"/>
      <c r="H1171" s="91"/>
      <c r="I1171" s="91"/>
      <c r="J1171" s="91"/>
      <c r="K1171" s="91"/>
      <c r="L1171" s="91"/>
      <c r="M1171" s="91"/>
      <c r="N1171" s="91"/>
      <c r="O1171" s="91"/>
      <c r="P1171" s="91"/>
      <c r="Q1171" s="91"/>
      <c r="R1171" s="91"/>
      <c r="S1171" s="91"/>
      <c r="T1171" s="91"/>
      <c r="U1171" s="91"/>
      <c r="V1171" s="92"/>
      <c r="W1171" s="91"/>
      <c r="X1171" s="91"/>
      <c r="Y1171" s="92"/>
      <c r="Z1171" s="91"/>
    </row>
    <row r="1172" spans="1:26" x14ac:dyDescent="0.25">
      <c r="A1172" s="11"/>
      <c r="B1172" s="11"/>
      <c r="C1172" s="16"/>
      <c r="D1172" s="11"/>
      <c r="E1172" s="11"/>
      <c r="F1172" s="17"/>
      <c r="G1172" s="91"/>
      <c r="H1172" s="91"/>
      <c r="I1172" s="91"/>
      <c r="J1172" s="91"/>
      <c r="K1172" s="91"/>
      <c r="L1172" s="91"/>
      <c r="M1172" s="91"/>
      <c r="N1172" s="91"/>
      <c r="O1172" s="91"/>
      <c r="P1172" s="91"/>
      <c r="Q1172" s="91"/>
      <c r="R1172" s="91"/>
      <c r="S1172" s="91"/>
      <c r="T1172" s="91"/>
      <c r="U1172" s="91"/>
      <c r="V1172" s="92"/>
      <c r="W1172" s="91"/>
      <c r="X1172" s="91"/>
      <c r="Y1172" s="92"/>
      <c r="Z1172" s="91"/>
    </row>
    <row r="1173" spans="1:26" x14ac:dyDescent="0.25">
      <c r="A1173" s="11"/>
      <c r="B1173" s="11"/>
      <c r="C1173" s="16"/>
      <c r="D1173" s="11"/>
      <c r="E1173" s="11"/>
      <c r="F1173" s="17"/>
      <c r="G1173" s="91"/>
      <c r="H1173" s="91"/>
      <c r="I1173" s="91"/>
      <c r="J1173" s="91"/>
      <c r="K1173" s="91"/>
      <c r="L1173" s="91"/>
      <c r="M1173" s="91"/>
      <c r="N1173" s="91"/>
      <c r="O1173" s="91"/>
      <c r="P1173" s="91"/>
      <c r="Q1173" s="91"/>
      <c r="R1173" s="91"/>
      <c r="S1173" s="91"/>
      <c r="T1173" s="91"/>
      <c r="U1173" s="91"/>
      <c r="V1173" s="92"/>
      <c r="W1173" s="91"/>
      <c r="X1173" s="91"/>
      <c r="Y1173" s="92"/>
      <c r="Z1173" s="91"/>
    </row>
    <row r="1174" spans="1:26" x14ac:dyDescent="0.25">
      <c r="A1174" s="11"/>
      <c r="B1174" s="11"/>
      <c r="C1174" s="16"/>
      <c r="D1174" s="11"/>
      <c r="E1174" s="11"/>
      <c r="F1174" s="17"/>
      <c r="G1174" s="11"/>
      <c r="H1174" s="11"/>
      <c r="I1174" s="11"/>
      <c r="J1174" s="11"/>
      <c r="K1174" s="11"/>
      <c r="L1174" s="11"/>
      <c r="M1174" s="11"/>
      <c r="N1174" s="11"/>
      <c r="O1174" s="11"/>
      <c r="P1174" s="11"/>
      <c r="Q1174" s="11"/>
      <c r="R1174" s="11"/>
      <c r="S1174" s="11"/>
      <c r="T1174" s="11"/>
      <c r="U1174" s="11"/>
      <c r="V1174" s="17"/>
      <c r="W1174" s="11"/>
      <c r="X1174" s="11"/>
      <c r="Y1174" s="17"/>
      <c r="Z1174" s="11"/>
    </row>
    <row r="1175" spans="1:26" x14ac:dyDescent="0.25">
      <c r="A1175" s="11"/>
      <c r="B1175" s="11"/>
      <c r="C1175" s="16"/>
      <c r="D1175" s="11"/>
      <c r="E1175" s="11"/>
      <c r="F1175" s="17"/>
      <c r="G1175" s="91"/>
      <c r="H1175" s="91"/>
      <c r="I1175" s="91"/>
      <c r="J1175" s="91"/>
      <c r="K1175" s="91"/>
      <c r="L1175" s="91"/>
      <c r="M1175" s="91"/>
      <c r="N1175" s="91"/>
      <c r="O1175" s="91"/>
      <c r="P1175" s="91"/>
      <c r="Q1175" s="91"/>
      <c r="R1175" s="91"/>
      <c r="S1175" s="91"/>
      <c r="T1175" s="91"/>
      <c r="U1175" s="91"/>
      <c r="V1175" s="92"/>
      <c r="W1175" s="91"/>
      <c r="X1175" s="91"/>
      <c r="Y1175" s="92"/>
      <c r="Z1175" s="91"/>
    </row>
    <row r="1176" spans="1:26" x14ac:dyDescent="0.25">
      <c r="A1176" s="11"/>
      <c r="B1176" s="11"/>
      <c r="C1176" s="16"/>
      <c r="D1176" s="11"/>
      <c r="E1176" s="11"/>
      <c r="F1176" s="17"/>
      <c r="G1176" s="91"/>
      <c r="H1176" s="91"/>
      <c r="I1176" s="91"/>
      <c r="J1176" s="91"/>
      <c r="K1176" s="91"/>
      <c r="L1176" s="91"/>
      <c r="M1176" s="91"/>
      <c r="N1176" s="91"/>
      <c r="O1176" s="91"/>
      <c r="P1176" s="91"/>
      <c r="Q1176" s="91"/>
      <c r="R1176" s="91"/>
      <c r="S1176" s="91"/>
      <c r="T1176" s="91"/>
      <c r="U1176" s="91"/>
      <c r="V1176" s="92"/>
      <c r="W1176" s="91"/>
      <c r="X1176" s="91"/>
      <c r="Y1176" s="92"/>
      <c r="Z1176" s="91"/>
    </row>
    <row r="1177" spans="1:26" x14ac:dyDescent="0.25">
      <c r="A1177" s="11"/>
      <c r="B1177" s="11"/>
      <c r="C1177" s="16"/>
      <c r="D1177" s="11"/>
      <c r="E1177" s="11"/>
      <c r="F1177" s="17"/>
      <c r="G1177" s="91"/>
      <c r="H1177" s="91"/>
      <c r="I1177" s="91"/>
      <c r="J1177" s="91"/>
      <c r="K1177" s="91"/>
      <c r="L1177" s="91"/>
      <c r="M1177" s="91"/>
      <c r="N1177" s="91"/>
      <c r="O1177" s="91"/>
      <c r="P1177" s="91"/>
      <c r="Q1177" s="91"/>
      <c r="R1177" s="91"/>
      <c r="S1177" s="91"/>
      <c r="T1177" s="91"/>
      <c r="U1177" s="91"/>
      <c r="V1177" s="92"/>
      <c r="W1177" s="91"/>
      <c r="X1177" s="91"/>
      <c r="Y1177" s="92"/>
      <c r="Z1177" s="91"/>
    </row>
    <row r="1178" spans="1:26" x14ac:dyDescent="0.25">
      <c r="A1178" s="11"/>
      <c r="B1178" s="11"/>
      <c r="C1178" s="16"/>
      <c r="D1178" s="11"/>
      <c r="E1178" s="11"/>
      <c r="F1178" s="17"/>
      <c r="G1178" s="91"/>
      <c r="H1178" s="91"/>
      <c r="I1178" s="91"/>
      <c r="J1178" s="91"/>
      <c r="K1178" s="91"/>
      <c r="L1178" s="91"/>
      <c r="M1178" s="91"/>
      <c r="N1178" s="91"/>
      <c r="O1178" s="91"/>
      <c r="P1178" s="91"/>
      <c r="Q1178" s="91"/>
      <c r="R1178" s="91"/>
      <c r="S1178" s="91"/>
      <c r="T1178" s="91"/>
      <c r="U1178" s="91"/>
      <c r="V1178" s="92"/>
      <c r="W1178" s="91"/>
      <c r="X1178" s="91"/>
      <c r="Y1178" s="92"/>
      <c r="Z1178" s="91"/>
    </row>
    <row r="1179" spans="1:26" x14ac:dyDescent="0.25">
      <c r="A1179" s="11"/>
      <c r="B1179" s="11"/>
      <c r="C1179" s="16"/>
      <c r="D1179" s="11"/>
      <c r="E1179" s="11"/>
      <c r="F1179" s="17"/>
      <c r="G1179" s="91"/>
      <c r="H1179" s="91"/>
      <c r="I1179" s="91"/>
      <c r="J1179" s="91"/>
      <c r="K1179" s="91"/>
      <c r="L1179" s="91"/>
      <c r="M1179" s="91"/>
      <c r="N1179" s="91"/>
      <c r="O1179" s="91"/>
      <c r="P1179" s="91"/>
      <c r="Q1179" s="91"/>
      <c r="R1179" s="91"/>
      <c r="S1179" s="91"/>
      <c r="T1179" s="91"/>
      <c r="U1179" s="91"/>
      <c r="V1179" s="92"/>
      <c r="W1179" s="91"/>
      <c r="X1179" s="91"/>
      <c r="Y1179" s="92"/>
      <c r="Z1179" s="91"/>
    </row>
    <row r="1180" spans="1:26" x14ac:dyDescent="0.25">
      <c r="A1180" s="11"/>
      <c r="B1180" s="11"/>
      <c r="C1180" s="16"/>
      <c r="D1180" s="11"/>
      <c r="E1180" s="11"/>
      <c r="F1180" s="17"/>
      <c r="G1180" s="11"/>
      <c r="H1180" s="11"/>
      <c r="I1180" s="11"/>
      <c r="J1180" s="11"/>
      <c r="K1180" s="11"/>
      <c r="L1180" s="11"/>
      <c r="M1180" s="11"/>
      <c r="N1180" s="11"/>
      <c r="O1180" s="11"/>
      <c r="P1180" s="11"/>
      <c r="Q1180" s="11"/>
      <c r="R1180" s="11"/>
      <c r="S1180" s="11"/>
      <c r="T1180" s="11"/>
      <c r="U1180" s="11"/>
      <c r="V1180" s="17"/>
      <c r="W1180" s="11"/>
      <c r="X1180" s="11"/>
      <c r="Y1180" s="17"/>
      <c r="Z1180" s="11"/>
    </row>
    <row r="1181" spans="1:26" x14ac:dyDescent="0.25">
      <c r="A1181" s="11"/>
      <c r="B1181" s="11"/>
      <c r="C1181" s="16"/>
      <c r="D1181" s="11"/>
      <c r="E1181" s="11"/>
      <c r="F1181" s="17"/>
      <c r="G1181" s="91"/>
      <c r="H1181" s="91"/>
      <c r="I1181" s="91"/>
      <c r="J1181" s="91"/>
      <c r="K1181" s="91"/>
      <c r="L1181" s="91"/>
      <c r="M1181" s="91"/>
      <c r="N1181" s="91"/>
      <c r="O1181" s="91"/>
      <c r="P1181" s="91"/>
      <c r="Q1181" s="91"/>
      <c r="R1181" s="91"/>
      <c r="S1181" s="91"/>
      <c r="T1181" s="91"/>
      <c r="U1181" s="91"/>
      <c r="V1181" s="92"/>
      <c r="W1181" s="91"/>
      <c r="X1181" s="91"/>
      <c r="Y1181" s="92"/>
      <c r="Z1181" s="91"/>
    </row>
    <row r="1182" spans="1:26" x14ac:dyDescent="0.25">
      <c r="A1182" s="11"/>
      <c r="B1182" s="11"/>
      <c r="C1182" s="16"/>
      <c r="D1182" s="11"/>
      <c r="E1182" s="11"/>
      <c r="F1182" s="17"/>
      <c r="G1182" s="91"/>
      <c r="H1182" s="91"/>
      <c r="I1182" s="91"/>
      <c r="J1182" s="91"/>
      <c r="K1182" s="91"/>
      <c r="L1182" s="91"/>
      <c r="M1182" s="91"/>
      <c r="N1182" s="91"/>
      <c r="O1182" s="91"/>
      <c r="P1182" s="91"/>
      <c r="Q1182" s="91"/>
      <c r="R1182" s="91"/>
      <c r="S1182" s="91"/>
      <c r="T1182" s="91"/>
      <c r="U1182" s="91"/>
      <c r="V1182" s="92"/>
      <c r="W1182" s="91"/>
      <c r="X1182" s="91"/>
      <c r="Y1182" s="92"/>
      <c r="Z1182" s="91"/>
    </row>
    <row r="1183" spans="1:26" x14ac:dyDescent="0.25">
      <c r="A1183" s="11"/>
      <c r="B1183" s="11"/>
      <c r="C1183" s="16"/>
      <c r="D1183" s="11"/>
      <c r="E1183" s="11"/>
      <c r="F1183" s="17"/>
      <c r="G1183" s="91"/>
      <c r="H1183" s="91"/>
      <c r="I1183" s="91"/>
      <c r="J1183" s="91"/>
      <c r="K1183" s="91"/>
      <c r="L1183" s="91"/>
      <c r="M1183" s="91"/>
      <c r="N1183" s="91"/>
      <c r="O1183" s="91"/>
      <c r="P1183" s="91"/>
      <c r="Q1183" s="91"/>
      <c r="R1183" s="91"/>
      <c r="S1183" s="91"/>
      <c r="T1183" s="91"/>
      <c r="U1183" s="91"/>
      <c r="V1183" s="92"/>
      <c r="W1183" s="91"/>
      <c r="X1183" s="91"/>
      <c r="Y1183" s="92"/>
      <c r="Z1183" s="91"/>
    </row>
    <row r="1184" spans="1:26" x14ac:dyDescent="0.25">
      <c r="A1184" s="11"/>
      <c r="B1184" s="11"/>
      <c r="C1184" s="16"/>
      <c r="D1184" s="11"/>
      <c r="E1184" s="11"/>
      <c r="F1184" s="17"/>
      <c r="G1184" s="91"/>
      <c r="H1184" s="91"/>
      <c r="I1184" s="91"/>
      <c r="J1184" s="91"/>
      <c r="K1184" s="91"/>
      <c r="L1184" s="91"/>
      <c r="M1184" s="91"/>
      <c r="N1184" s="91"/>
      <c r="O1184" s="91"/>
      <c r="P1184" s="91"/>
      <c r="Q1184" s="91"/>
      <c r="R1184" s="91"/>
      <c r="S1184" s="91"/>
      <c r="T1184" s="91"/>
      <c r="U1184" s="91"/>
      <c r="V1184" s="92"/>
      <c r="W1184" s="91"/>
      <c r="X1184" s="91"/>
      <c r="Y1184" s="92"/>
      <c r="Z1184" s="91"/>
    </row>
    <row r="1185" spans="1:26" x14ac:dyDescent="0.25">
      <c r="A1185" s="11"/>
      <c r="B1185" s="11"/>
      <c r="C1185" s="16"/>
      <c r="D1185" s="11"/>
      <c r="E1185" s="11"/>
      <c r="F1185" s="17"/>
      <c r="G1185" s="91"/>
      <c r="H1185" s="91"/>
      <c r="I1185" s="91"/>
      <c r="J1185" s="91"/>
      <c r="K1185" s="91"/>
      <c r="L1185" s="91"/>
      <c r="M1185" s="91"/>
      <c r="N1185" s="91"/>
      <c r="O1185" s="91"/>
      <c r="P1185" s="91"/>
      <c r="Q1185" s="91"/>
      <c r="R1185" s="91"/>
      <c r="S1185" s="91"/>
      <c r="T1185" s="91"/>
      <c r="U1185" s="91"/>
      <c r="V1185" s="92"/>
      <c r="W1185" s="91"/>
      <c r="X1185" s="91"/>
      <c r="Y1185" s="92"/>
      <c r="Z1185" s="91"/>
    </row>
    <row r="1186" spans="1:26" x14ac:dyDescent="0.25">
      <c r="A1186" s="11"/>
      <c r="B1186" s="11"/>
      <c r="C1186" s="16"/>
      <c r="D1186" s="11"/>
      <c r="E1186" s="11"/>
      <c r="F1186" s="17"/>
      <c r="G1186" s="11"/>
      <c r="H1186" s="11"/>
      <c r="I1186" s="11"/>
      <c r="J1186" s="11"/>
      <c r="K1186" s="11"/>
      <c r="L1186" s="11"/>
      <c r="M1186" s="11"/>
      <c r="N1186" s="11"/>
      <c r="O1186" s="11"/>
      <c r="P1186" s="11"/>
      <c r="Q1186" s="11"/>
      <c r="R1186" s="11"/>
      <c r="S1186" s="11"/>
      <c r="T1186" s="11"/>
      <c r="U1186" s="11"/>
      <c r="V1186" s="17"/>
      <c r="W1186" s="11"/>
      <c r="X1186" s="11"/>
      <c r="Y1186" s="17"/>
      <c r="Z1186" s="11"/>
    </row>
    <row r="1187" spans="1:26" x14ac:dyDescent="0.25">
      <c r="A1187" s="11"/>
      <c r="B1187" s="11"/>
      <c r="C1187" s="16"/>
      <c r="D1187" s="11"/>
      <c r="E1187" s="11"/>
      <c r="F1187" s="17"/>
      <c r="G1187" s="91"/>
      <c r="H1187" s="91"/>
      <c r="I1187" s="91"/>
      <c r="J1187" s="91"/>
      <c r="K1187" s="91"/>
      <c r="L1187" s="91"/>
      <c r="M1187" s="91"/>
      <c r="N1187" s="91"/>
      <c r="O1187" s="91"/>
      <c r="P1187" s="91"/>
      <c r="Q1187" s="91"/>
      <c r="R1187" s="91"/>
      <c r="S1187" s="91"/>
      <c r="T1187" s="91"/>
      <c r="U1187" s="91"/>
      <c r="V1187" s="92"/>
      <c r="W1187" s="91"/>
      <c r="X1187" s="91"/>
      <c r="Y1187" s="92"/>
      <c r="Z1187" s="91"/>
    </row>
    <row r="1188" spans="1:26" x14ac:dyDescent="0.25">
      <c r="A1188" s="11"/>
      <c r="B1188" s="11"/>
      <c r="C1188" s="16"/>
      <c r="D1188" s="11"/>
      <c r="E1188" s="11"/>
      <c r="F1188" s="17"/>
      <c r="G1188" s="91"/>
      <c r="H1188" s="91"/>
      <c r="I1188" s="91"/>
      <c r="J1188" s="91"/>
      <c r="K1188" s="91"/>
      <c r="L1188" s="91"/>
      <c r="M1188" s="91"/>
      <c r="N1188" s="91"/>
      <c r="O1188" s="91"/>
      <c r="P1188" s="91"/>
      <c r="Q1188" s="91"/>
      <c r="R1188" s="91"/>
      <c r="S1188" s="91"/>
      <c r="T1188" s="91"/>
      <c r="U1188" s="91"/>
      <c r="V1188" s="92"/>
      <c r="W1188" s="91"/>
      <c r="X1188" s="91"/>
      <c r="Y1188" s="92"/>
      <c r="Z1188" s="91"/>
    </row>
    <row r="1189" spans="1:26" x14ac:dyDescent="0.25">
      <c r="A1189" s="11"/>
      <c r="B1189" s="11"/>
      <c r="C1189" s="16"/>
      <c r="D1189" s="11"/>
      <c r="E1189" s="11"/>
      <c r="F1189" s="17"/>
      <c r="G1189" s="91"/>
      <c r="H1189" s="91"/>
      <c r="I1189" s="91"/>
      <c r="J1189" s="91"/>
      <c r="K1189" s="91"/>
      <c r="L1189" s="91"/>
      <c r="M1189" s="91"/>
      <c r="N1189" s="91"/>
      <c r="O1189" s="91"/>
      <c r="P1189" s="91"/>
      <c r="Q1189" s="91"/>
      <c r="R1189" s="91"/>
      <c r="S1189" s="91"/>
      <c r="T1189" s="91"/>
      <c r="U1189" s="91"/>
      <c r="V1189" s="92"/>
      <c r="W1189" s="91"/>
      <c r="X1189" s="91"/>
      <c r="Y1189" s="92"/>
      <c r="Z1189" s="91"/>
    </row>
    <row r="1190" spans="1:26" x14ac:dyDescent="0.25">
      <c r="A1190" s="11"/>
      <c r="B1190" s="11"/>
      <c r="C1190" s="16"/>
      <c r="D1190" s="11"/>
      <c r="E1190" s="11"/>
      <c r="F1190" s="17"/>
      <c r="G1190" s="91"/>
      <c r="H1190" s="91"/>
      <c r="I1190" s="91"/>
      <c r="J1190" s="91"/>
      <c r="K1190" s="91"/>
      <c r="L1190" s="91"/>
      <c r="M1190" s="91"/>
      <c r="N1190" s="91"/>
      <c r="O1190" s="91"/>
      <c r="P1190" s="91"/>
      <c r="Q1190" s="91"/>
      <c r="R1190" s="91"/>
      <c r="S1190" s="91"/>
      <c r="T1190" s="91"/>
      <c r="U1190" s="91"/>
      <c r="V1190" s="92"/>
      <c r="W1190" s="91"/>
      <c r="X1190" s="91"/>
      <c r="Y1190" s="92"/>
      <c r="Z1190" s="91"/>
    </row>
    <row r="1191" spans="1:26" x14ac:dyDescent="0.25">
      <c r="A1191" s="11"/>
      <c r="B1191" s="11"/>
      <c r="C1191" s="16"/>
      <c r="D1191" s="11"/>
      <c r="E1191" s="11"/>
      <c r="F1191" s="17"/>
      <c r="G1191" s="91"/>
      <c r="H1191" s="91"/>
      <c r="I1191" s="91"/>
      <c r="J1191" s="91"/>
      <c r="K1191" s="91"/>
      <c r="L1191" s="91"/>
      <c r="M1191" s="91"/>
      <c r="N1191" s="91"/>
      <c r="O1191" s="91"/>
      <c r="P1191" s="91"/>
      <c r="Q1191" s="91"/>
      <c r="R1191" s="91"/>
      <c r="S1191" s="91"/>
      <c r="T1191" s="91"/>
      <c r="U1191" s="91"/>
      <c r="V1191" s="92"/>
      <c r="W1191" s="91"/>
      <c r="X1191" s="91"/>
      <c r="Y1191" s="92"/>
      <c r="Z1191" s="91"/>
    </row>
    <row r="1192" spans="1:26" x14ac:dyDescent="0.25">
      <c r="A1192" s="11"/>
      <c r="B1192" s="11"/>
      <c r="C1192" s="16"/>
      <c r="D1192" s="11"/>
      <c r="E1192" s="11"/>
      <c r="F1192" s="17"/>
      <c r="G1192" s="11"/>
      <c r="H1192" s="11"/>
      <c r="I1192" s="11"/>
      <c r="J1192" s="11"/>
      <c r="K1192" s="11"/>
      <c r="L1192" s="11"/>
      <c r="M1192" s="11"/>
      <c r="N1192" s="11"/>
      <c r="O1192" s="11"/>
      <c r="P1192" s="11"/>
      <c r="Q1192" s="11"/>
      <c r="R1192" s="11"/>
      <c r="S1192" s="11"/>
      <c r="T1192" s="11"/>
      <c r="U1192" s="11"/>
      <c r="V1192" s="17"/>
      <c r="W1192" s="11"/>
      <c r="X1192" s="11"/>
      <c r="Y1192" s="17"/>
      <c r="Z1192" s="11"/>
    </row>
    <row r="1193" spans="1:26" x14ac:dyDescent="0.25">
      <c r="A1193" s="11"/>
      <c r="B1193" s="11"/>
      <c r="C1193" s="16"/>
      <c r="D1193" s="11"/>
      <c r="E1193" s="11"/>
      <c r="F1193" s="17"/>
      <c r="G1193" s="91"/>
      <c r="H1193" s="91"/>
      <c r="I1193" s="91"/>
      <c r="J1193" s="91"/>
      <c r="K1193" s="91"/>
      <c r="L1193" s="91"/>
      <c r="M1193" s="91"/>
      <c r="N1193" s="91"/>
      <c r="O1193" s="91"/>
      <c r="P1193" s="91"/>
      <c r="Q1193" s="91"/>
      <c r="R1193" s="91"/>
      <c r="S1193" s="91"/>
      <c r="T1193" s="91"/>
      <c r="U1193" s="91"/>
      <c r="V1193" s="92"/>
      <c r="W1193" s="91"/>
      <c r="X1193" s="91"/>
      <c r="Y1193" s="92"/>
      <c r="Z1193" s="91"/>
    </row>
    <row r="1194" spans="1:26" x14ac:dyDescent="0.25">
      <c r="A1194" s="11"/>
      <c r="B1194" s="11"/>
      <c r="C1194" s="16"/>
      <c r="D1194" s="11"/>
      <c r="E1194" s="11"/>
      <c r="F1194" s="17"/>
      <c r="G1194" s="91"/>
      <c r="H1194" s="91"/>
      <c r="I1194" s="91"/>
      <c r="J1194" s="91"/>
      <c r="K1194" s="91"/>
      <c r="L1194" s="91"/>
      <c r="M1194" s="91"/>
      <c r="N1194" s="91"/>
      <c r="O1194" s="91"/>
      <c r="P1194" s="91"/>
      <c r="Q1194" s="91"/>
      <c r="R1194" s="91"/>
      <c r="S1194" s="91"/>
      <c r="T1194" s="91"/>
      <c r="U1194" s="91"/>
      <c r="V1194" s="92"/>
      <c r="W1194" s="91"/>
      <c r="X1194" s="91"/>
      <c r="Y1194" s="92"/>
      <c r="Z1194" s="91"/>
    </row>
    <row r="1195" spans="1:26" x14ac:dyDescent="0.25">
      <c r="A1195" s="11"/>
      <c r="B1195" s="11"/>
      <c r="C1195" s="16"/>
      <c r="D1195" s="11"/>
      <c r="E1195" s="11"/>
      <c r="F1195" s="17"/>
      <c r="G1195" s="91"/>
      <c r="H1195" s="91"/>
      <c r="I1195" s="91"/>
      <c r="J1195" s="91"/>
      <c r="K1195" s="91"/>
      <c r="L1195" s="91"/>
      <c r="M1195" s="91"/>
      <c r="N1195" s="91"/>
      <c r="O1195" s="91"/>
      <c r="P1195" s="91"/>
      <c r="Q1195" s="91"/>
      <c r="R1195" s="91"/>
      <c r="S1195" s="91"/>
      <c r="T1195" s="91"/>
      <c r="U1195" s="91"/>
      <c r="V1195" s="92"/>
      <c r="W1195" s="91"/>
      <c r="X1195" s="91"/>
      <c r="Y1195" s="92"/>
      <c r="Z1195" s="91"/>
    </row>
    <row r="1196" spans="1:26" x14ac:dyDescent="0.25">
      <c r="A1196" s="11"/>
      <c r="B1196" s="11"/>
      <c r="C1196" s="16"/>
      <c r="D1196" s="11"/>
      <c r="E1196" s="11"/>
      <c r="F1196" s="17"/>
      <c r="G1196" s="91"/>
      <c r="H1196" s="91"/>
      <c r="I1196" s="91"/>
      <c r="J1196" s="91"/>
      <c r="K1196" s="91"/>
      <c r="L1196" s="91"/>
      <c r="M1196" s="91"/>
      <c r="N1196" s="91"/>
      <c r="O1196" s="91"/>
      <c r="P1196" s="91"/>
      <c r="Q1196" s="91"/>
      <c r="R1196" s="91"/>
      <c r="S1196" s="91"/>
      <c r="T1196" s="91"/>
      <c r="U1196" s="91"/>
      <c r="V1196" s="92"/>
      <c r="W1196" s="91"/>
      <c r="X1196" s="91"/>
      <c r="Y1196" s="92"/>
      <c r="Z1196" s="91"/>
    </row>
    <row r="1197" spans="1:26" x14ac:dyDescent="0.25">
      <c r="A1197" s="11"/>
      <c r="B1197" s="11"/>
      <c r="C1197" s="16"/>
      <c r="D1197" s="11"/>
      <c r="E1197" s="11"/>
      <c r="F1197" s="17"/>
      <c r="G1197" s="91"/>
      <c r="H1197" s="91"/>
      <c r="I1197" s="91"/>
      <c r="J1197" s="91"/>
      <c r="K1197" s="91"/>
      <c r="L1197" s="91"/>
      <c r="M1197" s="91"/>
      <c r="N1197" s="91"/>
      <c r="O1197" s="91"/>
      <c r="P1197" s="91"/>
      <c r="Q1197" s="91"/>
      <c r="R1197" s="91"/>
      <c r="S1197" s="91"/>
      <c r="T1197" s="91"/>
      <c r="U1197" s="91"/>
      <c r="V1197" s="92"/>
      <c r="W1197" s="91"/>
      <c r="X1197" s="91"/>
      <c r="Y1197" s="92"/>
      <c r="Z1197" s="91"/>
    </row>
    <row r="1198" spans="1:26" x14ac:dyDescent="0.25">
      <c r="A1198" s="11"/>
      <c r="B1198" s="11"/>
      <c r="C1198" s="16"/>
      <c r="D1198" s="11"/>
      <c r="E1198" s="11"/>
      <c r="F1198" s="17"/>
      <c r="G1198" s="11"/>
      <c r="H1198" s="11"/>
      <c r="I1198" s="11"/>
      <c r="J1198" s="11"/>
      <c r="K1198" s="11"/>
      <c r="L1198" s="11"/>
      <c r="M1198" s="11"/>
      <c r="N1198" s="11"/>
      <c r="O1198" s="11"/>
      <c r="P1198" s="11"/>
      <c r="Q1198" s="11"/>
      <c r="R1198" s="11"/>
      <c r="S1198" s="11"/>
      <c r="T1198" s="11"/>
      <c r="U1198" s="11"/>
      <c r="V1198" s="17"/>
      <c r="W1198" s="11"/>
      <c r="X1198" s="11"/>
      <c r="Y1198" s="17"/>
      <c r="Z1198" s="11"/>
    </row>
    <row r="1199" spans="1:26" x14ac:dyDescent="0.25">
      <c r="A1199" s="11"/>
      <c r="B1199" s="11"/>
      <c r="C1199" s="16"/>
      <c r="D1199" s="11"/>
      <c r="E1199" s="11"/>
      <c r="F1199" s="17"/>
      <c r="G1199" s="91"/>
      <c r="H1199" s="91"/>
      <c r="I1199" s="91"/>
      <c r="J1199" s="91"/>
      <c r="K1199" s="91"/>
      <c r="L1199" s="91"/>
      <c r="M1199" s="91"/>
      <c r="N1199" s="91"/>
      <c r="O1199" s="91"/>
      <c r="P1199" s="91"/>
      <c r="Q1199" s="91"/>
      <c r="R1199" s="91"/>
      <c r="S1199" s="91"/>
      <c r="T1199" s="91"/>
      <c r="U1199" s="91"/>
      <c r="V1199" s="92"/>
      <c r="W1199" s="91"/>
      <c r="X1199" s="91"/>
      <c r="Y1199" s="92"/>
      <c r="Z1199" s="91"/>
    </row>
    <row r="1200" spans="1:26" x14ac:dyDescent="0.25">
      <c r="A1200" s="11"/>
      <c r="B1200" s="11"/>
      <c r="C1200" s="16"/>
      <c r="D1200" s="11"/>
      <c r="E1200" s="11"/>
      <c r="F1200" s="17"/>
      <c r="G1200" s="91"/>
      <c r="H1200" s="91"/>
      <c r="I1200" s="91"/>
      <c r="J1200" s="91"/>
      <c r="K1200" s="91"/>
      <c r="L1200" s="91"/>
      <c r="M1200" s="91"/>
      <c r="N1200" s="91"/>
      <c r="O1200" s="91"/>
      <c r="P1200" s="91"/>
      <c r="Q1200" s="91"/>
      <c r="R1200" s="91"/>
      <c r="S1200" s="91"/>
      <c r="T1200" s="91"/>
      <c r="U1200" s="91"/>
      <c r="V1200" s="92"/>
      <c r="W1200" s="91"/>
      <c r="X1200" s="91"/>
      <c r="Y1200" s="92"/>
      <c r="Z1200" s="91"/>
    </row>
    <row r="1201" spans="1:26" x14ac:dyDescent="0.25">
      <c r="A1201" s="11"/>
      <c r="B1201" s="11"/>
      <c r="C1201" s="16"/>
      <c r="D1201" s="11"/>
      <c r="E1201" s="11"/>
      <c r="F1201" s="17"/>
      <c r="G1201" s="91"/>
      <c r="H1201" s="91"/>
      <c r="I1201" s="91"/>
      <c r="J1201" s="91"/>
      <c r="K1201" s="91"/>
      <c r="L1201" s="91"/>
      <c r="M1201" s="91"/>
      <c r="N1201" s="91"/>
      <c r="O1201" s="91"/>
      <c r="P1201" s="91"/>
      <c r="Q1201" s="91"/>
      <c r="R1201" s="91"/>
      <c r="S1201" s="91"/>
      <c r="T1201" s="91"/>
      <c r="U1201" s="91"/>
      <c r="V1201" s="92"/>
      <c r="W1201" s="91"/>
      <c r="X1201" s="91"/>
      <c r="Y1201" s="92"/>
      <c r="Z1201" s="91"/>
    </row>
    <row r="1202" spans="1:26" x14ac:dyDescent="0.25">
      <c r="A1202" s="11"/>
      <c r="B1202" s="11"/>
      <c r="C1202" s="16"/>
      <c r="D1202" s="11"/>
      <c r="E1202" s="11"/>
      <c r="F1202" s="17"/>
      <c r="G1202" s="91"/>
      <c r="H1202" s="91"/>
      <c r="I1202" s="91"/>
      <c r="J1202" s="91"/>
      <c r="K1202" s="91"/>
      <c r="L1202" s="91"/>
      <c r="M1202" s="91"/>
      <c r="N1202" s="91"/>
      <c r="O1202" s="91"/>
      <c r="P1202" s="91"/>
      <c r="Q1202" s="91"/>
      <c r="R1202" s="91"/>
      <c r="S1202" s="91"/>
      <c r="T1202" s="91"/>
      <c r="U1202" s="91"/>
      <c r="V1202" s="92"/>
      <c r="W1202" s="91"/>
      <c r="X1202" s="91"/>
      <c r="Y1202" s="92"/>
      <c r="Z1202" s="91"/>
    </row>
    <row r="1203" spans="1:26" x14ac:dyDescent="0.25">
      <c r="A1203" s="11"/>
      <c r="B1203" s="11"/>
      <c r="C1203" s="16"/>
      <c r="D1203" s="11"/>
      <c r="E1203" s="11"/>
      <c r="F1203" s="17"/>
      <c r="G1203" s="91"/>
      <c r="H1203" s="91"/>
      <c r="I1203" s="91"/>
      <c r="J1203" s="91"/>
      <c r="K1203" s="91"/>
      <c r="L1203" s="91"/>
      <c r="M1203" s="91"/>
      <c r="N1203" s="91"/>
      <c r="O1203" s="91"/>
      <c r="P1203" s="91"/>
      <c r="Q1203" s="91"/>
      <c r="R1203" s="91"/>
      <c r="S1203" s="91"/>
      <c r="T1203" s="91"/>
      <c r="U1203" s="91"/>
      <c r="V1203" s="92"/>
      <c r="W1203" s="91"/>
      <c r="X1203" s="91"/>
      <c r="Y1203" s="92"/>
      <c r="Z1203" s="91"/>
    </row>
    <row r="1204" spans="1:26" x14ac:dyDescent="0.25">
      <c r="A1204" s="11"/>
      <c r="B1204" s="11"/>
      <c r="C1204" s="16"/>
      <c r="D1204" s="11"/>
      <c r="E1204" s="11"/>
      <c r="F1204" s="17"/>
      <c r="G1204" s="11"/>
      <c r="H1204" s="11"/>
      <c r="I1204" s="11"/>
      <c r="J1204" s="11"/>
      <c r="K1204" s="11"/>
      <c r="L1204" s="11"/>
      <c r="M1204" s="11"/>
      <c r="N1204" s="11"/>
      <c r="O1204" s="11"/>
      <c r="P1204" s="11"/>
      <c r="Q1204" s="11"/>
      <c r="R1204" s="11"/>
      <c r="S1204" s="11"/>
      <c r="T1204" s="11"/>
      <c r="U1204" s="11"/>
      <c r="V1204" s="17"/>
      <c r="W1204" s="11"/>
      <c r="X1204" s="11"/>
      <c r="Y1204" s="17"/>
      <c r="Z1204" s="11"/>
    </row>
    <row r="1205" spans="1:26" x14ac:dyDescent="0.25">
      <c r="A1205" s="11"/>
      <c r="B1205" s="11"/>
      <c r="C1205" s="16"/>
      <c r="D1205" s="11"/>
      <c r="E1205" s="11"/>
      <c r="F1205" s="17"/>
      <c r="G1205" s="91"/>
      <c r="H1205" s="91"/>
      <c r="I1205" s="91"/>
      <c r="J1205" s="91"/>
      <c r="K1205" s="91"/>
      <c r="L1205" s="91"/>
      <c r="M1205" s="91"/>
      <c r="N1205" s="91"/>
      <c r="O1205" s="91"/>
      <c r="P1205" s="91"/>
      <c r="Q1205" s="91"/>
      <c r="R1205" s="91"/>
      <c r="S1205" s="91"/>
      <c r="T1205" s="91"/>
      <c r="U1205" s="91"/>
      <c r="V1205" s="92"/>
      <c r="W1205" s="91"/>
      <c r="X1205" s="91"/>
      <c r="Y1205" s="92"/>
      <c r="Z1205" s="91"/>
    </row>
    <row r="1206" spans="1:26" x14ac:dyDescent="0.25">
      <c r="A1206" s="11"/>
      <c r="B1206" s="11"/>
      <c r="C1206" s="16"/>
      <c r="D1206" s="11"/>
      <c r="E1206" s="11"/>
      <c r="F1206" s="17"/>
      <c r="G1206" s="91"/>
      <c r="H1206" s="91"/>
      <c r="I1206" s="91"/>
      <c r="J1206" s="91"/>
      <c r="K1206" s="91"/>
      <c r="L1206" s="91"/>
      <c r="M1206" s="91"/>
      <c r="N1206" s="91"/>
      <c r="O1206" s="91"/>
      <c r="P1206" s="91"/>
      <c r="Q1206" s="91"/>
      <c r="R1206" s="91"/>
      <c r="S1206" s="91"/>
      <c r="T1206" s="91"/>
      <c r="U1206" s="91"/>
      <c r="V1206" s="92"/>
      <c r="W1206" s="91"/>
      <c r="X1206" s="91"/>
      <c r="Y1206" s="92"/>
      <c r="Z1206" s="91"/>
    </row>
    <row r="1207" spans="1:26" x14ac:dyDescent="0.25">
      <c r="A1207" s="11"/>
      <c r="B1207" s="11"/>
      <c r="C1207" s="16"/>
      <c r="D1207" s="11"/>
      <c r="E1207" s="11"/>
      <c r="F1207" s="17"/>
      <c r="G1207" s="91"/>
      <c r="H1207" s="91"/>
      <c r="I1207" s="91"/>
      <c r="J1207" s="91"/>
      <c r="K1207" s="91"/>
      <c r="L1207" s="91"/>
      <c r="M1207" s="91"/>
      <c r="N1207" s="91"/>
      <c r="O1207" s="91"/>
      <c r="P1207" s="91"/>
      <c r="Q1207" s="91"/>
      <c r="R1207" s="91"/>
      <c r="S1207" s="91"/>
      <c r="T1207" s="91"/>
      <c r="U1207" s="91"/>
      <c r="V1207" s="92"/>
      <c r="W1207" s="91"/>
      <c r="X1207" s="91"/>
      <c r="Y1207" s="92"/>
      <c r="Z1207" s="91"/>
    </row>
    <row r="1208" spans="1:26" x14ac:dyDescent="0.25">
      <c r="A1208" s="11"/>
      <c r="B1208" s="11"/>
      <c r="C1208" s="16"/>
      <c r="D1208" s="11"/>
      <c r="E1208" s="11"/>
      <c r="F1208" s="17"/>
      <c r="G1208" s="91"/>
      <c r="H1208" s="91"/>
      <c r="I1208" s="91"/>
      <c r="J1208" s="91"/>
      <c r="K1208" s="91"/>
      <c r="L1208" s="91"/>
      <c r="M1208" s="91"/>
      <c r="N1208" s="91"/>
      <c r="O1208" s="91"/>
      <c r="P1208" s="91"/>
      <c r="Q1208" s="91"/>
      <c r="R1208" s="91"/>
      <c r="S1208" s="91"/>
      <c r="T1208" s="91"/>
      <c r="U1208" s="91"/>
      <c r="V1208" s="92"/>
      <c r="W1208" s="91"/>
      <c r="X1208" s="91"/>
      <c r="Y1208" s="92"/>
      <c r="Z1208" s="91"/>
    </row>
    <row r="1209" spans="1:26" x14ac:dyDescent="0.25">
      <c r="A1209" s="11"/>
      <c r="B1209" s="11"/>
      <c r="C1209" s="16"/>
      <c r="D1209" s="11"/>
      <c r="E1209" s="11"/>
      <c r="F1209" s="17"/>
      <c r="G1209" s="91"/>
      <c r="H1209" s="91"/>
      <c r="I1209" s="91"/>
      <c r="J1209" s="91"/>
      <c r="K1209" s="91"/>
      <c r="L1209" s="91"/>
      <c r="M1209" s="91"/>
      <c r="N1209" s="91"/>
      <c r="O1209" s="91"/>
      <c r="P1209" s="91"/>
      <c r="Q1209" s="91"/>
      <c r="R1209" s="91"/>
      <c r="S1209" s="91"/>
      <c r="T1209" s="91"/>
      <c r="U1209" s="91"/>
      <c r="V1209" s="92"/>
      <c r="W1209" s="91"/>
      <c r="X1209" s="91"/>
      <c r="Y1209" s="92"/>
      <c r="Z1209" s="91"/>
    </row>
    <row r="1210" spans="1:26" x14ac:dyDescent="0.25">
      <c r="A1210" s="11"/>
      <c r="B1210" s="11"/>
      <c r="C1210" s="16"/>
      <c r="D1210" s="11"/>
      <c r="E1210" s="11"/>
      <c r="F1210" s="17"/>
      <c r="G1210" s="11"/>
      <c r="H1210" s="11"/>
      <c r="I1210" s="11"/>
      <c r="J1210" s="11"/>
      <c r="K1210" s="11"/>
      <c r="L1210" s="11"/>
      <c r="M1210" s="11"/>
      <c r="N1210" s="11"/>
      <c r="O1210" s="11"/>
      <c r="P1210" s="11"/>
      <c r="Q1210" s="11"/>
      <c r="R1210" s="11"/>
      <c r="S1210" s="11"/>
      <c r="T1210" s="11"/>
      <c r="U1210" s="11"/>
      <c r="V1210" s="17"/>
      <c r="W1210" s="11"/>
      <c r="X1210" s="11"/>
      <c r="Y1210" s="17"/>
      <c r="Z1210" s="11"/>
    </row>
    <row r="1211" spans="1:26" x14ac:dyDescent="0.25">
      <c r="A1211" s="11"/>
      <c r="B1211" s="11"/>
      <c r="C1211" s="16"/>
      <c r="D1211" s="11"/>
      <c r="E1211" s="11"/>
      <c r="F1211" s="17"/>
      <c r="G1211" s="91"/>
      <c r="H1211" s="91"/>
      <c r="I1211" s="91"/>
      <c r="J1211" s="91"/>
      <c r="K1211" s="91"/>
      <c r="L1211" s="91"/>
      <c r="M1211" s="91"/>
      <c r="N1211" s="91"/>
      <c r="O1211" s="91"/>
      <c r="P1211" s="91"/>
      <c r="Q1211" s="91"/>
      <c r="R1211" s="91"/>
      <c r="S1211" s="91"/>
      <c r="T1211" s="91"/>
      <c r="U1211" s="91"/>
      <c r="V1211" s="92"/>
      <c r="W1211" s="91"/>
      <c r="X1211" s="91"/>
      <c r="Y1211" s="92"/>
      <c r="Z1211" s="91"/>
    </row>
    <row r="1212" spans="1:26" x14ac:dyDescent="0.25">
      <c r="A1212" s="11"/>
      <c r="B1212" s="11"/>
      <c r="C1212" s="16"/>
      <c r="D1212" s="11"/>
      <c r="E1212" s="11"/>
      <c r="F1212" s="17"/>
      <c r="G1212" s="91"/>
      <c r="H1212" s="91"/>
      <c r="I1212" s="91"/>
      <c r="J1212" s="91"/>
      <c r="K1212" s="91"/>
      <c r="L1212" s="91"/>
      <c r="M1212" s="91"/>
      <c r="N1212" s="91"/>
      <c r="O1212" s="91"/>
      <c r="P1212" s="91"/>
      <c r="Q1212" s="91"/>
      <c r="R1212" s="91"/>
      <c r="S1212" s="91"/>
      <c r="T1212" s="91"/>
      <c r="U1212" s="91"/>
      <c r="V1212" s="92"/>
      <c r="W1212" s="91"/>
      <c r="X1212" s="91"/>
      <c r="Y1212" s="92"/>
      <c r="Z1212" s="91"/>
    </row>
    <row r="1213" spans="1:26" x14ac:dyDescent="0.25">
      <c r="A1213" s="11"/>
      <c r="B1213" s="11"/>
      <c r="C1213" s="16"/>
      <c r="D1213" s="11"/>
      <c r="E1213" s="11"/>
      <c r="F1213" s="17"/>
      <c r="G1213" s="91"/>
      <c r="H1213" s="91"/>
      <c r="I1213" s="91"/>
      <c r="J1213" s="91"/>
      <c r="K1213" s="91"/>
      <c r="L1213" s="91"/>
      <c r="M1213" s="91"/>
      <c r="N1213" s="91"/>
      <c r="O1213" s="91"/>
      <c r="P1213" s="91"/>
      <c r="Q1213" s="91"/>
      <c r="R1213" s="91"/>
      <c r="S1213" s="91"/>
      <c r="T1213" s="91"/>
      <c r="U1213" s="91"/>
      <c r="V1213" s="92"/>
      <c r="W1213" s="91"/>
      <c r="X1213" s="91"/>
      <c r="Y1213" s="92"/>
      <c r="Z1213" s="91"/>
    </row>
    <row r="1214" spans="1:26" x14ac:dyDescent="0.25">
      <c r="A1214" s="11"/>
      <c r="B1214" s="11"/>
      <c r="C1214" s="16"/>
      <c r="D1214" s="11"/>
      <c r="E1214" s="11"/>
      <c r="F1214" s="17"/>
      <c r="G1214" s="91"/>
      <c r="H1214" s="91"/>
      <c r="I1214" s="91"/>
      <c r="J1214" s="91"/>
      <c r="K1214" s="91"/>
      <c r="L1214" s="91"/>
      <c r="M1214" s="91"/>
      <c r="N1214" s="91"/>
      <c r="O1214" s="91"/>
      <c r="P1214" s="91"/>
      <c r="Q1214" s="91"/>
      <c r="R1214" s="91"/>
      <c r="S1214" s="91"/>
      <c r="T1214" s="91"/>
      <c r="U1214" s="91"/>
      <c r="V1214" s="92"/>
      <c r="W1214" s="91"/>
      <c r="X1214" s="91"/>
      <c r="Y1214" s="92"/>
      <c r="Z1214" s="91"/>
    </row>
  </sheetData>
  <autoFilter ref="A1:AG692" xr:uid="{00000000-0009-0000-0000-000004000000}"/>
  <phoneticPr fontId="35" type="noConversion"/>
  <conditionalFormatting sqref="A2">
    <cfRule type="duplicateValues" dxfId="724" priority="185"/>
  </conditionalFormatting>
  <conditionalFormatting sqref="A2:A440 A444:A469 A471:A503 A505:A517 A519:A543 A546:A568 A573:A601 A607:A1048576">
    <cfRule type="duplicateValues" dxfId="723" priority="31835"/>
  </conditionalFormatting>
  <conditionalFormatting sqref="A3 A9 A15 A21 A27 A33 A39 A45 A51:A52 A57 A63 A69 A75 A81 A87 A93 A99 A105 A111 A117 A119 A121 A123 A129 A135 A147 A153 A159:A166 A177 A179 A183 A189 A207:A208 A213 A225 A231 A237 A249 A261 A267 A279:A292 A333 A339 A345 A357 A405 A417 A429 A453 A471:A472 A477 A483 A489 A495 A501 A507:A517 A651 A663 A687 A693 A699 A705 A711 A717 A723 A729 A735 A741 A747 A753 A759 A765 A771 A777 A783 A789 A795 A801 A807 A813 A819 A825 A831 A837 A843 A849 A855 A861 A867 A873 A879 A885 A891 A897 A903 A909 A915 A921 A927 A933 A939 A945 A951 A957 A963 A969 A975 A981 A987 A993 A999 A1005 A1011 A1017 A1023 A1029 A1035 A1041 A1047 A1053 A1059 A1065 A1071 A1077 A1083 A1089 A1095 A1101 A1107 A1113 A1119 A1125 A1131 A1137 A1143 A1149 A1155 A1161 A1167 A1173 A1179 A1185 A1191 A1197 A1203 A1209 A1215 A519:A543 A546:A568 A573:A601 A607:A645 A653 A655 A657:A658 A669:A673 A675:A681">
    <cfRule type="duplicateValues" dxfId="722" priority="31842"/>
  </conditionalFormatting>
  <conditionalFormatting sqref="A4:A5 A7:A8 A10:A11 A13:A14 A16:A17 A19:A20 A22:A23 A25:A26 A28:A29 A31:A32 A34:A35 A37:A38 A40:A41 A43:A44 A46:A47 A49:A50 A53 A55:A56 A58:A59 A61:A62 A64:A65 A67:A68 A70:A71 A73:A74 A76:A77 A79:A80 A82:A83 A85:A86 A88:A89 A91:A92 A94:A95 A97:A98 A100:A101 A103:A104 A106:A107 A109:A110 A112:A113 A115:A116 A118 A120 A122 A124:A125 A127:A128 A130:A131 A133:A134 A136:A137 A139:A143 A145:A146 A148:A149 A151:A152 A154:A158 A167 A169:A173 A176 A178 A180:A182 A185 A187:A188 A190:A203 A209 A211:A212 A214:A215 A217:A221 A223:A224 A226:A227 A229:A230 A232:A233 A235:A236 A238:A239 A241:A245 A247:A248 A250:A260 A262:A263 A265:A266 A268:A278 A293:A332 A334:A335 A337:A338 A340:A341 A343:A344 A346:A353 A356 A358:A359 A362:A365 A367:A395 A398:A401 A403:A404 A406:A407 A412:A413 A415:A416 A418:A419 A422:A423 A430:A437 A439:A440 A445:A449 A451:A452 A454:A467 A469 A472:A476 A478:A479 A481:A482 A484:A485 A487:A488 A490:A491 A493:A494 A496:A500 A502:A503 A505:A506 A508 A510:A517 A685:A686 A688:A689 A691:A692 A694:A695 A697:A698 A700:A701 A703:A704 A706:A707 A709:A710 A712:A713 A715:A716 A718:A719 A721:A722 A724:A725 A727:A728 A730:A731 A733:A734 A736:A737 A739:A740 A742:A743 A745:A746 A748:A749 A751:A752 A754:A755 A757:A758 A760:A761 A763:A764 A766:A767 A769:A770 A772:A773 A775:A776 A778:A779 A781:A782 A784:A785 A787:A788 A790:A791 A793:A794 A796:A797 A799:A800 A802:A803 A805:A806 A808:A809 A811:A812 A814:A815 A817:A818 A820:A821 A823:A824 A826:A827 A829:A830 A832:A833 A835:A836 A838:A839 A841:A842 A844:A845 A847:A848 A850:A851 A853:A854 A856:A857 A859:A860 A862:A863 A865:A866 A868:A869 A871:A872 A874:A875 A877:A878 A880:A881 A883:A884 A886:A887 A889:A890 A892:A893 A895:A896 A898:A899 A901:A902 A904:A905 A907:A908 A910:A911 A913:A914 A916:A917 A919:A920 A922:A923 A925:A926 A928:A929 A931:A932 A934:A935 A937:A938 A940:A941 A943:A944 A946:A947 A949:A950 A952:A953 A955:A956 A958:A959 A961:A962 A964:A965 A967:A968 A970:A971 A973:A974 A976:A977 A979:A980 A982:A983 A985:A986 A988:A989 A991:A992 A994:A995 A997:A998 A1000:A1001 A1003:A1004 A1006:A1007 A1009:A1010 A1012:A1013 A1015:A1016 A1018:A1019 A1021:A1022 A1024:A1025 A1027:A1028 A1030:A1031 A1033:A1034 A1036:A1037 A1039:A1040 A1042:A1043 A1045:A1046 A1048:A1049 A1051:A1052 A1054:A1055 A1057:A1058 A1060:A1061 A1063:A1064 A1066:A1067 A1069:A1070 A1072:A1073 A1075:A1076 A1078:A1079 A1081:A1082 A1084:A1085 A1087:A1088 A1090:A1091 A1093:A1094 A1096:A1097 A1099:A1100 A1102:A1103 A1105:A1106 A1108:A1109 A1111:A1112 A1114:A1115 A1117:A1118 A1120:A1121 A1123:A1124 A1126:A1127 A1129:A1130 A1132:A1133 A1135:A1136 A1138:A1139 A1141:A1142 A1144:A1145 A1147:A1148 A1150:A1151 A1153:A1154 A1156:A1157 A1159:A1160 A1162:A1163 A1165:A1166 A1168:A1169 A1171:A1172 A1174:A1175 A1177:A1178 A1180:A1181 A1183:A1184 A1186:A1187 A1189:A1190 A1192:A1193 A1195:A1196 A1198:A1199 A1201:A1202 A1204:A1205 A1207:A1208 A1210:A1211 A1213:A1214 A519:A543 A546:A568 A573:A601 A607:A665 A667:A683">
    <cfRule type="duplicateValues" dxfId="721" priority="31997"/>
  </conditionalFormatting>
  <conditionalFormatting sqref="A6 A12 A18 A24 A30 A36 A42 A48 A54 A60 A66 A72 A78 A84 A90 A96 A102 A108 A114 A126 A132 A138 A144 A150 A168 A174:A175 A186 A204:A206 A210 A216 A222 A228 A234 A240 A246 A264 A336 A342 A354:A355 A360:A361 A366 A396:A397 A402 A408:A411 A414 A420:A421 A438:A440 A444:A447 A450 A456:A457 A468 A474 A480 A486 A492 A498:A500 A654 A684 A690 A696 A702 A708 A714 A720 A726 A732 A738 A744 A750 A756 A762 A768 A774 A780 A786 A792 A798 A804 A810 A816 A822 A828 A834 A840 A846 A852 A858 A864 A870 A876 A882 A888 A894 A900 A906 A912 A918 A924 A930 A936 A942 A948 A954 A960 A966 A972 A978 A984 A990 A996 A1002 A1008 A1014 A1020 A1026 A1032 A1038 A1044 A1050 A1056 A1062 A1068 A1074 A1080 A1086 A1092 A1098 A1104 A1110 A1116 A1122 A1128 A1134 A1140 A1146 A1152 A1158 A1164 A1170 A1176 A1182 A1188 A1194 A1200 A1206 A1212 A656:A658 A660:A673 A678:A681">
    <cfRule type="duplicateValues" dxfId="720" priority="25056"/>
  </conditionalFormatting>
  <conditionalFormatting sqref="A424:A428">
    <cfRule type="duplicateValues" dxfId="719" priority="120"/>
  </conditionalFormatting>
  <conditionalFormatting sqref="A441:A443">
    <cfRule type="duplicateValues" dxfId="718" priority="95"/>
    <cfRule type="duplicateValues" dxfId="717" priority="110"/>
  </conditionalFormatting>
  <conditionalFormatting sqref="A470">
    <cfRule type="duplicateValues" dxfId="716" priority="82"/>
    <cfRule type="duplicateValues" dxfId="715" priority="84"/>
  </conditionalFormatting>
  <conditionalFormatting sqref="A509">
    <cfRule type="duplicateValues" dxfId="714" priority="76"/>
  </conditionalFormatting>
  <conditionalFormatting sqref="A518">
    <cfRule type="duplicateValues" dxfId="713" priority="43"/>
    <cfRule type="duplicateValues" dxfId="712" priority="44"/>
    <cfRule type="duplicateValues" dxfId="711" priority="50"/>
  </conditionalFormatting>
  <conditionalFormatting sqref="A648">
    <cfRule type="duplicateValues" dxfId="710" priority="12"/>
  </conditionalFormatting>
  <conditionalFormatting sqref="B1:B534 B535:D536 B537:B543 B598:B601 B545:B554 B573 B590:B595 B603:B609 B616 B618:B625 B634:B651 B656:B1048576">
    <cfRule type="duplicateValues" dxfId="709" priority="32613"/>
    <cfRule type="duplicateValues" dxfId="708" priority="32614"/>
  </conditionalFormatting>
  <conditionalFormatting sqref="B1:B554 B573 B590:B601 B603:B609 B616 B618:B625 B634:B651 B656:B1048576">
    <cfRule type="duplicateValues" dxfId="707" priority="32625"/>
  </conditionalFormatting>
  <conditionalFormatting sqref="B1:B565 B573 B590:B601 B603:B609 B616 B618:B625 B634:B651 B656:B1048576">
    <cfRule type="duplicateValues" dxfId="706" priority="32"/>
    <cfRule type="duplicateValues" dxfId="705" priority="33"/>
  </conditionalFormatting>
  <conditionalFormatting sqref="B1:B601 B603:B609 B616 B618:B625 B634:B651 B656:B1048576">
    <cfRule type="duplicateValues" dxfId="704" priority="22"/>
  </conditionalFormatting>
  <conditionalFormatting sqref="B1:B609 B612 B616 B618:B625 B634:B651 B656:B1048576">
    <cfRule type="duplicateValues" dxfId="703" priority="18"/>
    <cfRule type="duplicateValues" dxfId="702" priority="19"/>
  </conditionalFormatting>
  <conditionalFormatting sqref="B1:B609 B616 B618:B625 B634:B651 B656:B1048576">
    <cfRule type="duplicateValues" dxfId="701" priority="20"/>
    <cfRule type="duplicateValues" dxfId="700" priority="21"/>
  </conditionalFormatting>
  <conditionalFormatting sqref="B1:B612 B615:B625 B634:B651 B656:B1048576">
    <cfRule type="duplicateValues" dxfId="699" priority="17"/>
  </conditionalFormatting>
  <conditionalFormatting sqref="B1:B651 B656:B1048576">
    <cfRule type="duplicateValues" dxfId="698" priority="14"/>
    <cfRule type="duplicateValues" dxfId="697" priority="15"/>
    <cfRule type="duplicateValues" dxfId="696" priority="16"/>
  </conditionalFormatting>
  <conditionalFormatting sqref="B1:B1048576">
    <cfRule type="duplicateValues" dxfId="695" priority="5"/>
    <cfRule type="duplicateValues" dxfId="694" priority="6"/>
    <cfRule type="duplicateValues" dxfId="693" priority="7"/>
    <cfRule type="duplicateValues" dxfId="692" priority="9"/>
    <cfRule type="duplicateValues" dxfId="691" priority="10"/>
    <cfRule type="duplicateValues" dxfId="690" priority="13"/>
  </conditionalFormatting>
  <conditionalFormatting sqref="B2">
    <cfRule type="duplicateValues" dxfId="689" priority="184"/>
  </conditionalFormatting>
  <conditionalFormatting sqref="B2:B312 B400:B425 B427:B440 B444:B452 B456:B466 B477:B503 B505:B517 B519:B534 B535:D536 B537:B543 B598:B601 B545:B554 B573 B590:B595 B603:B609 B616 B618:B625 B634:B651 B656:B1048576">
    <cfRule type="duplicateValues" dxfId="688" priority="32629"/>
    <cfRule type="duplicateValues" dxfId="687" priority="32630"/>
  </conditionalFormatting>
  <conditionalFormatting sqref="B2:B312 B400:B425 B427:B440 B444:B452 B456:B466 B477:B503 B505:B517 AE2:AG405 AE409:AG411 AE415:AG415 B519:B534 B535:D536 B537:B543 AE417:AG564 AD565:AF565 AC573:AE573 B598:B601 B545:B554 B573 U566:U572 B590:B595 B603:B609 B616 B618:B625 AE574:AG647 B634:B651 AE649:AG1048576 B656:B1048576">
    <cfRule type="duplicateValues" dxfId="686" priority="32655"/>
  </conditionalFormatting>
  <conditionalFormatting sqref="B2:B369 B400:B425 B427:B440 B444:B452 B456:B466 B477:B503 B505:B517 B519:B534 B535:D536 B537:B543 B598:B601 B545:B554 B573 B590:B595 B603:B609 B616 B618:B625 B634:B651 B656:B1048576">
    <cfRule type="duplicateValues" dxfId="685" priority="32673"/>
  </conditionalFormatting>
  <conditionalFormatting sqref="B2:B425 B427:B440 B444:B452 B456:B466 B477:B503 B505:B517 B519:B534 B535:D536 B537:B543 B598:B601 B545:B554 B573 B590:B595 B603:B609 B616 B618:B625 B634:B651 B656:B1048576">
    <cfRule type="duplicateValues" dxfId="684" priority="32686"/>
    <cfRule type="duplicateValues" dxfId="683" priority="32687"/>
  </conditionalFormatting>
  <conditionalFormatting sqref="B2:B440 B444:B452 B456:B466 B477:B503 B505:B517 B519:B534 B535:D536 B537:B543 B598:B601 B545:B554 B573 B590:B595 B603:B609 B616 B618:B625 B634:B651 B656:B1048576">
    <cfRule type="duplicateValues" dxfId="682" priority="32710"/>
    <cfRule type="duplicateValues" dxfId="681" priority="32711"/>
    <cfRule type="duplicateValues" dxfId="680" priority="32712"/>
  </conditionalFormatting>
  <conditionalFormatting sqref="B3 B9 B15 B21 B27 B33 B39 B45 B51 B57 B63 B69 B75 B81 B87 B93 B99 B105 B111 B117 B123 B129 B135 B147 B153 B159 B165 B171 B177 B183 B189 B195 B201 B207:B208 B213 B219 B225 B231 B237 B249 B255 B261 B267 B279:B288 B291 B405 B411 B417 B429 B435 B477 B483 B489 B495 B501 B507 B645 B651 B657 B663 B669 B675 B681 B687 B693 B699 B705 B711 B717 B723 B729 B735 B741 B747 B753 B759 B765 B771 B777 B783 B789 B795 B801 B807 B813 B819 B825 B831 B837 B843 B849 B855 B861 B867 B873 B879 B885 B891 B897 B903 B909 B915 B921 B927 B933 B939 B945 B951 B957 B963 B969 B975 B981 B987 B993 B999 B1005 B1011 B1017 B1023 B1029 B1035 B1041 B1047 B1053 B1059 B1065 B1071 B1077 B1083 B1089 B1095 B1101 B1107 B1113 B1119 B1125 B1131 B1137 B1143 B1149 B1155 B1161 B1167 B1173 B1179 B1185 B1191 B1197 B1203 B1209 B1215">
    <cfRule type="duplicateValues" dxfId="679" priority="178"/>
    <cfRule type="duplicateValues" dxfId="678" priority="179"/>
    <cfRule type="duplicateValues" dxfId="677" priority="180"/>
    <cfRule type="duplicateValues" dxfId="676" priority="181"/>
    <cfRule type="duplicateValues" dxfId="675" priority="182"/>
  </conditionalFormatting>
  <conditionalFormatting sqref="B4:B5 B7:B8 B10:B11 B13:B14 B16:B17 B19:B20 B22:B23 B25:B26 B28:B29 B31:B32 B34:B35 B37:B38 B40:B41 B43:B44 B46:B47 B49:B50 B53 B55:B56 B58:B59 B61:B62 B64:B65 B67:B68 B70:B71 B73:B74 B76:B77 B79:B80 B82:B83 B85:B86 B88:B89 B91:B92 B94:B95 B97:B98 B100:B101 B103:B104 B106:B107 B109:B110 B112:B113 B115:B116 B118:B119 B121:B122 B124:B125 B127:B128 B130:B131 B133:B134 B136:B137 B139:B143 B145:B146 B148:B149 B151:B152 B154:B155 B157:B158 B160:B161 B163:B164 B166:B167 B169:B173 B175:B176 B178:B179 B181:B182 B184:B185 B187:B188 B190:B194 B196:B197 B199:B200 B202:B203 B205:B206 B209 B211:B212 B214:B215 B217:B218 B220:B221 B223:B224 B226:B227 B229:B230 B232:B233 B235:B236 B238:B239 B241:B245 B247:B248 B250:B251 B253:B254 B256:B257 B259:B260 B262:B263 B265:B266 B268:B278 B289:B290 B292:B312 B400:B401 B403:B404 B406:B407 B409:B410 B412:B413 B415:B416 B418:B419 B422:B423 B427:B428 B430:B431 B433:B434 B436:B437 B439:B440 B445:B449 B451:B452 B457:B466 B478:B479 B481:B482 B484:B485 B487:B488 B490:B491 B493:B494 B496:B497 B499:B500 B502:B503 B505:B506 B508 B510:B517 B656 B658:B659 B667:B668 B670:B671 B673:B674 B676:B677 B679:B680 B682:B683 B685:B686 B688:B689 B691:B692 B694:B695 B697:B698 B700:B701 B703:B704 B706:B707 B709:B710 B712:B713 B715:B716 B718:B719 B721:B722 B724:B725 B727:B728 B730:B731 B733:B734 B736:B737 B739:B740 B742:B743 B745:B746 B748:B749 B751:B752 B754:B755 B757:B758 B760:B761 B763:B764 B766:B767 B769:B770 B772:B773 B775:B776 B778:B779 B781:B782 B784:B785 B787:B788 B790:B791 B793:B794 B796:B797 B799:B800 B802:B803 B805:B806 B808:B809 B811:B812 B814:B815 B817:B818 B820:B821 B823:B824 B826:B827 B829:B830 B832:B833 B835:B836 B838:B839 B841:B842 B844:B845 B847:B848 B850:B851 B853:B854 B856:B857 B859:B860 B862:B863 B865:B866 B868:B869 B871:B872 B874:B875 B877:B878 B880:B881 B883:B884 B886:B887 B889:B890 B892:B893 B895:B896 B898:B899 B901:B902 B904:B905 B907:B908 B910:B911 B913:B914 B916:B917 B919:B920 B922:B923 B925:B926 B928:B929 B931:B932 B934:B935 B937:B938 B940:B941 B943:B944 B946:B947 B949:B950 B952:B953 B955:B956 B958:B959 B961:B962 B964:B965 B967:B968 B970:B971 B973:B974 B976:B977 B979:B980 B982:B983 B985:B986 B988:B989 B991:B992 B994:B995 B997:B998 B1000:B1001 B1003:B1004 B1006:B1007 B1009:B1010 B1012:B1013 B1015:B1016 B1018:B1019 B1021:B1022 B1024:B1025 B1027:B1028 B1030:B1031 B1033:B1034 B1036:B1037 B1039:B1040 B1042:B1043 B1045:B1046 B1048:B1049 B1051:B1052 B1054:B1055 B1057:B1058 B1060:B1061 B1063:B1064 B1066:B1067 B1069:B1070 B1072:B1073 B1075:B1076 B1078:B1079 B1081:B1082 B1084:B1085 B1087:B1088 B1090:B1091 B1093:B1094 B1096:B1097 B1099:B1100 B1102:B1103 B1105:B1106 B1108:B1109 B1111:B1112 B1114:B1115 B1117:B1118 B1120:B1121 B1123:B1124 B1126:B1127 B1129:B1130 B1132:B1133 B1135:B1136 B1138:B1139 B1141:B1142 B1144:B1145 B1147:B1148 B1150:B1151 B1153:B1154 B1156:B1157 B1159:B1160 B1162:B1163 B1165:B1166 B1168:B1169 B1171:B1172 B1174:B1175 B1177:B1178 B1180:B1181 B1183:B1184 B1186:B1187 B1189:B1190 B1192:B1193 B1195:B1196 B1198:B1199 B1201:B1202 B1204:B1205 B1207:B1208 B1210:B1211 B1213:B1214 B519:B534 B535:D536 B537:B543 B598:B601 B545:B554 B573 B590:B595 B603:B609 B616 B618:B625 B634:B644 B646:B650 B661:B665">
    <cfRule type="duplicateValues" dxfId="674" priority="33503"/>
    <cfRule type="duplicateValues" dxfId="673" priority="33504"/>
    <cfRule type="duplicateValues" dxfId="672" priority="33505"/>
    <cfRule type="duplicateValues" dxfId="671" priority="33506"/>
    <cfRule type="duplicateValues" dxfId="670" priority="33507"/>
  </conditionalFormatting>
  <conditionalFormatting sqref="B6 B12 B18 B24 B30 B36 B42 B48 B54 B60 B66 B72 B78 B84 B90 B96 B102 B108 B114 B120 B126 B132 B138 B144 B150 B156 B162 B168 B174 B180 B186 B198 B204 B210 B216 B222 B228 B234 B240 B246 B252 B258 B264 B402 B408 B414 B420:B421 B432 B438 B444 B450 B456 B480 B486 B492 B498 B660 B666 B672 B678 B684 B690 B696 B702 B708 B714 B720 B726 B732 B738 B744 B750 B756 B762 B768 B774 B780 B786 B792 B798 B804 B810 B816 B822 B828 B834 B840 B846 B852 B858 B864 B870 B876 B882 B888 B894 B900 B906 B912 B918 B924 B930 B936 B942 B948 B954 B960 B966 B972 B978 B984 B990 B996 B1002 B1008 B1014 B1020 B1026 B1032 B1038 B1044 B1050 B1056 B1062 B1068 B1074 B1080 B1086 B1092 B1098 B1104 B1110 B1116 B1122 B1128 B1134 B1140 B1146 B1152 B1158 B1164 B1170 B1176 B1182 B1188 B1194 B1200 B1206 B1212">
    <cfRule type="duplicateValues" dxfId="669" priority="26094"/>
    <cfRule type="duplicateValues" dxfId="668" priority="26095"/>
    <cfRule type="duplicateValues" dxfId="667" priority="26096"/>
    <cfRule type="duplicateValues" dxfId="666" priority="26097"/>
    <cfRule type="duplicateValues" dxfId="665" priority="26098"/>
  </conditionalFormatting>
  <conditionalFormatting sqref="B52">
    <cfRule type="duplicateValues" dxfId="664" priority="161"/>
    <cfRule type="duplicateValues" dxfId="663" priority="162"/>
    <cfRule type="duplicateValues" dxfId="662" priority="163"/>
    <cfRule type="duplicateValues" dxfId="661" priority="164"/>
    <cfRule type="duplicateValues" dxfId="660" priority="165"/>
  </conditionalFormatting>
  <conditionalFormatting sqref="B313:B369">
    <cfRule type="duplicateValues" dxfId="659" priority="139"/>
    <cfRule type="duplicateValues" dxfId="658" priority="140"/>
    <cfRule type="duplicateValues" dxfId="657" priority="141"/>
    <cfRule type="duplicateValues" dxfId="656" priority="142"/>
    <cfRule type="duplicateValues" dxfId="655" priority="143"/>
    <cfRule type="duplicateValues" dxfId="654" priority="144"/>
    <cfRule type="duplicateValues" dxfId="653" priority="145"/>
    <cfRule type="duplicateValues" dxfId="652" priority="146"/>
    <cfRule type="duplicateValues" dxfId="651" priority="147"/>
    <cfRule type="duplicateValues" dxfId="650" priority="148"/>
    <cfRule type="duplicateValues" dxfId="649" priority="149"/>
  </conditionalFormatting>
  <conditionalFormatting sqref="B370:B399">
    <cfRule type="duplicateValues" dxfId="648" priority="123"/>
    <cfRule type="duplicateValues" dxfId="647" priority="124"/>
    <cfRule type="duplicateValues" dxfId="646" priority="125"/>
    <cfRule type="duplicateValues" dxfId="645" priority="126"/>
    <cfRule type="duplicateValues" dxfId="644" priority="127"/>
    <cfRule type="duplicateValues" dxfId="643" priority="128"/>
    <cfRule type="duplicateValues" dxfId="642" priority="129"/>
    <cfRule type="duplicateValues" dxfId="641" priority="130"/>
    <cfRule type="duplicateValues" dxfId="640" priority="131"/>
    <cfRule type="duplicateValues" dxfId="639" priority="132"/>
    <cfRule type="duplicateValues" dxfId="638" priority="133"/>
  </conditionalFormatting>
  <conditionalFormatting sqref="B424:B425">
    <cfRule type="duplicateValues" dxfId="637" priority="115"/>
    <cfRule type="duplicateValues" dxfId="636" priority="116"/>
    <cfRule type="duplicateValues" dxfId="635" priority="117"/>
    <cfRule type="duplicateValues" dxfId="634" priority="118"/>
    <cfRule type="duplicateValues" dxfId="633" priority="119"/>
  </conditionalFormatting>
  <conditionalFormatting sqref="B441:B443">
    <cfRule type="duplicateValues" dxfId="632" priority="96"/>
    <cfRule type="duplicateValues" dxfId="631" priority="97"/>
    <cfRule type="duplicateValues" dxfId="630" priority="98"/>
    <cfRule type="duplicateValues" dxfId="629" priority="99"/>
    <cfRule type="duplicateValues" dxfId="628" priority="100"/>
    <cfRule type="duplicateValues" dxfId="627" priority="101"/>
    <cfRule type="duplicateValues" dxfId="626" priority="102"/>
    <cfRule type="duplicateValues" dxfId="625" priority="103"/>
    <cfRule type="duplicateValues" dxfId="624" priority="104"/>
    <cfRule type="duplicateValues" dxfId="623" priority="105"/>
    <cfRule type="duplicateValues" dxfId="622" priority="106"/>
    <cfRule type="duplicateValues" dxfId="621" priority="107"/>
    <cfRule type="duplicateValues" dxfId="620" priority="108"/>
    <cfRule type="duplicateValues" dxfId="619" priority="109"/>
  </conditionalFormatting>
  <conditionalFormatting sqref="B454:B455">
    <cfRule type="duplicateValues" dxfId="618" priority="86"/>
    <cfRule type="duplicateValues" dxfId="617" priority="87"/>
  </conditionalFormatting>
  <conditionalFormatting sqref="B467:B469 B471:B476">
    <cfRule type="duplicateValues" dxfId="616" priority="88"/>
    <cfRule type="duplicateValues" dxfId="615" priority="89"/>
    <cfRule type="duplicateValues" dxfId="614" priority="90"/>
    <cfRule type="duplicateValues" dxfId="613" priority="91"/>
    <cfRule type="duplicateValues" dxfId="612" priority="92"/>
    <cfRule type="duplicateValues" dxfId="611" priority="93"/>
    <cfRule type="duplicateValues" dxfId="610" priority="94"/>
  </conditionalFormatting>
  <conditionalFormatting sqref="B470">
    <cfRule type="duplicateValues" dxfId="609" priority="77"/>
    <cfRule type="duplicateValues" dxfId="608" priority="78"/>
    <cfRule type="duplicateValues" dxfId="607" priority="79"/>
    <cfRule type="duplicateValues" dxfId="606" priority="80"/>
    <cfRule type="duplicateValues" dxfId="605" priority="81"/>
    <cfRule type="duplicateValues" dxfId="604" priority="83"/>
    <cfRule type="duplicateValues" dxfId="603" priority="85"/>
  </conditionalFormatting>
  <conditionalFormatting sqref="B509">
    <cfRule type="duplicateValues" dxfId="602" priority="71"/>
    <cfRule type="duplicateValues" dxfId="601" priority="72"/>
    <cfRule type="duplicateValues" dxfId="600" priority="73"/>
    <cfRule type="duplicateValues" dxfId="599" priority="74"/>
    <cfRule type="duplicateValues" dxfId="598" priority="75"/>
  </conditionalFormatting>
  <conditionalFormatting sqref="B518">
    <cfRule type="duplicateValues" dxfId="597" priority="45"/>
    <cfRule type="duplicateValues" dxfId="596" priority="46"/>
    <cfRule type="duplicateValues" dxfId="595" priority="47"/>
    <cfRule type="duplicateValues" dxfId="594" priority="48"/>
    <cfRule type="duplicateValues" dxfId="593" priority="49"/>
    <cfRule type="duplicateValues" dxfId="592" priority="51"/>
    <cfRule type="duplicateValues" dxfId="591" priority="52"/>
    <cfRule type="duplicateValues" dxfId="590" priority="53"/>
    <cfRule type="duplicateValues" dxfId="589" priority="54"/>
    <cfRule type="duplicateValues" dxfId="588" priority="55"/>
    <cfRule type="duplicateValues" dxfId="587" priority="56"/>
    <cfRule type="duplicateValues" dxfId="586" priority="57"/>
    <cfRule type="duplicateValues" dxfId="585" priority="58"/>
    <cfRule type="duplicateValues" dxfId="584" priority="59"/>
  </conditionalFormatting>
  <conditionalFormatting sqref="B555:B565">
    <cfRule type="duplicateValues" dxfId="583" priority="34"/>
    <cfRule type="duplicateValues" dxfId="582" priority="35"/>
    <cfRule type="duplicateValues" dxfId="581" priority="36"/>
  </conditionalFormatting>
  <conditionalFormatting sqref="B574:B589">
    <cfRule type="duplicateValues" dxfId="580" priority="23"/>
    <cfRule type="duplicateValues" dxfId="579" priority="24"/>
  </conditionalFormatting>
  <conditionalFormatting sqref="B598:B601 B1:B554 B573 B590:B595 B603:B609 B616 B618:B625 B634:B651 B656:B1048576">
    <cfRule type="duplicateValues" dxfId="578" priority="35823"/>
    <cfRule type="duplicateValues" dxfId="577" priority="35824"/>
  </conditionalFormatting>
  <conditionalFormatting sqref="Z648:AB648">
    <cfRule type="duplicateValues" dxfId="576" priority="11"/>
  </conditionalFormatting>
  <conditionalFormatting sqref="AE178:AG180">
    <cfRule type="duplicateValues" dxfId="575" priority="159"/>
  </conditionalFormatting>
  <pageMargins left="0.7" right="0.7" top="0.75" bottom="0.75" header="0.3" footer="0.3"/>
  <pageSetup paperSize="9" scale="1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BD03-3B13-4D62-B366-CF17CE89A9D4}">
  <sheetPr codeName="Sheet26"/>
  <dimension ref="D4:Z175"/>
  <sheetViews>
    <sheetView topLeftCell="B1" workbookViewId="0">
      <selection activeCell="H23" sqref="H23"/>
    </sheetView>
  </sheetViews>
  <sheetFormatPr defaultRowHeight="15" x14ac:dyDescent="0.25"/>
  <cols>
    <col min="4" max="4" width="2" bestFit="1" customWidth="1"/>
    <col min="5" max="5" width="10.42578125" bestFit="1" customWidth="1"/>
    <col min="6" max="6" width="9.5703125" bestFit="1" customWidth="1"/>
    <col min="11" max="11" width="9" bestFit="1" customWidth="1"/>
    <col min="12" max="12" width="13.28515625" bestFit="1" customWidth="1"/>
    <col min="13" max="13" width="11.85546875" bestFit="1" customWidth="1"/>
    <col min="14" max="14" width="12.5703125" bestFit="1" customWidth="1"/>
    <col min="15" max="15" width="6.140625" bestFit="1" customWidth="1"/>
    <col min="16" max="16" width="6.28515625" bestFit="1" customWidth="1"/>
    <col min="17" max="17" width="18.28515625" bestFit="1" customWidth="1"/>
    <col min="18" max="18" width="11.140625" bestFit="1" customWidth="1"/>
    <col min="19" max="19" width="10.42578125" bestFit="1" customWidth="1"/>
    <col min="20" max="20" width="10.85546875" bestFit="1" customWidth="1"/>
    <col min="21" max="21" width="9.85546875" customWidth="1"/>
    <col min="22" max="22" width="9.7109375" bestFit="1" customWidth="1"/>
    <col min="23" max="23" width="9.42578125" bestFit="1" customWidth="1"/>
    <col min="25" max="25" width="7.28515625" bestFit="1" customWidth="1"/>
    <col min="26" max="26" width="19.5703125" bestFit="1" customWidth="1"/>
  </cols>
  <sheetData>
    <row r="4" spans="4:26" ht="48" x14ac:dyDescent="0.25">
      <c r="E4" s="57" t="s">
        <v>13</v>
      </c>
      <c r="F4" s="57" t="s">
        <v>14</v>
      </c>
      <c r="S4" s="57" t="s">
        <v>13</v>
      </c>
      <c r="T4" s="57" t="s">
        <v>14</v>
      </c>
      <c r="U4" s="57" t="s">
        <v>15</v>
      </c>
      <c r="V4" s="57" t="s">
        <v>16</v>
      </c>
      <c r="W4" s="57" t="s">
        <v>17</v>
      </c>
      <c r="X4" s="57" t="s">
        <v>18</v>
      </c>
      <c r="Y4" s="57" t="s">
        <v>19</v>
      </c>
      <c r="Z4" s="57" t="s">
        <v>20</v>
      </c>
    </row>
    <row r="5" spans="4:26" x14ac:dyDescent="0.25">
      <c r="D5">
        <v>1</v>
      </c>
      <c r="E5" s="14" t="s">
        <v>3579</v>
      </c>
      <c r="F5" s="14" t="s">
        <v>3578</v>
      </c>
      <c r="S5" s="14" t="s">
        <v>3578</v>
      </c>
      <c r="T5" s="14" t="s">
        <v>3597</v>
      </c>
      <c r="U5" s="14"/>
      <c r="V5" s="14"/>
      <c r="W5" s="14"/>
      <c r="X5" s="14"/>
      <c r="Y5" s="14"/>
      <c r="Z5" s="14" t="s">
        <v>8390</v>
      </c>
    </row>
    <row r="6" spans="4:26" x14ac:dyDescent="0.25">
      <c r="D6">
        <v>1</v>
      </c>
      <c r="E6" s="14" t="s">
        <v>3579</v>
      </c>
      <c r="F6" s="14" t="s">
        <v>3578</v>
      </c>
      <c r="S6" s="14" t="s">
        <v>3579</v>
      </c>
      <c r="T6" s="14" t="s">
        <v>3578</v>
      </c>
      <c r="U6" s="14"/>
      <c r="V6" s="14"/>
      <c r="W6" s="14"/>
      <c r="X6" s="14"/>
      <c r="Y6" s="14"/>
      <c r="Z6" s="14" t="s">
        <v>8391</v>
      </c>
    </row>
    <row r="7" spans="4:26" x14ac:dyDescent="0.25">
      <c r="D7">
        <v>1</v>
      </c>
      <c r="E7" s="14" t="s">
        <v>3579</v>
      </c>
      <c r="F7" s="14" t="s">
        <v>3578</v>
      </c>
      <c r="S7" s="14" t="s">
        <v>3579</v>
      </c>
      <c r="T7" s="14" t="s">
        <v>3578</v>
      </c>
      <c r="U7" s="14"/>
      <c r="V7" s="14"/>
      <c r="W7" s="14"/>
      <c r="X7" s="14"/>
      <c r="Y7" s="14"/>
      <c r="Z7" s="14" t="s">
        <v>8392</v>
      </c>
    </row>
    <row r="8" spans="4:26" x14ac:dyDescent="0.25">
      <c r="D8">
        <v>1</v>
      </c>
      <c r="E8" s="14" t="s">
        <v>3578</v>
      </c>
      <c r="F8" s="14" t="s">
        <v>3579</v>
      </c>
      <c r="S8" s="14" t="s">
        <v>3578</v>
      </c>
      <c r="T8" s="14" t="s">
        <v>3597</v>
      </c>
      <c r="U8" s="14"/>
      <c r="V8" s="14"/>
      <c r="W8" s="14"/>
      <c r="X8" s="14"/>
      <c r="Y8" s="14"/>
      <c r="Z8" s="14" t="s">
        <v>8393</v>
      </c>
    </row>
    <row r="9" spans="4:26" x14ac:dyDescent="0.25">
      <c r="D9">
        <v>1</v>
      </c>
      <c r="E9" s="14" t="s">
        <v>3578</v>
      </c>
      <c r="F9" s="14" t="s">
        <v>3579</v>
      </c>
      <c r="S9" s="14" t="s">
        <v>3578</v>
      </c>
      <c r="T9" s="14" t="s">
        <v>3579</v>
      </c>
      <c r="U9" s="14"/>
      <c r="V9" s="14"/>
      <c r="W9" s="14"/>
      <c r="X9" s="14"/>
      <c r="Y9" s="14"/>
      <c r="Z9" s="14" t="s">
        <v>8394</v>
      </c>
    </row>
    <row r="10" spans="4:26" x14ac:dyDescent="0.25">
      <c r="D10">
        <v>1</v>
      </c>
      <c r="E10" s="14" t="s">
        <v>3578</v>
      </c>
      <c r="F10" s="14" t="s">
        <v>3579</v>
      </c>
      <c r="S10" s="102" t="s">
        <v>3597</v>
      </c>
      <c r="T10" s="102" t="s">
        <v>3579</v>
      </c>
      <c r="U10" s="102"/>
      <c r="V10" s="102"/>
      <c r="W10" s="102"/>
      <c r="X10" s="102"/>
      <c r="Y10" s="102"/>
      <c r="Z10" s="102" t="s">
        <v>8395</v>
      </c>
    </row>
    <row r="11" spans="4:26" x14ac:dyDescent="0.25">
      <c r="D11">
        <v>1</v>
      </c>
      <c r="E11" s="14" t="s">
        <v>3578</v>
      </c>
      <c r="F11" s="14" t="s">
        <v>3579</v>
      </c>
      <c r="S11" s="102" t="s">
        <v>3578</v>
      </c>
      <c r="T11" s="102" t="s">
        <v>3597</v>
      </c>
      <c r="U11" s="102"/>
      <c r="V11" s="102"/>
      <c r="W11" s="102"/>
      <c r="X11" s="102"/>
      <c r="Y11" s="102"/>
      <c r="Z11" s="102" t="s">
        <v>8396</v>
      </c>
    </row>
    <row r="12" spans="4:26" x14ac:dyDescent="0.25">
      <c r="D12">
        <v>1</v>
      </c>
      <c r="E12" s="14" t="s">
        <v>3578</v>
      </c>
      <c r="F12" s="14" t="s">
        <v>3579</v>
      </c>
      <c r="S12" s="102" t="s">
        <v>3578</v>
      </c>
      <c r="T12" s="102" t="s">
        <v>3579</v>
      </c>
      <c r="U12" s="102"/>
      <c r="V12" s="102"/>
      <c r="W12" s="102"/>
      <c r="X12" s="102"/>
      <c r="Y12" s="102"/>
      <c r="Z12" s="102" t="s">
        <v>8397</v>
      </c>
    </row>
    <row r="13" spans="4:26" x14ac:dyDescent="0.25">
      <c r="D13">
        <v>1</v>
      </c>
      <c r="E13" s="14" t="s">
        <v>3578</v>
      </c>
      <c r="F13" s="14" t="s">
        <v>3579</v>
      </c>
      <c r="S13" s="102" t="s">
        <v>3578</v>
      </c>
      <c r="T13" s="102" t="s">
        <v>3579</v>
      </c>
      <c r="U13" s="102"/>
      <c r="V13" s="102"/>
      <c r="W13" s="102"/>
      <c r="X13" s="102"/>
      <c r="Y13" s="102"/>
      <c r="Z13" s="102" t="s">
        <v>8398</v>
      </c>
    </row>
    <row r="14" spans="4:26" x14ac:dyDescent="0.25">
      <c r="D14">
        <v>1</v>
      </c>
      <c r="E14" s="14" t="s">
        <v>3578</v>
      </c>
      <c r="F14" s="14" t="s">
        <v>3579</v>
      </c>
      <c r="S14" s="102" t="s">
        <v>3578</v>
      </c>
      <c r="T14" s="102" t="s">
        <v>3579</v>
      </c>
      <c r="U14" s="102"/>
      <c r="V14" s="102"/>
      <c r="W14" s="102"/>
      <c r="X14" s="102"/>
      <c r="Y14" s="102"/>
      <c r="Z14" s="102" t="s">
        <v>8399</v>
      </c>
    </row>
    <row r="15" spans="4:26" x14ac:dyDescent="0.25">
      <c r="D15">
        <v>1</v>
      </c>
      <c r="E15" s="14" t="s">
        <v>3578</v>
      </c>
      <c r="F15" s="14" t="s">
        <v>3579</v>
      </c>
      <c r="S15" s="14" t="s">
        <v>3579</v>
      </c>
      <c r="T15" s="14" t="s">
        <v>3578</v>
      </c>
      <c r="U15" s="14"/>
      <c r="V15" s="14"/>
      <c r="W15" s="14"/>
      <c r="X15" s="14"/>
      <c r="Y15" s="14"/>
      <c r="Z15" s="14" t="s">
        <v>5303</v>
      </c>
    </row>
    <row r="16" spans="4:26" x14ac:dyDescent="0.25">
      <c r="D16">
        <v>1</v>
      </c>
      <c r="E16" s="14" t="s">
        <v>3578</v>
      </c>
      <c r="F16" s="14" t="s">
        <v>3579</v>
      </c>
      <c r="S16" t="s">
        <v>3578</v>
      </c>
      <c r="T16" t="s">
        <v>3579</v>
      </c>
      <c r="Z16" t="s">
        <v>8149</v>
      </c>
    </row>
    <row r="17" spans="4:26" x14ac:dyDescent="0.25">
      <c r="D17">
        <v>1</v>
      </c>
      <c r="E17" s="14" t="s">
        <v>3579</v>
      </c>
      <c r="F17" s="14" t="s">
        <v>3578</v>
      </c>
    </row>
    <row r="18" spans="4:26" x14ac:dyDescent="0.25">
      <c r="D18">
        <v>1</v>
      </c>
      <c r="E18" s="14" t="s">
        <v>3579</v>
      </c>
      <c r="F18" s="14" t="s">
        <v>3578</v>
      </c>
    </row>
    <row r="19" spans="4:26" x14ac:dyDescent="0.25">
      <c r="D19">
        <v>1</v>
      </c>
      <c r="E19" s="14" t="s">
        <v>3579</v>
      </c>
      <c r="F19" s="14" t="s">
        <v>3578</v>
      </c>
    </row>
    <row r="20" spans="4:26" x14ac:dyDescent="0.25">
      <c r="D20">
        <v>1</v>
      </c>
      <c r="E20" s="14" t="s">
        <v>3579</v>
      </c>
      <c r="F20" s="14" t="s">
        <v>3578</v>
      </c>
    </row>
    <row r="21" spans="4:26" x14ac:dyDescent="0.25">
      <c r="D21">
        <v>1</v>
      </c>
      <c r="E21" s="14" t="s">
        <v>3578</v>
      </c>
      <c r="F21" s="14" t="s">
        <v>3579</v>
      </c>
    </row>
    <row r="22" spans="4:26" ht="15.75" thickBot="1" x14ac:dyDescent="0.3">
      <c r="D22">
        <v>1</v>
      </c>
      <c r="E22" s="14" t="s">
        <v>3578</v>
      </c>
      <c r="F22" s="14" t="s">
        <v>3579</v>
      </c>
    </row>
    <row r="23" spans="4:26" x14ac:dyDescent="0.25">
      <c r="D23">
        <v>1</v>
      </c>
      <c r="E23" s="14" t="s">
        <v>3578</v>
      </c>
      <c r="F23" s="14" t="s">
        <v>3579</v>
      </c>
      <c r="R23" s="119">
        <v>1</v>
      </c>
      <c r="S23" s="120" t="s">
        <v>3578</v>
      </c>
      <c r="T23" s="121" t="s">
        <v>3579</v>
      </c>
      <c r="U23" s="96"/>
      <c r="V23" s="14"/>
      <c r="W23" s="14"/>
      <c r="X23" s="14"/>
      <c r="Y23" s="14"/>
      <c r="Z23" s="14" t="s">
        <v>8390</v>
      </c>
    </row>
    <row r="24" spans="4:26" x14ac:dyDescent="0.25">
      <c r="D24">
        <v>1</v>
      </c>
      <c r="E24" s="14" t="s">
        <v>3578</v>
      </c>
      <c r="F24" s="14" t="s">
        <v>3579</v>
      </c>
      <c r="R24" s="122">
        <v>1</v>
      </c>
      <c r="S24" s="14" t="s">
        <v>3578</v>
      </c>
      <c r="T24" s="118" t="s">
        <v>3579</v>
      </c>
      <c r="U24" s="96"/>
      <c r="V24" s="14"/>
      <c r="W24" s="14"/>
      <c r="X24" s="14"/>
      <c r="Y24" s="14"/>
      <c r="Z24" s="14" t="s">
        <v>8391</v>
      </c>
    </row>
    <row r="25" spans="4:26" x14ac:dyDescent="0.25">
      <c r="D25">
        <v>1</v>
      </c>
      <c r="E25" s="14" t="s">
        <v>3578</v>
      </c>
      <c r="F25" s="14" t="s">
        <v>3579</v>
      </c>
      <c r="R25" s="122">
        <v>1</v>
      </c>
      <c r="S25" s="14" t="s">
        <v>3579</v>
      </c>
      <c r="T25" s="118" t="s">
        <v>3578</v>
      </c>
      <c r="U25" s="96"/>
      <c r="V25" s="14"/>
      <c r="W25" s="14"/>
      <c r="X25" s="14"/>
      <c r="Y25" s="14"/>
      <c r="Z25" s="14" t="s">
        <v>8392</v>
      </c>
    </row>
    <row r="26" spans="4:26" x14ac:dyDescent="0.25">
      <c r="D26">
        <v>1</v>
      </c>
      <c r="E26" s="14" t="s">
        <v>3578</v>
      </c>
      <c r="F26" s="14" t="s">
        <v>3579</v>
      </c>
      <c r="R26" s="122">
        <v>1</v>
      </c>
      <c r="S26" s="14" t="s">
        <v>3579</v>
      </c>
      <c r="T26" s="118" t="s">
        <v>3578</v>
      </c>
      <c r="U26" s="96"/>
      <c r="V26" s="14"/>
      <c r="W26" s="14"/>
      <c r="X26" s="14"/>
      <c r="Y26" s="14"/>
      <c r="Z26" s="14" t="s">
        <v>8393</v>
      </c>
    </row>
    <row r="27" spans="4:26" x14ac:dyDescent="0.25">
      <c r="D27">
        <v>1</v>
      </c>
      <c r="E27" s="14" t="s">
        <v>3578</v>
      </c>
      <c r="F27" s="14" t="s">
        <v>3579</v>
      </c>
      <c r="R27" s="122">
        <v>1</v>
      </c>
      <c r="S27" s="14" t="s">
        <v>3578</v>
      </c>
      <c r="T27" s="118" t="s">
        <v>3579</v>
      </c>
      <c r="U27" s="96"/>
      <c r="V27" s="14"/>
      <c r="W27" s="14"/>
      <c r="X27" s="14"/>
      <c r="Y27" s="14"/>
      <c r="Z27" s="14" t="s">
        <v>8394</v>
      </c>
    </row>
    <row r="28" spans="4:26" x14ac:dyDescent="0.25">
      <c r="D28">
        <v>1</v>
      </c>
      <c r="E28" s="14" t="s">
        <v>3578</v>
      </c>
      <c r="F28" s="14" t="s">
        <v>3579</v>
      </c>
      <c r="R28" s="122">
        <v>1</v>
      </c>
      <c r="S28" t="s">
        <v>3578</v>
      </c>
      <c r="T28" s="123" t="s">
        <v>3597</v>
      </c>
      <c r="Z28" t="s">
        <v>8406</v>
      </c>
    </row>
    <row r="29" spans="4:26" x14ac:dyDescent="0.25">
      <c r="D29">
        <v>1</v>
      </c>
      <c r="E29" s="14" t="s">
        <v>3578</v>
      </c>
      <c r="F29" s="14" t="s">
        <v>3579</v>
      </c>
      <c r="R29" s="122">
        <v>1</v>
      </c>
      <c r="S29" t="s">
        <v>3578</v>
      </c>
      <c r="T29" s="123" t="s">
        <v>3579</v>
      </c>
      <c r="Z29" t="s">
        <v>8406</v>
      </c>
    </row>
    <row r="30" spans="4:26" x14ac:dyDescent="0.25">
      <c r="D30">
        <v>1</v>
      </c>
      <c r="E30" s="14" t="s">
        <v>3578</v>
      </c>
      <c r="F30" s="14" t="s">
        <v>3579</v>
      </c>
      <c r="R30" s="122">
        <v>1</v>
      </c>
      <c r="S30" t="s">
        <v>3578</v>
      </c>
      <c r="T30" s="123" t="s">
        <v>3579</v>
      </c>
      <c r="Z30" t="s">
        <v>8407</v>
      </c>
    </row>
    <row r="31" spans="4:26" x14ac:dyDescent="0.25">
      <c r="D31">
        <v>1</v>
      </c>
      <c r="E31" s="14" t="s">
        <v>3578</v>
      </c>
      <c r="F31" s="14" t="s">
        <v>3579</v>
      </c>
      <c r="R31" s="122">
        <v>1</v>
      </c>
      <c r="S31" t="s">
        <v>3578</v>
      </c>
      <c r="T31" s="123" t="s">
        <v>3579</v>
      </c>
      <c r="Z31" t="s">
        <v>8408</v>
      </c>
    </row>
    <row r="32" spans="4:26" x14ac:dyDescent="0.25">
      <c r="D32">
        <v>1</v>
      </c>
      <c r="E32" s="14" t="s">
        <v>3578</v>
      </c>
      <c r="F32" s="14" t="s">
        <v>3579</v>
      </c>
      <c r="R32" s="122">
        <v>1</v>
      </c>
      <c r="S32" t="s">
        <v>3578</v>
      </c>
      <c r="T32" s="123" t="s">
        <v>3579</v>
      </c>
      <c r="Z32" t="s">
        <v>8149</v>
      </c>
    </row>
    <row r="33" spans="4:26" x14ac:dyDescent="0.25">
      <c r="D33">
        <v>1</v>
      </c>
      <c r="E33" s="102" t="s">
        <v>3578</v>
      </c>
      <c r="F33" s="102" t="s">
        <v>3579</v>
      </c>
      <c r="K33" t="s">
        <v>8419</v>
      </c>
      <c r="L33" t="s">
        <v>8416</v>
      </c>
      <c r="M33" t="s">
        <v>8417</v>
      </c>
      <c r="N33" t="s">
        <v>8418</v>
      </c>
      <c r="R33" s="122">
        <v>1</v>
      </c>
      <c r="S33" t="s">
        <v>3579</v>
      </c>
      <c r="T33" s="123" t="s">
        <v>3578</v>
      </c>
      <c r="Z33" t="s">
        <v>8395</v>
      </c>
    </row>
    <row r="34" spans="4:26" x14ac:dyDescent="0.25">
      <c r="D34">
        <v>1</v>
      </c>
      <c r="E34" s="102" t="s">
        <v>3578</v>
      </c>
      <c r="F34" s="102" t="s">
        <v>3579</v>
      </c>
      <c r="K34" t="s">
        <v>3578</v>
      </c>
      <c r="L34">
        <f>SUMIF($T$23:$T$50,K34,$R$23:$R$50)+SUMIF($S$23:$S$50,K34,$R$23:$R$50)</f>
        <v>19</v>
      </c>
      <c r="M34">
        <f>SUMIF($F$5:$F$208,K34,$D$5:$D$214)+SUMIF($E$5:$E$208,K34,$D$5:$D$214)</f>
        <v>102</v>
      </c>
      <c r="N34" s="259">
        <f>(M34-L34)/M34</f>
        <v>0.81372549019607843</v>
      </c>
      <c r="R34" s="122">
        <v>1</v>
      </c>
      <c r="S34" t="s">
        <v>3579</v>
      </c>
      <c r="T34" s="123" t="s">
        <v>3578</v>
      </c>
      <c r="Z34" t="s">
        <v>8396</v>
      </c>
    </row>
    <row r="35" spans="4:26" x14ac:dyDescent="0.25">
      <c r="D35">
        <v>1</v>
      </c>
      <c r="E35" s="102" t="s">
        <v>3578</v>
      </c>
      <c r="F35" s="102" t="s">
        <v>3579</v>
      </c>
      <c r="K35" t="s">
        <v>3597</v>
      </c>
      <c r="L35">
        <f>SUMIF($T$23:$T$50,K35,$R$23:$R$50)+SUMIF($S$23:$S$50,K35,$R$23:$R$50)</f>
        <v>1</v>
      </c>
      <c r="M35">
        <f>SUMIF($F$5:$F$208,K35,$D$5:$D$214)+SUMIF($E$5:$E$208,K35,$D$5:$D$214)</f>
        <v>7</v>
      </c>
      <c r="N35" s="259">
        <f>(M35-L35)/M35</f>
        <v>0.8571428571428571</v>
      </c>
      <c r="R35" s="122">
        <v>1</v>
      </c>
      <c r="S35" t="s">
        <v>3578</v>
      </c>
      <c r="T35" s="123" t="s">
        <v>3579</v>
      </c>
      <c r="Z35" t="s">
        <v>8397</v>
      </c>
    </row>
    <row r="36" spans="4:26" x14ac:dyDescent="0.25">
      <c r="D36">
        <v>1</v>
      </c>
      <c r="E36" s="102" t="s">
        <v>3578</v>
      </c>
      <c r="F36" s="102" t="s">
        <v>3579</v>
      </c>
      <c r="K36" t="s">
        <v>3579</v>
      </c>
      <c r="L36">
        <f>SUMIF($T$23:$T$50,K36,$R$23:$R$50)+SUMIF($S$23:$S$50,K36,$R$23:$R$50)</f>
        <v>18</v>
      </c>
      <c r="M36">
        <f>SUMIF($F$5:$F$208,K36,$D$5:$D$214)+SUMIF($E$5:$E$208,K36,$D$5:$D$214)</f>
        <v>101</v>
      </c>
      <c r="N36" s="259">
        <f>(M36-L36)/M36</f>
        <v>0.82178217821782173</v>
      </c>
      <c r="R36" s="122">
        <v>1</v>
      </c>
      <c r="S36" t="s">
        <v>3578</v>
      </c>
      <c r="T36" s="123" t="s">
        <v>3579</v>
      </c>
      <c r="Z36" t="s">
        <v>8398</v>
      </c>
    </row>
    <row r="37" spans="4:26" x14ac:dyDescent="0.25">
      <c r="D37">
        <v>1</v>
      </c>
      <c r="E37" s="102" t="s">
        <v>3578</v>
      </c>
      <c r="F37" s="102" t="s">
        <v>3579</v>
      </c>
      <c r="R37" s="122">
        <v>1</v>
      </c>
      <c r="S37" t="s">
        <v>3579</v>
      </c>
      <c r="T37" s="123" t="s">
        <v>3578</v>
      </c>
      <c r="Z37" t="s">
        <v>8399</v>
      </c>
    </row>
    <row r="38" spans="4:26" x14ac:dyDescent="0.25">
      <c r="D38">
        <v>1</v>
      </c>
      <c r="E38" s="102" t="s">
        <v>3578</v>
      </c>
      <c r="F38" s="102" t="s">
        <v>3579</v>
      </c>
      <c r="R38" s="122">
        <v>1</v>
      </c>
      <c r="S38" t="s">
        <v>3579</v>
      </c>
      <c r="T38" s="123" t="s">
        <v>3578</v>
      </c>
    </row>
    <row r="39" spans="4:26" x14ac:dyDescent="0.25">
      <c r="D39">
        <v>1</v>
      </c>
      <c r="E39" s="102" t="s">
        <v>3578</v>
      </c>
      <c r="F39" s="102" t="s">
        <v>3579</v>
      </c>
      <c r="R39" s="122">
        <v>1</v>
      </c>
      <c r="S39" t="s">
        <v>3579</v>
      </c>
      <c r="T39" s="123" t="s">
        <v>3578</v>
      </c>
    </row>
    <row r="40" spans="4:26" x14ac:dyDescent="0.25">
      <c r="D40">
        <v>1</v>
      </c>
      <c r="E40" s="102" t="s">
        <v>3578</v>
      </c>
      <c r="F40" s="102" t="s">
        <v>3579</v>
      </c>
      <c r="R40" s="122">
        <v>1</v>
      </c>
      <c r="S40" t="s">
        <v>3579</v>
      </c>
      <c r="T40" s="123" t="s">
        <v>3578</v>
      </c>
    </row>
    <row r="41" spans="4:26" x14ac:dyDescent="0.25">
      <c r="D41">
        <v>1</v>
      </c>
      <c r="E41" s="102" t="s">
        <v>3578</v>
      </c>
      <c r="F41" s="102" t="s">
        <v>3579</v>
      </c>
      <c r="R41" s="122">
        <v>1</v>
      </c>
      <c r="S41" t="s">
        <v>3579</v>
      </c>
      <c r="T41" s="123" t="s">
        <v>3578</v>
      </c>
    </row>
    <row r="42" spans="4:26" x14ac:dyDescent="0.25">
      <c r="D42">
        <v>1</v>
      </c>
      <c r="E42" s="102" t="s">
        <v>3578</v>
      </c>
      <c r="F42" s="102" t="s">
        <v>3579</v>
      </c>
      <c r="R42" s="122"/>
      <c r="T42" s="123"/>
    </row>
    <row r="43" spans="4:26" x14ac:dyDescent="0.25">
      <c r="D43">
        <v>1</v>
      </c>
      <c r="E43" s="102" t="s">
        <v>3578</v>
      </c>
      <c r="F43" s="102" t="s">
        <v>3579</v>
      </c>
      <c r="L43" s="109" t="s">
        <v>8420</v>
      </c>
      <c r="M43" s="109" t="s">
        <v>8418</v>
      </c>
      <c r="R43" s="122"/>
      <c r="T43" s="123"/>
    </row>
    <row r="44" spans="4:26" x14ac:dyDescent="0.25">
      <c r="D44">
        <v>1</v>
      </c>
      <c r="E44" s="102" t="s">
        <v>3578</v>
      </c>
      <c r="F44" s="102" t="s">
        <v>3579</v>
      </c>
      <c r="L44" s="109" t="s">
        <v>3578</v>
      </c>
      <c r="M44" s="110">
        <v>0.90291262135922334</v>
      </c>
      <c r="R44" s="122"/>
      <c r="T44" s="123"/>
    </row>
    <row r="45" spans="4:26" x14ac:dyDescent="0.25">
      <c r="D45">
        <v>1</v>
      </c>
      <c r="E45" s="102" t="s">
        <v>3578</v>
      </c>
      <c r="F45" s="102" t="s">
        <v>3579</v>
      </c>
      <c r="L45" s="109" t="s">
        <v>3597</v>
      </c>
      <c r="M45" s="110">
        <v>0.84615384615384615</v>
      </c>
      <c r="R45" s="122"/>
      <c r="T45" s="123"/>
    </row>
    <row r="46" spans="4:26" x14ac:dyDescent="0.25">
      <c r="D46">
        <v>1</v>
      </c>
      <c r="E46" s="102" t="s">
        <v>3578</v>
      </c>
      <c r="F46" s="102" t="s">
        <v>3579</v>
      </c>
      <c r="L46" s="109" t="s">
        <v>3579</v>
      </c>
      <c r="M46" s="110">
        <v>0.89380530973451322</v>
      </c>
      <c r="R46" s="122"/>
      <c r="T46" s="123"/>
    </row>
    <row r="47" spans="4:26" x14ac:dyDescent="0.25">
      <c r="D47">
        <v>1</v>
      </c>
      <c r="E47" s="102" t="s">
        <v>3578</v>
      </c>
      <c r="F47" s="102" t="s">
        <v>3579</v>
      </c>
      <c r="L47" s="1"/>
      <c r="M47" s="1"/>
      <c r="R47" s="122"/>
      <c r="T47" s="123"/>
    </row>
    <row r="48" spans="4:26" x14ac:dyDescent="0.25">
      <c r="D48">
        <v>1</v>
      </c>
      <c r="E48" s="102" t="s">
        <v>3579</v>
      </c>
      <c r="F48" s="102" t="s">
        <v>3578</v>
      </c>
      <c r="R48" s="122"/>
      <c r="T48" s="123"/>
    </row>
    <row r="49" spans="4:20" x14ac:dyDescent="0.25">
      <c r="D49">
        <v>1</v>
      </c>
      <c r="E49" s="102" t="s">
        <v>3578</v>
      </c>
      <c r="F49" s="102" t="s">
        <v>3579</v>
      </c>
      <c r="R49" s="122"/>
      <c r="T49" s="123"/>
    </row>
    <row r="50" spans="4:20" ht="15.75" thickBot="1" x14ac:dyDescent="0.3">
      <c r="D50">
        <v>1</v>
      </c>
      <c r="E50" s="102" t="s">
        <v>3578</v>
      </c>
      <c r="F50" s="102" t="s">
        <v>3579</v>
      </c>
      <c r="R50" s="124"/>
      <c r="S50" s="125"/>
      <c r="T50" s="126"/>
    </row>
    <row r="51" spans="4:20" x14ac:dyDescent="0.25">
      <c r="D51">
        <v>1</v>
      </c>
      <c r="E51" s="102" t="s">
        <v>3578</v>
      </c>
      <c r="F51" s="102" t="s">
        <v>3579</v>
      </c>
    </row>
    <row r="52" spans="4:20" x14ac:dyDescent="0.25">
      <c r="D52">
        <v>1</v>
      </c>
      <c r="E52" s="102" t="s">
        <v>3578</v>
      </c>
      <c r="F52" s="102" t="s">
        <v>3579</v>
      </c>
    </row>
    <row r="53" spans="4:20" x14ac:dyDescent="0.25">
      <c r="D53">
        <v>1</v>
      </c>
      <c r="E53" s="102" t="s">
        <v>3578</v>
      </c>
      <c r="F53" s="102" t="s">
        <v>3579</v>
      </c>
    </row>
    <row r="54" spans="4:20" x14ac:dyDescent="0.25">
      <c r="D54">
        <v>1</v>
      </c>
      <c r="E54" s="102" t="s">
        <v>3578</v>
      </c>
      <c r="F54" s="102" t="s">
        <v>3579</v>
      </c>
    </row>
    <row r="55" spans="4:20" x14ac:dyDescent="0.25">
      <c r="D55">
        <v>1</v>
      </c>
      <c r="E55" s="102" t="s">
        <v>3578</v>
      </c>
      <c r="F55" s="102" t="s">
        <v>3579</v>
      </c>
    </row>
    <row r="56" spans="4:20" x14ac:dyDescent="0.25">
      <c r="D56">
        <v>1</v>
      </c>
      <c r="E56" s="102" t="s">
        <v>3578</v>
      </c>
      <c r="F56" s="102" t="s">
        <v>3579</v>
      </c>
    </row>
    <row r="57" spans="4:20" x14ac:dyDescent="0.25">
      <c r="D57">
        <v>1</v>
      </c>
      <c r="E57" s="102" t="s">
        <v>3578</v>
      </c>
      <c r="F57" s="102" t="s">
        <v>3579</v>
      </c>
    </row>
    <row r="58" spans="4:20" x14ac:dyDescent="0.25">
      <c r="D58">
        <v>1</v>
      </c>
      <c r="E58" s="102" t="s">
        <v>3578</v>
      </c>
      <c r="F58" s="102" t="s">
        <v>3579</v>
      </c>
    </row>
    <row r="59" spans="4:20" x14ac:dyDescent="0.25">
      <c r="D59">
        <v>1</v>
      </c>
      <c r="E59" s="102" t="s">
        <v>3578</v>
      </c>
      <c r="F59" s="102" t="s">
        <v>3579</v>
      </c>
    </row>
    <row r="60" spans="4:20" x14ac:dyDescent="0.25">
      <c r="D60">
        <v>1</v>
      </c>
      <c r="E60" s="102" t="s">
        <v>3578</v>
      </c>
      <c r="F60" s="102" t="s">
        <v>3579</v>
      </c>
    </row>
    <row r="61" spans="4:20" x14ac:dyDescent="0.25">
      <c r="D61">
        <v>1</v>
      </c>
      <c r="E61" s="102" t="s">
        <v>3578</v>
      </c>
      <c r="F61" s="102" t="s">
        <v>3579</v>
      </c>
    </row>
    <row r="62" spans="4:20" x14ac:dyDescent="0.25">
      <c r="D62">
        <v>1</v>
      </c>
      <c r="E62" s="102" t="s">
        <v>3578</v>
      </c>
      <c r="F62" s="102" t="s">
        <v>3579</v>
      </c>
    </row>
    <row r="63" spans="4:20" x14ac:dyDescent="0.25">
      <c r="D63">
        <v>1</v>
      </c>
      <c r="E63" s="102" t="s">
        <v>3578</v>
      </c>
      <c r="F63" s="102" t="s">
        <v>3579</v>
      </c>
    </row>
    <row r="64" spans="4:20" x14ac:dyDescent="0.25">
      <c r="D64">
        <v>1</v>
      </c>
      <c r="E64" s="102" t="s">
        <v>3578</v>
      </c>
      <c r="F64" s="102" t="s">
        <v>3579</v>
      </c>
    </row>
    <row r="65" spans="4:15" x14ac:dyDescent="0.25">
      <c r="D65">
        <v>1</v>
      </c>
      <c r="E65" s="102" t="s">
        <v>3578</v>
      </c>
      <c r="F65" s="102" t="s">
        <v>3579</v>
      </c>
    </row>
    <row r="66" spans="4:15" x14ac:dyDescent="0.25">
      <c r="D66">
        <v>1</v>
      </c>
      <c r="E66" s="102" t="s">
        <v>3578</v>
      </c>
      <c r="F66" s="102" t="s">
        <v>3579</v>
      </c>
    </row>
    <row r="67" spans="4:15" x14ac:dyDescent="0.25">
      <c r="D67">
        <v>1</v>
      </c>
      <c r="E67" s="102" t="s">
        <v>3578</v>
      </c>
      <c r="F67" s="102" t="s">
        <v>3579</v>
      </c>
    </row>
    <row r="68" spans="4:15" x14ac:dyDescent="0.25">
      <c r="D68">
        <v>1</v>
      </c>
      <c r="E68" s="63" t="s">
        <v>3578</v>
      </c>
      <c r="F68" s="63" t="s">
        <v>3579</v>
      </c>
    </row>
    <row r="69" spans="4:15" x14ac:dyDescent="0.25">
      <c r="D69">
        <v>1</v>
      </c>
      <c r="E69" s="63" t="s">
        <v>3578</v>
      </c>
      <c r="F69" s="63" t="s">
        <v>3579</v>
      </c>
    </row>
    <row r="70" spans="4:15" x14ac:dyDescent="0.25">
      <c r="D70">
        <v>1</v>
      </c>
      <c r="E70" s="63" t="s">
        <v>3578</v>
      </c>
      <c r="F70" s="63" t="s">
        <v>3579</v>
      </c>
      <c r="G70" t="s">
        <v>8848</v>
      </c>
    </row>
    <row r="71" spans="4:15" x14ac:dyDescent="0.25">
      <c r="D71">
        <v>1</v>
      </c>
      <c r="E71" s="107" t="s">
        <v>3578</v>
      </c>
      <c r="F71" s="68" t="s">
        <v>3579</v>
      </c>
    </row>
    <row r="72" spans="4:15" x14ac:dyDescent="0.25">
      <c r="D72">
        <v>1</v>
      </c>
      <c r="E72" s="68" t="s">
        <v>3578</v>
      </c>
      <c r="F72" s="68" t="s">
        <v>3579</v>
      </c>
    </row>
    <row r="73" spans="4:15" x14ac:dyDescent="0.25">
      <c r="D73">
        <v>1</v>
      </c>
      <c r="E73" s="63" t="s">
        <v>3578</v>
      </c>
      <c r="F73" s="63" t="s">
        <v>3579</v>
      </c>
    </row>
    <row r="74" spans="4:15" x14ac:dyDescent="0.25">
      <c r="D74">
        <v>1</v>
      </c>
      <c r="E74" s="63" t="s">
        <v>3578</v>
      </c>
      <c r="F74" s="63" t="s">
        <v>3579</v>
      </c>
      <c r="M74" t="s">
        <v>8884</v>
      </c>
      <c r="N74" t="s">
        <v>3578</v>
      </c>
      <c r="O74" t="s">
        <v>3579</v>
      </c>
    </row>
    <row r="75" spans="4:15" x14ac:dyDescent="0.25">
      <c r="D75">
        <v>1</v>
      </c>
      <c r="E75" s="63" t="s">
        <v>3578</v>
      </c>
      <c r="F75" s="63" t="s">
        <v>3579</v>
      </c>
      <c r="M75" t="s">
        <v>8886</v>
      </c>
      <c r="N75" t="s">
        <v>3579</v>
      </c>
      <c r="O75" t="s">
        <v>3578</v>
      </c>
    </row>
    <row r="76" spans="4:15" x14ac:dyDescent="0.25">
      <c r="D76">
        <v>1</v>
      </c>
      <c r="E76" s="108" t="s">
        <v>3578</v>
      </c>
      <c r="F76" s="108" t="s">
        <v>3579</v>
      </c>
      <c r="M76" t="s">
        <v>8887</v>
      </c>
      <c r="N76" t="s">
        <v>3579</v>
      </c>
      <c r="O76" t="s">
        <v>3578</v>
      </c>
    </row>
    <row r="77" spans="4:15" x14ac:dyDescent="0.25">
      <c r="D77">
        <v>1</v>
      </c>
      <c r="E77" s="63" t="s">
        <v>3597</v>
      </c>
      <c r="F77" s="63" t="s">
        <v>3579</v>
      </c>
      <c r="M77" t="s">
        <v>8889</v>
      </c>
      <c r="N77" t="s">
        <v>3578</v>
      </c>
      <c r="O77" t="s">
        <v>3579</v>
      </c>
    </row>
    <row r="78" spans="4:15" x14ac:dyDescent="0.25">
      <c r="D78">
        <v>1</v>
      </c>
      <c r="E78" s="63" t="s">
        <v>3579</v>
      </c>
      <c r="F78" s="63" t="s">
        <v>3578</v>
      </c>
      <c r="M78" t="s">
        <v>8898</v>
      </c>
      <c r="N78" t="s">
        <v>3578</v>
      </c>
      <c r="O78" t="s">
        <v>3597</v>
      </c>
    </row>
    <row r="79" spans="4:15" x14ac:dyDescent="0.25">
      <c r="D79">
        <v>1</v>
      </c>
      <c r="E79" s="63" t="s">
        <v>3578</v>
      </c>
      <c r="F79" s="63" t="s">
        <v>3579</v>
      </c>
      <c r="M79" t="s">
        <v>8899</v>
      </c>
      <c r="N79" t="s">
        <v>3578</v>
      </c>
      <c r="O79" t="s">
        <v>3579</v>
      </c>
    </row>
    <row r="80" spans="4:15" x14ac:dyDescent="0.25">
      <c r="D80">
        <v>1</v>
      </c>
      <c r="E80" s="63" t="s">
        <v>3578</v>
      </c>
      <c r="F80" s="63" t="s">
        <v>3597</v>
      </c>
      <c r="M80" t="s">
        <v>8905</v>
      </c>
      <c r="N80" t="s">
        <v>3578</v>
      </c>
      <c r="O80" t="s">
        <v>3579</v>
      </c>
    </row>
    <row r="81" spans="4:15" x14ac:dyDescent="0.25">
      <c r="D81">
        <v>1</v>
      </c>
      <c r="E81" s="63" t="s">
        <v>3578</v>
      </c>
      <c r="F81" s="63" t="s">
        <v>3597</v>
      </c>
      <c r="M81" t="s">
        <v>8906</v>
      </c>
      <c r="N81" t="s">
        <v>3578</v>
      </c>
      <c r="O81" t="s">
        <v>3579</v>
      </c>
    </row>
    <row r="82" spans="4:15" x14ac:dyDescent="0.25">
      <c r="D82">
        <v>1</v>
      </c>
      <c r="E82" s="36" t="s">
        <v>3578</v>
      </c>
      <c r="F82" s="36" t="s">
        <v>3579</v>
      </c>
      <c r="M82" t="s">
        <v>8906</v>
      </c>
      <c r="N82" t="s">
        <v>3578</v>
      </c>
      <c r="O82" t="s">
        <v>3579</v>
      </c>
    </row>
    <row r="83" spans="4:15" x14ac:dyDescent="0.25">
      <c r="D83">
        <v>1</v>
      </c>
      <c r="E83" s="36" t="s">
        <v>3578</v>
      </c>
      <c r="F83" s="36" t="s">
        <v>3579</v>
      </c>
    </row>
    <row r="84" spans="4:15" x14ac:dyDescent="0.25">
      <c r="D84">
        <v>1</v>
      </c>
      <c r="E84" s="36" t="s">
        <v>3578</v>
      </c>
      <c r="F84" s="36" t="s">
        <v>3579</v>
      </c>
    </row>
    <row r="85" spans="4:15" x14ac:dyDescent="0.25">
      <c r="D85">
        <v>1</v>
      </c>
      <c r="E85" s="36" t="s">
        <v>3578</v>
      </c>
      <c r="F85" s="36" t="s">
        <v>3579</v>
      </c>
    </row>
    <row r="86" spans="4:15" x14ac:dyDescent="0.25">
      <c r="D86">
        <v>1</v>
      </c>
      <c r="E86" s="36" t="s">
        <v>3578</v>
      </c>
      <c r="F86" s="36" t="s">
        <v>3579</v>
      </c>
    </row>
    <row r="87" spans="4:15" x14ac:dyDescent="0.25">
      <c r="D87">
        <v>1</v>
      </c>
      <c r="E87" s="14" t="s">
        <v>3578</v>
      </c>
      <c r="F87" s="14" t="s">
        <v>3579</v>
      </c>
    </row>
    <row r="88" spans="4:15" x14ac:dyDescent="0.25">
      <c r="D88">
        <v>1</v>
      </c>
      <c r="E88" s="36" t="s">
        <v>3579</v>
      </c>
      <c r="F88" s="36" t="s">
        <v>3578</v>
      </c>
    </row>
    <row r="89" spans="4:15" x14ac:dyDescent="0.25">
      <c r="D89">
        <v>1</v>
      </c>
      <c r="E89" s="36" t="s">
        <v>3579</v>
      </c>
      <c r="F89" s="36" t="s">
        <v>3597</v>
      </c>
      <c r="G89" t="s">
        <v>8849</v>
      </c>
    </row>
    <row r="90" spans="4:15" x14ac:dyDescent="0.25">
      <c r="D90">
        <v>1</v>
      </c>
      <c r="E90" s="36" t="s">
        <v>3578</v>
      </c>
      <c r="F90" s="36" t="s">
        <v>3579</v>
      </c>
    </row>
    <row r="91" spans="4:15" x14ac:dyDescent="0.25">
      <c r="D91">
        <v>1</v>
      </c>
      <c r="E91" s="36" t="s">
        <v>3578</v>
      </c>
      <c r="F91" s="36" t="s">
        <v>3579</v>
      </c>
      <c r="M91">
        <v>20251131</v>
      </c>
      <c r="N91" t="s">
        <v>3579</v>
      </c>
      <c r="O91" t="s">
        <v>3578</v>
      </c>
    </row>
    <row r="92" spans="4:15" x14ac:dyDescent="0.25">
      <c r="D92">
        <v>1</v>
      </c>
      <c r="E92" s="36" t="s">
        <v>3579</v>
      </c>
      <c r="F92" s="36" t="s">
        <v>3578</v>
      </c>
      <c r="M92">
        <v>20251132</v>
      </c>
      <c r="N92" t="s">
        <v>3579</v>
      </c>
      <c r="O92" t="s">
        <v>3578</v>
      </c>
    </row>
    <row r="93" spans="4:15" x14ac:dyDescent="0.25">
      <c r="D93">
        <v>1</v>
      </c>
      <c r="E93" s="36" t="s">
        <v>3579</v>
      </c>
      <c r="F93" s="36" t="s">
        <v>3578</v>
      </c>
      <c r="M93">
        <v>20251137</v>
      </c>
      <c r="N93" t="s">
        <v>3578</v>
      </c>
      <c r="O93" t="s">
        <v>3579</v>
      </c>
    </row>
    <row r="94" spans="4:15" x14ac:dyDescent="0.25">
      <c r="D94">
        <v>1</v>
      </c>
      <c r="E94" s="36" t="s">
        <v>3578</v>
      </c>
      <c r="F94" s="36" t="s">
        <v>3579</v>
      </c>
      <c r="M94">
        <v>20251149</v>
      </c>
      <c r="N94" t="s">
        <v>3578</v>
      </c>
      <c r="O94" t="s">
        <v>3579</v>
      </c>
    </row>
    <row r="95" spans="4:15" x14ac:dyDescent="0.25">
      <c r="D95">
        <v>1</v>
      </c>
      <c r="E95" s="36" t="s">
        <v>3578</v>
      </c>
      <c r="F95" s="36" t="s">
        <v>3579</v>
      </c>
      <c r="M95">
        <v>20251159</v>
      </c>
      <c r="N95" t="s">
        <v>3579</v>
      </c>
      <c r="O95" t="s">
        <v>3578</v>
      </c>
    </row>
    <row r="96" spans="4:15" x14ac:dyDescent="0.25">
      <c r="D96">
        <v>1</v>
      </c>
      <c r="E96" s="36" t="s">
        <v>3578</v>
      </c>
      <c r="F96" s="36" t="s">
        <v>3579</v>
      </c>
    </row>
    <row r="97" spans="4:6" x14ac:dyDescent="0.25">
      <c r="D97">
        <v>1</v>
      </c>
      <c r="E97" s="36" t="s">
        <v>3578</v>
      </c>
      <c r="F97" s="36" t="s">
        <v>3579</v>
      </c>
    </row>
    <row r="98" spans="4:6" x14ac:dyDescent="0.25">
      <c r="D98">
        <v>1</v>
      </c>
      <c r="E98" s="36" t="s">
        <v>3597</v>
      </c>
      <c r="F98" s="36" t="s">
        <v>3579</v>
      </c>
    </row>
    <row r="99" spans="4:6" x14ac:dyDescent="0.25">
      <c r="D99">
        <v>1</v>
      </c>
      <c r="E99" s="36" t="s">
        <v>3578</v>
      </c>
      <c r="F99" s="36" t="s">
        <v>3579</v>
      </c>
    </row>
    <row r="100" spans="4:6" x14ac:dyDescent="0.25">
      <c r="D100">
        <v>1</v>
      </c>
      <c r="E100" s="36" t="s">
        <v>3578</v>
      </c>
      <c r="F100" s="36" t="s">
        <v>3579</v>
      </c>
    </row>
    <row r="101" spans="4:6" x14ac:dyDescent="0.25">
      <c r="D101">
        <v>1</v>
      </c>
      <c r="E101" s="36" t="s">
        <v>3578</v>
      </c>
      <c r="F101" s="36" t="s">
        <v>3579</v>
      </c>
    </row>
    <row r="102" spans="4:6" x14ac:dyDescent="0.25">
      <c r="D102">
        <v>1</v>
      </c>
      <c r="E102" s="36" t="s">
        <v>3578</v>
      </c>
      <c r="F102" s="36" t="s">
        <v>3579</v>
      </c>
    </row>
    <row r="103" spans="4:6" x14ac:dyDescent="0.25">
      <c r="D103">
        <v>1</v>
      </c>
      <c r="E103" s="36" t="s">
        <v>3578</v>
      </c>
      <c r="F103" s="36" t="s">
        <v>3597</v>
      </c>
    </row>
    <row r="104" spans="4:6" x14ac:dyDescent="0.25">
      <c r="D104">
        <v>1</v>
      </c>
      <c r="E104" s="36" t="s">
        <v>3578</v>
      </c>
      <c r="F104" s="36" t="s">
        <v>3597</v>
      </c>
    </row>
    <row r="105" spans="4:6" x14ac:dyDescent="0.25">
      <c r="D105">
        <v>1</v>
      </c>
      <c r="E105" s="36" t="s">
        <v>3578</v>
      </c>
      <c r="F105" s="36" t="s">
        <v>3579</v>
      </c>
    </row>
    <row r="106" spans="4:6" x14ac:dyDescent="0.25">
      <c r="D106">
        <v>1</v>
      </c>
      <c r="E106" s="36" t="s">
        <v>3578</v>
      </c>
      <c r="F106" s="36" t="s">
        <v>3579</v>
      </c>
    </row>
    <row r="107" spans="4:6" x14ac:dyDescent="0.25">
      <c r="D107">
        <v>1</v>
      </c>
      <c r="E107" s="36" t="s">
        <v>3578</v>
      </c>
      <c r="F107" s="36" t="s">
        <v>3579</v>
      </c>
    </row>
    <row r="108" spans="4:6" x14ac:dyDescent="0.25">
      <c r="D108">
        <v>1</v>
      </c>
      <c r="E108" s="36" t="s">
        <v>3578</v>
      </c>
      <c r="F108" s="36" t="s">
        <v>3579</v>
      </c>
    </row>
    <row r="109" spans="4:6" x14ac:dyDescent="0.25">
      <c r="D109">
        <v>1</v>
      </c>
      <c r="E109" s="36" t="s">
        <v>3578</v>
      </c>
      <c r="F109" s="36" t="s">
        <v>3579</v>
      </c>
    </row>
    <row r="110" spans="4:6" x14ac:dyDescent="0.25">
      <c r="D110">
        <v>1</v>
      </c>
      <c r="E110" s="36"/>
      <c r="F110" s="36"/>
    </row>
    <row r="111" spans="4:6" x14ac:dyDescent="0.25">
      <c r="D111">
        <v>1</v>
      </c>
      <c r="E111" s="36"/>
      <c r="F111" s="36"/>
    </row>
    <row r="112" spans="4:6" x14ac:dyDescent="0.25">
      <c r="D112">
        <v>1</v>
      </c>
      <c r="E112" s="36"/>
      <c r="F112" s="36"/>
    </row>
    <row r="113" spans="4:6" x14ac:dyDescent="0.25">
      <c r="D113">
        <v>1</v>
      </c>
      <c r="E113" s="36"/>
      <c r="F113" s="36"/>
    </row>
    <row r="114" spans="4:6" x14ac:dyDescent="0.25">
      <c r="D114">
        <v>1</v>
      </c>
      <c r="E114" s="36"/>
      <c r="F114" s="36"/>
    </row>
    <row r="115" spans="4:6" x14ac:dyDescent="0.25">
      <c r="D115">
        <v>1</v>
      </c>
      <c r="E115" s="36"/>
      <c r="F115" s="36"/>
    </row>
    <row r="116" spans="4:6" x14ac:dyDescent="0.25">
      <c r="D116">
        <v>1</v>
      </c>
      <c r="E116" s="36"/>
      <c r="F116" s="36"/>
    </row>
    <row r="117" spans="4:6" x14ac:dyDescent="0.25">
      <c r="D117">
        <v>1</v>
      </c>
      <c r="E117" s="36"/>
      <c r="F117" s="36"/>
    </row>
    <row r="118" spans="4:6" x14ac:dyDescent="0.25">
      <c r="D118">
        <v>1</v>
      </c>
      <c r="E118" s="36"/>
      <c r="F118" s="36"/>
    </row>
    <row r="119" spans="4:6" x14ac:dyDescent="0.25">
      <c r="D119">
        <v>1</v>
      </c>
      <c r="E119" s="36"/>
      <c r="F119" s="36"/>
    </row>
    <row r="120" spans="4:6" x14ac:dyDescent="0.25">
      <c r="D120">
        <v>1</v>
      </c>
      <c r="E120" s="36"/>
      <c r="F120" s="36"/>
    </row>
    <row r="121" spans="4:6" x14ac:dyDescent="0.25">
      <c r="D121">
        <v>1</v>
      </c>
      <c r="E121" s="36"/>
      <c r="F121" s="36"/>
    </row>
    <row r="122" spans="4:6" x14ac:dyDescent="0.25">
      <c r="D122">
        <v>1</v>
      </c>
      <c r="E122" s="10"/>
      <c r="F122" s="10"/>
    </row>
    <row r="123" spans="4:6" x14ac:dyDescent="0.25">
      <c r="D123">
        <v>1</v>
      </c>
      <c r="E123" s="36"/>
      <c r="F123" s="36"/>
    </row>
    <row r="124" spans="4:6" x14ac:dyDescent="0.25">
      <c r="D124">
        <v>1</v>
      </c>
      <c r="E124" s="36"/>
      <c r="F124" s="36"/>
    </row>
    <row r="125" spans="4:6" x14ac:dyDescent="0.25">
      <c r="D125">
        <v>1</v>
      </c>
      <c r="E125" s="36"/>
      <c r="F125" s="36"/>
    </row>
    <row r="126" spans="4:6" x14ac:dyDescent="0.25">
      <c r="D126">
        <v>1</v>
      </c>
      <c r="E126" s="36"/>
      <c r="F126" s="36"/>
    </row>
    <row r="127" spans="4:6" x14ac:dyDescent="0.25">
      <c r="D127">
        <v>1</v>
      </c>
      <c r="E127" s="36"/>
      <c r="F127" s="36"/>
    </row>
    <row r="128" spans="4:6" x14ac:dyDescent="0.25">
      <c r="D128">
        <v>1</v>
      </c>
      <c r="E128" s="36"/>
      <c r="F128" s="36"/>
    </row>
    <row r="129" spans="4:7" x14ac:dyDescent="0.25">
      <c r="D129">
        <v>1</v>
      </c>
      <c r="E129" s="36"/>
      <c r="F129" s="36"/>
    </row>
    <row r="130" spans="4:7" x14ac:dyDescent="0.25">
      <c r="D130">
        <v>1</v>
      </c>
      <c r="E130" s="36"/>
      <c r="F130" s="36"/>
    </row>
    <row r="131" spans="4:7" x14ac:dyDescent="0.25">
      <c r="D131">
        <v>1</v>
      </c>
      <c r="E131" s="89"/>
      <c r="F131" s="89"/>
    </row>
    <row r="132" spans="4:7" x14ac:dyDescent="0.25">
      <c r="D132">
        <v>1</v>
      </c>
      <c r="E132" s="14"/>
      <c r="F132" s="14"/>
    </row>
    <row r="133" spans="4:7" x14ac:dyDescent="0.25">
      <c r="D133">
        <v>1</v>
      </c>
      <c r="E133" s="14"/>
      <c r="F133" s="14"/>
    </row>
    <row r="134" spans="4:7" x14ac:dyDescent="0.25">
      <c r="D134">
        <v>1</v>
      </c>
      <c r="E134" s="55"/>
      <c r="F134" s="55"/>
    </row>
    <row r="135" spans="4:7" x14ac:dyDescent="0.25">
      <c r="D135">
        <v>1</v>
      </c>
      <c r="E135" s="55"/>
      <c r="F135" s="55"/>
    </row>
    <row r="136" spans="4:7" x14ac:dyDescent="0.25">
      <c r="D136">
        <v>1</v>
      </c>
      <c r="E136" s="55"/>
      <c r="F136" s="55"/>
    </row>
    <row r="137" spans="4:7" x14ac:dyDescent="0.25">
      <c r="D137">
        <v>1</v>
      </c>
    </row>
    <row r="138" spans="4:7" x14ac:dyDescent="0.25">
      <c r="D138">
        <v>1</v>
      </c>
    </row>
    <row r="139" spans="4:7" x14ac:dyDescent="0.25">
      <c r="D139">
        <v>1</v>
      </c>
    </row>
    <row r="140" spans="4:7" x14ac:dyDescent="0.25">
      <c r="D140">
        <v>1</v>
      </c>
    </row>
    <row r="141" spans="4:7" x14ac:dyDescent="0.25">
      <c r="D141">
        <v>1</v>
      </c>
    </row>
    <row r="142" spans="4:7" x14ac:dyDescent="0.25">
      <c r="D142">
        <v>1</v>
      </c>
    </row>
    <row r="143" spans="4:7" x14ac:dyDescent="0.25">
      <c r="D143">
        <v>1</v>
      </c>
    </row>
    <row r="144" spans="4:7" x14ac:dyDescent="0.25">
      <c r="D144">
        <v>1</v>
      </c>
      <c r="G144" t="s">
        <v>8850</v>
      </c>
    </row>
    <row r="145" spans="4:4" x14ac:dyDescent="0.25">
      <c r="D145">
        <v>1</v>
      </c>
    </row>
    <row r="146" spans="4:4" x14ac:dyDescent="0.25">
      <c r="D146">
        <v>1</v>
      </c>
    </row>
    <row r="147" spans="4:4" x14ac:dyDescent="0.25">
      <c r="D147">
        <v>1</v>
      </c>
    </row>
    <row r="148" spans="4:4" x14ac:dyDescent="0.25">
      <c r="D148">
        <v>1</v>
      </c>
    </row>
    <row r="149" spans="4:4" x14ac:dyDescent="0.25">
      <c r="D149">
        <v>1</v>
      </c>
    </row>
    <row r="150" spans="4:4" x14ac:dyDescent="0.25">
      <c r="D150">
        <v>1</v>
      </c>
    </row>
    <row r="151" spans="4:4" x14ac:dyDescent="0.25">
      <c r="D151">
        <v>1</v>
      </c>
    </row>
    <row r="152" spans="4:4" x14ac:dyDescent="0.25">
      <c r="D152">
        <v>1</v>
      </c>
    </row>
    <row r="153" spans="4:4" x14ac:dyDescent="0.25">
      <c r="D153">
        <v>1</v>
      </c>
    </row>
    <row r="154" spans="4:4" x14ac:dyDescent="0.25">
      <c r="D154">
        <v>1</v>
      </c>
    </row>
    <row r="155" spans="4:4" x14ac:dyDescent="0.25">
      <c r="D155">
        <v>1</v>
      </c>
    </row>
    <row r="156" spans="4:4" x14ac:dyDescent="0.25">
      <c r="D156">
        <v>1</v>
      </c>
    </row>
    <row r="157" spans="4:4" x14ac:dyDescent="0.25">
      <c r="D157">
        <v>1</v>
      </c>
    </row>
    <row r="158" spans="4:4" x14ac:dyDescent="0.25">
      <c r="D158">
        <v>1</v>
      </c>
    </row>
    <row r="159" spans="4:4" x14ac:dyDescent="0.25">
      <c r="D159">
        <v>1</v>
      </c>
    </row>
    <row r="160" spans="4:4" x14ac:dyDescent="0.25">
      <c r="D160">
        <v>1</v>
      </c>
    </row>
    <row r="161" spans="4:4" x14ac:dyDescent="0.25">
      <c r="D161">
        <v>1</v>
      </c>
    </row>
    <row r="162" spans="4:4" x14ac:dyDescent="0.25">
      <c r="D162">
        <v>1</v>
      </c>
    </row>
    <row r="163" spans="4:4" x14ac:dyDescent="0.25">
      <c r="D163">
        <v>1</v>
      </c>
    </row>
    <row r="164" spans="4:4" x14ac:dyDescent="0.25">
      <c r="D164">
        <v>1</v>
      </c>
    </row>
    <row r="165" spans="4:4" x14ac:dyDescent="0.25">
      <c r="D165">
        <v>1</v>
      </c>
    </row>
    <row r="166" spans="4:4" x14ac:dyDescent="0.25">
      <c r="D166">
        <v>1</v>
      </c>
    </row>
    <row r="167" spans="4:4" x14ac:dyDescent="0.25">
      <c r="D167">
        <v>1</v>
      </c>
    </row>
    <row r="168" spans="4:4" x14ac:dyDescent="0.25">
      <c r="D168">
        <v>1</v>
      </c>
    </row>
    <row r="169" spans="4:4" x14ac:dyDescent="0.25">
      <c r="D169">
        <v>1</v>
      </c>
    </row>
    <row r="170" spans="4:4" x14ac:dyDescent="0.25">
      <c r="D170">
        <v>1</v>
      </c>
    </row>
    <row r="171" spans="4:4" x14ac:dyDescent="0.25">
      <c r="D171">
        <v>1</v>
      </c>
    </row>
    <row r="172" spans="4:4" x14ac:dyDescent="0.25">
      <c r="D172">
        <v>1</v>
      </c>
    </row>
    <row r="173" spans="4:4" x14ac:dyDescent="0.25">
      <c r="D173">
        <v>1</v>
      </c>
    </row>
    <row r="174" spans="4:4" x14ac:dyDescent="0.25">
      <c r="D174">
        <v>1</v>
      </c>
    </row>
    <row r="175" spans="4:4" x14ac:dyDescent="0.25">
      <c r="D175">
        <v>1</v>
      </c>
    </row>
  </sheetData>
  <conditionalFormatting sqref="E4:F4">
    <cfRule type="duplicateValues" dxfId="574" priority="80"/>
    <cfRule type="duplicateValues" dxfId="573" priority="81"/>
  </conditionalFormatting>
  <conditionalFormatting sqref="S4:Z4">
    <cfRule type="duplicateValues" dxfId="572" priority="82"/>
    <cfRule type="duplicateValues" dxfId="571" priority="83"/>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A4DE-760E-47ED-B30D-DD9BD50A1366}">
  <sheetPr codeName="Sheet24">
    <tabColor rgb="FF92D050"/>
  </sheetPr>
  <dimension ref="A1:AD105"/>
  <sheetViews>
    <sheetView topLeftCell="M42" workbookViewId="0">
      <selection activeCell="W60" sqref="W60"/>
    </sheetView>
  </sheetViews>
  <sheetFormatPr defaultRowHeight="15" x14ac:dyDescent="0.25"/>
  <cols>
    <col min="1" max="1" width="9.140625" style="129"/>
    <col min="2" max="2" width="10.42578125" style="133" bestFit="1" customWidth="1"/>
    <col min="3" max="3" width="16.5703125" style="133" bestFit="1" customWidth="1"/>
    <col min="4" max="4" width="9.140625" style="129"/>
    <col min="5" max="5" width="11.7109375" style="129" bestFit="1" customWidth="1"/>
    <col min="6" max="6" width="13.140625" style="133" bestFit="1" customWidth="1"/>
    <col min="7" max="7" width="10.42578125" style="134" bestFit="1" customWidth="1"/>
    <col min="8" max="8" width="12.140625" style="133" customWidth="1"/>
    <col min="9" max="9" width="14.85546875" style="133" bestFit="1" customWidth="1"/>
    <col min="10" max="10" width="5.7109375" style="129" bestFit="1" customWidth="1"/>
    <col min="11" max="11" width="12.28515625" style="129" bestFit="1" customWidth="1"/>
    <col min="12" max="12" width="40.7109375" style="129" bestFit="1" customWidth="1"/>
    <col min="16" max="16" width="12" bestFit="1" customWidth="1"/>
    <col min="21" max="21" width="11" bestFit="1" customWidth="1"/>
    <col min="23" max="23" width="9" bestFit="1" customWidth="1"/>
    <col min="24" max="24" width="7.42578125" bestFit="1" customWidth="1"/>
    <col min="25" max="25" width="7.85546875" bestFit="1" customWidth="1"/>
    <col min="26" max="26" width="12" bestFit="1" customWidth="1"/>
    <col min="27" max="27" width="5.7109375" bestFit="1" customWidth="1"/>
    <col min="29" max="29" width="11" bestFit="1" customWidth="1"/>
    <col min="30" max="30" width="13.5703125" bestFit="1" customWidth="1"/>
  </cols>
  <sheetData>
    <row r="1" spans="1:30" x14ac:dyDescent="0.25">
      <c r="A1" s="127" t="s">
        <v>9105</v>
      </c>
      <c r="B1" s="130" t="s">
        <v>9103</v>
      </c>
      <c r="C1" s="130" t="s">
        <v>3805</v>
      </c>
      <c r="D1" s="127" t="s">
        <v>9100</v>
      </c>
      <c r="E1" s="127" t="s">
        <v>9101</v>
      </c>
      <c r="F1" s="130" t="s">
        <v>3807</v>
      </c>
      <c r="G1" s="131" t="s">
        <v>5</v>
      </c>
      <c r="H1" s="130" t="s">
        <v>6</v>
      </c>
      <c r="I1" s="130" t="s">
        <v>9104</v>
      </c>
      <c r="J1" s="127" t="s">
        <v>6822</v>
      </c>
      <c r="K1" s="127" t="s">
        <v>9106</v>
      </c>
      <c r="L1" s="127" t="s">
        <v>7899</v>
      </c>
      <c r="O1" t="s">
        <v>9100</v>
      </c>
      <c r="P1" t="s">
        <v>9101</v>
      </c>
      <c r="Q1" s="247" t="s">
        <v>9180</v>
      </c>
    </row>
    <row r="2" spans="1:30" x14ac:dyDescent="0.25">
      <c r="A2" s="128">
        <v>1</v>
      </c>
      <c r="B2" s="132">
        <v>13971110</v>
      </c>
      <c r="C2" s="132" t="str">
        <f>IFERROR(VLOOKUP(B2,#REF!,2,FALSE),"Brazed In USA")</f>
        <v>Brazed In USA</v>
      </c>
      <c r="D2" s="128" t="s">
        <v>9122</v>
      </c>
      <c r="E2" s="128" t="s">
        <v>5350</v>
      </c>
      <c r="F2" s="132" t="s">
        <v>8279</v>
      </c>
      <c r="G2" s="135" t="s">
        <v>8279</v>
      </c>
      <c r="H2" s="132" t="s">
        <v>8279</v>
      </c>
      <c r="I2" s="132" t="s">
        <v>8279</v>
      </c>
      <c r="J2" s="128">
        <v>999</v>
      </c>
      <c r="K2" s="128" t="s">
        <v>9108</v>
      </c>
      <c r="L2" s="128" t="s">
        <v>9121</v>
      </c>
      <c r="O2" t="s">
        <v>5324</v>
      </c>
      <c r="P2" t="s">
        <v>3908</v>
      </c>
      <c r="Q2">
        <v>1</v>
      </c>
    </row>
    <row r="3" spans="1:30" x14ac:dyDescent="0.25">
      <c r="A3" s="128">
        <v>9</v>
      </c>
      <c r="B3" s="132">
        <v>14211858</v>
      </c>
      <c r="C3" s="132" t="str">
        <f>IFERROR(VLOOKUP(B3,#REF!,2,FALSE),"Brazed In USA")</f>
        <v>Brazed In USA</v>
      </c>
      <c r="D3" s="128" t="s">
        <v>9122</v>
      </c>
      <c r="E3" s="128" t="s">
        <v>5350</v>
      </c>
      <c r="F3" s="132">
        <v>1235768</v>
      </c>
      <c r="G3" s="135">
        <v>45519</v>
      </c>
      <c r="H3" s="132" t="s">
        <v>5346</v>
      </c>
      <c r="I3" s="132">
        <v>1262047</v>
      </c>
      <c r="J3" s="128" t="s">
        <v>9123</v>
      </c>
      <c r="K3" s="128" t="s">
        <v>9108</v>
      </c>
      <c r="L3" s="128" t="s">
        <v>9113</v>
      </c>
      <c r="O3" t="s">
        <v>9115</v>
      </c>
      <c r="P3" t="s">
        <v>5321</v>
      </c>
      <c r="Q3">
        <v>2</v>
      </c>
    </row>
    <row r="4" spans="1:30" x14ac:dyDescent="0.25">
      <c r="A4" s="128">
        <v>8</v>
      </c>
      <c r="B4" s="132">
        <v>14167828</v>
      </c>
      <c r="C4" s="132" t="str">
        <f>IFERROR(VLOOKUP(B4,#REF!,2,FALSE),"Brazed In USA")</f>
        <v>Brazed In USA</v>
      </c>
      <c r="D4" s="128" t="s">
        <v>9122</v>
      </c>
      <c r="E4" s="128" t="s">
        <v>5350</v>
      </c>
      <c r="F4" s="132">
        <v>1235768</v>
      </c>
      <c r="G4" s="135">
        <v>45453</v>
      </c>
      <c r="H4" s="132" t="s">
        <v>5346</v>
      </c>
      <c r="I4" s="132">
        <v>1262047</v>
      </c>
      <c r="J4" s="128" t="s">
        <v>9123</v>
      </c>
      <c r="K4" s="128" t="s">
        <v>9108</v>
      </c>
      <c r="L4" s="128" t="s">
        <v>9113</v>
      </c>
      <c r="O4" t="s">
        <v>5334</v>
      </c>
      <c r="P4" t="s">
        <v>5329</v>
      </c>
      <c r="Q4">
        <v>2</v>
      </c>
      <c r="W4" t="s">
        <v>9304</v>
      </c>
      <c r="X4" t="s">
        <v>9305</v>
      </c>
      <c r="Y4" t="s">
        <v>9306</v>
      </c>
      <c r="Z4" t="s">
        <v>9307</v>
      </c>
      <c r="AA4" t="s">
        <v>6822</v>
      </c>
      <c r="AB4" t="s">
        <v>9308</v>
      </c>
      <c r="AC4" t="s">
        <v>9309</v>
      </c>
      <c r="AD4" t="s">
        <v>9310</v>
      </c>
    </row>
    <row r="5" spans="1:30" x14ac:dyDescent="0.25">
      <c r="A5" s="128">
        <v>9</v>
      </c>
      <c r="B5" s="132">
        <v>14144625</v>
      </c>
      <c r="C5" s="132" t="str">
        <f>IFERROR(VLOOKUP(B5,#REF!,2,FALSE),"Brazed In USA")</f>
        <v>Brazed In USA</v>
      </c>
      <c r="D5" s="128" t="s">
        <v>9122</v>
      </c>
      <c r="E5" s="128" t="s">
        <v>5350</v>
      </c>
      <c r="F5" s="132">
        <v>1235768</v>
      </c>
      <c r="G5" s="135">
        <v>45446</v>
      </c>
      <c r="H5" s="132" t="s">
        <v>5346</v>
      </c>
      <c r="I5" s="132">
        <v>1262047</v>
      </c>
      <c r="J5" s="128" t="s">
        <v>9123</v>
      </c>
      <c r="K5" s="128" t="s">
        <v>9108</v>
      </c>
      <c r="L5" s="128" t="s">
        <v>9125</v>
      </c>
      <c r="O5" t="s">
        <v>6160</v>
      </c>
      <c r="P5" t="s">
        <v>4205</v>
      </c>
      <c r="Q5">
        <v>4</v>
      </c>
      <c r="T5">
        <v>13770623</v>
      </c>
      <c r="U5">
        <f t="shared" ref="U5:U50" si="0">VLOOKUP(T5,W:AD,7,0)</f>
        <v>1004761397</v>
      </c>
      <c r="W5">
        <v>12947677</v>
      </c>
      <c r="X5" t="s">
        <v>5334</v>
      </c>
      <c r="Y5" t="s">
        <v>9311</v>
      </c>
      <c r="Z5" t="s">
        <v>4698</v>
      </c>
      <c r="AA5" t="s">
        <v>7212</v>
      </c>
      <c r="AB5" t="s">
        <v>9108</v>
      </c>
      <c r="AC5">
        <v>1004758789</v>
      </c>
      <c r="AD5" t="s">
        <v>9312</v>
      </c>
    </row>
    <row r="6" spans="1:30" x14ac:dyDescent="0.25">
      <c r="A6" s="128">
        <v>7</v>
      </c>
      <c r="B6" s="132">
        <v>14144624</v>
      </c>
      <c r="C6" s="132" t="str">
        <f>IFERROR(VLOOKUP(B6,#REF!,2,FALSE),"Brazed In USA")</f>
        <v>Brazed In USA</v>
      </c>
      <c r="D6" s="128" t="s">
        <v>9122</v>
      </c>
      <c r="E6" s="128" t="s">
        <v>5350</v>
      </c>
      <c r="F6" s="132">
        <v>1235768</v>
      </c>
      <c r="G6" s="135">
        <v>45446</v>
      </c>
      <c r="H6" s="132" t="s">
        <v>5346</v>
      </c>
      <c r="I6" s="132">
        <v>1262047</v>
      </c>
      <c r="J6" s="128" t="s">
        <v>9123</v>
      </c>
      <c r="K6" s="128" t="s">
        <v>9108</v>
      </c>
      <c r="L6" s="128" t="s">
        <v>9124</v>
      </c>
      <c r="O6" t="s">
        <v>5334</v>
      </c>
      <c r="P6" t="s">
        <v>4698</v>
      </c>
      <c r="Q6">
        <v>7</v>
      </c>
      <c r="T6">
        <v>13886505</v>
      </c>
      <c r="U6">
        <f t="shared" si="0"/>
        <v>1004761400</v>
      </c>
      <c r="W6">
        <v>13655960</v>
      </c>
      <c r="X6" t="s">
        <v>5334</v>
      </c>
      <c r="Y6" t="s">
        <v>9311</v>
      </c>
      <c r="Z6" t="s">
        <v>4698</v>
      </c>
      <c r="AA6">
        <v>999</v>
      </c>
      <c r="AB6" t="s">
        <v>9108</v>
      </c>
      <c r="AC6">
        <v>1004758789</v>
      </c>
      <c r="AD6" t="s">
        <v>9312</v>
      </c>
    </row>
    <row r="7" spans="1:30" x14ac:dyDescent="0.25">
      <c r="A7" s="128">
        <v>7</v>
      </c>
      <c r="B7" s="132">
        <v>14144621</v>
      </c>
      <c r="C7" s="132" t="str">
        <f>IFERROR(VLOOKUP(B7,#REF!,2,FALSE),"Brazed In USA")</f>
        <v>Brazed In USA</v>
      </c>
      <c r="D7" s="128" t="s">
        <v>9122</v>
      </c>
      <c r="E7" s="128" t="s">
        <v>5350</v>
      </c>
      <c r="F7" s="132">
        <v>1235768</v>
      </c>
      <c r="G7" s="135">
        <v>45412</v>
      </c>
      <c r="H7" s="132" t="s">
        <v>5346</v>
      </c>
      <c r="I7" s="132">
        <v>1262047</v>
      </c>
      <c r="J7" s="128" t="s">
        <v>9123</v>
      </c>
      <c r="K7" s="128" t="s">
        <v>9108</v>
      </c>
      <c r="L7" s="128" t="s">
        <v>9113</v>
      </c>
      <c r="O7" t="s">
        <v>8863</v>
      </c>
      <c r="P7" t="s">
        <v>3744</v>
      </c>
      <c r="Q7">
        <v>8</v>
      </c>
      <c r="T7">
        <v>13923839</v>
      </c>
      <c r="U7">
        <f t="shared" si="0"/>
        <v>1004761400</v>
      </c>
      <c r="W7">
        <v>13719634</v>
      </c>
      <c r="X7" t="s">
        <v>5334</v>
      </c>
      <c r="Y7" t="s">
        <v>9311</v>
      </c>
      <c r="Z7" t="s">
        <v>4698</v>
      </c>
      <c r="AA7">
        <v>999</v>
      </c>
      <c r="AB7" t="s">
        <v>9108</v>
      </c>
      <c r="AC7">
        <v>1004758789</v>
      </c>
      <c r="AD7" t="s">
        <v>9312</v>
      </c>
    </row>
    <row r="8" spans="1:30" x14ac:dyDescent="0.25">
      <c r="A8" s="128">
        <v>8</v>
      </c>
      <c r="B8" s="132">
        <v>14127551</v>
      </c>
      <c r="C8" s="132" t="str">
        <f>IFERROR(VLOOKUP(B8,#REF!,2,FALSE),"Brazed In USA")</f>
        <v>Brazed In USA</v>
      </c>
      <c r="D8" s="128" t="s">
        <v>9122</v>
      </c>
      <c r="E8" s="128" t="s">
        <v>5350</v>
      </c>
      <c r="F8" s="132">
        <v>1235768</v>
      </c>
      <c r="G8" s="135">
        <v>45347</v>
      </c>
      <c r="H8" s="132" t="s">
        <v>5346</v>
      </c>
      <c r="I8" s="132">
        <v>1262047</v>
      </c>
      <c r="J8" s="128" t="s">
        <v>9123</v>
      </c>
      <c r="K8" s="128" t="s">
        <v>9108</v>
      </c>
      <c r="L8" s="128" t="s">
        <v>9113</v>
      </c>
      <c r="O8" t="s">
        <v>7239</v>
      </c>
      <c r="P8" t="s">
        <v>56</v>
      </c>
      <c r="Q8">
        <v>8</v>
      </c>
      <c r="T8">
        <v>14093083</v>
      </c>
      <c r="U8">
        <f t="shared" si="0"/>
        <v>1004761403</v>
      </c>
      <c r="W8">
        <v>13719636</v>
      </c>
      <c r="X8" t="s">
        <v>5334</v>
      </c>
      <c r="Y8" t="s">
        <v>9311</v>
      </c>
      <c r="Z8" t="s">
        <v>4698</v>
      </c>
      <c r="AA8">
        <v>999</v>
      </c>
      <c r="AB8" t="s">
        <v>9108</v>
      </c>
      <c r="AC8">
        <v>1004758789</v>
      </c>
      <c r="AD8" t="s">
        <v>9312</v>
      </c>
    </row>
    <row r="9" spans="1:30" x14ac:dyDescent="0.25">
      <c r="A9" s="128">
        <v>10</v>
      </c>
      <c r="B9" s="132">
        <v>14104605</v>
      </c>
      <c r="C9" s="132" t="str">
        <f>IFERROR(VLOOKUP(B9,#REF!,2,FALSE),"Brazed In USA")</f>
        <v>Brazed In USA</v>
      </c>
      <c r="D9" s="128" t="s">
        <v>9122</v>
      </c>
      <c r="E9" s="128" t="s">
        <v>5350</v>
      </c>
      <c r="F9" s="132">
        <v>1235768</v>
      </c>
      <c r="G9" s="135">
        <v>45327</v>
      </c>
      <c r="H9" s="132" t="s">
        <v>5346</v>
      </c>
      <c r="I9" s="132">
        <v>1262047</v>
      </c>
      <c r="J9" s="128" t="s">
        <v>9123</v>
      </c>
      <c r="K9" s="128" t="s">
        <v>9108</v>
      </c>
      <c r="L9" s="128" t="s">
        <v>9116</v>
      </c>
      <c r="O9" t="s">
        <v>5324</v>
      </c>
      <c r="P9" t="s">
        <v>5333</v>
      </c>
      <c r="Q9">
        <v>10</v>
      </c>
      <c r="T9">
        <v>13740200</v>
      </c>
      <c r="U9">
        <f t="shared" si="0"/>
        <v>1004761387</v>
      </c>
      <c r="W9">
        <v>13712066</v>
      </c>
      <c r="X9" t="s">
        <v>5334</v>
      </c>
      <c r="Y9" t="s">
        <v>9311</v>
      </c>
      <c r="Z9" t="s">
        <v>4693</v>
      </c>
      <c r="AA9">
        <v>999</v>
      </c>
      <c r="AB9" t="s">
        <v>9108</v>
      </c>
      <c r="AC9">
        <v>1004758789</v>
      </c>
      <c r="AD9" t="s">
        <v>9312</v>
      </c>
    </row>
    <row r="10" spans="1:30" x14ac:dyDescent="0.25">
      <c r="A10" s="128">
        <v>9</v>
      </c>
      <c r="B10" s="132">
        <v>14073989</v>
      </c>
      <c r="C10" s="132" t="str">
        <f>IFERROR(VLOOKUP(B10,#REF!,2,FALSE),"Brazed In USA")</f>
        <v>Brazed In USA</v>
      </c>
      <c r="D10" s="128" t="s">
        <v>9122</v>
      </c>
      <c r="E10" s="128" t="s">
        <v>5350</v>
      </c>
      <c r="F10" s="132">
        <v>1235768</v>
      </c>
      <c r="G10" s="135">
        <v>45320</v>
      </c>
      <c r="H10" s="132" t="s">
        <v>5346</v>
      </c>
      <c r="I10" s="132">
        <v>1262047</v>
      </c>
      <c r="J10" s="128" t="s">
        <v>9123</v>
      </c>
      <c r="K10" s="128" t="s">
        <v>9108</v>
      </c>
      <c r="L10" s="128" t="s">
        <v>9113</v>
      </c>
      <c r="O10" t="s">
        <v>5334</v>
      </c>
      <c r="P10" t="s">
        <v>4693</v>
      </c>
      <c r="Q10">
        <v>10</v>
      </c>
      <c r="T10">
        <v>13719632</v>
      </c>
      <c r="U10">
        <f t="shared" si="0"/>
        <v>1004761387</v>
      </c>
      <c r="W10">
        <v>13740200</v>
      </c>
      <c r="X10" t="s">
        <v>5334</v>
      </c>
      <c r="Y10" t="s">
        <v>9311</v>
      </c>
      <c r="Z10" t="s">
        <v>4698</v>
      </c>
      <c r="AA10">
        <v>999</v>
      </c>
      <c r="AB10" t="s">
        <v>9108</v>
      </c>
      <c r="AC10">
        <v>1004761387</v>
      </c>
      <c r="AD10" t="s">
        <v>9313</v>
      </c>
    </row>
    <row r="11" spans="1:30" x14ac:dyDescent="0.25">
      <c r="A11" s="128">
        <v>8</v>
      </c>
      <c r="B11" s="132">
        <v>14109676</v>
      </c>
      <c r="C11" s="132" t="str">
        <f>IFERROR(VLOOKUP(B11,#REF!,2,FALSE),"Brazed In USA")</f>
        <v>Brazed In USA</v>
      </c>
      <c r="D11" s="128" t="s">
        <v>9122</v>
      </c>
      <c r="E11" s="128" t="s">
        <v>5350</v>
      </c>
      <c r="F11" s="132">
        <v>1235768</v>
      </c>
      <c r="G11" s="135">
        <v>45312</v>
      </c>
      <c r="H11" s="132" t="s">
        <v>5346</v>
      </c>
      <c r="I11" s="132">
        <v>1262047</v>
      </c>
      <c r="J11" s="128" t="s">
        <v>9123</v>
      </c>
      <c r="K11" s="128" t="s">
        <v>9108</v>
      </c>
      <c r="L11" s="128" t="s">
        <v>9113</v>
      </c>
      <c r="O11" t="s">
        <v>5324</v>
      </c>
      <c r="P11" t="s">
        <v>5329</v>
      </c>
      <c r="Q11">
        <v>11</v>
      </c>
      <c r="T11">
        <v>13860646</v>
      </c>
      <c r="U11">
        <f t="shared" si="0"/>
        <v>1004761390</v>
      </c>
      <c r="W11">
        <v>13719632</v>
      </c>
      <c r="X11" t="s">
        <v>5334</v>
      </c>
      <c r="Y11" t="s">
        <v>9311</v>
      </c>
      <c r="Z11" t="s">
        <v>4698</v>
      </c>
      <c r="AA11">
        <v>999</v>
      </c>
      <c r="AB11" t="s">
        <v>9108</v>
      </c>
      <c r="AC11">
        <v>1004761387</v>
      </c>
      <c r="AD11" t="s">
        <v>9313</v>
      </c>
    </row>
    <row r="12" spans="1:30" x14ac:dyDescent="0.25">
      <c r="A12" s="128">
        <v>4</v>
      </c>
      <c r="B12" s="132">
        <v>14104599</v>
      </c>
      <c r="C12" s="132" t="str">
        <f>IFERROR(VLOOKUP(B12,#REF!,2,FALSE),"Brazed In USA")</f>
        <v>Brazed In USA</v>
      </c>
      <c r="D12" s="128" t="s">
        <v>9122</v>
      </c>
      <c r="E12" s="128" t="s">
        <v>5350</v>
      </c>
      <c r="F12" s="132">
        <v>1235768</v>
      </c>
      <c r="G12" s="135">
        <v>45286</v>
      </c>
      <c r="H12" s="132" t="s">
        <v>5346</v>
      </c>
      <c r="I12" s="132">
        <v>1262047</v>
      </c>
      <c r="J12" s="128" t="s">
        <v>9123</v>
      </c>
      <c r="K12" s="128" t="s">
        <v>9108</v>
      </c>
      <c r="L12" s="128" t="s">
        <v>9113</v>
      </c>
      <c r="O12" t="s">
        <v>6160</v>
      </c>
      <c r="P12" t="s">
        <v>5294</v>
      </c>
      <c r="Q12">
        <v>11</v>
      </c>
      <c r="T12">
        <v>13845939</v>
      </c>
      <c r="U12">
        <f t="shared" si="0"/>
        <v>1004761390</v>
      </c>
      <c r="W12">
        <v>13740204</v>
      </c>
      <c r="X12" t="s">
        <v>5334</v>
      </c>
      <c r="Y12" t="s">
        <v>9311</v>
      </c>
      <c r="Z12" t="s">
        <v>4698</v>
      </c>
      <c r="AA12">
        <v>999</v>
      </c>
      <c r="AB12" t="s">
        <v>9108</v>
      </c>
      <c r="AC12">
        <v>1004761387</v>
      </c>
      <c r="AD12" t="s">
        <v>9313</v>
      </c>
    </row>
    <row r="13" spans="1:30" x14ac:dyDescent="0.25">
      <c r="A13" s="128">
        <v>1</v>
      </c>
      <c r="B13" s="132">
        <v>14056700</v>
      </c>
      <c r="C13" s="132" t="str">
        <f>IFERROR(VLOOKUP(B13,#REF!,2,FALSE),"Brazed In USA")</f>
        <v>Brazed In USA</v>
      </c>
      <c r="D13" s="128" t="s">
        <v>9122</v>
      </c>
      <c r="E13" s="128" t="s">
        <v>5350</v>
      </c>
      <c r="F13" s="132">
        <v>1235768</v>
      </c>
      <c r="G13" s="135">
        <v>45222</v>
      </c>
      <c r="H13" s="132" t="s">
        <v>5346</v>
      </c>
      <c r="I13" s="132">
        <v>1262047</v>
      </c>
      <c r="J13" s="128">
        <v>999</v>
      </c>
      <c r="K13" s="128" t="s">
        <v>9108</v>
      </c>
      <c r="L13" s="128" t="s">
        <v>9110</v>
      </c>
      <c r="O13" t="s">
        <v>9122</v>
      </c>
      <c r="P13" t="s">
        <v>5350</v>
      </c>
      <c r="Q13">
        <v>12</v>
      </c>
      <c r="T13">
        <v>13912279</v>
      </c>
      <c r="U13">
        <f t="shared" si="0"/>
        <v>1004761390</v>
      </c>
      <c r="W13">
        <v>13739190</v>
      </c>
      <c r="X13" t="s">
        <v>5334</v>
      </c>
      <c r="Y13" t="s">
        <v>9311</v>
      </c>
      <c r="Z13" t="s">
        <v>4693</v>
      </c>
      <c r="AA13">
        <v>999</v>
      </c>
      <c r="AB13" t="s">
        <v>9108</v>
      </c>
      <c r="AC13">
        <v>1004761387</v>
      </c>
      <c r="AD13" t="s">
        <v>9313</v>
      </c>
    </row>
    <row r="14" spans="1:30" x14ac:dyDescent="0.25">
      <c r="A14" s="128">
        <v>7</v>
      </c>
      <c r="B14" s="132">
        <v>14198201</v>
      </c>
      <c r="C14" s="132" t="str">
        <f>IFERROR(VLOOKUP(B14,#REF!,2,FALSE),"Brazed In USA")</f>
        <v>Brazed In USA</v>
      </c>
      <c r="D14" s="128" t="s">
        <v>5324</v>
      </c>
      <c r="E14" s="128" t="s">
        <v>5333</v>
      </c>
      <c r="F14" s="132">
        <v>1246020</v>
      </c>
      <c r="G14" s="135">
        <v>45449</v>
      </c>
      <c r="H14" s="132" t="s">
        <v>3813</v>
      </c>
      <c r="I14" s="132">
        <v>1246020</v>
      </c>
      <c r="J14" s="128" t="s">
        <v>7226</v>
      </c>
      <c r="K14" s="128" t="s">
        <v>9108</v>
      </c>
      <c r="L14" s="128" t="s">
        <v>9113</v>
      </c>
      <c r="O14" t="s">
        <v>5324</v>
      </c>
      <c r="P14" t="s">
        <v>3837</v>
      </c>
      <c r="Q14">
        <v>15</v>
      </c>
      <c r="T14">
        <v>13846594</v>
      </c>
      <c r="U14">
        <f t="shared" si="0"/>
        <v>1004761390</v>
      </c>
      <c r="W14">
        <v>13754554</v>
      </c>
      <c r="X14" t="s">
        <v>5334</v>
      </c>
      <c r="Y14" t="s">
        <v>9311</v>
      </c>
      <c r="Z14" t="s">
        <v>4693</v>
      </c>
      <c r="AA14">
        <v>999</v>
      </c>
      <c r="AB14" t="s">
        <v>9108</v>
      </c>
      <c r="AC14">
        <v>1004761387</v>
      </c>
      <c r="AD14" t="s">
        <v>9313</v>
      </c>
    </row>
    <row r="15" spans="1:30" x14ac:dyDescent="0.25">
      <c r="A15" s="128">
        <v>7</v>
      </c>
      <c r="B15" s="132">
        <v>14178488</v>
      </c>
      <c r="C15" s="132" t="str">
        <f>IFERROR(VLOOKUP(B15,#REF!,2,FALSE),"Brazed In USA")</f>
        <v>Brazed In USA</v>
      </c>
      <c r="D15" s="128" t="s">
        <v>5324</v>
      </c>
      <c r="E15" s="128" t="s">
        <v>5333</v>
      </c>
      <c r="F15" s="132">
        <v>1246020</v>
      </c>
      <c r="G15" s="135">
        <v>45438</v>
      </c>
      <c r="H15" s="132" t="s">
        <v>3813</v>
      </c>
      <c r="I15" s="132">
        <v>1246020</v>
      </c>
      <c r="J15" s="128" t="s">
        <v>7226</v>
      </c>
      <c r="K15" s="128" t="s">
        <v>9108</v>
      </c>
      <c r="L15" s="128" t="s">
        <v>9113</v>
      </c>
      <c r="T15">
        <v>14199938</v>
      </c>
      <c r="U15">
        <f t="shared" si="0"/>
        <v>1004762122</v>
      </c>
      <c r="W15">
        <v>13860646</v>
      </c>
      <c r="X15" t="s">
        <v>5334</v>
      </c>
      <c r="Y15" t="s">
        <v>9311</v>
      </c>
      <c r="Z15" t="s">
        <v>4693</v>
      </c>
      <c r="AA15">
        <v>999</v>
      </c>
      <c r="AB15" t="s">
        <v>9108</v>
      </c>
      <c r="AC15">
        <v>1004761390</v>
      </c>
      <c r="AD15" t="s">
        <v>9314</v>
      </c>
    </row>
    <row r="16" spans="1:30" x14ac:dyDescent="0.25">
      <c r="A16" s="128">
        <v>7</v>
      </c>
      <c r="B16" s="132">
        <v>14178487</v>
      </c>
      <c r="C16" s="132" t="str">
        <f>IFERROR(VLOOKUP(B16,#REF!,2,FALSE),"Brazed In USA")</f>
        <v>Brazed In USA</v>
      </c>
      <c r="D16" s="128" t="s">
        <v>5324</v>
      </c>
      <c r="E16" s="128" t="s">
        <v>5333</v>
      </c>
      <c r="F16" s="132" t="s">
        <v>5071</v>
      </c>
      <c r="G16" s="135">
        <v>45419</v>
      </c>
      <c r="H16" s="132" t="s">
        <v>3813</v>
      </c>
      <c r="I16" s="132">
        <v>1246020</v>
      </c>
      <c r="J16" s="128" t="s">
        <v>7226</v>
      </c>
      <c r="K16" s="128" t="s">
        <v>9108</v>
      </c>
      <c r="L16" s="128" t="s">
        <v>9113</v>
      </c>
      <c r="T16">
        <v>14228469</v>
      </c>
      <c r="U16">
        <f t="shared" si="0"/>
        <v>1004762122</v>
      </c>
      <c r="W16">
        <v>13845939</v>
      </c>
      <c r="X16" t="s">
        <v>5334</v>
      </c>
      <c r="Y16" t="s">
        <v>9311</v>
      </c>
      <c r="Z16" t="s">
        <v>4693</v>
      </c>
      <c r="AA16">
        <v>999</v>
      </c>
      <c r="AB16" t="s">
        <v>9108</v>
      </c>
      <c r="AC16">
        <v>1004761390</v>
      </c>
      <c r="AD16" t="s">
        <v>9314</v>
      </c>
    </row>
    <row r="17" spans="1:30" x14ac:dyDescent="0.25">
      <c r="A17" s="128">
        <v>13</v>
      </c>
      <c r="B17" s="132">
        <v>14081143</v>
      </c>
      <c r="C17" s="132" t="str">
        <f>IFERROR(VLOOKUP(B17,#REF!,2,FALSE),"Brazed In USA")</f>
        <v>Brazed In USA</v>
      </c>
      <c r="D17" s="128" t="s">
        <v>5324</v>
      </c>
      <c r="E17" s="128" t="s">
        <v>5333</v>
      </c>
      <c r="F17" s="132" t="s">
        <v>5690</v>
      </c>
      <c r="G17" s="135">
        <v>45270</v>
      </c>
      <c r="H17" s="132" t="s">
        <v>5346</v>
      </c>
      <c r="I17" s="132">
        <v>1239176</v>
      </c>
      <c r="J17" s="128" t="s">
        <v>7226</v>
      </c>
      <c r="K17" s="128" t="s">
        <v>9108</v>
      </c>
      <c r="L17" s="128" t="s">
        <v>9113</v>
      </c>
      <c r="T17">
        <v>13566945</v>
      </c>
      <c r="U17">
        <f t="shared" si="0"/>
        <v>1004762151</v>
      </c>
      <c r="W17">
        <v>13739180</v>
      </c>
      <c r="X17" t="s">
        <v>5334</v>
      </c>
      <c r="Y17" t="s">
        <v>9311</v>
      </c>
      <c r="Z17" t="s">
        <v>5329</v>
      </c>
      <c r="AA17">
        <v>999</v>
      </c>
      <c r="AB17" t="s">
        <v>9108</v>
      </c>
      <c r="AC17">
        <v>1004761390</v>
      </c>
      <c r="AD17" t="s">
        <v>9314</v>
      </c>
    </row>
    <row r="18" spans="1:30" x14ac:dyDescent="0.25">
      <c r="A18" s="128">
        <v>1</v>
      </c>
      <c r="B18" s="132">
        <v>13685075</v>
      </c>
      <c r="C18" s="132" t="str">
        <f>IFERROR(VLOOKUP(B18,#REF!,2,FALSE),"Brazed In USA")</f>
        <v>Brazed In USA</v>
      </c>
      <c r="D18" s="128" t="s">
        <v>5324</v>
      </c>
      <c r="E18" s="128" t="s">
        <v>5333</v>
      </c>
      <c r="F18" s="132" t="s">
        <v>3928</v>
      </c>
      <c r="G18" s="135">
        <v>44675</v>
      </c>
      <c r="H18" s="132" t="s">
        <v>3813</v>
      </c>
      <c r="I18" s="132">
        <v>1141517</v>
      </c>
      <c r="J18" s="128">
        <v>999</v>
      </c>
      <c r="K18" s="128" t="s">
        <v>9108</v>
      </c>
      <c r="L18" s="128" t="s">
        <v>9110</v>
      </c>
      <c r="T18">
        <v>13697072</v>
      </c>
      <c r="U18">
        <f t="shared" si="0"/>
        <v>1004762155</v>
      </c>
      <c r="W18">
        <v>13846594</v>
      </c>
      <c r="X18" t="s">
        <v>5334</v>
      </c>
      <c r="Y18" t="s">
        <v>9311</v>
      </c>
      <c r="Z18" t="s">
        <v>5329</v>
      </c>
      <c r="AA18">
        <v>999</v>
      </c>
      <c r="AB18" t="s">
        <v>9108</v>
      </c>
      <c r="AC18">
        <v>1004761390</v>
      </c>
      <c r="AD18" t="s">
        <v>9314</v>
      </c>
    </row>
    <row r="19" spans="1:30" x14ac:dyDescent="0.25">
      <c r="A19" s="128">
        <v>1</v>
      </c>
      <c r="B19" s="132">
        <v>13711524</v>
      </c>
      <c r="C19" s="132" t="str">
        <f>IFERROR(VLOOKUP(B19,#REF!,2,FALSE),"Brazed In USA")</f>
        <v>Brazed In USA</v>
      </c>
      <c r="D19" s="128" t="s">
        <v>5324</v>
      </c>
      <c r="E19" s="128" t="s">
        <v>5333</v>
      </c>
      <c r="F19" s="132" t="s">
        <v>3834</v>
      </c>
      <c r="G19" s="135">
        <v>44649</v>
      </c>
      <c r="H19" s="132" t="s">
        <v>3813</v>
      </c>
      <c r="I19" s="132">
        <v>1141517</v>
      </c>
      <c r="J19" s="128">
        <v>999</v>
      </c>
      <c r="K19" s="128" t="s">
        <v>9108</v>
      </c>
      <c r="L19" s="128" t="s">
        <v>9110</v>
      </c>
      <c r="T19">
        <v>13753277</v>
      </c>
      <c r="U19">
        <f t="shared" si="0"/>
        <v>1004762156</v>
      </c>
      <c r="W19">
        <v>13912279</v>
      </c>
      <c r="X19" t="s">
        <v>5334</v>
      </c>
      <c r="Y19" t="s">
        <v>9311</v>
      </c>
      <c r="Z19" t="s">
        <v>4693</v>
      </c>
      <c r="AA19">
        <v>999</v>
      </c>
      <c r="AB19" t="s">
        <v>9108</v>
      </c>
      <c r="AC19">
        <v>1004761390</v>
      </c>
      <c r="AD19" t="s">
        <v>9314</v>
      </c>
    </row>
    <row r="20" spans="1:30" x14ac:dyDescent="0.25">
      <c r="A20" s="128">
        <v>5</v>
      </c>
      <c r="B20" s="132">
        <v>13695797</v>
      </c>
      <c r="C20" s="132" t="str">
        <f>IFERROR(VLOOKUP(B20,#REF!,2,FALSE),"Brazed In USA")</f>
        <v>Brazed In USA</v>
      </c>
      <c r="D20" s="128" t="s">
        <v>5324</v>
      </c>
      <c r="E20" s="128" t="s">
        <v>5333</v>
      </c>
      <c r="F20" s="132" t="s">
        <v>3834</v>
      </c>
      <c r="G20" s="135">
        <v>44595</v>
      </c>
      <c r="H20" s="132" t="s">
        <v>3813</v>
      </c>
      <c r="I20" s="132">
        <v>1141517</v>
      </c>
      <c r="J20" s="128">
        <v>999</v>
      </c>
      <c r="K20" s="128" t="s">
        <v>9108</v>
      </c>
      <c r="L20" s="128" t="s">
        <v>9110</v>
      </c>
      <c r="T20">
        <v>13712055</v>
      </c>
      <c r="U20">
        <f t="shared" si="0"/>
        <v>1004762156</v>
      </c>
      <c r="W20">
        <v>13884776</v>
      </c>
      <c r="X20" t="s">
        <v>5334</v>
      </c>
      <c r="Y20" t="s">
        <v>9311</v>
      </c>
      <c r="Z20" t="s">
        <v>4693</v>
      </c>
      <c r="AA20" t="s">
        <v>7212</v>
      </c>
      <c r="AB20" t="s">
        <v>9108</v>
      </c>
      <c r="AC20">
        <v>1004761393</v>
      </c>
      <c r="AD20" t="s">
        <v>9315</v>
      </c>
    </row>
    <row r="21" spans="1:30" x14ac:dyDescent="0.25">
      <c r="A21" s="128">
        <v>1</v>
      </c>
      <c r="B21" s="132">
        <v>13753966</v>
      </c>
      <c r="C21" s="132" t="str">
        <f>IFERROR(VLOOKUP(B21,#REF!,2,FALSE),"Brazed In USA")</f>
        <v>Brazed In USA</v>
      </c>
      <c r="D21" s="128" t="s">
        <v>5324</v>
      </c>
      <c r="E21" s="128" t="s">
        <v>5333</v>
      </c>
      <c r="F21" s="132" t="s">
        <v>3928</v>
      </c>
      <c r="G21" s="135">
        <v>44773</v>
      </c>
      <c r="H21" s="132" t="s">
        <v>3813</v>
      </c>
      <c r="I21" s="132">
        <v>1141517</v>
      </c>
      <c r="J21" s="128">
        <v>999</v>
      </c>
      <c r="K21" s="128" t="s">
        <v>9108</v>
      </c>
      <c r="L21" s="128" t="s">
        <v>9138</v>
      </c>
      <c r="T21">
        <v>13862291</v>
      </c>
      <c r="U21">
        <f t="shared" si="0"/>
        <v>1004762164</v>
      </c>
      <c r="W21">
        <v>13865013</v>
      </c>
      <c r="X21" t="s">
        <v>5334</v>
      </c>
      <c r="Y21" t="s">
        <v>9311</v>
      </c>
      <c r="Z21" t="s">
        <v>4693</v>
      </c>
      <c r="AA21" t="s">
        <v>7212</v>
      </c>
      <c r="AB21" t="s">
        <v>9108</v>
      </c>
      <c r="AC21">
        <v>1004761393</v>
      </c>
      <c r="AD21" t="s">
        <v>9315</v>
      </c>
    </row>
    <row r="22" spans="1:30" x14ac:dyDescent="0.25">
      <c r="A22" s="128">
        <v>7</v>
      </c>
      <c r="B22" s="132">
        <v>13753964</v>
      </c>
      <c r="C22" s="132" t="str">
        <f>IFERROR(VLOOKUP(B22,#REF!,2,FALSE),"Brazed In USA")</f>
        <v>Brazed In USA</v>
      </c>
      <c r="D22" s="128" t="s">
        <v>5324</v>
      </c>
      <c r="E22" s="128" t="s">
        <v>5333</v>
      </c>
      <c r="F22" s="132" t="s">
        <v>3834</v>
      </c>
      <c r="G22" s="135">
        <v>44746</v>
      </c>
      <c r="H22" s="132" t="s">
        <v>3813</v>
      </c>
      <c r="I22" s="132">
        <v>1141517</v>
      </c>
      <c r="J22" s="128" t="s">
        <v>7226</v>
      </c>
      <c r="K22" s="128" t="s">
        <v>9108</v>
      </c>
      <c r="L22" s="128" t="s">
        <v>9113</v>
      </c>
      <c r="T22">
        <v>14160194</v>
      </c>
      <c r="U22">
        <f t="shared" si="0"/>
        <v>1004762160</v>
      </c>
      <c r="W22">
        <v>13994921</v>
      </c>
      <c r="X22" t="s">
        <v>5334</v>
      </c>
      <c r="Y22" t="s">
        <v>9311</v>
      </c>
      <c r="Z22" t="s">
        <v>4693</v>
      </c>
      <c r="AA22" t="s">
        <v>7212</v>
      </c>
      <c r="AB22" t="s">
        <v>9108</v>
      </c>
      <c r="AC22">
        <v>1004761393</v>
      </c>
      <c r="AD22" t="s">
        <v>9315</v>
      </c>
    </row>
    <row r="23" spans="1:30" x14ac:dyDescent="0.25">
      <c r="A23" s="128">
        <v>1</v>
      </c>
      <c r="B23" s="132">
        <v>13685077</v>
      </c>
      <c r="C23" s="132" t="str">
        <f>IFERROR(VLOOKUP(B23,#REF!,2,FALSE),"Brazed In USA")</f>
        <v>Brazed In USA</v>
      </c>
      <c r="D23" s="128" t="s">
        <v>5324</v>
      </c>
      <c r="E23" s="128" t="s">
        <v>5333</v>
      </c>
      <c r="F23" s="132" t="s">
        <v>3834</v>
      </c>
      <c r="G23" s="135">
        <v>44566</v>
      </c>
      <c r="H23" s="132" t="s">
        <v>3813</v>
      </c>
      <c r="I23" s="132">
        <v>1141517</v>
      </c>
      <c r="J23" s="128">
        <v>999</v>
      </c>
      <c r="K23" s="128" t="s">
        <v>9108</v>
      </c>
      <c r="L23" s="128" t="s">
        <v>9134</v>
      </c>
      <c r="T23">
        <v>13845937</v>
      </c>
      <c r="U23">
        <f t="shared" si="0"/>
        <v>1004762164</v>
      </c>
      <c r="W23">
        <v>14144640</v>
      </c>
      <c r="X23" t="s">
        <v>5334</v>
      </c>
      <c r="Y23" t="s">
        <v>9311</v>
      </c>
      <c r="Z23" t="s">
        <v>4693</v>
      </c>
      <c r="AA23" t="s">
        <v>7212</v>
      </c>
      <c r="AB23" t="s">
        <v>9108</v>
      </c>
      <c r="AC23">
        <v>1004761393</v>
      </c>
      <c r="AD23" t="s">
        <v>9315</v>
      </c>
    </row>
    <row r="24" spans="1:30" x14ac:dyDescent="0.25">
      <c r="A24" s="128">
        <v>7</v>
      </c>
      <c r="B24" s="132">
        <v>14190173</v>
      </c>
      <c r="C24" s="132" t="str">
        <f>IFERROR(VLOOKUP(B24,#REF!,2,FALSE),"Brazed In USA")</f>
        <v>Brazed In USA</v>
      </c>
      <c r="D24" s="128" t="s">
        <v>8863</v>
      </c>
      <c r="E24" s="128" t="s">
        <v>3744</v>
      </c>
      <c r="F24" s="132">
        <v>1276939</v>
      </c>
      <c r="G24" s="135">
        <v>45607</v>
      </c>
      <c r="H24" s="132" t="s">
        <v>5346</v>
      </c>
      <c r="I24" s="132">
        <v>1269498</v>
      </c>
      <c r="J24" s="128" t="s">
        <v>9129</v>
      </c>
      <c r="K24" s="128" t="s">
        <v>9108</v>
      </c>
      <c r="L24" s="128" t="s">
        <v>9113</v>
      </c>
      <c r="T24">
        <v>13448043</v>
      </c>
      <c r="U24">
        <f t="shared" si="0"/>
        <v>1004762151</v>
      </c>
      <c r="W24">
        <v>14081906</v>
      </c>
      <c r="X24" t="s">
        <v>9115</v>
      </c>
      <c r="Y24" t="s">
        <v>9311</v>
      </c>
      <c r="Z24" t="s">
        <v>5321</v>
      </c>
      <c r="AA24" t="s">
        <v>7237</v>
      </c>
      <c r="AB24" t="s">
        <v>9108</v>
      </c>
      <c r="AC24">
        <v>1004761393</v>
      </c>
      <c r="AD24" t="s">
        <v>9315</v>
      </c>
    </row>
    <row r="25" spans="1:30" x14ac:dyDescent="0.25">
      <c r="A25" s="128">
        <v>7</v>
      </c>
      <c r="B25" s="132">
        <v>14228469</v>
      </c>
      <c r="C25" s="132" t="str">
        <f>IFERROR(VLOOKUP(B25,#REF!,2,FALSE),"Brazed In USA")</f>
        <v>Brazed In USA</v>
      </c>
      <c r="D25" s="128" t="s">
        <v>8863</v>
      </c>
      <c r="E25" s="128" t="s">
        <v>3744</v>
      </c>
      <c r="F25" s="132">
        <v>1276939</v>
      </c>
      <c r="G25" s="135">
        <v>45529</v>
      </c>
      <c r="H25" s="132" t="s">
        <v>5346</v>
      </c>
      <c r="I25" s="132">
        <v>1269498</v>
      </c>
      <c r="J25" s="128" t="s">
        <v>9129</v>
      </c>
      <c r="K25" s="128" t="s">
        <v>9108</v>
      </c>
      <c r="L25" s="128" t="s">
        <v>9124</v>
      </c>
      <c r="T25">
        <v>13607750</v>
      </c>
      <c r="U25">
        <f t="shared" si="0"/>
        <v>1004762155</v>
      </c>
      <c r="W25">
        <v>14081905</v>
      </c>
      <c r="X25" t="s">
        <v>9115</v>
      </c>
      <c r="Y25" t="s">
        <v>9311</v>
      </c>
      <c r="Z25" t="s">
        <v>5321</v>
      </c>
      <c r="AA25" t="s">
        <v>7237</v>
      </c>
      <c r="AB25" t="s">
        <v>9108</v>
      </c>
      <c r="AC25">
        <v>1004761397</v>
      </c>
      <c r="AD25" t="s">
        <v>9316</v>
      </c>
    </row>
    <row r="26" spans="1:30" x14ac:dyDescent="0.25">
      <c r="A26" s="128">
        <v>11</v>
      </c>
      <c r="B26" s="132">
        <v>14211932</v>
      </c>
      <c r="C26" s="132" t="str">
        <f>IFERROR(VLOOKUP(B26,#REF!,2,FALSE),"Brazed In USA")</f>
        <v>Brazed In USA</v>
      </c>
      <c r="D26" s="128" t="s">
        <v>8863</v>
      </c>
      <c r="E26" s="128" t="s">
        <v>3744</v>
      </c>
      <c r="F26" s="132">
        <v>1276939</v>
      </c>
      <c r="G26" s="135">
        <v>45501</v>
      </c>
      <c r="H26" s="132" t="s">
        <v>5346</v>
      </c>
      <c r="I26" s="132">
        <v>1269498</v>
      </c>
      <c r="J26" s="128" t="s">
        <v>9129</v>
      </c>
      <c r="K26" s="128" t="s">
        <v>9108</v>
      </c>
      <c r="L26" s="128" t="s">
        <v>9113</v>
      </c>
      <c r="T26">
        <v>13697078</v>
      </c>
      <c r="U26">
        <f t="shared" si="0"/>
        <v>1004762155</v>
      </c>
      <c r="W26">
        <v>13670127</v>
      </c>
      <c r="X26" t="s">
        <v>6160</v>
      </c>
      <c r="Y26" t="s">
        <v>9311</v>
      </c>
      <c r="Z26" t="s">
        <v>5294</v>
      </c>
      <c r="AA26">
        <v>999</v>
      </c>
      <c r="AB26" t="s">
        <v>9108</v>
      </c>
      <c r="AC26">
        <v>1004761397</v>
      </c>
      <c r="AD26" t="s">
        <v>9316</v>
      </c>
    </row>
    <row r="27" spans="1:30" x14ac:dyDescent="0.25">
      <c r="A27" s="128">
        <v>7</v>
      </c>
      <c r="B27" s="132">
        <v>14211930</v>
      </c>
      <c r="C27" s="132" t="str">
        <f>IFERROR(VLOOKUP(B27,#REF!,2,FALSE),"Brazed In USA")</f>
        <v>Brazed In USA</v>
      </c>
      <c r="D27" s="128" t="s">
        <v>8863</v>
      </c>
      <c r="E27" s="128" t="s">
        <v>3744</v>
      </c>
      <c r="F27" s="132">
        <v>1276939</v>
      </c>
      <c r="G27" s="135">
        <v>45496</v>
      </c>
      <c r="H27" s="132" t="s">
        <v>5346</v>
      </c>
      <c r="I27" s="132">
        <v>1269498</v>
      </c>
      <c r="J27" s="128" t="s">
        <v>9129</v>
      </c>
      <c r="K27" s="128" t="s">
        <v>9108</v>
      </c>
      <c r="L27" s="128" t="s">
        <v>9128</v>
      </c>
      <c r="T27">
        <v>13846598</v>
      </c>
      <c r="U27">
        <f t="shared" si="0"/>
        <v>1004761400</v>
      </c>
      <c r="W27">
        <v>13670338</v>
      </c>
      <c r="X27" t="s">
        <v>6160</v>
      </c>
      <c r="Y27" t="s">
        <v>9311</v>
      </c>
      <c r="Z27" t="s">
        <v>4205</v>
      </c>
      <c r="AA27">
        <v>999</v>
      </c>
      <c r="AB27" t="s">
        <v>9108</v>
      </c>
      <c r="AC27">
        <v>1004761397</v>
      </c>
      <c r="AD27" t="s">
        <v>9316</v>
      </c>
    </row>
    <row r="28" spans="1:30" x14ac:dyDescent="0.25">
      <c r="A28" s="128">
        <v>12</v>
      </c>
      <c r="B28" s="132">
        <v>14199938</v>
      </c>
      <c r="C28" s="132" t="str">
        <f>IFERROR(VLOOKUP(B28,#REF!,2,FALSE),"Brazed In USA")</f>
        <v>Brazed In USA</v>
      </c>
      <c r="D28" s="128" t="s">
        <v>8863</v>
      </c>
      <c r="E28" s="128" t="s">
        <v>3744</v>
      </c>
      <c r="F28" s="132">
        <v>1276939</v>
      </c>
      <c r="G28" s="135">
        <v>45470</v>
      </c>
      <c r="H28" s="132" t="s">
        <v>5346</v>
      </c>
      <c r="I28" s="132">
        <v>1269498</v>
      </c>
      <c r="J28" s="128" t="s">
        <v>9129</v>
      </c>
      <c r="K28" s="128" t="s">
        <v>9108</v>
      </c>
      <c r="L28" s="128" t="s">
        <v>9128</v>
      </c>
      <c r="T28">
        <v>14074749</v>
      </c>
      <c r="U28">
        <f t="shared" si="0"/>
        <v>1004761403</v>
      </c>
      <c r="W28">
        <v>13846205</v>
      </c>
      <c r="X28" t="s">
        <v>6160</v>
      </c>
      <c r="Y28" t="s">
        <v>9311</v>
      </c>
      <c r="Z28" t="s">
        <v>5294</v>
      </c>
      <c r="AA28">
        <v>999</v>
      </c>
      <c r="AB28" t="s">
        <v>9108</v>
      </c>
      <c r="AC28">
        <v>1004761397</v>
      </c>
      <c r="AD28" t="s">
        <v>9316</v>
      </c>
    </row>
    <row r="29" spans="1:30" x14ac:dyDescent="0.25">
      <c r="A29" s="128">
        <v>12</v>
      </c>
      <c r="B29" s="132">
        <v>14190172</v>
      </c>
      <c r="C29" s="132" t="str">
        <f>IFERROR(VLOOKUP(B29,#REF!,2,FALSE),"Brazed In USA")</f>
        <v>Brazed In USA</v>
      </c>
      <c r="D29" s="128" t="s">
        <v>8863</v>
      </c>
      <c r="E29" s="128" t="s">
        <v>3744</v>
      </c>
      <c r="F29" s="132">
        <v>1276939</v>
      </c>
      <c r="G29" s="135">
        <v>45453</v>
      </c>
      <c r="H29" s="132" t="s">
        <v>5346</v>
      </c>
      <c r="I29" s="132">
        <v>1269498</v>
      </c>
      <c r="J29" s="128" t="s">
        <v>9129</v>
      </c>
      <c r="K29" s="128" t="s">
        <v>9108</v>
      </c>
      <c r="L29" s="128" t="s">
        <v>9128</v>
      </c>
      <c r="T29">
        <v>14056707</v>
      </c>
      <c r="U29">
        <f t="shared" si="0"/>
        <v>1004761403</v>
      </c>
      <c r="W29">
        <v>13770623</v>
      </c>
      <c r="X29" t="s">
        <v>6160</v>
      </c>
      <c r="Y29" t="s">
        <v>9311</v>
      </c>
      <c r="Z29" t="s">
        <v>4205</v>
      </c>
      <c r="AA29">
        <v>999</v>
      </c>
      <c r="AB29" t="s">
        <v>9108</v>
      </c>
      <c r="AC29">
        <v>1004761397</v>
      </c>
      <c r="AD29" t="s">
        <v>9316</v>
      </c>
    </row>
    <row r="30" spans="1:30" x14ac:dyDescent="0.25">
      <c r="A30" s="128">
        <v>7</v>
      </c>
      <c r="B30" s="132">
        <v>14178471</v>
      </c>
      <c r="C30" s="132" t="str">
        <f>IFERROR(VLOOKUP(B30,#REF!,2,FALSE),"Brazed In USA")</f>
        <v>Brazed In USA</v>
      </c>
      <c r="D30" s="128" t="s">
        <v>8863</v>
      </c>
      <c r="E30" s="128" t="s">
        <v>3744</v>
      </c>
      <c r="F30" s="132">
        <v>1276939</v>
      </c>
      <c r="G30" s="135">
        <v>45453</v>
      </c>
      <c r="H30" s="132" t="s">
        <v>5346</v>
      </c>
      <c r="I30" s="132">
        <v>1269498</v>
      </c>
      <c r="J30" s="128" t="s">
        <v>9129</v>
      </c>
      <c r="K30" s="128" t="s">
        <v>9108</v>
      </c>
      <c r="L30" s="128" t="s">
        <v>9128</v>
      </c>
      <c r="T30">
        <v>14081905</v>
      </c>
      <c r="U30">
        <f t="shared" si="0"/>
        <v>1004761397</v>
      </c>
      <c r="W30">
        <v>13867749</v>
      </c>
      <c r="X30" t="s">
        <v>6160</v>
      </c>
      <c r="Y30" t="s">
        <v>9311</v>
      </c>
      <c r="Z30" t="s">
        <v>5294</v>
      </c>
      <c r="AA30">
        <v>999</v>
      </c>
      <c r="AB30" t="s">
        <v>9108</v>
      </c>
      <c r="AC30">
        <v>1004761400</v>
      </c>
      <c r="AD30" t="s">
        <v>9317</v>
      </c>
    </row>
    <row r="31" spans="1:30" x14ac:dyDescent="0.25">
      <c r="A31" s="128">
        <v>7</v>
      </c>
      <c r="B31" s="132">
        <v>14119214</v>
      </c>
      <c r="C31" s="132" t="str">
        <f>IFERROR(VLOOKUP(B31,#REF!,2,FALSE),"Brazed In USA")</f>
        <v>Brazed In USA</v>
      </c>
      <c r="D31" s="128" t="s">
        <v>8863</v>
      </c>
      <c r="E31" s="128" t="s">
        <v>3744</v>
      </c>
      <c r="F31" s="132">
        <v>1276939</v>
      </c>
      <c r="G31" s="135">
        <v>45343</v>
      </c>
      <c r="H31" s="132" t="s">
        <v>5346</v>
      </c>
      <c r="I31" s="132">
        <v>1269498</v>
      </c>
      <c r="J31" s="128" t="s">
        <v>9129</v>
      </c>
      <c r="K31" s="128" t="s">
        <v>9108</v>
      </c>
      <c r="L31" s="128" t="s">
        <v>9128</v>
      </c>
      <c r="T31">
        <v>13740204</v>
      </c>
      <c r="U31">
        <f t="shared" si="0"/>
        <v>1004761387</v>
      </c>
      <c r="W31">
        <v>13886505</v>
      </c>
      <c r="X31" t="s">
        <v>6160</v>
      </c>
      <c r="Y31" t="s">
        <v>9311</v>
      </c>
      <c r="Z31" t="s">
        <v>5294</v>
      </c>
      <c r="AA31">
        <v>999</v>
      </c>
      <c r="AB31" t="s">
        <v>9108</v>
      </c>
      <c r="AC31">
        <v>1004761400</v>
      </c>
      <c r="AD31" t="s">
        <v>9317</v>
      </c>
    </row>
    <row r="32" spans="1:30" x14ac:dyDescent="0.25">
      <c r="A32" s="128">
        <v>8</v>
      </c>
      <c r="B32" s="132">
        <v>13521409</v>
      </c>
      <c r="C32" s="132" t="str">
        <f>IFERROR(VLOOKUP(B32,#REF!,2,FALSE),"Brazed In USA")</f>
        <v>Brazed In USA</v>
      </c>
      <c r="D32" s="128" t="s">
        <v>5324</v>
      </c>
      <c r="E32" s="128" t="s">
        <v>3908</v>
      </c>
      <c r="F32" s="132">
        <v>1056029</v>
      </c>
      <c r="G32" s="135">
        <v>44166</v>
      </c>
      <c r="H32" s="132" t="s">
        <v>3813</v>
      </c>
      <c r="I32" s="132">
        <v>1158490</v>
      </c>
      <c r="J32" s="128" t="s">
        <v>9139</v>
      </c>
      <c r="K32" s="128" t="s">
        <v>9108</v>
      </c>
      <c r="L32" s="128" t="s">
        <v>9136</v>
      </c>
      <c r="T32">
        <v>13712066</v>
      </c>
      <c r="U32">
        <f t="shared" si="0"/>
        <v>1004758789</v>
      </c>
      <c r="W32">
        <v>13923839</v>
      </c>
      <c r="X32" t="s">
        <v>6160</v>
      </c>
      <c r="Y32" t="s">
        <v>9311</v>
      </c>
      <c r="Z32" t="s">
        <v>5294</v>
      </c>
      <c r="AA32">
        <v>999</v>
      </c>
      <c r="AB32" t="s">
        <v>9108</v>
      </c>
      <c r="AC32">
        <v>1004761400</v>
      </c>
      <c r="AD32" t="s">
        <v>9317</v>
      </c>
    </row>
    <row r="33" spans="1:30" x14ac:dyDescent="0.25">
      <c r="A33" s="128">
        <v>4</v>
      </c>
      <c r="B33" s="132">
        <v>12947677</v>
      </c>
      <c r="C33" s="132" t="str">
        <f>IFERROR(VLOOKUP(B33,#REF!,2,FALSE),"Brazed In USA")</f>
        <v>Brazed In USA</v>
      </c>
      <c r="D33" s="128" t="s">
        <v>5334</v>
      </c>
      <c r="E33" s="128" t="s">
        <v>4698</v>
      </c>
      <c r="F33" s="132" t="s">
        <v>8279</v>
      </c>
      <c r="G33" s="135" t="s">
        <v>8279</v>
      </c>
      <c r="H33" s="132" t="s">
        <v>8279</v>
      </c>
      <c r="I33" s="132" t="s">
        <v>8279</v>
      </c>
      <c r="J33" s="128" t="s">
        <v>7212</v>
      </c>
      <c r="K33" s="128" t="s">
        <v>9108</v>
      </c>
      <c r="L33" s="128" t="s">
        <v>9107</v>
      </c>
      <c r="T33">
        <v>13739190</v>
      </c>
      <c r="U33">
        <f t="shared" si="0"/>
        <v>1004761387</v>
      </c>
      <c r="W33">
        <v>13846598</v>
      </c>
      <c r="X33" t="s">
        <v>6160</v>
      </c>
      <c r="Y33" t="s">
        <v>9311</v>
      </c>
      <c r="Z33" t="s">
        <v>4205</v>
      </c>
      <c r="AA33">
        <v>999</v>
      </c>
      <c r="AB33" t="s">
        <v>9108</v>
      </c>
      <c r="AC33">
        <v>1004761400</v>
      </c>
      <c r="AD33" t="s">
        <v>9317</v>
      </c>
    </row>
    <row r="34" spans="1:30" x14ac:dyDescent="0.25">
      <c r="A34" s="128">
        <v>2</v>
      </c>
      <c r="B34" s="132">
        <v>13655960</v>
      </c>
      <c r="C34" s="132" t="str">
        <f>IFERROR(VLOOKUP(B34,#REF!,2,FALSE),"Brazed In USA")</f>
        <v>Brazed In USA</v>
      </c>
      <c r="D34" s="128" t="s">
        <v>5334</v>
      </c>
      <c r="E34" s="128" t="s">
        <v>4698</v>
      </c>
      <c r="F34" s="132" t="s">
        <v>3978</v>
      </c>
      <c r="G34" s="135">
        <v>44588</v>
      </c>
      <c r="H34" s="132" t="s">
        <v>3813</v>
      </c>
      <c r="I34" s="132">
        <v>1145825</v>
      </c>
      <c r="J34" s="128">
        <v>999</v>
      </c>
      <c r="K34" s="128" t="s">
        <v>9108</v>
      </c>
      <c r="L34" s="128" t="s">
        <v>9109</v>
      </c>
      <c r="T34">
        <v>13754554</v>
      </c>
      <c r="U34">
        <f t="shared" si="0"/>
        <v>1004761387</v>
      </c>
      <c r="W34">
        <v>13877780</v>
      </c>
      <c r="X34" t="s">
        <v>6160</v>
      </c>
      <c r="Y34" t="s">
        <v>9311</v>
      </c>
      <c r="Z34" t="s">
        <v>4205</v>
      </c>
      <c r="AA34">
        <v>999</v>
      </c>
      <c r="AB34" t="s">
        <v>9108</v>
      </c>
      <c r="AC34">
        <v>1004761400</v>
      </c>
      <c r="AD34" t="s">
        <v>9317</v>
      </c>
    </row>
    <row r="35" spans="1:30" x14ac:dyDescent="0.25">
      <c r="A35" s="128">
        <v>1</v>
      </c>
      <c r="B35" s="132">
        <v>13740204</v>
      </c>
      <c r="C35" s="132" t="str">
        <f>IFERROR(VLOOKUP(B35,#REF!,2,FALSE),"Brazed In USA")</f>
        <v>Brazed In USA</v>
      </c>
      <c r="D35" s="128" t="s">
        <v>5334</v>
      </c>
      <c r="E35" s="128" t="s">
        <v>4698</v>
      </c>
      <c r="F35" s="132" t="s">
        <v>3978</v>
      </c>
      <c r="G35" s="135">
        <v>44707</v>
      </c>
      <c r="H35" s="132" t="s">
        <v>3813</v>
      </c>
      <c r="I35" s="132">
        <v>1145825</v>
      </c>
      <c r="J35" s="128">
        <v>999</v>
      </c>
      <c r="K35" s="128" t="s">
        <v>9108</v>
      </c>
      <c r="L35" s="128" t="s">
        <v>9111</v>
      </c>
      <c r="T35">
        <v>13884776</v>
      </c>
      <c r="U35">
        <f t="shared" si="0"/>
        <v>1004761393</v>
      </c>
      <c r="W35">
        <v>14093083</v>
      </c>
      <c r="X35" t="s">
        <v>6160</v>
      </c>
      <c r="Y35" t="s">
        <v>9311</v>
      </c>
      <c r="Z35" t="s">
        <v>5294</v>
      </c>
      <c r="AA35" t="s">
        <v>7223</v>
      </c>
      <c r="AB35" t="s">
        <v>9108</v>
      </c>
      <c r="AC35">
        <v>1004761403</v>
      </c>
      <c r="AD35" t="s">
        <v>9318</v>
      </c>
    </row>
    <row r="36" spans="1:30" x14ac:dyDescent="0.25">
      <c r="A36" s="128">
        <v>1</v>
      </c>
      <c r="B36" s="132">
        <v>13740200</v>
      </c>
      <c r="C36" s="132" t="str">
        <f>IFERROR(VLOOKUP(B36,#REF!,2,FALSE),"Brazed In USA")</f>
        <v>Brazed In USA</v>
      </c>
      <c r="D36" s="128" t="s">
        <v>5334</v>
      </c>
      <c r="E36" s="128" t="s">
        <v>4698</v>
      </c>
      <c r="F36" s="132" t="s">
        <v>3978</v>
      </c>
      <c r="G36" s="135">
        <v>44705</v>
      </c>
      <c r="H36" s="132" t="s">
        <v>3813</v>
      </c>
      <c r="I36" s="132">
        <v>1145825</v>
      </c>
      <c r="J36" s="128">
        <v>999</v>
      </c>
      <c r="K36" s="128" t="s">
        <v>9108</v>
      </c>
      <c r="L36" s="128" t="s">
        <v>9110</v>
      </c>
      <c r="T36">
        <v>13865013</v>
      </c>
      <c r="U36">
        <f t="shared" si="0"/>
        <v>1004761393</v>
      </c>
      <c r="W36">
        <v>14074749</v>
      </c>
      <c r="X36" t="s">
        <v>6160</v>
      </c>
      <c r="Y36" t="s">
        <v>9311</v>
      </c>
      <c r="Z36" t="s">
        <v>5294</v>
      </c>
      <c r="AA36" t="s">
        <v>7223</v>
      </c>
      <c r="AB36" t="s">
        <v>9108</v>
      </c>
      <c r="AC36">
        <v>1004761403</v>
      </c>
      <c r="AD36" t="s">
        <v>9318</v>
      </c>
    </row>
    <row r="37" spans="1:30" x14ac:dyDescent="0.25">
      <c r="A37" s="128">
        <v>2</v>
      </c>
      <c r="B37" s="132">
        <v>13719634</v>
      </c>
      <c r="C37" s="132" t="str">
        <f>IFERROR(VLOOKUP(B37,#REF!,2,FALSE),"Brazed In USA")</f>
        <v>Brazed In USA</v>
      </c>
      <c r="D37" s="128" t="s">
        <v>5334</v>
      </c>
      <c r="E37" s="128" t="s">
        <v>4698</v>
      </c>
      <c r="F37" s="132" t="s">
        <v>3978</v>
      </c>
      <c r="G37" s="135">
        <v>44696</v>
      </c>
      <c r="H37" s="132" t="s">
        <v>3813</v>
      </c>
      <c r="I37" s="132">
        <v>1145825</v>
      </c>
      <c r="J37" s="128">
        <v>999</v>
      </c>
      <c r="K37" s="128" t="s">
        <v>9108</v>
      </c>
      <c r="L37" s="128" t="s">
        <v>9110</v>
      </c>
      <c r="T37">
        <v>14119214</v>
      </c>
      <c r="U37">
        <f t="shared" si="0"/>
        <v>1004762122</v>
      </c>
      <c r="W37">
        <v>14056707</v>
      </c>
      <c r="X37" t="s">
        <v>6160</v>
      </c>
      <c r="Y37" t="s">
        <v>9311</v>
      </c>
      <c r="Z37" t="s">
        <v>5294</v>
      </c>
      <c r="AA37" t="s">
        <v>7223</v>
      </c>
      <c r="AB37" t="s">
        <v>9108</v>
      </c>
      <c r="AC37">
        <v>1004761403</v>
      </c>
      <c r="AD37" t="s">
        <v>9318</v>
      </c>
    </row>
    <row r="38" spans="1:30" x14ac:dyDescent="0.25">
      <c r="A38" s="128">
        <v>3</v>
      </c>
      <c r="B38" s="132">
        <v>13719632</v>
      </c>
      <c r="C38" s="132" t="str">
        <f>IFERROR(VLOOKUP(B38,#REF!,2,FALSE),"Brazed In USA")</f>
        <v>Brazed In USA</v>
      </c>
      <c r="D38" s="128" t="s">
        <v>5334</v>
      </c>
      <c r="E38" s="128" t="s">
        <v>4698</v>
      </c>
      <c r="F38" s="132" t="s">
        <v>3978</v>
      </c>
      <c r="G38" s="135">
        <v>44686</v>
      </c>
      <c r="H38" s="132" t="s">
        <v>3813</v>
      </c>
      <c r="I38" s="132">
        <v>1145825</v>
      </c>
      <c r="J38" s="128">
        <v>999</v>
      </c>
      <c r="K38" s="128" t="s">
        <v>9108</v>
      </c>
      <c r="L38" s="128" t="s">
        <v>9111</v>
      </c>
      <c r="T38">
        <v>14190173</v>
      </c>
      <c r="U38">
        <f t="shared" si="0"/>
        <v>1004762122</v>
      </c>
      <c r="W38">
        <v>14081145</v>
      </c>
      <c r="X38" t="s">
        <v>6160</v>
      </c>
      <c r="Y38" t="s">
        <v>9311</v>
      </c>
      <c r="Z38" t="s">
        <v>5294</v>
      </c>
      <c r="AA38" t="s">
        <v>7223</v>
      </c>
      <c r="AB38" t="s">
        <v>9108</v>
      </c>
      <c r="AC38">
        <v>1004761403</v>
      </c>
      <c r="AD38" t="s">
        <v>9318</v>
      </c>
    </row>
    <row r="39" spans="1:30" x14ac:dyDescent="0.25">
      <c r="A39" s="128">
        <v>1</v>
      </c>
      <c r="B39" s="132">
        <v>13719636</v>
      </c>
      <c r="C39" s="132" t="str">
        <f>IFERROR(VLOOKUP(B39,#REF!,2,FALSE),"Brazed In USA")</f>
        <v>Brazed In USA</v>
      </c>
      <c r="D39" s="128" t="s">
        <v>5334</v>
      </c>
      <c r="E39" s="128" t="s">
        <v>4698</v>
      </c>
      <c r="F39" s="132" t="s">
        <v>3978</v>
      </c>
      <c r="G39" s="135">
        <v>44679</v>
      </c>
      <c r="H39" s="132" t="s">
        <v>3813</v>
      </c>
      <c r="I39" s="132">
        <v>1145825</v>
      </c>
      <c r="J39" s="128">
        <v>999</v>
      </c>
      <c r="K39" s="128" t="s">
        <v>9108</v>
      </c>
      <c r="L39" s="128" t="s">
        <v>9110</v>
      </c>
      <c r="T39">
        <v>13845933</v>
      </c>
      <c r="U39">
        <f t="shared" si="0"/>
        <v>1004762156</v>
      </c>
      <c r="W39">
        <v>14074751</v>
      </c>
      <c r="X39" t="s">
        <v>6160</v>
      </c>
      <c r="Y39" t="s">
        <v>9311</v>
      </c>
      <c r="Z39" t="s">
        <v>5294</v>
      </c>
      <c r="AA39" t="s">
        <v>7223</v>
      </c>
      <c r="AB39" t="s">
        <v>9108</v>
      </c>
      <c r="AC39">
        <v>1004761403</v>
      </c>
      <c r="AD39" t="s">
        <v>9318</v>
      </c>
    </row>
    <row r="40" spans="1:30" x14ac:dyDescent="0.25">
      <c r="A40" s="128">
        <v>8</v>
      </c>
      <c r="B40" s="132">
        <v>14144640</v>
      </c>
      <c r="C40" s="132" t="str">
        <f>IFERROR(VLOOKUP(B40,#REF!,2,FALSE),"Brazed In USA")</f>
        <v>Brazed In USA</v>
      </c>
      <c r="D40" s="128" t="s">
        <v>5334</v>
      </c>
      <c r="E40" s="128" t="s">
        <v>4693</v>
      </c>
      <c r="F40" s="132" t="s">
        <v>5049</v>
      </c>
      <c r="G40" s="135">
        <v>45403</v>
      </c>
      <c r="H40" s="132" t="s">
        <v>3813</v>
      </c>
      <c r="I40" s="132">
        <v>1245431</v>
      </c>
      <c r="J40" s="128" t="s">
        <v>7212</v>
      </c>
      <c r="K40" s="128" t="s">
        <v>9108</v>
      </c>
      <c r="L40" s="128" t="s">
        <v>9113</v>
      </c>
      <c r="T40">
        <v>13862294</v>
      </c>
      <c r="U40">
        <f t="shared" si="0"/>
        <v>1004762159</v>
      </c>
      <c r="W40">
        <v>14074750</v>
      </c>
      <c r="X40" t="s">
        <v>6160</v>
      </c>
      <c r="Y40" t="s">
        <v>9311</v>
      </c>
      <c r="Z40" t="s">
        <v>5294</v>
      </c>
      <c r="AA40" t="s">
        <v>7223</v>
      </c>
      <c r="AB40" t="s">
        <v>9108</v>
      </c>
      <c r="AC40">
        <v>1004761407</v>
      </c>
      <c r="AD40" t="s">
        <v>9319</v>
      </c>
    </row>
    <row r="41" spans="1:30" x14ac:dyDescent="0.25">
      <c r="A41" s="128">
        <v>5</v>
      </c>
      <c r="B41" s="132">
        <v>13912279</v>
      </c>
      <c r="C41" s="132" t="str">
        <f>IFERROR(VLOOKUP(B41,#REF!,2,FALSE),"Brazed In USA")</f>
        <v>Brazed In USA</v>
      </c>
      <c r="D41" s="128" t="s">
        <v>5334</v>
      </c>
      <c r="E41" s="128" t="s">
        <v>4693</v>
      </c>
      <c r="F41" s="132">
        <v>1020531</v>
      </c>
      <c r="G41" s="135">
        <v>45214</v>
      </c>
      <c r="H41" s="132" t="s">
        <v>3813</v>
      </c>
      <c r="I41" s="132">
        <v>1146009</v>
      </c>
      <c r="J41" s="128">
        <v>999</v>
      </c>
      <c r="K41" s="128" t="s">
        <v>9108</v>
      </c>
      <c r="L41" s="128" t="s">
        <v>9107</v>
      </c>
      <c r="T41">
        <v>13870634</v>
      </c>
      <c r="U41">
        <f t="shared" si="0"/>
        <v>1004762160</v>
      </c>
      <c r="W41">
        <v>13971110</v>
      </c>
      <c r="X41" t="s">
        <v>9122</v>
      </c>
      <c r="Y41" t="s">
        <v>9311</v>
      </c>
      <c r="Z41" t="s">
        <v>5350</v>
      </c>
      <c r="AA41">
        <v>999</v>
      </c>
      <c r="AB41" t="s">
        <v>9108</v>
      </c>
      <c r="AC41">
        <v>1004761407</v>
      </c>
      <c r="AD41" t="s">
        <v>9319</v>
      </c>
    </row>
    <row r="42" spans="1:30" x14ac:dyDescent="0.25">
      <c r="A42" s="128">
        <v>8</v>
      </c>
      <c r="B42" s="132">
        <v>13994921</v>
      </c>
      <c r="C42" s="132" t="str">
        <f>IFERROR(VLOOKUP(B42,#REF!,2,FALSE),"Brazed In USA")</f>
        <v>Brazed In USA</v>
      </c>
      <c r="D42" s="128" t="s">
        <v>5334</v>
      </c>
      <c r="E42" s="128" t="s">
        <v>4693</v>
      </c>
      <c r="F42" s="132">
        <v>1251098</v>
      </c>
      <c r="G42" s="135">
        <v>45145</v>
      </c>
      <c r="H42" s="132" t="s">
        <v>3813</v>
      </c>
      <c r="I42" s="132">
        <v>1245431</v>
      </c>
      <c r="J42" s="128" t="s">
        <v>7212</v>
      </c>
      <c r="K42" s="128" t="s">
        <v>9108</v>
      </c>
      <c r="L42" s="128" t="s">
        <v>9113</v>
      </c>
      <c r="T42">
        <v>13771583</v>
      </c>
      <c r="U42">
        <f t="shared" si="0"/>
        <v>1004762156</v>
      </c>
      <c r="W42">
        <v>14056700</v>
      </c>
      <c r="X42" t="s">
        <v>9122</v>
      </c>
      <c r="Y42" t="s">
        <v>9311</v>
      </c>
      <c r="Z42" t="s">
        <v>5350</v>
      </c>
      <c r="AA42">
        <v>999</v>
      </c>
      <c r="AB42" t="s">
        <v>9108</v>
      </c>
      <c r="AC42">
        <v>1004761407</v>
      </c>
      <c r="AD42" t="s">
        <v>9319</v>
      </c>
    </row>
    <row r="43" spans="1:30" x14ac:dyDescent="0.25">
      <c r="A43" s="128">
        <v>15</v>
      </c>
      <c r="B43" s="132">
        <v>13884776</v>
      </c>
      <c r="C43" s="132" t="str">
        <f>IFERROR(VLOOKUP(B43,#REF!,2,FALSE),"Brazed In USA")</f>
        <v>Brazed In USA</v>
      </c>
      <c r="D43" s="128" t="s">
        <v>5334</v>
      </c>
      <c r="E43" s="128" t="s">
        <v>4693</v>
      </c>
      <c r="F43" s="132">
        <v>1020531</v>
      </c>
      <c r="G43" s="135">
        <v>45092</v>
      </c>
      <c r="H43" s="132" t="s">
        <v>3813</v>
      </c>
      <c r="I43" s="132">
        <v>1146009</v>
      </c>
      <c r="J43" s="128" t="s">
        <v>7212</v>
      </c>
      <c r="K43" s="128" t="s">
        <v>9108</v>
      </c>
      <c r="L43" s="128" t="s">
        <v>9112</v>
      </c>
      <c r="T43">
        <v>13771589</v>
      </c>
      <c r="U43">
        <f t="shared" si="0"/>
        <v>1004762159</v>
      </c>
      <c r="W43">
        <v>14104599</v>
      </c>
      <c r="X43" t="s">
        <v>9122</v>
      </c>
      <c r="Y43" t="s">
        <v>9311</v>
      </c>
      <c r="Z43" t="s">
        <v>5350</v>
      </c>
      <c r="AA43" t="s">
        <v>9123</v>
      </c>
      <c r="AB43" t="s">
        <v>9108</v>
      </c>
      <c r="AC43">
        <v>1004761407</v>
      </c>
      <c r="AD43" t="s">
        <v>9319</v>
      </c>
    </row>
    <row r="44" spans="1:30" x14ac:dyDescent="0.25">
      <c r="A44" s="128">
        <v>10</v>
      </c>
      <c r="B44" s="132">
        <v>13865013</v>
      </c>
      <c r="C44" s="132" t="str">
        <f>IFERROR(VLOOKUP(B44,#REF!,2,FALSE),"Brazed In USA")</f>
        <v>Brazed In USA</v>
      </c>
      <c r="D44" s="128" t="s">
        <v>5334</v>
      </c>
      <c r="E44" s="128" t="s">
        <v>4693</v>
      </c>
      <c r="F44" s="132">
        <v>1020531</v>
      </c>
      <c r="G44" s="135">
        <v>45033</v>
      </c>
      <c r="H44" s="132" t="s">
        <v>3813</v>
      </c>
      <c r="I44" s="132">
        <v>1146009</v>
      </c>
      <c r="J44" s="128" t="s">
        <v>7212</v>
      </c>
      <c r="K44" s="128" t="s">
        <v>9108</v>
      </c>
      <c r="L44" s="128" t="s">
        <v>9113</v>
      </c>
      <c r="T44">
        <v>13791389</v>
      </c>
      <c r="U44">
        <f t="shared" si="0"/>
        <v>1004762159</v>
      </c>
      <c r="W44">
        <v>14073989</v>
      </c>
      <c r="X44" t="s">
        <v>9122</v>
      </c>
      <c r="Y44" t="s">
        <v>9311</v>
      </c>
      <c r="Z44" t="s">
        <v>5350</v>
      </c>
      <c r="AA44" t="s">
        <v>9123</v>
      </c>
      <c r="AB44" t="s">
        <v>9108</v>
      </c>
      <c r="AC44">
        <v>1004761407</v>
      </c>
      <c r="AD44" t="s">
        <v>9319</v>
      </c>
    </row>
    <row r="45" spans="1:30" x14ac:dyDescent="0.25">
      <c r="A45" s="128">
        <v>3</v>
      </c>
      <c r="B45" s="132">
        <v>13845939</v>
      </c>
      <c r="C45" s="132" t="str">
        <f>IFERROR(VLOOKUP(B45,#REF!,2,FALSE),"Brazed In USA")</f>
        <v>Brazed In USA</v>
      </c>
      <c r="D45" s="128" t="s">
        <v>5334</v>
      </c>
      <c r="E45" s="128" t="s">
        <v>4693</v>
      </c>
      <c r="F45" s="132">
        <v>1020531</v>
      </c>
      <c r="G45" s="135">
        <v>44997</v>
      </c>
      <c r="H45" s="132" t="s">
        <v>3813</v>
      </c>
      <c r="I45" s="132">
        <v>1146009</v>
      </c>
      <c r="J45" s="128">
        <v>999</v>
      </c>
      <c r="K45" s="128" t="s">
        <v>9108</v>
      </c>
      <c r="L45" s="128" t="s">
        <v>9107</v>
      </c>
      <c r="T45">
        <v>13685077</v>
      </c>
      <c r="U45">
        <f t="shared" si="0"/>
        <v>1004762151</v>
      </c>
      <c r="W45">
        <v>14104605</v>
      </c>
      <c r="X45" t="s">
        <v>9122</v>
      </c>
      <c r="Y45" t="s">
        <v>9311</v>
      </c>
      <c r="Z45" t="s">
        <v>5350</v>
      </c>
      <c r="AA45" t="s">
        <v>9123</v>
      </c>
      <c r="AB45" t="s">
        <v>9108</v>
      </c>
      <c r="AC45">
        <v>1004761409</v>
      </c>
      <c r="AD45" t="s">
        <v>9320</v>
      </c>
    </row>
    <row r="46" spans="1:30" x14ac:dyDescent="0.25">
      <c r="A46" s="128">
        <v>1</v>
      </c>
      <c r="B46" s="132">
        <v>13860646</v>
      </c>
      <c r="C46" s="132" t="str">
        <f>IFERROR(VLOOKUP(B46,#REF!,2,FALSE),"Brazed In USA")</f>
        <v>Brazed In USA</v>
      </c>
      <c r="D46" s="128" t="s">
        <v>5334</v>
      </c>
      <c r="E46" s="128" t="s">
        <v>4693</v>
      </c>
      <c r="F46" s="132">
        <v>1020531</v>
      </c>
      <c r="G46" s="135">
        <v>44928</v>
      </c>
      <c r="H46" s="132" t="s">
        <v>3813</v>
      </c>
      <c r="I46" s="132">
        <v>1146009</v>
      </c>
      <c r="J46" s="128">
        <v>999</v>
      </c>
      <c r="K46" s="128" t="s">
        <v>9108</v>
      </c>
      <c r="L46" s="128" t="s">
        <v>9107</v>
      </c>
      <c r="T46">
        <v>13695797</v>
      </c>
      <c r="U46">
        <f t="shared" si="0"/>
        <v>1004762151</v>
      </c>
      <c r="W46">
        <v>14109676</v>
      </c>
      <c r="X46" t="s">
        <v>9122</v>
      </c>
      <c r="Y46" t="s">
        <v>9311</v>
      </c>
      <c r="Z46" t="s">
        <v>5350</v>
      </c>
      <c r="AA46" t="s">
        <v>9123</v>
      </c>
      <c r="AB46" t="s">
        <v>9108</v>
      </c>
      <c r="AC46">
        <v>1004761409</v>
      </c>
      <c r="AD46" t="s">
        <v>9320</v>
      </c>
    </row>
    <row r="47" spans="1:30" x14ac:dyDescent="0.25">
      <c r="A47" s="128">
        <v>1</v>
      </c>
      <c r="B47" s="132">
        <v>13754554</v>
      </c>
      <c r="C47" s="132" t="str">
        <f>IFERROR(VLOOKUP(B47,#REF!,2,FALSE),"Brazed In USA")</f>
        <v>Brazed In USA</v>
      </c>
      <c r="D47" s="128" t="s">
        <v>5334</v>
      </c>
      <c r="E47" s="128" t="s">
        <v>4693</v>
      </c>
      <c r="F47" s="132">
        <v>1020531</v>
      </c>
      <c r="G47" s="135">
        <v>44773</v>
      </c>
      <c r="H47" s="132" t="s">
        <v>3813</v>
      </c>
      <c r="I47" s="132">
        <v>1146009</v>
      </c>
      <c r="J47" s="128">
        <v>999</v>
      </c>
      <c r="K47" s="128" t="s">
        <v>9108</v>
      </c>
      <c r="L47" s="128" t="s">
        <v>9111</v>
      </c>
      <c r="T47">
        <v>13711524</v>
      </c>
      <c r="U47">
        <f t="shared" si="0"/>
        <v>1004762155</v>
      </c>
      <c r="W47">
        <v>14144624</v>
      </c>
      <c r="X47" t="s">
        <v>9122</v>
      </c>
      <c r="Y47" t="s">
        <v>9311</v>
      </c>
      <c r="Z47" t="s">
        <v>5350</v>
      </c>
      <c r="AA47" t="s">
        <v>9123</v>
      </c>
      <c r="AB47" t="s">
        <v>9108</v>
      </c>
      <c r="AC47">
        <v>1004761409</v>
      </c>
      <c r="AD47" t="s">
        <v>9320</v>
      </c>
    </row>
    <row r="48" spans="1:30" x14ac:dyDescent="0.25">
      <c r="A48" s="128">
        <v>1</v>
      </c>
      <c r="B48" s="132">
        <v>13739190</v>
      </c>
      <c r="C48" s="132" t="str">
        <f>IFERROR(VLOOKUP(B48,#REF!,2,FALSE),"Brazed In USA")</f>
        <v>Brazed In USA</v>
      </c>
      <c r="D48" s="128" t="s">
        <v>5334</v>
      </c>
      <c r="E48" s="128" t="s">
        <v>4693</v>
      </c>
      <c r="F48" s="132">
        <v>1020531</v>
      </c>
      <c r="G48" s="135">
        <v>44739</v>
      </c>
      <c r="H48" s="132" t="s">
        <v>3813</v>
      </c>
      <c r="I48" s="132">
        <v>1146009</v>
      </c>
      <c r="J48" s="128">
        <v>999</v>
      </c>
      <c r="K48" s="128" t="s">
        <v>9108</v>
      </c>
      <c r="L48" s="128" t="s">
        <v>9111</v>
      </c>
      <c r="T48">
        <v>13970794</v>
      </c>
      <c r="U48">
        <f t="shared" si="0"/>
        <v>1004762117</v>
      </c>
      <c r="W48">
        <v>14144625</v>
      </c>
      <c r="X48" t="s">
        <v>9122</v>
      </c>
      <c r="Y48" t="s">
        <v>9311</v>
      </c>
      <c r="Z48" t="s">
        <v>5350</v>
      </c>
      <c r="AA48" t="s">
        <v>9123</v>
      </c>
      <c r="AB48" t="s">
        <v>9108</v>
      </c>
      <c r="AC48">
        <v>1004761409</v>
      </c>
      <c r="AD48" t="s">
        <v>9320</v>
      </c>
    </row>
    <row r="49" spans="1:30" x14ac:dyDescent="0.25">
      <c r="A49" s="128">
        <v>2</v>
      </c>
      <c r="B49" s="132">
        <v>13712066</v>
      </c>
      <c r="C49" s="132" t="str">
        <f>IFERROR(VLOOKUP(B49,#REF!,2,FALSE),"Brazed In USA")</f>
        <v>Brazed In USA</v>
      </c>
      <c r="D49" s="128" t="s">
        <v>5334</v>
      </c>
      <c r="E49" s="128" t="s">
        <v>4693</v>
      </c>
      <c r="F49" s="132">
        <v>1020531</v>
      </c>
      <c r="G49" s="135">
        <v>44699</v>
      </c>
      <c r="H49" s="132" t="s">
        <v>3813</v>
      </c>
      <c r="I49" s="132">
        <v>1146009</v>
      </c>
      <c r="J49" s="128">
        <v>999</v>
      </c>
      <c r="K49" s="128" t="s">
        <v>9108</v>
      </c>
      <c r="L49" s="128" t="s">
        <v>9110</v>
      </c>
      <c r="T49">
        <v>13807902</v>
      </c>
      <c r="U49">
        <f t="shared" si="0"/>
        <v>1004762117</v>
      </c>
      <c r="W49">
        <v>14127551</v>
      </c>
      <c r="X49" t="s">
        <v>9122</v>
      </c>
      <c r="Y49" t="s">
        <v>9311</v>
      </c>
      <c r="Z49" t="s">
        <v>5350</v>
      </c>
      <c r="AA49" t="s">
        <v>9123</v>
      </c>
      <c r="AB49" t="s">
        <v>9108</v>
      </c>
      <c r="AC49">
        <v>1004761409</v>
      </c>
      <c r="AD49" t="s">
        <v>9320</v>
      </c>
    </row>
    <row r="50" spans="1:30" x14ac:dyDescent="0.25">
      <c r="A50" s="128">
        <v>9</v>
      </c>
      <c r="B50" s="132">
        <v>14081906</v>
      </c>
      <c r="C50" s="132" t="str">
        <f>IFERROR(VLOOKUP(B50,#REF!,2,FALSE),"Brazed In USA")</f>
        <v>Brazed In USA</v>
      </c>
      <c r="D50" s="128" t="s">
        <v>9115</v>
      </c>
      <c r="E50" s="128" t="s">
        <v>5321</v>
      </c>
      <c r="F50" s="132" t="s">
        <v>5760</v>
      </c>
      <c r="G50" s="135">
        <v>45361</v>
      </c>
      <c r="H50" s="132" t="s">
        <v>5346</v>
      </c>
      <c r="I50" s="132">
        <v>1267122</v>
      </c>
      <c r="J50" s="128" t="s">
        <v>7237</v>
      </c>
      <c r="K50" s="128" t="s">
        <v>9108</v>
      </c>
      <c r="L50" s="128" t="s">
        <v>9114</v>
      </c>
      <c r="T50">
        <v>13824385</v>
      </c>
      <c r="U50">
        <f t="shared" si="0"/>
        <v>1004762117</v>
      </c>
      <c r="W50">
        <v>14167828</v>
      </c>
      <c r="X50" t="s">
        <v>9122</v>
      </c>
      <c r="Y50" t="s">
        <v>9311</v>
      </c>
      <c r="Z50" t="s">
        <v>5350</v>
      </c>
      <c r="AA50" t="s">
        <v>9123</v>
      </c>
      <c r="AB50" t="s">
        <v>9108</v>
      </c>
      <c r="AC50">
        <v>1004761412</v>
      </c>
      <c r="AD50" t="s">
        <v>9321</v>
      </c>
    </row>
    <row r="51" spans="1:30" x14ac:dyDescent="0.25">
      <c r="A51" s="128">
        <v>7</v>
      </c>
      <c r="B51" s="132">
        <v>14081905</v>
      </c>
      <c r="C51" s="132" t="str">
        <f>IFERROR(VLOOKUP(B51,#REF!,2,FALSE),"Brazed In USA")</f>
        <v>Brazed In USA</v>
      </c>
      <c r="D51" s="128" t="s">
        <v>9115</v>
      </c>
      <c r="E51" s="128" t="s">
        <v>5321</v>
      </c>
      <c r="F51" s="132" t="s">
        <v>5760</v>
      </c>
      <c r="G51" s="135">
        <v>45361</v>
      </c>
      <c r="H51" s="132" t="s">
        <v>5346</v>
      </c>
      <c r="I51" s="132">
        <v>1267122</v>
      </c>
      <c r="J51" s="128" t="s">
        <v>7237</v>
      </c>
      <c r="K51" s="128" t="s">
        <v>9108</v>
      </c>
      <c r="L51" s="128" t="s">
        <v>9116</v>
      </c>
      <c r="W51">
        <v>14211858</v>
      </c>
      <c r="X51" t="s">
        <v>9122</v>
      </c>
      <c r="Y51" t="s">
        <v>9311</v>
      </c>
      <c r="Z51" t="s">
        <v>5350</v>
      </c>
      <c r="AA51" t="s">
        <v>9123</v>
      </c>
      <c r="AB51" t="s">
        <v>9108</v>
      </c>
      <c r="AC51">
        <v>1004761412</v>
      </c>
      <c r="AD51" t="s">
        <v>9321</v>
      </c>
    </row>
    <row r="52" spans="1:30" x14ac:dyDescent="0.25">
      <c r="A52" s="128">
        <v>5</v>
      </c>
      <c r="B52" s="132">
        <v>13064090</v>
      </c>
      <c r="C52" s="132" t="str">
        <f>IFERROR(VLOOKUP(B52,#REF!,2,FALSE),"Brazed In USA")</f>
        <v>Brazed In USA</v>
      </c>
      <c r="D52" s="128" t="s">
        <v>5324</v>
      </c>
      <c r="E52" s="128" t="s">
        <v>3837</v>
      </c>
      <c r="F52" s="132" t="s">
        <v>8279</v>
      </c>
      <c r="G52" s="135" t="s">
        <v>8279</v>
      </c>
      <c r="H52" s="132" t="s">
        <v>8279</v>
      </c>
      <c r="I52" s="132" t="s">
        <v>8279</v>
      </c>
      <c r="J52" s="128" t="s">
        <v>7226</v>
      </c>
      <c r="K52" s="128" t="s">
        <v>9108</v>
      </c>
      <c r="L52" s="128" t="s">
        <v>9130</v>
      </c>
      <c r="W52">
        <v>14144621</v>
      </c>
      <c r="X52" t="s">
        <v>9122</v>
      </c>
      <c r="Y52" t="s">
        <v>9311</v>
      </c>
      <c r="Z52" t="s">
        <v>5350</v>
      </c>
      <c r="AA52" t="s">
        <v>9123</v>
      </c>
      <c r="AB52" t="s">
        <v>9108</v>
      </c>
      <c r="AC52">
        <v>1004761412</v>
      </c>
      <c r="AD52" t="s">
        <v>9321</v>
      </c>
    </row>
    <row r="53" spans="1:30" x14ac:dyDescent="0.25">
      <c r="A53" s="128">
        <v>1</v>
      </c>
      <c r="B53" s="132">
        <v>13080019</v>
      </c>
      <c r="C53" s="132" t="str">
        <f>IFERROR(VLOOKUP(B53,#REF!,2,FALSE),"Brazed In USA")</f>
        <v>Brazed In USA</v>
      </c>
      <c r="D53" s="128" t="s">
        <v>5324</v>
      </c>
      <c r="E53" s="128" t="s">
        <v>3837</v>
      </c>
      <c r="F53" s="132" t="s">
        <v>8279</v>
      </c>
      <c r="G53" s="135" t="s">
        <v>8279</v>
      </c>
      <c r="H53" s="132" t="s">
        <v>8279</v>
      </c>
      <c r="I53" s="132" t="s">
        <v>8279</v>
      </c>
      <c r="J53" s="128" t="s">
        <v>7226</v>
      </c>
      <c r="K53" s="128" t="s">
        <v>9108</v>
      </c>
      <c r="L53" s="128" t="s">
        <v>9131</v>
      </c>
      <c r="W53">
        <v>13685072</v>
      </c>
      <c r="X53" t="s">
        <v>7239</v>
      </c>
      <c r="Y53" t="s">
        <v>9311</v>
      </c>
      <c r="Z53" t="s">
        <v>56</v>
      </c>
      <c r="AA53" t="s">
        <v>7241</v>
      </c>
      <c r="AB53" t="s">
        <v>9108</v>
      </c>
      <c r="AC53">
        <v>1004761412</v>
      </c>
      <c r="AD53" t="s">
        <v>9321</v>
      </c>
    </row>
    <row r="54" spans="1:30" x14ac:dyDescent="0.25">
      <c r="A54" s="128">
        <v>3</v>
      </c>
      <c r="B54" s="132">
        <v>13094651</v>
      </c>
      <c r="C54" s="132" t="str">
        <f>IFERROR(VLOOKUP(B54,#REF!,2,FALSE),"Brazed In USA")</f>
        <v>Brazed In USA</v>
      </c>
      <c r="D54" s="128" t="s">
        <v>5324</v>
      </c>
      <c r="E54" s="128" t="s">
        <v>3837</v>
      </c>
      <c r="F54" s="132" t="s">
        <v>8279</v>
      </c>
      <c r="G54" s="135" t="s">
        <v>8279</v>
      </c>
      <c r="H54" s="132" t="s">
        <v>8279</v>
      </c>
      <c r="I54" s="132" t="s">
        <v>8279</v>
      </c>
      <c r="J54" s="128" t="s">
        <v>7226</v>
      </c>
      <c r="K54" s="128" t="s">
        <v>9108</v>
      </c>
      <c r="L54" s="128" t="s">
        <v>9131</v>
      </c>
      <c r="W54">
        <v>13685074</v>
      </c>
      <c r="X54" t="s">
        <v>7239</v>
      </c>
      <c r="Y54" t="s">
        <v>9311</v>
      </c>
      <c r="Z54" t="s">
        <v>56</v>
      </c>
      <c r="AA54" t="s">
        <v>7241</v>
      </c>
      <c r="AB54" t="s">
        <v>9108</v>
      </c>
      <c r="AC54">
        <v>1004761412</v>
      </c>
      <c r="AD54" t="s">
        <v>9321</v>
      </c>
    </row>
    <row r="55" spans="1:30" x14ac:dyDescent="0.25">
      <c r="A55" s="128">
        <v>2</v>
      </c>
      <c r="B55" s="132">
        <v>13186638</v>
      </c>
      <c r="C55" s="132" t="str">
        <f>IFERROR(VLOOKUP(B55,#REF!,2,FALSE),"Brazed In USA")</f>
        <v>Brazed In USA</v>
      </c>
      <c r="D55" s="128" t="s">
        <v>5324</v>
      </c>
      <c r="E55" s="128" t="s">
        <v>3837</v>
      </c>
      <c r="F55" s="132" t="s">
        <v>8279</v>
      </c>
      <c r="G55" s="135" t="s">
        <v>8279</v>
      </c>
      <c r="H55" s="132" t="s">
        <v>8279</v>
      </c>
      <c r="I55" s="132" t="s">
        <v>8279</v>
      </c>
      <c r="J55" s="128" t="s">
        <v>7226</v>
      </c>
      <c r="K55" s="128" t="s">
        <v>9108</v>
      </c>
      <c r="L55" s="128" t="s">
        <v>9130</v>
      </c>
      <c r="W55">
        <v>13685073</v>
      </c>
      <c r="X55" t="s">
        <v>7239</v>
      </c>
      <c r="Y55" t="s">
        <v>9311</v>
      </c>
      <c r="Z55" t="s">
        <v>56</v>
      </c>
      <c r="AA55" t="s">
        <v>7241</v>
      </c>
      <c r="AB55" t="s">
        <v>9108</v>
      </c>
      <c r="AC55">
        <v>1004762117</v>
      </c>
      <c r="AD55" t="s">
        <v>9322</v>
      </c>
    </row>
    <row r="56" spans="1:30" x14ac:dyDescent="0.25">
      <c r="A56" s="128">
        <v>9</v>
      </c>
      <c r="B56" s="132">
        <v>13862294</v>
      </c>
      <c r="C56" s="132" t="str">
        <f>IFERROR(VLOOKUP(B56,#REF!,2,FALSE),"Brazed In USA")</f>
        <v>Brazed In USA</v>
      </c>
      <c r="D56" s="128" t="s">
        <v>5324</v>
      </c>
      <c r="E56" s="128" t="s">
        <v>3837</v>
      </c>
      <c r="F56" s="132" t="s">
        <v>8279</v>
      </c>
      <c r="G56" s="135" t="s">
        <v>8279</v>
      </c>
      <c r="H56" s="132" t="s">
        <v>8279</v>
      </c>
      <c r="I56" s="132" t="s">
        <v>8279</v>
      </c>
      <c r="J56" s="128" t="s">
        <v>7226</v>
      </c>
      <c r="K56" s="128" t="s">
        <v>9108</v>
      </c>
      <c r="L56" s="128" t="s">
        <v>9136</v>
      </c>
      <c r="W56">
        <v>13719614</v>
      </c>
      <c r="X56" t="s">
        <v>7239</v>
      </c>
      <c r="Y56" t="s">
        <v>9311</v>
      </c>
      <c r="Z56" t="s">
        <v>56</v>
      </c>
      <c r="AA56">
        <v>999</v>
      </c>
      <c r="AB56" t="s">
        <v>9108</v>
      </c>
      <c r="AC56">
        <v>1004762117</v>
      </c>
      <c r="AD56" t="s">
        <v>9322</v>
      </c>
    </row>
    <row r="57" spans="1:30" x14ac:dyDescent="0.25">
      <c r="A57" s="128">
        <v>7</v>
      </c>
      <c r="B57" s="132">
        <v>13870635</v>
      </c>
      <c r="C57" s="132" t="str">
        <f>IFERROR(VLOOKUP(B57,#REF!,2,FALSE),"Brazed In USA")</f>
        <v>Brazed In USA</v>
      </c>
      <c r="D57" s="128" t="s">
        <v>5324</v>
      </c>
      <c r="E57" s="128" t="s">
        <v>3837</v>
      </c>
      <c r="F57" s="132">
        <v>1061407</v>
      </c>
      <c r="G57" s="135">
        <v>45378</v>
      </c>
      <c r="H57" s="132" t="s">
        <v>3813</v>
      </c>
      <c r="I57" s="132">
        <v>1145826</v>
      </c>
      <c r="J57" s="128" t="s">
        <v>7226</v>
      </c>
      <c r="K57" s="128" t="s">
        <v>9108</v>
      </c>
      <c r="L57" s="128" t="s">
        <v>9136</v>
      </c>
      <c r="W57">
        <v>13807902</v>
      </c>
      <c r="X57" t="s">
        <v>7239</v>
      </c>
      <c r="Y57" t="s">
        <v>9311</v>
      </c>
      <c r="Z57" t="s">
        <v>56</v>
      </c>
      <c r="AA57">
        <v>999</v>
      </c>
      <c r="AB57" t="s">
        <v>9108</v>
      </c>
      <c r="AC57">
        <v>1004762117</v>
      </c>
      <c r="AD57" t="s">
        <v>9322</v>
      </c>
    </row>
    <row r="58" spans="1:30" x14ac:dyDescent="0.25">
      <c r="A58" s="128">
        <v>22</v>
      </c>
      <c r="B58" s="132">
        <v>13870634</v>
      </c>
      <c r="C58" s="132" t="str">
        <f>IFERROR(VLOOKUP(B58,#REF!,2,FALSE),"Brazed In USA")</f>
        <v>Brazed In USA</v>
      </c>
      <c r="D58" s="128" t="s">
        <v>5324</v>
      </c>
      <c r="E58" s="128" t="s">
        <v>3837</v>
      </c>
      <c r="F58" s="132" t="s">
        <v>3931</v>
      </c>
      <c r="G58" s="135">
        <v>45222</v>
      </c>
      <c r="H58" s="132" t="s">
        <v>3813</v>
      </c>
      <c r="I58" s="132">
        <v>1145826</v>
      </c>
      <c r="J58" s="128" t="s">
        <v>7226</v>
      </c>
      <c r="K58" s="128" t="s">
        <v>9108</v>
      </c>
      <c r="L58" s="128" t="s">
        <v>9136</v>
      </c>
      <c r="W58">
        <v>13824385</v>
      </c>
      <c r="X58" t="s">
        <v>7239</v>
      </c>
      <c r="Y58" t="s">
        <v>9311</v>
      </c>
      <c r="Z58" t="s">
        <v>56</v>
      </c>
      <c r="AA58">
        <v>999</v>
      </c>
      <c r="AB58" t="s">
        <v>9108</v>
      </c>
      <c r="AC58">
        <v>1004762117</v>
      </c>
      <c r="AD58" t="s">
        <v>9322</v>
      </c>
    </row>
    <row r="59" spans="1:30" x14ac:dyDescent="0.25">
      <c r="A59" s="128">
        <v>11</v>
      </c>
      <c r="B59" s="132">
        <v>13862291</v>
      </c>
      <c r="C59" s="132" t="str">
        <f>IFERROR(VLOOKUP(B59,#REF!,2,FALSE),"Brazed In USA")</f>
        <v>Brazed In USA</v>
      </c>
      <c r="D59" s="128" t="s">
        <v>5324</v>
      </c>
      <c r="E59" s="128" t="s">
        <v>3837</v>
      </c>
      <c r="F59" s="132">
        <v>1176919</v>
      </c>
      <c r="G59" s="135">
        <v>45161</v>
      </c>
      <c r="H59" s="132" t="s">
        <v>3813</v>
      </c>
      <c r="I59" s="132">
        <v>1145826</v>
      </c>
      <c r="J59" s="128" t="s">
        <v>7226</v>
      </c>
      <c r="K59" s="128" t="s">
        <v>9108</v>
      </c>
      <c r="L59" s="128" t="s">
        <v>9136</v>
      </c>
      <c r="W59">
        <v>13970794</v>
      </c>
      <c r="X59" t="s">
        <v>7239</v>
      </c>
      <c r="Y59" t="s">
        <v>9311</v>
      </c>
      <c r="Z59" t="s">
        <v>56</v>
      </c>
      <c r="AA59">
        <v>999</v>
      </c>
      <c r="AB59" t="s">
        <v>9108</v>
      </c>
      <c r="AC59">
        <v>1004762117</v>
      </c>
      <c r="AD59" t="s">
        <v>9322</v>
      </c>
    </row>
    <row r="60" spans="1:30" x14ac:dyDescent="0.25">
      <c r="A60" s="128">
        <v>2</v>
      </c>
      <c r="B60" s="132">
        <v>13845933</v>
      </c>
      <c r="C60" s="132" t="str">
        <f>IFERROR(VLOOKUP(B60,#REF!,2,FALSE),"Brazed In USA")</f>
        <v>Brazed In USA</v>
      </c>
      <c r="D60" s="128" t="s">
        <v>5324</v>
      </c>
      <c r="E60" s="128" t="s">
        <v>3837</v>
      </c>
      <c r="F60" s="132">
        <v>1176919</v>
      </c>
      <c r="G60" s="135">
        <v>45160</v>
      </c>
      <c r="H60" s="132" t="s">
        <v>3813</v>
      </c>
      <c r="I60" s="132">
        <v>1145826</v>
      </c>
      <c r="J60" s="128">
        <v>999</v>
      </c>
      <c r="K60" s="128" t="s">
        <v>9108</v>
      </c>
      <c r="L60" s="128" t="s">
        <v>9110</v>
      </c>
      <c r="W60">
        <v>14012907</v>
      </c>
      <c r="X60" t="s">
        <v>7239</v>
      </c>
      <c r="Y60" t="s">
        <v>9311</v>
      </c>
      <c r="Z60" t="s">
        <v>56</v>
      </c>
      <c r="AA60">
        <v>999</v>
      </c>
      <c r="AB60" t="s">
        <v>9108</v>
      </c>
      <c r="AC60">
        <v>1004762119</v>
      </c>
      <c r="AD60" t="s">
        <v>9323</v>
      </c>
    </row>
    <row r="61" spans="1:30" x14ac:dyDescent="0.25">
      <c r="A61" s="128">
        <v>1</v>
      </c>
      <c r="B61" s="132">
        <v>13712055</v>
      </c>
      <c r="C61" s="132" t="str">
        <f>IFERROR(VLOOKUP(B61,#REF!,2,FALSE),"Brazed In USA")</f>
        <v>Brazed In USA</v>
      </c>
      <c r="D61" s="128" t="s">
        <v>5324</v>
      </c>
      <c r="E61" s="128" t="s">
        <v>3837</v>
      </c>
      <c r="F61" s="132">
        <v>1176919</v>
      </c>
      <c r="G61" s="135">
        <v>44667</v>
      </c>
      <c r="H61" s="132" t="s">
        <v>3813</v>
      </c>
      <c r="I61" s="132">
        <v>1145826</v>
      </c>
      <c r="J61" s="128">
        <v>999</v>
      </c>
      <c r="K61" s="128" t="s">
        <v>9108</v>
      </c>
      <c r="L61" s="128" t="s">
        <v>9137</v>
      </c>
      <c r="W61">
        <v>14190172</v>
      </c>
      <c r="X61" t="s">
        <v>8863</v>
      </c>
      <c r="Y61" t="s">
        <v>9311</v>
      </c>
      <c r="Z61" t="s">
        <v>3744</v>
      </c>
      <c r="AA61" t="s">
        <v>9129</v>
      </c>
      <c r="AB61" t="s">
        <v>9108</v>
      </c>
      <c r="AC61">
        <v>1004762119</v>
      </c>
      <c r="AD61" t="s">
        <v>9323</v>
      </c>
    </row>
    <row r="62" spans="1:30" x14ac:dyDescent="0.25">
      <c r="A62" s="128">
        <v>3</v>
      </c>
      <c r="B62" s="132">
        <v>13697072</v>
      </c>
      <c r="C62" s="132" t="str">
        <f>IFERROR(VLOOKUP(B62,#REF!,2,FALSE),"Brazed In USA")</f>
        <v>Brazed In USA</v>
      </c>
      <c r="D62" s="128" t="s">
        <v>5324</v>
      </c>
      <c r="E62" s="128" t="s">
        <v>3837</v>
      </c>
      <c r="F62" s="132">
        <v>1176919</v>
      </c>
      <c r="G62" s="135">
        <v>44650</v>
      </c>
      <c r="H62" s="132" t="s">
        <v>3813</v>
      </c>
      <c r="I62" s="132">
        <v>1145826</v>
      </c>
      <c r="J62" s="128">
        <v>999</v>
      </c>
      <c r="K62" s="128" t="s">
        <v>9108</v>
      </c>
      <c r="L62" s="128" t="s">
        <v>9135</v>
      </c>
      <c r="W62">
        <v>14211930</v>
      </c>
      <c r="X62" t="s">
        <v>8863</v>
      </c>
      <c r="Y62" t="s">
        <v>9311</v>
      </c>
      <c r="Z62" t="s">
        <v>3744</v>
      </c>
      <c r="AA62" t="s">
        <v>9129</v>
      </c>
      <c r="AB62" t="s">
        <v>9108</v>
      </c>
      <c r="AC62">
        <v>1004762119</v>
      </c>
      <c r="AD62" t="s">
        <v>9323</v>
      </c>
    </row>
    <row r="63" spans="1:30" x14ac:dyDescent="0.25">
      <c r="A63" s="128">
        <v>9</v>
      </c>
      <c r="B63" s="132">
        <v>13862293</v>
      </c>
      <c r="C63" s="132" t="str">
        <f>IFERROR(VLOOKUP(B63,#REF!,2,FALSE),"Brazed In USA")</f>
        <v>Brazed In USA</v>
      </c>
      <c r="D63" s="128" t="s">
        <v>5324</v>
      </c>
      <c r="E63" s="128" t="s">
        <v>3837</v>
      </c>
      <c r="F63" s="132">
        <v>1061407</v>
      </c>
      <c r="G63" s="135">
        <v>44909</v>
      </c>
      <c r="H63" s="132" t="s">
        <v>3813</v>
      </c>
      <c r="I63" s="132">
        <v>1145826</v>
      </c>
      <c r="J63" s="128" t="s">
        <v>7226</v>
      </c>
      <c r="K63" s="128" t="s">
        <v>9108</v>
      </c>
      <c r="L63" s="128" t="s">
        <v>9136</v>
      </c>
      <c r="W63">
        <v>14178471</v>
      </c>
      <c r="X63" t="s">
        <v>8863</v>
      </c>
      <c r="Y63" t="s">
        <v>9311</v>
      </c>
      <c r="Z63" t="s">
        <v>3744</v>
      </c>
      <c r="AA63" t="s">
        <v>9129</v>
      </c>
      <c r="AB63" t="s">
        <v>9108</v>
      </c>
      <c r="AC63">
        <v>1004762119</v>
      </c>
      <c r="AD63" t="s">
        <v>9323</v>
      </c>
    </row>
    <row r="64" spans="1:30" x14ac:dyDescent="0.25">
      <c r="A64" s="128">
        <v>1</v>
      </c>
      <c r="B64" s="132">
        <v>13739196</v>
      </c>
      <c r="C64" s="132" t="str">
        <f>IFERROR(VLOOKUP(B64,#REF!,2,FALSE),"Brazed In USA")</f>
        <v>Brazed In USA</v>
      </c>
      <c r="D64" s="128" t="s">
        <v>5324</v>
      </c>
      <c r="E64" s="128" t="s">
        <v>3837</v>
      </c>
      <c r="F64" s="132">
        <v>1176919</v>
      </c>
      <c r="G64" s="135">
        <v>44762</v>
      </c>
      <c r="H64" s="132" t="s">
        <v>3813</v>
      </c>
      <c r="I64" s="132">
        <v>1145826</v>
      </c>
      <c r="J64" s="128">
        <v>999</v>
      </c>
      <c r="K64" s="128" t="s">
        <v>9108</v>
      </c>
      <c r="L64" s="128" t="s">
        <v>9136</v>
      </c>
      <c r="W64">
        <v>14211932</v>
      </c>
      <c r="X64" t="s">
        <v>8863</v>
      </c>
      <c r="Y64" t="s">
        <v>9311</v>
      </c>
      <c r="Z64" t="s">
        <v>3744</v>
      </c>
      <c r="AA64" t="s">
        <v>9129</v>
      </c>
      <c r="AB64" t="s">
        <v>9108</v>
      </c>
      <c r="AC64">
        <v>1004762119</v>
      </c>
      <c r="AD64" t="s">
        <v>9323</v>
      </c>
    </row>
    <row r="65" spans="1:30" x14ac:dyDescent="0.25">
      <c r="A65" s="128">
        <v>2</v>
      </c>
      <c r="B65" s="132">
        <v>13753277</v>
      </c>
      <c r="C65" s="132" t="str">
        <f>IFERROR(VLOOKUP(B65,#REF!,2,FALSE),"Brazed In USA")</f>
        <v>Brazed In USA</v>
      </c>
      <c r="D65" s="128" t="s">
        <v>5324</v>
      </c>
      <c r="E65" s="128" t="s">
        <v>3837</v>
      </c>
      <c r="F65" s="132">
        <v>1061407</v>
      </c>
      <c r="G65" s="135">
        <v>44748</v>
      </c>
      <c r="H65" s="132" t="s">
        <v>3813</v>
      </c>
      <c r="I65" s="132">
        <v>1145826</v>
      </c>
      <c r="J65" s="128">
        <v>999</v>
      </c>
      <c r="K65" s="128" t="s">
        <v>9108</v>
      </c>
      <c r="L65" s="128" t="s">
        <v>9137</v>
      </c>
      <c r="W65">
        <v>14199938</v>
      </c>
      <c r="X65" t="s">
        <v>8863</v>
      </c>
      <c r="Y65" t="s">
        <v>9311</v>
      </c>
      <c r="Z65" t="s">
        <v>3744</v>
      </c>
      <c r="AA65" t="s">
        <v>9129</v>
      </c>
      <c r="AB65" t="s">
        <v>9108</v>
      </c>
      <c r="AC65">
        <v>1004762122</v>
      </c>
      <c r="AD65" t="s">
        <v>9324</v>
      </c>
    </row>
    <row r="66" spans="1:30" x14ac:dyDescent="0.25">
      <c r="A66" s="128">
        <v>1</v>
      </c>
      <c r="B66" s="132">
        <v>13566945</v>
      </c>
      <c r="C66" s="132" t="str">
        <f>IFERROR(VLOOKUP(B66,#REF!,2,FALSE),"Brazed In USA")</f>
        <v>Brazed In USA</v>
      </c>
      <c r="D66" s="128" t="s">
        <v>5324</v>
      </c>
      <c r="E66" s="128" t="s">
        <v>3837</v>
      </c>
      <c r="F66" s="132">
        <v>1176919</v>
      </c>
      <c r="G66" s="135">
        <v>44288</v>
      </c>
      <c r="H66" s="132" t="s">
        <v>3813</v>
      </c>
      <c r="I66" s="132">
        <v>1145826</v>
      </c>
      <c r="J66" s="128" t="s">
        <v>7226</v>
      </c>
      <c r="K66" s="128" t="s">
        <v>9108</v>
      </c>
      <c r="L66" s="128" t="s">
        <v>9131</v>
      </c>
      <c r="W66">
        <v>14228469</v>
      </c>
      <c r="X66" t="s">
        <v>8863</v>
      </c>
      <c r="Y66" t="s">
        <v>9311</v>
      </c>
      <c r="Z66" t="s">
        <v>3744</v>
      </c>
      <c r="AA66" t="s">
        <v>9129</v>
      </c>
      <c r="AB66" t="s">
        <v>9108</v>
      </c>
      <c r="AC66">
        <v>1004762122</v>
      </c>
      <c r="AD66" t="s">
        <v>9324</v>
      </c>
    </row>
    <row r="67" spans="1:30" x14ac:dyDescent="0.25">
      <c r="A67" s="128">
        <v>2</v>
      </c>
      <c r="B67" s="132">
        <v>13739180</v>
      </c>
      <c r="C67" s="132" t="str">
        <f>IFERROR(VLOOKUP(B67,#REF!,2,FALSE),"Brazed In USA")</f>
        <v>Brazed In USA</v>
      </c>
      <c r="D67" s="128" t="s">
        <v>5334</v>
      </c>
      <c r="E67" s="128" t="s">
        <v>5329</v>
      </c>
      <c r="F67" s="132" t="s">
        <v>8279</v>
      </c>
      <c r="G67" s="135" t="s">
        <v>8279</v>
      </c>
      <c r="H67" s="132" t="s">
        <v>8279</v>
      </c>
      <c r="I67" s="132" t="s">
        <v>8279</v>
      </c>
      <c r="J67" s="128">
        <v>999</v>
      </c>
      <c r="K67" s="128" t="s">
        <v>9108</v>
      </c>
      <c r="L67" s="128" t="s">
        <v>9110</v>
      </c>
      <c r="W67">
        <v>14119214</v>
      </c>
      <c r="X67" t="s">
        <v>8863</v>
      </c>
      <c r="Y67" t="s">
        <v>9311</v>
      </c>
      <c r="Z67" t="s">
        <v>3744</v>
      </c>
      <c r="AA67" t="s">
        <v>9129</v>
      </c>
      <c r="AB67" t="s">
        <v>9108</v>
      </c>
      <c r="AC67">
        <v>1004762122</v>
      </c>
      <c r="AD67" t="s">
        <v>9324</v>
      </c>
    </row>
    <row r="68" spans="1:30" x14ac:dyDescent="0.25">
      <c r="A68" s="128">
        <v>4</v>
      </c>
      <c r="B68" s="132">
        <v>13846594</v>
      </c>
      <c r="C68" s="132" t="str">
        <f>IFERROR(VLOOKUP(B68,#REF!,2,FALSE),"Brazed In USA")</f>
        <v>Brazed In USA</v>
      </c>
      <c r="D68" s="128" t="s">
        <v>5334</v>
      </c>
      <c r="E68" s="128" t="s">
        <v>5329</v>
      </c>
      <c r="F68" s="132">
        <v>1134806</v>
      </c>
      <c r="G68" s="135">
        <v>44965</v>
      </c>
      <c r="H68" s="132" t="s">
        <v>3813</v>
      </c>
      <c r="I68" s="132">
        <v>1228748</v>
      </c>
      <c r="J68" s="128">
        <v>999</v>
      </c>
      <c r="K68" s="128" t="s">
        <v>9108</v>
      </c>
      <c r="L68" s="128" t="s">
        <v>9110</v>
      </c>
      <c r="W68">
        <v>14190173</v>
      </c>
      <c r="X68" t="s">
        <v>8863</v>
      </c>
      <c r="Y68" t="s">
        <v>9311</v>
      </c>
      <c r="Z68" t="s">
        <v>3744</v>
      </c>
      <c r="AA68" t="s">
        <v>9129</v>
      </c>
      <c r="AB68" t="s">
        <v>9108</v>
      </c>
      <c r="AC68">
        <v>1004762122</v>
      </c>
      <c r="AD68" t="s">
        <v>9324</v>
      </c>
    </row>
    <row r="69" spans="1:30" x14ac:dyDescent="0.25">
      <c r="A69" s="128">
        <v>5</v>
      </c>
      <c r="B69" s="132">
        <v>13044609</v>
      </c>
      <c r="C69" s="132" t="str">
        <f>IFERROR(VLOOKUP(B69,#REF!,2,FALSE),"Brazed In USA")</f>
        <v>Brazed In USA</v>
      </c>
      <c r="D69" s="128" t="s">
        <v>5324</v>
      </c>
      <c r="E69" s="128" t="s">
        <v>5329</v>
      </c>
      <c r="F69" s="132" t="s">
        <v>8279</v>
      </c>
      <c r="G69" s="135" t="s">
        <v>8279</v>
      </c>
      <c r="H69" s="132" t="s">
        <v>8279</v>
      </c>
      <c r="I69" s="132" t="s">
        <v>8279</v>
      </c>
      <c r="J69" s="128" t="s">
        <v>7226</v>
      </c>
      <c r="K69" s="128" t="s">
        <v>9108</v>
      </c>
      <c r="L69" s="128" t="s">
        <v>9130</v>
      </c>
      <c r="W69">
        <v>13044609</v>
      </c>
      <c r="X69" t="s">
        <v>5324</v>
      </c>
      <c r="Y69" t="s">
        <v>9311</v>
      </c>
      <c r="Z69" t="s">
        <v>5329</v>
      </c>
      <c r="AA69" t="s">
        <v>7226</v>
      </c>
      <c r="AB69" t="s">
        <v>9108</v>
      </c>
      <c r="AC69">
        <v>1004762122</v>
      </c>
      <c r="AD69" t="s">
        <v>9324</v>
      </c>
    </row>
    <row r="70" spans="1:30" x14ac:dyDescent="0.25">
      <c r="A70" s="128">
        <v>3</v>
      </c>
      <c r="B70" s="132">
        <v>13172301</v>
      </c>
      <c r="C70" s="132" t="str">
        <f>IFERROR(VLOOKUP(B70,#REF!,2,FALSE),"Brazed In USA")</f>
        <v>Brazed In USA</v>
      </c>
      <c r="D70" s="128" t="s">
        <v>5324</v>
      </c>
      <c r="E70" s="128" t="s">
        <v>5329</v>
      </c>
      <c r="F70" s="132" t="s">
        <v>8279</v>
      </c>
      <c r="G70" s="135" t="s">
        <v>8279</v>
      </c>
      <c r="H70" s="132" t="s">
        <v>8279</v>
      </c>
      <c r="I70" s="132" t="s">
        <v>8279</v>
      </c>
      <c r="J70" s="128" t="s">
        <v>7226</v>
      </c>
      <c r="K70" s="128" t="s">
        <v>9108</v>
      </c>
      <c r="L70" s="128" t="s">
        <v>9132</v>
      </c>
      <c r="W70">
        <v>13064090</v>
      </c>
      <c r="X70" t="s">
        <v>5324</v>
      </c>
      <c r="Y70" t="s">
        <v>9311</v>
      </c>
      <c r="Z70" t="s">
        <v>3837</v>
      </c>
      <c r="AA70" t="s">
        <v>7226</v>
      </c>
      <c r="AB70" t="s">
        <v>9108</v>
      </c>
      <c r="AC70">
        <v>1004762150</v>
      </c>
      <c r="AD70" t="s">
        <v>9325</v>
      </c>
    </row>
    <row r="71" spans="1:30" x14ac:dyDescent="0.25">
      <c r="A71" s="128">
        <v>1</v>
      </c>
      <c r="B71" s="132">
        <v>13283019</v>
      </c>
      <c r="C71" s="132" t="str">
        <f>IFERROR(VLOOKUP(B71,#REF!,2,FALSE),"Brazed In USA")</f>
        <v>Brazed In USA</v>
      </c>
      <c r="D71" s="128" t="s">
        <v>5324</v>
      </c>
      <c r="E71" s="128" t="s">
        <v>5329</v>
      </c>
      <c r="F71" s="132" t="s">
        <v>8279</v>
      </c>
      <c r="G71" s="135" t="s">
        <v>8279</v>
      </c>
      <c r="H71" s="132" t="s">
        <v>8279</v>
      </c>
      <c r="I71" s="132" t="s">
        <v>8279</v>
      </c>
      <c r="J71" s="128" t="s">
        <v>7226</v>
      </c>
      <c r="K71" s="128" t="s">
        <v>9108</v>
      </c>
      <c r="L71" s="128" t="s">
        <v>9113</v>
      </c>
      <c r="W71">
        <v>13080019</v>
      </c>
      <c r="X71" t="s">
        <v>5324</v>
      </c>
      <c r="Y71" t="s">
        <v>9311</v>
      </c>
      <c r="Z71" t="s">
        <v>3837</v>
      </c>
      <c r="AA71" t="s">
        <v>7226</v>
      </c>
      <c r="AB71" t="s">
        <v>9108</v>
      </c>
      <c r="AC71">
        <v>1004762150</v>
      </c>
      <c r="AD71" t="s">
        <v>9325</v>
      </c>
    </row>
    <row r="72" spans="1:30" x14ac:dyDescent="0.25">
      <c r="A72" s="128">
        <v>7</v>
      </c>
      <c r="B72" s="132">
        <v>14160194</v>
      </c>
      <c r="C72" s="132" t="str">
        <f>IFERROR(VLOOKUP(B72,#REF!,2,FALSE),"Brazed In USA")</f>
        <v>Brazed In USA</v>
      </c>
      <c r="D72" s="128" t="s">
        <v>5324</v>
      </c>
      <c r="E72" s="128" t="s">
        <v>5329</v>
      </c>
      <c r="F72" s="132" t="s">
        <v>5065</v>
      </c>
      <c r="G72" s="135">
        <v>45407</v>
      </c>
      <c r="H72" s="132" t="s">
        <v>3813</v>
      </c>
      <c r="I72" s="132">
        <v>1245357</v>
      </c>
      <c r="J72" s="128" t="s">
        <v>7226</v>
      </c>
      <c r="K72" s="128" t="s">
        <v>9108</v>
      </c>
      <c r="L72" s="128" t="s">
        <v>9113</v>
      </c>
      <c r="W72">
        <v>13094651</v>
      </c>
      <c r="X72" t="s">
        <v>5324</v>
      </c>
      <c r="Y72" t="s">
        <v>9311</v>
      </c>
      <c r="Z72" t="s">
        <v>3837</v>
      </c>
      <c r="AA72" t="s">
        <v>7226</v>
      </c>
      <c r="AB72" t="s">
        <v>9108</v>
      </c>
      <c r="AC72">
        <v>1004762150</v>
      </c>
      <c r="AD72" t="s">
        <v>9325</v>
      </c>
    </row>
    <row r="73" spans="1:30" x14ac:dyDescent="0.25">
      <c r="A73" s="128">
        <v>7</v>
      </c>
      <c r="B73" s="132">
        <v>13845937</v>
      </c>
      <c r="C73" s="132" t="str">
        <f>IFERROR(VLOOKUP(B73,#REF!,2,FALSE),"Brazed In USA")</f>
        <v>Brazed In USA</v>
      </c>
      <c r="D73" s="128" t="s">
        <v>5324</v>
      </c>
      <c r="E73" s="128" t="s">
        <v>5329</v>
      </c>
      <c r="F73" s="132">
        <v>1080537</v>
      </c>
      <c r="G73" s="135">
        <v>45123</v>
      </c>
      <c r="H73" s="132" t="s">
        <v>3813</v>
      </c>
      <c r="I73" s="132">
        <v>1140080</v>
      </c>
      <c r="J73" s="128" t="s">
        <v>7226</v>
      </c>
      <c r="K73" s="128" t="s">
        <v>9108</v>
      </c>
      <c r="L73" s="128" t="s">
        <v>9113</v>
      </c>
      <c r="W73">
        <v>13172301</v>
      </c>
      <c r="X73" t="s">
        <v>5324</v>
      </c>
      <c r="Y73" t="s">
        <v>9311</v>
      </c>
      <c r="Z73" t="s">
        <v>5329</v>
      </c>
      <c r="AA73" t="s">
        <v>7226</v>
      </c>
      <c r="AB73" t="s">
        <v>9108</v>
      </c>
      <c r="AC73">
        <v>1004762150</v>
      </c>
      <c r="AD73" t="s">
        <v>9325</v>
      </c>
    </row>
    <row r="74" spans="1:30" x14ac:dyDescent="0.25">
      <c r="A74" s="128">
        <v>8</v>
      </c>
      <c r="B74" s="132">
        <v>13791389</v>
      </c>
      <c r="C74" s="132" t="str">
        <f>IFERROR(VLOOKUP(B74,#REF!,2,FALSE),"Brazed In USA")</f>
        <v>Brazed In USA</v>
      </c>
      <c r="D74" s="128" t="s">
        <v>5324</v>
      </c>
      <c r="E74" s="128" t="s">
        <v>5329</v>
      </c>
      <c r="F74" s="132">
        <v>1080537</v>
      </c>
      <c r="G74" s="135">
        <v>44923</v>
      </c>
      <c r="H74" s="132" t="s">
        <v>3813</v>
      </c>
      <c r="I74" s="132">
        <v>1140080</v>
      </c>
      <c r="J74" s="128" t="s">
        <v>7226</v>
      </c>
      <c r="K74" s="128" t="s">
        <v>9108</v>
      </c>
      <c r="L74" s="128" t="s">
        <v>9136</v>
      </c>
      <c r="W74">
        <v>13186638</v>
      </c>
      <c r="X74" t="s">
        <v>5324</v>
      </c>
      <c r="Y74" t="s">
        <v>9311</v>
      </c>
      <c r="Z74" t="s">
        <v>3837</v>
      </c>
      <c r="AA74" t="s">
        <v>7226</v>
      </c>
      <c r="AB74" t="s">
        <v>9108</v>
      </c>
      <c r="AC74">
        <v>1004762150</v>
      </c>
      <c r="AD74" t="s">
        <v>9325</v>
      </c>
    </row>
    <row r="75" spans="1:30" x14ac:dyDescent="0.25">
      <c r="A75" s="128">
        <v>1</v>
      </c>
      <c r="B75" s="132">
        <v>13771589</v>
      </c>
      <c r="C75" s="132" t="str">
        <f>IFERROR(VLOOKUP(B75,#REF!,2,FALSE),"Brazed In USA")</f>
        <v>Brazed In USA</v>
      </c>
      <c r="D75" s="128" t="s">
        <v>5324</v>
      </c>
      <c r="E75" s="128" t="s">
        <v>5329</v>
      </c>
      <c r="F75" s="132">
        <v>1080537</v>
      </c>
      <c r="G75" s="135">
        <v>44923</v>
      </c>
      <c r="H75" s="132" t="s">
        <v>3813</v>
      </c>
      <c r="I75" s="132">
        <v>1140080</v>
      </c>
      <c r="J75" s="128">
        <v>999</v>
      </c>
      <c r="K75" s="128" t="s">
        <v>9108</v>
      </c>
      <c r="L75" s="128" t="s">
        <v>9110</v>
      </c>
      <c r="W75">
        <v>13283019</v>
      </c>
      <c r="X75" t="s">
        <v>5324</v>
      </c>
      <c r="Y75" t="s">
        <v>9311</v>
      </c>
      <c r="Z75" t="s">
        <v>5329</v>
      </c>
      <c r="AA75" t="s">
        <v>7226</v>
      </c>
      <c r="AB75" t="s">
        <v>9108</v>
      </c>
      <c r="AC75">
        <v>1004762151</v>
      </c>
      <c r="AD75" t="s">
        <v>9326</v>
      </c>
    </row>
    <row r="76" spans="1:30" x14ac:dyDescent="0.25">
      <c r="A76" s="128">
        <v>1</v>
      </c>
      <c r="B76" s="132">
        <v>13771583</v>
      </c>
      <c r="C76" s="132" t="str">
        <f>IFERROR(VLOOKUP(B76,#REF!,2,FALSE),"Brazed In USA")</f>
        <v>Brazed In USA</v>
      </c>
      <c r="D76" s="128" t="s">
        <v>5324</v>
      </c>
      <c r="E76" s="128" t="s">
        <v>5329</v>
      </c>
      <c r="F76" s="132">
        <v>1080537</v>
      </c>
      <c r="G76" s="135">
        <v>44755</v>
      </c>
      <c r="H76" s="132" t="s">
        <v>3813</v>
      </c>
      <c r="I76" s="132">
        <v>1140080</v>
      </c>
      <c r="J76" s="128">
        <v>999</v>
      </c>
      <c r="K76" s="128" t="s">
        <v>9108</v>
      </c>
      <c r="L76" s="128" t="s">
        <v>9110</v>
      </c>
      <c r="W76">
        <v>13566945</v>
      </c>
      <c r="X76" t="s">
        <v>5324</v>
      </c>
      <c r="Y76" t="s">
        <v>9311</v>
      </c>
      <c r="Z76" t="s">
        <v>3837</v>
      </c>
      <c r="AA76" t="s">
        <v>7226</v>
      </c>
      <c r="AB76" t="s">
        <v>9108</v>
      </c>
      <c r="AC76">
        <v>1004762151</v>
      </c>
      <c r="AD76" t="s">
        <v>9326</v>
      </c>
    </row>
    <row r="77" spans="1:30" x14ac:dyDescent="0.25">
      <c r="A77" s="128">
        <v>1</v>
      </c>
      <c r="B77" s="132">
        <v>13697078</v>
      </c>
      <c r="C77" s="132" t="str">
        <f>IFERROR(VLOOKUP(B77,#REF!,2,FALSE),"Brazed In USA")</f>
        <v>Brazed In USA</v>
      </c>
      <c r="D77" s="128" t="s">
        <v>5324</v>
      </c>
      <c r="E77" s="128" t="s">
        <v>5329</v>
      </c>
      <c r="F77" s="132">
        <v>1080537</v>
      </c>
      <c r="G77" s="135">
        <v>44677</v>
      </c>
      <c r="H77" s="132" t="s">
        <v>3813</v>
      </c>
      <c r="I77" s="132">
        <v>1140080</v>
      </c>
      <c r="J77" s="128">
        <v>999</v>
      </c>
      <c r="K77" s="128" t="s">
        <v>9108</v>
      </c>
      <c r="L77" s="128" t="s">
        <v>9136</v>
      </c>
      <c r="W77">
        <v>13448043</v>
      </c>
      <c r="X77" t="s">
        <v>5324</v>
      </c>
      <c r="Y77" t="s">
        <v>9311</v>
      </c>
      <c r="Z77" t="s">
        <v>5329</v>
      </c>
      <c r="AA77" t="s">
        <v>7226</v>
      </c>
      <c r="AB77" t="s">
        <v>9108</v>
      </c>
      <c r="AC77">
        <v>1004762151</v>
      </c>
      <c r="AD77" t="s">
        <v>9326</v>
      </c>
    </row>
    <row r="78" spans="1:30" x14ac:dyDescent="0.25">
      <c r="A78" s="128">
        <v>1</v>
      </c>
      <c r="B78" s="132">
        <v>13607750</v>
      </c>
      <c r="C78" s="132" t="str">
        <f>IFERROR(VLOOKUP(B78,#REF!,2,FALSE),"Brazed In USA")</f>
        <v>Brazed In USA</v>
      </c>
      <c r="D78" s="128" t="s">
        <v>5324</v>
      </c>
      <c r="E78" s="128" t="s">
        <v>5329</v>
      </c>
      <c r="F78" s="132">
        <v>1080537</v>
      </c>
      <c r="G78" s="135">
        <v>44516</v>
      </c>
      <c r="H78" s="132" t="s">
        <v>3813</v>
      </c>
      <c r="I78" s="132">
        <v>1140080</v>
      </c>
      <c r="J78" s="128">
        <v>999</v>
      </c>
      <c r="K78" s="128" t="s">
        <v>9108</v>
      </c>
      <c r="L78" s="128" t="s">
        <v>9136</v>
      </c>
      <c r="W78">
        <v>13685077</v>
      </c>
      <c r="X78" t="s">
        <v>5324</v>
      </c>
      <c r="Y78" t="s">
        <v>9311</v>
      </c>
      <c r="Z78" t="s">
        <v>5333</v>
      </c>
      <c r="AA78">
        <v>999</v>
      </c>
      <c r="AB78" t="s">
        <v>9108</v>
      </c>
      <c r="AC78">
        <v>1004762151</v>
      </c>
      <c r="AD78" t="s">
        <v>9326</v>
      </c>
    </row>
    <row r="79" spans="1:30" x14ac:dyDescent="0.25">
      <c r="A79" s="128">
        <v>2</v>
      </c>
      <c r="B79" s="132">
        <v>13448043</v>
      </c>
      <c r="C79" s="132" t="str">
        <f>IFERROR(VLOOKUP(B79,#REF!,2,FALSE),"Brazed In USA")</f>
        <v>Brazed In USA</v>
      </c>
      <c r="D79" s="128" t="s">
        <v>5324</v>
      </c>
      <c r="E79" s="128" t="s">
        <v>5329</v>
      </c>
      <c r="F79" s="132">
        <v>1080537</v>
      </c>
      <c r="G79" s="135">
        <v>44017</v>
      </c>
      <c r="H79" s="132" t="s">
        <v>3813</v>
      </c>
      <c r="I79" s="132">
        <v>1140080</v>
      </c>
      <c r="J79" s="128" t="s">
        <v>7226</v>
      </c>
      <c r="K79" s="128" t="s">
        <v>9108</v>
      </c>
      <c r="L79" s="128" t="s">
        <v>9133</v>
      </c>
      <c r="W79">
        <v>13695797</v>
      </c>
      <c r="X79" t="s">
        <v>5324</v>
      </c>
      <c r="Y79" t="s">
        <v>9311</v>
      </c>
      <c r="Z79" t="s">
        <v>5333</v>
      </c>
      <c r="AA79">
        <v>999</v>
      </c>
      <c r="AB79" t="s">
        <v>9108</v>
      </c>
      <c r="AC79">
        <v>1004762151</v>
      </c>
      <c r="AD79" t="s">
        <v>9326</v>
      </c>
    </row>
    <row r="80" spans="1:30" x14ac:dyDescent="0.25">
      <c r="A80" s="128">
        <v>3</v>
      </c>
      <c r="B80" s="132">
        <v>13877780</v>
      </c>
      <c r="C80" s="132" t="str">
        <f>IFERROR(VLOOKUP(B80,#REF!,2,FALSE),"Brazed In USA")</f>
        <v>Brazed In USA</v>
      </c>
      <c r="D80" s="128" t="s">
        <v>6160</v>
      </c>
      <c r="E80" s="128" t="s">
        <v>4205</v>
      </c>
      <c r="F80" s="132">
        <v>1033011</v>
      </c>
      <c r="G80" s="135">
        <v>45088</v>
      </c>
      <c r="H80" s="132" t="s">
        <v>3813</v>
      </c>
      <c r="I80" s="132">
        <v>1145823</v>
      </c>
      <c r="J80" s="128">
        <v>999</v>
      </c>
      <c r="K80" s="128" t="s">
        <v>9108</v>
      </c>
      <c r="L80" s="128" t="s">
        <v>9110</v>
      </c>
      <c r="W80">
        <v>13697072</v>
      </c>
      <c r="X80" t="s">
        <v>5324</v>
      </c>
      <c r="Y80" t="s">
        <v>9311</v>
      </c>
      <c r="Z80" t="s">
        <v>3837</v>
      </c>
      <c r="AA80">
        <v>999</v>
      </c>
      <c r="AB80" t="s">
        <v>9108</v>
      </c>
      <c r="AC80">
        <v>1004762155</v>
      </c>
      <c r="AD80" t="s">
        <v>9327</v>
      </c>
    </row>
    <row r="81" spans="1:30" x14ac:dyDescent="0.25">
      <c r="A81" s="128">
        <v>5</v>
      </c>
      <c r="B81" s="132">
        <v>13846598</v>
      </c>
      <c r="C81" s="132" t="str">
        <f>IFERROR(VLOOKUP(B81,#REF!,2,FALSE),"Brazed In USA")</f>
        <v>Brazed In USA</v>
      </c>
      <c r="D81" s="128" t="s">
        <v>6160</v>
      </c>
      <c r="E81" s="128" t="s">
        <v>4205</v>
      </c>
      <c r="F81" s="132">
        <v>1033011</v>
      </c>
      <c r="G81" s="135">
        <v>44945</v>
      </c>
      <c r="H81" s="132" t="s">
        <v>3813</v>
      </c>
      <c r="I81" s="132">
        <v>1145823</v>
      </c>
      <c r="J81" s="128">
        <v>999</v>
      </c>
      <c r="K81" s="128" t="s">
        <v>9108</v>
      </c>
      <c r="L81" s="128" t="s">
        <v>9118</v>
      </c>
      <c r="W81">
        <v>13607750</v>
      </c>
      <c r="X81" t="s">
        <v>5324</v>
      </c>
      <c r="Y81" t="s">
        <v>9311</v>
      </c>
      <c r="Z81" t="s">
        <v>5329</v>
      </c>
      <c r="AA81">
        <v>999</v>
      </c>
      <c r="AB81" t="s">
        <v>9108</v>
      </c>
      <c r="AC81">
        <v>1004762155</v>
      </c>
      <c r="AD81" t="s">
        <v>9327</v>
      </c>
    </row>
    <row r="82" spans="1:30" x14ac:dyDescent="0.25">
      <c r="A82" s="128">
        <v>1</v>
      </c>
      <c r="B82" s="132">
        <v>13770623</v>
      </c>
      <c r="C82" s="132" t="str">
        <f>IFERROR(VLOOKUP(B82,#REF!,2,FALSE),"Brazed In USA")</f>
        <v>Brazed In USA</v>
      </c>
      <c r="D82" s="128" t="s">
        <v>6160</v>
      </c>
      <c r="E82" s="128" t="s">
        <v>4205</v>
      </c>
      <c r="F82" s="132">
        <v>1033011</v>
      </c>
      <c r="G82" s="135">
        <v>44822</v>
      </c>
      <c r="H82" s="132" t="s">
        <v>3813</v>
      </c>
      <c r="I82" s="132">
        <v>1145823</v>
      </c>
      <c r="J82" s="128">
        <v>999</v>
      </c>
      <c r="K82" s="128" t="s">
        <v>9108</v>
      </c>
      <c r="L82" s="128" t="s">
        <v>9110</v>
      </c>
      <c r="W82">
        <v>13697078</v>
      </c>
      <c r="X82" t="s">
        <v>5324</v>
      </c>
      <c r="Y82" t="s">
        <v>9311</v>
      </c>
      <c r="Z82" t="s">
        <v>5329</v>
      </c>
      <c r="AA82">
        <v>999</v>
      </c>
      <c r="AB82" t="s">
        <v>9108</v>
      </c>
      <c r="AC82">
        <v>1004762155</v>
      </c>
      <c r="AD82" t="s">
        <v>9327</v>
      </c>
    </row>
    <row r="83" spans="1:30" x14ac:dyDescent="0.25">
      <c r="A83" s="128">
        <v>1</v>
      </c>
      <c r="B83" s="132">
        <v>13670338</v>
      </c>
      <c r="C83" s="132" t="str">
        <f>IFERROR(VLOOKUP(B83,#REF!,2,FALSE),"Brazed In USA")</f>
        <v>Brazed In USA</v>
      </c>
      <c r="D83" s="128" t="s">
        <v>6160</v>
      </c>
      <c r="E83" s="128" t="s">
        <v>4205</v>
      </c>
      <c r="F83" s="132">
        <v>1033011</v>
      </c>
      <c r="G83" s="135">
        <v>44720</v>
      </c>
      <c r="H83" s="132" t="s">
        <v>3813</v>
      </c>
      <c r="I83" s="132">
        <v>1145823</v>
      </c>
      <c r="J83" s="128">
        <v>999</v>
      </c>
      <c r="K83" s="128" t="s">
        <v>9108</v>
      </c>
      <c r="L83" s="128" t="s">
        <v>9110</v>
      </c>
      <c r="W83">
        <v>13711524</v>
      </c>
      <c r="X83" t="s">
        <v>5324</v>
      </c>
      <c r="Y83" t="s">
        <v>9311</v>
      </c>
      <c r="Z83" t="s">
        <v>5333</v>
      </c>
      <c r="AA83">
        <v>999</v>
      </c>
      <c r="AB83" t="s">
        <v>9108</v>
      </c>
      <c r="AC83">
        <v>1004762155</v>
      </c>
      <c r="AD83" t="s">
        <v>9327</v>
      </c>
    </row>
    <row r="84" spans="1:30" x14ac:dyDescent="0.25">
      <c r="A84" s="128">
        <v>1</v>
      </c>
      <c r="B84" s="132">
        <v>13970794</v>
      </c>
      <c r="C84" s="132" t="str">
        <f>IFERROR(VLOOKUP(B84,#REF!,2,FALSE),"Brazed In USA")</f>
        <v>Brazed In USA</v>
      </c>
      <c r="D84" s="128" t="s">
        <v>7239</v>
      </c>
      <c r="E84" s="128" t="s">
        <v>56</v>
      </c>
      <c r="F84" s="132" t="s">
        <v>8279</v>
      </c>
      <c r="G84" s="135" t="s">
        <v>8279</v>
      </c>
      <c r="H84" s="132" t="s">
        <v>8279</v>
      </c>
      <c r="I84" s="132" t="s">
        <v>8279</v>
      </c>
      <c r="J84" s="128">
        <v>999</v>
      </c>
      <c r="K84" s="128" t="s">
        <v>9108</v>
      </c>
      <c r="L84" s="128" t="s">
        <v>9110</v>
      </c>
      <c r="W84">
        <v>13685075</v>
      </c>
      <c r="X84" t="s">
        <v>5324</v>
      </c>
      <c r="Y84" t="s">
        <v>9311</v>
      </c>
      <c r="Z84" t="s">
        <v>5333</v>
      </c>
      <c r="AA84">
        <v>999</v>
      </c>
      <c r="AB84" t="s">
        <v>9108</v>
      </c>
      <c r="AC84">
        <v>1004762155</v>
      </c>
      <c r="AD84" t="s">
        <v>9327</v>
      </c>
    </row>
    <row r="85" spans="1:30" x14ac:dyDescent="0.25">
      <c r="A85" s="128">
        <v>1</v>
      </c>
      <c r="B85" s="132">
        <v>14012907</v>
      </c>
      <c r="C85" s="132" t="str">
        <f>IFERROR(VLOOKUP(B85,#REF!,2,FALSE),"Brazed In USA")</f>
        <v>Brazed In USA</v>
      </c>
      <c r="D85" s="128" t="s">
        <v>7239</v>
      </c>
      <c r="E85" s="128" t="s">
        <v>56</v>
      </c>
      <c r="F85" s="132">
        <v>1137349</v>
      </c>
      <c r="G85" s="135">
        <v>45146</v>
      </c>
      <c r="H85" s="132" t="s">
        <v>3813</v>
      </c>
      <c r="I85" s="132">
        <v>1145824</v>
      </c>
      <c r="J85" s="128">
        <v>999</v>
      </c>
      <c r="K85" s="128" t="s">
        <v>9108</v>
      </c>
      <c r="L85" s="128" t="s">
        <v>9126</v>
      </c>
      <c r="W85">
        <v>13753277</v>
      </c>
      <c r="X85" t="s">
        <v>5324</v>
      </c>
      <c r="Y85" t="s">
        <v>9311</v>
      </c>
      <c r="Z85" t="s">
        <v>3837</v>
      </c>
      <c r="AA85">
        <v>999</v>
      </c>
      <c r="AB85" t="s">
        <v>9108</v>
      </c>
      <c r="AC85">
        <v>1004762156</v>
      </c>
      <c r="AD85" t="s">
        <v>9328</v>
      </c>
    </row>
    <row r="86" spans="1:30" x14ac:dyDescent="0.25">
      <c r="A86" s="128">
        <v>2</v>
      </c>
      <c r="B86" s="132">
        <v>13719614</v>
      </c>
      <c r="C86" s="132" t="str">
        <f>IFERROR(VLOOKUP(B86,#REF!,2,FALSE),"Brazed In USA")</f>
        <v>Brazed In USA</v>
      </c>
      <c r="D86" s="128" t="s">
        <v>7239</v>
      </c>
      <c r="E86" s="128" t="s">
        <v>56</v>
      </c>
      <c r="F86" s="132">
        <v>1137349</v>
      </c>
      <c r="G86" s="135">
        <v>44662</v>
      </c>
      <c r="H86" s="132" t="s">
        <v>3813</v>
      </c>
      <c r="I86" s="132">
        <v>1145824</v>
      </c>
      <c r="J86" s="128">
        <v>999</v>
      </c>
      <c r="K86" s="128" t="s">
        <v>9108</v>
      </c>
      <c r="L86" s="128" t="s">
        <v>9110</v>
      </c>
      <c r="W86">
        <v>13712055</v>
      </c>
      <c r="X86" t="s">
        <v>5324</v>
      </c>
      <c r="Y86" t="s">
        <v>9311</v>
      </c>
      <c r="Z86" t="s">
        <v>3837</v>
      </c>
      <c r="AA86">
        <v>999</v>
      </c>
      <c r="AB86" t="s">
        <v>9108</v>
      </c>
      <c r="AC86">
        <v>1004762156</v>
      </c>
      <c r="AD86" t="s">
        <v>9328</v>
      </c>
    </row>
    <row r="87" spans="1:30" x14ac:dyDescent="0.25">
      <c r="A87" s="128">
        <v>1</v>
      </c>
      <c r="B87" s="132">
        <v>13824385</v>
      </c>
      <c r="C87" s="132" t="str">
        <f>IFERROR(VLOOKUP(B87,#REF!,2,FALSE),"Brazed In USA")</f>
        <v>Brazed In USA</v>
      </c>
      <c r="D87" s="128" t="s">
        <v>7239</v>
      </c>
      <c r="E87" s="128" t="s">
        <v>56</v>
      </c>
      <c r="F87" s="132">
        <v>1137349</v>
      </c>
      <c r="G87" s="135">
        <v>44916</v>
      </c>
      <c r="H87" s="132" t="s">
        <v>3813</v>
      </c>
      <c r="I87" s="132">
        <v>1145824</v>
      </c>
      <c r="J87" s="128">
        <v>999</v>
      </c>
      <c r="K87" s="128" t="s">
        <v>9108</v>
      </c>
      <c r="L87" s="128" t="s">
        <v>9127</v>
      </c>
      <c r="W87">
        <v>13771583</v>
      </c>
      <c r="X87" t="s">
        <v>5324</v>
      </c>
      <c r="Y87" t="s">
        <v>9311</v>
      </c>
      <c r="Z87" t="s">
        <v>5329</v>
      </c>
      <c r="AA87">
        <v>999</v>
      </c>
      <c r="AB87" t="s">
        <v>9108</v>
      </c>
      <c r="AC87">
        <v>1004762156</v>
      </c>
      <c r="AD87" t="s">
        <v>9328</v>
      </c>
    </row>
    <row r="88" spans="1:30" x14ac:dyDescent="0.25">
      <c r="A88" s="128">
        <v>1</v>
      </c>
      <c r="B88" s="132">
        <v>13807902</v>
      </c>
      <c r="C88" s="132" t="str">
        <f>IFERROR(VLOOKUP(B88,#REF!,2,FALSE),"Brazed In USA")</f>
        <v>Brazed In USA</v>
      </c>
      <c r="D88" s="128" t="s">
        <v>7239</v>
      </c>
      <c r="E88" s="128" t="s">
        <v>56</v>
      </c>
      <c r="F88" s="132">
        <v>1137349</v>
      </c>
      <c r="G88" s="135">
        <v>44831</v>
      </c>
      <c r="H88" s="132" t="s">
        <v>3813</v>
      </c>
      <c r="I88" s="132">
        <v>1145824</v>
      </c>
      <c r="J88" s="128">
        <v>999</v>
      </c>
      <c r="K88" s="128" t="s">
        <v>9108</v>
      </c>
      <c r="L88" s="128" t="s">
        <v>9126</v>
      </c>
      <c r="W88">
        <v>13739196</v>
      </c>
      <c r="X88" t="s">
        <v>5324</v>
      </c>
      <c r="Y88" t="s">
        <v>9311</v>
      </c>
      <c r="Z88" t="s">
        <v>3837</v>
      </c>
      <c r="AA88">
        <v>999</v>
      </c>
      <c r="AB88" t="s">
        <v>9108</v>
      </c>
      <c r="AC88">
        <v>1004762156</v>
      </c>
      <c r="AD88" t="s">
        <v>9328</v>
      </c>
    </row>
    <row r="89" spans="1:30" x14ac:dyDescent="0.25">
      <c r="A89" s="128">
        <v>2</v>
      </c>
      <c r="B89" s="132">
        <v>13685074</v>
      </c>
      <c r="C89" s="132" t="str">
        <f>IFERROR(VLOOKUP(B89,#REF!,2,FALSE),"Brazed In USA")</f>
        <v>Brazed In USA</v>
      </c>
      <c r="D89" s="128" t="s">
        <v>7239</v>
      </c>
      <c r="E89" s="128" t="s">
        <v>56</v>
      </c>
      <c r="F89" s="132" t="s">
        <v>2671</v>
      </c>
      <c r="G89" s="135">
        <v>44566</v>
      </c>
      <c r="H89" s="132" t="s">
        <v>3813</v>
      </c>
      <c r="I89" s="132">
        <v>1145824</v>
      </c>
      <c r="J89" s="128" t="s">
        <v>7241</v>
      </c>
      <c r="K89" s="128" t="s">
        <v>9108</v>
      </c>
      <c r="L89" s="128" t="s">
        <v>9113</v>
      </c>
      <c r="W89">
        <v>13845933</v>
      </c>
      <c r="X89" t="s">
        <v>5324</v>
      </c>
      <c r="Y89" t="s">
        <v>9311</v>
      </c>
      <c r="Z89" t="s">
        <v>3837</v>
      </c>
      <c r="AA89">
        <v>999</v>
      </c>
      <c r="AB89" t="s">
        <v>9108</v>
      </c>
      <c r="AC89">
        <v>1004762156</v>
      </c>
      <c r="AD89" t="s">
        <v>9328</v>
      </c>
    </row>
    <row r="90" spans="1:30" x14ac:dyDescent="0.25">
      <c r="A90" s="128">
        <v>4</v>
      </c>
      <c r="B90" s="132">
        <v>13685073</v>
      </c>
      <c r="C90" s="132" t="str">
        <f>IFERROR(VLOOKUP(B90,#REF!,2,FALSE),"Brazed In USA")</f>
        <v>Brazed In USA</v>
      </c>
      <c r="D90" s="128" t="s">
        <v>7239</v>
      </c>
      <c r="E90" s="128" t="s">
        <v>56</v>
      </c>
      <c r="F90" s="132" t="s">
        <v>2671</v>
      </c>
      <c r="G90" s="135">
        <v>44566</v>
      </c>
      <c r="H90" s="132" t="s">
        <v>3813</v>
      </c>
      <c r="I90" s="132">
        <v>1145824</v>
      </c>
      <c r="J90" s="128" t="s">
        <v>7241</v>
      </c>
      <c r="K90" s="128" t="s">
        <v>9108</v>
      </c>
      <c r="L90" s="128" t="s">
        <v>9113</v>
      </c>
      <c r="W90">
        <v>13771589</v>
      </c>
      <c r="X90" t="s">
        <v>5324</v>
      </c>
      <c r="Y90" t="s">
        <v>9311</v>
      </c>
      <c r="Z90" t="s">
        <v>5329</v>
      </c>
      <c r="AA90">
        <v>999</v>
      </c>
      <c r="AB90" t="s">
        <v>9108</v>
      </c>
      <c r="AC90">
        <v>1004762159</v>
      </c>
      <c r="AD90" t="s">
        <v>9329</v>
      </c>
    </row>
    <row r="91" spans="1:30" x14ac:dyDescent="0.25">
      <c r="A91" s="128">
        <v>1</v>
      </c>
      <c r="B91" s="132">
        <v>13685072</v>
      </c>
      <c r="C91" s="132" t="str">
        <f>IFERROR(VLOOKUP(B91,#REF!,2,FALSE),"Brazed In USA")</f>
        <v>Brazed In USA</v>
      </c>
      <c r="D91" s="128" t="s">
        <v>7239</v>
      </c>
      <c r="E91" s="128" t="s">
        <v>56</v>
      </c>
      <c r="F91" s="132" t="s">
        <v>2671</v>
      </c>
      <c r="G91" s="135">
        <v>44566</v>
      </c>
      <c r="H91" s="132" t="s">
        <v>3813</v>
      </c>
      <c r="I91" s="132">
        <v>1145824</v>
      </c>
      <c r="J91" s="128" t="s">
        <v>7241</v>
      </c>
      <c r="K91" s="128" t="s">
        <v>9108</v>
      </c>
      <c r="L91" s="128" t="s">
        <v>9113</v>
      </c>
      <c r="W91">
        <v>13753966</v>
      </c>
      <c r="X91" t="s">
        <v>5324</v>
      </c>
      <c r="Y91" t="s">
        <v>9311</v>
      </c>
      <c r="Z91" t="s">
        <v>5333</v>
      </c>
      <c r="AA91">
        <v>999</v>
      </c>
      <c r="AB91" t="s">
        <v>9108</v>
      </c>
      <c r="AC91">
        <v>1004762159</v>
      </c>
      <c r="AD91" t="s">
        <v>9329</v>
      </c>
    </row>
    <row r="92" spans="1:30" x14ac:dyDescent="0.25">
      <c r="A92" s="128">
        <v>1</v>
      </c>
      <c r="B92" s="132">
        <v>13670127</v>
      </c>
      <c r="C92" s="132" t="str">
        <f>IFERROR(VLOOKUP(B92,#REF!,2,FALSE),"Brazed In USA")</f>
        <v>Brazed In USA</v>
      </c>
      <c r="D92" s="128" t="s">
        <v>6160</v>
      </c>
      <c r="E92" s="128" t="s">
        <v>5294</v>
      </c>
      <c r="F92" s="132" t="s">
        <v>8279</v>
      </c>
      <c r="G92" s="135" t="s">
        <v>8279</v>
      </c>
      <c r="H92" s="132" t="s">
        <v>8279</v>
      </c>
      <c r="I92" s="132" t="s">
        <v>8279</v>
      </c>
      <c r="J92" s="128">
        <v>999</v>
      </c>
      <c r="K92" s="128" t="s">
        <v>9108</v>
      </c>
      <c r="L92" s="128" t="s">
        <v>9117</v>
      </c>
      <c r="W92">
        <v>13521409</v>
      </c>
      <c r="X92" t="s">
        <v>5324</v>
      </c>
      <c r="Y92" t="s">
        <v>9311</v>
      </c>
      <c r="Z92" t="s">
        <v>3908</v>
      </c>
      <c r="AA92" t="s">
        <v>9139</v>
      </c>
      <c r="AB92" t="s">
        <v>9108</v>
      </c>
      <c r="AC92">
        <v>1004762159</v>
      </c>
      <c r="AD92" t="s">
        <v>9329</v>
      </c>
    </row>
    <row r="93" spans="1:30" x14ac:dyDescent="0.25">
      <c r="A93" s="128">
        <v>1</v>
      </c>
      <c r="B93" s="132">
        <v>13867749</v>
      </c>
      <c r="C93" s="132" t="str">
        <f>IFERROR(VLOOKUP(B93,#REF!,2,FALSE),"Brazed In USA")</f>
        <v>Brazed In USA</v>
      </c>
      <c r="D93" s="128" t="s">
        <v>6160</v>
      </c>
      <c r="E93" s="128" t="s">
        <v>5294</v>
      </c>
      <c r="F93" s="132" t="s">
        <v>8279</v>
      </c>
      <c r="G93" s="135" t="s">
        <v>8279</v>
      </c>
      <c r="H93" s="132" t="s">
        <v>8279</v>
      </c>
      <c r="I93" s="132" t="s">
        <v>8279</v>
      </c>
      <c r="J93" s="128">
        <v>999</v>
      </c>
      <c r="K93" s="128" t="s">
        <v>9108</v>
      </c>
      <c r="L93" s="128" t="s">
        <v>9110</v>
      </c>
      <c r="W93">
        <v>13862294</v>
      </c>
      <c r="X93" t="s">
        <v>5324</v>
      </c>
      <c r="Y93" t="s">
        <v>9311</v>
      </c>
      <c r="Z93" t="s">
        <v>3837</v>
      </c>
      <c r="AA93" t="s">
        <v>7226</v>
      </c>
      <c r="AB93" t="s">
        <v>9108</v>
      </c>
      <c r="AC93">
        <v>1004762159</v>
      </c>
      <c r="AD93" t="s">
        <v>9329</v>
      </c>
    </row>
    <row r="94" spans="1:30" x14ac:dyDescent="0.25">
      <c r="A94" s="128">
        <v>9</v>
      </c>
      <c r="B94" s="132">
        <v>14081145</v>
      </c>
      <c r="C94" s="132" t="str">
        <f>IFERROR(VLOOKUP(B94,#REF!,2,FALSE),"Brazed In USA")</f>
        <v>Brazed In USA</v>
      </c>
      <c r="D94" s="128" t="s">
        <v>6160</v>
      </c>
      <c r="E94" s="128" t="s">
        <v>5294</v>
      </c>
      <c r="F94" s="132" t="s">
        <v>5774</v>
      </c>
      <c r="G94" s="135">
        <v>45364</v>
      </c>
      <c r="H94" s="132" t="s">
        <v>5346</v>
      </c>
      <c r="I94" s="132">
        <v>1238258</v>
      </c>
      <c r="J94" s="128" t="s">
        <v>7223</v>
      </c>
      <c r="K94" s="128" t="s">
        <v>9108</v>
      </c>
      <c r="L94" s="128" t="s">
        <v>9120</v>
      </c>
      <c r="W94">
        <v>13791389</v>
      </c>
      <c r="X94" t="s">
        <v>5324</v>
      </c>
      <c r="Y94" t="s">
        <v>9311</v>
      </c>
      <c r="Z94" t="s">
        <v>5329</v>
      </c>
      <c r="AA94" t="s">
        <v>7226</v>
      </c>
      <c r="AB94" t="s">
        <v>9108</v>
      </c>
      <c r="AC94">
        <v>1004762159</v>
      </c>
      <c r="AD94" t="s">
        <v>9329</v>
      </c>
    </row>
    <row r="95" spans="1:30" x14ac:dyDescent="0.25">
      <c r="A95" s="128">
        <v>10</v>
      </c>
      <c r="B95" s="132">
        <v>14093083</v>
      </c>
      <c r="C95" s="132" t="str">
        <f>IFERROR(VLOOKUP(B95,#REF!,2,FALSE),"Brazed In USA")</f>
        <v>Brazed In USA</v>
      </c>
      <c r="D95" s="128" t="s">
        <v>6160</v>
      </c>
      <c r="E95" s="128" t="s">
        <v>5294</v>
      </c>
      <c r="F95" s="132">
        <v>1058252</v>
      </c>
      <c r="G95" s="135">
        <v>45308</v>
      </c>
      <c r="H95" s="132" t="s">
        <v>3813</v>
      </c>
      <c r="I95" s="132">
        <v>1228782</v>
      </c>
      <c r="J95" s="128" t="s">
        <v>7223</v>
      </c>
      <c r="K95" s="128" t="s">
        <v>9108</v>
      </c>
      <c r="L95" s="128" t="s">
        <v>9120</v>
      </c>
      <c r="W95">
        <v>14160194</v>
      </c>
      <c r="X95" t="s">
        <v>5324</v>
      </c>
      <c r="Y95" t="s">
        <v>9311</v>
      </c>
      <c r="Z95" t="s">
        <v>5329</v>
      </c>
      <c r="AA95" t="s">
        <v>7226</v>
      </c>
      <c r="AB95" t="s">
        <v>9108</v>
      </c>
      <c r="AC95">
        <v>1004762160</v>
      </c>
      <c r="AD95" t="s">
        <v>9330</v>
      </c>
    </row>
    <row r="96" spans="1:30" x14ac:dyDescent="0.25">
      <c r="A96" s="128">
        <v>7</v>
      </c>
      <c r="B96" s="132">
        <v>14074749</v>
      </c>
      <c r="C96" s="132" t="str">
        <f>IFERROR(VLOOKUP(B96,#REF!,2,FALSE),"Brazed In USA")</f>
        <v>Brazed In USA</v>
      </c>
      <c r="D96" s="128" t="s">
        <v>6160</v>
      </c>
      <c r="E96" s="128" t="s">
        <v>5294</v>
      </c>
      <c r="F96" s="132">
        <v>1058252</v>
      </c>
      <c r="G96" s="135">
        <v>45307</v>
      </c>
      <c r="H96" s="132" t="s">
        <v>3813</v>
      </c>
      <c r="I96" s="132">
        <v>1228782</v>
      </c>
      <c r="J96" s="128" t="s">
        <v>7223</v>
      </c>
      <c r="K96" s="128" t="s">
        <v>9108</v>
      </c>
      <c r="L96" s="128" t="s">
        <v>9113</v>
      </c>
      <c r="W96">
        <v>13870634</v>
      </c>
      <c r="X96" t="s">
        <v>5324</v>
      </c>
      <c r="Y96" t="s">
        <v>9311</v>
      </c>
      <c r="Z96" t="s">
        <v>3837</v>
      </c>
      <c r="AA96" t="s">
        <v>7226</v>
      </c>
      <c r="AB96" t="s">
        <v>9108</v>
      </c>
      <c r="AC96">
        <v>1004762160</v>
      </c>
      <c r="AD96" t="s">
        <v>9330</v>
      </c>
    </row>
    <row r="97" spans="1:30" x14ac:dyDescent="0.25">
      <c r="A97" s="128">
        <v>7</v>
      </c>
      <c r="B97" s="132">
        <v>14074751</v>
      </c>
      <c r="C97" s="132" t="str">
        <f>IFERROR(VLOOKUP(B97,#REF!,2,FALSE),"Brazed In USA")</f>
        <v>Brazed In USA</v>
      </c>
      <c r="D97" s="128" t="s">
        <v>6160</v>
      </c>
      <c r="E97" s="128" t="s">
        <v>5294</v>
      </c>
      <c r="F97" s="132">
        <v>1058252</v>
      </c>
      <c r="G97" s="135">
        <v>45285</v>
      </c>
      <c r="H97" s="132" t="s">
        <v>3813</v>
      </c>
      <c r="I97" s="132">
        <v>1228782</v>
      </c>
      <c r="J97" s="128" t="s">
        <v>7223</v>
      </c>
      <c r="K97" s="128" t="s">
        <v>9108</v>
      </c>
      <c r="L97" s="128" t="s">
        <v>9113</v>
      </c>
      <c r="W97">
        <v>13753964</v>
      </c>
      <c r="X97" t="s">
        <v>5324</v>
      </c>
      <c r="Y97" t="s">
        <v>9311</v>
      </c>
      <c r="Z97" t="s">
        <v>5333</v>
      </c>
      <c r="AA97" t="s">
        <v>7226</v>
      </c>
      <c r="AB97" t="s">
        <v>9108</v>
      </c>
      <c r="AC97">
        <v>1004762160</v>
      </c>
      <c r="AD97" t="s">
        <v>9330</v>
      </c>
    </row>
    <row r="98" spans="1:30" x14ac:dyDescent="0.25">
      <c r="A98" s="128">
        <v>14</v>
      </c>
      <c r="B98" s="132">
        <v>14074750</v>
      </c>
      <c r="C98" s="132" t="str">
        <f>IFERROR(VLOOKUP(B98,#REF!,2,FALSE),"Brazed In USA")</f>
        <v>Brazed In USA</v>
      </c>
      <c r="D98" s="128" t="s">
        <v>6160</v>
      </c>
      <c r="E98" s="128" t="s">
        <v>5294</v>
      </c>
      <c r="F98" s="132">
        <v>1058252</v>
      </c>
      <c r="G98" s="135">
        <v>45274</v>
      </c>
      <c r="H98" s="132" t="s">
        <v>3813</v>
      </c>
      <c r="I98" s="132">
        <v>1228782</v>
      </c>
      <c r="J98" s="128" t="s">
        <v>7223</v>
      </c>
      <c r="K98" s="128" t="s">
        <v>9108</v>
      </c>
      <c r="L98" s="128" t="s">
        <v>9118</v>
      </c>
      <c r="W98">
        <v>13870635</v>
      </c>
      <c r="X98" t="s">
        <v>5324</v>
      </c>
      <c r="Y98" t="s">
        <v>9311</v>
      </c>
      <c r="Z98" t="s">
        <v>3837</v>
      </c>
      <c r="AA98" t="s">
        <v>7226</v>
      </c>
      <c r="AB98" t="s">
        <v>9108</v>
      </c>
      <c r="AC98">
        <v>1004762160</v>
      </c>
      <c r="AD98" t="s">
        <v>9330</v>
      </c>
    </row>
    <row r="99" spans="1:30" x14ac:dyDescent="0.25">
      <c r="A99" s="128">
        <v>10</v>
      </c>
      <c r="B99" s="132">
        <v>14056707</v>
      </c>
      <c r="C99" s="132" t="str">
        <f>IFERROR(VLOOKUP(B99,#REF!,2,FALSE),"Brazed In USA")</f>
        <v>Brazed In USA</v>
      </c>
      <c r="D99" s="128" t="s">
        <v>6160</v>
      </c>
      <c r="E99" s="128" t="s">
        <v>5294</v>
      </c>
      <c r="F99" s="132" t="s">
        <v>4788</v>
      </c>
      <c r="G99" s="135">
        <v>45218</v>
      </c>
      <c r="H99" s="132" t="s">
        <v>3813</v>
      </c>
      <c r="I99" s="132">
        <v>1228782</v>
      </c>
      <c r="J99" s="128" t="s">
        <v>7223</v>
      </c>
      <c r="K99" s="128" t="s">
        <v>9108</v>
      </c>
      <c r="L99" s="128" t="s">
        <v>9113</v>
      </c>
      <c r="W99">
        <v>14178488</v>
      </c>
      <c r="X99" t="s">
        <v>5324</v>
      </c>
      <c r="Y99" t="s">
        <v>9311</v>
      </c>
      <c r="Z99" t="s">
        <v>5333</v>
      </c>
      <c r="AA99" t="s">
        <v>7226</v>
      </c>
      <c r="AB99" t="s">
        <v>9108</v>
      </c>
      <c r="AC99">
        <v>1004762162</v>
      </c>
      <c r="AD99" t="s">
        <v>9331</v>
      </c>
    </row>
    <row r="100" spans="1:30" x14ac:dyDescent="0.25">
      <c r="A100" s="128">
        <v>1</v>
      </c>
      <c r="B100" s="132">
        <v>13923839</v>
      </c>
      <c r="C100" s="132" t="str">
        <f>IFERROR(VLOOKUP(B100,#REF!,2,FALSE),"Brazed In USA")</f>
        <v>Brazed In USA</v>
      </c>
      <c r="D100" s="128" t="s">
        <v>6160</v>
      </c>
      <c r="E100" s="128" t="s">
        <v>5294</v>
      </c>
      <c r="F100" s="132">
        <v>1058252</v>
      </c>
      <c r="G100" s="135">
        <v>45138</v>
      </c>
      <c r="H100" s="132" t="s">
        <v>3813</v>
      </c>
      <c r="I100" s="132">
        <v>1228782</v>
      </c>
      <c r="J100" s="128">
        <v>999</v>
      </c>
      <c r="K100" s="128" t="s">
        <v>9108</v>
      </c>
      <c r="L100" s="128" t="s">
        <v>9119</v>
      </c>
      <c r="W100">
        <v>14178487</v>
      </c>
      <c r="X100" t="s">
        <v>5324</v>
      </c>
      <c r="Y100" t="s">
        <v>9311</v>
      </c>
      <c r="Z100" t="s">
        <v>5333</v>
      </c>
      <c r="AA100" t="s">
        <v>7226</v>
      </c>
      <c r="AB100" t="s">
        <v>9108</v>
      </c>
      <c r="AC100">
        <v>1004762162</v>
      </c>
      <c r="AD100" t="s">
        <v>9331</v>
      </c>
    </row>
    <row r="101" spans="1:30" x14ac:dyDescent="0.25">
      <c r="A101" s="128">
        <v>2</v>
      </c>
      <c r="B101" s="132">
        <v>13886505</v>
      </c>
      <c r="C101" s="132" t="str">
        <f>IFERROR(VLOOKUP(B101,#REF!,2,FALSE),"Brazed In USA")</f>
        <v>Brazed In USA</v>
      </c>
      <c r="D101" s="128" t="s">
        <v>6160</v>
      </c>
      <c r="E101" s="128" t="s">
        <v>5294</v>
      </c>
      <c r="F101" s="132">
        <v>1058252</v>
      </c>
      <c r="G101" s="135">
        <v>45102</v>
      </c>
      <c r="H101" s="132" t="s">
        <v>3813</v>
      </c>
      <c r="I101" s="132">
        <v>1228782</v>
      </c>
      <c r="J101" s="128">
        <v>999</v>
      </c>
      <c r="K101" s="128" t="s">
        <v>9108</v>
      </c>
      <c r="L101" s="128" t="s">
        <v>9110</v>
      </c>
      <c r="W101">
        <v>13862293</v>
      </c>
      <c r="X101" t="s">
        <v>5324</v>
      </c>
      <c r="Y101" t="s">
        <v>9311</v>
      </c>
      <c r="Z101" t="s">
        <v>3837</v>
      </c>
      <c r="AA101" t="s">
        <v>7226</v>
      </c>
      <c r="AB101" t="s">
        <v>9108</v>
      </c>
      <c r="AC101">
        <v>1004762162</v>
      </c>
      <c r="AD101" t="s">
        <v>9331</v>
      </c>
    </row>
    <row r="102" spans="1:30" x14ac:dyDescent="0.25">
      <c r="A102" s="128">
        <v>1</v>
      </c>
      <c r="B102" s="132">
        <v>13846205</v>
      </c>
      <c r="C102" s="132" t="str">
        <f>IFERROR(VLOOKUP(B102,#REF!,2,FALSE),"Brazed In USA")</f>
        <v>Brazed In USA</v>
      </c>
      <c r="D102" s="128" t="s">
        <v>6160</v>
      </c>
      <c r="E102" s="128" t="s">
        <v>5294</v>
      </c>
      <c r="F102" s="132">
        <v>1058252</v>
      </c>
      <c r="G102" s="135">
        <v>44893</v>
      </c>
      <c r="H102" s="132" t="s">
        <v>3813</v>
      </c>
      <c r="I102" s="132">
        <v>1228782</v>
      </c>
      <c r="J102" s="128">
        <v>999</v>
      </c>
      <c r="K102" s="128" t="s">
        <v>9108</v>
      </c>
      <c r="L102" s="128" t="s">
        <v>9118</v>
      </c>
      <c r="W102">
        <v>14081143</v>
      </c>
      <c r="X102" t="s">
        <v>5324</v>
      </c>
      <c r="Y102" t="s">
        <v>9311</v>
      </c>
      <c r="Z102" t="s">
        <v>5333</v>
      </c>
      <c r="AA102" t="s">
        <v>7226</v>
      </c>
      <c r="AB102" t="s">
        <v>9108</v>
      </c>
      <c r="AC102">
        <v>1004762162</v>
      </c>
      <c r="AD102" t="s">
        <v>9331</v>
      </c>
    </row>
    <row r="103" spans="1:30" x14ac:dyDescent="0.25">
      <c r="W103">
        <v>13845937</v>
      </c>
      <c r="X103" t="s">
        <v>5324</v>
      </c>
      <c r="Y103" t="s">
        <v>9311</v>
      </c>
      <c r="Z103" t="s">
        <v>5329</v>
      </c>
      <c r="AA103" t="s">
        <v>7226</v>
      </c>
      <c r="AB103" t="s">
        <v>9108</v>
      </c>
      <c r="AC103">
        <v>1004762164</v>
      </c>
      <c r="AD103" t="s">
        <v>9332</v>
      </c>
    </row>
    <row r="104" spans="1:30" x14ac:dyDescent="0.25">
      <c r="W104">
        <v>13862291</v>
      </c>
      <c r="X104" t="s">
        <v>5324</v>
      </c>
      <c r="Y104" t="s">
        <v>9311</v>
      </c>
      <c r="Z104" t="s">
        <v>3837</v>
      </c>
      <c r="AA104" t="s">
        <v>7226</v>
      </c>
      <c r="AB104" t="s">
        <v>9108</v>
      </c>
      <c r="AC104">
        <v>1004762164</v>
      </c>
      <c r="AD104" t="s">
        <v>9332</v>
      </c>
    </row>
    <row r="105" spans="1:30" x14ac:dyDescent="0.25">
      <c r="W105">
        <v>14198201</v>
      </c>
      <c r="X105" t="s">
        <v>5324</v>
      </c>
      <c r="Y105" t="s">
        <v>9311</v>
      </c>
      <c r="Z105" t="s">
        <v>5333</v>
      </c>
      <c r="AA105" t="s">
        <v>7226</v>
      </c>
      <c r="AB105" t="s">
        <v>9108</v>
      </c>
      <c r="AC105">
        <v>1004762164</v>
      </c>
      <c r="AD105" t="s">
        <v>9332</v>
      </c>
    </row>
  </sheetData>
  <autoFilter ref="A1:L102" xr:uid="{DB19A4DE-760E-47ED-B30D-DD9BD50A1366}"/>
  <sortState xmlns:xlrd2="http://schemas.microsoft.com/office/spreadsheetml/2017/richdata2" ref="O2:Q14">
    <sortCondition ref="Q1:Q14"/>
  </sortState>
  <conditionalFormatting sqref="B1:B1048576">
    <cfRule type="duplicateValues" dxfId="570" priority="1"/>
  </conditionalFormatting>
  <conditionalFormatting sqref="P2:P14">
    <cfRule type="duplicateValues" dxfId="569"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sheetPr>
  <dimension ref="A1:AN1302"/>
  <sheetViews>
    <sheetView zoomScale="80" zoomScaleNormal="80" workbookViewId="0">
      <pane xSplit="6" ySplit="1" topLeftCell="G374" activePane="bottomRight" state="frozen"/>
      <selection activeCell="D371" sqref="D371"/>
      <selection pane="topRight" activeCell="D371" sqref="D371"/>
      <selection pane="bottomLeft" activeCell="D371" sqref="D371"/>
      <selection pane="bottomRight" activeCell="A408" sqref="A408:G408"/>
    </sheetView>
  </sheetViews>
  <sheetFormatPr defaultColWidth="9.140625" defaultRowHeight="15" x14ac:dyDescent="0.25"/>
  <cols>
    <col min="1" max="1" width="18.42578125" style="70" bestFit="1" customWidth="1"/>
    <col min="2" max="2" width="11.42578125" style="70" bestFit="1" customWidth="1"/>
    <col min="3" max="3" width="13.42578125" style="70" bestFit="1" customWidth="1"/>
    <col min="4" max="4" width="11.42578125" style="70" bestFit="1" customWidth="1"/>
    <col min="5" max="5" width="12.42578125" style="70" bestFit="1" customWidth="1"/>
    <col min="6" max="6" width="20.85546875" style="71" customWidth="1"/>
    <col min="7" max="7" width="11.140625" style="70" customWidth="1"/>
    <col min="8" max="8" width="15.28515625" style="70" customWidth="1"/>
    <col min="9" max="9" width="12" style="70" customWidth="1"/>
    <col min="10" max="10" width="11.5703125" style="53" customWidth="1"/>
    <col min="11" max="11" width="15" style="70" customWidth="1"/>
    <col min="12" max="12" width="9.42578125" style="70" customWidth="1"/>
    <col min="13" max="13" width="10.85546875" style="70" customWidth="1"/>
    <col min="14" max="14" width="10.7109375" style="70" customWidth="1"/>
    <col min="15" max="15" width="8.140625" style="70" customWidth="1"/>
    <col min="16" max="16" width="15" style="70" customWidth="1"/>
    <col min="17" max="17" width="10.42578125" style="70" customWidth="1"/>
    <col min="18" max="18" width="10.5703125" style="70" customWidth="1"/>
    <col min="19" max="19" width="8.7109375" style="70" customWidth="1"/>
    <col min="20" max="20" width="8.28515625" style="70" customWidth="1"/>
    <col min="21" max="21" width="10.28515625" style="70" customWidth="1"/>
    <col min="22" max="22" width="19.140625" style="71" customWidth="1"/>
    <col min="23" max="23" width="53.28515625" style="70" customWidth="1"/>
    <col min="24" max="24" width="28.7109375" style="70" bestFit="1" customWidth="1"/>
    <col min="25" max="26" width="9.140625" style="70" customWidth="1"/>
    <col min="27" max="27" width="30.140625" style="70" bestFit="1" customWidth="1"/>
    <col min="28" max="28" width="11.7109375" style="70" customWidth="1"/>
    <col min="29" max="29" width="7.42578125" style="70" customWidth="1"/>
    <col min="30" max="38" width="9.140625" style="70" customWidth="1"/>
    <col min="39" max="39" width="16.5703125" style="70" customWidth="1"/>
    <col min="40" max="46" width="9.140625" style="70" customWidth="1"/>
    <col min="47" max="47" width="10" style="70" bestFit="1" customWidth="1"/>
    <col min="48" max="77" width="9.140625" style="70" customWidth="1"/>
    <col min="78" max="16384" width="9.140625" style="70"/>
  </cols>
  <sheetData>
    <row r="1" spans="1:40" s="40" customFormat="1" ht="37.5" customHeight="1" x14ac:dyDescent="0.25">
      <c r="A1" s="56" t="s">
        <v>3805</v>
      </c>
      <c r="B1" s="56" t="s">
        <v>3806</v>
      </c>
      <c r="C1" s="56" t="s">
        <v>2</v>
      </c>
      <c r="D1" s="56" t="s">
        <v>3</v>
      </c>
      <c r="E1" s="56" t="s">
        <v>6089</v>
      </c>
      <c r="F1" s="56" t="s">
        <v>5</v>
      </c>
      <c r="G1" s="56" t="s">
        <v>6</v>
      </c>
      <c r="H1" s="56" t="s">
        <v>6090</v>
      </c>
      <c r="I1" s="56" t="s">
        <v>8</v>
      </c>
      <c r="J1" s="260" t="s">
        <v>9</v>
      </c>
      <c r="K1" s="56" t="s">
        <v>10</v>
      </c>
      <c r="L1" s="56" t="s">
        <v>11</v>
      </c>
      <c r="M1" s="56" t="s">
        <v>12</v>
      </c>
      <c r="N1" s="56" t="s">
        <v>13</v>
      </c>
      <c r="O1" s="56" t="s">
        <v>14</v>
      </c>
      <c r="P1" s="56" t="s">
        <v>15</v>
      </c>
      <c r="Q1" s="56" t="s">
        <v>16</v>
      </c>
      <c r="R1" s="56" t="s">
        <v>17</v>
      </c>
      <c r="S1" s="56" t="s">
        <v>18</v>
      </c>
      <c r="T1" s="56" t="s">
        <v>19</v>
      </c>
      <c r="U1" s="56" t="s">
        <v>20</v>
      </c>
      <c r="V1" s="56" t="s">
        <v>21</v>
      </c>
      <c r="W1" s="56" t="s">
        <v>22</v>
      </c>
      <c r="X1" s="56" t="s">
        <v>23</v>
      </c>
      <c r="Y1" s="56" t="s">
        <v>24</v>
      </c>
      <c r="Z1" s="56" t="s">
        <v>25</v>
      </c>
      <c r="AA1" s="56" t="s">
        <v>26</v>
      </c>
      <c r="AB1" s="56" t="s">
        <v>27</v>
      </c>
      <c r="AC1" s="56" t="s">
        <v>28</v>
      </c>
      <c r="AD1" s="56" t="s">
        <v>29</v>
      </c>
      <c r="AE1" s="56" t="s">
        <v>30</v>
      </c>
      <c r="AF1" s="56" t="s">
        <v>31</v>
      </c>
      <c r="AG1" s="56" t="s">
        <v>32</v>
      </c>
      <c r="AH1" s="70"/>
      <c r="AI1" s="70"/>
      <c r="AJ1" s="70"/>
      <c r="AK1" s="70"/>
      <c r="AL1" s="70"/>
      <c r="AM1" s="70"/>
      <c r="AN1" s="70"/>
    </row>
    <row r="2" spans="1:40" x14ac:dyDescent="0.25">
      <c r="A2" s="14" t="s">
        <v>6091</v>
      </c>
      <c r="B2" s="14">
        <v>12947667</v>
      </c>
      <c r="C2" s="14">
        <v>8.375</v>
      </c>
      <c r="D2" s="14" t="s">
        <v>6092</v>
      </c>
      <c r="E2" s="14">
        <v>1005293</v>
      </c>
      <c r="F2" s="35">
        <v>43001</v>
      </c>
      <c r="G2" s="36"/>
      <c r="H2" s="36"/>
      <c r="I2" s="36"/>
      <c r="J2" s="36"/>
      <c r="K2" s="36"/>
      <c r="L2" s="36"/>
      <c r="M2" s="36"/>
      <c r="N2" s="36"/>
      <c r="O2" s="36"/>
      <c r="P2" s="36"/>
      <c r="Q2" s="36"/>
      <c r="R2" s="36"/>
      <c r="S2" s="36"/>
      <c r="T2" s="36"/>
      <c r="U2" s="36"/>
      <c r="V2" s="42"/>
      <c r="W2" s="36" t="s">
        <v>6093</v>
      </c>
      <c r="X2" s="70" t="str">
        <f>A2&amp;"_"&amp;B2</f>
        <v>2017-ARDT-50_12947667</v>
      </c>
    </row>
    <row r="3" spans="1:40" x14ac:dyDescent="0.25">
      <c r="A3" s="14" t="s">
        <v>6094</v>
      </c>
      <c r="B3" s="14">
        <v>12998447</v>
      </c>
      <c r="C3" s="14">
        <v>8.375</v>
      </c>
      <c r="D3" s="14" t="s">
        <v>6092</v>
      </c>
      <c r="E3" s="14">
        <v>1005293</v>
      </c>
      <c r="F3" s="35">
        <v>43144</v>
      </c>
      <c r="G3" s="36"/>
      <c r="H3" s="36"/>
      <c r="I3" s="36"/>
      <c r="J3" s="36"/>
      <c r="K3" s="36"/>
      <c r="L3" s="36"/>
      <c r="M3" s="36"/>
      <c r="N3" s="36"/>
      <c r="O3" s="36"/>
      <c r="P3" s="36"/>
      <c r="Q3" s="36"/>
      <c r="R3" s="36"/>
      <c r="S3" s="36"/>
      <c r="T3" s="36"/>
      <c r="U3" s="36"/>
      <c r="V3" s="42"/>
      <c r="W3" s="36" t="s">
        <v>6093</v>
      </c>
    </row>
    <row r="4" spans="1:40" x14ac:dyDescent="0.25">
      <c r="A4" s="14" t="s">
        <v>6095</v>
      </c>
      <c r="B4" s="14">
        <v>12998449</v>
      </c>
      <c r="C4" s="14">
        <v>8.375</v>
      </c>
      <c r="D4" s="14" t="s">
        <v>6092</v>
      </c>
      <c r="E4" s="14">
        <v>1005293</v>
      </c>
      <c r="F4" s="35">
        <v>43168</v>
      </c>
      <c r="G4" s="14"/>
      <c r="H4" s="14"/>
      <c r="I4" s="14"/>
      <c r="J4" s="14"/>
      <c r="K4" s="14"/>
      <c r="L4" s="14"/>
      <c r="M4" s="14"/>
      <c r="N4" s="14"/>
      <c r="O4" s="14"/>
      <c r="P4" s="14"/>
      <c r="Q4" s="14"/>
      <c r="R4" s="14"/>
      <c r="S4" s="14"/>
      <c r="T4" s="14"/>
      <c r="U4" s="14"/>
      <c r="V4" s="35"/>
      <c r="W4" s="14" t="s">
        <v>6096</v>
      </c>
    </row>
    <row r="5" spans="1:40" x14ac:dyDescent="0.25">
      <c r="A5" s="14" t="s">
        <v>6097</v>
      </c>
      <c r="B5" s="14">
        <v>13015735</v>
      </c>
      <c r="C5" s="14">
        <v>8.375</v>
      </c>
      <c r="D5" s="14" t="s">
        <v>3837</v>
      </c>
      <c r="E5" s="14">
        <v>1005293</v>
      </c>
      <c r="F5" s="35">
        <v>43171</v>
      </c>
      <c r="G5" s="36"/>
      <c r="H5" s="36"/>
      <c r="I5" s="36"/>
      <c r="J5" s="36"/>
      <c r="K5" s="36"/>
      <c r="L5" s="36"/>
      <c r="M5" s="36"/>
      <c r="N5" s="36"/>
      <c r="O5" s="36"/>
      <c r="P5" s="36"/>
      <c r="Q5" s="36"/>
      <c r="R5" s="36"/>
      <c r="S5" s="36"/>
      <c r="T5" s="36"/>
      <c r="U5" s="36"/>
      <c r="V5" s="42"/>
      <c r="W5" s="36" t="s">
        <v>6096</v>
      </c>
    </row>
    <row r="6" spans="1:40" x14ac:dyDescent="0.25">
      <c r="A6" s="14" t="s">
        <v>6098</v>
      </c>
      <c r="B6" s="14">
        <v>13022897</v>
      </c>
      <c r="C6" s="14">
        <v>8.375</v>
      </c>
      <c r="D6" s="14" t="s">
        <v>3837</v>
      </c>
      <c r="E6" s="14">
        <v>1005293</v>
      </c>
      <c r="F6" s="35">
        <v>43193</v>
      </c>
      <c r="G6" s="36"/>
      <c r="H6" s="36"/>
      <c r="I6" s="36"/>
      <c r="J6" s="36"/>
      <c r="K6" s="36"/>
      <c r="L6" s="36"/>
      <c r="M6" s="36"/>
      <c r="N6" s="36"/>
      <c r="O6" s="36"/>
      <c r="P6" s="36"/>
      <c r="Q6" s="36"/>
      <c r="R6" s="36"/>
      <c r="S6" s="36"/>
      <c r="T6" s="36"/>
      <c r="U6" s="36"/>
      <c r="V6" s="42"/>
      <c r="W6" s="36" t="s">
        <v>6096</v>
      </c>
    </row>
    <row r="7" spans="1:40" x14ac:dyDescent="0.25">
      <c r="A7" s="14" t="s">
        <v>6099</v>
      </c>
      <c r="B7" s="14">
        <v>13022896</v>
      </c>
      <c r="C7" s="14">
        <v>8.375</v>
      </c>
      <c r="D7" s="14" t="s">
        <v>6092</v>
      </c>
      <c r="E7" s="14">
        <v>1005293</v>
      </c>
      <c r="F7" s="35">
        <v>43202</v>
      </c>
      <c r="G7" s="36"/>
      <c r="H7" s="36"/>
      <c r="I7" s="36"/>
      <c r="J7" s="36"/>
      <c r="K7" s="36"/>
      <c r="L7" s="36"/>
      <c r="M7" s="36"/>
      <c r="N7" s="36"/>
      <c r="O7" s="36"/>
      <c r="P7" s="36"/>
      <c r="Q7" s="36"/>
      <c r="R7" s="36"/>
      <c r="S7" s="36"/>
      <c r="T7" s="36"/>
      <c r="U7" s="36"/>
      <c r="V7" s="42"/>
      <c r="W7" s="36" t="s">
        <v>6100</v>
      </c>
    </row>
    <row r="8" spans="1:40" x14ac:dyDescent="0.25">
      <c r="A8" s="14" t="s">
        <v>6101</v>
      </c>
      <c r="B8" s="14">
        <v>13034642</v>
      </c>
      <c r="C8" s="14">
        <v>8.375</v>
      </c>
      <c r="D8" s="14" t="s">
        <v>3837</v>
      </c>
      <c r="E8" s="14">
        <v>1005293</v>
      </c>
      <c r="F8" s="35">
        <v>43215</v>
      </c>
      <c r="G8" s="36"/>
      <c r="H8" s="36"/>
      <c r="I8" s="36"/>
      <c r="J8" s="36"/>
      <c r="K8" s="36"/>
      <c r="L8" s="36"/>
      <c r="M8" s="36"/>
      <c r="N8" s="36"/>
      <c r="O8" s="36"/>
      <c r="P8" s="36"/>
      <c r="Q8" s="36"/>
      <c r="R8" s="36"/>
      <c r="S8" s="36"/>
      <c r="T8" s="36"/>
      <c r="U8" s="36"/>
      <c r="V8" s="42"/>
      <c r="W8" s="36" t="s">
        <v>6102</v>
      </c>
    </row>
    <row r="9" spans="1:40" x14ac:dyDescent="0.25">
      <c r="A9" s="14" t="s">
        <v>6103</v>
      </c>
      <c r="B9" s="14">
        <v>13034644</v>
      </c>
      <c r="C9" s="14">
        <v>8.375</v>
      </c>
      <c r="D9" s="14" t="s">
        <v>6092</v>
      </c>
      <c r="E9" s="14">
        <v>1005293</v>
      </c>
      <c r="F9" s="35">
        <v>43229</v>
      </c>
      <c r="G9" s="36"/>
      <c r="H9" s="36"/>
      <c r="I9" s="36"/>
      <c r="J9" s="36"/>
      <c r="K9" s="36"/>
      <c r="L9" s="36"/>
      <c r="M9" s="36"/>
      <c r="N9" s="36"/>
      <c r="O9" s="36"/>
      <c r="P9" s="36"/>
      <c r="Q9" s="36"/>
      <c r="R9" s="36"/>
      <c r="S9" s="36"/>
      <c r="T9" s="36"/>
      <c r="U9" s="36"/>
      <c r="V9" s="42"/>
      <c r="W9" s="36" t="s">
        <v>6104</v>
      </c>
    </row>
    <row r="10" spans="1:40" x14ac:dyDescent="0.25">
      <c r="A10" s="14" t="s">
        <v>6105</v>
      </c>
      <c r="B10" s="14">
        <v>13044607</v>
      </c>
      <c r="C10" s="14">
        <v>8.375</v>
      </c>
      <c r="D10" s="14" t="s">
        <v>3837</v>
      </c>
      <c r="E10" s="14">
        <v>1005293</v>
      </c>
      <c r="F10" s="35">
        <v>43236</v>
      </c>
      <c r="G10" s="14"/>
      <c r="H10" s="14"/>
      <c r="I10" s="14"/>
      <c r="J10" s="14"/>
      <c r="K10" s="14"/>
      <c r="L10" s="14"/>
      <c r="M10" s="14"/>
      <c r="N10" s="14"/>
      <c r="O10" s="14"/>
      <c r="P10" s="14"/>
      <c r="Q10" s="14"/>
      <c r="R10" s="14"/>
      <c r="S10" s="14"/>
      <c r="T10" s="14"/>
      <c r="U10" s="14"/>
      <c r="V10" s="35"/>
      <c r="W10" s="14" t="s">
        <v>6106</v>
      </c>
    </row>
    <row r="11" spans="1:40" x14ac:dyDescent="0.25">
      <c r="A11" s="14" t="s">
        <v>6107</v>
      </c>
      <c r="B11" s="14">
        <v>13044609</v>
      </c>
      <c r="C11" s="14">
        <v>8.375</v>
      </c>
      <c r="D11" s="14" t="s">
        <v>3837</v>
      </c>
      <c r="E11" s="14">
        <v>1005293</v>
      </c>
      <c r="F11" s="35">
        <v>43237</v>
      </c>
      <c r="G11" s="36"/>
      <c r="H11" s="36"/>
      <c r="I11" s="36"/>
      <c r="J11" s="36"/>
      <c r="K11" s="36"/>
      <c r="L11" s="36"/>
      <c r="M11" s="36"/>
      <c r="N11" s="36"/>
      <c r="O11" s="36"/>
      <c r="P11" s="36"/>
      <c r="Q11" s="36"/>
      <c r="R11" s="36"/>
      <c r="S11" s="36"/>
      <c r="T11" s="36"/>
      <c r="U11" s="36"/>
      <c r="V11" s="42"/>
      <c r="W11" s="36" t="s">
        <v>6106</v>
      </c>
    </row>
    <row r="12" spans="1:40" x14ac:dyDescent="0.25">
      <c r="A12" s="14" t="s">
        <v>6108</v>
      </c>
      <c r="B12" s="14">
        <v>13052787</v>
      </c>
      <c r="C12" s="14">
        <v>8.375</v>
      </c>
      <c r="D12" s="14" t="s">
        <v>3837</v>
      </c>
      <c r="E12" s="14">
        <v>1005293</v>
      </c>
      <c r="F12" s="35">
        <v>43249</v>
      </c>
      <c r="G12" s="36"/>
      <c r="H12" s="36"/>
      <c r="I12" s="36"/>
      <c r="J12" s="36"/>
      <c r="K12" s="36"/>
      <c r="L12" s="36"/>
      <c r="M12" s="36"/>
      <c r="N12" s="36"/>
      <c r="O12" s="36"/>
      <c r="P12" s="36"/>
      <c r="Q12" s="36"/>
      <c r="R12" s="36"/>
      <c r="S12" s="36"/>
      <c r="T12" s="36"/>
      <c r="U12" s="36"/>
      <c r="V12" s="42"/>
      <c r="W12" s="36" t="s">
        <v>6109</v>
      </c>
    </row>
    <row r="13" spans="1:40" x14ac:dyDescent="0.25">
      <c r="A13" s="14" t="s">
        <v>6110</v>
      </c>
      <c r="B13" s="14">
        <v>13064090</v>
      </c>
      <c r="C13" s="14">
        <v>8.375</v>
      </c>
      <c r="D13" s="14" t="s">
        <v>3837</v>
      </c>
      <c r="E13" s="14">
        <v>882281</v>
      </c>
      <c r="F13" s="35">
        <v>43286</v>
      </c>
      <c r="G13" s="36"/>
      <c r="H13" s="36"/>
      <c r="I13" s="36"/>
      <c r="J13" s="36"/>
      <c r="K13" s="36"/>
      <c r="L13" s="36"/>
      <c r="M13" s="36"/>
      <c r="N13" s="36"/>
      <c r="O13" s="36"/>
      <c r="P13" s="36"/>
      <c r="Q13" s="36"/>
      <c r="R13" s="36"/>
      <c r="S13" s="36"/>
      <c r="T13" s="36"/>
      <c r="U13" s="36"/>
      <c r="V13" s="42"/>
      <c r="W13" s="36" t="s">
        <v>6111</v>
      </c>
    </row>
    <row r="14" spans="1:40" x14ac:dyDescent="0.25">
      <c r="A14" s="14" t="s">
        <v>6112</v>
      </c>
      <c r="B14" s="14">
        <v>13064093</v>
      </c>
      <c r="C14" s="14">
        <v>8.375</v>
      </c>
      <c r="D14" s="14" t="s">
        <v>6092</v>
      </c>
      <c r="E14" s="14">
        <v>882281</v>
      </c>
      <c r="F14" s="35">
        <v>43289</v>
      </c>
      <c r="G14" s="36"/>
      <c r="H14" s="36"/>
      <c r="I14" s="36"/>
      <c r="J14" s="36"/>
      <c r="K14" s="36"/>
      <c r="L14" s="36"/>
      <c r="M14" s="36"/>
      <c r="N14" s="36"/>
      <c r="O14" s="36"/>
      <c r="P14" s="36"/>
      <c r="Q14" s="36"/>
      <c r="R14" s="36"/>
      <c r="S14" s="36"/>
      <c r="T14" s="36"/>
      <c r="U14" s="36"/>
      <c r="V14" s="42"/>
      <c r="W14" s="36" t="s">
        <v>6113</v>
      </c>
    </row>
    <row r="15" spans="1:40" x14ac:dyDescent="0.25">
      <c r="A15" s="14" t="s">
        <v>6114</v>
      </c>
      <c r="B15" s="14">
        <v>13075173</v>
      </c>
      <c r="C15" s="14">
        <v>8.375</v>
      </c>
      <c r="D15" s="14" t="s">
        <v>5333</v>
      </c>
      <c r="E15" s="14">
        <v>1083564</v>
      </c>
      <c r="F15" s="35">
        <v>43310</v>
      </c>
      <c r="G15" s="36"/>
      <c r="H15" s="36"/>
      <c r="I15" s="36"/>
      <c r="J15" s="36"/>
      <c r="K15" s="36"/>
      <c r="L15" s="36"/>
      <c r="M15" s="36"/>
      <c r="N15" s="36"/>
      <c r="O15" s="36"/>
      <c r="P15" s="36"/>
      <c r="Q15" s="36"/>
      <c r="R15" s="36"/>
      <c r="S15" s="36"/>
      <c r="T15" s="36"/>
      <c r="U15" s="36"/>
      <c r="V15" s="42"/>
      <c r="W15" s="36" t="s">
        <v>6115</v>
      </c>
    </row>
    <row r="16" spans="1:40" x14ac:dyDescent="0.25">
      <c r="A16" s="14" t="s">
        <v>6116</v>
      </c>
      <c r="B16" s="14">
        <v>13096213</v>
      </c>
      <c r="C16" s="14">
        <v>8.375</v>
      </c>
      <c r="D16" s="14" t="s">
        <v>243</v>
      </c>
      <c r="E16" s="14">
        <v>1083564</v>
      </c>
      <c r="F16" s="35">
        <v>43380</v>
      </c>
      <c r="G16" s="36"/>
      <c r="H16" s="36"/>
      <c r="I16" s="36"/>
      <c r="J16" s="36"/>
      <c r="K16" s="36"/>
      <c r="L16" s="36"/>
      <c r="M16" s="36"/>
      <c r="N16" s="36"/>
      <c r="O16" s="36"/>
      <c r="P16" s="36"/>
      <c r="Q16" s="36"/>
      <c r="R16" s="36"/>
      <c r="S16" s="36"/>
      <c r="T16" s="36"/>
      <c r="U16" s="36"/>
      <c r="V16" s="42"/>
      <c r="W16" s="36" t="s">
        <v>6117</v>
      </c>
    </row>
    <row r="17" spans="1:24" x14ac:dyDescent="0.25">
      <c r="A17" s="14" t="s">
        <v>6118</v>
      </c>
      <c r="B17" s="14">
        <v>12887726</v>
      </c>
      <c r="C17" s="14">
        <v>8.375</v>
      </c>
      <c r="D17" s="14" t="s">
        <v>6092</v>
      </c>
      <c r="E17" s="14">
        <v>1020985</v>
      </c>
      <c r="F17" s="35">
        <v>43490</v>
      </c>
      <c r="G17" s="36"/>
      <c r="H17" s="36"/>
      <c r="I17" s="36"/>
      <c r="J17" s="36"/>
      <c r="K17" s="36"/>
      <c r="L17" s="36"/>
      <c r="M17" s="36"/>
      <c r="N17" s="36"/>
      <c r="O17" s="36"/>
      <c r="P17" s="36"/>
      <c r="Q17" s="36"/>
      <c r="R17" s="36"/>
      <c r="S17" s="36"/>
      <c r="T17" s="36"/>
      <c r="U17" s="36"/>
      <c r="V17" s="42"/>
      <c r="W17" s="36" t="s">
        <v>6102</v>
      </c>
      <c r="X17" s="70" t="str">
        <f t="shared" ref="X17:X48" si="0">A17&amp;"_"&amp;B17</f>
        <v>2019-ARDT-01_12887726</v>
      </c>
    </row>
    <row r="18" spans="1:24" x14ac:dyDescent="0.25">
      <c r="A18" s="14" t="s">
        <v>6119</v>
      </c>
      <c r="B18" s="14">
        <v>13157147</v>
      </c>
      <c r="C18" s="14">
        <v>8.375</v>
      </c>
      <c r="D18" s="14" t="s">
        <v>6120</v>
      </c>
      <c r="E18" s="14">
        <v>1083599</v>
      </c>
      <c r="F18" s="35">
        <v>43131</v>
      </c>
      <c r="G18" s="36"/>
      <c r="H18" s="36"/>
      <c r="I18" s="36"/>
      <c r="J18" s="36"/>
      <c r="K18" s="36"/>
      <c r="L18" s="36"/>
      <c r="M18" s="36"/>
      <c r="N18" s="36"/>
      <c r="O18" s="36"/>
      <c r="P18" s="36"/>
      <c r="Q18" s="36"/>
      <c r="R18" s="36"/>
      <c r="S18" s="36"/>
      <c r="T18" s="36"/>
      <c r="U18" s="36"/>
      <c r="V18" s="42"/>
      <c r="W18" s="36" t="s">
        <v>6121</v>
      </c>
      <c r="X18" s="70" t="str">
        <f t="shared" si="0"/>
        <v>2019-ARDT-02_13157147</v>
      </c>
    </row>
    <row r="19" spans="1:24" x14ac:dyDescent="0.25">
      <c r="A19" s="14" t="s">
        <v>6122</v>
      </c>
      <c r="B19" s="14">
        <v>13111872</v>
      </c>
      <c r="C19" s="14">
        <v>8.375</v>
      </c>
      <c r="D19" s="14" t="s">
        <v>3908</v>
      </c>
      <c r="E19" s="14">
        <v>1056029</v>
      </c>
      <c r="F19" s="35">
        <v>43503</v>
      </c>
      <c r="G19" s="14"/>
      <c r="H19" s="14"/>
      <c r="I19" s="14"/>
      <c r="J19" s="14"/>
      <c r="K19" s="14"/>
      <c r="L19" s="14"/>
      <c r="M19" s="14"/>
      <c r="N19" s="14"/>
      <c r="O19" s="14"/>
      <c r="P19" s="14"/>
      <c r="Q19" s="14"/>
      <c r="R19" s="14"/>
      <c r="S19" s="14"/>
      <c r="T19" s="14"/>
      <c r="U19" s="14"/>
      <c r="V19" s="35"/>
      <c r="W19" s="14" t="s">
        <v>6123</v>
      </c>
      <c r="X19" s="70" t="str">
        <f t="shared" si="0"/>
        <v>2019-ARDT-03_13111872</v>
      </c>
    </row>
    <row r="20" spans="1:24" x14ac:dyDescent="0.25">
      <c r="A20" s="14" t="s">
        <v>6124</v>
      </c>
      <c r="B20" s="14">
        <v>13159263</v>
      </c>
      <c r="C20" s="14">
        <v>8.375</v>
      </c>
      <c r="D20" s="14" t="s">
        <v>6125</v>
      </c>
      <c r="E20" s="14">
        <v>1096149</v>
      </c>
      <c r="F20" s="35">
        <v>43503</v>
      </c>
      <c r="G20" s="36"/>
      <c r="H20" s="36"/>
      <c r="I20" s="36"/>
      <c r="J20" s="36"/>
      <c r="K20" s="36"/>
      <c r="L20" s="36"/>
      <c r="M20" s="36"/>
      <c r="N20" s="36"/>
      <c r="O20" s="36"/>
      <c r="P20" s="36"/>
      <c r="Q20" s="36"/>
      <c r="R20" s="36"/>
      <c r="S20" s="36"/>
      <c r="T20" s="36"/>
      <c r="U20" s="36"/>
      <c r="V20" s="42"/>
      <c r="W20" s="36" t="s">
        <v>6126</v>
      </c>
      <c r="X20" s="70" t="str">
        <f t="shared" si="0"/>
        <v>2019-ARDT-04_13159263</v>
      </c>
    </row>
    <row r="21" spans="1:24" x14ac:dyDescent="0.25">
      <c r="A21" s="14" t="s">
        <v>6127</v>
      </c>
      <c r="B21" s="14">
        <v>13159264</v>
      </c>
      <c r="C21" s="14">
        <v>8.375</v>
      </c>
      <c r="D21" s="14" t="s">
        <v>6125</v>
      </c>
      <c r="E21" s="14">
        <v>1096149</v>
      </c>
      <c r="F21" s="35">
        <v>43507</v>
      </c>
      <c r="G21" s="36"/>
      <c r="H21" s="36"/>
      <c r="I21" s="36"/>
      <c r="J21" s="36"/>
      <c r="K21" s="36"/>
      <c r="L21" s="36"/>
      <c r="M21" s="36"/>
      <c r="N21" s="36"/>
      <c r="O21" s="36"/>
      <c r="P21" s="36"/>
      <c r="Q21" s="36"/>
      <c r="R21" s="36"/>
      <c r="S21" s="36"/>
      <c r="T21" s="36"/>
      <c r="U21" s="36"/>
      <c r="V21" s="42"/>
      <c r="W21" s="36" t="s">
        <v>6096</v>
      </c>
      <c r="X21" s="70" t="str">
        <f t="shared" si="0"/>
        <v>2019-ARDT-05_13159264</v>
      </c>
    </row>
    <row r="22" spans="1:24" x14ac:dyDescent="0.25">
      <c r="A22" s="14" t="s">
        <v>6128</v>
      </c>
      <c r="B22" s="14">
        <v>13052770</v>
      </c>
      <c r="C22" s="14">
        <v>16</v>
      </c>
      <c r="D22" s="14" t="s">
        <v>6129</v>
      </c>
      <c r="E22" s="14">
        <v>903299</v>
      </c>
      <c r="F22" s="35">
        <v>43507</v>
      </c>
      <c r="G22" s="36"/>
      <c r="H22" s="36"/>
      <c r="I22" s="36"/>
      <c r="J22" s="36"/>
      <c r="K22" s="36"/>
      <c r="L22" s="36"/>
      <c r="M22" s="36"/>
      <c r="N22" s="36"/>
      <c r="O22" s="36"/>
      <c r="P22" s="36"/>
      <c r="Q22" s="36"/>
      <c r="R22" s="36"/>
      <c r="S22" s="36"/>
      <c r="T22" s="36"/>
      <c r="U22" s="36"/>
      <c r="V22" s="42"/>
      <c r="W22" s="36" t="s">
        <v>6130</v>
      </c>
      <c r="X22" s="70" t="str">
        <f t="shared" si="0"/>
        <v>2019-ARDT-06_13052770</v>
      </c>
    </row>
    <row r="23" spans="1:24" x14ac:dyDescent="0.25">
      <c r="A23" s="14" t="s">
        <v>6131</v>
      </c>
      <c r="B23" s="14"/>
      <c r="C23" s="14"/>
      <c r="D23" s="14"/>
      <c r="E23" s="14"/>
      <c r="F23" s="35"/>
      <c r="G23" s="36"/>
      <c r="H23" s="36"/>
      <c r="I23" s="36"/>
      <c r="J23" s="36"/>
      <c r="K23" s="36"/>
      <c r="L23" s="36"/>
      <c r="M23" s="36"/>
      <c r="N23" s="36"/>
      <c r="O23" s="36"/>
      <c r="P23" s="36"/>
      <c r="Q23" s="36"/>
      <c r="R23" s="36"/>
      <c r="S23" s="36"/>
      <c r="T23" s="36"/>
      <c r="U23" s="36"/>
      <c r="V23" s="42"/>
      <c r="W23" s="36"/>
      <c r="X23" s="70" t="str">
        <f t="shared" si="0"/>
        <v>2019-ARDT-07_</v>
      </c>
    </row>
    <row r="24" spans="1:24" x14ac:dyDescent="0.25">
      <c r="A24" s="14" t="s">
        <v>6132</v>
      </c>
      <c r="B24" s="14"/>
      <c r="C24" s="14"/>
      <c r="D24" s="14"/>
      <c r="E24" s="14"/>
      <c r="F24" s="35"/>
      <c r="G24" s="36"/>
      <c r="H24" s="36"/>
      <c r="I24" s="36"/>
      <c r="J24" s="36"/>
      <c r="K24" s="36"/>
      <c r="L24" s="36"/>
      <c r="M24" s="36"/>
      <c r="N24" s="36"/>
      <c r="O24" s="36"/>
      <c r="P24" s="36"/>
      <c r="Q24" s="36"/>
      <c r="R24" s="36"/>
      <c r="S24" s="36"/>
      <c r="T24" s="36"/>
      <c r="U24" s="36"/>
      <c r="V24" s="42"/>
      <c r="W24" s="36"/>
      <c r="X24" s="70" t="str">
        <f t="shared" si="0"/>
        <v>2019-ARDT-08_</v>
      </c>
    </row>
    <row r="25" spans="1:24" x14ac:dyDescent="0.25">
      <c r="A25" s="14" t="s">
        <v>6133</v>
      </c>
      <c r="B25" s="14"/>
      <c r="C25" s="14"/>
      <c r="D25" s="14"/>
      <c r="E25" s="14"/>
      <c r="F25" s="35"/>
      <c r="G25" s="14"/>
      <c r="H25" s="14"/>
      <c r="I25" s="14"/>
      <c r="J25" s="14"/>
      <c r="K25" s="14"/>
      <c r="L25" s="14"/>
      <c r="M25" s="14"/>
      <c r="N25" s="14"/>
      <c r="O25" s="14"/>
      <c r="P25" s="14"/>
      <c r="Q25" s="14"/>
      <c r="R25" s="14"/>
      <c r="S25" s="14"/>
      <c r="T25" s="14"/>
      <c r="U25" s="14"/>
      <c r="V25" s="35"/>
      <c r="W25" s="14"/>
      <c r="X25" s="70" t="str">
        <f t="shared" si="0"/>
        <v>2019-ARDT-09_</v>
      </c>
    </row>
    <row r="26" spans="1:24" x14ac:dyDescent="0.25">
      <c r="A26" s="14" t="s">
        <v>6134</v>
      </c>
      <c r="B26" s="14"/>
      <c r="C26" s="14"/>
      <c r="D26" s="14"/>
      <c r="E26" s="14"/>
      <c r="F26" s="35"/>
      <c r="G26" s="36"/>
      <c r="H26" s="36"/>
      <c r="I26" s="36"/>
      <c r="J26" s="36"/>
      <c r="K26" s="36"/>
      <c r="L26" s="36"/>
      <c r="M26" s="36"/>
      <c r="N26" s="36"/>
      <c r="O26" s="36"/>
      <c r="P26" s="36"/>
      <c r="Q26" s="36"/>
      <c r="R26" s="36"/>
      <c r="S26" s="36"/>
      <c r="T26" s="36"/>
      <c r="U26" s="36"/>
      <c r="V26" s="42"/>
      <c r="W26" s="36"/>
      <c r="X26" s="70" t="str">
        <f t="shared" si="0"/>
        <v>2019-ARDT-10_</v>
      </c>
    </row>
    <row r="27" spans="1:24" x14ac:dyDescent="0.25">
      <c r="A27" s="14" t="s">
        <v>6135</v>
      </c>
      <c r="B27" s="14"/>
      <c r="C27" s="14"/>
      <c r="D27" s="14"/>
      <c r="E27" s="14"/>
      <c r="F27" s="35"/>
      <c r="G27" s="36"/>
      <c r="H27" s="36"/>
      <c r="I27" s="36"/>
      <c r="J27" s="36"/>
      <c r="K27" s="36"/>
      <c r="L27" s="36"/>
      <c r="M27" s="36"/>
      <c r="N27" s="36"/>
      <c r="O27" s="36"/>
      <c r="P27" s="36"/>
      <c r="Q27" s="36"/>
      <c r="R27" s="36"/>
      <c r="S27" s="36"/>
      <c r="T27" s="36"/>
      <c r="U27" s="36"/>
      <c r="V27" s="42"/>
      <c r="W27" s="36"/>
      <c r="X27" s="70" t="str">
        <f t="shared" si="0"/>
        <v>2019-ARDT-11_</v>
      </c>
    </row>
    <row r="28" spans="1:24" x14ac:dyDescent="0.25">
      <c r="A28" s="14" t="s">
        <v>6136</v>
      </c>
      <c r="B28" s="14"/>
      <c r="C28" s="14"/>
      <c r="D28" s="14"/>
      <c r="E28" s="14"/>
      <c r="F28" s="35"/>
      <c r="G28" s="36"/>
      <c r="H28" s="36"/>
      <c r="I28" s="36"/>
      <c r="J28" s="36"/>
      <c r="K28" s="36"/>
      <c r="L28" s="36"/>
      <c r="M28" s="36"/>
      <c r="N28" s="36"/>
      <c r="O28" s="36"/>
      <c r="P28" s="36"/>
      <c r="Q28" s="36"/>
      <c r="R28" s="36"/>
      <c r="S28" s="36"/>
      <c r="T28" s="36"/>
      <c r="U28" s="36"/>
      <c r="V28" s="42"/>
      <c r="W28" s="36"/>
      <c r="X28" s="70" t="str">
        <f t="shared" si="0"/>
        <v>2019-ARDT-12_</v>
      </c>
    </row>
    <row r="29" spans="1:24" x14ac:dyDescent="0.25">
      <c r="A29" s="14" t="s">
        <v>6137</v>
      </c>
      <c r="B29" s="14"/>
      <c r="C29" s="14"/>
      <c r="D29" s="14"/>
      <c r="E29" s="14"/>
      <c r="F29" s="35"/>
      <c r="G29" s="36"/>
      <c r="H29" s="36"/>
      <c r="I29" s="36"/>
      <c r="J29" s="36"/>
      <c r="K29" s="36"/>
      <c r="L29" s="36"/>
      <c r="M29" s="36"/>
      <c r="N29" s="36"/>
      <c r="O29" s="36"/>
      <c r="P29" s="36"/>
      <c r="Q29" s="36"/>
      <c r="R29" s="36"/>
      <c r="S29" s="36"/>
      <c r="T29" s="36"/>
      <c r="U29" s="36"/>
      <c r="V29" s="42"/>
      <c r="W29" s="36"/>
      <c r="X29" s="70" t="str">
        <f t="shared" si="0"/>
        <v>2019-ARDT-13_</v>
      </c>
    </row>
    <row r="30" spans="1:24" x14ac:dyDescent="0.25">
      <c r="A30" s="14" t="s">
        <v>6138</v>
      </c>
      <c r="B30" s="14"/>
      <c r="C30" s="14"/>
      <c r="D30" s="14"/>
      <c r="E30" s="14"/>
      <c r="F30" s="35"/>
      <c r="G30" s="36"/>
      <c r="H30" s="36"/>
      <c r="I30" s="36"/>
      <c r="J30" s="36"/>
      <c r="K30" s="36"/>
      <c r="L30" s="36"/>
      <c r="M30" s="36"/>
      <c r="N30" s="36"/>
      <c r="O30" s="36"/>
      <c r="P30" s="36"/>
      <c r="Q30" s="36"/>
      <c r="R30" s="36"/>
      <c r="S30" s="36"/>
      <c r="T30" s="36"/>
      <c r="U30" s="36"/>
      <c r="V30" s="42"/>
      <c r="W30" s="36"/>
      <c r="X30" s="70" t="str">
        <f t="shared" si="0"/>
        <v>2019-ARDT-14_</v>
      </c>
    </row>
    <row r="31" spans="1:24" x14ac:dyDescent="0.25">
      <c r="A31" s="14" t="s">
        <v>6139</v>
      </c>
      <c r="B31" s="14"/>
      <c r="C31" s="14"/>
      <c r="D31" s="14"/>
      <c r="E31" s="14"/>
      <c r="F31" s="35"/>
      <c r="G31" s="36"/>
      <c r="H31" s="36"/>
      <c r="I31" s="36"/>
      <c r="J31" s="36"/>
      <c r="K31" s="36"/>
      <c r="L31" s="36"/>
      <c r="M31" s="36"/>
      <c r="N31" s="36"/>
      <c r="O31" s="36"/>
      <c r="P31" s="36"/>
      <c r="Q31" s="36"/>
      <c r="R31" s="36"/>
      <c r="S31" s="36"/>
      <c r="T31" s="36"/>
      <c r="U31" s="36"/>
      <c r="V31" s="42"/>
      <c r="W31" s="36"/>
      <c r="X31" s="70" t="str">
        <f t="shared" si="0"/>
        <v>2019-ARDT-15_</v>
      </c>
    </row>
    <row r="32" spans="1:24" x14ac:dyDescent="0.25">
      <c r="A32" s="14" t="s">
        <v>6140</v>
      </c>
      <c r="B32" s="14"/>
      <c r="C32" s="14"/>
      <c r="D32" s="14"/>
      <c r="E32" s="14"/>
      <c r="F32" s="35"/>
      <c r="G32" s="14"/>
      <c r="H32" s="14"/>
      <c r="I32" s="14"/>
      <c r="J32" s="14"/>
      <c r="K32" s="14"/>
      <c r="L32" s="14"/>
      <c r="M32" s="14"/>
      <c r="N32" s="14"/>
      <c r="O32" s="14"/>
      <c r="P32" s="14"/>
      <c r="Q32" s="14"/>
      <c r="R32" s="14"/>
      <c r="S32" s="14"/>
      <c r="T32" s="14"/>
      <c r="U32" s="14"/>
      <c r="V32" s="35"/>
      <c r="W32" s="14"/>
      <c r="X32" s="70" t="str">
        <f t="shared" si="0"/>
        <v>2019-ARDT-16_</v>
      </c>
    </row>
    <row r="33" spans="1:24" x14ac:dyDescent="0.25">
      <c r="A33" s="14" t="s">
        <v>6141</v>
      </c>
      <c r="B33" s="14"/>
      <c r="C33" s="14"/>
      <c r="D33" s="14"/>
      <c r="E33" s="14"/>
      <c r="F33" s="35"/>
      <c r="G33" s="36"/>
      <c r="H33" s="36"/>
      <c r="I33" s="36"/>
      <c r="J33" s="36"/>
      <c r="K33" s="36"/>
      <c r="L33" s="36"/>
      <c r="M33" s="36"/>
      <c r="N33" s="36"/>
      <c r="O33" s="36"/>
      <c r="P33" s="36"/>
      <c r="Q33" s="36"/>
      <c r="R33" s="36"/>
      <c r="S33" s="36"/>
      <c r="T33" s="36"/>
      <c r="U33" s="36"/>
      <c r="V33" s="42"/>
      <c r="W33" s="36"/>
      <c r="X33" s="70" t="str">
        <f t="shared" si="0"/>
        <v>2019-ARDT-17_</v>
      </c>
    </row>
    <row r="34" spans="1:24" x14ac:dyDescent="0.25">
      <c r="A34" s="14" t="s">
        <v>6142</v>
      </c>
      <c r="B34" s="14"/>
      <c r="C34" s="14"/>
      <c r="D34" s="14"/>
      <c r="E34" s="14"/>
      <c r="F34" s="35"/>
      <c r="G34" s="36"/>
      <c r="H34" s="36"/>
      <c r="I34" s="36"/>
      <c r="J34" s="36"/>
      <c r="K34" s="36"/>
      <c r="L34" s="36"/>
      <c r="M34" s="36"/>
      <c r="N34" s="36"/>
      <c r="O34" s="36"/>
      <c r="P34" s="36"/>
      <c r="Q34" s="36"/>
      <c r="R34" s="36"/>
      <c r="S34" s="36"/>
      <c r="T34" s="36"/>
      <c r="U34" s="36"/>
      <c r="V34" s="42"/>
      <c r="W34" s="36"/>
      <c r="X34" s="70" t="str">
        <f t="shared" si="0"/>
        <v>2019-ARDT-18_</v>
      </c>
    </row>
    <row r="35" spans="1:24" x14ac:dyDescent="0.25">
      <c r="A35" s="14" t="s">
        <v>6143</v>
      </c>
      <c r="B35" s="14"/>
      <c r="C35" s="14"/>
      <c r="D35" s="14"/>
      <c r="E35" s="14"/>
      <c r="F35" s="35"/>
      <c r="G35" s="36"/>
      <c r="H35" s="36"/>
      <c r="I35" s="36"/>
      <c r="J35" s="36"/>
      <c r="K35" s="36"/>
      <c r="L35" s="36"/>
      <c r="M35" s="36"/>
      <c r="N35" s="36"/>
      <c r="O35" s="36"/>
      <c r="P35" s="36"/>
      <c r="Q35" s="36"/>
      <c r="R35" s="36"/>
      <c r="S35" s="36"/>
      <c r="T35" s="36"/>
      <c r="U35" s="36"/>
      <c r="V35" s="42"/>
      <c r="W35" s="36"/>
      <c r="X35" s="70" t="str">
        <f t="shared" si="0"/>
        <v>2019-ARDT-19_</v>
      </c>
    </row>
    <row r="36" spans="1:24" x14ac:dyDescent="0.25">
      <c r="A36" s="14" t="s">
        <v>6144</v>
      </c>
      <c r="B36" s="14"/>
      <c r="C36" s="14"/>
      <c r="D36" s="14"/>
      <c r="E36" s="14"/>
      <c r="F36" s="35"/>
      <c r="G36" s="36"/>
      <c r="H36" s="36"/>
      <c r="I36" s="36"/>
      <c r="J36" s="36"/>
      <c r="K36" s="36"/>
      <c r="L36" s="36"/>
      <c r="M36" s="36"/>
      <c r="N36" s="36"/>
      <c r="O36" s="36"/>
      <c r="P36" s="36"/>
      <c r="Q36" s="36"/>
      <c r="R36" s="36"/>
      <c r="S36" s="36"/>
      <c r="T36" s="36"/>
      <c r="U36" s="36"/>
      <c r="V36" s="42"/>
      <c r="W36" s="36"/>
      <c r="X36" s="70" t="str">
        <f t="shared" si="0"/>
        <v>2019-ARDT-20_</v>
      </c>
    </row>
    <row r="37" spans="1:24" x14ac:dyDescent="0.25">
      <c r="A37" s="14" t="s">
        <v>6145</v>
      </c>
      <c r="B37" s="14"/>
      <c r="C37" s="14"/>
      <c r="D37" s="14"/>
      <c r="E37" s="14"/>
      <c r="F37" s="35"/>
      <c r="G37" s="36"/>
      <c r="H37" s="36"/>
      <c r="I37" s="36"/>
      <c r="J37" s="36"/>
      <c r="K37" s="36"/>
      <c r="L37" s="36"/>
      <c r="M37" s="36"/>
      <c r="N37" s="36"/>
      <c r="O37" s="36"/>
      <c r="P37" s="36"/>
      <c r="Q37" s="36"/>
      <c r="R37" s="36"/>
      <c r="S37" s="36"/>
      <c r="T37" s="36"/>
      <c r="U37" s="36"/>
      <c r="V37" s="42"/>
      <c r="W37" s="36"/>
      <c r="X37" s="70" t="str">
        <f t="shared" si="0"/>
        <v>2019-ARDT-21_</v>
      </c>
    </row>
    <row r="38" spans="1:24" x14ac:dyDescent="0.25">
      <c r="A38" s="14" t="s">
        <v>6146</v>
      </c>
      <c r="B38" s="14">
        <v>13149235</v>
      </c>
      <c r="C38" s="14">
        <v>8.375</v>
      </c>
      <c r="D38" s="14" t="s">
        <v>243</v>
      </c>
      <c r="E38" s="14">
        <v>1083564</v>
      </c>
      <c r="F38" s="35">
        <v>43578</v>
      </c>
      <c r="G38" s="36"/>
      <c r="H38" s="36"/>
      <c r="I38" s="36"/>
      <c r="J38" s="36"/>
      <c r="K38" s="36"/>
      <c r="L38" s="36"/>
      <c r="M38" s="36"/>
      <c r="N38" s="36"/>
      <c r="O38" s="36"/>
      <c r="P38" s="36"/>
      <c r="Q38" s="36"/>
      <c r="R38" s="36"/>
      <c r="S38" s="36"/>
      <c r="T38" s="36"/>
      <c r="U38" s="36"/>
      <c r="V38" s="42"/>
      <c r="W38" s="36" t="s">
        <v>6147</v>
      </c>
      <c r="X38" s="70" t="str">
        <f t="shared" si="0"/>
        <v>2019-ARDT-022_13149235</v>
      </c>
    </row>
    <row r="39" spans="1:24" x14ac:dyDescent="0.25">
      <c r="A39" s="14" t="s">
        <v>6148</v>
      </c>
      <c r="B39" s="14"/>
      <c r="C39" s="14"/>
      <c r="D39" s="14"/>
      <c r="E39" s="14"/>
      <c r="F39" s="35"/>
      <c r="G39" s="14"/>
      <c r="H39" s="14"/>
      <c r="I39" s="14"/>
      <c r="J39" s="14"/>
      <c r="K39" s="14"/>
      <c r="L39" s="14"/>
      <c r="M39" s="14"/>
      <c r="N39" s="14"/>
      <c r="O39" s="14"/>
      <c r="P39" s="14"/>
      <c r="Q39" s="14"/>
      <c r="R39" s="14"/>
      <c r="S39" s="14"/>
      <c r="T39" s="14"/>
      <c r="U39" s="14"/>
      <c r="V39" s="35"/>
      <c r="W39" s="14"/>
      <c r="X39" s="70" t="str">
        <f t="shared" si="0"/>
        <v>2019-ARDT-23_</v>
      </c>
    </row>
    <row r="40" spans="1:24" x14ac:dyDescent="0.25">
      <c r="A40" s="14" t="s">
        <v>6149</v>
      </c>
      <c r="B40" s="14"/>
      <c r="C40" s="14"/>
      <c r="D40" s="14"/>
      <c r="E40" s="14"/>
      <c r="F40" s="35"/>
      <c r="G40" s="36"/>
      <c r="H40" s="36"/>
      <c r="I40" s="36"/>
      <c r="J40" s="36"/>
      <c r="K40" s="36"/>
      <c r="L40" s="36"/>
      <c r="M40" s="36"/>
      <c r="N40" s="36"/>
      <c r="O40" s="36"/>
      <c r="P40" s="36"/>
      <c r="Q40" s="36"/>
      <c r="R40" s="36"/>
      <c r="S40" s="36"/>
      <c r="T40" s="36"/>
      <c r="U40" s="36"/>
      <c r="V40" s="42"/>
      <c r="W40" s="36"/>
      <c r="X40" s="70" t="str">
        <f t="shared" si="0"/>
        <v>2019-ARDT-24_</v>
      </c>
    </row>
    <row r="41" spans="1:24" x14ac:dyDescent="0.25">
      <c r="A41" s="14" t="s">
        <v>6150</v>
      </c>
      <c r="B41" s="14"/>
      <c r="C41" s="14"/>
      <c r="D41" s="14"/>
      <c r="E41" s="14"/>
      <c r="F41" s="35"/>
      <c r="G41" s="36"/>
      <c r="H41" s="36"/>
      <c r="I41" s="36"/>
      <c r="J41" s="36"/>
      <c r="K41" s="36"/>
      <c r="L41" s="36"/>
      <c r="M41" s="36"/>
      <c r="N41" s="36"/>
      <c r="O41" s="36"/>
      <c r="P41" s="36"/>
      <c r="Q41" s="36"/>
      <c r="R41" s="36"/>
      <c r="S41" s="36"/>
      <c r="T41" s="36"/>
      <c r="U41" s="36"/>
      <c r="V41" s="42"/>
      <c r="W41" s="36"/>
      <c r="X41" s="70" t="str">
        <f t="shared" si="0"/>
        <v>2019-ARDT-25_</v>
      </c>
    </row>
    <row r="42" spans="1:24" x14ac:dyDescent="0.25">
      <c r="A42" s="14" t="s">
        <v>6151</v>
      </c>
      <c r="B42" s="14"/>
      <c r="C42" s="14"/>
      <c r="D42" s="14"/>
      <c r="E42" s="14"/>
      <c r="F42" s="35"/>
      <c r="G42" s="36"/>
      <c r="H42" s="36"/>
      <c r="I42" s="36"/>
      <c r="J42" s="36"/>
      <c r="K42" s="36"/>
      <c r="L42" s="36"/>
      <c r="M42" s="36"/>
      <c r="N42" s="36"/>
      <c r="O42" s="36"/>
      <c r="P42" s="36"/>
      <c r="Q42" s="36"/>
      <c r="R42" s="36"/>
      <c r="S42" s="36"/>
      <c r="T42" s="36"/>
      <c r="U42" s="36"/>
      <c r="V42" s="42"/>
      <c r="W42" s="36"/>
      <c r="X42" s="70" t="str">
        <f t="shared" si="0"/>
        <v>2019-ARDT-26_</v>
      </c>
    </row>
    <row r="43" spans="1:24" x14ac:dyDescent="0.25">
      <c r="A43" s="14" t="s">
        <v>6152</v>
      </c>
      <c r="B43" s="14"/>
      <c r="C43" s="14"/>
      <c r="D43" s="14"/>
      <c r="E43" s="14"/>
      <c r="F43" s="35"/>
      <c r="G43" s="36"/>
      <c r="H43" s="36"/>
      <c r="I43" s="36"/>
      <c r="J43" s="36"/>
      <c r="K43" s="36"/>
      <c r="L43" s="36"/>
      <c r="M43" s="36"/>
      <c r="N43" s="36"/>
      <c r="O43" s="36"/>
      <c r="P43" s="36"/>
      <c r="Q43" s="36"/>
      <c r="R43" s="36"/>
      <c r="S43" s="36"/>
      <c r="T43" s="36"/>
      <c r="U43" s="36"/>
      <c r="V43" s="42"/>
      <c r="W43" s="36"/>
      <c r="X43" s="70" t="str">
        <f t="shared" si="0"/>
        <v>2019-ARDT-27_</v>
      </c>
    </row>
    <row r="44" spans="1:24" x14ac:dyDescent="0.25">
      <c r="A44" s="14" t="s">
        <v>6153</v>
      </c>
      <c r="B44" s="14"/>
      <c r="C44" s="14"/>
      <c r="D44" s="14"/>
      <c r="E44" s="14"/>
      <c r="F44" s="35"/>
      <c r="G44" s="36"/>
      <c r="H44" s="36"/>
      <c r="I44" s="36"/>
      <c r="J44" s="36"/>
      <c r="K44" s="36"/>
      <c r="L44" s="36"/>
      <c r="M44" s="36"/>
      <c r="N44" s="36"/>
      <c r="O44" s="36"/>
      <c r="P44" s="36"/>
      <c r="Q44" s="36"/>
      <c r="R44" s="36"/>
      <c r="S44" s="36"/>
      <c r="T44" s="36"/>
      <c r="U44" s="36"/>
      <c r="V44" s="42"/>
      <c r="W44" s="36"/>
      <c r="X44" s="70" t="str">
        <f t="shared" si="0"/>
        <v>2019-ARDT-28_</v>
      </c>
    </row>
    <row r="45" spans="1:24" x14ac:dyDescent="0.25">
      <c r="A45" s="14" t="s">
        <v>6154</v>
      </c>
      <c r="B45" s="14"/>
      <c r="C45" s="14"/>
      <c r="D45" s="14"/>
      <c r="E45" s="14"/>
      <c r="F45" s="35"/>
      <c r="G45" s="36"/>
      <c r="H45" s="36"/>
      <c r="I45" s="36"/>
      <c r="J45" s="36"/>
      <c r="K45" s="36"/>
      <c r="L45" s="36"/>
      <c r="M45" s="36"/>
      <c r="N45" s="36"/>
      <c r="O45" s="36"/>
      <c r="P45" s="36"/>
      <c r="Q45" s="36"/>
      <c r="R45" s="36"/>
      <c r="S45" s="36"/>
      <c r="T45" s="36"/>
      <c r="U45" s="36"/>
      <c r="V45" s="42"/>
      <c r="W45" s="36"/>
      <c r="X45" s="70" t="str">
        <f t="shared" si="0"/>
        <v>2019-ARDT-29_</v>
      </c>
    </row>
    <row r="46" spans="1:24" x14ac:dyDescent="0.25">
      <c r="A46" s="14" t="s">
        <v>6155</v>
      </c>
      <c r="B46" s="14"/>
      <c r="C46" s="14"/>
      <c r="D46" s="14"/>
      <c r="E46" s="14"/>
      <c r="F46" s="35"/>
      <c r="G46" s="14"/>
      <c r="H46" s="14"/>
      <c r="I46" s="14"/>
      <c r="J46" s="14"/>
      <c r="K46" s="14"/>
      <c r="L46" s="14"/>
      <c r="M46" s="14"/>
      <c r="N46" s="14"/>
      <c r="O46" s="14"/>
      <c r="P46" s="14"/>
      <c r="Q46" s="14"/>
      <c r="R46" s="14"/>
      <c r="S46" s="14"/>
      <c r="T46" s="14"/>
      <c r="U46" s="14"/>
      <c r="V46" s="35"/>
      <c r="W46" s="14"/>
      <c r="X46" s="70" t="str">
        <f t="shared" si="0"/>
        <v>2019-ARDT-30_</v>
      </c>
    </row>
    <row r="47" spans="1:24" x14ac:dyDescent="0.25">
      <c r="A47" s="14" t="s">
        <v>6156</v>
      </c>
      <c r="B47" s="14"/>
      <c r="C47" s="14"/>
      <c r="D47" s="14"/>
      <c r="E47" s="14"/>
      <c r="F47" s="35"/>
      <c r="G47" s="36"/>
      <c r="H47" s="36"/>
      <c r="I47" s="36"/>
      <c r="J47" s="36"/>
      <c r="K47" s="36"/>
      <c r="L47" s="36"/>
      <c r="M47" s="36"/>
      <c r="N47" s="36"/>
      <c r="O47" s="36"/>
      <c r="P47" s="36"/>
      <c r="Q47" s="36"/>
      <c r="R47" s="36"/>
      <c r="S47" s="36"/>
      <c r="T47" s="36"/>
      <c r="U47" s="36"/>
      <c r="V47" s="42"/>
      <c r="W47" s="36"/>
      <c r="X47" s="70" t="str">
        <f t="shared" si="0"/>
        <v>2019-ARDT-31_</v>
      </c>
    </row>
    <row r="48" spans="1:24" x14ac:dyDescent="0.25">
      <c r="A48" s="14" t="s">
        <v>6157</v>
      </c>
      <c r="B48" s="14"/>
      <c r="C48" s="14"/>
      <c r="D48" s="14"/>
      <c r="E48" s="14"/>
      <c r="F48" s="35"/>
      <c r="G48" s="36"/>
      <c r="H48" s="36"/>
      <c r="I48" s="36"/>
      <c r="J48" s="36"/>
      <c r="K48" s="36"/>
      <c r="L48" s="36"/>
      <c r="M48" s="36"/>
      <c r="N48" s="36"/>
      <c r="O48" s="36"/>
      <c r="P48" s="36"/>
      <c r="Q48" s="36"/>
      <c r="R48" s="36"/>
      <c r="S48" s="36"/>
      <c r="T48" s="36"/>
      <c r="U48" s="36"/>
      <c r="V48" s="42"/>
      <c r="W48" s="36"/>
      <c r="X48" s="70" t="str">
        <f t="shared" si="0"/>
        <v>2019-ARDT-32_</v>
      </c>
    </row>
    <row r="49" spans="1:24" x14ac:dyDescent="0.25">
      <c r="A49" s="14" t="s">
        <v>6158</v>
      </c>
      <c r="B49" s="14"/>
      <c r="C49" s="14"/>
      <c r="D49" s="14"/>
      <c r="E49" s="14"/>
      <c r="F49" s="35"/>
      <c r="G49" s="36"/>
      <c r="H49" s="36"/>
      <c r="I49" s="36"/>
      <c r="J49" s="36"/>
      <c r="K49" s="36"/>
      <c r="L49" s="36"/>
      <c r="M49" s="36"/>
      <c r="N49" s="36"/>
      <c r="O49" s="36"/>
      <c r="P49" s="36"/>
      <c r="Q49" s="36"/>
      <c r="R49" s="36"/>
      <c r="S49" s="36"/>
      <c r="T49" s="36"/>
      <c r="U49" s="36"/>
      <c r="V49" s="42"/>
      <c r="W49" s="36"/>
      <c r="X49" s="70" t="str">
        <f t="shared" ref="X49:X80" si="1">A49&amp;"_"&amp;B49</f>
        <v>2019-ARDT-33_</v>
      </c>
    </row>
    <row r="50" spans="1:24" x14ac:dyDescent="0.25">
      <c r="A50" s="14" t="s">
        <v>6159</v>
      </c>
      <c r="B50" s="14">
        <v>13172567</v>
      </c>
      <c r="C50" s="14" t="s">
        <v>6160</v>
      </c>
      <c r="D50" s="14" t="s">
        <v>6129</v>
      </c>
      <c r="E50" s="14">
        <v>903299</v>
      </c>
      <c r="F50" s="35">
        <v>43612</v>
      </c>
      <c r="G50" s="36"/>
      <c r="H50" s="36"/>
      <c r="I50" s="36"/>
      <c r="J50" s="36"/>
      <c r="K50" s="36"/>
      <c r="L50" s="36"/>
      <c r="M50" s="36"/>
      <c r="N50" s="36"/>
      <c r="O50" s="36"/>
      <c r="P50" s="36"/>
      <c r="Q50" s="36"/>
      <c r="R50" s="36"/>
      <c r="S50" s="36"/>
      <c r="T50" s="36"/>
      <c r="U50" s="36"/>
      <c r="V50" s="42"/>
      <c r="W50" s="36" t="s">
        <v>5300</v>
      </c>
      <c r="X50" s="70" t="str">
        <f t="shared" si="1"/>
        <v>2019-ARDT-34_13172567</v>
      </c>
    </row>
    <row r="51" spans="1:24" x14ac:dyDescent="0.25">
      <c r="A51" s="14" t="s">
        <v>6161</v>
      </c>
      <c r="B51" s="14">
        <v>12980348</v>
      </c>
      <c r="C51" s="14">
        <v>5.875</v>
      </c>
      <c r="D51" s="14" t="s">
        <v>6162</v>
      </c>
      <c r="E51" s="14">
        <v>1055240</v>
      </c>
      <c r="F51" s="35">
        <v>43615</v>
      </c>
      <c r="G51" s="36" t="s">
        <v>5300</v>
      </c>
      <c r="H51" s="36"/>
      <c r="I51" s="36"/>
      <c r="J51" s="36"/>
      <c r="K51" s="36"/>
      <c r="L51" s="36"/>
      <c r="M51" s="36"/>
      <c r="N51" s="36"/>
      <c r="O51" s="36"/>
      <c r="P51" s="36"/>
      <c r="Q51" s="36"/>
      <c r="R51" s="36"/>
      <c r="S51" s="36"/>
      <c r="T51" s="36"/>
      <c r="U51" s="36"/>
      <c r="V51" s="42"/>
      <c r="W51" s="36" t="s">
        <v>6163</v>
      </c>
      <c r="X51" s="70" t="str">
        <f t="shared" si="1"/>
        <v>2019-ARDT-035_12980348</v>
      </c>
    </row>
    <row r="52" spans="1:24" x14ac:dyDescent="0.25">
      <c r="A52" s="14" t="s">
        <v>6164</v>
      </c>
      <c r="B52" s="14">
        <v>13243094</v>
      </c>
      <c r="C52" s="14">
        <v>6.125</v>
      </c>
      <c r="D52" s="14" t="s">
        <v>4690</v>
      </c>
      <c r="E52" s="14">
        <v>1032847</v>
      </c>
      <c r="F52" s="35">
        <v>43615</v>
      </c>
      <c r="G52" s="14" t="s">
        <v>5300</v>
      </c>
      <c r="H52" s="14"/>
      <c r="I52" s="14"/>
      <c r="J52" s="14"/>
      <c r="K52" s="14"/>
      <c r="L52" s="14"/>
      <c r="M52" s="14"/>
      <c r="N52" s="14"/>
      <c r="O52" s="14"/>
      <c r="P52" s="14"/>
      <c r="Q52" s="14"/>
      <c r="R52" s="14"/>
      <c r="S52" s="14"/>
      <c r="T52" s="14"/>
      <c r="U52" s="14"/>
      <c r="V52" s="35"/>
      <c r="W52" s="14" t="s">
        <v>6165</v>
      </c>
      <c r="X52" s="70" t="str">
        <f t="shared" si="1"/>
        <v>2019-ARDT-036_13243094</v>
      </c>
    </row>
    <row r="53" spans="1:24" x14ac:dyDescent="0.25">
      <c r="A53" s="14" t="s">
        <v>6166</v>
      </c>
      <c r="B53" s="14">
        <v>13224444</v>
      </c>
      <c r="C53" s="14">
        <v>8.375</v>
      </c>
      <c r="D53" s="14" t="s">
        <v>6092</v>
      </c>
      <c r="E53" s="14">
        <v>882281</v>
      </c>
      <c r="F53" s="35">
        <v>43615</v>
      </c>
      <c r="G53" s="36" t="s">
        <v>5300</v>
      </c>
      <c r="H53" s="36"/>
      <c r="I53" s="36"/>
      <c r="J53" s="36"/>
      <c r="K53" s="36"/>
      <c r="L53" s="36"/>
      <c r="M53" s="36"/>
      <c r="N53" s="36"/>
      <c r="O53" s="36"/>
      <c r="P53" s="36"/>
      <c r="Q53" s="36"/>
      <c r="R53" s="36"/>
      <c r="S53" s="36"/>
      <c r="T53" s="36"/>
      <c r="U53" s="36"/>
      <c r="V53" s="42"/>
      <c r="W53" s="36" t="s">
        <v>6167</v>
      </c>
      <c r="X53" s="70" t="str">
        <f t="shared" si="1"/>
        <v>2019-ARDT-037_13224444</v>
      </c>
    </row>
    <row r="54" spans="1:24" x14ac:dyDescent="0.25">
      <c r="A54" s="14" t="s">
        <v>6168</v>
      </c>
      <c r="B54" s="14">
        <v>13243104</v>
      </c>
      <c r="C54" s="14">
        <v>8.375</v>
      </c>
      <c r="D54" s="14" t="s">
        <v>6125</v>
      </c>
      <c r="E54" s="14">
        <v>1096149</v>
      </c>
      <c r="F54" s="35">
        <v>43615</v>
      </c>
      <c r="G54" s="36" t="s">
        <v>5300</v>
      </c>
      <c r="H54" s="36"/>
      <c r="I54" s="36"/>
      <c r="J54" s="36"/>
      <c r="K54" s="36"/>
      <c r="L54" s="36"/>
      <c r="M54" s="36"/>
      <c r="N54" s="36"/>
      <c r="O54" s="36"/>
      <c r="P54" s="36"/>
      <c r="Q54" s="36"/>
      <c r="R54" s="36"/>
      <c r="S54" s="36"/>
      <c r="T54" s="36"/>
      <c r="U54" s="36"/>
      <c r="V54" s="42"/>
      <c r="W54" s="36" t="s">
        <v>6169</v>
      </c>
      <c r="X54" s="70" t="str">
        <f t="shared" si="1"/>
        <v>2019-ARDT-038_13243104</v>
      </c>
    </row>
    <row r="55" spans="1:24" x14ac:dyDescent="0.25">
      <c r="A55" s="14" t="s">
        <v>6170</v>
      </c>
      <c r="B55" s="14">
        <v>13261694</v>
      </c>
      <c r="C55" s="14">
        <v>8.375</v>
      </c>
      <c r="D55" s="14">
        <v>43626</v>
      </c>
      <c r="E55" s="14">
        <v>1096149</v>
      </c>
      <c r="F55" s="35">
        <v>43626</v>
      </c>
      <c r="G55" s="36" t="s">
        <v>5300</v>
      </c>
      <c r="H55" s="36"/>
      <c r="I55" s="36"/>
      <c r="J55" s="36"/>
      <c r="K55" s="36"/>
      <c r="L55" s="36"/>
      <c r="M55" s="36"/>
      <c r="N55" s="36"/>
      <c r="O55" s="36"/>
      <c r="P55" s="36"/>
      <c r="Q55" s="36"/>
      <c r="R55" s="36"/>
      <c r="S55" s="36"/>
      <c r="T55" s="36"/>
      <c r="U55" s="36"/>
      <c r="V55" s="42"/>
      <c r="W55" s="36" t="s">
        <v>6169</v>
      </c>
      <c r="X55" s="70" t="str">
        <f t="shared" si="1"/>
        <v>2019-ARDT-039_13261694</v>
      </c>
    </row>
    <row r="56" spans="1:24" x14ac:dyDescent="0.25">
      <c r="A56" s="14" t="s">
        <v>6171</v>
      </c>
      <c r="B56" s="14">
        <v>13022873</v>
      </c>
      <c r="C56" s="14">
        <v>12</v>
      </c>
      <c r="D56" s="14" t="s">
        <v>3837</v>
      </c>
      <c r="E56" s="14">
        <v>1060021</v>
      </c>
      <c r="F56" s="35">
        <v>43626</v>
      </c>
      <c r="G56" s="36" t="s">
        <v>5300</v>
      </c>
      <c r="H56" s="36"/>
      <c r="I56" s="36"/>
      <c r="J56" s="36"/>
      <c r="K56" s="36"/>
      <c r="L56" s="36"/>
      <c r="M56" s="36"/>
      <c r="N56" s="36"/>
      <c r="O56" s="36"/>
      <c r="P56" s="36"/>
      <c r="Q56" s="36"/>
      <c r="R56" s="36"/>
      <c r="S56" s="36"/>
      <c r="T56" s="36"/>
      <c r="U56" s="36"/>
      <c r="V56" s="42"/>
      <c r="W56" s="36" t="s">
        <v>6169</v>
      </c>
      <c r="X56" s="70" t="str">
        <f t="shared" si="1"/>
        <v>2019-ARDT-040_13022873</v>
      </c>
    </row>
    <row r="57" spans="1:24" x14ac:dyDescent="0.25">
      <c r="A57" s="14" t="s">
        <v>6172</v>
      </c>
      <c r="B57" s="14">
        <v>13243458</v>
      </c>
      <c r="C57" s="14">
        <v>16</v>
      </c>
      <c r="D57" s="14" t="s">
        <v>6173</v>
      </c>
      <c r="E57" s="14">
        <v>1058252</v>
      </c>
      <c r="F57" s="35">
        <v>43651</v>
      </c>
      <c r="G57" s="36" t="s">
        <v>5300</v>
      </c>
      <c r="H57" s="36"/>
      <c r="I57" s="36"/>
      <c r="J57" s="36"/>
      <c r="K57" s="36"/>
      <c r="L57" s="36"/>
      <c r="M57" s="36"/>
      <c r="N57" s="36"/>
      <c r="O57" s="36"/>
      <c r="P57" s="36"/>
      <c r="Q57" s="36"/>
      <c r="R57" s="36"/>
      <c r="S57" s="36"/>
      <c r="T57" s="36"/>
      <c r="U57" s="36"/>
      <c r="V57" s="42"/>
      <c r="W57" s="36" t="s">
        <v>6174</v>
      </c>
      <c r="X57" s="70" t="str">
        <f t="shared" si="1"/>
        <v>2019-ARDT-041_13243458</v>
      </c>
    </row>
    <row r="58" spans="1:24" x14ac:dyDescent="0.25">
      <c r="A58" s="14" t="s">
        <v>6175</v>
      </c>
      <c r="B58" s="14">
        <v>13227119</v>
      </c>
      <c r="C58" s="14">
        <v>16</v>
      </c>
      <c r="D58" s="14" t="s">
        <v>6173</v>
      </c>
      <c r="E58" s="14">
        <v>1060889</v>
      </c>
      <c r="F58" s="35">
        <v>43660</v>
      </c>
      <c r="G58" s="14" t="s">
        <v>5300</v>
      </c>
      <c r="H58" s="14"/>
      <c r="I58" s="14"/>
      <c r="J58" s="14"/>
      <c r="K58" s="14"/>
      <c r="L58" s="14"/>
      <c r="M58" s="14"/>
      <c r="N58" s="14"/>
      <c r="O58" s="14"/>
      <c r="P58" s="14"/>
      <c r="Q58" s="14"/>
      <c r="R58" s="14"/>
      <c r="S58" s="14"/>
      <c r="T58" s="14"/>
      <c r="U58" s="14"/>
      <c r="V58" s="35"/>
      <c r="W58" s="14" t="s">
        <v>6176</v>
      </c>
      <c r="X58" s="70" t="str">
        <f t="shared" si="1"/>
        <v>2019-ARDT-042_13227119</v>
      </c>
    </row>
    <row r="59" spans="1:24" x14ac:dyDescent="0.25">
      <c r="A59" s="14" t="s">
        <v>6177</v>
      </c>
      <c r="B59" s="14">
        <v>13260006</v>
      </c>
      <c r="C59" s="14">
        <v>8.375</v>
      </c>
      <c r="D59" s="14" t="s">
        <v>5333</v>
      </c>
      <c r="E59" s="14">
        <v>1083564</v>
      </c>
      <c r="F59" s="35">
        <v>43668</v>
      </c>
      <c r="G59" s="36" t="s">
        <v>5300</v>
      </c>
      <c r="H59" s="36"/>
      <c r="I59" s="36"/>
      <c r="J59" s="36"/>
      <c r="K59" s="36"/>
      <c r="L59" s="36"/>
      <c r="M59" s="36"/>
      <c r="N59" s="36"/>
      <c r="O59" s="36"/>
      <c r="P59" s="36"/>
      <c r="Q59" s="36"/>
      <c r="R59" s="36"/>
      <c r="S59" s="36"/>
      <c r="T59" s="36"/>
      <c r="U59" s="36"/>
      <c r="V59" s="42"/>
      <c r="W59" s="36" t="s">
        <v>6178</v>
      </c>
      <c r="X59" s="70" t="str">
        <f t="shared" si="1"/>
        <v>2019-ARDT-043_13260006</v>
      </c>
    </row>
    <row r="60" spans="1:24" x14ac:dyDescent="0.25">
      <c r="A60" s="14" t="s">
        <v>6179</v>
      </c>
      <c r="B60" s="14">
        <v>13273687</v>
      </c>
      <c r="C60" s="14">
        <v>8.375</v>
      </c>
      <c r="D60" s="14" t="s">
        <v>5333</v>
      </c>
      <c r="E60" s="14">
        <v>1083564</v>
      </c>
      <c r="F60" s="35">
        <v>43668</v>
      </c>
      <c r="G60" s="36" t="s">
        <v>5300</v>
      </c>
      <c r="H60" s="36"/>
      <c r="I60" s="36"/>
      <c r="J60" s="36"/>
      <c r="K60" s="36"/>
      <c r="L60" s="36"/>
      <c r="M60" s="36"/>
      <c r="N60" s="36"/>
      <c r="O60" s="36"/>
      <c r="P60" s="36"/>
      <c r="Q60" s="36"/>
      <c r="R60" s="36"/>
      <c r="S60" s="36"/>
      <c r="T60" s="36"/>
      <c r="U60" s="36"/>
      <c r="V60" s="42"/>
      <c r="W60" s="36" t="s">
        <v>6178</v>
      </c>
      <c r="X60" s="70" t="str">
        <f t="shared" si="1"/>
        <v>2019-ARDT-044_13273687</v>
      </c>
    </row>
    <row r="61" spans="1:24" x14ac:dyDescent="0.25">
      <c r="A61" s="14" t="s">
        <v>6180</v>
      </c>
      <c r="B61" s="14">
        <v>13267656</v>
      </c>
      <c r="C61" s="14">
        <v>12</v>
      </c>
      <c r="D61" s="14" t="s">
        <v>6181</v>
      </c>
      <c r="E61" s="14">
        <v>1005462</v>
      </c>
      <c r="F61" s="35">
        <v>43674</v>
      </c>
      <c r="G61" s="36" t="s">
        <v>5300</v>
      </c>
      <c r="H61" s="36"/>
      <c r="I61" s="36"/>
      <c r="J61" s="36"/>
      <c r="K61" s="36"/>
      <c r="L61" s="36"/>
      <c r="M61" s="36"/>
      <c r="N61" s="36"/>
      <c r="O61" s="36"/>
      <c r="P61" s="36"/>
      <c r="Q61" s="36"/>
      <c r="R61" s="36"/>
      <c r="S61" s="36"/>
      <c r="T61" s="36"/>
      <c r="U61" s="36"/>
      <c r="V61" s="42"/>
      <c r="W61" s="36" t="s">
        <v>6182</v>
      </c>
      <c r="X61" s="70" t="str">
        <f t="shared" si="1"/>
        <v>2019-ARDT-045_13267656</v>
      </c>
    </row>
    <row r="62" spans="1:24" x14ac:dyDescent="0.25">
      <c r="A62" s="14" t="s">
        <v>6183</v>
      </c>
      <c r="B62" s="14">
        <v>13283023</v>
      </c>
      <c r="C62" s="14">
        <v>8.5</v>
      </c>
      <c r="D62" s="14" t="s">
        <v>3776</v>
      </c>
      <c r="E62" s="14">
        <v>1102426</v>
      </c>
      <c r="F62" s="35">
        <v>43685</v>
      </c>
      <c r="G62" s="36" t="s">
        <v>5300</v>
      </c>
      <c r="H62" s="36"/>
      <c r="I62" s="36"/>
      <c r="J62" s="36"/>
      <c r="K62" s="36"/>
      <c r="L62" s="36"/>
      <c r="M62" s="36"/>
      <c r="N62" s="36"/>
      <c r="O62" s="36"/>
      <c r="P62" s="36"/>
      <c r="Q62" s="36"/>
      <c r="R62" s="36"/>
      <c r="S62" s="36"/>
      <c r="T62" s="36"/>
      <c r="U62" s="36"/>
      <c r="V62" s="42"/>
      <c r="W62" s="36" t="s">
        <v>6184</v>
      </c>
      <c r="X62" s="70" t="str">
        <f t="shared" si="1"/>
        <v>2019-ARDT-046_13283023</v>
      </c>
    </row>
    <row r="63" spans="1:24" x14ac:dyDescent="0.25">
      <c r="A63" s="14" t="s">
        <v>6185</v>
      </c>
      <c r="B63" s="14">
        <v>13224448</v>
      </c>
      <c r="C63" s="14">
        <v>8.375</v>
      </c>
      <c r="D63" s="14" t="s">
        <v>6186</v>
      </c>
      <c r="E63" s="14">
        <v>990053</v>
      </c>
      <c r="F63" s="35">
        <v>43685</v>
      </c>
      <c r="G63" s="36" t="s">
        <v>5300</v>
      </c>
      <c r="H63" s="36"/>
      <c r="I63" s="36"/>
      <c r="J63" s="36"/>
      <c r="K63" s="36"/>
      <c r="L63" s="36"/>
      <c r="M63" s="36"/>
      <c r="N63" s="36"/>
      <c r="O63" s="36"/>
      <c r="P63" s="36"/>
      <c r="Q63" s="36"/>
      <c r="R63" s="36"/>
      <c r="S63" s="36"/>
      <c r="T63" s="36"/>
      <c r="U63" s="36"/>
      <c r="V63" s="42"/>
      <c r="W63" s="36" t="s">
        <v>6187</v>
      </c>
      <c r="X63" s="70" t="str">
        <f t="shared" si="1"/>
        <v>2019-ARDT-047_13224448</v>
      </c>
    </row>
    <row r="64" spans="1:24" x14ac:dyDescent="0.25">
      <c r="A64" s="14" t="s">
        <v>6188</v>
      </c>
      <c r="B64" s="14">
        <v>12955828</v>
      </c>
      <c r="C64" s="14">
        <v>16</v>
      </c>
      <c r="D64" s="14" t="s">
        <v>4389</v>
      </c>
      <c r="E64" s="14">
        <v>942738</v>
      </c>
      <c r="F64" s="35">
        <v>43685</v>
      </c>
      <c r="G64" s="14" t="s">
        <v>5300</v>
      </c>
      <c r="H64" s="14"/>
      <c r="I64" s="14"/>
      <c r="J64" s="14"/>
      <c r="K64" s="14"/>
      <c r="L64" s="14"/>
      <c r="M64" s="14"/>
      <c r="N64" s="14"/>
      <c r="O64" s="14"/>
      <c r="P64" s="14"/>
      <c r="Q64" s="14"/>
      <c r="R64" s="14"/>
      <c r="S64" s="14"/>
      <c r="T64" s="14"/>
      <c r="U64" s="14"/>
      <c r="V64" s="35"/>
      <c r="W64" s="14" t="s">
        <v>6189</v>
      </c>
      <c r="X64" s="70" t="str">
        <f t="shared" si="1"/>
        <v>2019-ARDT-048_12955828</v>
      </c>
    </row>
    <row r="65" spans="1:24" x14ac:dyDescent="0.25">
      <c r="A65" s="14" t="s">
        <v>6190</v>
      </c>
      <c r="B65" s="14">
        <v>13273688</v>
      </c>
      <c r="C65" s="14">
        <v>8.375</v>
      </c>
      <c r="D65" s="14" t="s">
        <v>6125</v>
      </c>
      <c r="E65" s="14">
        <v>1096149</v>
      </c>
      <c r="F65" s="35">
        <v>43689</v>
      </c>
      <c r="G65" s="36" t="s">
        <v>5300</v>
      </c>
      <c r="H65" s="36"/>
      <c r="I65" s="36"/>
      <c r="J65" s="36"/>
      <c r="K65" s="36"/>
      <c r="L65" s="36"/>
      <c r="M65" s="36"/>
      <c r="N65" s="36"/>
      <c r="O65" s="36"/>
      <c r="P65" s="36"/>
      <c r="Q65" s="36"/>
      <c r="R65" s="36"/>
      <c r="S65" s="36"/>
      <c r="T65" s="36"/>
      <c r="U65" s="36"/>
      <c r="V65" s="42"/>
      <c r="W65" s="36" t="s">
        <v>6191</v>
      </c>
      <c r="X65" s="70" t="str">
        <f t="shared" si="1"/>
        <v>2019-ARDT-049_13273688</v>
      </c>
    </row>
    <row r="66" spans="1:24" x14ac:dyDescent="0.25">
      <c r="A66" s="14" t="s">
        <v>6192</v>
      </c>
      <c r="B66" s="14">
        <v>13168554</v>
      </c>
      <c r="C66" s="14">
        <v>8.5</v>
      </c>
      <c r="D66" s="14" t="s">
        <v>532</v>
      </c>
      <c r="E66" s="14">
        <v>1096422</v>
      </c>
      <c r="F66" s="35">
        <v>43692</v>
      </c>
      <c r="G66" s="36" t="s">
        <v>5300</v>
      </c>
      <c r="H66" s="36"/>
      <c r="I66" s="36"/>
      <c r="J66" s="36"/>
      <c r="K66" s="36"/>
      <c r="L66" s="36"/>
      <c r="M66" s="36"/>
      <c r="N66" s="36"/>
      <c r="O66" s="36"/>
      <c r="P66" s="36"/>
      <c r="Q66" s="36"/>
      <c r="R66" s="36"/>
      <c r="S66" s="36"/>
      <c r="T66" s="36"/>
      <c r="U66" s="36"/>
      <c r="V66" s="42"/>
      <c r="W66" s="36" t="s">
        <v>6193</v>
      </c>
      <c r="X66" s="70" t="str">
        <f t="shared" si="1"/>
        <v>2019-ARDT-050_13168554</v>
      </c>
    </row>
    <row r="67" spans="1:24" x14ac:dyDescent="0.25">
      <c r="A67" s="14" t="s">
        <v>3815</v>
      </c>
      <c r="B67" s="14">
        <v>13274303</v>
      </c>
      <c r="C67" s="14">
        <v>12.25</v>
      </c>
      <c r="D67" s="14" t="s">
        <v>146</v>
      </c>
      <c r="E67" s="14">
        <v>1112857</v>
      </c>
      <c r="F67" s="35">
        <v>43692</v>
      </c>
      <c r="G67" s="36" t="s">
        <v>5300</v>
      </c>
      <c r="H67" s="36"/>
      <c r="I67" s="36"/>
      <c r="J67" s="36"/>
      <c r="K67" s="36"/>
      <c r="L67" s="36"/>
      <c r="M67" s="36"/>
      <c r="N67" s="36"/>
      <c r="O67" s="36"/>
      <c r="P67" s="36"/>
      <c r="Q67" s="36"/>
      <c r="R67" s="36"/>
      <c r="S67" s="36"/>
      <c r="T67" s="36"/>
      <c r="U67" s="36"/>
      <c r="V67" s="42"/>
      <c r="W67" s="36" t="s">
        <v>3816</v>
      </c>
      <c r="X67" s="70" t="str">
        <f t="shared" si="1"/>
        <v>2019-ARDT-LV3-02
_13274303</v>
      </c>
    </row>
    <row r="68" spans="1:24" x14ac:dyDescent="0.25">
      <c r="A68" s="14" t="s">
        <v>6194</v>
      </c>
      <c r="B68" s="14">
        <v>13149252</v>
      </c>
      <c r="C68" s="14">
        <v>16</v>
      </c>
      <c r="D68" s="14" t="s">
        <v>6173</v>
      </c>
      <c r="E68" s="14">
        <v>1060889</v>
      </c>
      <c r="F68" s="35">
        <v>43698</v>
      </c>
      <c r="G68" s="36" t="s">
        <v>5300</v>
      </c>
      <c r="H68" s="36"/>
      <c r="I68" s="36"/>
      <c r="J68" s="36"/>
      <c r="K68" s="36"/>
      <c r="L68" s="36"/>
      <c r="M68" s="36"/>
      <c r="N68" s="36"/>
      <c r="O68" s="36"/>
      <c r="P68" s="36"/>
      <c r="Q68" s="36"/>
      <c r="R68" s="36"/>
      <c r="S68" s="36"/>
      <c r="T68" s="36"/>
      <c r="U68" s="36"/>
      <c r="V68" s="42"/>
      <c r="W68" s="36" t="s">
        <v>6195</v>
      </c>
      <c r="X68" s="70" t="str">
        <f t="shared" si="1"/>
        <v>2019-ARDT-052_13149252</v>
      </c>
    </row>
    <row r="69" spans="1:24" x14ac:dyDescent="0.25">
      <c r="A69" s="14" t="s">
        <v>6196</v>
      </c>
      <c r="B69" s="14">
        <v>13304995</v>
      </c>
      <c r="C69" s="14">
        <v>16</v>
      </c>
      <c r="D69" s="14" t="s">
        <v>4389</v>
      </c>
      <c r="E69" s="14">
        <v>1058252</v>
      </c>
      <c r="F69" s="35">
        <v>43711</v>
      </c>
      <c r="G69" s="36" t="s">
        <v>5300</v>
      </c>
      <c r="H69" s="36"/>
      <c r="I69" s="36"/>
      <c r="J69" s="36"/>
      <c r="K69" s="36"/>
      <c r="L69" s="36"/>
      <c r="M69" s="36"/>
      <c r="N69" s="36"/>
      <c r="O69" s="36"/>
      <c r="P69" s="36"/>
      <c r="Q69" s="36"/>
      <c r="R69" s="36"/>
      <c r="S69" s="36"/>
      <c r="T69" s="36"/>
      <c r="U69" s="36"/>
      <c r="V69" s="42"/>
      <c r="W69" s="36" t="s">
        <v>6197</v>
      </c>
      <c r="X69" s="70" t="str">
        <f t="shared" si="1"/>
        <v>2019-ARDT-053_13304995</v>
      </c>
    </row>
    <row r="70" spans="1:24" x14ac:dyDescent="0.25">
      <c r="A70" s="14" t="s">
        <v>6198</v>
      </c>
      <c r="B70" s="14">
        <v>13206645</v>
      </c>
      <c r="C70" s="14">
        <v>12.25</v>
      </c>
      <c r="D70" s="14" t="s">
        <v>243</v>
      </c>
      <c r="E70" s="14">
        <v>1056359</v>
      </c>
      <c r="F70" s="35">
        <v>43717</v>
      </c>
      <c r="G70" s="14" t="s">
        <v>5300</v>
      </c>
      <c r="H70" s="14"/>
      <c r="I70" s="14"/>
      <c r="J70" s="14"/>
      <c r="K70" s="14"/>
      <c r="L70" s="14"/>
      <c r="M70" s="14"/>
      <c r="N70" s="14"/>
      <c r="O70" s="14"/>
      <c r="P70" s="14"/>
      <c r="Q70" s="14"/>
      <c r="R70" s="14"/>
      <c r="S70" s="14"/>
      <c r="T70" s="14"/>
      <c r="U70" s="14"/>
      <c r="V70" s="35"/>
      <c r="W70" s="14" t="s">
        <v>6199</v>
      </c>
      <c r="X70" s="70" t="str">
        <f t="shared" si="1"/>
        <v>2019-ARDT-054_13206645</v>
      </c>
    </row>
    <row r="71" spans="1:24" x14ac:dyDescent="0.25">
      <c r="A71" s="14" t="s">
        <v>6200</v>
      </c>
      <c r="B71" s="14">
        <v>13291378</v>
      </c>
      <c r="C71" s="14" t="s">
        <v>6160</v>
      </c>
      <c r="D71" s="14" t="s">
        <v>6173</v>
      </c>
      <c r="E71" s="14">
        <v>1033011</v>
      </c>
      <c r="F71" s="35">
        <v>43727</v>
      </c>
      <c r="G71" s="36" t="s">
        <v>5300</v>
      </c>
      <c r="H71" s="36"/>
      <c r="I71" s="36"/>
      <c r="J71" s="36"/>
      <c r="K71" s="36"/>
      <c r="L71" s="36"/>
      <c r="M71" s="36"/>
      <c r="N71" s="36"/>
      <c r="O71" s="36"/>
      <c r="P71" s="36"/>
      <c r="Q71" s="36"/>
      <c r="R71" s="36"/>
      <c r="S71" s="36"/>
      <c r="T71" s="36"/>
      <c r="U71" s="36"/>
      <c r="V71" s="42"/>
      <c r="W71" s="36" t="s">
        <v>6201</v>
      </c>
      <c r="X71" s="70" t="str">
        <f t="shared" si="1"/>
        <v>2019-ARDT-55_13291378</v>
      </c>
    </row>
    <row r="72" spans="1:24" x14ac:dyDescent="0.25">
      <c r="A72" s="14" t="s">
        <v>6202</v>
      </c>
      <c r="B72" s="14">
        <v>13291159</v>
      </c>
      <c r="C72" s="14">
        <v>6.125</v>
      </c>
      <c r="D72" s="14" t="s">
        <v>6203</v>
      </c>
      <c r="E72" s="14">
        <v>1102440</v>
      </c>
      <c r="F72" s="35">
        <v>43729</v>
      </c>
      <c r="G72" s="36" t="s">
        <v>5300</v>
      </c>
      <c r="H72" s="36"/>
      <c r="I72" s="36"/>
      <c r="J72" s="36"/>
      <c r="K72" s="36"/>
      <c r="L72" s="36"/>
      <c r="M72" s="36"/>
      <c r="N72" s="36"/>
      <c r="O72" s="36"/>
      <c r="P72" s="36"/>
      <c r="Q72" s="36"/>
      <c r="R72" s="36"/>
      <c r="S72" s="36"/>
      <c r="T72" s="36"/>
      <c r="U72" s="36"/>
      <c r="V72" s="42"/>
      <c r="W72" s="36" t="s">
        <v>6204</v>
      </c>
      <c r="X72" s="70" t="str">
        <f t="shared" si="1"/>
        <v>2019-ARDT-56_13291159</v>
      </c>
    </row>
    <row r="73" spans="1:24" x14ac:dyDescent="0.25">
      <c r="A73" s="14" t="s">
        <v>6205</v>
      </c>
      <c r="B73" s="14">
        <v>13304994</v>
      </c>
      <c r="C73" s="14">
        <v>16</v>
      </c>
      <c r="D73" s="14" t="s">
        <v>4389</v>
      </c>
      <c r="E73" s="14">
        <v>1058252</v>
      </c>
      <c r="F73" s="35">
        <v>43732</v>
      </c>
      <c r="G73" s="36" t="s">
        <v>5300</v>
      </c>
      <c r="H73" s="36"/>
      <c r="I73" s="36"/>
      <c r="J73" s="36"/>
      <c r="K73" s="36"/>
      <c r="L73" s="36"/>
      <c r="M73" s="36"/>
      <c r="N73" s="36"/>
      <c r="O73" s="36"/>
      <c r="P73" s="36"/>
      <c r="Q73" s="36"/>
      <c r="R73" s="36"/>
      <c r="S73" s="36"/>
      <c r="T73" s="36"/>
      <c r="U73" s="36"/>
      <c r="V73" s="42"/>
      <c r="W73" s="36" t="s">
        <v>6206</v>
      </c>
      <c r="X73" s="70" t="str">
        <f t="shared" si="1"/>
        <v>2019-ARDT-057_13304994</v>
      </c>
    </row>
    <row r="74" spans="1:24" x14ac:dyDescent="0.25">
      <c r="A74" s="14" t="s">
        <v>6207</v>
      </c>
      <c r="B74" s="14">
        <v>13267644</v>
      </c>
      <c r="C74" s="14">
        <v>12.25</v>
      </c>
      <c r="D74" s="14" t="s">
        <v>146</v>
      </c>
      <c r="E74" s="14" t="s">
        <v>175</v>
      </c>
      <c r="F74" s="35">
        <v>43753</v>
      </c>
      <c r="G74" s="36" t="s">
        <v>5300</v>
      </c>
      <c r="H74" s="36"/>
      <c r="I74" s="36"/>
      <c r="J74" s="36"/>
      <c r="K74" s="36"/>
      <c r="L74" s="36"/>
      <c r="M74" s="36"/>
      <c r="N74" s="36"/>
      <c r="O74" s="36"/>
      <c r="P74" s="36"/>
      <c r="Q74" s="36"/>
      <c r="R74" s="36"/>
      <c r="S74" s="36"/>
      <c r="T74" s="36"/>
      <c r="U74" s="36"/>
      <c r="V74" s="42"/>
      <c r="W74" s="36" t="s">
        <v>6208</v>
      </c>
      <c r="X74" s="70" t="str">
        <f t="shared" si="1"/>
        <v>2019-ARDT-058_13267644</v>
      </c>
    </row>
    <row r="75" spans="1:24" x14ac:dyDescent="0.25">
      <c r="A75" s="14" t="s">
        <v>6209</v>
      </c>
      <c r="B75" s="14">
        <v>13295582</v>
      </c>
      <c r="C75" s="14">
        <v>8.375</v>
      </c>
      <c r="D75" s="14" t="s">
        <v>5333</v>
      </c>
      <c r="E75" s="14">
        <v>1083564</v>
      </c>
      <c r="F75" s="35">
        <v>43754</v>
      </c>
      <c r="G75" s="36" t="s">
        <v>5300</v>
      </c>
      <c r="H75" s="36"/>
      <c r="I75" s="36"/>
      <c r="J75" s="36"/>
      <c r="K75" s="36"/>
      <c r="L75" s="36"/>
      <c r="M75" s="36"/>
      <c r="N75" s="36"/>
      <c r="O75" s="36"/>
      <c r="P75" s="36"/>
      <c r="Q75" s="36"/>
      <c r="R75" s="36"/>
      <c r="S75" s="36"/>
      <c r="T75" s="36"/>
      <c r="U75" s="36"/>
      <c r="V75" s="42"/>
      <c r="W75" s="36" t="s">
        <v>6210</v>
      </c>
      <c r="X75" s="70" t="str">
        <f t="shared" si="1"/>
        <v>2019-ARDT-059_13295582</v>
      </c>
    </row>
    <row r="76" spans="1:24" x14ac:dyDescent="0.25">
      <c r="A76" s="14" t="s">
        <v>6211</v>
      </c>
      <c r="B76" s="14">
        <v>13304972</v>
      </c>
      <c r="C76" s="14">
        <v>8.375</v>
      </c>
      <c r="D76" s="14" t="s">
        <v>243</v>
      </c>
      <c r="E76" s="14">
        <v>1083564</v>
      </c>
      <c r="F76" s="35">
        <v>43755</v>
      </c>
      <c r="G76" s="14" t="s">
        <v>5300</v>
      </c>
      <c r="H76" s="14"/>
      <c r="I76" s="14"/>
      <c r="J76" s="14"/>
      <c r="K76" s="14"/>
      <c r="L76" s="14"/>
      <c r="M76" s="14"/>
      <c r="N76" s="14"/>
      <c r="O76" s="14"/>
      <c r="P76" s="14"/>
      <c r="Q76" s="14"/>
      <c r="R76" s="14"/>
      <c r="S76" s="14"/>
      <c r="T76" s="14"/>
      <c r="U76" s="14"/>
      <c r="V76" s="35"/>
      <c r="W76" s="14" t="s">
        <v>6212</v>
      </c>
      <c r="X76" s="70" t="str">
        <f t="shared" si="1"/>
        <v>2019-ARDT-060_13304972</v>
      </c>
    </row>
    <row r="77" spans="1:24" x14ac:dyDescent="0.25">
      <c r="A77" s="14" t="s">
        <v>6213</v>
      </c>
      <c r="B77" s="14">
        <v>13318007</v>
      </c>
      <c r="C77" s="14">
        <v>8.375</v>
      </c>
      <c r="D77" s="14" t="s">
        <v>6214</v>
      </c>
      <c r="E77" s="14">
        <v>1121212</v>
      </c>
      <c r="F77" s="35">
        <v>43759</v>
      </c>
      <c r="G77" s="36" t="s">
        <v>5300</v>
      </c>
      <c r="H77" s="36"/>
      <c r="I77" s="36"/>
      <c r="J77" s="36"/>
      <c r="K77" s="36"/>
      <c r="L77" s="36"/>
      <c r="M77" s="36"/>
      <c r="N77" s="36"/>
      <c r="O77" s="36"/>
      <c r="P77" s="36"/>
      <c r="Q77" s="36"/>
      <c r="R77" s="36"/>
      <c r="S77" s="36"/>
      <c r="T77" s="36"/>
      <c r="U77" s="36"/>
      <c r="V77" s="42"/>
      <c r="W77" s="36" t="s">
        <v>6121</v>
      </c>
      <c r="X77" s="70" t="str">
        <f t="shared" si="1"/>
        <v>2019-ARDT-061_13318007</v>
      </c>
    </row>
    <row r="78" spans="1:24" x14ac:dyDescent="0.25">
      <c r="A78" s="14" t="s">
        <v>6215</v>
      </c>
      <c r="B78" s="14">
        <v>13206953</v>
      </c>
      <c r="C78" s="14">
        <v>8.375</v>
      </c>
      <c r="D78" s="14" t="s">
        <v>6120</v>
      </c>
      <c r="E78" s="14">
        <v>1083599</v>
      </c>
      <c r="F78" s="35">
        <v>43762</v>
      </c>
      <c r="G78" s="36" t="s">
        <v>5300</v>
      </c>
      <c r="H78" s="36"/>
      <c r="I78" s="36"/>
      <c r="J78" s="36"/>
      <c r="K78" s="36"/>
      <c r="L78" s="36"/>
      <c r="M78" s="36"/>
      <c r="N78" s="36"/>
      <c r="O78" s="36"/>
      <c r="P78" s="36"/>
      <c r="Q78" s="36"/>
      <c r="R78" s="36"/>
      <c r="S78" s="36"/>
      <c r="T78" s="36"/>
      <c r="U78" s="36"/>
      <c r="V78" s="42"/>
      <c r="W78" s="36" t="s">
        <v>6216</v>
      </c>
      <c r="X78" s="70" t="str">
        <f t="shared" si="1"/>
        <v>2019-ARDT-062_13206953</v>
      </c>
    </row>
    <row r="79" spans="1:24" x14ac:dyDescent="0.25">
      <c r="A79" s="14" t="s">
        <v>6217</v>
      </c>
      <c r="B79" s="14">
        <v>13276976</v>
      </c>
      <c r="C79" s="14">
        <v>8.375</v>
      </c>
      <c r="D79" s="14" t="s">
        <v>6125</v>
      </c>
      <c r="E79" s="14">
        <v>1096149</v>
      </c>
      <c r="F79" s="35">
        <v>43765</v>
      </c>
      <c r="G79" s="36" t="s">
        <v>5300</v>
      </c>
      <c r="H79" s="36"/>
      <c r="I79" s="36"/>
      <c r="J79" s="36"/>
      <c r="K79" s="36"/>
      <c r="L79" s="36"/>
      <c r="M79" s="36"/>
      <c r="N79" s="36"/>
      <c r="O79" s="36"/>
      <c r="P79" s="36"/>
      <c r="Q79" s="36"/>
      <c r="R79" s="36"/>
      <c r="S79" s="36"/>
      <c r="T79" s="36"/>
      <c r="U79" s="36"/>
      <c r="V79" s="42"/>
      <c r="W79" s="36" t="s">
        <v>6218</v>
      </c>
      <c r="X79" s="70" t="str">
        <f t="shared" si="1"/>
        <v>2019-ARDT-063_13276976</v>
      </c>
    </row>
    <row r="80" spans="1:24" x14ac:dyDescent="0.25">
      <c r="A80" s="14" t="s">
        <v>6219</v>
      </c>
      <c r="B80" s="14">
        <v>13131348</v>
      </c>
      <c r="C80" s="14">
        <v>17</v>
      </c>
      <c r="D80" s="14" t="s">
        <v>3904</v>
      </c>
      <c r="E80" s="14">
        <v>1092978</v>
      </c>
      <c r="F80" s="35">
        <v>43738</v>
      </c>
      <c r="G80" s="36" t="s">
        <v>5300</v>
      </c>
      <c r="H80" s="36"/>
      <c r="I80" s="36"/>
      <c r="J80" s="36"/>
      <c r="K80" s="36"/>
      <c r="L80" s="36"/>
      <c r="M80" s="36"/>
      <c r="N80" s="36"/>
      <c r="O80" s="36"/>
      <c r="P80" s="36"/>
      <c r="Q80" s="36"/>
      <c r="R80" s="36"/>
      <c r="S80" s="36"/>
      <c r="T80" s="36"/>
      <c r="U80" s="36"/>
      <c r="V80" s="42"/>
      <c r="W80" s="36" t="s">
        <v>6220</v>
      </c>
      <c r="X80" s="70" t="str">
        <f t="shared" si="1"/>
        <v>2019-ARDT-064_13131348</v>
      </c>
    </row>
    <row r="81" spans="1:24" x14ac:dyDescent="0.25">
      <c r="A81" s="14" t="s">
        <v>6221</v>
      </c>
      <c r="B81" s="14">
        <v>13304970</v>
      </c>
      <c r="C81" s="14">
        <v>5.875</v>
      </c>
      <c r="D81" s="14" t="s">
        <v>6203</v>
      </c>
      <c r="E81" s="14">
        <v>1033497</v>
      </c>
      <c r="F81" s="35">
        <v>43768</v>
      </c>
      <c r="G81" s="36" t="s">
        <v>5300</v>
      </c>
      <c r="H81" s="36"/>
      <c r="I81" s="36"/>
      <c r="J81" s="36"/>
      <c r="K81" s="36"/>
      <c r="L81" s="36"/>
      <c r="M81" s="36"/>
      <c r="N81" s="36"/>
      <c r="O81" s="36"/>
      <c r="P81" s="36"/>
      <c r="Q81" s="36"/>
      <c r="R81" s="36"/>
      <c r="S81" s="36"/>
      <c r="T81" s="36"/>
      <c r="U81" s="36"/>
      <c r="V81" s="42"/>
      <c r="W81" s="36" t="s">
        <v>6222</v>
      </c>
      <c r="X81" s="70" t="str">
        <f t="shared" ref="X81:X112" si="2">A81&amp;"_"&amp;B81</f>
        <v>2019-ARDT-065_13304970</v>
      </c>
    </row>
    <row r="82" spans="1:24" x14ac:dyDescent="0.25">
      <c r="A82" s="14" t="s">
        <v>6223</v>
      </c>
      <c r="B82" s="14">
        <v>13206955</v>
      </c>
      <c r="C82" s="14">
        <v>6.125</v>
      </c>
      <c r="D82" s="14" t="s">
        <v>3574</v>
      </c>
      <c r="E82" s="14">
        <v>1102440</v>
      </c>
      <c r="F82" s="35">
        <v>43769</v>
      </c>
      <c r="G82" s="14" t="s">
        <v>5300</v>
      </c>
      <c r="H82" s="14"/>
      <c r="I82" s="14"/>
      <c r="J82" s="14"/>
      <c r="K82" s="14"/>
      <c r="L82" s="14"/>
      <c r="M82" s="14"/>
      <c r="N82" s="14"/>
      <c r="O82" s="14"/>
      <c r="P82" s="14"/>
      <c r="Q82" s="14"/>
      <c r="R82" s="14"/>
      <c r="S82" s="14"/>
      <c r="T82" s="14"/>
      <c r="U82" s="14"/>
      <c r="V82" s="35"/>
      <c r="W82" s="14" t="s">
        <v>6224</v>
      </c>
      <c r="X82" s="70" t="str">
        <f t="shared" si="2"/>
        <v>2019-ARDT-066_13206955</v>
      </c>
    </row>
    <row r="83" spans="1:24" x14ac:dyDescent="0.25">
      <c r="A83" s="14" t="s">
        <v>6225</v>
      </c>
      <c r="B83" s="14">
        <v>13291160</v>
      </c>
      <c r="C83" s="14">
        <v>6.125</v>
      </c>
      <c r="D83" s="14" t="s">
        <v>3574</v>
      </c>
      <c r="E83" s="14" t="s">
        <v>6226</v>
      </c>
      <c r="F83" s="35">
        <v>43769</v>
      </c>
      <c r="G83" s="36" t="s">
        <v>5300</v>
      </c>
      <c r="H83" s="36"/>
      <c r="I83" s="36"/>
      <c r="J83" s="36"/>
      <c r="K83" s="36"/>
      <c r="L83" s="36"/>
      <c r="M83" s="36"/>
      <c r="N83" s="36"/>
      <c r="O83" s="36"/>
      <c r="P83" s="36"/>
      <c r="Q83" s="36"/>
      <c r="R83" s="36"/>
      <c r="S83" s="36"/>
      <c r="T83" s="36"/>
      <c r="U83" s="36"/>
      <c r="V83" s="42"/>
      <c r="W83" s="36" t="s">
        <v>6224</v>
      </c>
      <c r="X83" s="70" t="str">
        <f t="shared" si="2"/>
        <v>2019-ARDT-067_13291160</v>
      </c>
    </row>
    <row r="84" spans="1:24" x14ac:dyDescent="0.25">
      <c r="A84" s="14" t="s">
        <v>6227</v>
      </c>
      <c r="B84" s="14">
        <v>13267647</v>
      </c>
      <c r="C84" s="14">
        <v>12.25</v>
      </c>
      <c r="D84" s="14" t="s">
        <v>146</v>
      </c>
      <c r="E84" s="14">
        <v>1054398</v>
      </c>
      <c r="F84" s="35">
        <v>43772</v>
      </c>
      <c r="G84" s="36" t="s">
        <v>5300</v>
      </c>
      <c r="H84" s="36"/>
      <c r="I84" s="36"/>
      <c r="J84" s="36"/>
      <c r="K84" s="36"/>
      <c r="L84" s="36"/>
      <c r="M84" s="36"/>
      <c r="N84" s="36"/>
      <c r="O84" s="36"/>
      <c r="P84" s="36"/>
      <c r="Q84" s="36"/>
      <c r="R84" s="36"/>
      <c r="S84" s="36"/>
      <c r="T84" s="36"/>
      <c r="U84" s="36"/>
      <c r="V84" s="42"/>
      <c r="W84" s="36" t="s">
        <v>6228</v>
      </c>
      <c r="X84" s="70" t="str">
        <f t="shared" si="2"/>
        <v>2019-ARDT-068_13267647</v>
      </c>
    </row>
    <row r="85" spans="1:24" x14ac:dyDescent="0.25">
      <c r="A85" s="14" t="s">
        <v>6229</v>
      </c>
      <c r="B85" s="14">
        <v>13276977</v>
      </c>
      <c r="C85" s="14">
        <v>8.375</v>
      </c>
      <c r="D85" s="14" t="s">
        <v>6125</v>
      </c>
      <c r="E85" s="14">
        <v>1096149</v>
      </c>
      <c r="F85" s="35">
        <v>43776</v>
      </c>
      <c r="G85" s="36" t="s">
        <v>5300</v>
      </c>
      <c r="H85" s="36"/>
      <c r="I85" s="36"/>
      <c r="J85" s="36"/>
      <c r="K85" s="36"/>
      <c r="L85" s="36"/>
      <c r="M85" s="36"/>
      <c r="N85" s="36"/>
      <c r="O85" s="36"/>
      <c r="P85" s="36"/>
      <c r="Q85" s="36"/>
      <c r="R85" s="36"/>
      <c r="S85" s="36"/>
      <c r="T85" s="36"/>
      <c r="U85" s="36"/>
      <c r="V85" s="42"/>
      <c r="W85" s="36" t="s">
        <v>6230</v>
      </c>
      <c r="X85" s="70" t="str">
        <f t="shared" si="2"/>
        <v>2019-ARDT-069_13276977</v>
      </c>
    </row>
    <row r="86" spans="1:24" x14ac:dyDescent="0.25">
      <c r="A86" s="14" t="s">
        <v>6231</v>
      </c>
      <c r="B86" s="14">
        <v>13227122</v>
      </c>
      <c r="C86" s="58">
        <v>5.875</v>
      </c>
      <c r="D86" s="14" t="s">
        <v>4126</v>
      </c>
      <c r="E86" s="14">
        <v>1103149</v>
      </c>
      <c r="F86" s="35">
        <v>43788</v>
      </c>
      <c r="G86" s="36" t="s">
        <v>5300</v>
      </c>
      <c r="H86" s="36"/>
      <c r="I86" s="36"/>
      <c r="J86" s="36"/>
      <c r="K86" s="36"/>
      <c r="L86" s="36"/>
      <c r="M86" s="36"/>
      <c r="N86" s="36"/>
      <c r="O86" s="36"/>
      <c r="P86" s="36"/>
      <c r="Q86" s="36"/>
      <c r="R86" s="36"/>
      <c r="S86" s="36"/>
      <c r="T86" s="36"/>
      <c r="U86" s="36"/>
      <c r="V86" s="42"/>
      <c r="W86" s="36" t="s">
        <v>6232</v>
      </c>
      <c r="X86" s="70" t="str">
        <f t="shared" si="2"/>
        <v>2019-ARDT-70_13227122</v>
      </c>
    </row>
    <row r="87" spans="1:24" x14ac:dyDescent="0.25">
      <c r="A87" s="14" t="s">
        <v>6233</v>
      </c>
      <c r="B87" s="14">
        <v>13206950</v>
      </c>
      <c r="C87" s="14">
        <v>8.375</v>
      </c>
      <c r="D87" s="14" t="s">
        <v>6092</v>
      </c>
      <c r="E87" s="14">
        <v>1061407</v>
      </c>
      <c r="F87" s="35">
        <v>43788</v>
      </c>
      <c r="G87" s="36" t="s">
        <v>5300</v>
      </c>
      <c r="H87" s="36"/>
      <c r="I87" s="36"/>
      <c r="J87" s="36"/>
      <c r="K87" s="36"/>
      <c r="L87" s="36"/>
      <c r="M87" s="36"/>
      <c r="N87" s="36"/>
      <c r="O87" s="36"/>
      <c r="P87" s="36"/>
      <c r="Q87" s="36"/>
      <c r="R87" s="36"/>
      <c r="S87" s="36"/>
      <c r="T87" s="36"/>
      <c r="U87" s="36"/>
      <c r="V87" s="42"/>
      <c r="W87" s="36" t="s">
        <v>6234</v>
      </c>
      <c r="X87" s="70" t="str">
        <f t="shared" si="2"/>
        <v>2019-ARDT-071_13206950</v>
      </c>
    </row>
    <row r="88" spans="1:24" x14ac:dyDescent="0.25">
      <c r="A88" s="14" t="s">
        <v>6235</v>
      </c>
      <c r="B88" s="14">
        <v>13064094</v>
      </c>
      <c r="C88" s="14">
        <v>8.375</v>
      </c>
      <c r="D88" s="14" t="s">
        <v>6092</v>
      </c>
      <c r="E88" s="14">
        <v>1061407</v>
      </c>
      <c r="F88" s="35">
        <v>43788</v>
      </c>
      <c r="G88" s="14" t="s">
        <v>5300</v>
      </c>
      <c r="H88" s="14"/>
      <c r="I88" s="14"/>
      <c r="J88" s="14"/>
      <c r="K88" s="14"/>
      <c r="L88" s="14"/>
      <c r="M88" s="14"/>
      <c r="N88" s="14"/>
      <c r="O88" s="14"/>
      <c r="P88" s="14"/>
      <c r="Q88" s="14"/>
      <c r="R88" s="14"/>
      <c r="S88" s="14"/>
      <c r="T88" s="14"/>
      <c r="U88" s="14"/>
      <c r="V88" s="35"/>
      <c r="W88" s="14" t="s">
        <v>6234</v>
      </c>
      <c r="X88" s="70" t="str">
        <f t="shared" si="2"/>
        <v>2019-ARDT-072_13064094</v>
      </c>
    </row>
    <row r="89" spans="1:24" x14ac:dyDescent="0.25">
      <c r="A89" s="14" t="s">
        <v>6236</v>
      </c>
      <c r="B89" s="14">
        <v>13291104</v>
      </c>
      <c r="C89" s="14">
        <v>5.875</v>
      </c>
      <c r="D89" s="14" t="s">
        <v>6203</v>
      </c>
      <c r="E89" s="14">
        <v>1033497</v>
      </c>
      <c r="F89" s="35">
        <v>43790</v>
      </c>
      <c r="G89" s="36" t="s">
        <v>5300</v>
      </c>
      <c r="H89" s="36"/>
      <c r="I89" s="36"/>
      <c r="J89" s="36"/>
      <c r="K89" s="36"/>
      <c r="L89" s="36"/>
      <c r="M89" s="36"/>
      <c r="N89" s="36"/>
      <c r="O89" s="36"/>
      <c r="P89" s="36"/>
      <c r="Q89" s="36"/>
      <c r="R89" s="36"/>
      <c r="S89" s="36"/>
      <c r="T89" s="36"/>
      <c r="U89" s="36"/>
      <c r="V89" s="42"/>
      <c r="W89" s="36" t="s">
        <v>6121</v>
      </c>
      <c r="X89" s="70" t="str">
        <f t="shared" si="2"/>
        <v>2019-ARDT-073_13291104</v>
      </c>
    </row>
    <row r="90" spans="1:24" x14ac:dyDescent="0.25">
      <c r="A90" s="14" t="s">
        <v>6237</v>
      </c>
      <c r="B90" s="14">
        <v>13224445</v>
      </c>
      <c r="C90" s="58">
        <v>8.375</v>
      </c>
      <c r="D90" s="14" t="s">
        <v>6238</v>
      </c>
      <c r="E90" s="14">
        <v>882281</v>
      </c>
      <c r="F90" s="35">
        <v>43790</v>
      </c>
      <c r="G90" s="36" t="s">
        <v>5300</v>
      </c>
      <c r="H90" s="36"/>
      <c r="I90" s="36"/>
      <c r="J90" s="36"/>
      <c r="K90" s="36"/>
      <c r="L90" s="36"/>
      <c r="M90" s="36"/>
      <c r="N90" s="36"/>
      <c r="O90" s="36"/>
      <c r="P90" s="36"/>
      <c r="Q90" s="36"/>
      <c r="R90" s="36"/>
      <c r="S90" s="36"/>
      <c r="T90" s="36"/>
      <c r="U90" s="36"/>
      <c r="V90" s="42"/>
      <c r="W90" s="36" t="s">
        <v>6121</v>
      </c>
      <c r="X90" s="70" t="str">
        <f t="shared" si="2"/>
        <v>2019-ARDT-074_13224445</v>
      </c>
    </row>
    <row r="91" spans="1:24" x14ac:dyDescent="0.25">
      <c r="A91" s="14" t="s">
        <v>6239</v>
      </c>
      <c r="B91" s="14">
        <v>13304971</v>
      </c>
      <c r="C91" s="14">
        <v>5.875</v>
      </c>
      <c r="D91" s="14" t="s">
        <v>6203</v>
      </c>
      <c r="E91" s="14">
        <v>1033497</v>
      </c>
      <c r="F91" s="35">
        <v>43788</v>
      </c>
      <c r="G91" s="36" t="s">
        <v>5300</v>
      </c>
      <c r="H91" s="36"/>
      <c r="I91" s="36"/>
      <c r="J91" s="36"/>
      <c r="K91" s="36"/>
      <c r="L91" s="36"/>
      <c r="M91" s="36"/>
      <c r="N91" s="36"/>
      <c r="O91" s="36"/>
      <c r="P91" s="36"/>
      <c r="Q91" s="36"/>
      <c r="R91" s="36"/>
      <c r="S91" s="36"/>
      <c r="T91" s="36"/>
      <c r="U91" s="36"/>
      <c r="V91" s="42"/>
      <c r="W91" s="36" t="s">
        <v>6240</v>
      </c>
      <c r="X91" s="70" t="str">
        <f t="shared" si="2"/>
        <v>2019-ARDT-075_13304971</v>
      </c>
    </row>
    <row r="92" spans="1:24" x14ac:dyDescent="0.25">
      <c r="A92" s="14" t="s">
        <v>6241</v>
      </c>
      <c r="B92" s="14">
        <v>13334761</v>
      </c>
      <c r="C92" s="14">
        <v>8.375</v>
      </c>
      <c r="D92" s="14" t="s">
        <v>6186</v>
      </c>
      <c r="E92" s="14">
        <v>990053</v>
      </c>
      <c r="F92" s="35">
        <v>43796</v>
      </c>
      <c r="G92" s="36" t="s">
        <v>5300</v>
      </c>
      <c r="H92" s="36"/>
      <c r="I92" s="36"/>
      <c r="J92" s="36"/>
      <c r="K92" s="36"/>
      <c r="L92" s="36"/>
      <c r="M92" s="36"/>
      <c r="N92" s="36"/>
      <c r="O92" s="36"/>
      <c r="P92" s="36"/>
      <c r="Q92" s="36"/>
      <c r="R92" s="36"/>
      <c r="S92" s="36"/>
      <c r="T92" s="36"/>
      <c r="U92" s="36"/>
      <c r="V92" s="42"/>
      <c r="W92" s="36" t="s">
        <v>6242</v>
      </c>
      <c r="X92" s="70" t="str">
        <f t="shared" si="2"/>
        <v>2019-ARDT-076_13334761</v>
      </c>
    </row>
    <row r="93" spans="1:24" x14ac:dyDescent="0.25">
      <c r="A93" s="14" t="s">
        <v>6243</v>
      </c>
      <c r="B93" s="14">
        <v>13207258</v>
      </c>
      <c r="C93" s="14">
        <v>8.5</v>
      </c>
      <c r="D93" s="14" t="s">
        <v>6244</v>
      </c>
      <c r="E93" s="14">
        <v>1079481</v>
      </c>
      <c r="F93" s="35">
        <v>43801</v>
      </c>
      <c r="G93" s="36" t="s">
        <v>5300</v>
      </c>
      <c r="H93" s="36"/>
      <c r="I93" s="36"/>
      <c r="J93" s="36"/>
      <c r="K93" s="36"/>
      <c r="L93" s="36"/>
      <c r="M93" s="36"/>
      <c r="N93" s="36"/>
      <c r="O93" s="36"/>
      <c r="P93" s="36"/>
      <c r="Q93" s="36"/>
      <c r="R93" s="36"/>
      <c r="S93" s="36"/>
      <c r="T93" s="36"/>
      <c r="U93" s="36"/>
      <c r="V93" s="42"/>
      <c r="W93" s="36" t="s">
        <v>6245</v>
      </c>
      <c r="X93" s="70" t="str">
        <f t="shared" si="2"/>
        <v>2019-ARDT-077_13207258</v>
      </c>
    </row>
    <row r="94" spans="1:24" x14ac:dyDescent="0.25">
      <c r="A94" s="14" t="s">
        <v>6246</v>
      </c>
      <c r="B94" s="14">
        <v>13304983</v>
      </c>
      <c r="C94" s="14">
        <v>12</v>
      </c>
      <c r="D94" s="14" t="s">
        <v>6181</v>
      </c>
      <c r="E94" s="14">
        <v>1005462</v>
      </c>
      <c r="F94" s="35">
        <v>43802</v>
      </c>
      <c r="G94" s="14" t="s">
        <v>5300</v>
      </c>
      <c r="H94" s="14"/>
      <c r="I94" s="14"/>
      <c r="J94" s="14"/>
      <c r="K94" s="14"/>
      <c r="L94" s="14"/>
      <c r="M94" s="14"/>
      <c r="N94" s="14"/>
      <c r="O94" s="14"/>
      <c r="P94" s="14"/>
      <c r="Q94" s="14"/>
      <c r="R94" s="14"/>
      <c r="S94" s="14"/>
      <c r="T94" s="14"/>
      <c r="U94" s="14"/>
      <c r="V94" s="35"/>
      <c r="W94" s="14" t="s">
        <v>6121</v>
      </c>
      <c r="X94" s="70" t="str">
        <f t="shared" si="2"/>
        <v>2019-ARDT-078_13304983</v>
      </c>
    </row>
    <row r="95" spans="1:24" x14ac:dyDescent="0.25">
      <c r="A95" s="14" t="s">
        <v>6247</v>
      </c>
      <c r="B95" s="14">
        <v>13383213</v>
      </c>
      <c r="C95" s="14">
        <v>16</v>
      </c>
      <c r="D95" s="14" t="s">
        <v>4389</v>
      </c>
      <c r="E95" s="14">
        <v>1058252</v>
      </c>
      <c r="F95" s="35">
        <v>43810</v>
      </c>
      <c r="G95" s="36" t="s">
        <v>5300</v>
      </c>
      <c r="H95" s="36"/>
      <c r="I95" s="36"/>
      <c r="J95" s="36"/>
      <c r="K95" s="36"/>
      <c r="L95" s="36"/>
      <c r="M95" s="36"/>
      <c r="N95" s="36"/>
      <c r="O95" s="36"/>
      <c r="P95" s="36"/>
      <c r="Q95" s="36"/>
      <c r="R95" s="36"/>
      <c r="S95" s="36"/>
      <c r="T95" s="36"/>
      <c r="U95" s="36"/>
      <c r="V95" s="42"/>
      <c r="W95" s="36" t="s">
        <v>6248</v>
      </c>
      <c r="X95" s="70" t="str">
        <f t="shared" si="2"/>
        <v>2019-ARDT-079_13383213</v>
      </c>
    </row>
    <row r="96" spans="1:24" x14ac:dyDescent="0.25">
      <c r="A96" s="14" t="s">
        <v>6249</v>
      </c>
      <c r="B96" s="14">
        <v>13334759</v>
      </c>
      <c r="C96" s="14">
        <v>12</v>
      </c>
      <c r="D96" s="14" t="s">
        <v>6181</v>
      </c>
      <c r="E96" s="14">
        <v>780769</v>
      </c>
      <c r="F96" s="35">
        <v>43818</v>
      </c>
      <c r="G96" s="36" t="s">
        <v>5300</v>
      </c>
      <c r="H96" s="36"/>
      <c r="I96" s="36"/>
      <c r="J96" s="36"/>
      <c r="K96" s="36"/>
      <c r="L96" s="36"/>
      <c r="M96" s="36"/>
      <c r="N96" s="36"/>
      <c r="O96" s="36"/>
      <c r="P96" s="36"/>
      <c r="Q96" s="36"/>
      <c r="R96" s="36"/>
      <c r="S96" s="36"/>
      <c r="T96" s="36"/>
      <c r="U96" s="36"/>
      <c r="V96" s="42"/>
      <c r="W96" s="36" t="s">
        <v>6250</v>
      </c>
      <c r="X96" s="70" t="str">
        <f t="shared" si="2"/>
        <v>2019-ARDT-080_13334759</v>
      </c>
    </row>
    <row r="97" spans="1:24" x14ac:dyDescent="0.25">
      <c r="A97" s="14" t="s">
        <v>6251</v>
      </c>
      <c r="B97" s="14">
        <v>13318018</v>
      </c>
      <c r="C97" s="14">
        <v>12</v>
      </c>
      <c r="D97" s="14" t="s">
        <v>6181</v>
      </c>
      <c r="E97" s="14">
        <v>1005462</v>
      </c>
      <c r="F97" s="35">
        <v>43824</v>
      </c>
      <c r="G97" s="36" t="s">
        <v>5300</v>
      </c>
      <c r="H97" s="36"/>
      <c r="I97" s="36"/>
      <c r="J97" s="36"/>
      <c r="K97" s="36"/>
      <c r="L97" s="36"/>
      <c r="M97" s="36"/>
      <c r="N97" s="36"/>
      <c r="O97" s="36"/>
      <c r="P97" s="36"/>
      <c r="Q97" s="36"/>
      <c r="R97" s="36"/>
      <c r="S97" s="36"/>
      <c r="T97" s="36"/>
      <c r="U97" s="36"/>
      <c r="V97" s="42"/>
      <c r="W97" s="36" t="s">
        <v>6250</v>
      </c>
      <c r="X97" s="70" t="str">
        <f t="shared" si="2"/>
        <v>2019-ARDT-081_13318018</v>
      </c>
    </row>
    <row r="98" spans="1:24" x14ac:dyDescent="0.25">
      <c r="A98" s="14" t="s">
        <v>6252</v>
      </c>
      <c r="B98" s="14">
        <v>13383212</v>
      </c>
      <c r="C98" s="14">
        <v>16</v>
      </c>
      <c r="D98" s="14" t="s">
        <v>6173</v>
      </c>
      <c r="E98" s="14">
        <v>1058252</v>
      </c>
      <c r="F98" s="35">
        <v>43829</v>
      </c>
      <c r="G98" s="36" t="s">
        <v>5300</v>
      </c>
      <c r="H98" s="36"/>
      <c r="I98" s="36"/>
      <c r="J98" s="36"/>
      <c r="K98" s="36"/>
      <c r="L98" s="36"/>
      <c r="M98" s="36"/>
      <c r="N98" s="36"/>
      <c r="O98" s="36"/>
      <c r="P98" s="36"/>
      <c r="Q98" s="36"/>
      <c r="R98" s="36"/>
      <c r="S98" s="36"/>
      <c r="T98" s="36"/>
      <c r="U98" s="36"/>
      <c r="V98" s="42"/>
      <c r="W98" s="36" t="s">
        <v>6250</v>
      </c>
      <c r="X98" s="70" t="str">
        <f t="shared" si="2"/>
        <v>2019-ARDT-082_13383212</v>
      </c>
    </row>
    <row r="99" spans="1:24" x14ac:dyDescent="0.25">
      <c r="A99" s="14" t="s">
        <v>6253</v>
      </c>
      <c r="B99" s="14">
        <v>13334645</v>
      </c>
      <c r="C99" s="14">
        <v>8.375</v>
      </c>
      <c r="D99" s="14" t="s">
        <v>5333</v>
      </c>
      <c r="E99" s="14">
        <v>1092981</v>
      </c>
      <c r="F99" s="35">
        <v>43829</v>
      </c>
      <c r="G99" s="36" t="s">
        <v>5300</v>
      </c>
      <c r="H99" s="36"/>
      <c r="I99" s="36"/>
      <c r="J99" s="36"/>
      <c r="K99" s="36"/>
      <c r="L99" s="36"/>
      <c r="M99" s="36"/>
      <c r="N99" s="36"/>
      <c r="O99" s="36"/>
      <c r="P99" s="36"/>
      <c r="Q99" s="36"/>
      <c r="R99" s="36"/>
      <c r="S99" s="36"/>
      <c r="T99" s="36"/>
      <c r="U99" s="36"/>
      <c r="V99" s="42"/>
      <c r="W99" s="36" t="s">
        <v>6250</v>
      </c>
      <c r="X99" s="70" t="str">
        <f t="shared" si="2"/>
        <v>2019-ARDT-083_13334645</v>
      </c>
    </row>
    <row r="100" spans="1:24" x14ac:dyDescent="0.25">
      <c r="A100" s="14" t="s">
        <v>6254</v>
      </c>
      <c r="B100" s="14">
        <v>12887719</v>
      </c>
      <c r="C100" s="58">
        <v>6.125</v>
      </c>
      <c r="D100" s="14" t="s">
        <v>83</v>
      </c>
      <c r="E100" s="14" t="s">
        <v>6255</v>
      </c>
      <c r="F100" s="35">
        <v>43830</v>
      </c>
      <c r="G100" s="14" t="s">
        <v>5300</v>
      </c>
      <c r="H100" s="14"/>
      <c r="I100" s="14"/>
      <c r="J100" s="14"/>
      <c r="K100" s="14"/>
      <c r="L100" s="14"/>
      <c r="M100" s="14"/>
      <c r="N100" s="14"/>
      <c r="O100" s="14"/>
      <c r="P100" s="14"/>
      <c r="Q100" s="14"/>
      <c r="R100" s="14"/>
      <c r="S100" s="14"/>
      <c r="T100" s="14"/>
      <c r="U100" s="14"/>
      <c r="V100" s="35"/>
      <c r="W100" s="14" t="s">
        <v>40</v>
      </c>
      <c r="X100" s="70" t="str">
        <f t="shared" si="2"/>
        <v>2019-ARDT-084_12887719</v>
      </c>
    </row>
    <row r="101" spans="1:24" x14ac:dyDescent="0.25">
      <c r="A101" s="14" t="s">
        <v>6256</v>
      </c>
      <c r="B101" s="14">
        <v>13187241</v>
      </c>
      <c r="C101" s="58">
        <v>8.5</v>
      </c>
      <c r="D101" s="14" t="s">
        <v>6244</v>
      </c>
      <c r="E101" s="14">
        <v>1079481</v>
      </c>
      <c r="F101" s="35">
        <v>43831</v>
      </c>
      <c r="G101" s="36" t="s">
        <v>5300</v>
      </c>
      <c r="H101" s="36"/>
      <c r="I101" s="36"/>
      <c r="J101" s="36"/>
      <c r="K101" s="36"/>
      <c r="L101" s="36"/>
      <c r="M101" s="36"/>
      <c r="N101" s="36"/>
      <c r="O101" s="36"/>
      <c r="P101" s="36"/>
      <c r="Q101" s="36"/>
      <c r="R101" s="36"/>
      <c r="S101" s="36"/>
      <c r="T101" s="36"/>
      <c r="U101" s="36"/>
      <c r="V101" s="42"/>
      <c r="W101" s="36" t="s">
        <v>6257</v>
      </c>
      <c r="X101" s="70" t="str">
        <f t="shared" si="2"/>
        <v>2020-ARDT-01_13187241</v>
      </c>
    </row>
    <row r="102" spans="1:24" x14ac:dyDescent="0.25">
      <c r="A102" s="14" t="s">
        <v>6258</v>
      </c>
      <c r="B102" s="14">
        <v>13293027</v>
      </c>
      <c r="C102" s="14">
        <v>8.5</v>
      </c>
      <c r="D102" s="14" t="s">
        <v>59</v>
      </c>
      <c r="E102" s="14">
        <v>1079481</v>
      </c>
      <c r="F102" s="35">
        <v>43831</v>
      </c>
      <c r="G102" s="36" t="s">
        <v>5300</v>
      </c>
      <c r="H102" s="36"/>
      <c r="I102" s="36"/>
      <c r="J102" s="36"/>
      <c r="K102" s="36"/>
      <c r="L102" s="36"/>
      <c r="M102" s="36"/>
      <c r="N102" s="36"/>
      <c r="O102" s="36"/>
      <c r="P102" s="36"/>
      <c r="Q102" s="36"/>
      <c r="R102" s="36"/>
      <c r="S102" s="36"/>
      <c r="T102" s="36"/>
      <c r="U102" s="36"/>
      <c r="V102" s="42"/>
      <c r="W102" s="36" t="s">
        <v>6250</v>
      </c>
      <c r="X102" s="70" t="str">
        <f t="shared" si="2"/>
        <v>2020-ARDT-02_13293027</v>
      </c>
    </row>
    <row r="103" spans="1:24" x14ac:dyDescent="0.25">
      <c r="A103" s="14" t="s">
        <v>6259</v>
      </c>
      <c r="B103" s="14">
        <v>13339173</v>
      </c>
      <c r="C103" s="14">
        <v>8.375</v>
      </c>
      <c r="D103" s="14" t="s">
        <v>6260</v>
      </c>
      <c r="E103" s="14">
        <v>1111547</v>
      </c>
      <c r="F103" s="35">
        <v>43836</v>
      </c>
      <c r="G103" s="36" t="s">
        <v>5300</v>
      </c>
      <c r="H103" s="36"/>
      <c r="I103" s="36"/>
      <c r="J103" s="36"/>
      <c r="K103" s="36"/>
      <c r="L103" s="36"/>
      <c r="M103" s="36"/>
      <c r="N103" s="36"/>
      <c r="O103" s="36"/>
      <c r="P103" s="36"/>
      <c r="Q103" s="36"/>
      <c r="R103" s="36"/>
      <c r="S103" s="36"/>
      <c r="T103" s="36"/>
      <c r="U103" s="36"/>
      <c r="V103" s="42"/>
      <c r="W103" s="36" t="s">
        <v>6261</v>
      </c>
      <c r="X103" s="70" t="str">
        <f t="shared" si="2"/>
        <v>2020-ARDT-003_13339173</v>
      </c>
    </row>
    <row r="104" spans="1:24" x14ac:dyDescent="0.25">
      <c r="A104" s="14" t="s">
        <v>6262</v>
      </c>
      <c r="B104" s="14">
        <v>13383224</v>
      </c>
      <c r="C104" s="14">
        <v>8.375</v>
      </c>
      <c r="D104" s="14" t="s">
        <v>3908</v>
      </c>
      <c r="E104" s="14">
        <v>1056029</v>
      </c>
      <c r="F104" s="35">
        <v>43836</v>
      </c>
      <c r="G104" s="36" t="s">
        <v>5300</v>
      </c>
      <c r="H104" s="36"/>
      <c r="I104" s="36"/>
      <c r="J104" s="36"/>
      <c r="K104" s="36"/>
      <c r="L104" s="36"/>
      <c r="M104" s="36"/>
      <c r="N104" s="36"/>
      <c r="O104" s="36"/>
      <c r="P104" s="36"/>
      <c r="Q104" s="36"/>
      <c r="R104" s="36"/>
      <c r="S104" s="36"/>
      <c r="T104" s="36"/>
      <c r="U104" s="36"/>
      <c r="V104" s="42"/>
      <c r="W104" s="36" t="s">
        <v>6261</v>
      </c>
      <c r="X104" s="70" t="str">
        <f t="shared" si="2"/>
        <v>2020-ARDT-004_13383224</v>
      </c>
    </row>
    <row r="105" spans="1:24" x14ac:dyDescent="0.25">
      <c r="A105" s="14" t="s">
        <v>6263</v>
      </c>
      <c r="B105" s="14">
        <v>13276980</v>
      </c>
      <c r="C105" s="58">
        <v>8.375</v>
      </c>
      <c r="D105" s="14" t="s">
        <v>6264</v>
      </c>
      <c r="E105" s="14">
        <v>1096149</v>
      </c>
      <c r="F105" s="35">
        <v>43850</v>
      </c>
      <c r="G105" s="36" t="s">
        <v>5300</v>
      </c>
      <c r="H105" s="36"/>
      <c r="I105" s="36"/>
      <c r="J105" s="36"/>
      <c r="K105" s="36"/>
      <c r="L105" s="36"/>
      <c r="M105" s="36"/>
      <c r="N105" s="36"/>
      <c r="O105" s="36"/>
      <c r="P105" s="36"/>
      <c r="Q105" s="36"/>
      <c r="R105" s="36"/>
      <c r="S105" s="36"/>
      <c r="T105" s="36"/>
      <c r="U105" s="36"/>
      <c r="V105" s="42"/>
      <c r="W105" s="36" t="s">
        <v>6265</v>
      </c>
      <c r="X105" s="70" t="str">
        <f t="shared" si="2"/>
        <v>2020-ARDT-005_13276980</v>
      </c>
    </row>
    <row r="106" spans="1:24" x14ac:dyDescent="0.25">
      <c r="A106" s="14" t="s">
        <v>6266</v>
      </c>
      <c r="B106" s="14">
        <v>13276979</v>
      </c>
      <c r="C106" s="58">
        <v>8.375</v>
      </c>
      <c r="D106" s="14" t="s">
        <v>6264</v>
      </c>
      <c r="E106" s="14">
        <v>1096149</v>
      </c>
      <c r="F106" s="35">
        <v>43850</v>
      </c>
      <c r="G106" s="14" t="s">
        <v>5300</v>
      </c>
      <c r="H106" s="14"/>
      <c r="I106" s="14"/>
      <c r="J106" s="14"/>
      <c r="K106" s="14"/>
      <c r="L106" s="14"/>
      <c r="M106" s="14"/>
      <c r="N106" s="14"/>
      <c r="O106" s="14"/>
      <c r="P106" s="14"/>
      <c r="Q106" s="14"/>
      <c r="R106" s="14"/>
      <c r="S106" s="14"/>
      <c r="T106" s="14"/>
      <c r="U106" s="14"/>
      <c r="V106" s="35"/>
      <c r="W106" s="14" t="s">
        <v>6265</v>
      </c>
      <c r="X106" s="70" t="str">
        <f t="shared" si="2"/>
        <v>2020-ARDT-006_13276979</v>
      </c>
    </row>
    <row r="107" spans="1:24" x14ac:dyDescent="0.25">
      <c r="A107" s="14" t="s">
        <v>6267</v>
      </c>
      <c r="B107" s="14">
        <v>13295581</v>
      </c>
      <c r="C107" s="14">
        <v>8.375</v>
      </c>
      <c r="D107" s="14" t="s">
        <v>5333</v>
      </c>
      <c r="E107" s="14">
        <v>1083564</v>
      </c>
      <c r="F107" s="35">
        <v>43853</v>
      </c>
      <c r="G107" s="36" t="s">
        <v>5300</v>
      </c>
      <c r="H107" s="36"/>
      <c r="I107" s="36"/>
      <c r="J107" s="36"/>
      <c r="K107" s="36"/>
      <c r="L107" s="36"/>
      <c r="M107" s="36"/>
      <c r="N107" s="36"/>
      <c r="O107" s="36"/>
      <c r="P107" s="36"/>
      <c r="Q107" s="36"/>
      <c r="R107" s="36"/>
      <c r="S107" s="36"/>
      <c r="T107" s="36"/>
      <c r="U107" s="36"/>
      <c r="V107" s="42"/>
      <c r="W107" s="36" t="s">
        <v>6268</v>
      </c>
      <c r="X107" s="70" t="str">
        <f t="shared" si="2"/>
        <v>2020-ARDT-07_13295581</v>
      </c>
    </row>
    <row r="108" spans="1:24" x14ac:dyDescent="0.25">
      <c r="A108" s="14" t="s">
        <v>6269</v>
      </c>
      <c r="B108" s="14">
        <v>13340080</v>
      </c>
      <c r="C108" s="14">
        <v>8.375</v>
      </c>
      <c r="D108" s="14" t="s">
        <v>3908</v>
      </c>
      <c r="E108" s="14">
        <v>1056029</v>
      </c>
      <c r="F108" s="35">
        <v>43860</v>
      </c>
      <c r="G108" s="36" t="s">
        <v>5300</v>
      </c>
      <c r="H108" s="36"/>
      <c r="I108" s="36"/>
      <c r="J108" s="36"/>
      <c r="K108" s="36"/>
      <c r="L108" s="36"/>
      <c r="M108" s="36"/>
      <c r="N108" s="36"/>
      <c r="O108" s="36"/>
      <c r="P108" s="36"/>
      <c r="Q108" s="36"/>
      <c r="R108" s="36"/>
      <c r="S108" s="36"/>
      <c r="T108" s="36"/>
      <c r="U108" s="36"/>
      <c r="V108" s="42"/>
      <c r="W108" s="36" t="s">
        <v>6270</v>
      </c>
      <c r="X108" s="70" t="str">
        <f t="shared" si="2"/>
        <v>2020-ARDT-08_13340080</v>
      </c>
    </row>
    <row r="109" spans="1:24" x14ac:dyDescent="0.25">
      <c r="A109" s="14" t="s">
        <v>6271</v>
      </c>
      <c r="B109" s="14">
        <v>13416048</v>
      </c>
      <c r="C109" s="14">
        <v>8.375</v>
      </c>
      <c r="D109" s="14" t="s">
        <v>3837</v>
      </c>
      <c r="E109" s="14">
        <v>882281</v>
      </c>
      <c r="F109" s="35">
        <v>43862</v>
      </c>
      <c r="G109" s="36" t="s">
        <v>5300</v>
      </c>
      <c r="H109" s="36"/>
      <c r="I109" s="36"/>
      <c r="J109" s="36"/>
      <c r="K109" s="36"/>
      <c r="L109" s="36"/>
      <c r="M109" s="36"/>
      <c r="N109" s="36"/>
      <c r="O109" s="36"/>
      <c r="P109" s="36"/>
      <c r="Q109" s="36"/>
      <c r="R109" s="36"/>
      <c r="S109" s="36"/>
      <c r="T109" s="36"/>
      <c r="U109" s="36"/>
      <c r="V109" s="42"/>
      <c r="W109" s="36" t="s">
        <v>6272</v>
      </c>
      <c r="X109" s="70" t="str">
        <f t="shared" si="2"/>
        <v>2020-ARDT-09_13416048</v>
      </c>
    </row>
    <row r="110" spans="1:24" x14ac:dyDescent="0.25">
      <c r="A110" s="14" t="s">
        <v>6273</v>
      </c>
      <c r="B110" s="14">
        <v>13416151</v>
      </c>
      <c r="C110" s="14">
        <v>8.375</v>
      </c>
      <c r="D110" s="14" t="s">
        <v>4535</v>
      </c>
      <c r="E110" s="14">
        <v>882281</v>
      </c>
      <c r="F110" s="35">
        <v>43863</v>
      </c>
      <c r="G110" s="36" t="s">
        <v>5300</v>
      </c>
      <c r="H110" s="36"/>
      <c r="I110" s="36"/>
      <c r="J110" s="36"/>
      <c r="K110" s="36"/>
      <c r="L110" s="36"/>
      <c r="M110" s="36"/>
      <c r="N110" s="36"/>
      <c r="O110" s="36"/>
      <c r="P110" s="36"/>
      <c r="Q110" s="36"/>
      <c r="R110" s="36"/>
      <c r="S110" s="36"/>
      <c r="T110" s="36"/>
      <c r="U110" s="36"/>
      <c r="V110" s="42"/>
      <c r="W110" s="36" t="s">
        <v>6272</v>
      </c>
      <c r="X110" s="70" t="str">
        <f t="shared" si="2"/>
        <v>2020-ARDT-10_13416151</v>
      </c>
    </row>
    <row r="111" spans="1:24" x14ac:dyDescent="0.25">
      <c r="A111" s="14" t="s">
        <v>6274</v>
      </c>
      <c r="B111" s="14">
        <v>13411800</v>
      </c>
      <c r="C111" s="14">
        <v>8.375</v>
      </c>
      <c r="D111" s="14" t="s">
        <v>3908</v>
      </c>
      <c r="E111" s="14">
        <v>1056029</v>
      </c>
      <c r="F111" s="35">
        <v>43886</v>
      </c>
      <c r="G111" s="36" t="s">
        <v>5300</v>
      </c>
      <c r="H111" s="36"/>
      <c r="I111" s="36"/>
      <c r="J111" s="36"/>
      <c r="K111" s="36"/>
      <c r="L111" s="36"/>
      <c r="M111" s="36"/>
      <c r="N111" s="36"/>
      <c r="O111" s="36"/>
      <c r="P111" s="36"/>
      <c r="Q111" s="36"/>
      <c r="R111" s="36"/>
      <c r="S111" s="36"/>
      <c r="T111" s="36"/>
      <c r="U111" s="36"/>
      <c r="V111" s="42"/>
      <c r="W111" s="36" t="s">
        <v>6275</v>
      </c>
      <c r="X111" s="70" t="str">
        <f t="shared" si="2"/>
        <v>2020-ARDT-11_13411800</v>
      </c>
    </row>
    <row r="112" spans="1:24" x14ac:dyDescent="0.25">
      <c r="A112" s="14" t="s">
        <v>6276</v>
      </c>
      <c r="B112" s="14">
        <v>13172305</v>
      </c>
      <c r="C112" s="14">
        <v>12</v>
      </c>
      <c r="D112" s="14" t="s">
        <v>3837</v>
      </c>
      <c r="E112" s="14">
        <v>1041191</v>
      </c>
      <c r="F112" s="35">
        <v>43893</v>
      </c>
      <c r="G112" s="14" t="s">
        <v>5300</v>
      </c>
      <c r="H112" s="14"/>
      <c r="I112" s="14"/>
      <c r="J112" s="14"/>
      <c r="K112" s="14"/>
      <c r="L112" s="14"/>
      <c r="M112" s="14"/>
      <c r="N112" s="14"/>
      <c r="O112" s="14"/>
      <c r="P112" s="14"/>
      <c r="Q112" s="14"/>
      <c r="R112" s="14"/>
      <c r="S112" s="14"/>
      <c r="T112" s="14"/>
      <c r="U112" s="14"/>
      <c r="V112" s="35"/>
      <c r="W112" s="14" t="s">
        <v>6277</v>
      </c>
      <c r="X112" s="70" t="str">
        <f t="shared" si="2"/>
        <v>2020-ARDT-12_13172305</v>
      </c>
    </row>
    <row r="113" spans="1:24" x14ac:dyDescent="0.25">
      <c r="A113" s="14" t="s">
        <v>6278</v>
      </c>
      <c r="B113" s="14">
        <v>13317715</v>
      </c>
      <c r="C113" s="14">
        <v>8.375</v>
      </c>
      <c r="D113" s="14" t="s">
        <v>5333</v>
      </c>
      <c r="E113" s="14">
        <v>1083564</v>
      </c>
      <c r="F113" s="35">
        <v>43894</v>
      </c>
      <c r="G113" s="36" t="s">
        <v>5300</v>
      </c>
      <c r="H113" s="36"/>
      <c r="I113" s="36"/>
      <c r="J113" s="36"/>
      <c r="K113" s="36"/>
      <c r="L113" s="36"/>
      <c r="M113" s="36"/>
      <c r="N113" s="36"/>
      <c r="O113" s="36"/>
      <c r="P113" s="36"/>
      <c r="Q113" s="36"/>
      <c r="R113" s="36"/>
      <c r="S113" s="36"/>
      <c r="T113" s="36"/>
      <c r="U113" s="36"/>
      <c r="V113" s="42"/>
      <c r="W113" s="36" t="s">
        <v>6279</v>
      </c>
      <c r="X113" s="70" t="str">
        <f t="shared" ref="X113:X144" si="3">A113&amp;"_"&amp;B113</f>
        <v>2020-ARDT-13_13317715</v>
      </c>
    </row>
    <row r="114" spans="1:24" x14ac:dyDescent="0.25">
      <c r="A114" s="14" t="s">
        <v>6280</v>
      </c>
      <c r="B114" s="14">
        <v>13401005</v>
      </c>
      <c r="C114" s="14">
        <v>8.375</v>
      </c>
      <c r="D114" s="14" t="s">
        <v>5333</v>
      </c>
      <c r="E114" s="14">
        <v>1083564</v>
      </c>
      <c r="F114" s="35">
        <v>43896</v>
      </c>
      <c r="G114" s="36" t="s">
        <v>5300</v>
      </c>
      <c r="H114" s="36"/>
      <c r="I114" s="36"/>
      <c r="J114" s="36"/>
      <c r="K114" s="36"/>
      <c r="L114" s="36"/>
      <c r="M114" s="36"/>
      <c r="N114" s="36"/>
      <c r="O114" s="36"/>
      <c r="P114" s="36"/>
      <c r="Q114" s="36"/>
      <c r="R114" s="36"/>
      <c r="S114" s="36"/>
      <c r="T114" s="36"/>
      <c r="U114" s="36"/>
      <c r="V114" s="42"/>
      <c r="W114" s="36" t="s">
        <v>6279</v>
      </c>
      <c r="X114" s="70" t="str">
        <f t="shared" si="3"/>
        <v>2020-ARDT-14_13401005</v>
      </c>
    </row>
    <row r="115" spans="1:24" x14ac:dyDescent="0.25">
      <c r="A115" s="14" t="s">
        <v>6281</v>
      </c>
      <c r="B115" s="14">
        <v>13149252</v>
      </c>
      <c r="C115" s="14">
        <v>16</v>
      </c>
      <c r="D115" s="14" t="s">
        <v>6173</v>
      </c>
      <c r="E115" s="14">
        <v>1060889</v>
      </c>
      <c r="F115" s="35">
        <v>43905</v>
      </c>
      <c r="G115" s="36" t="s">
        <v>5300</v>
      </c>
      <c r="H115" s="36"/>
      <c r="I115" s="36"/>
      <c r="J115" s="36"/>
      <c r="K115" s="36"/>
      <c r="L115" s="36"/>
      <c r="M115" s="36"/>
      <c r="N115" s="36"/>
      <c r="O115" s="36"/>
      <c r="P115" s="36"/>
      <c r="Q115" s="36"/>
      <c r="R115" s="36"/>
      <c r="S115" s="36"/>
      <c r="T115" s="36"/>
      <c r="U115" s="36"/>
      <c r="V115" s="42"/>
      <c r="W115" s="36" t="s">
        <v>6121</v>
      </c>
      <c r="X115" s="70" t="str">
        <f t="shared" si="3"/>
        <v>2020-ARDT-15_13149252</v>
      </c>
    </row>
    <row r="116" spans="1:24" x14ac:dyDescent="0.25">
      <c r="A116" s="14" t="s">
        <v>6282</v>
      </c>
      <c r="B116" s="14">
        <v>13437106</v>
      </c>
      <c r="C116" s="14">
        <v>8.375</v>
      </c>
      <c r="D116" s="14" t="s">
        <v>3908</v>
      </c>
      <c r="E116" s="14">
        <v>1056029</v>
      </c>
      <c r="F116" s="35">
        <v>43909</v>
      </c>
      <c r="G116" s="36" t="s">
        <v>5300</v>
      </c>
      <c r="H116" s="36"/>
      <c r="I116" s="36"/>
      <c r="J116" s="36"/>
      <c r="K116" s="36"/>
      <c r="L116" s="36"/>
      <c r="M116" s="36"/>
      <c r="N116" s="36"/>
      <c r="O116" s="36"/>
      <c r="P116" s="36"/>
      <c r="Q116" s="36"/>
      <c r="R116" s="36"/>
      <c r="S116" s="36"/>
      <c r="T116" s="36"/>
      <c r="U116" s="36"/>
      <c r="V116" s="42"/>
      <c r="W116" s="36" t="s">
        <v>6121</v>
      </c>
      <c r="X116" s="70" t="str">
        <f t="shared" si="3"/>
        <v>2020-ARDT-16_13437106</v>
      </c>
    </row>
    <row r="117" spans="1:24" x14ac:dyDescent="0.25">
      <c r="A117" s="14" t="s">
        <v>6283</v>
      </c>
      <c r="B117" s="14">
        <v>13416353</v>
      </c>
      <c r="C117" s="14">
        <v>8.375</v>
      </c>
      <c r="D117" s="14" t="s">
        <v>5333</v>
      </c>
      <c r="E117" s="14">
        <v>1083564</v>
      </c>
      <c r="F117" s="35">
        <v>43909</v>
      </c>
      <c r="G117" s="36" t="s">
        <v>5300</v>
      </c>
      <c r="H117" s="36"/>
      <c r="I117" s="36"/>
      <c r="J117" s="36"/>
      <c r="K117" s="36"/>
      <c r="L117" s="36"/>
      <c r="M117" s="36"/>
      <c r="N117" s="36"/>
      <c r="O117" s="36"/>
      <c r="P117" s="36"/>
      <c r="Q117" s="36"/>
      <c r="R117" s="36"/>
      <c r="S117" s="36"/>
      <c r="T117" s="36"/>
      <c r="U117" s="36"/>
      <c r="V117" s="42"/>
      <c r="W117" s="36" t="s">
        <v>6121</v>
      </c>
      <c r="X117" s="70" t="str">
        <f t="shared" si="3"/>
        <v>2020-ARDT-17_13416353</v>
      </c>
    </row>
    <row r="118" spans="1:24" x14ac:dyDescent="0.25">
      <c r="A118" s="14" t="s">
        <v>6284</v>
      </c>
      <c r="B118" s="14">
        <v>13433073</v>
      </c>
      <c r="C118" s="14">
        <v>8.375</v>
      </c>
      <c r="D118" s="14" t="s">
        <v>5333</v>
      </c>
      <c r="E118" s="14">
        <v>1083564</v>
      </c>
      <c r="F118" s="35">
        <v>43909</v>
      </c>
      <c r="G118" s="14" t="s">
        <v>5300</v>
      </c>
      <c r="H118" s="14"/>
      <c r="I118" s="14"/>
      <c r="J118" s="14"/>
      <c r="K118" s="14"/>
      <c r="L118" s="14"/>
      <c r="M118" s="14"/>
      <c r="N118" s="14"/>
      <c r="O118" s="14"/>
      <c r="P118" s="14"/>
      <c r="Q118" s="14"/>
      <c r="R118" s="14"/>
      <c r="S118" s="14"/>
      <c r="T118" s="14"/>
      <c r="U118" s="14"/>
      <c r="V118" s="35"/>
      <c r="W118" s="14" t="s">
        <v>6121</v>
      </c>
      <c r="X118" s="70" t="str">
        <f t="shared" si="3"/>
        <v>2020-ARDT-18_13433073</v>
      </c>
    </row>
    <row r="119" spans="1:24" x14ac:dyDescent="0.25">
      <c r="A119" s="14" t="s">
        <v>6285</v>
      </c>
      <c r="B119" s="14">
        <v>13433072</v>
      </c>
      <c r="C119" s="14">
        <v>8.375</v>
      </c>
      <c r="D119" s="14" t="s">
        <v>5333</v>
      </c>
      <c r="E119" s="14">
        <v>1083564</v>
      </c>
      <c r="F119" s="35">
        <v>43916</v>
      </c>
      <c r="G119" s="36" t="s">
        <v>5300</v>
      </c>
      <c r="H119" s="36"/>
      <c r="I119" s="36"/>
      <c r="J119" s="36"/>
      <c r="K119" s="36"/>
      <c r="L119" s="36"/>
      <c r="M119" s="36"/>
      <c r="N119" s="36"/>
      <c r="O119" s="36"/>
      <c r="P119" s="36"/>
      <c r="Q119" s="36"/>
      <c r="R119" s="36"/>
      <c r="S119" s="36"/>
      <c r="T119" s="36"/>
      <c r="U119" s="36"/>
      <c r="V119" s="42"/>
      <c r="W119" s="36" t="s">
        <v>6121</v>
      </c>
      <c r="X119" s="70" t="str">
        <f t="shared" si="3"/>
        <v>2020-ARDT-19_13433072</v>
      </c>
    </row>
    <row r="120" spans="1:24" x14ac:dyDescent="0.25">
      <c r="A120" s="14" t="s">
        <v>6286</v>
      </c>
      <c r="B120" s="14">
        <v>13437107</v>
      </c>
      <c r="C120" s="14">
        <v>8.375</v>
      </c>
      <c r="D120" s="14" t="s">
        <v>3908</v>
      </c>
      <c r="E120" s="14">
        <v>1056029</v>
      </c>
      <c r="F120" s="35">
        <v>43922</v>
      </c>
      <c r="G120" s="36" t="s">
        <v>5300</v>
      </c>
      <c r="H120" s="36"/>
      <c r="I120" s="36"/>
      <c r="J120" s="36"/>
      <c r="K120" s="36"/>
      <c r="L120" s="36"/>
      <c r="M120" s="36"/>
      <c r="N120" s="36"/>
      <c r="O120" s="36"/>
      <c r="P120" s="36"/>
      <c r="Q120" s="36"/>
      <c r="R120" s="36"/>
      <c r="S120" s="36"/>
      <c r="T120" s="36"/>
      <c r="U120" s="36"/>
      <c r="V120" s="42"/>
      <c r="W120" s="36" t="s">
        <v>6121</v>
      </c>
      <c r="X120" s="70" t="str">
        <f t="shared" si="3"/>
        <v>2020-ARDT-20_13437107</v>
      </c>
    </row>
    <row r="121" spans="1:24" x14ac:dyDescent="0.25">
      <c r="A121" s="14" t="s">
        <v>6287</v>
      </c>
      <c r="B121" s="14">
        <v>13433060</v>
      </c>
      <c r="C121" s="14">
        <v>5.875</v>
      </c>
      <c r="D121" s="14" t="s">
        <v>6288</v>
      </c>
      <c r="E121" s="14">
        <v>1033497</v>
      </c>
      <c r="F121" s="35">
        <v>43937</v>
      </c>
      <c r="G121" s="36" t="s">
        <v>5300</v>
      </c>
      <c r="H121" s="36"/>
      <c r="I121" s="36"/>
      <c r="J121" s="36"/>
      <c r="K121" s="36"/>
      <c r="L121" s="36"/>
      <c r="M121" s="36"/>
      <c r="N121" s="36"/>
      <c r="O121" s="36"/>
      <c r="P121" s="36"/>
      <c r="Q121" s="36"/>
      <c r="R121" s="36"/>
      <c r="S121" s="36"/>
      <c r="T121" s="36"/>
      <c r="U121" s="36"/>
      <c r="V121" s="42"/>
      <c r="W121" s="36" t="s">
        <v>6289</v>
      </c>
      <c r="X121" s="70" t="str">
        <f t="shared" si="3"/>
        <v>2020-ARDT-21_13433060</v>
      </c>
    </row>
    <row r="122" spans="1:24" x14ac:dyDescent="0.25">
      <c r="A122" s="14" t="s">
        <v>6290</v>
      </c>
      <c r="B122" s="14">
        <v>13346120</v>
      </c>
      <c r="C122" s="14">
        <v>6.125</v>
      </c>
      <c r="D122" s="14" t="s">
        <v>3859</v>
      </c>
      <c r="E122" s="14">
        <v>965522</v>
      </c>
      <c r="F122" s="35">
        <v>43937</v>
      </c>
      <c r="G122" s="36" t="s">
        <v>5300</v>
      </c>
      <c r="H122" s="36"/>
      <c r="I122" s="36"/>
      <c r="J122" s="36"/>
      <c r="K122" s="36"/>
      <c r="L122" s="36"/>
      <c r="M122" s="36"/>
      <c r="N122" s="36"/>
      <c r="O122" s="36"/>
      <c r="P122" s="36"/>
      <c r="Q122" s="36"/>
      <c r="R122" s="36"/>
      <c r="S122" s="36"/>
      <c r="T122" s="36"/>
      <c r="U122" s="36"/>
      <c r="V122" s="42"/>
      <c r="W122" s="36" t="s">
        <v>6291</v>
      </c>
      <c r="X122" s="70" t="str">
        <f t="shared" si="3"/>
        <v>2020-ARDT-22_13346120</v>
      </c>
    </row>
    <row r="123" spans="1:24" x14ac:dyDescent="0.25">
      <c r="A123" s="14" t="s">
        <v>6292</v>
      </c>
      <c r="B123" s="14">
        <v>13129041</v>
      </c>
      <c r="C123" s="14">
        <v>8.5</v>
      </c>
      <c r="D123" s="14" t="s">
        <v>675</v>
      </c>
      <c r="E123" s="14">
        <v>1086630</v>
      </c>
      <c r="F123" s="35">
        <v>43951</v>
      </c>
      <c r="G123" s="36" t="s">
        <v>5300</v>
      </c>
      <c r="H123" s="36"/>
      <c r="I123" s="36"/>
      <c r="J123" s="36"/>
      <c r="K123" s="36"/>
      <c r="L123" s="36"/>
      <c r="M123" s="36"/>
      <c r="N123" s="36"/>
      <c r="O123" s="36"/>
      <c r="P123" s="36"/>
      <c r="Q123" s="36"/>
      <c r="R123" s="36"/>
      <c r="S123" s="36"/>
      <c r="T123" s="36"/>
      <c r="U123" s="36"/>
      <c r="V123" s="42"/>
      <c r="W123" s="36" t="s">
        <v>6293</v>
      </c>
      <c r="X123" s="70" t="str">
        <f t="shared" si="3"/>
        <v>2020-ARDT-23_13129041</v>
      </c>
    </row>
    <row r="124" spans="1:24" x14ac:dyDescent="0.25">
      <c r="A124" s="14" t="s">
        <v>6294</v>
      </c>
      <c r="B124" s="14">
        <v>13448285</v>
      </c>
      <c r="C124" s="14">
        <v>8.375</v>
      </c>
      <c r="D124" s="14" t="s">
        <v>3908</v>
      </c>
      <c r="E124" s="14">
        <v>1056029</v>
      </c>
      <c r="F124" s="35">
        <v>43964</v>
      </c>
      <c r="G124" s="14" t="s">
        <v>5300</v>
      </c>
      <c r="H124" s="14"/>
      <c r="I124" s="14"/>
      <c r="J124" s="14"/>
      <c r="K124" s="14"/>
      <c r="L124" s="14"/>
      <c r="M124" s="14"/>
      <c r="N124" s="14"/>
      <c r="O124" s="14"/>
      <c r="P124" s="14"/>
      <c r="Q124" s="14"/>
      <c r="R124" s="14"/>
      <c r="S124" s="14"/>
      <c r="T124" s="14"/>
      <c r="U124" s="14"/>
      <c r="V124" s="35"/>
      <c r="W124" s="14" t="s">
        <v>6121</v>
      </c>
      <c r="X124" s="70" t="str">
        <f t="shared" si="3"/>
        <v>2020-ARDT-24_13448285</v>
      </c>
    </row>
    <row r="125" spans="1:24" x14ac:dyDescent="0.25">
      <c r="A125" s="14" t="s">
        <v>6295</v>
      </c>
      <c r="B125" s="14">
        <v>13443522</v>
      </c>
      <c r="C125" s="14">
        <v>8.375</v>
      </c>
      <c r="D125" s="14" t="s">
        <v>5333</v>
      </c>
      <c r="E125" s="14">
        <v>1083564</v>
      </c>
      <c r="F125" s="35">
        <v>43964</v>
      </c>
      <c r="G125" s="36" t="s">
        <v>5300</v>
      </c>
      <c r="H125" s="36"/>
      <c r="I125" s="36"/>
      <c r="J125" s="36"/>
      <c r="K125" s="36"/>
      <c r="L125" s="36"/>
      <c r="M125" s="36"/>
      <c r="N125" s="36"/>
      <c r="O125" s="36"/>
      <c r="P125" s="36"/>
      <c r="Q125" s="36"/>
      <c r="R125" s="36"/>
      <c r="S125" s="36"/>
      <c r="T125" s="36"/>
      <c r="U125" s="36"/>
      <c r="V125" s="42"/>
      <c r="W125" s="36" t="s">
        <v>6121</v>
      </c>
      <c r="X125" s="70" t="str">
        <f t="shared" si="3"/>
        <v>2020-ARDT-25_13443522</v>
      </c>
    </row>
    <row r="126" spans="1:24" x14ac:dyDescent="0.25">
      <c r="A126" s="14" t="s">
        <v>6296</v>
      </c>
      <c r="B126" s="14">
        <v>13443517</v>
      </c>
      <c r="C126" s="14">
        <v>8.375</v>
      </c>
      <c r="D126" s="14" t="s">
        <v>5333</v>
      </c>
      <c r="E126" s="14">
        <v>1083564</v>
      </c>
      <c r="F126" s="35">
        <v>43964</v>
      </c>
      <c r="G126" s="36" t="s">
        <v>5300</v>
      </c>
      <c r="H126" s="36"/>
      <c r="I126" s="36"/>
      <c r="J126" s="36"/>
      <c r="K126" s="36"/>
      <c r="L126" s="36"/>
      <c r="M126" s="36"/>
      <c r="N126" s="36"/>
      <c r="O126" s="36"/>
      <c r="P126" s="36"/>
      <c r="Q126" s="36"/>
      <c r="R126" s="36"/>
      <c r="S126" s="36"/>
      <c r="T126" s="36"/>
      <c r="U126" s="36"/>
      <c r="V126" s="42"/>
      <c r="W126" s="36" t="s">
        <v>6121</v>
      </c>
      <c r="X126" s="70" t="str">
        <f t="shared" si="3"/>
        <v>2020-ARDT-26_13443517</v>
      </c>
    </row>
    <row r="127" spans="1:24" x14ac:dyDescent="0.25">
      <c r="A127" s="14" t="s">
        <v>6297</v>
      </c>
      <c r="B127" s="14">
        <v>13443521</v>
      </c>
      <c r="C127" s="14">
        <v>8.375</v>
      </c>
      <c r="D127" s="14" t="s">
        <v>5333</v>
      </c>
      <c r="E127" s="14">
        <v>1083564</v>
      </c>
      <c r="F127" s="35">
        <v>43968</v>
      </c>
      <c r="G127" s="36" t="s">
        <v>5300</v>
      </c>
      <c r="H127" s="36"/>
      <c r="I127" s="36"/>
      <c r="J127" s="36"/>
      <c r="K127" s="36"/>
      <c r="L127" s="36"/>
      <c r="M127" s="36"/>
      <c r="N127" s="36"/>
      <c r="O127" s="36"/>
      <c r="P127" s="36"/>
      <c r="Q127" s="36"/>
      <c r="R127" s="36"/>
      <c r="S127" s="36"/>
      <c r="T127" s="36"/>
      <c r="U127" s="36"/>
      <c r="V127" s="42"/>
      <c r="W127" s="36" t="s">
        <v>6121</v>
      </c>
      <c r="X127" s="70" t="str">
        <f t="shared" si="3"/>
        <v>2020-ARDT-27_13443521</v>
      </c>
    </row>
    <row r="128" spans="1:24" x14ac:dyDescent="0.25">
      <c r="A128" s="14" t="s">
        <v>6298</v>
      </c>
      <c r="B128" s="14">
        <v>13461215</v>
      </c>
      <c r="C128" s="14">
        <v>8.375</v>
      </c>
      <c r="D128" s="14" t="s">
        <v>3908</v>
      </c>
      <c r="E128" s="14">
        <v>1056029</v>
      </c>
      <c r="F128" s="35">
        <v>43968</v>
      </c>
      <c r="G128" s="36" t="s">
        <v>5300</v>
      </c>
      <c r="H128" s="36"/>
      <c r="I128" s="36"/>
      <c r="J128" s="36"/>
      <c r="K128" s="36"/>
      <c r="L128" s="36"/>
      <c r="M128" s="36"/>
      <c r="N128" s="36"/>
      <c r="O128" s="36"/>
      <c r="P128" s="36"/>
      <c r="Q128" s="36"/>
      <c r="R128" s="36"/>
      <c r="S128" s="36"/>
      <c r="T128" s="36"/>
      <c r="U128" s="36"/>
      <c r="V128" s="42"/>
      <c r="W128" s="36" t="s">
        <v>6121</v>
      </c>
      <c r="X128" s="70" t="str">
        <f t="shared" si="3"/>
        <v>2020-ARDT-28_13461215</v>
      </c>
    </row>
    <row r="129" spans="1:24" x14ac:dyDescent="0.25">
      <c r="A129" s="14" t="s">
        <v>6299</v>
      </c>
      <c r="B129" s="14">
        <v>13461216</v>
      </c>
      <c r="C129" s="14">
        <v>8.375</v>
      </c>
      <c r="D129" s="14" t="s">
        <v>3908</v>
      </c>
      <c r="E129" s="14">
        <v>1056029</v>
      </c>
      <c r="F129" s="35">
        <v>43970</v>
      </c>
      <c r="G129" s="36" t="s">
        <v>5300</v>
      </c>
      <c r="H129" s="36"/>
      <c r="I129" s="36"/>
      <c r="J129" s="36"/>
      <c r="K129" s="36"/>
      <c r="L129" s="36"/>
      <c r="M129" s="36"/>
      <c r="N129" s="36"/>
      <c r="O129" s="36"/>
      <c r="P129" s="36"/>
      <c r="Q129" s="36"/>
      <c r="R129" s="36"/>
      <c r="S129" s="36"/>
      <c r="T129" s="36"/>
      <c r="U129" s="36"/>
      <c r="V129" s="42"/>
      <c r="W129" s="36" t="s">
        <v>6121</v>
      </c>
      <c r="X129" s="70" t="str">
        <f t="shared" si="3"/>
        <v>2020-ARDT-29_13461216</v>
      </c>
    </row>
    <row r="130" spans="1:24" x14ac:dyDescent="0.25">
      <c r="A130" s="14" t="s">
        <v>6300</v>
      </c>
      <c r="B130" s="14">
        <v>13283023</v>
      </c>
      <c r="C130" s="14">
        <v>8.5</v>
      </c>
      <c r="D130" s="14" t="s">
        <v>3776</v>
      </c>
      <c r="E130" s="14">
        <v>1102426</v>
      </c>
      <c r="F130" s="35" t="s">
        <v>6301</v>
      </c>
      <c r="G130" s="14" t="s">
        <v>5300</v>
      </c>
      <c r="H130" s="14"/>
      <c r="I130" s="14"/>
      <c r="J130" s="14"/>
      <c r="K130" s="14"/>
      <c r="L130" s="14"/>
      <c r="M130" s="14"/>
      <c r="N130" s="14"/>
      <c r="O130" s="14"/>
      <c r="P130" s="14"/>
      <c r="Q130" s="14"/>
      <c r="R130" s="14"/>
      <c r="S130" s="14"/>
      <c r="T130" s="14"/>
      <c r="U130" s="14"/>
      <c r="V130" s="35"/>
      <c r="W130" s="14" t="s">
        <v>6302</v>
      </c>
      <c r="X130" s="70" t="str">
        <f t="shared" si="3"/>
        <v>2020-ARDT-30_13283023</v>
      </c>
    </row>
    <row r="131" spans="1:24" x14ac:dyDescent="0.25">
      <c r="A131" s="14" t="s">
        <v>6303</v>
      </c>
      <c r="B131" s="14">
        <v>13437109</v>
      </c>
      <c r="C131" s="14">
        <v>8.375</v>
      </c>
      <c r="D131" s="14" t="s">
        <v>5333</v>
      </c>
      <c r="E131" s="14">
        <v>1092981</v>
      </c>
      <c r="F131" s="35">
        <v>43972</v>
      </c>
      <c r="G131" s="36" t="s">
        <v>5300</v>
      </c>
      <c r="H131" s="36"/>
      <c r="I131" s="36"/>
      <c r="J131" s="36"/>
      <c r="K131" s="36"/>
      <c r="L131" s="36"/>
      <c r="M131" s="36"/>
      <c r="N131" s="36"/>
      <c r="O131" s="36"/>
      <c r="P131" s="36"/>
      <c r="Q131" s="36"/>
      <c r="R131" s="36"/>
      <c r="S131" s="36"/>
      <c r="T131" s="36"/>
      <c r="U131" s="36"/>
      <c r="V131" s="42"/>
      <c r="W131" s="36" t="s">
        <v>6304</v>
      </c>
      <c r="X131" s="70" t="str">
        <f t="shared" si="3"/>
        <v>2020-ARDT-31_13437109</v>
      </c>
    </row>
    <row r="132" spans="1:24" x14ac:dyDescent="0.25">
      <c r="A132" s="14" t="s">
        <v>6305</v>
      </c>
      <c r="B132" s="14">
        <v>13187242</v>
      </c>
      <c r="C132" s="14">
        <v>8.5</v>
      </c>
      <c r="D132" s="14" t="s">
        <v>6306</v>
      </c>
      <c r="E132" s="14">
        <v>1079481</v>
      </c>
      <c r="F132" s="35">
        <v>43972</v>
      </c>
      <c r="G132" s="36" t="s">
        <v>5300</v>
      </c>
      <c r="H132" s="36"/>
      <c r="I132" s="36"/>
      <c r="J132" s="36"/>
      <c r="K132" s="36"/>
      <c r="L132" s="36"/>
      <c r="M132" s="36"/>
      <c r="N132" s="36"/>
      <c r="O132" s="36"/>
      <c r="P132" s="36"/>
      <c r="Q132" s="36"/>
      <c r="R132" s="36"/>
      <c r="S132" s="36"/>
      <c r="T132" s="36"/>
      <c r="U132" s="36"/>
      <c r="V132" s="42"/>
      <c r="W132" s="36" t="s">
        <v>6302</v>
      </c>
      <c r="X132" s="70" t="str">
        <f t="shared" si="3"/>
        <v>2020-ARDT-32_13187242</v>
      </c>
    </row>
    <row r="133" spans="1:24" x14ac:dyDescent="0.25">
      <c r="A133" s="14" t="s">
        <v>6307</v>
      </c>
      <c r="B133" s="14">
        <v>13461225</v>
      </c>
      <c r="C133" s="14">
        <v>8.375</v>
      </c>
      <c r="D133" s="14" t="s">
        <v>3908</v>
      </c>
      <c r="E133" s="14">
        <v>1083599</v>
      </c>
      <c r="F133" s="35">
        <v>43996</v>
      </c>
      <c r="G133" s="36" t="s">
        <v>5300</v>
      </c>
      <c r="H133" s="36"/>
      <c r="I133" s="36"/>
      <c r="J133" s="36"/>
      <c r="K133" s="36"/>
      <c r="L133" s="36"/>
      <c r="M133" s="36"/>
      <c r="N133" s="36"/>
      <c r="O133" s="36"/>
      <c r="P133" s="36"/>
      <c r="Q133" s="36"/>
      <c r="R133" s="36"/>
      <c r="S133" s="36"/>
      <c r="T133" s="36"/>
      <c r="U133" s="36"/>
      <c r="V133" s="42"/>
      <c r="W133" s="36" t="s">
        <v>6121</v>
      </c>
      <c r="X133" s="70" t="str">
        <f t="shared" si="3"/>
        <v>2020-ARDT-33_13461225</v>
      </c>
    </row>
    <row r="134" spans="1:24" x14ac:dyDescent="0.25">
      <c r="A134" s="14" t="s">
        <v>6308</v>
      </c>
      <c r="B134" s="14">
        <v>13433563</v>
      </c>
      <c r="C134" s="14">
        <v>12.25</v>
      </c>
      <c r="D134" s="14" t="s">
        <v>146</v>
      </c>
      <c r="E134" s="14">
        <v>1142907</v>
      </c>
      <c r="F134" s="35">
        <v>44000</v>
      </c>
      <c r="G134" s="36" t="s">
        <v>5300</v>
      </c>
      <c r="H134" s="36"/>
      <c r="I134" s="36"/>
      <c r="J134" s="36"/>
      <c r="K134" s="36"/>
      <c r="L134" s="36"/>
      <c r="M134" s="36"/>
      <c r="N134" s="36"/>
      <c r="O134" s="36"/>
      <c r="P134" s="36"/>
      <c r="Q134" s="36"/>
      <c r="R134" s="36"/>
      <c r="S134" s="36"/>
      <c r="T134" s="36"/>
      <c r="U134" s="36"/>
      <c r="V134" s="42"/>
      <c r="W134" s="36" t="s">
        <v>6309</v>
      </c>
      <c r="X134" s="70" t="str">
        <f t="shared" si="3"/>
        <v>2020-ARDT-34_13433563</v>
      </c>
    </row>
    <row r="135" spans="1:24" ht="21.75" customHeight="1" x14ac:dyDescent="0.25">
      <c r="A135" s="14" t="s">
        <v>6310</v>
      </c>
      <c r="B135" s="14">
        <v>13471407</v>
      </c>
      <c r="C135" s="14">
        <v>12</v>
      </c>
      <c r="D135" s="14" t="s">
        <v>243</v>
      </c>
      <c r="E135" s="14">
        <v>1140761</v>
      </c>
      <c r="F135" s="35">
        <v>44033</v>
      </c>
      <c r="G135" s="36" t="s">
        <v>5300</v>
      </c>
      <c r="H135" s="36"/>
      <c r="I135" s="36"/>
      <c r="J135" s="36"/>
      <c r="K135" s="36"/>
      <c r="L135" s="36"/>
      <c r="M135" s="36"/>
      <c r="N135" s="36"/>
      <c r="O135" s="36"/>
      <c r="P135" s="36"/>
      <c r="Q135" s="36"/>
      <c r="R135" s="36"/>
      <c r="S135" s="36"/>
      <c r="T135" s="36"/>
      <c r="U135" s="36"/>
      <c r="V135" s="42"/>
      <c r="W135" s="36" t="s">
        <v>6311</v>
      </c>
      <c r="X135" s="70" t="str">
        <f t="shared" si="3"/>
        <v>2020-ARDT-35_13471407</v>
      </c>
    </row>
    <row r="136" spans="1:24" x14ac:dyDescent="0.25">
      <c r="A136" s="14" t="s">
        <v>6312</v>
      </c>
      <c r="B136" s="14">
        <v>13471878</v>
      </c>
      <c r="C136" s="14">
        <v>8.375</v>
      </c>
      <c r="D136" s="14" t="s">
        <v>5333</v>
      </c>
      <c r="E136" s="14">
        <v>1083564</v>
      </c>
      <c r="F136" s="35">
        <v>44040</v>
      </c>
      <c r="G136" s="14" t="s">
        <v>5300</v>
      </c>
      <c r="H136" s="14"/>
      <c r="I136" s="14"/>
      <c r="J136" s="14"/>
      <c r="K136" s="14"/>
      <c r="L136" s="14"/>
      <c r="M136" s="14"/>
      <c r="N136" s="14"/>
      <c r="O136" s="14"/>
      <c r="P136" s="14"/>
      <c r="Q136" s="14"/>
      <c r="R136" s="14"/>
      <c r="S136" s="14"/>
      <c r="T136" s="14"/>
      <c r="U136" s="14"/>
      <c r="V136" s="35" t="s">
        <v>6313</v>
      </c>
      <c r="W136" s="14" t="s">
        <v>6314</v>
      </c>
      <c r="X136" s="70" t="str">
        <f t="shared" si="3"/>
        <v>2020-ARDT-36_13471878</v>
      </c>
    </row>
    <row r="137" spans="1:24" x14ac:dyDescent="0.25">
      <c r="A137" s="14" t="s">
        <v>6315</v>
      </c>
      <c r="B137" s="14">
        <v>13461217</v>
      </c>
      <c r="C137" s="14">
        <v>8.375</v>
      </c>
      <c r="D137" s="14" t="s">
        <v>3908</v>
      </c>
      <c r="E137" s="14" t="s">
        <v>6316</v>
      </c>
      <c r="F137" s="35">
        <v>44040</v>
      </c>
      <c r="G137" s="36" t="s">
        <v>5300</v>
      </c>
      <c r="H137" s="36"/>
      <c r="I137" s="36"/>
      <c r="J137" s="36"/>
      <c r="K137" s="36"/>
      <c r="L137" s="36"/>
      <c r="M137" s="36"/>
      <c r="N137" s="36"/>
      <c r="O137" s="36"/>
      <c r="P137" s="36"/>
      <c r="Q137" s="36"/>
      <c r="R137" s="36"/>
      <c r="S137" s="36"/>
      <c r="T137" s="36"/>
      <c r="U137" s="36"/>
      <c r="V137" s="42" t="s">
        <v>6313</v>
      </c>
      <c r="W137" s="36" t="s">
        <v>6317</v>
      </c>
      <c r="X137" s="70" t="str">
        <f t="shared" si="3"/>
        <v>2020-ARDT-37_13461217</v>
      </c>
    </row>
    <row r="138" spans="1:24" x14ac:dyDescent="0.25">
      <c r="A138" s="14" t="s">
        <v>6318</v>
      </c>
      <c r="B138" s="14">
        <v>13467530</v>
      </c>
      <c r="C138" s="14">
        <v>8.375</v>
      </c>
      <c r="D138" s="14" t="s">
        <v>3908</v>
      </c>
      <c r="E138" s="14" t="s">
        <v>6316</v>
      </c>
      <c r="F138" s="35">
        <v>44040</v>
      </c>
      <c r="G138" s="36" t="s">
        <v>5300</v>
      </c>
      <c r="H138" s="36"/>
      <c r="I138" s="36"/>
      <c r="J138" s="36"/>
      <c r="K138" s="36"/>
      <c r="L138" s="36"/>
      <c r="M138" s="36"/>
      <c r="N138" s="36"/>
      <c r="O138" s="36"/>
      <c r="P138" s="36"/>
      <c r="Q138" s="36"/>
      <c r="R138" s="36"/>
      <c r="S138" s="36"/>
      <c r="T138" s="36"/>
      <c r="U138" s="36"/>
      <c r="V138" s="42" t="s">
        <v>6313</v>
      </c>
      <c r="W138" s="36" t="s">
        <v>6317</v>
      </c>
      <c r="X138" s="70" t="str">
        <f t="shared" si="3"/>
        <v>2020-ARDT-38_13467530</v>
      </c>
    </row>
    <row r="139" spans="1:24" x14ac:dyDescent="0.25">
      <c r="A139" s="14" t="s">
        <v>6319</v>
      </c>
      <c r="B139" s="14">
        <v>13467532</v>
      </c>
      <c r="C139" s="14">
        <v>8.375</v>
      </c>
      <c r="D139" s="14" t="s">
        <v>3908</v>
      </c>
      <c r="E139" s="14" t="s">
        <v>6316</v>
      </c>
      <c r="F139" s="35">
        <v>44040</v>
      </c>
      <c r="G139" s="36" t="s">
        <v>5300</v>
      </c>
      <c r="H139" s="36"/>
      <c r="I139" s="36"/>
      <c r="J139" s="36"/>
      <c r="K139" s="36"/>
      <c r="L139" s="36"/>
      <c r="M139" s="36"/>
      <c r="N139" s="36"/>
      <c r="O139" s="36"/>
      <c r="P139" s="36"/>
      <c r="Q139" s="36"/>
      <c r="R139" s="36"/>
      <c r="S139" s="36"/>
      <c r="T139" s="36"/>
      <c r="U139" s="36"/>
      <c r="V139" s="42" t="s">
        <v>6313</v>
      </c>
      <c r="W139" s="36" t="s">
        <v>6317</v>
      </c>
      <c r="X139" s="70" t="str">
        <f t="shared" si="3"/>
        <v>2020-ARDT-39_13467532</v>
      </c>
    </row>
    <row r="140" spans="1:24" x14ac:dyDescent="0.25">
      <c r="A140" s="14" t="s">
        <v>6320</v>
      </c>
      <c r="B140" s="14">
        <v>13471879</v>
      </c>
      <c r="C140" s="14">
        <v>8.375</v>
      </c>
      <c r="D140" s="14" t="s">
        <v>5333</v>
      </c>
      <c r="E140" s="14">
        <v>1083564</v>
      </c>
      <c r="F140" s="35">
        <v>44040</v>
      </c>
      <c r="G140" s="36" t="s">
        <v>5300</v>
      </c>
      <c r="H140" s="36"/>
      <c r="I140" s="36"/>
      <c r="J140" s="36"/>
      <c r="K140" s="36"/>
      <c r="L140" s="36"/>
      <c r="M140" s="36"/>
      <c r="N140" s="36"/>
      <c r="O140" s="36"/>
      <c r="P140" s="36"/>
      <c r="Q140" s="36"/>
      <c r="R140" s="36"/>
      <c r="S140" s="36"/>
      <c r="T140" s="36"/>
      <c r="U140" s="36"/>
      <c r="V140" s="42" t="s">
        <v>6313</v>
      </c>
      <c r="W140" s="36" t="s">
        <v>6317</v>
      </c>
      <c r="X140" s="70" t="str">
        <f t="shared" si="3"/>
        <v>2020-ARDT-40_13471879</v>
      </c>
    </row>
    <row r="141" spans="1:24" x14ac:dyDescent="0.25">
      <c r="A141" s="14" t="s">
        <v>6321</v>
      </c>
      <c r="B141" s="14">
        <v>13461212</v>
      </c>
      <c r="C141" s="14">
        <v>8.375</v>
      </c>
      <c r="D141" s="14" t="s">
        <v>5333</v>
      </c>
      <c r="E141" s="14">
        <v>1083564</v>
      </c>
      <c r="F141" s="35">
        <v>44040</v>
      </c>
      <c r="G141" s="36" t="s">
        <v>5300</v>
      </c>
      <c r="H141" s="36"/>
      <c r="I141" s="36"/>
      <c r="J141" s="36"/>
      <c r="K141" s="36"/>
      <c r="L141" s="36"/>
      <c r="M141" s="36"/>
      <c r="N141" s="36"/>
      <c r="O141" s="36"/>
      <c r="P141" s="36"/>
      <c r="Q141" s="36"/>
      <c r="R141" s="36"/>
      <c r="S141" s="36"/>
      <c r="T141" s="36"/>
      <c r="U141" s="36"/>
      <c r="V141" s="42" t="s">
        <v>6313</v>
      </c>
      <c r="W141" s="36" t="s">
        <v>6317</v>
      </c>
      <c r="X141" s="70" t="str">
        <f t="shared" si="3"/>
        <v>2020-ARDT-41_13461212</v>
      </c>
    </row>
    <row r="142" spans="1:24" x14ac:dyDescent="0.25">
      <c r="A142" s="14" t="s">
        <v>6322</v>
      </c>
      <c r="B142" s="14">
        <v>13448286</v>
      </c>
      <c r="C142" s="14">
        <v>8.375</v>
      </c>
      <c r="D142" s="14" t="s">
        <v>6323</v>
      </c>
      <c r="E142" s="14" t="s">
        <v>6324</v>
      </c>
      <c r="F142" s="35">
        <v>44041</v>
      </c>
      <c r="G142" s="14" t="s">
        <v>5300</v>
      </c>
      <c r="H142" s="14"/>
      <c r="I142" s="14"/>
      <c r="J142" s="14"/>
      <c r="K142" s="14"/>
      <c r="L142" s="14"/>
      <c r="M142" s="14"/>
      <c r="N142" s="14"/>
      <c r="O142" s="14"/>
      <c r="P142" s="14"/>
      <c r="Q142" s="14"/>
      <c r="R142" s="14"/>
      <c r="S142" s="14"/>
      <c r="T142" s="14"/>
      <c r="U142" s="14"/>
      <c r="V142" s="35" t="s">
        <v>6313</v>
      </c>
      <c r="W142" s="14" t="s">
        <v>6121</v>
      </c>
      <c r="X142" s="70" t="str">
        <f t="shared" si="3"/>
        <v>2020-ARDT-42_13448286</v>
      </c>
    </row>
    <row r="143" spans="1:24" x14ac:dyDescent="0.25">
      <c r="A143" s="14" t="s">
        <v>6325</v>
      </c>
      <c r="B143" s="14">
        <v>13471407</v>
      </c>
      <c r="C143" s="14">
        <v>12</v>
      </c>
      <c r="D143" s="14" t="s">
        <v>243</v>
      </c>
      <c r="E143" s="14">
        <v>1140761</v>
      </c>
      <c r="F143" s="35">
        <v>44059</v>
      </c>
      <c r="G143" s="36" t="s">
        <v>5300</v>
      </c>
      <c r="H143" s="36"/>
      <c r="I143" s="36"/>
      <c r="J143" s="36"/>
      <c r="K143" s="36"/>
      <c r="L143" s="36"/>
      <c r="M143" s="36"/>
      <c r="N143" s="36"/>
      <c r="O143" s="36"/>
      <c r="P143" s="36"/>
      <c r="Q143" s="36"/>
      <c r="R143" s="36"/>
      <c r="S143" s="36"/>
      <c r="T143" s="36"/>
      <c r="U143" s="36"/>
      <c r="V143" s="42" t="s">
        <v>6313</v>
      </c>
      <c r="W143" s="36" t="s">
        <v>6326</v>
      </c>
      <c r="X143" s="70" t="str">
        <f t="shared" si="3"/>
        <v>2020-ARDT-43_13471407</v>
      </c>
    </row>
    <row r="144" spans="1:24" x14ac:dyDescent="0.25">
      <c r="A144" s="14" t="s">
        <v>6327</v>
      </c>
      <c r="B144" s="14">
        <v>13490807</v>
      </c>
      <c r="C144" s="14">
        <v>8.375</v>
      </c>
      <c r="D144" s="14" t="s">
        <v>3908</v>
      </c>
      <c r="E144" s="14">
        <v>1083599</v>
      </c>
      <c r="F144" s="35">
        <v>44060</v>
      </c>
      <c r="G144" s="36" t="s">
        <v>5300</v>
      </c>
      <c r="H144" s="36"/>
      <c r="I144" s="36"/>
      <c r="J144" s="36"/>
      <c r="K144" s="36"/>
      <c r="L144" s="36"/>
      <c r="M144" s="36"/>
      <c r="N144" s="36"/>
      <c r="O144" s="36"/>
      <c r="P144" s="36"/>
      <c r="Q144" s="36"/>
      <c r="R144" s="36"/>
      <c r="S144" s="36"/>
      <c r="T144" s="36"/>
      <c r="U144" s="36"/>
      <c r="V144" s="42" t="s">
        <v>6313</v>
      </c>
      <c r="W144" s="36" t="s">
        <v>6328</v>
      </c>
      <c r="X144" s="70" t="str">
        <f t="shared" si="3"/>
        <v>2020-ARDT-44_13490807</v>
      </c>
    </row>
    <row r="145" spans="1:24" x14ac:dyDescent="0.25">
      <c r="A145" s="14" t="s">
        <v>6329</v>
      </c>
      <c r="B145" s="14">
        <v>13467531</v>
      </c>
      <c r="C145" s="14">
        <v>8.375</v>
      </c>
      <c r="D145" s="14" t="s">
        <v>3908</v>
      </c>
      <c r="E145" s="14">
        <v>1056029</v>
      </c>
      <c r="F145" s="35">
        <v>44075</v>
      </c>
      <c r="G145" s="36" t="s">
        <v>5300</v>
      </c>
      <c r="H145" s="36"/>
      <c r="I145" s="36"/>
      <c r="J145" s="36"/>
      <c r="K145" s="36"/>
      <c r="L145" s="36"/>
      <c r="M145" s="36"/>
      <c r="N145" s="36"/>
      <c r="O145" s="36"/>
      <c r="P145" s="36"/>
      <c r="Q145" s="36"/>
      <c r="R145" s="36"/>
      <c r="S145" s="36"/>
      <c r="T145" s="36"/>
      <c r="U145" s="36"/>
      <c r="V145" s="42"/>
      <c r="W145" s="36" t="s">
        <v>6330</v>
      </c>
      <c r="X145" s="70" t="str">
        <f t="shared" ref="X145:X176" si="4">A145&amp;"_"&amp;B145</f>
        <v>2020-ARDT-45_13467531</v>
      </c>
    </row>
    <row r="146" spans="1:24" x14ac:dyDescent="0.25">
      <c r="A146" s="14" t="s">
        <v>6331</v>
      </c>
      <c r="B146" s="14">
        <v>13479751</v>
      </c>
      <c r="C146" s="14">
        <v>8.375</v>
      </c>
      <c r="D146" s="14" t="s">
        <v>3908</v>
      </c>
      <c r="E146" s="14">
        <v>1056029</v>
      </c>
      <c r="F146" s="35">
        <v>44075</v>
      </c>
      <c r="G146" s="36" t="s">
        <v>5300</v>
      </c>
      <c r="H146" s="36"/>
      <c r="I146" s="36"/>
      <c r="J146" s="36"/>
      <c r="K146" s="36"/>
      <c r="L146" s="36"/>
      <c r="M146" s="36"/>
      <c r="N146" s="36"/>
      <c r="O146" s="36"/>
      <c r="P146" s="36"/>
      <c r="Q146" s="36"/>
      <c r="R146" s="36"/>
      <c r="S146" s="36"/>
      <c r="T146" s="36"/>
      <c r="U146" s="36"/>
      <c r="V146" s="42"/>
      <c r="W146" s="36" t="s">
        <v>6330</v>
      </c>
      <c r="X146" s="70" t="str">
        <f t="shared" si="4"/>
        <v>2020-ARDT-46_13479751</v>
      </c>
    </row>
    <row r="147" spans="1:24" x14ac:dyDescent="0.25">
      <c r="A147" s="14" t="s">
        <v>6332</v>
      </c>
      <c r="B147" s="14">
        <v>13479752</v>
      </c>
      <c r="C147" s="14">
        <v>8.375</v>
      </c>
      <c r="D147" s="14" t="s">
        <v>3908</v>
      </c>
      <c r="E147" s="14">
        <v>1056029</v>
      </c>
      <c r="F147" s="35">
        <v>44075</v>
      </c>
      <c r="G147" s="36" t="s">
        <v>5300</v>
      </c>
      <c r="H147" s="36"/>
      <c r="I147" s="36"/>
      <c r="J147" s="36"/>
      <c r="K147" s="36"/>
      <c r="L147" s="36"/>
      <c r="M147" s="36"/>
      <c r="N147" s="36"/>
      <c r="O147" s="36"/>
      <c r="P147" s="36"/>
      <c r="Q147" s="36"/>
      <c r="R147" s="36"/>
      <c r="S147" s="36"/>
      <c r="T147" s="36"/>
      <c r="U147" s="36"/>
      <c r="V147" s="42"/>
      <c r="W147" s="36" t="s">
        <v>6333</v>
      </c>
      <c r="X147" s="70" t="str">
        <f t="shared" si="4"/>
        <v>2020-ARDT-47_13479752</v>
      </c>
    </row>
    <row r="148" spans="1:24" x14ac:dyDescent="0.25">
      <c r="A148" s="14" t="s">
        <v>6334</v>
      </c>
      <c r="B148" s="14">
        <v>13461213</v>
      </c>
      <c r="C148" s="14">
        <v>8.375</v>
      </c>
      <c r="D148" s="14" t="s">
        <v>5333</v>
      </c>
      <c r="E148" s="14">
        <v>1083564</v>
      </c>
      <c r="F148" s="35">
        <v>44075</v>
      </c>
      <c r="G148" s="14" t="s">
        <v>5300</v>
      </c>
      <c r="H148" s="14"/>
      <c r="I148" s="14"/>
      <c r="J148" s="14"/>
      <c r="K148" s="14"/>
      <c r="L148" s="14"/>
      <c r="M148" s="14"/>
      <c r="N148" s="14"/>
      <c r="O148" s="14"/>
      <c r="P148" s="14"/>
      <c r="Q148" s="14"/>
      <c r="R148" s="14"/>
      <c r="S148" s="14"/>
      <c r="T148" s="14"/>
      <c r="U148" s="14"/>
      <c r="V148" s="35"/>
      <c r="W148" s="14" t="s">
        <v>6333</v>
      </c>
      <c r="X148" s="70" t="str">
        <f t="shared" si="4"/>
        <v>2020-ARDT-48_13461213</v>
      </c>
    </row>
    <row r="149" spans="1:24" x14ac:dyDescent="0.25">
      <c r="A149" s="14" t="s">
        <v>6335</v>
      </c>
      <c r="B149" s="14">
        <v>13467527</v>
      </c>
      <c r="C149" s="14">
        <v>8.375</v>
      </c>
      <c r="D149" s="14" t="s">
        <v>5333</v>
      </c>
      <c r="E149" s="14">
        <v>1083564</v>
      </c>
      <c r="F149" s="35">
        <v>44075</v>
      </c>
      <c r="G149" s="36" t="s">
        <v>5300</v>
      </c>
      <c r="H149" s="36"/>
      <c r="I149" s="36"/>
      <c r="J149" s="36"/>
      <c r="K149" s="36"/>
      <c r="L149" s="36"/>
      <c r="M149" s="36"/>
      <c r="N149" s="36"/>
      <c r="O149" s="36"/>
      <c r="P149" s="36"/>
      <c r="Q149" s="36"/>
      <c r="R149" s="36"/>
      <c r="S149" s="36"/>
      <c r="T149" s="36"/>
      <c r="U149" s="36"/>
      <c r="V149" s="42"/>
      <c r="W149" s="36" t="s">
        <v>6333</v>
      </c>
      <c r="X149" s="70" t="str">
        <f t="shared" si="4"/>
        <v>2020-ARDT-49_13467527</v>
      </c>
    </row>
    <row r="150" spans="1:24" x14ac:dyDescent="0.25">
      <c r="A150" s="14" t="s">
        <v>6336</v>
      </c>
      <c r="B150" s="14"/>
      <c r="C150" s="14"/>
      <c r="D150" s="14"/>
      <c r="E150" s="14"/>
      <c r="F150" s="35"/>
      <c r="G150" s="36"/>
      <c r="H150" s="36"/>
      <c r="I150" s="36"/>
      <c r="J150" s="36"/>
      <c r="K150" s="36"/>
      <c r="L150" s="36"/>
      <c r="M150" s="36"/>
      <c r="N150" s="36"/>
      <c r="O150" s="36"/>
      <c r="P150" s="36"/>
      <c r="Q150" s="36"/>
      <c r="R150" s="36"/>
      <c r="S150" s="36"/>
      <c r="T150" s="36"/>
      <c r="U150" s="36"/>
      <c r="V150" s="42"/>
      <c r="W150" s="36"/>
      <c r="X150" s="70" t="str">
        <f t="shared" si="4"/>
        <v>2020-ARDT-50_</v>
      </c>
    </row>
    <row r="151" spans="1:24" x14ac:dyDescent="0.25">
      <c r="A151" s="14" t="s">
        <v>6337</v>
      </c>
      <c r="B151" s="14"/>
      <c r="C151" s="14"/>
      <c r="D151" s="14"/>
      <c r="E151" s="14"/>
      <c r="F151" s="35"/>
      <c r="G151" s="36"/>
      <c r="H151" s="36"/>
      <c r="I151" s="36"/>
      <c r="J151" s="36"/>
      <c r="K151" s="36"/>
      <c r="L151" s="36"/>
      <c r="M151" s="36"/>
      <c r="N151" s="36"/>
      <c r="O151" s="36"/>
      <c r="P151" s="36"/>
      <c r="Q151" s="36"/>
      <c r="R151" s="36"/>
      <c r="S151" s="36"/>
      <c r="T151" s="36"/>
      <c r="U151" s="36"/>
      <c r="V151" s="42"/>
      <c r="W151" s="36"/>
      <c r="X151" s="70" t="str">
        <f t="shared" si="4"/>
        <v>2020-ARDT-51_</v>
      </c>
    </row>
    <row r="152" spans="1:24" x14ac:dyDescent="0.25">
      <c r="A152" s="14" t="s">
        <v>6338</v>
      </c>
      <c r="B152" s="14"/>
      <c r="C152" s="14"/>
      <c r="D152" s="14"/>
      <c r="E152" s="14"/>
      <c r="F152" s="35"/>
      <c r="G152" s="36"/>
      <c r="H152" s="36"/>
      <c r="I152" s="36"/>
      <c r="J152" s="36"/>
      <c r="K152" s="36"/>
      <c r="L152" s="36"/>
      <c r="M152" s="36"/>
      <c r="N152" s="36"/>
      <c r="O152" s="36"/>
      <c r="P152" s="36"/>
      <c r="Q152" s="36"/>
      <c r="R152" s="36"/>
      <c r="S152" s="36"/>
      <c r="T152" s="36"/>
      <c r="U152" s="36"/>
      <c r="V152" s="42"/>
      <c r="W152" s="36"/>
      <c r="X152" s="70" t="str">
        <f t="shared" si="4"/>
        <v>2020-ARDT-52_</v>
      </c>
    </row>
    <row r="153" spans="1:24" x14ac:dyDescent="0.25">
      <c r="A153" s="14" t="s">
        <v>6339</v>
      </c>
      <c r="B153" s="14">
        <v>13493078</v>
      </c>
      <c r="C153" s="14">
        <v>12</v>
      </c>
      <c r="D153" s="14" t="s">
        <v>243</v>
      </c>
      <c r="E153" s="14">
        <v>1140761</v>
      </c>
      <c r="F153" s="35">
        <v>44070</v>
      </c>
      <c r="G153" s="36" t="s">
        <v>5300</v>
      </c>
      <c r="H153" s="36"/>
      <c r="I153" s="36"/>
      <c r="J153" s="36"/>
      <c r="K153" s="36"/>
      <c r="L153" s="36"/>
      <c r="M153" s="36"/>
      <c r="N153" s="36"/>
      <c r="O153" s="36"/>
      <c r="P153" s="36"/>
      <c r="Q153" s="36"/>
      <c r="R153" s="36"/>
      <c r="S153" s="36"/>
      <c r="T153" s="36"/>
      <c r="U153" s="36"/>
      <c r="V153" s="42"/>
      <c r="W153" s="36" t="s">
        <v>6340</v>
      </c>
      <c r="X153" s="70" t="str">
        <f t="shared" si="4"/>
        <v>2020-ARDT-53_13493078</v>
      </c>
    </row>
    <row r="154" spans="1:24" x14ac:dyDescent="0.25">
      <c r="A154" s="14" t="s">
        <v>6341</v>
      </c>
      <c r="B154" s="14">
        <v>13501006</v>
      </c>
      <c r="C154" s="58">
        <v>8.375</v>
      </c>
      <c r="D154" s="14" t="s">
        <v>3908</v>
      </c>
      <c r="E154" s="14">
        <v>1083599</v>
      </c>
      <c r="F154" s="35">
        <v>44082</v>
      </c>
      <c r="G154" s="14" t="s">
        <v>5300</v>
      </c>
      <c r="H154" s="14"/>
      <c r="I154" s="14"/>
      <c r="J154" s="14"/>
      <c r="K154" s="14"/>
      <c r="L154" s="14"/>
      <c r="M154" s="14"/>
      <c r="N154" s="14"/>
      <c r="O154" s="14"/>
      <c r="P154" s="14"/>
      <c r="Q154" s="14"/>
      <c r="R154" s="14"/>
      <c r="S154" s="14"/>
      <c r="T154" s="14"/>
      <c r="U154" s="14"/>
      <c r="V154" s="35" t="s">
        <v>1224</v>
      </c>
      <c r="W154" s="14" t="s">
        <v>6342</v>
      </c>
      <c r="X154" s="70" t="str">
        <f t="shared" si="4"/>
        <v>2020-ARDT-54_13501006</v>
      </c>
    </row>
    <row r="155" spans="1:24" x14ac:dyDescent="0.25">
      <c r="A155" s="14" t="s">
        <v>6343</v>
      </c>
      <c r="B155" s="14">
        <v>13469069</v>
      </c>
      <c r="C155" s="58">
        <v>16</v>
      </c>
      <c r="D155" s="14" t="s">
        <v>6344</v>
      </c>
      <c r="E155" s="14">
        <v>1145624</v>
      </c>
      <c r="F155" s="35">
        <v>44084</v>
      </c>
      <c r="G155" s="36" t="s">
        <v>5300</v>
      </c>
      <c r="H155" s="36"/>
      <c r="I155" s="36"/>
      <c r="J155" s="36"/>
      <c r="K155" s="36"/>
      <c r="L155" s="36"/>
      <c r="M155" s="36"/>
      <c r="N155" s="36"/>
      <c r="O155" s="36"/>
      <c r="P155" s="36"/>
      <c r="Q155" s="36"/>
      <c r="R155" s="36"/>
      <c r="S155" s="36"/>
      <c r="T155" s="36"/>
      <c r="U155" s="36"/>
      <c r="V155" s="42"/>
      <c r="W155" s="36" t="s">
        <v>6333</v>
      </c>
      <c r="X155" s="70" t="str">
        <f t="shared" si="4"/>
        <v>2020-ARDT-55_13469069</v>
      </c>
    </row>
    <row r="156" spans="1:24" x14ac:dyDescent="0.25">
      <c r="A156" s="14" t="s">
        <v>6345</v>
      </c>
      <c r="B156" s="14">
        <v>13461226</v>
      </c>
      <c r="C156" s="58">
        <v>8.375</v>
      </c>
      <c r="D156" s="14" t="s">
        <v>6214</v>
      </c>
      <c r="E156" s="14" t="s">
        <v>6346</v>
      </c>
      <c r="F156" s="35">
        <v>44103</v>
      </c>
      <c r="G156" s="36" t="s">
        <v>5300</v>
      </c>
      <c r="H156" s="36"/>
      <c r="I156" s="36"/>
      <c r="J156" s="36"/>
      <c r="K156" s="36"/>
      <c r="L156" s="36"/>
      <c r="M156" s="36"/>
      <c r="N156" s="36"/>
      <c r="O156" s="36"/>
      <c r="P156" s="36"/>
      <c r="Q156" s="36"/>
      <c r="R156" s="36"/>
      <c r="S156" s="36"/>
      <c r="T156" s="36"/>
      <c r="U156" s="36"/>
      <c r="V156" s="42" t="s">
        <v>6313</v>
      </c>
      <c r="W156" s="36" t="s">
        <v>6333</v>
      </c>
      <c r="X156" s="70" t="str">
        <f t="shared" si="4"/>
        <v>2020-ARDT-56_13461226</v>
      </c>
    </row>
    <row r="157" spans="1:24" x14ac:dyDescent="0.25">
      <c r="A157" s="14" t="s">
        <v>6347</v>
      </c>
      <c r="B157" s="14">
        <v>13443518</v>
      </c>
      <c r="C157" s="58">
        <v>8.375</v>
      </c>
      <c r="D157" s="14" t="s">
        <v>5333</v>
      </c>
      <c r="E157" s="14" t="s">
        <v>3928</v>
      </c>
      <c r="F157" s="35">
        <v>44103</v>
      </c>
      <c r="G157" s="36" t="s">
        <v>5300</v>
      </c>
      <c r="H157" s="36"/>
      <c r="I157" s="36"/>
      <c r="J157" s="36"/>
      <c r="K157" s="36"/>
      <c r="L157" s="36"/>
      <c r="M157" s="36"/>
      <c r="N157" s="36"/>
      <c r="O157" s="36"/>
      <c r="P157" s="36"/>
      <c r="Q157" s="36"/>
      <c r="R157" s="36"/>
      <c r="S157" s="36"/>
      <c r="T157" s="36"/>
      <c r="U157" s="36"/>
      <c r="V157" s="42" t="s">
        <v>6313</v>
      </c>
      <c r="W157" s="36" t="s">
        <v>6333</v>
      </c>
      <c r="X157" s="70" t="str">
        <f t="shared" si="4"/>
        <v>2020-ARDT-57_13443518</v>
      </c>
    </row>
    <row r="158" spans="1:24" x14ac:dyDescent="0.25">
      <c r="A158" s="14" t="s">
        <v>6348</v>
      </c>
      <c r="B158" s="14">
        <v>13460767</v>
      </c>
      <c r="C158" s="58">
        <v>8.375</v>
      </c>
      <c r="D158" s="14" t="s">
        <v>5333</v>
      </c>
      <c r="E158" s="14" t="s">
        <v>3928</v>
      </c>
      <c r="F158" s="35">
        <v>44103</v>
      </c>
      <c r="G158" s="36" t="s">
        <v>5300</v>
      </c>
      <c r="H158" s="36"/>
      <c r="I158" s="36"/>
      <c r="J158" s="36"/>
      <c r="K158" s="36"/>
      <c r="L158" s="36"/>
      <c r="M158" s="36"/>
      <c r="N158" s="36"/>
      <c r="O158" s="36"/>
      <c r="P158" s="36"/>
      <c r="Q158" s="36"/>
      <c r="R158" s="36"/>
      <c r="S158" s="36"/>
      <c r="T158" s="36"/>
      <c r="U158" s="36"/>
      <c r="V158" s="42" t="s">
        <v>6313</v>
      </c>
      <c r="W158" s="36" t="s">
        <v>6333</v>
      </c>
      <c r="X158" s="70" t="str">
        <f t="shared" si="4"/>
        <v>2020-ARDT-58_13460767</v>
      </c>
    </row>
    <row r="159" spans="1:24" x14ac:dyDescent="0.25">
      <c r="A159" s="14" t="s">
        <v>6349</v>
      </c>
      <c r="B159" s="14">
        <v>13460765</v>
      </c>
      <c r="C159" s="58">
        <v>8.375</v>
      </c>
      <c r="D159" s="14" t="s">
        <v>5333</v>
      </c>
      <c r="E159" s="14" t="s">
        <v>3928</v>
      </c>
      <c r="F159" s="35">
        <v>44103</v>
      </c>
      <c r="G159" s="36" t="s">
        <v>5300</v>
      </c>
      <c r="H159" s="36"/>
      <c r="I159" s="36"/>
      <c r="J159" s="36"/>
      <c r="K159" s="36"/>
      <c r="L159" s="36"/>
      <c r="M159" s="36"/>
      <c r="N159" s="36"/>
      <c r="O159" s="36"/>
      <c r="P159" s="36"/>
      <c r="Q159" s="36"/>
      <c r="R159" s="36"/>
      <c r="S159" s="36"/>
      <c r="T159" s="36"/>
      <c r="U159" s="36"/>
      <c r="V159" s="42" t="s">
        <v>6313</v>
      </c>
      <c r="W159" s="36" t="s">
        <v>6333</v>
      </c>
      <c r="X159" s="70" t="str">
        <f t="shared" si="4"/>
        <v>2020-ARDT-59_13460765</v>
      </c>
    </row>
    <row r="160" spans="1:24" x14ac:dyDescent="0.25">
      <c r="A160" s="14" t="s">
        <v>6350</v>
      </c>
      <c r="B160" s="14">
        <v>13460766</v>
      </c>
      <c r="C160" s="14">
        <v>8.375</v>
      </c>
      <c r="D160" s="14" t="s">
        <v>5333</v>
      </c>
      <c r="E160" s="14" t="s">
        <v>3928</v>
      </c>
      <c r="F160" s="35">
        <v>44126</v>
      </c>
      <c r="G160" s="14" t="s">
        <v>5300</v>
      </c>
      <c r="H160" s="14"/>
      <c r="I160" s="14"/>
      <c r="J160" s="14"/>
      <c r="K160" s="14"/>
      <c r="L160" s="14"/>
      <c r="M160" s="14"/>
      <c r="N160" s="14"/>
      <c r="O160" s="14"/>
      <c r="P160" s="14"/>
      <c r="Q160" s="14"/>
      <c r="R160" s="14"/>
      <c r="S160" s="14"/>
      <c r="T160" s="14"/>
      <c r="U160" s="14"/>
      <c r="V160" s="35" t="s">
        <v>6313</v>
      </c>
      <c r="W160" s="14" t="s">
        <v>6333</v>
      </c>
      <c r="X160" s="70" t="str">
        <f t="shared" si="4"/>
        <v>2020-ARDT-60_13460766</v>
      </c>
    </row>
    <row r="161" spans="1:24" x14ac:dyDescent="0.25">
      <c r="A161" s="14" t="s">
        <v>6351</v>
      </c>
      <c r="B161" s="14">
        <v>13460768</v>
      </c>
      <c r="C161" s="14">
        <v>8.375</v>
      </c>
      <c r="D161" s="14" t="s">
        <v>5333</v>
      </c>
      <c r="E161" s="14" t="s">
        <v>3928</v>
      </c>
      <c r="F161" s="35">
        <v>44126</v>
      </c>
      <c r="G161" s="36" t="s">
        <v>5300</v>
      </c>
      <c r="H161" s="36"/>
      <c r="I161" s="36"/>
      <c r="J161" s="36"/>
      <c r="K161" s="36"/>
      <c r="L161" s="36"/>
      <c r="M161" s="36"/>
      <c r="N161" s="36"/>
      <c r="O161" s="36"/>
      <c r="P161" s="36"/>
      <c r="Q161" s="36"/>
      <c r="R161" s="36"/>
      <c r="S161" s="36"/>
      <c r="T161" s="36"/>
      <c r="U161" s="36"/>
      <c r="V161" s="42" t="s">
        <v>6313</v>
      </c>
      <c r="W161" s="36" t="s">
        <v>6333</v>
      </c>
      <c r="X161" s="70" t="str">
        <f t="shared" si="4"/>
        <v>2020-ARDT-61_13460768</v>
      </c>
    </row>
    <row r="162" spans="1:24" x14ac:dyDescent="0.25">
      <c r="A162" s="14" t="s">
        <v>6352</v>
      </c>
      <c r="B162" s="14">
        <v>13460769</v>
      </c>
      <c r="C162" s="14">
        <v>8.375</v>
      </c>
      <c r="D162" s="14" t="s">
        <v>5333</v>
      </c>
      <c r="E162" s="14" t="s">
        <v>3928</v>
      </c>
      <c r="F162" s="35">
        <v>44126</v>
      </c>
      <c r="G162" s="36" t="s">
        <v>5300</v>
      </c>
      <c r="H162" s="36"/>
      <c r="I162" s="36"/>
      <c r="J162" s="36"/>
      <c r="K162" s="36"/>
      <c r="L162" s="36"/>
      <c r="M162" s="36"/>
      <c r="N162" s="36"/>
      <c r="O162" s="36"/>
      <c r="P162" s="36"/>
      <c r="Q162" s="36"/>
      <c r="R162" s="36"/>
      <c r="S162" s="36"/>
      <c r="T162" s="36"/>
      <c r="U162" s="36"/>
      <c r="V162" s="42" t="s">
        <v>6313</v>
      </c>
      <c r="W162" s="36" t="s">
        <v>6333</v>
      </c>
      <c r="X162" s="70" t="str">
        <f t="shared" si="4"/>
        <v>2020-ARDT-62_13460769</v>
      </c>
    </row>
    <row r="163" spans="1:24" x14ac:dyDescent="0.25">
      <c r="A163" s="14" t="s">
        <v>6353</v>
      </c>
      <c r="B163" s="14">
        <v>13157144</v>
      </c>
      <c r="C163" s="14">
        <v>5.875</v>
      </c>
      <c r="D163" s="14" t="s">
        <v>3908</v>
      </c>
      <c r="E163" s="14" t="s">
        <v>6354</v>
      </c>
      <c r="F163" s="35">
        <v>44129</v>
      </c>
      <c r="G163" s="36" t="s">
        <v>5300</v>
      </c>
      <c r="H163" s="36"/>
      <c r="I163" s="36"/>
      <c r="J163" s="36"/>
      <c r="K163" s="36"/>
      <c r="L163" s="36"/>
      <c r="M163" s="36"/>
      <c r="N163" s="36"/>
      <c r="O163" s="36"/>
      <c r="P163" s="36"/>
      <c r="Q163" s="36"/>
      <c r="R163" s="36"/>
      <c r="S163" s="36"/>
      <c r="T163" s="36"/>
      <c r="U163" s="36"/>
      <c r="V163" s="42" t="s">
        <v>6313</v>
      </c>
      <c r="W163" s="36" t="s">
        <v>6355</v>
      </c>
      <c r="X163" s="70" t="str">
        <f t="shared" si="4"/>
        <v>2020-ARDT-63_13157144</v>
      </c>
    </row>
    <row r="164" spans="1:24" x14ac:dyDescent="0.25">
      <c r="A164" s="14" t="s">
        <v>6356</v>
      </c>
      <c r="B164" s="14">
        <v>13157145</v>
      </c>
      <c r="C164" s="14">
        <v>5.875</v>
      </c>
      <c r="D164" s="14" t="s">
        <v>3908</v>
      </c>
      <c r="E164" s="14" t="s">
        <v>6354</v>
      </c>
      <c r="F164" s="35">
        <v>44129</v>
      </c>
      <c r="G164" s="36" t="s">
        <v>5300</v>
      </c>
      <c r="H164" s="36"/>
      <c r="I164" s="36"/>
      <c r="J164" s="36"/>
      <c r="K164" s="36"/>
      <c r="L164" s="36"/>
      <c r="M164" s="36"/>
      <c r="N164" s="36"/>
      <c r="O164" s="36"/>
      <c r="P164" s="36"/>
      <c r="Q164" s="36"/>
      <c r="R164" s="36"/>
      <c r="S164" s="36"/>
      <c r="T164" s="36"/>
      <c r="U164" s="36"/>
      <c r="V164" s="42" t="s">
        <v>6313</v>
      </c>
      <c r="W164" s="36" t="s">
        <v>6357</v>
      </c>
      <c r="X164" s="70" t="str">
        <f t="shared" si="4"/>
        <v>2020-ARDT-64_13157145</v>
      </c>
    </row>
    <row r="165" spans="1:24" x14ac:dyDescent="0.25">
      <c r="A165" s="14" t="s">
        <v>6358</v>
      </c>
      <c r="B165" s="14">
        <v>13443520</v>
      </c>
      <c r="C165" s="14">
        <v>8.375</v>
      </c>
      <c r="D165" s="14" t="s">
        <v>5333</v>
      </c>
      <c r="E165" s="14" t="s">
        <v>3928</v>
      </c>
      <c r="F165" s="35">
        <v>44132</v>
      </c>
      <c r="G165" s="36" t="s">
        <v>5300</v>
      </c>
      <c r="H165" s="36"/>
      <c r="I165" s="36"/>
      <c r="J165" s="36"/>
      <c r="K165" s="36"/>
      <c r="L165" s="36"/>
      <c r="M165" s="36"/>
      <c r="N165" s="36"/>
      <c r="O165" s="36"/>
      <c r="P165" s="36"/>
      <c r="Q165" s="36"/>
      <c r="R165" s="36"/>
      <c r="S165" s="36"/>
      <c r="T165" s="36"/>
      <c r="U165" s="36"/>
      <c r="V165" s="42" t="s">
        <v>6313</v>
      </c>
      <c r="W165" s="36" t="s">
        <v>6357</v>
      </c>
      <c r="X165" s="70" t="str">
        <f t="shared" si="4"/>
        <v>2020-ARDT-65_13443520</v>
      </c>
    </row>
    <row r="166" spans="1:24" x14ac:dyDescent="0.25">
      <c r="A166" s="14" t="s">
        <v>6359</v>
      </c>
      <c r="B166" s="14">
        <v>13516794</v>
      </c>
      <c r="C166" s="14">
        <v>8.375</v>
      </c>
      <c r="D166" s="14" t="s">
        <v>3908</v>
      </c>
      <c r="E166" s="14" t="s">
        <v>6360</v>
      </c>
      <c r="F166" s="35">
        <v>44145</v>
      </c>
      <c r="G166" s="14" t="s">
        <v>5300</v>
      </c>
      <c r="H166" s="14"/>
      <c r="I166" s="14"/>
      <c r="J166" s="14"/>
      <c r="K166" s="14"/>
      <c r="L166" s="14"/>
      <c r="M166" s="14"/>
      <c r="N166" s="14"/>
      <c r="O166" s="14"/>
      <c r="P166" s="14"/>
      <c r="Q166" s="14"/>
      <c r="R166" s="14"/>
      <c r="S166" s="14"/>
      <c r="T166" s="14"/>
      <c r="U166" s="14"/>
      <c r="V166" s="261" t="s">
        <v>6313</v>
      </c>
      <c r="W166" s="14" t="s">
        <v>6361</v>
      </c>
      <c r="X166" s="70" t="str">
        <f t="shared" si="4"/>
        <v>2020-ARDT-66_13516794</v>
      </c>
    </row>
    <row r="167" spans="1:24" x14ac:dyDescent="0.25">
      <c r="A167" s="14" t="s">
        <v>6362</v>
      </c>
      <c r="B167" s="14">
        <v>13519100</v>
      </c>
      <c r="C167" s="14">
        <v>16</v>
      </c>
      <c r="D167" s="14" t="s">
        <v>4405</v>
      </c>
      <c r="E167" s="14" t="s">
        <v>6363</v>
      </c>
      <c r="F167" s="35">
        <v>44147</v>
      </c>
      <c r="G167" s="36" t="s">
        <v>5300</v>
      </c>
      <c r="H167" s="36"/>
      <c r="I167" s="36"/>
      <c r="J167" s="36"/>
      <c r="K167" s="36"/>
      <c r="L167" s="36"/>
      <c r="M167" s="36"/>
      <c r="N167" s="36"/>
      <c r="O167" s="36"/>
      <c r="P167" s="36"/>
      <c r="Q167" s="36"/>
      <c r="R167" s="36"/>
      <c r="S167" s="36"/>
      <c r="T167" s="36"/>
      <c r="U167" s="36"/>
      <c r="V167" s="42" t="s">
        <v>6313</v>
      </c>
      <c r="W167" s="36" t="s">
        <v>6364</v>
      </c>
      <c r="X167" s="70" t="str">
        <f t="shared" si="4"/>
        <v>2020-ARDT-67_13519100</v>
      </c>
    </row>
    <row r="168" spans="1:24" x14ac:dyDescent="0.25">
      <c r="A168" s="14" t="s">
        <v>6365</v>
      </c>
      <c r="B168" s="14">
        <v>13261693</v>
      </c>
      <c r="C168" s="14">
        <v>8.375</v>
      </c>
      <c r="D168" s="14" t="s">
        <v>6125</v>
      </c>
      <c r="E168" s="14" t="s">
        <v>6366</v>
      </c>
      <c r="F168" s="35">
        <v>44153</v>
      </c>
      <c r="G168" s="36" t="s">
        <v>5300</v>
      </c>
      <c r="H168" s="36"/>
      <c r="I168" s="36"/>
      <c r="J168" s="36"/>
      <c r="K168" s="36"/>
      <c r="L168" s="36"/>
      <c r="M168" s="36"/>
      <c r="N168" s="36"/>
      <c r="O168" s="36"/>
      <c r="P168" s="36"/>
      <c r="Q168" s="36"/>
      <c r="R168" s="36"/>
      <c r="S168" s="36"/>
      <c r="T168" s="36"/>
      <c r="U168" s="36"/>
      <c r="V168" s="42" t="s">
        <v>6313</v>
      </c>
      <c r="W168" s="36" t="s">
        <v>6364</v>
      </c>
      <c r="X168" s="70" t="str">
        <f t="shared" si="4"/>
        <v>2020-ARDT-68_13261693</v>
      </c>
    </row>
    <row r="169" spans="1:24" x14ac:dyDescent="0.25">
      <c r="A169" s="14" t="s">
        <v>6367</v>
      </c>
      <c r="B169" s="14">
        <v>129668521</v>
      </c>
      <c r="C169" s="14">
        <v>8.5</v>
      </c>
      <c r="D169" s="14" t="s">
        <v>59</v>
      </c>
      <c r="E169" s="14">
        <v>952724</v>
      </c>
      <c r="F169" s="35">
        <v>44168</v>
      </c>
      <c r="G169" s="36" t="s">
        <v>5300</v>
      </c>
      <c r="H169" s="36"/>
      <c r="I169" s="36"/>
      <c r="J169" s="36"/>
      <c r="K169" s="36"/>
      <c r="L169" s="36"/>
      <c r="M169" s="36"/>
      <c r="N169" s="36"/>
      <c r="O169" s="36"/>
      <c r="P169" s="36"/>
      <c r="Q169" s="36"/>
      <c r="R169" s="36"/>
      <c r="S169" s="36"/>
      <c r="T169" s="36"/>
      <c r="U169" s="36"/>
      <c r="V169" s="42" t="s">
        <v>6368</v>
      </c>
      <c r="W169" s="36" t="s">
        <v>6369</v>
      </c>
      <c r="X169" s="70" t="str">
        <f t="shared" si="4"/>
        <v>2020-ARDT-69_129668521</v>
      </c>
    </row>
    <row r="170" spans="1:24" x14ac:dyDescent="0.25">
      <c r="A170" s="14" t="s">
        <v>6367</v>
      </c>
      <c r="B170" s="14">
        <v>12955821</v>
      </c>
      <c r="C170" s="14">
        <v>8.5</v>
      </c>
      <c r="D170" s="14" t="s">
        <v>59</v>
      </c>
      <c r="E170" s="14">
        <v>952724</v>
      </c>
      <c r="F170" s="35">
        <v>44168</v>
      </c>
      <c r="G170" s="36" t="s">
        <v>5300</v>
      </c>
      <c r="H170" s="36"/>
      <c r="I170" s="36"/>
      <c r="J170" s="36"/>
      <c r="K170" s="36"/>
      <c r="L170" s="36"/>
      <c r="M170" s="36"/>
      <c r="N170" s="36"/>
      <c r="O170" s="36"/>
      <c r="P170" s="36"/>
      <c r="Q170" s="36"/>
      <c r="R170" s="36"/>
      <c r="S170" s="36"/>
      <c r="T170" s="36"/>
      <c r="U170" s="36"/>
      <c r="V170" s="42" t="s">
        <v>6368</v>
      </c>
      <c r="W170" s="36" t="s">
        <v>6369</v>
      </c>
      <c r="X170" s="70" t="str">
        <f t="shared" si="4"/>
        <v>2020-ARDT-69_12955821</v>
      </c>
    </row>
    <row r="171" spans="1:24" x14ac:dyDescent="0.25">
      <c r="A171" s="14" t="s">
        <v>6370</v>
      </c>
      <c r="B171" s="14">
        <v>13461210</v>
      </c>
      <c r="C171" s="14">
        <v>8.375</v>
      </c>
      <c r="D171" s="14" t="s">
        <v>5333</v>
      </c>
      <c r="E171" s="14">
        <v>1083564</v>
      </c>
      <c r="F171" s="35">
        <v>44182</v>
      </c>
      <c r="G171" s="36" t="s">
        <v>5300</v>
      </c>
      <c r="H171" s="36"/>
      <c r="I171" s="36"/>
      <c r="J171" s="36"/>
      <c r="K171" s="36"/>
      <c r="L171" s="36"/>
      <c r="M171" s="36"/>
      <c r="N171" s="36"/>
      <c r="O171" s="36"/>
      <c r="P171" s="36"/>
      <c r="Q171" s="36"/>
      <c r="R171" s="36"/>
      <c r="S171" s="36"/>
      <c r="T171" s="36"/>
      <c r="U171" s="36"/>
      <c r="V171" s="42" t="s">
        <v>6368</v>
      </c>
      <c r="W171" s="36" t="s">
        <v>6371</v>
      </c>
      <c r="X171" s="70" t="str">
        <f t="shared" si="4"/>
        <v>2020-ARDT-70_13461210</v>
      </c>
    </row>
    <row r="172" spans="1:24" x14ac:dyDescent="0.25">
      <c r="A172" s="14" t="s">
        <v>6372</v>
      </c>
      <c r="B172" s="14">
        <v>13467528</v>
      </c>
      <c r="C172" s="14">
        <v>8.375</v>
      </c>
      <c r="D172" s="14" t="s">
        <v>5333</v>
      </c>
      <c r="E172" s="14">
        <v>1083564</v>
      </c>
      <c r="F172" s="35">
        <v>44182</v>
      </c>
      <c r="G172" s="14" t="s">
        <v>5300</v>
      </c>
      <c r="H172" s="14"/>
      <c r="I172" s="14"/>
      <c r="J172" s="14"/>
      <c r="K172" s="14"/>
      <c r="L172" s="14"/>
      <c r="M172" s="14"/>
      <c r="N172" s="14"/>
      <c r="O172" s="14"/>
      <c r="P172" s="14"/>
      <c r="Q172" s="14"/>
      <c r="R172" s="14"/>
      <c r="S172" s="14"/>
      <c r="T172" s="14"/>
      <c r="U172" s="14"/>
      <c r="V172" s="35" t="s">
        <v>6368</v>
      </c>
      <c r="W172" s="14" t="s">
        <v>6371</v>
      </c>
      <c r="X172" s="70" t="str">
        <f t="shared" si="4"/>
        <v>2020-ARDT-71_13467528</v>
      </c>
    </row>
    <row r="173" spans="1:24" x14ac:dyDescent="0.25">
      <c r="A173" s="14" t="s">
        <v>6373</v>
      </c>
      <c r="B173" s="14">
        <v>13467529</v>
      </c>
      <c r="C173" s="14">
        <v>8.375</v>
      </c>
      <c r="D173" s="14" t="s">
        <v>5333</v>
      </c>
      <c r="E173" s="14">
        <v>1083564</v>
      </c>
      <c r="F173" s="35">
        <v>44182</v>
      </c>
      <c r="G173" s="36" t="s">
        <v>5300</v>
      </c>
      <c r="H173" s="36"/>
      <c r="I173" s="36"/>
      <c r="J173" s="36"/>
      <c r="K173" s="36"/>
      <c r="L173" s="36"/>
      <c r="M173" s="36"/>
      <c r="N173" s="36"/>
      <c r="O173" s="36"/>
      <c r="P173" s="36"/>
      <c r="Q173" s="36"/>
      <c r="R173" s="36"/>
      <c r="S173" s="36"/>
      <c r="T173" s="36"/>
      <c r="U173" s="36"/>
      <c r="V173" s="42" t="s">
        <v>6368</v>
      </c>
      <c r="W173" s="36" t="s">
        <v>6371</v>
      </c>
      <c r="X173" s="70" t="str">
        <f t="shared" si="4"/>
        <v>2020-ARDT-72_13467529</v>
      </c>
    </row>
    <row r="174" spans="1:24" x14ac:dyDescent="0.25">
      <c r="A174" s="14" t="s">
        <v>6374</v>
      </c>
      <c r="B174" s="14">
        <v>12998453</v>
      </c>
      <c r="C174" s="14">
        <v>8.5</v>
      </c>
      <c r="D174" s="14" t="s">
        <v>690</v>
      </c>
      <c r="E174" s="14" t="s">
        <v>6375</v>
      </c>
      <c r="F174" s="35">
        <v>44186</v>
      </c>
      <c r="G174" s="36" t="s">
        <v>5300</v>
      </c>
      <c r="H174" s="36"/>
      <c r="I174" s="36"/>
      <c r="J174" s="36"/>
      <c r="K174" s="36"/>
      <c r="L174" s="36"/>
      <c r="M174" s="36"/>
      <c r="N174" s="36"/>
      <c r="O174" s="36"/>
      <c r="P174" s="36"/>
      <c r="Q174" s="36"/>
      <c r="R174" s="36"/>
      <c r="S174" s="36"/>
      <c r="T174" s="36"/>
      <c r="U174" s="36"/>
      <c r="V174" s="42" t="s">
        <v>6368</v>
      </c>
      <c r="W174" s="36" t="s">
        <v>6376</v>
      </c>
      <c r="X174" s="70" t="str">
        <f t="shared" si="4"/>
        <v>2020-ARDT-73_12998453</v>
      </c>
    </row>
    <row r="175" spans="1:24" x14ac:dyDescent="0.25">
      <c r="A175" s="14" t="s">
        <v>6377</v>
      </c>
      <c r="B175" s="14">
        <v>13519804</v>
      </c>
      <c r="C175" s="14">
        <v>8.375</v>
      </c>
      <c r="D175" s="14" t="s">
        <v>5333</v>
      </c>
      <c r="E175" s="14">
        <v>1092981</v>
      </c>
      <c r="F175" s="35">
        <v>44195</v>
      </c>
      <c r="G175" s="36" t="s">
        <v>5300</v>
      </c>
      <c r="H175" s="36"/>
      <c r="I175" s="36"/>
      <c r="J175" s="36"/>
      <c r="K175" s="36"/>
      <c r="L175" s="36"/>
      <c r="M175" s="36"/>
      <c r="N175" s="36"/>
      <c r="O175" s="36"/>
      <c r="P175" s="36"/>
      <c r="Q175" s="36"/>
      <c r="R175" s="36"/>
      <c r="S175" s="36"/>
      <c r="T175" s="36"/>
      <c r="U175" s="36"/>
      <c r="V175" s="42" t="s">
        <v>6368</v>
      </c>
      <c r="W175" s="36" t="s">
        <v>6121</v>
      </c>
      <c r="X175" s="70" t="str">
        <f t="shared" si="4"/>
        <v>2020-ARDT-74_13519804</v>
      </c>
    </row>
    <row r="176" spans="1:24" x14ac:dyDescent="0.25">
      <c r="A176" s="14" t="s">
        <v>6378</v>
      </c>
      <c r="B176" s="14">
        <v>13317714</v>
      </c>
      <c r="C176" s="14">
        <v>6.125</v>
      </c>
      <c r="D176" s="14" t="s">
        <v>449</v>
      </c>
      <c r="E176" s="14">
        <v>1061431</v>
      </c>
      <c r="F176" s="35">
        <v>44196</v>
      </c>
      <c r="G176" s="36" t="s">
        <v>5300</v>
      </c>
      <c r="H176" s="36"/>
      <c r="I176" s="36"/>
      <c r="J176" s="36"/>
      <c r="K176" s="36"/>
      <c r="L176" s="36"/>
      <c r="M176" s="36"/>
      <c r="N176" s="36"/>
      <c r="O176" s="36"/>
      <c r="P176" s="36"/>
      <c r="Q176" s="36"/>
      <c r="R176" s="36"/>
      <c r="S176" s="36"/>
      <c r="T176" s="36"/>
      <c r="U176" s="36"/>
      <c r="V176" s="42" t="s">
        <v>6368</v>
      </c>
      <c r="W176" s="36" t="s">
        <v>6379</v>
      </c>
      <c r="X176" s="70" t="str">
        <f t="shared" si="4"/>
        <v>2020-ARDT-75_13317714</v>
      </c>
    </row>
    <row r="177" spans="1:23" x14ac:dyDescent="0.25">
      <c r="A177" s="14" t="s">
        <v>6380</v>
      </c>
      <c r="B177" s="14">
        <v>13516795</v>
      </c>
      <c r="C177" s="14">
        <v>8.375</v>
      </c>
      <c r="D177" s="14" t="s">
        <v>6120</v>
      </c>
      <c r="E177" s="14">
        <v>1083599</v>
      </c>
      <c r="F177" s="35">
        <v>44200</v>
      </c>
      <c r="G177" s="36" t="s">
        <v>5300</v>
      </c>
      <c r="H177" s="36"/>
      <c r="I177" s="36"/>
      <c r="J177" s="36"/>
      <c r="K177" s="36"/>
      <c r="L177" s="36"/>
      <c r="M177" s="36"/>
      <c r="N177" s="36"/>
      <c r="O177" s="36"/>
      <c r="P177" s="36"/>
      <c r="Q177" s="36"/>
      <c r="R177" s="36"/>
      <c r="S177" s="36"/>
      <c r="T177" s="36"/>
      <c r="U177" s="36"/>
      <c r="V177" s="42"/>
      <c r="W177" s="36" t="s">
        <v>6121</v>
      </c>
    </row>
    <row r="178" spans="1:23" x14ac:dyDescent="0.25">
      <c r="A178" s="14" t="s">
        <v>6381</v>
      </c>
      <c r="B178" s="14">
        <v>13317714</v>
      </c>
      <c r="C178" s="14">
        <v>6.125</v>
      </c>
      <c r="D178" s="14" t="s">
        <v>449</v>
      </c>
      <c r="E178" s="14">
        <v>1137349</v>
      </c>
      <c r="F178" s="35">
        <v>44200</v>
      </c>
      <c r="G178" s="14" t="s">
        <v>5300</v>
      </c>
      <c r="H178" s="14"/>
      <c r="I178" s="14"/>
      <c r="J178" s="14"/>
      <c r="K178" s="14"/>
      <c r="L178" s="14"/>
      <c r="M178" s="14"/>
      <c r="N178" s="14"/>
      <c r="O178" s="14"/>
      <c r="P178" s="14"/>
      <c r="Q178" s="14"/>
      <c r="R178" s="14"/>
      <c r="S178" s="14"/>
      <c r="T178" s="14"/>
      <c r="U178" s="14"/>
      <c r="V178" s="35"/>
      <c r="W178" s="14" t="s">
        <v>6382</v>
      </c>
    </row>
    <row r="179" spans="1:23" x14ac:dyDescent="0.25">
      <c r="A179" s="14" t="s">
        <v>6383</v>
      </c>
      <c r="B179" s="14">
        <v>13172568</v>
      </c>
      <c r="C179" s="14">
        <v>16</v>
      </c>
      <c r="D179" s="14" t="s">
        <v>6129</v>
      </c>
      <c r="E179" s="14">
        <v>903299</v>
      </c>
      <c r="F179" s="35">
        <v>44201</v>
      </c>
      <c r="G179" s="36" t="s">
        <v>5300</v>
      </c>
      <c r="H179" s="36"/>
      <c r="I179" s="36"/>
      <c r="J179" s="36"/>
      <c r="K179" s="36"/>
      <c r="L179" s="36"/>
      <c r="M179" s="36"/>
      <c r="N179" s="36"/>
      <c r="O179" s="36"/>
      <c r="P179" s="36"/>
      <c r="Q179" s="36"/>
      <c r="R179" s="36"/>
      <c r="S179" s="36"/>
      <c r="T179" s="36"/>
      <c r="U179" s="36"/>
      <c r="V179" s="42"/>
      <c r="W179" s="36" t="s">
        <v>6384</v>
      </c>
    </row>
    <row r="180" spans="1:23" x14ac:dyDescent="0.25">
      <c r="A180" s="14" t="s">
        <v>6385</v>
      </c>
      <c r="B180" s="14">
        <v>13521407</v>
      </c>
      <c r="C180" s="14">
        <v>8.375</v>
      </c>
      <c r="D180" s="14" t="s">
        <v>3908</v>
      </c>
      <c r="E180" s="14">
        <v>1056029</v>
      </c>
      <c r="F180" s="35">
        <v>44203</v>
      </c>
      <c r="G180" s="36" t="s">
        <v>5300</v>
      </c>
      <c r="H180" s="36"/>
      <c r="I180" s="36"/>
      <c r="J180" s="36"/>
      <c r="K180" s="36"/>
      <c r="L180" s="36"/>
      <c r="M180" s="36"/>
      <c r="N180" s="36"/>
      <c r="O180" s="36"/>
      <c r="P180" s="36"/>
      <c r="Q180" s="36"/>
      <c r="R180" s="36"/>
      <c r="S180" s="36"/>
      <c r="T180" s="36"/>
      <c r="U180" s="36"/>
      <c r="V180" s="42"/>
      <c r="W180" s="36" t="s">
        <v>6121</v>
      </c>
    </row>
    <row r="181" spans="1:23" x14ac:dyDescent="0.25">
      <c r="A181" s="14" t="s">
        <v>6386</v>
      </c>
      <c r="B181" s="14">
        <v>13538857</v>
      </c>
      <c r="C181" s="14">
        <v>8.375</v>
      </c>
      <c r="D181" s="14" t="s">
        <v>243</v>
      </c>
      <c r="E181" s="14">
        <v>1141517</v>
      </c>
      <c r="F181" s="35">
        <v>44203</v>
      </c>
      <c r="G181" s="36" t="s">
        <v>5300</v>
      </c>
      <c r="H181" s="36"/>
      <c r="I181" s="36"/>
      <c r="J181" s="36"/>
      <c r="K181" s="36"/>
      <c r="L181" s="36"/>
      <c r="M181" s="36"/>
      <c r="N181" s="36"/>
      <c r="O181" s="36"/>
      <c r="P181" s="36"/>
      <c r="Q181" s="36"/>
      <c r="R181" s="36"/>
      <c r="S181" s="36"/>
      <c r="T181" s="36"/>
      <c r="U181" s="36"/>
      <c r="V181" s="42"/>
      <c r="W181" s="36" t="s">
        <v>6121</v>
      </c>
    </row>
    <row r="182" spans="1:23" x14ac:dyDescent="0.25">
      <c r="A182" s="14" t="s">
        <v>6387</v>
      </c>
      <c r="B182" s="14">
        <v>13482809</v>
      </c>
      <c r="C182" s="14">
        <v>6.125</v>
      </c>
      <c r="D182" s="14" t="s">
        <v>4690</v>
      </c>
      <c r="E182" s="14">
        <v>1149944</v>
      </c>
      <c r="F182" s="35">
        <v>44207</v>
      </c>
      <c r="G182" s="36" t="s">
        <v>5300</v>
      </c>
      <c r="H182" s="36"/>
      <c r="I182" s="36"/>
      <c r="J182" s="36"/>
      <c r="K182" s="36"/>
      <c r="L182" s="36"/>
      <c r="M182" s="36"/>
      <c r="N182" s="36"/>
      <c r="O182" s="36"/>
      <c r="P182" s="36"/>
      <c r="Q182" s="36"/>
      <c r="R182" s="36"/>
      <c r="S182" s="36"/>
      <c r="T182" s="36"/>
      <c r="U182" s="36"/>
      <c r="V182" s="42"/>
      <c r="W182" s="36" t="s">
        <v>6388</v>
      </c>
    </row>
    <row r="183" spans="1:23" x14ac:dyDescent="0.25">
      <c r="A183" s="14" t="s">
        <v>6389</v>
      </c>
      <c r="B183" s="14">
        <v>13317714</v>
      </c>
      <c r="C183" s="14">
        <v>6.125</v>
      </c>
      <c r="D183" s="14" t="s">
        <v>449</v>
      </c>
      <c r="E183" s="14" t="s">
        <v>2671</v>
      </c>
      <c r="F183" s="35">
        <v>44210</v>
      </c>
      <c r="G183" s="36" t="s">
        <v>5300</v>
      </c>
      <c r="H183" s="36"/>
      <c r="I183" s="36"/>
      <c r="J183" s="36"/>
      <c r="K183" s="36"/>
      <c r="L183" s="36"/>
      <c r="M183" s="36"/>
      <c r="N183" s="36"/>
      <c r="O183" s="36"/>
      <c r="P183" s="36"/>
      <c r="Q183" s="36"/>
      <c r="R183" s="36"/>
      <c r="S183" s="36"/>
      <c r="T183" s="36"/>
      <c r="U183" s="36"/>
      <c r="V183" s="42" t="s">
        <v>6368</v>
      </c>
      <c r="W183" s="36" t="s">
        <v>6390</v>
      </c>
    </row>
    <row r="184" spans="1:23" x14ac:dyDescent="0.25">
      <c r="A184" s="14" t="s">
        <v>6391</v>
      </c>
      <c r="B184" s="14">
        <v>13490801</v>
      </c>
      <c r="C184" s="14">
        <v>8.5</v>
      </c>
      <c r="D184" s="14" t="s">
        <v>59</v>
      </c>
      <c r="E184" s="14">
        <v>1135558</v>
      </c>
      <c r="F184" s="35">
        <v>44214</v>
      </c>
      <c r="G184" s="14" t="s">
        <v>5300</v>
      </c>
      <c r="H184" s="14"/>
      <c r="I184" s="14"/>
      <c r="J184" s="14"/>
      <c r="K184" s="14"/>
      <c r="L184" s="14"/>
      <c r="M184" s="14"/>
      <c r="N184" s="14"/>
      <c r="O184" s="14"/>
      <c r="P184" s="14"/>
      <c r="Q184" s="14"/>
      <c r="R184" s="14"/>
      <c r="S184" s="14"/>
      <c r="T184" s="14"/>
      <c r="U184" s="14"/>
      <c r="V184" s="35"/>
      <c r="W184" s="14" t="s">
        <v>6392</v>
      </c>
    </row>
    <row r="185" spans="1:23" x14ac:dyDescent="0.25">
      <c r="A185" s="14" t="s">
        <v>6393</v>
      </c>
      <c r="B185" s="14">
        <v>13416197</v>
      </c>
      <c r="C185" s="14">
        <v>5.875</v>
      </c>
      <c r="D185" s="14" t="s">
        <v>3574</v>
      </c>
      <c r="E185" s="14">
        <v>1033497</v>
      </c>
      <c r="F185" s="35">
        <v>44245</v>
      </c>
      <c r="G185" s="36" t="s">
        <v>5300</v>
      </c>
      <c r="H185" s="36"/>
      <c r="I185" s="36"/>
      <c r="J185" s="36"/>
      <c r="K185" s="36"/>
      <c r="L185" s="36"/>
      <c r="M185" s="36"/>
      <c r="N185" s="36"/>
      <c r="O185" s="36"/>
      <c r="P185" s="36"/>
      <c r="Q185" s="36"/>
      <c r="R185" s="36"/>
      <c r="S185" s="36"/>
      <c r="T185" s="36"/>
      <c r="U185" s="36"/>
      <c r="V185" s="42" t="s">
        <v>6368</v>
      </c>
      <c r="W185" s="36" t="s">
        <v>6121</v>
      </c>
    </row>
    <row r="186" spans="1:23" x14ac:dyDescent="0.25">
      <c r="A186" s="14" t="s">
        <v>6394</v>
      </c>
      <c r="B186" s="14">
        <v>13519805</v>
      </c>
      <c r="C186" s="14">
        <v>8.375</v>
      </c>
      <c r="D186" s="14" t="s">
        <v>5333</v>
      </c>
      <c r="E186" s="14">
        <v>1092981</v>
      </c>
      <c r="F186" s="35">
        <v>44245</v>
      </c>
      <c r="G186" s="36" t="s">
        <v>5300</v>
      </c>
      <c r="H186" s="36"/>
      <c r="I186" s="36"/>
      <c r="J186" s="36"/>
      <c r="K186" s="36"/>
      <c r="L186" s="36"/>
      <c r="M186" s="36"/>
      <c r="N186" s="36"/>
      <c r="O186" s="36"/>
      <c r="P186" s="36"/>
      <c r="Q186" s="36"/>
      <c r="R186" s="36"/>
      <c r="S186" s="36"/>
      <c r="T186" s="36"/>
      <c r="U186" s="36"/>
      <c r="V186" s="42" t="s">
        <v>6368</v>
      </c>
      <c r="W186" s="36" t="s">
        <v>6121</v>
      </c>
    </row>
    <row r="187" spans="1:23" x14ac:dyDescent="0.25">
      <c r="A187" s="14" t="s">
        <v>6395</v>
      </c>
      <c r="B187" s="14">
        <v>13538858</v>
      </c>
      <c r="C187" s="14">
        <v>8.375</v>
      </c>
      <c r="D187" s="14" t="s">
        <v>5333</v>
      </c>
      <c r="E187" s="14">
        <v>1083564</v>
      </c>
      <c r="F187" s="35">
        <v>44255</v>
      </c>
      <c r="G187" s="36" t="s">
        <v>5300</v>
      </c>
      <c r="H187" s="36"/>
      <c r="I187" s="36"/>
      <c r="J187" s="36"/>
      <c r="K187" s="36"/>
      <c r="L187" s="36"/>
      <c r="M187" s="36"/>
      <c r="N187" s="36"/>
      <c r="O187" s="36"/>
      <c r="P187" s="36"/>
      <c r="Q187" s="36"/>
      <c r="R187" s="36"/>
      <c r="S187" s="36"/>
      <c r="T187" s="36"/>
      <c r="U187" s="36"/>
      <c r="V187" s="42"/>
      <c r="W187" s="36" t="s">
        <v>6396</v>
      </c>
    </row>
    <row r="188" spans="1:23" x14ac:dyDescent="0.25">
      <c r="A188" s="14" t="s">
        <v>6397</v>
      </c>
      <c r="B188" s="14">
        <v>13460793</v>
      </c>
      <c r="C188" s="14">
        <v>5.875</v>
      </c>
      <c r="D188" s="14" t="s">
        <v>6288</v>
      </c>
      <c r="E188" s="14">
        <v>1033497</v>
      </c>
      <c r="F188" s="35">
        <v>44266</v>
      </c>
      <c r="G188" s="36" t="s">
        <v>5300</v>
      </c>
      <c r="H188" s="36"/>
      <c r="I188" s="36"/>
      <c r="J188" s="36"/>
      <c r="K188" s="36"/>
      <c r="L188" s="36"/>
      <c r="M188" s="36"/>
      <c r="N188" s="36"/>
      <c r="O188" s="36"/>
      <c r="P188" s="36"/>
      <c r="Q188" s="36"/>
      <c r="R188" s="36"/>
      <c r="S188" s="36"/>
      <c r="T188" s="36"/>
      <c r="U188" s="36"/>
      <c r="V188" s="42"/>
      <c r="W188" s="36" t="s">
        <v>6398</v>
      </c>
    </row>
    <row r="189" spans="1:23" x14ac:dyDescent="0.25">
      <c r="A189" s="14" t="s">
        <v>6399</v>
      </c>
      <c r="B189" s="14">
        <v>13471887</v>
      </c>
      <c r="C189" s="14">
        <v>8.375</v>
      </c>
      <c r="D189" s="14" t="s">
        <v>5333</v>
      </c>
      <c r="E189" s="14">
        <v>1083564</v>
      </c>
      <c r="F189" s="35">
        <v>44271</v>
      </c>
      <c r="G189" s="36" t="s">
        <v>5300</v>
      </c>
      <c r="H189" s="36"/>
      <c r="I189" s="36"/>
      <c r="J189" s="36"/>
      <c r="K189" s="36"/>
      <c r="L189" s="36"/>
      <c r="M189" s="36"/>
      <c r="N189" s="36"/>
      <c r="O189" s="36"/>
      <c r="P189" s="36"/>
      <c r="Q189" s="36"/>
      <c r="R189" s="36"/>
      <c r="S189" s="36"/>
      <c r="T189" s="36"/>
      <c r="U189" s="36"/>
      <c r="V189" s="42"/>
      <c r="W189" s="36" t="s">
        <v>6398</v>
      </c>
    </row>
    <row r="190" spans="1:23" x14ac:dyDescent="0.25">
      <c r="A190" s="14" t="s">
        <v>6400</v>
      </c>
      <c r="B190" s="14">
        <v>13471888</v>
      </c>
      <c r="C190" s="14">
        <v>8.375</v>
      </c>
      <c r="D190" s="14" t="s">
        <v>5333</v>
      </c>
      <c r="E190" s="14">
        <v>1083564</v>
      </c>
      <c r="F190" s="35">
        <v>44271</v>
      </c>
      <c r="G190" s="14" t="s">
        <v>5300</v>
      </c>
      <c r="H190" s="14"/>
      <c r="I190" s="14"/>
      <c r="J190" s="14"/>
      <c r="K190" s="14"/>
      <c r="L190" s="14"/>
      <c r="M190" s="14"/>
      <c r="N190" s="14"/>
      <c r="O190" s="14"/>
      <c r="P190" s="14"/>
      <c r="Q190" s="14"/>
      <c r="R190" s="14"/>
      <c r="S190" s="14"/>
      <c r="T190" s="14"/>
      <c r="U190" s="14"/>
      <c r="V190" s="35"/>
      <c r="W190" s="14" t="s">
        <v>6398</v>
      </c>
    </row>
    <row r="191" spans="1:23" x14ac:dyDescent="0.25">
      <c r="A191" s="14" t="s">
        <v>6401</v>
      </c>
      <c r="B191" s="14">
        <v>13546868</v>
      </c>
      <c r="C191" s="14">
        <v>8.375</v>
      </c>
      <c r="D191" s="14" t="s">
        <v>5333</v>
      </c>
      <c r="E191" s="14">
        <v>1083564</v>
      </c>
      <c r="F191" s="35">
        <v>44279</v>
      </c>
      <c r="G191" s="36" t="s">
        <v>5300</v>
      </c>
      <c r="H191" s="36"/>
      <c r="I191" s="36"/>
      <c r="J191" s="36"/>
      <c r="K191" s="36"/>
      <c r="L191" s="36"/>
      <c r="M191" s="36"/>
      <c r="N191" s="36"/>
      <c r="O191" s="36"/>
      <c r="P191" s="36"/>
      <c r="Q191" s="36"/>
      <c r="R191" s="36"/>
      <c r="S191" s="36"/>
      <c r="T191" s="36"/>
      <c r="U191" s="36"/>
      <c r="V191" s="42"/>
      <c r="W191" s="36" t="s">
        <v>6402</v>
      </c>
    </row>
    <row r="192" spans="1:23" x14ac:dyDescent="0.25">
      <c r="A192" s="14" t="s">
        <v>6403</v>
      </c>
      <c r="B192" s="14">
        <v>13318010</v>
      </c>
      <c r="C192" s="14">
        <v>8.5</v>
      </c>
      <c r="D192" s="14" t="s">
        <v>6306</v>
      </c>
      <c r="E192" s="14">
        <v>1079481</v>
      </c>
      <c r="F192" s="35">
        <v>44280</v>
      </c>
      <c r="G192" s="36" t="s">
        <v>5300</v>
      </c>
      <c r="H192" s="36"/>
      <c r="I192" s="36"/>
      <c r="J192" s="36"/>
      <c r="K192" s="36"/>
      <c r="L192" s="36"/>
      <c r="M192" s="36"/>
      <c r="N192" s="36"/>
      <c r="O192" s="36"/>
      <c r="P192" s="36"/>
      <c r="Q192" s="36"/>
      <c r="R192" s="36"/>
      <c r="S192" s="36"/>
      <c r="T192" s="36"/>
      <c r="U192" s="36"/>
      <c r="V192" s="42"/>
      <c r="W192" s="36" t="s">
        <v>6404</v>
      </c>
    </row>
    <row r="193" spans="1:23" x14ac:dyDescent="0.25">
      <c r="A193" s="14" t="s">
        <v>6405</v>
      </c>
      <c r="B193" s="14">
        <v>13558476</v>
      </c>
      <c r="C193" s="14">
        <v>8.5</v>
      </c>
      <c r="D193" s="14" t="s">
        <v>3776</v>
      </c>
      <c r="E193" s="14">
        <v>1102426</v>
      </c>
      <c r="F193" s="35">
        <v>44287</v>
      </c>
      <c r="G193" s="36" t="s">
        <v>5300</v>
      </c>
      <c r="H193" s="36"/>
      <c r="I193" s="36"/>
      <c r="J193" s="36"/>
      <c r="K193" s="36"/>
      <c r="L193" s="36"/>
      <c r="M193" s="36"/>
      <c r="N193" s="36"/>
      <c r="O193" s="36"/>
      <c r="P193" s="36"/>
      <c r="Q193" s="36"/>
      <c r="R193" s="36"/>
      <c r="S193" s="36"/>
      <c r="T193" s="36"/>
      <c r="U193" s="36"/>
      <c r="V193" s="42"/>
      <c r="W193" s="36" t="s">
        <v>6404</v>
      </c>
    </row>
    <row r="194" spans="1:23" x14ac:dyDescent="0.25">
      <c r="A194" s="14" t="s">
        <v>6406</v>
      </c>
      <c r="B194" s="14">
        <v>13546871</v>
      </c>
      <c r="C194" s="14">
        <v>8.375</v>
      </c>
      <c r="D194" s="14" t="s">
        <v>5333</v>
      </c>
      <c r="E194" s="14">
        <v>1083464</v>
      </c>
      <c r="F194" s="35">
        <v>44294</v>
      </c>
      <c r="G194" s="36" t="s">
        <v>5300</v>
      </c>
      <c r="H194" s="36"/>
      <c r="I194" s="36"/>
      <c r="J194" s="36"/>
      <c r="K194" s="36"/>
      <c r="L194" s="36"/>
      <c r="M194" s="36"/>
      <c r="N194" s="36"/>
      <c r="O194" s="36"/>
      <c r="P194" s="36"/>
      <c r="Q194" s="36"/>
      <c r="R194" s="36"/>
      <c r="S194" s="36"/>
      <c r="T194" s="36"/>
      <c r="U194" s="36"/>
      <c r="V194" s="42"/>
      <c r="W194" s="36" t="s">
        <v>6398</v>
      </c>
    </row>
    <row r="195" spans="1:23" x14ac:dyDescent="0.25">
      <c r="A195" s="14" t="s">
        <v>6407</v>
      </c>
      <c r="B195" s="14">
        <v>13567197</v>
      </c>
      <c r="C195" s="14">
        <v>8.375</v>
      </c>
      <c r="D195" s="14" t="s">
        <v>243</v>
      </c>
      <c r="E195" s="14">
        <v>1092981</v>
      </c>
      <c r="F195" s="35">
        <v>44297</v>
      </c>
      <c r="G195" s="36" t="s">
        <v>5300</v>
      </c>
      <c r="H195" s="36"/>
      <c r="I195" s="36"/>
      <c r="J195" s="36"/>
      <c r="K195" s="36"/>
      <c r="L195" s="36"/>
      <c r="M195" s="36"/>
      <c r="N195" s="36"/>
      <c r="O195" s="36"/>
      <c r="P195" s="36"/>
      <c r="Q195" s="36"/>
      <c r="R195" s="36"/>
      <c r="S195" s="36"/>
      <c r="T195" s="36"/>
      <c r="U195" s="36"/>
      <c r="V195" s="42"/>
      <c r="W195" s="36" t="s">
        <v>6408</v>
      </c>
    </row>
    <row r="196" spans="1:23" x14ac:dyDescent="0.25">
      <c r="A196" s="14" t="s">
        <v>6409</v>
      </c>
      <c r="B196" s="14">
        <v>13435601</v>
      </c>
      <c r="C196" s="14">
        <v>12.25</v>
      </c>
      <c r="D196" s="14" t="s">
        <v>4301</v>
      </c>
      <c r="E196" s="14">
        <v>1138896</v>
      </c>
      <c r="F196" s="35">
        <v>44299</v>
      </c>
      <c r="G196" s="14" t="s">
        <v>5300</v>
      </c>
      <c r="H196" s="14"/>
      <c r="I196" s="14"/>
      <c r="J196" s="14"/>
      <c r="K196" s="14"/>
      <c r="L196" s="14"/>
      <c r="M196" s="14"/>
      <c r="N196" s="14"/>
      <c r="O196" s="14"/>
      <c r="P196" s="14"/>
      <c r="Q196" s="14"/>
      <c r="R196" s="14"/>
      <c r="S196" s="14"/>
      <c r="T196" s="14"/>
      <c r="U196" s="14"/>
      <c r="V196" s="35"/>
      <c r="W196" s="14" t="s">
        <v>6410</v>
      </c>
    </row>
    <row r="197" spans="1:23" x14ac:dyDescent="0.25">
      <c r="A197" s="14" t="s">
        <v>6411</v>
      </c>
      <c r="B197" s="14">
        <v>13567195</v>
      </c>
      <c r="C197" s="14">
        <v>8.375</v>
      </c>
      <c r="D197" s="14" t="s">
        <v>243</v>
      </c>
      <c r="E197" s="14">
        <v>1092981</v>
      </c>
      <c r="F197" s="35">
        <v>44300</v>
      </c>
      <c r="G197" s="36" t="s">
        <v>5300</v>
      </c>
      <c r="H197" s="36"/>
      <c r="I197" s="36"/>
      <c r="J197" s="36"/>
      <c r="K197" s="36"/>
      <c r="L197" s="36"/>
      <c r="M197" s="36"/>
      <c r="N197" s="36"/>
      <c r="O197" s="36"/>
      <c r="P197" s="36"/>
      <c r="Q197" s="36"/>
      <c r="R197" s="36"/>
      <c r="S197" s="36"/>
      <c r="T197" s="36"/>
      <c r="U197" s="36"/>
      <c r="V197" s="42"/>
      <c r="W197" s="36" t="s">
        <v>6412</v>
      </c>
    </row>
    <row r="198" spans="1:23" x14ac:dyDescent="0.25">
      <c r="A198" s="14" t="s">
        <v>6413</v>
      </c>
      <c r="B198" s="14">
        <v>13567192</v>
      </c>
      <c r="C198" s="14">
        <v>8.375</v>
      </c>
      <c r="D198" s="14" t="s">
        <v>243</v>
      </c>
      <c r="E198" s="14">
        <v>1092981</v>
      </c>
      <c r="F198" s="35">
        <v>44306</v>
      </c>
      <c r="G198" s="36" t="s">
        <v>5300</v>
      </c>
      <c r="H198" s="36"/>
      <c r="I198" s="36"/>
      <c r="J198" s="36"/>
      <c r="K198" s="36"/>
      <c r="L198" s="36"/>
      <c r="M198" s="36"/>
      <c r="N198" s="36"/>
      <c r="O198" s="36"/>
      <c r="P198" s="36"/>
      <c r="Q198" s="36"/>
      <c r="R198" s="36"/>
      <c r="S198" s="36"/>
      <c r="T198" s="36"/>
      <c r="U198" s="36"/>
      <c r="V198" s="42"/>
      <c r="W198" s="36" t="s">
        <v>6412</v>
      </c>
    </row>
    <row r="199" spans="1:23" x14ac:dyDescent="0.25">
      <c r="A199" s="14" t="s">
        <v>6414</v>
      </c>
      <c r="B199" s="14">
        <v>13261228</v>
      </c>
      <c r="C199" s="14">
        <v>8.5</v>
      </c>
      <c r="D199" s="14" t="s">
        <v>6306</v>
      </c>
      <c r="E199" s="14">
        <v>1135558</v>
      </c>
      <c r="F199" s="35">
        <v>44307</v>
      </c>
      <c r="G199" s="36" t="s">
        <v>5300</v>
      </c>
      <c r="H199" s="36"/>
      <c r="I199" s="36"/>
      <c r="J199" s="36"/>
      <c r="K199" s="36"/>
      <c r="L199" s="36"/>
      <c r="M199" s="36"/>
      <c r="N199" s="36"/>
      <c r="O199" s="36"/>
      <c r="P199" s="36"/>
      <c r="Q199" s="36"/>
      <c r="R199" s="36"/>
      <c r="S199" s="36"/>
      <c r="T199" s="36"/>
      <c r="U199" s="36"/>
      <c r="V199" s="42"/>
      <c r="W199" s="36" t="s">
        <v>6415</v>
      </c>
    </row>
    <row r="200" spans="1:23" x14ac:dyDescent="0.25">
      <c r="A200" s="14" t="s">
        <v>6416</v>
      </c>
      <c r="B200" s="14">
        <v>13318008</v>
      </c>
      <c r="C200" s="14">
        <v>8.5</v>
      </c>
      <c r="D200" s="14" t="s">
        <v>6306</v>
      </c>
      <c r="E200" s="14">
        <v>1135558</v>
      </c>
      <c r="F200" s="35">
        <v>44307</v>
      </c>
      <c r="G200" s="36" t="s">
        <v>5300</v>
      </c>
      <c r="H200" s="36"/>
      <c r="I200" s="36"/>
      <c r="J200" s="36"/>
      <c r="K200" s="36"/>
      <c r="L200" s="36"/>
      <c r="M200" s="36"/>
      <c r="N200" s="36"/>
      <c r="O200" s="36"/>
      <c r="P200" s="36"/>
      <c r="Q200" s="36"/>
      <c r="R200" s="36"/>
      <c r="S200" s="36"/>
      <c r="T200" s="36"/>
      <c r="U200" s="36"/>
      <c r="V200" s="42"/>
      <c r="W200" s="36" t="s">
        <v>6415</v>
      </c>
    </row>
    <row r="201" spans="1:23" x14ac:dyDescent="0.25">
      <c r="A201" s="14" t="s">
        <v>6417</v>
      </c>
      <c r="B201" s="14">
        <v>13567252</v>
      </c>
      <c r="C201" s="14">
        <v>8.375</v>
      </c>
      <c r="D201" s="14" t="s">
        <v>3837</v>
      </c>
      <c r="E201" s="14">
        <v>1176919</v>
      </c>
      <c r="F201" s="35">
        <v>44314</v>
      </c>
      <c r="G201" s="36" t="s">
        <v>5300</v>
      </c>
      <c r="H201" s="36"/>
      <c r="I201" s="36"/>
      <c r="J201" s="36"/>
      <c r="K201" s="36"/>
      <c r="L201" s="36"/>
      <c r="M201" s="36"/>
      <c r="N201" s="36"/>
      <c r="O201" s="36"/>
      <c r="P201" s="36"/>
      <c r="Q201" s="36"/>
      <c r="R201" s="36"/>
      <c r="S201" s="36"/>
      <c r="T201" s="36"/>
      <c r="U201" s="36"/>
      <c r="V201" s="42"/>
      <c r="W201" s="36" t="s">
        <v>6418</v>
      </c>
    </row>
    <row r="202" spans="1:23" x14ac:dyDescent="0.25">
      <c r="A202" s="14" t="s">
        <v>6419</v>
      </c>
      <c r="B202" s="14">
        <v>13567194</v>
      </c>
      <c r="C202" s="14">
        <v>8.375</v>
      </c>
      <c r="D202" s="14" t="s">
        <v>243</v>
      </c>
      <c r="E202" s="14">
        <v>1092981</v>
      </c>
      <c r="F202" s="35">
        <v>44314</v>
      </c>
      <c r="G202" s="14" t="s">
        <v>5300</v>
      </c>
      <c r="H202" s="14"/>
      <c r="I202" s="14"/>
      <c r="J202" s="14"/>
      <c r="K202" s="14"/>
      <c r="L202" s="14"/>
      <c r="M202" s="14"/>
      <c r="N202" s="14"/>
      <c r="O202" s="14"/>
      <c r="P202" s="14"/>
      <c r="Q202" s="14"/>
      <c r="R202" s="14"/>
      <c r="S202" s="14"/>
      <c r="T202" s="14"/>
      <c r="U202" s="14"/>
      <c r="V202" s="35"/>
      <c r="W202" s="14" t="s">
        <v>6412</v>
      </c>
    </row>
    <row r="203" spans="1:23" x14ac:dyDescent="0.25">
      <c r="A203" s="14" t="s">
        <v>6420</v>
      </c>
      <c r="B203" s="14">
        <v>13578182</v>
      </c>
      <c r="C203" s="14">
        <v>8.375</v>
      </c>
      <c r="D203" s="14" t="s">
        <v>243</v>
      </c>
      <c r="E203" s="14">
        <v>1092981</v>
      </c>
      <c r="F203" s="35">
        <v>44318</v>
      </c>
      <c r="G203" s="36" t="s">
        <v>5300</v>
      </c>
      <c r="H203" s="36"/>
      <c r="I203" s="36"/>
      <c r="J203" s="36"/>
      <c r="K203" s="36"/>
      <c r="L203" s="36"/>
      <c r="M203" s="36"/>
      <c r="N203" s="36"/>
      <c r="O203" s="36"/>
      <c r="P203" s="36"/>
      <c r="Q203" s="36"/>
      <c r="R203" s="36"/>
      <c r="S203" s="36"/>
      <c r="T203" s="36"/>
      <c r="U203" s="36"/>
      <c r="V203" s="42"/>
      <c r="W203" s="36" t="s">
        <v>6421</v>
      </c>
    </row>
    <row r="204" spans="1:23" x14ac:dyDescent="0.25">
      <c r="A204" s="14" t="s">
        <v>6422</v>
      </c>
      <c r="B204" s="14">
        <v>13578183</v>
      </c>
      <c r="C204" s="14">
        <v>8.375</v>
      </c>
      <c r="D204" s="14" t="s">
        <v>243</v>
      </c>
      <c r="E204" s="14">
        <v>1092981</v>
      </c>
      <c r="F204" s="35">
        <v>44319</v>
      </c>
      <c r="G204" s="36" t="s">
        <v>5300</v>
      </c>
      <c r="H204" s="36"/>
      <c r="I204" s="36"/>
      <c r="J204" s="36"/>
      <c r="K204" s="36"/>
      <c r="L204" s="36"/>
      <c r="M204" s="36"/>
      <c r="N204" s="36"/>
      <c r="O204" s="36"/>
      <c r="P204" s="36"/>
      <c r="Q204" s="36"/>
      <c r="R204" s="36"/>
      <c r="S204" s="36"/>
      <c r="T204" s="36"/>
      <c r="U204" s="36"/>
      <c r="V204" s="42"/>
      <c r="W204" s="36" t="s">
        <v>6421</v>
      </c>
    </row>
    <row r="205" spans="1:23" x14ac:dyDescent="0.25">
      <c r="A205" s="14" t="s">
        <v>6423</v>
      </c>
      <c r="B205" s="14">
        <v>13578184</v>
      </c>
      <c r="C205" s="14">
        <v>8.375</v>
      </c>
      <c r="D205" s="14" t="s">
        <v>243</v>
      </c>
      <c r="E205" s="14">
        <v>1092981</v>
      </c>
      <c r="F205" s="35">
        <v>44319</v>
      </c>
      <c r="G205" s="36" t="s">
        <v>5300</v>
      </c>
      <c r="H205" s="36"/>
      <c r="I205" s="36"/>
      <c r="J205" s="36"/>
      <c r="K205" s="36"/>
      <c r="L205" s="36"/>
      <c r="M205" s="36"/>
      <c r="N205" s="36"/>
      <c r="O205" s="36"/>
      <c r="P205" s="36"/>
      <c r="Q205" s="36"/>
      <c r="R205" s="36"/>
      <c r="S205" s="36"/>
      <c r="T205" s="36"/>
      <c r="U205" s="36"/>
      <c r="V205" s="42"/>
      <c r="W205" s="36" t="s">
        <v>6421</v>
      </c>
    </row>
    <row r="206" spans="1:23" x14ac:dyDescent="0.25">
      <c r="A206" s="14" t="s">
        <v>6424</v>
      </c>
      <c r="B206" s="14">
        <v>13407446</v>
      </c>
      <c r="C206" s="14">
        <v>8.375</v>
      </c>
      <c r="D206" s="14" t="s">
        <v>4000</v>
      </c>
      <c r="E206" s="14">
        <v>1134878</v>
      </c>
      <c r="F206" s="35">
        <v>44322</v>
      </c>
      <c r="G206" s="36" t="s">
        <v>5300</v>
      </c>
      <c r="H206" s="36"/>
      <c r="I206" s="36"/>
      <c r="J206" s="36"/>
      <c r="K206" s="36"/>
      <c r="L206" s="36"/>
      <c r="M206" s="36"/>
      <c r="N206" s="36"/>
      <c r="O206" s="36"/>
      <c r="P206" s="36"/>
      <c r="Q206" s="36"/>
      <c r="R206" s="36"/>
      <c r="S206" s="36"/>
      <c r="T206" s="36"/>
      <c r="U206" s="36"/>
      <c r="V206" s="42"/>
      <c r="W206" s="36" t="s">
        <v>6425</v>
      </c>
    </row>
    <row r="207" spans="1:23" x14ac:dyDescent="0.25">
      <c r="A207" s="14" t="s">
        <v>6426</v>
      </c>
      <c r="B207" s="14">
        <v>13578186</v>
      </c>
      <c r="C207" s="14">
        <v>8.375</v>
      </c>
      <c r="D207" s="14" t="s">
        <v>243</v>
      </c>
      <c r="E207" s="14">
        <v>1083564</v>
      </c>
      <c r="F207" s="35">
        <v>44322</v>
      </c>
      <c r="G207" s="36" t="s">
        <v>5300</v>
      </c>
      <c r="H207" s="36"/>
      <c r="I207" s="36"/>
      <c r="J207" s="36"/>
      <c r="K207" s="36"/>
      <c r="L207" s="36"/>
      <c r="M207" s="36"/>
      <c r="N207" s="36"/>
      <c r="O207" s="36"/>
      <c r="P207" s="36"/>
      <c r="Q207" s="36"/>
      <c r="R207" s="36"/>
      <c r="S207" s="36"/>
      <c r="T207" s="36"/>
      <c r="U207" s="36"/>
      <c r="V207" s="42"/>
      <c r="W207" s="36" t="s">
        <v>6398</v>
      </c>
    </row>
    <row r="208" spans="1:23" x14ac:dyDescent="0.25">
      <c r="A208" s="14" t="s">
        <v>6427</v>
      </c>
      <c r="B208" s="14">
        <v>13318011</v>
      </c>
      <c r="C208" s="14">
        <v>8.5</v>
      </c>
      <c r="D208" s="14" t="s">
        <v>6306</v>
      </c>
      <c r="E208" s="14">
        <v>1135558</v>
      </c>
      <c r="F208" s="35">
        <v>44325</v>
      </c>
      <c r="G208" s="14" t="s">
        <v>5300</v>
      </c>
      <c r="H208" s="14"/>
      <c r="I208" s="14"/>
      <c r="J208" s="14"/>
      <c r="K208" s="14"/>
      <c r="L208" s="14"/>
      <c r="M208" s="14"/>
      <c r="N208" s="14"/>
      <c r="O208" s="14"/>
      <c r="P208" s="14"/>
      <c r="Q208" s="14"/>
      <c r="R208" s="14"/>
      <c r="S208" s="14"/>
      <c r="T208" s="14"/>
      <c r="U208" s="14"/>
      <c r="V208" s="35"/>
      <c r="W208" s="14" t="s">
        <v>6428</v>
      </c>
    </row>
    <row r="209" spans="1:23" x14ac:dyDescent="0.25">
      <c r="A209" s="14" t="s">
        <v>6429</v>
      </c>
      <c r="B209" s="14">
        <v>13578185</v>
      </c>
      <c r="C209" s="14">
        <v>8.375</v>
      </c>
      <c r="D209" s="14" t="s">
        <v>243</v>
      </c>
      <c r="E209" s="14">
        <v>1083564</v>
      </c>
      <c r="F209" s="35">
        <v>44327</v>
      </c>
      <c r="G209" s="36" t="s">
        <v>5300</v>
      </c>
      <c r="H209" s="36"/>
      <c r="I209" s="36"/>
      <c r="J209" s="36"/>
      <c r="K209" s="36"/>
      <c r="L209" s="36"/>
      <c r="M209" s="36"/>
      <c r="N209" s="36"/>
      <c r="O209" s="36"/>
      <c r="P209" s="36"/>
      <c r="Q209" s="36"/>
      <c r="R209" s="36"/>
      <c r="S209" s="36"/>
      <c r="T209" s="36"/>
      <c r="U209" s="36"/>
      <c r="V209" s="42"/>
      <c r="W209" s="36" t="s">
        <v>6430</v>
      </c>
    </row>
    <row r="210" spans="1:23" x14ac:dyDescent="0.25">
      <c r="A210" s="14" t="s">
        <v>6431</v>
      </c>
      <c r="B210" s="14">
        <v>13521412</v>
      </c>
      <c r="C210" s="14">
        <v>8.375</v>
      </c>
      <c r="D210" s="14" t="s">
        <v>3908</v>
      </c>
      <c r="E210" s="14">
        <v>1056029</v>
      </c>
      <c r="F210" s="35">
        <v>44331</v>
      </c>
      <c r="G210" s="36" t="s">
        <v>5300</v>
      </c>
      <c r="H210" s="36"/>
      <c r="I210" s="36"/>
      <c r="J210" s="36"/>
      <c r="K210" s="36"/>
      <c r="L210" s="36"/>
      <c r="M210" s="36"/>
      <c r="N210" s="36"/>
      <c r="O210" s="36"/>
      <c r="P210" s="36"/>
      <c r="Q210" s="36"/>
      <c r="R210" s="36"/>
      <c r="S210" s="36"/>
      <c r="T210" s="36"/>
      <c r="U210" s="36"/>
      <c r="V210" s="42"/>
      <c r="W210" s="36" t="s">
        <v>6432</v>
      </c>
    </row>
    <row r="211" spans="1:23" x14ac:dyDescent="0.25">
      <c r="A211" s="14" t="s">
        <v>6433</v>
      </c>
      <c r="B211" s="14">
        <v>13318012</v>
      </c>
      <c r="C211" s="58">
        <v>8.5</v>
      </c>
      <c r="D211" s="14" t="s">
        <v>6306</v>
      </c>
      <c r="E211" s="14">
        <v>1079481</v>
      </c>
      <c r="F211" s="35">
        <v>44342</v>
      </c>
      <c r="G211" s="36" t="s">
        <v>5300</v>
      </c>
      <c r="H211" s="36"/>
      <c r="I211" s="36"/>
      <c r="J211" s="36"/>
      <c r="K211" s="36"/>
      <c r="L211" s="36"/>
      <c r="M211" s="36"/>
      <c r="N211" s="36"/>
      <c r="O211" s="36"/>
      <c r="P211" s="36"/>
      <c r="Q211" s="36"/>
      <c r="R211" s="36"/>
      <c r="S211" s="36"/>
      <c r="T211" s="36"/>
      <c r="U211" s="36"/>
      <c r="V211" s="42"/>
      <c r="W211" s="36" t="s">
        <v>6434</v>
      </c>
    </row>
    <row r="212" spans="1:23" x14ac:dyDescent="0.25">
      <c r="A212" s="14" t="s">
        <v>6435</v>
      </c>
      <c r="B212" s="14">
        <v>13519806</v>
      </c>
      <c r="C212" s="14">
        <v>8.5</v>
      </c>
      <c r="D212" s="14" t="s">
        <v>3681</v>
      </c>
      <c r="E212" s="14">
        <v>1102426</v>
      </c>
      <c r="F212" s="35">
        <v>44343</v>
      </c>
      <c r="G212" s="36" t="s">
        <v>5300</v>
      </c>
      <c r="H212" s="36"/>
      <c r="I212" s="36"/>
      <c r="J212" s="36"/>
      <c r="K212" s="36"/>
      <c r="L212" s="36"/>
      <c r="M212" s="36"/>
      <c r="N212" s="36"/>
      <c r="O212" s="36"/>
      <c r="P212" s="36"/>
      <c r="Q212" s="36"/>
      <c r="R212" s="36"/>
      <c r="S212" s="36"/>
      <c r="T212" s="36"/>
      <c r="U212" s="36"/>
      <c r="V212" s="42"/>
      <c r="W212" s="36" t="s">
        <v>6436</v>
      </c>
    </row>
    <row r="213" spans="1:23" x14ac:dyDescent="0.25">
      <c r="A213" s="14" t="s">
        <v>6437</v>
      </c>
      <c r="B213" s="14">
        <v>13574638</v>
      </c>
      <c r="C213" s="14">
        <v>8.5</v>
      </c>
      <c r="D213" s="14" t="s">
        <v>3776</v>
      </c>
      <c r="E213" s="14">
        <v>1102426</v>
      </c>
      <c r="F213" s="35">
        <v>44346</v>
      </c>
      <c r="G213" s="36" t="s">
        <v>5300</v>
      </c>
      <c r="H213" s="36"/>
      <c r="I213" s="36"/>
      <c r="J213" s="36"/>
      <c r="K213" s="36"/>
      <c r="L213" s="36"/>
      <c r="M213" s="36"/>
      <c r="N213" s="36"/>
      <c r="O213" s="36"/>
      <c r="P213" s="36"/>
      <c r="Q213" s="36"/>
      <c r="R213" s="36"/>
      <c r="S213" s="36"/>
      <c r="T213" s="36"/>
      <c r="U213" s="36"/>
      <c r="V213" s="42">
        <v>44359</v>
      </c>
      <c r="W213" s="36" t="s">
        <v>6438</v>
      </c>
    </row>
    <row r="214" spans="1:23" x14ac:dyDescent="0.25">
      <c r="A214" s="14" t="s">
        <v>6439</v>
      </c>
      <c r="B214" s="14">
        <v>13261235</v>
      </c>
      <c r="C214" s="14">
        <v>12.25</v>
      </c>
      <c r="D214" s="14" t="s">
        <v>4567</v>
      </c>
      <c r="E214" s="14">
        <v>1059146</v>
      </c>
      <c r="F214" s="35">
        <v>44348</v>
      </c>
      <c r="G214" s="14" t="s">
        <v>5300</v>
      </c>
      <c r="H214" s="14"/>
      <c r="I214" s="14"/>
      <c r="J214" s="14"/>
      <c r="K214" s="14"/>
      <c r="L214" s="14"/>
      <c r="M214" s="14"/>
      <c r="N214" s="14"/>
      <c r="O214" s="14"/>
      <c r="P214" s="14"/>
      <c r="Q214" s="14"/>
      <c r="R214" s="14"/>
      <c r="S214" s="14"/>
      <c r="T214" s="14"/>
      <c r="U214" s="14"/>
      <c r="V214" s="35">
        <v>44354</v>
      </c>
      <c r="W214" s="14" t="s">
        <v>6440</v>
      </c>
    </row>
    <row r="215" spans="1:23" x14ac:dyDescent="0.25">
      <c r="A215" s="14" t="s">
        <v>6441</v>
      </c>
      <c r="B215" s="14">
        <v>13448289</v>
      </c>
      <c r="C215" s="14">
        <v>8.5</v>
      </c>
      <c r="D215" s="14" t="s">
        <v>59</v>
      </c>
      <c r="E215" s="14" t="s">
        <v>239</v>
      </c>
      <c r="F215" s="35">
        <v>44357</v>
      </c>
      <c r="G215" s="36" t="s">
        <v>5300</v>
      </c>
      <c r="H215" s="36"/>
      <c r="I215" s="36"/>
      <c r="J215" s="36"/>
      <c r="K215" s="36"/>
      <c r="L215" s="36"/>
      <c r="M215" s="36"/>
      <c r="N215" s="36"/>
      <c r="O215" s="36"/>
      <c r="P215" s="36"/>
      <c r="Q215" s="36"/>
      <c r="R215" s="36"/>
      <c r="S215" s="36"/>
      <c r="T215" s="36"/>
      <c r="U215" s="36"/>
      <c r="V215" s="42">
        <v>44361</v>
      </c>
      <c r="W215" s="36" t="s">
        <v>6442</v>
      </c>
    </row>
    <row r="216" spans="1:23" x14ac:dyDescent="0.25">
      <c r="A216" s="14" t="s">
        <v>6443</v>
      </c>
      <c r="B216" s="14">
        <v>13448290</v>
      </c>
      <c r="C216" s="14">
        <v>8.5</v>
      </c>
      <c r="D216" s="14" t="s">
        <v>59</v>
      </c>
      <c r="E216" s="14" t="s">
        <v>239</v>
      </c>
      <c r="F216" s="35">
        <v>44357</v>
      </c>
      <c r="G216" s="36" t="s">
        <v>5300</v>
      </c>
      <c r="H216" s="36"/>
      <c r="I216" s="36"/>
      <c r="J216" s="36"/>
      <c r="K216" s="36"/>
      <c r="L216" s="36"/>
      <c r="M216" s="36"/>
      <c r="N216" s="36"/>
      <c r="O216" s="36"/>
      <c r="P216" s="36"/>
      <c r="Q216" s="36"/>
      <c r="R216" s="36"/>
      <c r="S216" s="36"/>
      <c r="T216" s="36"/>
      <c r="U216" s="36"/>
      <c r="V216" s="42">
        <v>44361</v>
      </c>
      <c r="W216" s="36" t="s">
        <v>6442</v>
      </c>
    </row>
    <row r="217" spans="1:23" x14ac:dyDescent="0.25">
      <c r="A217" s="14" t="s">
        <v>6444</v>
      </c>
      <c r="B217" s="14">
        <v>13574637</v>
      </c>
      <c r="C217" s="14">
        <v>8.5</v>
      </c>
      <c r="D217" s="14" t="s">
        <v>3681</v>
      </c>
      <c r="E217" s="14">
        <v>1102426</v>
      </c>
      <c r="F217" s="35">
        <v>44361</v>
      </c>
      <c r="G217" s="36" t="s">
        <v>5300</v>
      </c>
      <c r="H217" s="36"/>
      <c r="I217" s="36"/>
      <c r="J217" s="36"/>
      <c r="K217" s="36"/>
      <c r="L217" s="36"/>
      <c r="M217" s="36"/>
      <c r="N217" s="36"/>
      <c r="O217" s="36"/>
      <c r="P217" s="36"/>
      <c r="Q217" s="36"/>
      <c r="R217" s="36"/>
      <c r="S217" s="36"/>
      <c r="T217" s="36"/>
      <c r="U217" s="36"/>
      <c r="V217" s="42">
        <v>44374</v>
      </c>
      <c r="W217" s="36" t="s">
        <v>6445</v>
      </c>
    </row>
    <row r="218" spans="1:23" x14ac:dyDescent="0.25">
      <c r="A218" s="14" t="s">
        <v>6446</v>
      </c>
      <c r="B218" s="14">
        <v>13593359</v>
      </c>
      <c r="C218" s="14">
        <v>12</v>
      </c>
      <c r="D218" s="14" t="s">
        <v>3917</v>
      </c>
      <c r="E218" s="14"/>
      <c r="F218" s="35">
        <v>44367</v>
      </c>
      <c r="G218" s="36" t="s">
        <v>5300</v>
      </c>
      <c r="H218" s="36"/>
      <c r="I218" s="36"/>
      <c r="J218" s="36"/>
      <c r="K218" s="36"/>
      <c r="L218" s="36"/>
      <c r="M218" s="36"/>
      <c r="N218" s="36"/>
      <c r="O218" s="36"/>
      <c r="P218" s="36"/>
      <c r="Q218" s="36"/>
      <c r="R218" s="36"/>
      <c r="S218" s="36"/>
      <c r="T218" s="36"/>
      <c r="U218" s="36"/>
      <c r="V218" s="42"/>
      <c r="W218" s="36" t="s">
        <v>6447</v>
      </c>
    </row>
    <row r="219" spans="1:23" x14ac:dyDescent="0.25">
      <c r="A219" s="14" t="s">
        <v>6448</v>
      </c>
      <c r="B219" s="14">
        <v>13220343</v>
      </c>
      <c r="C219" s="14">
        <v>5.875</v>
      </c>
      <c r="D219" s="14" t="s">
        <v>4476</v>
      </c>
      <c r="E219" s="14">
        <v>1103307</v>
      </c>
      <c r="F219" s="35">
        <v>44361</v>
      </c>
      <c r="G219" s="36" t="s">
        <v>5300</v>
      </c>
      <c r="H219" s="36"/>
      <c r="I219" s="36"/>
      <c r="J219" s="36"/>
      <c r="K219" s="36"/>
      <c r="L219" s="36"/>
      <c r="M219" s="36"/>
      <c r="N219" s="36"/>
      <c r="O219" s="36"/>
      <c r="P219" s="36"/>
      <c r="Q219" s="36"/>
      <c r="R219" s="36"/>
      <c r="S219" s="36"/>
      <c r="T219" s="36"/>
      <c r="U219" s="36"/>
      <c r="V219" s="42">
        <v>44379</v>
      </c>
      <c r="W219" s="36" t="s">
        <v>6449</v>
      </c>
    </row>
    <row r="220" spans="1:23" x14ac:dyDescent="0.25">
      <c r="A220" s="14" t="s">
        <v>6450</v>
      </c>
      <c r="B220" s="14">
        <v>13448266</v>
      </c>
      <c r="C220" s="14">
        <v>12.25</v>
      </c>
      <c r="D220" s="14" t="s">
        <v>6451</v>
      </c>
      <c r="E220" s="14" t="s">
        <v>6452</v>
      </c>
      <c r="F220" s="35">
        <v>44378</v>
      </c>
      <c r="G220" s="14" t="s">
        <v>5300</v>
      </c>
      <c r="H220" s="14"/>
      <c r="I220" s="14"/>
      <c r="J220" s="14"/>
      <c r="K220" s="14"/>
      <c r="L220" s="14"/>
      <c r="M220" s="14"/>
      <c r="N220" s="14"/>
      <c r="O220" s="14"/>
      <c r="P220" s="14"/>
      <c r="Q220" s="14"/>
      <c r="R220" s="14"/>
      <c r="S220" s="14"/>
      <c r="T220" s="14"/>
      <c r="U220" s="14"/>
      <c r="V220" s="35">
        <v>44402</v>
      </c>
      <c r="W220" s="36" t="s">
        <v>6453</v>
      </c>
    </row>
    <row r="221" spans="1:23" x14ac:dyDescent="0.25">
      <c r="A221" s="14" t="s">
        <v>6454</v>
      </c>
      <c r="B221" s="14">
        <v>13383208</v>
      </c>
      <c r="C221" s="14">
        <v>12.25</v>
      </c>
      <c r="D221" s="14" t="s">
        <v>146</v>
      </c>
      <c r="E221" s="14">
        <v>1142907</v>
      </c>
      <c r="F221" s="35">
        <v>44378</v>
      </c>
      <c r="G221" s="36" t="s">
        <v>5300</v>
      </c>
      <c r="H221" s="36"/>
      <c r="I221" s="36"/>
      <c r="J221" s="36"/>
      <c r="K221" s="36"/>
      <c r="L221" s="36"/>
      <c r="M221" s="36"/>
      <c r="N221" s="36"/>
      <c r="O221" s="36"/>
      <c r="P221" s="36"/>
      <c r="Q221" s="36"/>
      <c r="R221" s="36"/>
      <c r="S221" s="36"/>
      <c r="T221" s="36"/>
      <c r="U221" s="36"/>
      <c r="V221" s="42">
        <v>44379</v>
      </c>
      <c r="W221" s="36" t="s">
        <v>6455</v>
      </c>
    </row>
    <row r="222" spans="1:23" x14ac:dyDescent="0.25">
      <c r="A222" s="14" t="s">
        <v>6456</v>
      </c>
      <c r="B222" s="14">
        <v>13482806</v>
      </c>
      <c r="C222" s="14">
        <v>6.125</v>
      </c>
      <c r="D222" s="14" t="s">
        <v>663</v>
      </c>
      <c r="E222" s="14">
        <v>1174282</v>
      </c>
      <c r="F222" s="35">
        <v>44391</v>
      </c>
      <c r="G222" s="36" t="s">
        <v>5300</v>
      </c>
      <c r="H222" s="36"/>
      <c r="I222" s="36"/>
      <c r="J222" s="36"/>
      <c r="K222" s="36"/>
      <c r="L222" s="36"/>
      <c r="M222" s="36"/>
      <c r="N222" s="36"/>
      <c r="O222" s="36"/>
      <c r="P222" s="36"/>
      <c r="Q222" s="36"/>
      <c r="R222" s="36"/>
      <c r="S222" s="36"/>
      <c r="T222" s="36"/>
      <c r="U222" s="36"/>
      <c r="V222" s="42">
        <v>44402</v>
      </c>
      <c r="W222" s="36" t="s">
        <v>6457</v>
      </c>
    </row>
    <row r="223" spans="1:23" x14ac:dyDescent="0.25">
      <c r="A223" s="14" t="s">
        <v>6458</v>
      </c>
      <c r="B223" s="14">
        <v>13482807</v>
      </c>
      <c r="C223" s="14">
        <v>6.125</v>
      </c>
      <c r="D223" s="14" t="s">
        <v>663</v>
      </c>
      <c r="E223" s="14">
        <v>1174282</v>
      </c>
      <c r="F223" s="35">
        <v>44391</v>
      </c>
      <c r="G223" s="36" t="s">
        <v>5300</v>
      </c>
      <c r="H223" s="36"/>
      <c r="I223" s="36"/>
      <c r="J223" s="36"/>
      <c r="K223" s="36"/>
      <c r="L223" s="36"/>
      <c r="M223" s="36"/>
      <c r="N223" s="36"/>
      <c r="O223" s="36"/>
      <c r="P223" s="36"/>
      <c r="Q223" s="36"/>
      <c r="R223" s="36"/>
      <c r="S223" s="36"/>
      <c r="T223" s="36"/>
      <c r="U223" s="36"/>
      <c r="V223" s="42">
        <v>44402</v>
      </c>
      <c r="W223" s="36" t="s">
        <v>6457</v>
      </c>
    </row>
    <row r="224" spans="1:23" x14ac:dyDescent="0.25">
      <c r="A224" s="14" t="s">
        <v>6459</v>
      </c>
      <c r="B224" s="14">
        <v>13606236</v>
      </c>
      <c r="C224" s="14">
        <v>8.375</v>
      </c>
      <c r="D224" s="14" t="s">
        <v>5333</v>
      </c>
      <c r="E224" s="14">
        <v>1092981</v>
      </c>
      <c r="F224" s="35">
        <v>44427</v>
      </c>
      <c r="G224" s="36" t="s">
        <v>5300</v>
      </c>
      <c r="H224" s="36"/>
      <c r="I224" s="36"/>
      <c r="J224" s="36"/>
      <c r="K224" s="36"/>
      <c r="L224" s="36"/>
      <c r="M224" s="36"/>
      <c r="N224" s="36"/>
      <c r="O224" s="36"/>
      <c r="P224" s="36"/>
      <c r="Q224" s="36"/>
      <c r="R224" s="36"/>
      <c r="S224" s="36"/>
      <c r="T224" s="36"/>
      <c r="U224" s="36"/>
      <c r="V224" s="42">
        <v>44427</v>
      </c>
      <c r="W224" s="36" t="s">
        <v>6460</v>
      </c>
    </row>
    <row r="225" spans="1:23" x14ac:dyDescent="0.25">
      <c r="A225" s="14" t="s">
        <v>6461</v>
      </c>
      <c r="B225" s="14">
        <v>13606238</v>
      </c>
      <c r="C225" s="14">
        <v>8.375</v>
      </c>
      <c r="D225" s="14" t="s">
        <v>5333</v>
      </c>
      <c r="E225" s="14">
        <v>1092981</v>
      </c>
      <c r="F225" s="35">
        <v>44427</v>
      </c>
      <c r="G225" s="36" t="s">
        <v>5300</v>
      </c>
      <c r="H225" s="36"/>
      <c r="I225" s="36"/>
      <c r="J225" s="36"/>
      <c r="K225" s="36"/>
      <c r="L225" s="36"/>
      <c r="M225" s="36"/>
      <c r="N225" s="36"/>
      <c r="O225" s="36"/>
      <c r="P225" s="36"/>
      <c r="Q225" s="36"/>
      <c r="R225" s="36"/>
      <c r="S225" s="36"/>
      <c r="T225" s="36"/>
      <c r="U225" s="36"/>
      <c r="V225" s="42">
        <v>44427</v>
      </c>
      <c r="W225" s="36" t="s">
        <v>6462</v>
      </c>
    </row>
    <row r="226" spans="1:23" x14ac:dyDescent="0.25">
      <c r="A226" s="14" t="s">
        <v>6463</v>
      </c>
      <c r="B226" s="14">
        <v>13606240</v>
      </c>
      <c r="C226" s="14">
        <v>8.375</v>
      </c>
      <c r="D226" s="14" t="s">
        <v>5333</v>
      </c>
      <c r="E226" s="14">
        <v>1092981</v>
      </c>
      <c r="F226" s="35">
        <v>44445</v>
      </c>
      <c r="G226" s="14" t="s">
        <v>5300</v>
      </c>
      <c r="H226" s="14"/>
      <c r="I226" s="14"/>
      <c r="J226" s="14"/>
      <c r="K226" s="14"/>
      <c r="L226" s="14"/>
      <c r="M226" s="14"/>
      <c r="N226" s="14"/>
      <c r="O226" s="14"/>
      <c r="P226" s="14"/>
      <c r="Q226" s="14"/>
      <c r="R226" s="14"/>
      <c r="S226" s="14"/>
      <c r="T226" s="14"/>
      <c r="U226" s="14"/>
      <c r="V226" s="35">
        <v>44445</v>
      </c>
      <c r="W226" s="14" t="s">
        <v>6464</v>
      </c>
    </row>
    <row r="227" spans="1:23" x14ac:dyDescent="0.25">
      <c r="A227" s="14" t="s">
        <v>6465</v>
      </c>
      <c r="B227" s="14">
        <v>13616534</v>
      </c>
      <c r="C227" s="14">
        <v>8.375</v>
      </c>
      <c r="D227" s="14" t="s">
        <v>5333</v>
      </c>
      <c r="E227" s="14">
        <v>1092981</v>
      </c>
      <c r="F227" s="35">
        <v>44445</v>
      </c>
      <c r="G227" s="36" t="s">
        <v>5300</v>
      </c>
      <c r="H227" s="36"/>
      <c r="I227" s="36"/>
      <c r="J227" s="36"/>
      <c r="K227" s="36"/>
      <c r="L227" s="36"/>
      <c r="M227" s="36"/>
      <c r="N227" s="36"/>
      <c r="O227" s="36"/>
      <c r="P227" s="36"/>
      <c r="Q227" s="36"/>
      <c r="R227" s="36"/>
      <c r="S227" s="36"/>
      <c r="T227" s="36"/>
      <c r="U227" s="36"/>
      <c r="V227" s="42">
        <v>44445</v>
      </c>
      <c r="W227" s="36" t="s">
        <v>6464</v>
      </c>
    </row>
    <row r="228" spans="1:23" x14ac:dyDescent="0.25">
      <c r="A228" s="14" t="s">
        <v>6466</v>
      </c>
      <c r="B228" s="14">
        <v>13318013</v>
      </c>
      <c r="C228" s="14">
        <v>12.25</v>
      </c>
      <c r="D228" s="14" t="s">
        <v>4567</v>
      </c>
      <c r="E228" s="14">
        <v>1059146</v>
      </c>
      <c r="F228" s="35">
        <v>44474</v>
      </c>
      <c r="G228" s="36" t="s">
        <v>5300</v>
      </c>
      <c r="H228" s="36"/>
      <c r="I228" s="36"/>
      <c r="J228" s="36"/>
      <c r="K228" s="36"/>
      <c r="L228" s="36"/>
      <c r="M228" s="36"/>
      <c r="N228" s="36"/>
      <c r="O228" s="36"/>
      <c r="P228" s="36"/>
      <c r="Q228" s="36"/>
      <c r="R228" s="36"/>
      <c r="S228" s="36"/>
      <c r="T228" s="36"/>
      <c r="U228" s="36"/>
      <c r="V228" s="42">
        <v>44479</v>
      </c>
      <c r="W228" s="36" t="s">
        <v>6467</v>
      </c>
    </row>
    <row r="229" spans="1:23" x14ac:dyDescent="0.25">
      <c r="A229" s="14" t="s">
        <v>6468</v>
      </c>
      <c r="B229" s="14">
        <v>12874913</v>
      </c>
      <c r="C229" s="14">
        <v>12</v>
      </c>
      <c r="D229" s="14" t="s">
        <v>6469</v>
      </c>
      <c r="E229" s="14">
        <v>791391</v>
      </c>
      <c r="F229" s="35">
        <v>44474</v>
      </c>
      <c r="G229" s="36" t="s">
        <v>5300</v>
      </c>
      <c r="H229" s="36"/>
      <c r="I229" s="36"/>
      <c r="J229" s="36"/>
      <c r="K229" s="36"/>
      <c r="L229" s="36"/>
      <c r="M229" s="36"/>
      <c r="N229" s="36"/>
      <c r="O229" s="36"/>
      <c r="P229" s="36"/>
      <c r="Q229" s="36"/>
      <c r="R229" s="36"/>
      <c r="S229" s="36"/>
      <c r="T229" s="36"/>
      <c r="U229" s="36"/>
      <c r="V229" s="42"/>
      <c r="W229" s="36" t="s">
        <v>6470</v>
      </c>
    </row>
    <row r="230" spans="1:23" x14ac:dyDescent="0.25">
      <c r="A230" s="14" t="s">
        <v>6471</v>
      </c>
      <c r="B230" s="14">
        <v>13617399</v>
      </c>
      <c r="C230" s="14" t="s">
        <v>58</v>
      </c>
      <c r="D230" s="14" t="s">
        <v>945</v>
      </c>
      <c r="E230" s="14">
        <v>1159702</v>
      </c>
      <c r="F230" s="35">
        <v>44490</v>
      </c>
      <c r="G230" s="36" t="s">
        <v>5300</v>
      </c>
      <c r="H230" s="36"/>
      <c r="I230" s="36"/>
      <c r="J230" s="36"/>
      <c r="K230" s="36"/>
      <c r="L230" s="36"/>
      <c r="M230" s="36"/>
      <c r="N230" s="36"/>
      <c r="O230" s="36"/>
      <c r="P230" s="36"/>
      <c r="Q230" s="36"/>
      <c r="R230" s="36"/>
      <c r="S230" s="36"/>
      <c r="T230" s="36"/>
      <c r="U230" s="36"/>
      <c r="V230" s="42">
        <v>44491</v>
      </c>
      <c r="W230" s="36" t="s">
        <v>6472</v>
      </c>
    </row>
    <row r="231" spans="1:23" x14ac:dyDescent="0.25">
      <c r="A231" s="14" t="s">
        <v>6473</v>
      </c>
      <c r="B231" s="14">
        <v>13616533</v>
      </c>
      <c r="C231" s="14">
        <v>8.375</v>
      </c>
      <c r="D231" s="14" t="s">
        <v>5333</v>
      </c>
      <c r="E231" s="14">
        <v>1092981</v>
      </c>
      <c r="F231" s="35">
        <v>44494</v>
      </c>
      <c r="G231" s="36" t="s">
        <v>5300</v>
      </c>
      <c r="H231" s="36"/>
      <c r="I231" s="36"/>
      <c r="J231" s="36"/>
      <c r="K231" s="36"/>
      <c r="L231" s="36"/>
      <c r="M231" s="36"/>
      <c r="N231" s="36"/>
      <c r="O231" s="36"/>
      <c r="P231" s="36"/>
      <c r="Q231" s="36"/>
      <c r="R231" s="36"/>
      <c r="S231" s="36"/>
      <c r="T231" s="36"/>
      <c r="U231" s="36"/>
      <c r="V231" s="42">
        <v>44495</v>
      </c>
      <c r="W231" s="36" t="s">
        <v>6474</v>
      </c>
    </row>
    <row r="232" spans="1:23" x14ac:dyDescent="0.25">
      <c r="A232" s="14" t="s">
        <v>6475</v>
      </c>
      <c r="B232" s="14">
        <v>13593133</v>
      </c>
      <c r="C232" s="14">
        <v>8.375</v>
      </c>
      <c r="D232" s="14" t="s">
        <v>5333</v>
      </c>
      <c r="E232" s="14">
        <v>1083564</v>
      </c>
      <c r="F232" s="35">
        <v>44495</v>
      </c>
      <c r="G232" s="14" t="s">
        <v>5300</v>
      </c>
      <c r="H232" s="14"/>
      <c r="I232" s="14"/>
      <c r="J232" s="14"/>
      <c r="K232" s="14"/>
      <c r="L232" s="14"/>
      <c r="M232" s="14"/>
      <c r="N232" s="14"/>
      <c r="O232" s="14"/>
      <c r="P232" s="14"/>
      <c r="Q232" s="14"/>
      <c r="R232" s="14"/>
      <c r="S232" s="14"/>
      <c r="T232" s="14"/>
      <c r="U232" s="14"/>
      <c r="V232" s="35">
        <v>44496</v>
      </c>
      <c r="W232" s="14" t="s">
        <v>6474</v>
      </c>
    </row>
    <row r="233" spans="1:23" x14ac:dyDescent="0.25">
      <c r="A233" s="14" t="s">
        <v>6476</v>
      </c>
      <c r="B233" s="14">
        <v>13593134</v>
      </c>
      <c r="C233" s="14">
        <v>8.375</v>
      </c>
      <c r="D233" s="14" t="s">
        <v>5333</v>
      </c>
      <c r="E233" s="14">
        <v>1083564</v>
      </c>
      <c r="F233" s="35">
        <v>44496</v>
      </c>
      <c r="G233" s="36" t="s">
        <v>5300</v>
      </c>
      <c r="H233" s="36"/>
      <c r="I233" s="36"/>
      <c r="J233" s="36"/>
      <c r="K233" s="36"/>
      <c r="L233" s="36"/>
      <c r="M233" s="36"/>
      <c r="N233" s="36"/>
      <c r="O233" s="36"/>
      <c r="P233" s="36"/>
      <c r="Q233" s="36"/>
      <c r="R233" s="36"/>
      <c r="S233" s="36"/>
      <c r="T233" s="36"/>
      <c r="U233" s="36"/>
      <c r="V233" s="42">
        <v>44497</v>
      </c>
      <c r="W233" s="36" t="s">
        <v>6477</v>
      </c>
    </row>
    <row r="234" spans="1:23" x14ac:dyDescent="0.25">
      <c r="A234" s="14" t="s">
        <v>6478</v>
      </c>
      <c r="B234" s="14">
        <v>13461227</v>
      </c>
      <c r="C234" s="14">
        <v>16</v>
      </c>
      <c r="D234" s="14" t="s">
        <v>4389</v>
      </c>
      <c r="E234" s="14">
        <v>1092722</v>
      </c>
      <c r="F234" s="35">
        <v>44508</v>
      </c>
      <c r="G234" s="36" t="s">
        <v>5300</v>
      </c>
      <c r="H234" s="36"/>
      <c r="I234" s="36"/>
      <c r="J234" s="36"/>
      <c r="K234" s="36"/>
      <c r="L234" s="36"/>
      <c r="M234" s="36"/>
      <c r="N234" s="36"/>
      <c r="O234" s="36"/>
      <c r="P234" s="36"/>
      <c r="Q234" s="36"/>
      <c r="R234" s="36"/>
      <c r="S234" s="36"/>
      <c r="T234" s="36"/>
      <c r="U234" s="36"/>
      <c r="V234" s="42">
        <v>44509</v>
      </c>
      <c r="W234" s="36" t="s">
        <v>6479</v>
      </c>
    </row>
    <row r="235" spans="1:23" x14ac:dyDescent="0.25">
      <c r="A235" s="14" t="s">
        <v>6480</v>
      </c>
      <c r="B235" s="14">
        <v>13655952</v>
      </c>
      <c r="C235" s="14" t="s">
        <v>6481</v>
      </c>
      <c r="D235" s="14" t="s">
        <v>6482</v>
      </c>
      <c r="E235" s="14">
        <v>1075446</v>
      </c>
      <c r="F235" s="35">
        <v>44509</v>
      </c>
      <c r="G235" s="36" t="s">
        <v>5300</v>
      </c>
      <c r="H235" s="36"/>
      <c r="I235" s="36"/>
      <c r="J235" s="36"/>
      <c r="K235" s="36"/>
      <c r="L235" s="36"/>
      <c r="M235" s="36"/>
      <c r="N235" s="36"/>
      <c r="O235" s="36"/>
      <c r="P235" s="36"/>
      <c r="Q235" s="36"/>
      <c r="R235" s="36"/>
      <c r="S235" s="36"/>
      <c r="T235" s="36"/>
      <c r="U235" s="36"/>
      <c r="V235" s="42">
        <v>44510</v>
      </c>
      <c r="W235" s="14" t="s">
        <v>6483</v>
      </c>
    </row>
    <row r="236" spans="1:23" x14ac:dyDescent="0.25">
      <c r="A236" s="14" t="s">
        <v>6484</v>
      </c>
      <c r="B236" s="14">
        <v>13034633</v>
      </c>
      <c r="C236" s="14">
        <v>5.875</v>
      </c>
      <c r="D236" s="14" t="s">
        <v>6162</v>
      </c>
      <c r="E236" s="14">
        <v>1075446</v>
      </c>
      <c r="F236" s="35">
        <v>44511</v>
      </c>
      <c r="G236" s="36" t="s">
        <v>5300</v>
      </c>
      <c r="H236" s="36"/>
      <c r="I236" s="36"/>
      <c r="J236" s="36"/>
      <c r="K236" s="36"/>
      <c r="L236" s="36"/>
      <c r="M236" s="36"/>
      <c r="N236" s="36"/>
      <c r="O236" s="36"/>
      <c r="P236" s="36"/>
      <c r="Q236" s="36"/>
      <c r="R236" s="36"/>
      <c r="S236" s="36"/>
      <c r="T236" s="36"/>
      <c r="U236" s="36"/>
      <c r="V236" s="42">
        <v>44512</v>
      </c>
      <c r="W236" s="36" t="s">
        <v>6485</v>
      </c>
    </row>
    <row r="237" spans="1:23" x14ac:dyDescent="0.25">
      <c r="A237" s="14" t="s">
        <v>6486</v>
      </c>
      <c r="B237" s="14">
        <v>13461228</v>
      </c>
      <c r="C237" s="14">
        <v>16</v>
      </c>
      <c r="D237" s="14" t="s">
        <v>4389</v>
      </c>
      <c r="E237" s="14">
        <v>1092722</v>
      </c>
      <c r="F237" s="35">
        <v>44519</v>
      </c>
      <c r="G237" s="36" t="s">
        <v>5300</v>
      </c>
      <c r="H237" s="36"/>
      <c r="I237" s="36"/>
      <c r="J237" s="36"/>
      <c r="K237" s="36"/>
      <c r="L237" s="36"/>
      <c r="M237" s="36"/>
      <c r="N237" s="36"/>
      <c r="O237" s="36"/>
      <c r="P237" s="36"/>
      <c r="Q237" s="36"/>
      <c r="R237" s="36"/>
      <c r="S237" s="36"/>
      <c r="T237" s="36"/>
      <c r="U237" s="36"/>
      <c r="V237" s="42">
        <v>44519</v>
      </c>
      <c r="W237" s="36" t="s">
        <v>6487</v>
      </c>
    </row>
    <row r="238" spans="1:23" x14ac:dyDescent="0.25">
      <c r="A238" s="14" t="s">
        <v>6488</v>
      </c>
      <c r="B238" s="14">
        <v>12904345</v>
      </c>
      <c r="C238" s="14" t="s">
        <v>5328</v>
      </c>
      <c r="D238" s="14" t="s">
        <v>6092</v>
      </c>
      <c r="E238" s="14">
        <v>1005293</v>
      </c>
      <c r="F238" s="35">
        <v>44532</v>
      </c>
      <c r="G238" s="14" t="s">
        <v>5300</v>
      </c>
      <c r="H238" s="14"/>
      <c r="I238" s="14"/>
      <c r="J238" s="14"/>
      <c r="K238" s="14"/>
      <c r="L238" s="14"/>
      <c r="M238" s="14"/>
      <c r="N238" s="14"/>
      <c r="O238" s="14"/>
      <c r="P238" s="14"/>
      <c r="Q238" s="14"/>
      <c r="R238" s="14"/>
      <c r="S238" s="14"/>
      <c r="T238" s="14"/>
      <c r="U238" s="14"/>
      <c r="V238" s="35">
        <v>44536</v>
      </c>
      <c r="W238" s="14" t="s">
        <v>6474</v>
      </c>
    </row>
    <row r="239" spans="1:23" x14ac:dyDescent="0.25">
      <c r="A239" s="14" t="s">
        <v>6489</v>
      </c>
      <c r="B239" s="14">
        <v>12914698</v>
      </c>
      <c r="C239" s="14" t="s">
        <v>5328</v>
      </c>
      <c r="D239" s="14" t="s">
        <v>6092</v>
      </c>
      <c r="E239" s="14">
        <v>1005293</v>
      </c>
      <c r="F239" s="35">
        <v>44538</v>
      </c>
      <c r="G239" s="36" t="s">
        <v>5300</v>
      </c>
      <c r="H239" s="36"/>
      <c r="I239" s="36"/>
      <c r="J239" s="36"/>
      <c r="K239" s="36"/>
      <c r="L239" s="36"/>
      <c r="M239" s="36"/>
      <c r="N239" s="36"/>
      <c r="O239" s="36"/>
      <c r="P239" s="36"/>
      <c r="Q239" s="36"/>
      <c r="R239" s="36"/>
      <c r="S239" s="36"/>
      <c r="T239" s="36"/>
      <c r="U239" s="36"/>
      <c r="V239" s="42">
        <v>44542</v>
      </c>
      <c r="W239" s="36" t="s">
        <v>6474</v>
      </c>
    </row>
    <row r="240" spans="1:23" x14ac:dyDescent="0.25">
      <c r="A240" s="14" t="s">
        <v>6490</v>
      </c>
      <c r="B240" s="14">
        <v>13662666</v>
      </c>
      <c r="C240" s="14">
        <v>16</v>
      </c>
      <c r="D240" s="14" t="s">
        <v>4389</v>
      </c>
      <c r="E240" s="14">
        <v>1092722</v>
      </c>
      <c r="F240" s="35">
        <v>44557</v>
      </c>
      <c r="G240" s="36" t="s">
        <v>5300</v>
      </c>
      <c r="H240" s="36"/>
      <c r="I240" s="36"/>
      <c r="J240" s="36"/>
      <c r="K240" s="36"/>
      <c r="L240" s="36"/>
      <c r="M240" s="36"/>
      <c r="N240" s="36"/>
      <c r="O240" s="36"/>
      <c r="P240" s="36"/>
      <c r="Q240" s="36"/>
      <c r="R240" s="36"/>
      <c r="S240" s="36"/>
      <c r="T240" s="36"/>
      <c r="U240" s="36"/>
      <c r="V240" s="42">
        <v>44558</v>
      </c>
      <c r="W240" s="36" t="s">
        <v>6491</v>
      </c>
    </row>
    <row r="241" spans="1:23" x14ac:dyDescent="0.25">
      <c r="A241" s="14" t="s">
        <v>6492</v>
      </c>
      <c r="B241" s="14">
        <v>12819749</v>
      </c>
      <c r="C241" s="14" t="s">
        <v>5328</v>
      </c>
      <c r="D241" s="14" t="s">
        <v>6092</v>
      </c>
      <c r="E241" s="14">
        <v>1005293</v>
      </c>
      <c r="F241" s="35">
        <v>44558</v>
      </c>
      <c r="G241" s="36" t="s">
        <v>5300</v>
      </c>
      <c r="H241" s="36"/>
      <c r="I241" s="36"/>
      <c r="J241" s="36"/>
      <c r="K241" s="36"/>
      <c r="L241" s="36"/>
      <c r="M241" s="36"/>
      <c r="N241" s="36"/>
      <c r="O241" s="36"/>
      <c r="P241" s="36"/>
      <c r="Q241" s="36"/>
      <c r="R241" s="36"/>
      <c r="S241" s="36"/>
      <c r="T241" s="36"/>
      <c r="U241" s="36"/>
      <c r="V241" s="42">
        <v>44558</v>
      </c>
      <c r="W241" s="36" t="s">
        <v>6474</v>
      </c>
    </row>
    <row r="242" spans="1:23" x14ac:dyDescent="0.25">
      <c r="A242" s="14" t="s">
        <v>6493</v>
      </c>
      <c r="B242" s="14">
        <v>13653275</v>
      </c>
      <c r="C242" s="14">
        <v>8.5</v>
      </c>
      <c r="D242" s="14" t="s">
        <v>945</v>
      </c>
      <c r="E242" s="14">
        <v>1159702</v>
      </c>
      <c r="F242" s="35">
        <v>44560</v>
      </c>
      <c r="G242" s="36" t="s">
        <v>5300</v>
      </c>
      <c r="H242" s="36"/>
      <c r="I242" s="36"/>
      <c r="J242" s="36"/>
      <c r="K242" s="36"/>
      <c r="L242" s="36"/>
      <c r="M242" s="36"/>
      <c r="N242" s="36"/>
      <c r="O242" s="36"/>
      <c r="P242" s="36"/>
      <c r="Q242" s="36"/>
      <c r="R242" s="36"/>
      <c r="S242" s="36"/>
      <c r="T242" s="36"/>
      <c r="U242" s="36"/>
      <c r="V242" s="42">
        <v>44564</v>
      </c>
      <c r="W242" s="36" t="s">
        <v>6494</v>
      </c>
    </row>
    <row r="243" spans="1:23" x14ac:dyDescent="0.25">
      <c r="A243" s="14" t="s">
        <v>6495</v>
      </c>
      <c r="B243" s="14">
        <v>13670101</v>
      </c>
      <c r="C243" s="14">
        <v>16</v>
      </c>
      <c r="D243" s="14" t="s">
        <v>4389</v>
      </c>
      <c r="E243" s="14">
        <v>1092722</v>
      </c>
      <c r="F243" s="35">
        <v>44560</v>
      </c>
      <c r="G243" s="36" t="s">
        <v>5300</v>
      </c>
      <c r="H243" s="36"/>
      <c r="I243" s="36"/>
      <c r="J243" s="36"/>
      <c r="K243" s="36"/>
      <c r="L243" s="36"/>
      <c r="M243" s="36"/>
      <c r="N243" s="36"/>
      <c r="O243" s="36"/>
      <c r="P243" s="36"/>
      <c r="Q243" s="36"/>
      <c r="R243" s="36"/>
      <c r="S243" s="36"/>
      <c r="T243" s="36"/>
      <c r="U243" s="36"/>
      <c r="V243" s="42">
        <v>44560</v>
      </c>
      <c r="W243" s="36" t="s">
        <v>6496</v>
      </c>
    </row>
    <row r="244" spans="1:23" x14ac:dyDescent="0.25">
      <c r="A244" s="14" t="s">
        <v>6497</v>
      </c>
      <c r="B244" s="14">
        <v>13648117</v>
      </c>
      <c r="C244" s="14">
        <v>12.25</v>
      </c>
      <c r="D244" s="14" t="s">
        <v>4567</v>
      </c>
      <c r="E244" s="14">
        <v>1059146</v>
      </c>
      <c r="F244" s="35">
        <v>44573</v>
      </c>
      <c r="G244" s="36" t="s">
        <v>5300</v>
      </c>
      <c r="H244" s="36"/>
      <c r="I244" s="36"/>
      <c r="J244" s="36"/>
      <c r="K244" s="36"/>
      <c r="L244" s="36"/>
      <c r="M244" s="36"/>
      <c r="N244" s="36"/>
      <c r="O244" s="36"/>
      <c r="P244" s="36"/>
      <c r="Q244" s="36"/>
      <c r="R244" s="36"/>
      <c r="S244" s="36"/>
      <c r="T244" s="36"/>
      <c r="U244" s="36"/>
      <c r="V244" s="42">
        <v>44580</v>
      </c>
      <c r="W244" s="36" t="s">
        <v>6498</v>
      </c>
    </row>
    <row r="245" spans="1:23" x14ac:dyDescent="0.25">
      <c r="A245" s="14" t="s">
        <v>6499</v>
      </c>
      <c r="B245" s="14">
        <v>13187249</v>
      </c>
      <c r="C245" s="14">
        <v>16</v>
      </c>
      <c r="D245" s="14" t="s">
        <v>4389</v>
      </c>
      <c r="E245" s="14">
        <v>1023917</v>
      </c>
      <c r="F245" s="35">
        <v>44573</v>
      </c>
      <c r="G245" s="36" t="s">
        <v>5300</v>
      </c>
      <c r="H245" s="36"/>
      <c r="I245" s="36"/>
      <c r="J245" s="36"/>
      <c r="K245" s="36"/>
      <c r="L245" s="36"/>
      <c r="M245" s="36"/>
      <c r="N245" s="36"/>
      <c r="O245" s="36"/>
      <c r="P245" s="36"/>
      <c r="Q245" s="36"/>
      <c r="R245" s="36"/>
      <c r="S245" s="36"/>
      <c r="T245" s="36"/>
      <c r="U245" s="36"/>
      <c r="V245" s="42">
        <v>44574</v>
      </c>
      <c r="W245" s="36" t="s">
        <v>6500</v>
      </c>
    </row>
    <row r="246" spans="1:23" x14ac:dyDescent="0.25">
      <c r="A246" s="14" t="s">
        <v>6501</v>
      </c>
      <c r="B246" s="14">
        <v>13187250</v>
      </c>
      <c r="C246" s="14">
        <v>16</v>
      </c>
      <c r="D246" s="14" t="s">
        <v>4389</v>
      </c>
      <c r="E246" s="14">
        <v>1023917</v>
      </c>
      <c r="F246" s="35">
        <v>44573</v>
      </c>
      <c r="G246" s="36" t="s">
        <v>5300</v>
      </c>
      <c r="H246" s="36"/>
      <c r="I246" s="36"/>
      <c r="J246" s="36"/>
      <c r="K246" s="36"/>
      <c r="L246" s="36"/>
      <c r="M246" s="36"/>
      <c r="N246" s="36"/>
      <c r="O246" s="36"/>
      <c r="P246" s="36"/>
      <c r="Q246" s="36"/>
      <c r="R246" s="36"/>
      <c r="S246" s="36"/>
      <c r="T246" s="36"/>
      <c r="U246" s="36"/>
      <c r="V246" s="42">
        <v>44578</v>
      </c>
      <c r="W246" s="36" t="s">
        <v>6500</v>
      </c>
    </row>
    <row r="247" spans="1:23" x14ac:dyDescent="0.25">
      <c r="A247" s="14" t="s">
        <v>6502</v>
      </c>
      <c r="B247" s="14">
        <v>13685092</v>
      </c>
      <c r="C247" s="14">
        <v>16</v>
      </c>
      <c r="D247" s="14" t="s">
        <v>4389</v>
      </c>
      <c r="E247" s="14">
        <v>1092722</v>
      </c>
      <c r="F247" s="35">
        <v>44606</v>
      </c>
      <c r="G247" s="36" t="s">
        <v>5300</v>
      </c>
      <c r="H247" s="36"/>
      <c r="I247" s="36"/>
      <c r="J247" s="36"/>
      <c r="K247" s="36"/>
      <c r="L247" s="36"/>
      <c r="M247" s="36"/>
      <c r="N247" s="36"/>
      <c r="O247" s="36"/>
      <c r="P247" s="36"/>
      <c r="Q247" s="36"/>
      <c r="R247" s="36"/>
      <c r="S247" s="36"/>
      <c r="T247" s="36"/>
      <c r="U247" s="36"/>
      <c r="V247" s="42">
        <v>44607</v>
      </c>
      <c r="W247" s="36" t="s">
        <v>6500</v>
      </c>
    </row>
    <row r="248" spans="1:23" x14ac:dyDescent="0.25">
      <c r="A248" s="14" t="s">
        <v>6503</v>
      </c>
      <c r="B248" s="14">
        <v>13685094</v>
      </c>
      <c r="C248" s="14">
        <v>16</v>
      </c>
      <c r="D248" s="14" t="s">
        <v>4389</v>
      </c>
      <c r="E248" s="14">
        <v>1092722</v>
      </c>
      <c r="F248" s="35">
        <v>44606</v>
      </c>
      <c r="G248" s="36" t="s">
        <v>5300</v>
      </c>
      <c r="H248" s="36"/>
      <c r="I248" s="36"/>
      <c r="J248" s="36"/>
      <c r="K248" s="36"/>
      <c r="L248" s="36"/>
      <c r="M248" s="36"/>
      <c r="N248" s="36"/>
      <c r="O248" s="36"/>
      <c r="P248" s="36"/>
      <c r="Q248" s="36"/>
      <c r="R248" s="36"/>
      <c r="S248" s="36"/>
      <c r="T248" s="36"/>
      <c r="U248" s="36"/>
      <c r="V248" s="42">
        <v>44607</v>
      </c>
      <c r="W248" s="36" t="s">
        <v>6500</v>
      </c>
    </row>
    <row r="249" spans="1:23" x14ac:dyDescent="0.25">
      <c r="A249" s="14" t="s">
        <v>6504</v>
      </c>
      <c r="B249" s="14">
        <v>12517497</v>
      </c>
      <c r="C249" s="14">
        <v>17</v>
      </c>
      <c r="D249" s="14" t="s">
        <v>4672</v>
      </c>
      <c r="E249" s="14">
        <v>886362</v>
      </c>
      <c r="F249" s="35">
        <v>44612</v>
      </c>
      <c r="G249" s="36" t="s">
        <v>5300</v>
      </c>
      <c r="H249" s="36"/>
      <c r="I249" s="36"/>
      <c r="J249" s="36"/>
      <c r="K249" s="36"/>
      <c r="L249" s="36"/>
      <c r="M249" s="36"/>
      <c r="N249" s="36"/>
      <c r="O249" s="36"/>
      <c r="P249" s="36"/>
      <c r="Q249" s="36"/>
      <c r="R249" s="36"/>
      <c r="S249" s="36"/>
      <c r="T249" s="36"/>
      <c r="U249" s="36"/>
      <c r="V249" s="42">
        <v>44622</v>
      </c>
      <c r="W249" s="36" t="s">
        <v>6505</v>
      </c>
    </row>
    <row r="250" spans="1:23" x14ac:dyDescent="0.25">
      <c r="A250" s="14" t="s">
        <v>6506</v>
      </c>
      <c r="B250" s="14">
        <v>13685093</v>
      </c>
      <c r="C250" s="14">
        <v>16</v>
      </c>
      <c r="D250" s="14" t="s">
        <v>4389</v>
      </c>
      <c r="E250" s="14">
        <v>1092722</v>
      </c>
      <c r="F250" s="35">
        <v>44613</v>
      </c>
      <c r="G250" s="36" t="s">
        <v>5300</v>
      </c>
      <c r="H250" s="36"/>
      <c r="I250" s="36"/>
      <c r="J250" s="36"/>
      <c r="K250" s="36"/>
      <c r="L250" s="36"/>
      <c r="M250" s="36"/>
      <c r="N250" s="36"/>
      <c r="O250" s="36"/>
      <c r="P250" s="36"/>
      <c r="Q250" s="36"/>
      <c r="R250" s="36"/>
      <c r="S250" s="36"/>
      <c r="T250" s="36"/>
      <c r="U250" s="36"/>
      <c r="V250" s="42">
        <v>44619</v>
      </c>
      <c r="W250" s="36" t="s">
        <v>6500</v>
      </c>
    </row>
    <row r="251" spans="1:23" x14ac:dyDescent="0.25">
      <c r="A251" s="14" t="s">
        <v>6507</v>
      </c>
      <c r="B251" s="14">
        <v>13120858</v>
      </c>
      <c r="C251" s="14">
        <v>28</v>
      </c>
      <c r="D251" s="14" t="s">
        <v>6508</v>
      </c>
      <c r="E251" s="14">
        <v>1087849</v>
      </c>
      <c r="F251" s="35">
        <v>44633</v>
      </c>
      <c r="G251" s="36" t="s">
        <v>5300</v>
      </c>
      <c r="H251" s="36"/>
      <c r="I251" s="36"/>
      <c r="J251" s="36"/>
      <c r="K251" s="36"/>
      <c r="L251" s="36"/>
      <c r="M251" s="36"/>
      <c r="N251" s="36"/>
      <c r="O251" s="36"/>
      <c r="P251" s="36"/>
      <c r="Q251" s="36"/>
      <c r="R251" s="36"/>
      <c r="S251" s="36"/>
      <c r="T251" s="36"/>
      <c r="U251" s="36"/>
      <c r="V251" s="42">
        <v>44634</v>
      </c>
      <c r="W251" s="36" t="s">
        <v>6509</v>
      </c>
    </row>
    <row r="252" spans="1:23" x14ac:dyDescent="0.25">
      <c r="A252" s="14" t="s">
        <v>6510</v>
      </c>
      <c r="B252" s="14">
        <v>13305302</v>
      </c>
      <c r="C252" s="14">
        <v>12</v>
      </c>
      <c r="D252" s="14" t="s">
        <v>3996</v>
      </c>
      <c r="E252" s="14">
        <v>1121983</v>
      </c>
      <c r="F252" s="35">
        <v>44664</v>
      </c>
      <c r="G252" s="36" t="s">
        <v>5300</v>
      </c>
      <c r="H252" s="36"/>
      <c r="I252" s="36"/>
      <c r="J252" s="36"/>
      <c r="K252" s="36"/>
      <c r="L252" s="36"/>
      <c r="M252" s="36"/>
      <c r="N252" s="36"/>
      <c r="O252" s="36"/>
      <c r="P252" s="36"/>
      <c r="Q252" s="36"/>
      <c r="R252" s="36"/>
      <c r="S252" s="36"/>
      <c r="T252" s="36"/>
      <c r="U252" s="36"/>
      <c r="V252" s="42">
        <v>44668</v>
      </c>
      <c r="W252" s="36" t="s">
        <v>6509</v>
      </c>
    </row>
    <row r="253" spans="1:23" x14ac:dyDescent="0.25">
      <c r="A253" s="14" t="s">
        <v>6511</v>
      </c>
      <c r="B253" s="14">
        <v>13685095</v>
      </c>
      <c r="C253" s="14">
        <v>16</v>
      </c>
      <c r="D253" s="14" t="s">
        <v>4389</v>
      </c>
      <c r="E253" s="14">
        <v>1092722</v>
      </c>
      <c r="F253" s="35">
        <v>44692</v>
      </c>
      <c r="G253" s="36" t="s">
        <v>5300</v>
      </c>
      <c r="H253" s="36"/>
      <c r="I253" s="36"/>
      <c r="J253" s="36"/>
      <c r="K253" s="36"/>
      <c r="L253" s="36"/>
      <c r="M253" s="36"/>
      <c r="N253" s="36"/>
      <c r="O253" s="36"/>
      <c r="P253" s="36"/>
      <c r="Q253" s="36"/>
      <c r="R253" s="36"/>
      <c r="S253" s="36"/>
      <c r="T253" s="36"/>
      <c r="U253" s="36"/>
      <c r="V253" s="42">
        <v>44697</v>
      </c>
      <c r="W253" s="36" t="s">
        <v>6512</v>
      </c>
    </row>
    <row r="254" spans="1:23" x14ac:dyDescent="0.25">
      <c r="A254" s="14" t="s">
        <v>6513</v>
      </c>
      <c r="B254" s="14">
        <v>13558453</v>
      </c>
      <c r="C254" s="14">
        <v>8.375</v>
      </c>
      <c r="D254" s="14" t="s">
        <v>3908</v>
      </c>
      <c r="E254" s="14">
        <v>1056029</v>
      </c>
      <c r="F254" s="35">
        <v>44703</v>
      </c>
      <c r="G254" s="36" t="s">
        <v>5300</v>
      </c>
      <c r="H254" s="36"/>
      <c r="I254" s="36"/>
      <c r="J254" s="36"/>
      <c r="K254" s="36"/>
      <c r="L254" s="36"/>
      <c r="M254" s="36"/>
      <c r="N254" s="36"/>
      <c r="O254" s="36"/>
      <c r="P254" s="36"/>
      <c r="Q254" s="36"/>
      <c r="R254" s="36"/>
      <c r="S254" s="36"/>
      <c r="T254" s="36"/>
      <c r="U254" s="36"/>
      <c r="V254" s="42">
        <v>44705</v>
      </c>
      <c r="W254" s="36" t="s">
        <v>6514</v>
      </c>
    </row>
    <row r="255" spans="1:23" x14ac:dyDescent="0.25">
      <c r="A255" s="14" t="s">
        <v>6515</v>
      </c>
      <c r="B255" s="14">
        <v>13740201</v>
      </c>
      <c r="C255" s="14">
        <v>12</v>
      </c>
      <c r="D255" s="14" t="s">
        <v>3922</v>
      </c>
      <c r="E255" s="14">
        <v>1005462</v>
      </c>
      <c r="F255" s="35">
        <v>44775</v>
      </c>
      <c r="G255" s="36" t="s">
        <v>5300</v>
      </c>
      <c r="H255" s="36"/>
      <c r="I255" s="36"/>
      <c r="J255" s="36"/>
      <c r="K255" s="36"/>
      <c r="L255" s="36"/>
      <c r="M255" s="36"/>
      <c r="N255" s="36"/>
      <c r="O255" s="36"/>
      <c r="P255" s="36"/>
      <c r="Q255" s="36"/>
      <c r="R255" s="36"/>
      <c r="S255" s="36"/>
      <c r="T255" s="36"/>
      <c r="U255" s="36"/>
      <c r="V255" s="42">
        <v>44794</v>
      </c>
      <c r="W255" s="36" t="s">
        <v>6472</v>
      </c>
    </row>
    <row r="256" spans="1:23" x14ac:dyDescent="0.25">
      <c r="A256" s="14" t="s">
        <v>6516</v>
      </c>
      <c r="B256" s="14">
        <v>13697080</v>
      </c>
      <c r="C256" s="14">
        <v>16</v>
      </c>
      <c r="D256" s="14" t="s">
        <v>4389</v>
      </c>
      <c r="E256" s="14">
        <v>1092722</v>
      </c>
      <c r="F256" s="35">
        <v>44780</v>
      </c>
      <c r="G256" s="36" t="s">
        <v>5300</v>
      </c>
      <c r="H256" s="36"/>
      <c r="I256" s="36"/>
      <c r="J256" s="36"/>
      <c r="K256" s="36"/>
      <c r="L256" s="36"/>
      <c r="M256" s="36"/>
      <c r="N256" s="36"/>
      <c r="O256" s="36"/>
      <c r="P256" s="36"/>
      <c r="Q256" s="36"/>
      <c r="R256" s="36"/>
      <c r="S256" s="36"/>
      <c r="T256" s="36"/>
      <c r="U256" s="36"/>
      <c r="V256" s="35">
        <v>44783</v>
      </c>
      <c r="W256" s="14" t="s">
        <v>6512</v>
      </c>
    </row>
    <row r="257" spans="1:24" x14ac:dyDescent="0.25">
      <c r="A257" s="14" t="s">
        <v>6517</v>
      </c>
      <c r="B257" s="14">
        <v>13697081</v>
      </c>
      <c r="C257" s="14">
        <v>16</v>
      </c>
      <c r="D257" s="14" t="s">
        <v>4389</v>
      </c>
      <c r="E257" s="14">
        <v>1092722</v>
      </c>
      <c r="F257" s="35">
        <v>44780</v>
      </c>
      <c r="G257" s="36" t="s">
        <v>5300</v>
      </c>
      <c r="H257" s="36"/>
      <c r="I257" s="36"/>
      <c r="J257" s="36"/>
      <c r="K257" s="36"/>
      <c r="L257" s="36"/>
      <c r="M257" s="36"/>
      <c r="N257" s="36"/>
      <c r="O257" s="36"/>
      <c r="P257" s="36"/>
      <c r="Q257" s="36"/>
      <c r="R257" s="36"/>
      <c r="S257" s="36"/>
      <c r="T257" s="36"/>
      <c r="U257" s="36"/>
      <c r="V257" s="42">
        <v>44782</v>
      </c>
      <c r="W257" s="36" t="s">
        <v>6512</v>
      </c>
    </row>
    <row r="258" spans="1:24" x14ac:dyDescent="0.25">
      <c r="A258" s="14" t="s">
        <v>6518</v>
      </c>
      <c r="B258" s="14">
        <v>13697082</v>
      </c>
      <c r="C258" s="14">
        <v>16</v>
      </c>
      <c r="D258" s="14" t="s">
        <v>4389</v>
      </c>
      <c r="E258" s="14">
        <v>1092722</v>
      </c>
      <c r="F258" s="35">
        <v>44787</v>
      </c>
      <c r="G258" s="36" t="s">
        <v>5300</v>
      </c>
      <c r="H258" s="36"/>
      <c r="I258" s="36"/>
      <c r="J258" s="36"/>
      <c r="K258" s="36"/>
      <c r="L258" s="36"/>
      <c r="M258" s="36"/>
      <c r="N258" s="36"/>
      <c r="O258" s="36"/>
      <c r="P258" s="36"/>
      <c r="Q258" s="36"/>
      <c r="R258" s="36"/>
      <c r="S258" s="36"/>
      <c r="T258" s="36"/>
      <c r="U258" s="36"/>
      <c r="V258" s="42">
        <v>44790</v>
      </c>
      <c r="W258" s="36" t="s">
        <v>6519</v>
      </c>
    </row>
    <row r="259" spans="1:24" x14ac:dyDescent="0.25">
      <c r="A259" s="14" t="s">
        <v>6520</v>
      </c>
      <c r="B259" s="14">
        <v>13719631</v>
      </c>
      <c r="C259" s="14">
        <v>16</v>
      </c>
      <c r="D259" s="14" t="s">
        <v>4389</v>
      </c>
      <c r="E259" s="14">
        <v>1092722</v>
      </c>
      <c r="F259" s="35">
        <v>44787</v>
      </c>
      <c r="G259" s="36" t="s">
        <v>5300</v>
      </c>
      <c r="H259" s="36"/>
      <c r="I259" s="36"/>
      <c r="J259" s="36"/>
      <c r="K259" s="36"/>
      <c r="L259" s="36"/>
      <c r="M259" s="36"/>
      <c r="N259" s="36"/>
      <c r="O259" s="36"/>
      <c r="P259" s="36"/>
      <c r="Q259" s="36"/>
      <c r="R259" s="36"/>
      <c r="S259" s="36"/>
      <c r="T259" s="36"/>
      <c r="U259" s="36"/>
      <c r="V259" s="42">
        <v>44788</v>
      </c>
      <c r="W259" s="36" t="s">
        <v>6519</v>
      </c>
    </row>
    <row r="260" spans="1:24" x14ac:dyDescent="0.25">
      <c r="A260" s="14" t="s">
        <v>6521</v>
      </c>
      <c r="B260" s="14">
        <v>13648115</v>
      </c>
      <c r="C260" s="14">
        <v>12.25</v>
      </c>
      <c r="D260" s="14" t="s">
        <v>4567</v>
      </c>
      <c r="E260" s="14" t="s">
        <v>6522</v>
      </c>
      <c r="F260" s="35">
        <v>44788</v>
      </c>
      <c r="G260" s="36" t="s">
        <v>5300</v>
      </c>
      <c r="H260" s="36"/>
      <c r="I260" s="36"/>
      <c r="J260" s="36"/>
      <c r="K260" s="36"/>
      <c r="L260" s="36"/>
      <c r="M260" s="36"/>
      <c r="N260" s="36"/>
      <c r="O260" s="36"/>
      <c r="P260" s="36"/>
      <c r="Q260" s="36"/>
      <c r="R260" s="36"/>
      <c r="S260" s="36"/>
      <c r="T260" s="36"/>
      <c r="U260" s="36"/>
      <c r="V260" s="42">
        <v>44789</v>
      </c>
      <c r="W260" s="36" t="s">
        <v>6523</v>
      </c>
    </row>
    <row r="261" spans="1:24" x14ac:dyDescent="0.25">
      <c r="A261" s="14" t="s">
        <v>6524</v>
      </c>
      <c r="B261" s="14">
        <v>13719630</v>
      </c>
      <c r="C261" s="14">
        <v>16</v>
      </c>
      <c r="D261" s="14" t="s">
        <v>4389</v>
      </c>
      <c r="E261" s="14">
        <v>1092722</v>
      </c>
      <c r="F261" s="35">
        <v>44818</v>
      </c>
      <c r="G261" s="36" t="s">
        <v>5300</v>
      </c>
      <c r="H261" s="36"/>
      <c r="I261" s="36"/>
      <c r="J261" s="36"/>
      <c r="K261" s="36"/>
      <c r="L261" s="36"/>
      <c r="M261" s="36"/>
      <c r="N261" s="36"/>
      <c r="O261" s="36"/>
      <c r="P261" s="36"/>
      <c r="Q261" s="36"/>
      <c r="R261" s="36"/>
      <c r="S261" s="36"/>
      <c r="T261" s="36"/>
      <c r="U261" s="36"/>
      <c r="V261" s="42">
        <v>44821</v>
      </c>
      <c r="W261" s="36" t="s">
        <v>6525</v>
      </c>
    </row>
    <row r="262" spans="1:24" x14ac:dyDescent="0.25">
      <c r="A262" s="14" t="s">
        <v>6526</v>
      </c>
      <c r="B262" s="14">
        <v>13479755</v>
      </c>
      <c r="C262" s="14">
        <v>12.25</v>
      </c>
      <c r="D262" s="14" t="s">
        <v>4567</v>
      </c>
      <c r="E262" s="14">
        <v>1059146</v>
      </c>
      <c r="F262" s="35">
        <v>44829</v>
      </c>
      <c r="G262" s="36" t="s">
        <v>5300</v>
      </c>
      <c r="H262" s="36"/>
      <c r="I262" s="36"/>
      <c r="J262" s="36"/>
      <c r="K262" s="36"/>
      <c r="L262" s="36"/>
      <c r="M262" s="36"/>
      <c r="N262" s="36"/>
      <c r="O262" s="36"/>
      <c r="P262" s="36"/>
      <c r="Q262" s="36"/>
      <c r="R262" s="36"/>
      <c r="S262" s="36"/>
      <c r="T262" s="36"/>
      <c r="U262" s="36"/>
      <c r="V262" s="35">
        <v>44832</v>
      </c>
      <c r="W262" s="14" t="s">
        <v>6527</v>
      </c>
      <c r="X262" s="70" t="str">
        <f t="shared" ref="X262:X293" si="5">A262&amp;"_"&amp;B262</f>
        <v>2022-ARDT-19_13479755</v>
      </c>
    </row>
    <row r="263" spans="1:24" x14ac:dyDescent="0.25">
      <c r="A263" s="14" t="s">
        <v>6528</v>
      </c>
      <c r="B263" s="14">
        <v>13648116</v>
      </c>
      <c r="C263" s="14">
        <v>12.25</v>
      </c>
      <c r="D263" s="14" t="s">
        <v>4567</v>
      </c>
      <c r="E263" s="14">
        <v>1059146</v>
      </c>
      <c r="F263" s="35">
        <v>44829</v>
      </c>
      <c r="G263" s="36" t="s">
        <v>5300</v>
      </c>
      <c r="H263" s="36"/>
      <c r="I263" s="36"/>
      <c r="J263" s="36"/>
      <c r="K263" s="36"/>
      <c r="L263" s="36"/>
      <c r="M263" s="36"/>
      <c r="N263" s="36"/>
      <c r="O263" s="36"/>
      <c r="P263" s="36"/>
      <c r="Q263" s="36"/>
      <c r="R263" s="36"/>
      <c r="S263" s="36"/>
      <c r="T263" s="36"/>
      <c r="U263" s="36"/>
      <c r="V263" s="42">
        <v>44832</v>
      </c>
      <c r="W263" s="36" t="s">
        <v>6527</v>
      </c>
      <c r="X263" s="70" t="str">
        <f t="shared" si="5"/>
        <v>2022-ARDT-20_13648116</v>
      </c>
    </row>
    <row r="264" spans="1:24" x14ac:dyDescent="0.25">
      <c r="A264" s="14" t="s">
        <v>6529</v>
      </c>
      <c r="B264" s="14">
        <v>13765913</v>
      </c>
      <c r="C264" s="14">
        <v>16</v>
      </c>
      <c r="D264" s="14" t="s">
        <v>6530</v>
      </c>
      <c r="E264" s="14">
        <v>1218052</v>
      </c>
      <c r="F264" s="35">
        <v>44852</v>
      </c>
      <c r="G264" s="36" t="s">
        <v>5300</v>
      </c>
      <c r="H264" s="36"/>
      <c r="I264" s="36"/>
      <c r="J264" s="36"/>
      <c r="K264" s="36"/>
      <c r="L264" s="36"/>
      <c r="M264" s="36"/>
      <c r="N264" s="36"/>
      <c r="O264" s="36"/>
      <c r="P264" s="36"/>
      <c r="Q264" s="36"/>
      <c r="R264" s="36"/>
      <c r="S264" s="36"/>
      <c r="T264" s="36"/>
      <c r="U264" s="36"/>
      <c r="V264" s="42" t="s">
        <v>5641</v>
      </c>
      <c r="W264" s="36" t="s">
        <v>6531</v>
      </c>
      <c r="X264" s="70" t="str">
        <f t="shared" si="5"/>
        <v>2022-ARDT-21_13765913</v>
      </c>
    </row>
    <row r="265" spans="1:24" x14ac:dyDescent="0.25">
      <c r="A265" s="14" t="s">
        <v>6532</v>
      </c>
      <c r="B265" s="14">
        <v>13711527</v>
      </c>
      <c r="C265" s="14">
        <v>17</v>
      </c>
      <c r="D265" s="14" t="s">
        <v>4405</v>
      </c>
      <c r="E265" s="14">
        <v>1207425</v>
      </c>
      <c r="F265" s="35">
        <v>44860</v>
      </c>
      <c r="G265" s="36" t="s">
        <v>5300</v>
      </c>
      <c r="H265" s="36"/>
      <c r="I265" s="36"/>
      <c r="J265" s="36"/>
      <c r="K265" s="36"/>
      <c r="L265" s="36"/>
      <c r="M265" s="36"/>
      <c r="N265" s="36"/>
      <c r="O265" s="36"/>
      <c r="P265" s="36"/>
      <c r="Q265" s="36"/>
      <c r="R265" s="36"/>
      <c r="S265" s="36"/>
      <c r="T265" s="36"/>
      <c r="U265" s="36"/>
      <c r="V265" s="42">
        <v>44882</v>
      </c>
      <c r="W265" s="36"/>
      <c r="X265" s="70" t="str">
        <f t="shared" si="5"/>
        <v>2022-ARDT-22_13711527</v>
      </c>
    </row>
    <row r="266" spans="1:24" x14ac:dyDescent="0.25">
      <c r="A266" s="14" t="s">
        <v>6533</v>
      </c>
      <c r="B266" s="14">
        <v>13863504</v>
      </c>
      <c r="C266" s="14">
        <v>16</v>
      </c>
      <c r="D266" s="14" t="s">
        <v>4389</v>
      </c>
      <c r="E266" s="14">
        <v>1092722</v>
      </c>
      <c r="F266" s="35">
        <v>44928</v>
      </c>
      <c r="G266" s="36" t="s">
        <v>5300</v>
      </c>
      <c r="H266" s="36"/>
      <c r="I266" s="36"/>
      <c r="J266" s="36"/>
      <c r="K266" s="36"/>
      <c r="L266" s="36"/>
      <c r="M266" s="36"/>
      <c r="N266" s="36"/>
      <c r="O266" s="36"/>
      <c r="P266" s="36"/>
      <c r="Q266" s="36"/>
      <c r="R266" s="36"/>
      <c r="S266" s="36"/>
      <c r="T266" s="36"/>
      <c r="U266" s="36"/>
      <c r="V266" s="42">
        <v>44932</v>
      </c>
      <c r="W266" s="36" t="s">
        <v>6519</v>
      </c>
      <c r="X266" s="70" t="str">
        <f t="shared" si="5"/>
        <v>2023-ARDT-01_13863504</v>
      </c>
    </row>
    <row r="267" spans="1:24" x14ac:dyDescent="0.25">
      <c r="A267" s="14" t="s">
        <v>6534</v>
      </c>
      <c r="B267" s="14">
        <v>13825366</v>
      </c>
      <c r="C267" s="14">
        <v>12</v>
      </c>
      <c r="D267" s="14" t="s">
        <v>6535</v>
      </c>
      <c r="E267" s="14">
        <v>1223715</v>
      </c>
      <c r="F267" s="35">
        <v>44931</v>
      </c>
      <c r="G267" s="36" t="s">
        <v>5300</v>
      </c>
      <c r="H267" s="36"/>
      <c r="I267" s="36"/>
      <c r="J267" s="36"/>
      <c r="K267" s="36"/>
      <c r="L267" s="36"/>
      <c r="M267" s="36"/>
      <c r="N267" s="36"/>
      <c r="O267" s="36"/>
      <c r="P267" s="36"/>
      <c r="Q267" s="36"/>
      <c r="R267" s="36"/>
      <c r="S267" s="36"/>
      <c r="T267" s="36"/>
      <c r="U267" s="36"/>
      <c r="V267" s="42">
        <v>44932</v>
      </c>
      <c r="W267" s="36" t="s">
        <v>6536</v>
      </c>
      <c r="X267" s="70" t="str">
        <f t="shared" si="5"/>
        <v>2023-ARDT-02_13825366</v>
      </c>
    </row>
    <row r="268" spans="1:24" x14ac:dyDescent="0.25">
      <c r="A268" s="14" t="s">
        <v>6537</v>
      </c>
      <c r="B268" s="14">
        <v>13868154</v>
      </c>
      <c r="C268" s="14">
        <v>16</v>
      </c>
      <c r="D268" s="14" t="s">
        <v>4389</v>
      </c>
      <c r="E268" s="14" t="s">
        <v>4355</v>
      </c>
      <c r="F268" s="35">
        <v>44935</v>
      </c>
      <c r="G268" s="36" t="s">
        <v>5300</v>
      </c>
      <c r="H268" s="36"/>
      <c r="I268" s="36"/>
      <c r="J268" s="36"/>
      <c r="K268" s="36"/>
      <c r="L268" s="36"/>
      <c r="M268" s="36"/>
      <c r="N268" s="36"/>
      <c r="O268" s="36"/>
      <c r="P268" s="36"/>
      <c r="Q268" s="36"/>
      <c r="R268" s="36"/>
      <c r="S268" s="36"/>
      <c r="T268" s="36"/>
      <c r="U268" s="36"/>
      <c r="V268" s="35">
        <v>44938</v>
      </c>
      <c r="W268" s="14" t="s">
        <v>6519</v>
      </c>
      <c r="X268" s="70" t="str">
        <f t="shared" si="5"/>
        <v>2023-ARDT-003_13868154</v>
      </c>
    </row>
    <row r="269" spans="1:24" x14ac:dyDescent="0.25">
      <c r="A269" s="70" t="s">
        <v>6538</v>
      </c>
      <c r="B269" s="14">
        <v>13867768</v>
      </c>
      <c r="C269" s="14">
        <v>16</v>
      </c>
      <c r="D269" s="14" t="s">
        <v>4389</v>
      </c>
      <c r="E269" s="14" t="s">
        <v>4355</v>
      </c>
      <c r="F269" s="35">
        <v>44936</v>
      </c>
      <c r="G269" s="36" t="s">
        <v>5300</v>
      </c>
      <c r="H269" s="36"/>
      <c r="I269" s="36"/>
      <c r="J269" s="36"/>
      <c r="K269" s="36"/>
      <c r="L269" s="36"/>
      <c r="M269" s="36"/>
      <c r="N269" s="36"/>
      <c r="O269" s="36"/>
      <c r="P269" s="36"/>
      <c r="Q269" s="36"/>
      <c r="R269" s="36"/>
      <c r="S269" s="36"/>
      <c r="T269" s="36"/>
      <c r="U269" s="36"/>
      <c r="V269" s="42">
        <v>44941</v>
      </c>
      <c r="W269" s="36" t="s">
        <v>6519</v>
      </c>
      <c r="X269" s="70" t="str">
        <f t="shared" si="5"/>
        <v>2023-ARDT-004_13867768</v>
      </c>
    </row>
    <row r="270" spans="1:24" x14ac:dyDescent="0.25">
      <c r="A270" s="14" t="s">
        <v>6539</v>
      </c>
      <c r="B270" s="14">
        <v>13865873</v>
      </c>
      <c r="C270" s="14">
        <v>16</v>
      </c>
      <c r="D270" s="14" t="s">
        <v>4389</v>
      </c>
      <c r="E270" s="14">
        <v>1092722</v>
      </c>
      <c r="F270" s="35">
        <v>44958</v>
      </c>
      <c r="G270" s="36" t="s">
        <v>5300</v>
      </c>
      <c r="H270" s="36"/>
      <c r="I270" s="36"/>
      <c r="J270" s="36"/>
      <c r="K270" s="36"/>
      <c r="L270" s="36"/>
      <c r="M270" s="36"/>
      <c r="N270" s="36"/>
      <c r="O270" s="36"/>
      <c r="P270" s="36"/>
      <c r="Q270" s="36"/>
      <c r="R270" s="36"/>
      <c r="S270" s="36"/>
      <c r="T270" s="36"/>
      <c r="U270" s="36"/>
      <c r="V270" s="42">
        <v>44958</v>
      </c>
      <c r="W270" s="36" t="s">
        <v>6519</v>
      </c>
      <c r="X270" s="70" t="str">
        <f t="shared" si="5"/>
        <v>2023-ARDT-005_13865873</v>
      </c>
    </row>
    <row r="271" spans="1:24" x14ac:dyDescent="0.25">
      <c r="A271" s="14" t="s">
        <v>6540</v>
      </c>
      <c r="B271" s="14">
        <v>13867767</v>
      </c>
      <c r="C271" s="14">
        <v>16</v>
      </c>
      <c r="D271" s="14" t="s">
        <v>4389</v>
      </c>
      <c r="E271" s="14">
        <v>1092722</v>
      </c>
      <c r="F271" s="35">
        <v>44958</v>
      </c>
      <c r="G271" s="36" t="s">
        <v>5300</v>
      </c>
      <c r="H271" s="36"/>
      <c r="I271" s="36"/>
      <c r="J271" s="36"/>
      <c r="K271" s="36"/>
      <c r="L271" s="36"/>
      <c r="M271" s="36"/>
      <c r="N271" s="36"/>
      <c r="O271" s="36"/>
      <c r="P271" s="36"/>
      <c r="Q271" s="36"/>
      <c r="R271" s="36"/>
      <c r="S271" s="36"/>
      <c r="T271" s="36"/>
      <c r="U271" s="36"/>
      <c r="V271" s="42">
        <v>44964</v>
      </c>
      <c r="W271" s="36" t="s">
        <v>6519</v>
      </c>
      <c r="X271" s="70" t="str">
        <f t="shared" si="5"/>
        <v>2023-ARDT-006_13867767</v>
      </c>
    </row>
    <row r="272" spans="1:24" x14ac:dyDescent="0.25">
      <c r="A272" s="14" t="s">
        <v>6541</v>
      </c>
      <c r="B272" s="14">
        <v>13865015</v>
      </c>
      <c r="C272" s="14">
        <v>16</v>
      </c>
      <c r="D272" s="14" t="s">
        <v>4389</v>
      </c>
      <c r="E272" s="14">
        <v>1092722</v>
      </c>
      <c r="F272" s="35">
        <v>44959</v>
      </c>
      <c r="G272" s="36" t="s">
        <v>5300</v>
      </c>
      <c r="H272" s="36"/>
      <c r="I272" s="36"/>
      <c r="J272" s="36"/>
      <c r="K272" s="36"/>
      <c r="L272" s="36"/>
      <c r="M272" s="36"/>
      <c r="N272" s="36"/>
      <c r="O272" s="36"/>
      <c r="P272" s="36"/>
      <c r="Q272" s="36"/>
      <c r="R272" s="36"/>
      <c r="S272" s="36"/>
      <c r="T272" s="36"/>
      <c r="U272" s="36"/>
      <c r="V272" s="42">
        <v>44964</v>
      </c>
      <c r="W272" s="36" t="s">
        <v>6519</v>
      </c>
      <c r="X272" s="70" t="str">
        <f t="shared" si="5"/>
        <v>2023-ARDT-007_13865015</v>
      </c>
    </row>
    <row r="273" spans="1:24" x14ac:dyDescent="0.25">
      <c r="A273" s="14" t="s">
        <v>6542</v>
      </c>
      <c r="B273" s="14">
        <v>13867750</v>
      </c>
      <c r="C273" s="14">
        <v>16</v>
      </c>
      <c r="D273" s="14" t="s">
        <v>4389</v>
      </c>
      <c r="E273" s="14">
        <v>1092722</v>
      </c>
      <c r="F273" s="35">
        <v>44986</v>
      </c>
      <c r="G273" s="36" t="s">
        <v>5300</v>
      </c>
      <c r="H273" s="36"/>
      <c r="I273" s="36"/>
      <c r="J273" s="36"/>
      <c r="K273" s="36"/>
      <c r="L273" s="36"/>
      <c r="M273" s="36"/>
      <c r="N273" s="36"/>
      <c r="O273" s="36"/>
      <c r="P273" s="36"/>
      <c r="Q273" s="36"/>
      <c r="R273" s="36"/>
      <c r="S273" s="36"/>
      <c r="T273" s="36"/>
      <c r="U273" s="36"/>
      <c r="V273" s="42">
        <v>44987</v>
      </c>
      <c r="W273" s="36" t="s">
        <v>6519</v>
      </c>
      <c r="X273" s="70" t="str">
        <f t="shared" si="5"/>
        <v>2023-ARDT-008_13867750</v>
      </c>
    </row>
    <row r="274" spans="1:24" x14ac:dyDescent="0.25">
      <c r="A274" s="14" t="s">
        <v>6543</v>
      </c>
      <c r="B274" s="14">
        <v>13874577</v>
      </c>
      <c r="C274" s="14">
        <v>16</v>
      </c>
      <c r="D274" s="14" t="s">
        <v>4389</v>
      </c>
      <c r="E274" s="14">
        <v>1092722</v>
      </c>
      <c r="F274" s="35">
        <v>44986</v>
      </c>
      <c r="G274" s="36" t="s">
        <v>5300</v>
      </c>
      <c r="H274" s="36"/>
      <c r="I274" s="36"/>
      <c r="J274" s="36"/>
      <c r="K274" s="36"/>
      <c r="L274" s="36"/>
      <c r="M274" s="36"/>
      <c r="N274" s="36"/>
      <c r="O274" s="36"/>
      <c r="P274" s="36"/>
      <c r="Q274" s="36"/>
      <c r="R274" s="36"/>
      <c r="S274" s="36"/>
      <c r="T274" s="36"/>
      <c r="U274" s="36"/>
      <c r="V274" s="35">
        <v>44990</v>
      </c>
      <c r="W274" s="36" t="s">
        <v>6519</v>
      </c>
      <c r="X274" s="70" t="str">
        <f t="shared" si="5"/>
        <v>2023-ARDT-009_13874577</v>
      </c>
    </row>
    <row r="275" spans="1:24" x14ac:dyDescent="0.25">
      <c r="A275" s="14" t="s">
        <v>6544</v>
      </c>
      <c r="B275" s="14">
        <v>13711528</v>
      </c>
      <c r="C275" s="14">
        <v>12</v>
      </c>
      <c r="D275" s="14" t="s">
        <v>3996</v>
      </c>
      <c r="E275" s="14">
        <v>1121983</v>
      </c>
      <c r="F275" s="35">
        <v>44994</v>
      </c>
      <c r="G275" s="36" t="s">
        <v>5300</v>
      </c>
      <c r="H275" s="36"/>
      <c r="I275" s="36"/>
      <c r="J275" s="36"/>
      <c r="K275" s="36"/>
      <c r="L275" s="36"/>
      <c r="M275" s="36"/>
      <c r="N275" s="36"/>
      <c r="O275" s="36"/>
      <c r="P275" s="36"/>
      <c r="Q275" s="36"/>
      <c r="R275" s="36"/>
      <c r="S275" s="36"/>
      <c r="T275" s="36"/>
      <c r="U275" s="36"/>
      <c r="V275" s="42">
        <v>44998</v>
      </c>
      <c r="W275" s="36" t="s">
        <v>6545</v>
      </c>
      <c r="X275" s="70" t="str">
        <f t="shared" si="5"/>
        <v>2023-ARDT-010_13711528</v>
      </c>
    </row>
    <row r="276" spans="1:24" x14ac:dyDescent="0.25">
      <c r="A276" s="14" t="s">
        <v>6546</v>
      </c>
      <c r="B276" s="14">
        <v>13711448</v>
      </c>
      <c r="C276" s="14">
        <v>12</v>
      </c>
      <c r="D276" s="14" t="s">
        <v>3996</v>
      </c>
      <c r="E276" s="14">
        <v>1121983</v>
      </c>
      <c r="F276" s="35">
        <v>44994</v>
      </c>
      <c r="G276" s="36" t="s">
        <v>5300</v>
      </c>
      <c r="H276" s="36"/>
      <c r="I276" s="36"/>
      <c r="J276" s="36"/>
      <c r="K276" s="36"/>
      <c r="L276" s="36"/>
      <c r="M276" s="36"/>
      <c r="N276" s="36"/>
      <c r="O276" s="36"/>
      <c r="P276" s="36"/>
      <c r="Q276" s="36"/>
      <c r="R276" s="36"/>
      <c r="S276" s="36"/>
      <c r="T276" s="36"/>
      <c r="U276" s="36"/>
      <c r="V276" s="42">
        <v>44998</v>
      </c>
      <c r="W276" s="36" t="s">
        <v>6545</v>
      </c>
      <c r="X276" s="70" t="str">
        <f t="shared" si="5"/>
        <v>2023-ARDT-011_13711448</v>
      </c>
    </row>
    <row r="277" spans="1:24" x14ac:dyDescent="0.25">
      <c r="A277" s="14" t="s">
        <v>6547</v>
      </c>
      <c r="B277" s="14">
        <v>13742387</v>
      </c>
      <c r="C277" s="14">
        <v>12</v>
      </c>
      <c r="D277" s="14" t="s">
        <v>3996</v>
      </c>
      <c r="E277" s="14">
        <v>1121983</v>
      </c>
      <c r="F277" s="35">
        <v>44994</v>
      </c>
      <c r="G277" s="36" t="s">
        <v>5300</v>
      </c>
      <c r="H277" s="36"/>
      <c r="I277" s="36"/>
      <c r="J277" s="36"/>
      <c r="K277" s="36"/>
      <c r="L277" s="36"/>
      <c r="M277" s="36"/>
      <c r="N277" s="36"/>
      <c r="O277" s="36"/>
      <c r="P277" s="36"/>
      <c r="Q277" s="36"/>
      <c r="R277" s="36"/>
      <c r="S277" s="36"/>
      <c r="T277" s="36"/>
      <c r="U277" s="36"/>
      <c r="V277" s="42">
        <v>44999</v>
      </c>
      <c r="W277" s="36" t="s">
        <v>6545</v>
      </c>
      <c r="X277" s="70" t="str">
        <f t="shared" si="5"/>
        <v>2023-ARDT-012_13742387</v>
      </c>
    </row>
    <row r="278" spans="1:24" x14ac:dyDescent="0.25">
      <c r="A278" s="14" t="s">
        <v>6548</v>
      </c>
      <c r="B278" s="14">
        <v>13739184</v>
      </c>
      <c r="C278" s="14">
        <v>8.5</v>
      </c>
      <c r="D278" s="14" t="s">
        <v>6549</v>
      </c>
      <c r="E278" s="14">
        <v>1212690</v>
      </c>
      <c r="F278" s="35">
        <v>45019</v>
      </c>
      <c r="G278" s="36" t="s">
        <v>5300</v>
      </c>
      <c r="H278" s="36"/>
      <c r="I278" s="36"/>
      <c r="J278" s="36"/>
      <c r="K278" s="36"/>
      <c r="L278" s="36"/>
      <c r="M278" s="36"/>
      <c r="N278" s="36"/>
      <c r="O278" s="36"/>
      <c r="P278" s="36"/>
      <c r="Q278" s="36"/>
      <c r="R278" s="36"/>
      <c r="S278" s="36"/>
      <c r="T278" s="36"/>
      <c r="U278" s="36"/>
      <c r="V278" s="42">
        <v>45020</v>
      </c>
      <c r="W278" s="36" t="s">
        <v>6550</v>
      </c>
      <c r="X278" s="70" t="str">
        <f t="shared" si="5"/>
        <v>2023-ARDT-013_13739184</v>
      </c>
    </row>
    <row r="279" spans="1:24" x14ac:dyDescent="0.25">
      <c r="A279" s="14" t="s">
        <v>6551</v>
      </c>
      <c r="B279" s="14">
        <v>13807926</v>
      </c>
      <c r="C279" s="58">
        <v>12.25</v>
      </c>
      <c r="D279" s="14" t="s">
        <v>6552</v>
      </c>
      <c r="E279" s="14">
        <v>1226330</v>
      </c>
      <c r="F279" s="35">
        <v>45035</v>
      </c>
      <c r="G279" s="36" t="s">
        <v>5300</v>
      </c>
      <c r="H279" s="36"/>
      <c r="I279" s="36"/>
      <c r="J279" s="36"/>
      <c r="K279" s="36"/>
      <c r="L279" s="36"/>
      <c r="M279" s="36"/>
      <c r="N279" s="36"/>
      <c r="O279" s="36"/>
      <c r="P279" s="36"/>
      <c r="Q279" s="36"/>
      <c r="R279" s="36"/>
      <c r="S279" s="36"/>
      <c r="T279" s="36"/>
      <c r="U279" s="36"/>
      <c r="V279" s="42">
        <v>45035</v>
      </c>
      <c r="W279" s="36" t="s">
        <v>6436</v>
      </c>
      <c r="X279" s="70" t="str">
        <f t="shared" si="5"/>
        <v>2023-ARDT-014_13807926</v>
      </c>
    </row>
    <row r="280" spans="1:24" x14ac:dyDescent="0.25">
      <c r="A280" s="14" t="s">
        <v>6553</v>
      </c>
      <c r="B280" s="14">
        <v>13913118</v>
      </c>
      <c r="C280" s="14">
        <v>16</v>
      </c>
      <c r="D280" s="14" t="s">
        <v>5628</v>
      </c>
      <c r="E280" s="14">
        <v>1241180</v>
      </c>
      <c r="F280" s="35">
        <v>45054</v>
      </c>
      <c r="G280" s="14" t="s">
        <v>5300</v>
      </c>
      <c r="H280" s="14"/>
      <c r="I280" s="14"/>
      <c r="J280" s="14"/>
      <c r="K280" s="14"/>
      <c r="L280" s="14"/>
      <c r="M280" s="14"/>
      <c r="N280" s="14"/>
      <c r="O280" s="14"/>
      <c r="P280" s="14"/>
      <c r="Q280" s="14"/>
      <c r="R280" s="14"/>
      <c r="S280" s="14"/>
      <c r="T280" s="14"/>
      <c r="U280" s="14"/>
      <c r="V280" s="35" t="s">
        <v>794</v>
      </c>
      <c r="W280" s="14" t="s">
        <v>6554</v>
      </c>
      <c r="X280" s="70" t="str">
        <f t="shared" si="5"/>
        <v>2023-ARDT-015_13913118</v>
      </c>
    </row>
    <row r="281" spans="1:24" x14ac:dyDescent="0.25">
      <c r="A281" s="14" t="s">
        <v>6555</v>
      </c>
      <c r="B281" s="14">
        <v>13711528</v>
      </c>
      <c r="C281" s="14">
        <v>12</v>
      </c>
      <c r="D281" s="14" t="s">
        <v>3996</v>
      </c>
      <c r="E281" s="14">
        <v>1121983</v>
      </c>
      <c r="F281" s="35">
        <v>45056</v>
      </c>
      <c r="G281" s="36" t="s">
        <v>5300</v>
      </c>
      <c r="H281" s="36"/>
      <c r="I281" s="36"/>
      <c r="J281" s="36"/>
      <c r="K281" s="36"/>
      <c r="L281" s="36"/>
      <c r="M281" s="36"/>
      <c r="N281" s="36"/>
      <c r="O281" s="36"/>
      <c r="P281" s="36"/>
      <c r="Q281" s="36"/>
      <c r="R281" s="36"/>
      <c r="S281" s="36"/>
      <c r="T281" s="36"/>
      <c r="U281" s="36"/>
      <c r="V281" s="42">
        <v>45061</v>
      </c>
      <c r="W281" s="36" t="s">
        <v>5326</v>
      </c>
      <c r="X281" s="70" t="str">
        <f t="shared" si="5"/>
        <v>2023-ARDT-016_13711528</v>
      </c>
    </row>
    <row r="282" spans="1:24" x14ac:dyDescent="0.25">
      <c r="A282" s="14" t="s">
        <v>6556</v>
      </c>
      <c r="B282" s="14">
        <v>13868155</v>
      </c>
      <c r="C282" s="14">
        <v>16</v>
      </c>
      <c r="D282" s="14" t="s">
        <v>4389</v>
      </c>
      <c r="E282" s="14">
        <v>1092722</v>
      </c>
      <c r="F282" s="35">
        <v>45056</v>
      </c>
      <c r="G282" s="36" t="s">
        <v>5300</v>
      </c>
      <c r="H282" s="36"/>
      <c r="I282" s="36"/>
      <c r="J282" s="36"/>
      <c r="K282" s="36"/>
      <c r="L282" s="36"/>
      <c r="M282" s="36"/>
      <c r="N282" s="36"/>
      <c r="O282" s="36"/>
      <c r="P282" s="36"/>
      <c r="Q282" s="36"/>
      <c r="R282" s="36"/>
      <c r="S282" s="36"/>
      <c r="T282" s="36"/>
      <c r="U282" s="36"/>
      <c r="V282" s="42">
        <v>45057</v>
      </c>
      <c r="W282" s="36" t="s">
        <v>6557</v>
      </c>
      <c r="X282" s="70" t="str">
        <f t="shared" si="5"/>
        <v>2023-ARDT-017_13868155</v>
      </c>
    </row>
    <row r="283" spans="1:24" x14ac:dyDescent="0.25">
      <c r="A283" s="14" t="s">
        <v>6558</v>
      </c>
      <c r="B283" s="14">
        <v>13875465</v>
      </c>
      <c r="C283" s="14">
        <v>16</v>
      </c>
      <c r="D283" s="14" t="s">
        <v>4389</v>
      </c>
      <c r="E283" s="14">
        <v>1092722</v>
      </c>
      <c r="F283" s="35">
        <v>45056</v>
      </c>
      <c r="G283" s="36" t="s">
        <v>5300</v>
      </c>
      <c r="H283" s="36"/>
      <c r="I283" s="36"/>
      <c r="J283" s="36"/>
      <c r="K283" s="36"/>
      <c r="L283" s="36"/>
      <c r="M283" s="36"/>
      <c r="N283" s="36"/>
      <c r="O283" s="36"/>
      <c r="P283" s="36"/>
      <c r="Q283" s="36"/>
      <c r="R283" s="36"/>
      <c r="S283" s="36"/>
      <c r="T283" s="36"/>
      <c r="U283" s="36"/>
      <c r="V283" s="42">
        <v>45057</v>
      </c>
      <c r="W283" s="36" t="s">
        <v>6557</v>
      </c>
      <c r="X283" s="70" t="str">
        <f t="shared" si="5"/>
        <v>2023-ARDT-018_13875465</v>
      </c>
    </row>
    <row r="284" spans="1:24" x14ac:dyDescent="0.25">
      <c r="A284" s="14" t="s">
        <v>6559</v>
      </c>
      <c r="B284" s="14">
        <v>13807936</v>
      </c>
      <c r="C284" s="14">
        <v>16</v>
      </c>
      <c r="D284" s="14" t="s">
        <v>6560</v>
      </c>
      <c r="E284" s="14" t="s">
        <v>5348</v>
      </c>
      <c r="F284" s="35">
        <v>45063</v>
      </c>
      <c r="G284" s="36" t="s">
        <v>5300</v>
      </c>
      <c r="H284" s="36"/>
      <c r="I284" s="36"/>
      <c r="J284" s="36"/>
      <c r="K284" s="36"/>
      <c r="L284" s="36"/>
      <c r="M284" s="36"/>
      <c r="N284" s="36"/>
      <c r="O284" s="36"/>
      <c r="P284" s="36"/>
      <c r="Q284" s="36"/>
      <c r="R284" s="36"/>
      <c r="S284" s="36"/>
      <c r="T284" s="36"/>
      <c r="U284" s="36"/>
      <c r="V284" s="42">
        <v>45071</v>
      </c>
      <c r="W284" s="36" t="s">
        <v>6545</v>
      </c>
      <c r="X284" s="70" t="str">
        <f t="shared" si="5"/>
        <v>2023-ARDT-019_13807936</v>
      </c>
    </row>
    <row r="285" spans="1:24" x14ac:dyDescent="0.25">
      <c r="A285" s="14" t="s">
        <v>6561</v>
      </c>
      <c r="B285" s="14">
        <v>13960697</v>
      </c>
      <c r="C285" s="14">
        <v>16</v>
      </c>
      <c r="D285" s="14" t="s">
        <v>4389</v>
      </c>
      <c r="E285" s="14">
        <v>1092722</v>
      </c>
      <c r="F285" s="35">
        <v>45067</v>
      </c>
      <c r="G285" s="36" t="s">
        <v>5300</v>
      </c>
      <c r="H285" s="36"/>
      <c r="I285" s="36"/>
      <c r="J285" s="36"/>
      <c r="K285" s="36"/>
      <c r="L285" s="36"/>
      <c r="M285" s="36"/>
      <c r="N285" s="36"/>
      <c r="O285" s="36"/>
      <c r="P285" s="36"/>
      <c r="Q285" s="36"/>
      <c r="R285" s="36"/>
      <c r="S285" s="36"/>
      <c r="T285" s="36"/>
      <c r="U285" s="36"/>
      <c r="V285" s="42">
        <v>45067</v>
      </c>
      <c r="W285" s="36" t="s">
        <v>6557</v>
      </c>
      <c r="X285" s="70" t="str">
        <f t="shared" si="5"/>
        <v>2023-ARDT-020_13960697</v>
      </c>
    </row>
    <row r="286" spans="1:24" x14ac:dyDescent="0.25">
      <c r="A286" s="14" t="s">
        <v>6562</v>
      </c>
      <c r="B286" s="14">
        <v>13960698</v>
      </c>
      <c r="C286" s="14">
        <v>16</v>
      </c>
      <c r="D286" s="14" t="s">
        <v>4389</v>
      </c>
      <c r="E286" s="14">
        <v>1092722</v>
      </c>
      <c r="F286" s="35">
        <v>45067</v>
      </c>
      <c r="G286" s="36" t="s">
        <v>5300</v>
      </c>
      <c r="H286" s="36"/>
      <c r="I286" s="36"/>
      <c r="J286" s="36"/>
      <c r="K286" s="36"/>
      <c r="L286" s="36"/>
      <c r="M286" s="36"/>
      <c r="N286" s="36"/>
      <c r="O286" s="36"/>
      <c r="P286" s="36"/>
      <c r="Q286" s="36"/>
      <c r="R286" s="36"/>
      <c r="S286" s="36"/>
      <c r="T286" s="36"/>
      <c r="U286" s="36"/>
      <c r="V286" s="35">
        <v>45075</v>
      </c>
      <c r="W286" s="36" t="s">
        <v>6557</v>
      </c>
      <c r="X286" s="70" t="str">
        <f t="shared" si="5"/>
        <v>2023-ARDT-021_13960698</v>
      </c>
    </row>
    <row r="287" spans="1:24" x14ac:dyDescent="0.25">
      <c r="A287" s="14" t="s">
        <v>6563</v>
      </c>
      <c r="B287" s="14">
        <v>13970795</v>
      </c>
      <c r="C287" s="14">
        <v>6.125</v>
      </c>
      <c r="D287" s="14" t="s">
        <v>1834</v>
      </c>
      <c r="E287" s="14">
        <v>1251085</v>
      </c>
      <c r="F287" s="35">
        <v>45092</v>
      </c>
      <c r="G287" s="36" t="s">
        <v>5300</v>
      </c>
      <c r="H287" s="36"/>
      <c r="I287" s="36"/>
      <c r="J287" s="36"/>
      <c r="K287" s="36"/>
      <c r="L287" s="36"/>
      <c r="M287" s="36"/>
      <c r="N287" s="36"/>
      <c r="O287" s="36"/>
      <c r="P287" s="36"/>
      <c r="Q287" s="36"/>
      <c r="R287" s="36"/>
      <c r="S287" s="36"/>
      <c r="T287" s="36"/>
      <c r="U287" s="36"/>
      <c r="V287" s="42">
        <v>45094</v>
      </c>
      <c r="W287" s="36" t="s">
        <v>6564</v>
      </c>
      <c r="X287" s="70" t="str">
        <f t="shared" si="5"/>
        <v>2023-ARDT-022_13970795</v>
      </c>
    </row>
    <row r="288" spans="1:24" x14ac:dyDescent="0.25">
      <c r="A288" s="14" t="s">
        <v>6565</v>
      </c>
      <c r="B288" s="14">
        <v>13955533</v>
      </c>
      <c r="C288" s="14">
        <v>6.125</v>
      </c>
      <c r="D288" s="14" t="s">
        <v>1834</v>
      </c>
      <c r="E288" s="14">
        <v>1251085</v>
      </c>
      <c r="F288" s="35">
        <v>45092</v>
      </c>
      <c r="G288" s="36" t="s">
        <v>5300</v>
      </c>
      <c r="H288" s="36"/>
      <c r="I288" s="36"/>
      <c r="J288" s="36"/>
      <c r="K288" s="36"/>
      <c r="L288" s="36"/>
      <c r="M288" s="36"/>
      <c r="N288" s="36"/>
      <c r="O288" s="36"/>
      <c r="P288" s="36"/>
      <c r="Q288" s="36"/>
      <c r="R288" s="36"/>
      <c r="S288" s="36"/>
      <c r="T288" s="36"/>
      <c r="U288" s="36"/>
      <c r="V288" s="42">
        <v>45094</v>
      </c>
      <c r="W288" s="36" t="s">
        <v>6564</v>
      </c>
      <c r="X288" s="70" t="str">
        <f t="shared" si="5"/>
        <v>2023-ARDT-023_13955533</v>
      </c>
    </row>
    <row r="289" spans="1:24" x14ac:dyDescent="0.25">
      <c r="A289" s="14" t="s">
        <v>6566</v>
      </c>
      <c r="B289" s="14">
        <v>13970791</v>
      </c>
      <c r="C289" s="14">
        <v>6.125</v>
      </c>
      <c r="D289" s="14" t="s">
        <v>1834</v>
      </c>
      <c r="E289" s="14">
        <v>1251085</v>
      </c>
      <c r="F289" s="35">
        <v>45099</v>
      </c>
      <c r="G289" s="36" t="s">
        <v>5300</v>
      </c>
      <c r="H289" s="36"/>
      <c r="I289" s="36"/>
      <c r="J289" s="36"/>
      <c r="K289" s="36"/>
      <c r="L289" s="36"/>
      <c r="M289" s="36"/>
      <c r="N289" s="36"/>
      <c r="O289" s="36"/>
      <c r="P289" s="36"/>
      <c r="Q289" s="36"/>
      <c r="R289" s="36"/>
      <c r="S289" s="36"/>
      <c r="T289" s="36"/>
      <c r="U289" s="36"/>
      <c r="V289" s="42">
        <v>45100</v>
      </c>
      <c r="W289" s="36" t="s">
        <v>6564</v>
      </c>
      <c r="X289" s="70" t="str">
        <f t="shared" si="5"/>
        <v>2023-ARDT-024_13970791</v>
      </c>
    </row>
    <row r="290" spans="1:24" x14ac:dyDescent="0.25">
      <c r="A290" s="14" t="s">
        <v>6567</v>
      </c>
      <c r="B290" s="14">
        <v>13970793</v>
      </c>
      <c r="C290" s="14">
        <v>6.125</v>
      </c>
      <c r="D290" s="14" t="s">
        <v>1834</v>
      </c>
      <c r="E290" s="14">
        <v>1251085</v>
      </c>
      <c r="F290" s="35">
        <v>45110</v>
      </c>
      <c r="G290" s="36" t="s">
        <v>5300</v>
      </c>
      <c r="H290" s="36"/>
      <c r="I290" s="36"/>
      <c r="J290" s="36"/>
      <c r="K290" s="36"/>
      <c r="L290" s="36"/>
      <c r="M290" s="36"/>
      <c r="N290" s="36"/>
      <c r="O290" s="36"/>
      <c r="P290" s="36"/>
      <c r="Q290" s="36"/>
      <c r="R290" s="36"/>
      <c r="S290" s="36"/>
      <c r="T290" s="36"/>
      <c r="U290" s="36"/>
      <c r="V290" s="42">
        <v>45110</v>
      </c>
      <c r="W290" s="36" t="s">
        <v>6568</v>
      </c>
      <c r="X290" s="70" t="str">
        <f t="shared" si="5"/>
        <v>2023-ARDT-025_13970793</v>
      </c>
    </row>
    <row r="291" spans="1:24" x14ac:dyDescent="0.25">
      <c r="A291" s="14" t="s">
        <v>6569</v>
      </c>
      <c r="B291" s="14">
        <v>13970794</v>
      </c>
      <c r="C291" s="14">
        <v>6.125</v>
      </c>
      <c r="D291" s="14" t="s">
        <v>1834</v>
      </c>
      <c r="E291" s="14">
        <v>1251085</v>
      </c>
      <c r="F291" s="35">
        <v>45110</v>
      </c>
      <c r="G291" s="36" t="s">
        <v>5300</v>
      </c>
      <c r="H291" s="36"/>
      <c r="I291" s="36"/>
      <c r="J291" s="36"/>
      <c r="K291" s="36"/>
      <c r="L291" s="36"/>
      <c r="M291" s="36"/>
      <c r="N291" s="36"/>
      <c r="O291" s="36"/>
      <c r="P291" s="36"/>
      <c r="Q291" s="36"/>
      <c r="R291" s="36"/>
      <c r="S291" s="36"/>
      <c r="T291" s="36"/>
      <c r="U291" s="36"/>
      <c r="V291" s="42"/>
      <c r="W291" s="36" t="s">
        <v>6568</v>
      </c>
      <c r="X291" s="70" t="str">
        <f t="shared" si="5"/>
        <v>2023-ARDT-026_13970794</v>
      </c>
    </row>
    <row r="292" spans="1:24" x14ac:dyDescent="0.25">
      <c r="A292" s="14" t="s">
        <v>6570</v>
      </c>
      <c r="B292" s="14">
        <v>13896633</v>
      </c>
      <c r="C292" s="14">
        <v>8.5</v>
      </c>
      <c r="D292" s="14" t="s">
        <v>3694</v>
      </c>
      <c r="E292" s="14" t="s">
        <v>3695</v>
      </c>
      <c r="F292" s="35">
        <v>45111</v>
      </c>
      <c r="G292" s="36" t="s">
        <v>5300</v>
      </c>
      <c r="H292" s="36"/>
      <c r="I292" s="36"/>
      <c r="J292" s="36"/>
      <c r="K292" s="36"/>
      <c r="L292" s="36"/>
      <c r="M292" s="36"/>
      <c r="N292" s="36"/>
      <c r="O292" s="36"/>
      <c r="P292" s="36"/>
      <c r="Q292" s="36"/>
      <c r="R292" s="36"/>
      <c r="S292" s="36"/>
      <c r="T292" s="36"/>
      <c r="U292" s="36"/>
      <c r="V292" s="35"/>
      <c r="W292" s="14"/>
      <c r="X292" s="70" t="str">
        <f t="shared" si="5"/>
        <v>2023-ARDT-027_13896633</v>
      </c>
    </row>
    <row r="293" spans="1:24" x14ac:dyDescent="0.25">
      <c r="A293" s="14" t="s">
        <v>6571</v>
      </c>
      <c r="B293" s="14">
        <v>13807920</v>
      </c>
      <c r="C293" s="14">
        <v>16</v>
      </c>
      <c r="D293" s="14" t="s">
        <v>4205</v>
      </c>
      <c r="E293" s="14">
        <v>1033011</v>
      </c>
      <c r="F293" s="35">
        <v>45143</v>
      </c>
      <c r="G293" s="36" t="s">
        <v>5300</v>
      </c>
      <c r="H293" s="36"/>
      <c r="I293" s="36"/>
      <c r="J293" s="36"/>
      <c r="K293" s="36"/>
      <c r="L293" s="36"/>
      <c r="M293" s="36"/>
      <c r="N293" s="36"/>
      <c r="O293" s="36"/>
      <c r="P293" s="36"/>
      <c r="Q293" s="36"/>
      <c r="R293" s="36"/>
      <c r="S293" s="36"/>
      <c r="T293" s="36"/>
      <c r="U293" s="36"/>
      <c r="V293" s="42">
        <v>45144</v>
      </c>
      <c r="W293" s="36"/>
      <c r="X293" s="70" t="str">
        <f t="shared" si="5"/>
        <v>2023-ARDT-028_13807920</v>
      </c>
    </row>
    <row r="294" spans="1:24" x14ac:dyDescent="0.25">
      <c r="A294" s="14" t="s">
        <v>6572</v>
      </c>
      <c r="B294" s="14">
        <v>13753272</v>
      </c>
      <c r="C294" s="14">
        <v>3.625</v>
      </c>
      <c r="D294" s="14" t="s">
        <v>6573</v>
      </c>
      <c r="E294" s="14">
        <v>1216970</v>
      </c>
      <c r="F294" s="35">
        <v>45161</v>
      </c>
      <c r="G294" s="36" t="s">
        <v>5300</v>
      </c>
      <c r="H294" s="36"/>
      <c r="I294" s="36"/>
      <c r="J294" s="36"/>
      <c r="K294" s="36"/>
      <c r="L294" s="36"/>
      <c r="M294" s="36"/>
      <c r="N294" s="36"/>
      <c r="O294" s="36"/>
      <c r="P294" s="36"/>
      <c r="Q294" s="36"/>
      <c r="R294" s="36"/>
      <c r="S294" s="36"/>
      <c r="T294" s="36"/>
      <c r="U294" s="36"/>
      <c r="V294" s="42"/>
      <c r="W294" s="36" t="s">
        <v>6574</v>
      </c>
      <c r="X294" s="70" t="str">
        <f t="shared" ref="X294:X325" si="6">A294&amp;"_"&amp;B294</f>
        <v>2023-ARDT-029_13753272</v>
      </c>
    </row>
    <row r="295" spans="1:24" x14ac:dyDescent="0.25">
      <c r="A295" s="14" t="s">
        <v>6575</v>
      </c>
      <c r="B295" s="14">
        <v>14012913</v>
      </c>
      <c r="C295" s="14">
        <v>6.125</v>
      </c>
      <c r="D295" s="14" t="s">
        <v>661</v>
      </c>
      <c r="E295" s="14">
        <v>1160951</v>
      </c>
      <c r="F295" s="35">
        <v>45176</v>
      </c>
      <c r="G295" s="36" t="s">
        <v>5300</v>
      </c>
      <c r="H295" s="36"/>
      <c r="I295" s="36"/>
      <c r="J295" s="36"/>
      <c r="K295" s="36"/>
      <c r="L295" s="36"/>
      <c r="M295" s="36"/>
      <c r="N295" s="36"/>
      <c r="O295" s="36"/>
      <c r="P295" s="36"/>
      <c r="Q295" s="36"/>
      <c r="R295" s="36"/>
      <c r="S295" s="36"/>
      <c r="T295" s="36"/>
      <c r="U295" s="36"/>
      <c r="V295" s="42"/>
      <c r="W295" s="36"/>
      <c r="X295" s="70" t="str">
        <f t="shared" si="6"/>
        <v>2023-ARDT-030_14012913</v>
      </c>
    </row>
    <row r="296" spans="1:24" x14ac:dyDescent="0.25">
      <c r="A296" s="14" t="s">
        <v>6576</v>
      </c>
      <c r="B296" s="14">
        <v>13896633</v>
      </c>
      <c r="C296" s="14">
        <v>8.5</v>
      </c>
      <c r="D296" s="14" t="s">
        <v>3694</v>
      </c>
      <c r="E296" s="14" t="s">
        <v>3695</v>
      </c>
      <c r="F296" s="35">
        <v>45179</v>
      </c>
      <c r="G296" s="36" t="s">
        <v>5300</v>
      </c>
      <c r="H296" s="36"/>
      <c r="I296" s="36"/>
      <c r="J296" s="36"/>
      <c r="K296" s="36"/>
      <c r="L296" s="36"/>
      <c r="M296" s="36"/>
      <c r="N296" s="36"/>
      <c r="O296" s="36"/>
      <c r="P296" s="36"/>
      <c r="Q296" s="36"/>
      <c r="R296" s="36"/>
      <c r="S296" s="36"/>
      <c r="T296" s="36"/>
      <c r="U296" s="36"/>
      <c r="V296" s="42">
        <v>45183</v>
      </c>
      <c r="W296" s="36"/>
      <c r="X296" s="70" t="str">
        <f t="shared" si="6"/>
        <v>2023-ARDT-031_13896633</v>
      </c>
    </row>
    <row r="297" spans="1:24" x14ac:dyDescent="0.25">
      <c r="A297" s="14" t="s">
        <v>6577</v>
      </c>
      <c r="B297" s="14">
        <v>13770618</v>
      </c>
      <c r="C297" s="14">
        <v>8.375</v>
      </c>
      <c r="D297" s="14" t="s">
        <v>3837</v>
      </c>
      <c r="E297" s="14" t="s">
        <v>3931</v>
      </c>
      <c r="F297" s="35">
        <v>45179</v>
      </c>
      <c r="G297" s="36" t="s">
        <v>5300</v>
      </c>
      <c r="H297" s="36"/>
      <c r="I297" s="36"/>
      <c r="J297" s="36"/>
      <c r="K297" s="36"/>
      <c r="L297" s="36"/>
      <c r="M297" s="36"/>
      <c r="N297" s="36"/>
      <c r="O297" s="36"/>
      <c r="P297" s="36"/>
      <c r="Q297" s="36"/>
      <c r="R297" s="36"/>
      <c r="S297" s="36"/>
      <c r="T297" s="36"/>
      <c r="U297" s="36"/>
      <c r="V297" s="42">
        <v>45180</v>
      </c>
      <c r="W297" s="36" t="s">
        <v>6574</v>
      </c>
      <c r="X297" s="70" t="str">
        <f t="shared" si="6"/>
        <v>2023-ARDT-032_13770618</v>
      </c>
    </row>
    <row r="298" spans="1:24" x14ac:dyDescent="0.25">
      <c r="A298" s="14" t="s">
        <v>6578</v>
      </c>
      <c r="B298" s="14">
        <v>13971110</v>
      </c>
      <c r="C298" s="58">
        <v>5.875</v>
      </c>
      <c r="D298" s="14" t="s">
        <v>6579</v>
      </c>
      <c r="E298" s="14">
        <v>1235768</v>
      </c>
      <c r="F298" s="35">
        <v>45195</v>
      </c>
      <c r="G298" s="36" t="s">
        <v>5300</v>
      </c>
      <c r="H298" s="36"/>
      <c r="I298" s="36"/>
      <c r="J298" s="36"/>
      <c r="K298" s="36"/>
      <c r="L298" s="36"/>
      <c r="M298" s="36"/>
      <c r="N298" s="36"/>
      <c r="O298" s="36"/>
      <c r="P298" s="36"/>
      <c r="Q298" s="36"/>
      <c r="R298" s="36"/>
      <c r="S298" s="36"/>
      <c r="T298" s="36"/>
      <c r="U298" s="36"/>
      <c r="V298" s="35">
        <v>45197</v>
      </c>
      <c r="W298" s="14"/>
      <c r="X298" s="70" t="str">
        <f t="shared" si="6"/>
        <v>2023-ARDT-033_13971110</v>
      </c>
    </row>
    <row r="299" spans="1:24" x14ac:dyDescent="0.25">
      <c r="A299" s="14" t="s">
        <v>6580</v>
      </c>
      <c r="B299" s="14">
        <v>13753278</v>
      </c>
      <c r="C299" s="14">
        <v>8.375</v>
      </c>
      <c r="D299" s="14" t="s">
        <v>3837</v>
      </c>
      <c r="E299" s="14">
        <v>1176919</v>
      </c>
      <c r="F299" s="35">
        <v>45216</v>
      </c>
      <c r="G299" s="36" t="s">
        <v>5300</v>
      </c>
      <c r="H299" s="36"/>
      <c r="I299" s="36"/>
      <c r="J299" s="36"/>
      <c r="K299" s="36"/>
      <c r="L299" s="36"/>
      <c r="M299" s="36"/>
      <c r="N299" s="36"/>
      <c r="O299" s="36"/>
      <c r="P299" s="36"/>
      <c r="Q299" s="36"/>
      <c r="R299" s="36"/>
      <c r="S299" s="36"/>
      <c r="T299" s="36"/>
      <c r="U299" s="36"/>
      <c r="V299" s="42">
        <v>45216</v>
      </c>
      <c r="W299" s="36" t="s">
        <v>6519</v>
      </c>
      <c r="X299" s="70" t="str">
        <f t="shared" si="6"/>
        <v>2023-ARDT-034_13753278</v>
      </c>
    </row>
    <row r="300" spans="1:24" x14ac:dyDescent="0.25">
      <c r="A300" s="14" t="s">
        <v>6581</v>
      </c>
      <c r="B300" s="14">
        <v>13753282</v>
      </c>
      <c r="C300" s="14">
        <v>8.375</v>
      </c>
      <c r="D300" s="14" t="s">
        <v>3837</v>
      </c>
      <c r="E300" s="14">
        <v>1176919</v>
      </c>
      <c r="F300" s="35">
        <v>45216</v>
      </c>
      <c r="G300" s="36" t="s">
        <v>5300</v>
      </c>
      <c r="H300" s="36"/>
      <c r="I300" s="36"/>
      <c r="J300" s="36"/>
      <c r="K300" s="36"/>
      <c r="L300" s="36"/>
      <c r="M300" s="36"/>
      <c r="N300" s="36"/>
      <c r="O300" s="36"/>
      <c r="P300" s="36"/>
      <c r="Q300" s="36"/>
      <c r="R300" s="36"/>
      <c r="S300" s="36"/>
      <c r="T300" s="36"/>
      <c r="U300" s="36"/>
      <c r="V300" s="42">
        <v>45217</v>
      </c>
      <c r="W300" s="36" t="s">
        <v>6519</v>
      </c>
      <c r="X300" s="70" t="str">
        <f t="shared" si="6"/>
        <v>2023-ARDT-035_13753282</v>
      </c>
    </row>
    <row r="301" spans="1:24" x14ac:dyDescent="0.25">
      <c r="A301" s="14" t="s">
        <v>6582</v>
      </c>
      <c r="B301" s="14">
        <v>13885446</v>
      </c>
      <c r="C301" s="14">
        <v>8.375</v>
      </c>
      <c r="D301" s="14" t="s">
        <v>3837</v>
      </c>
      <c r="E301" s="14">
        <v>1176919</v>
      </c>
      <c r="F301" s="35">
        <v>45216</v>
      </c>
      <c r="G301" s="36" t="s">
        <v>5300</v>
      </c>
      <c r="H301" s="36"/>
      <c r="I301" s="36"/>
      <c r="J301" s="36"/>
      <c r="K301" s="36"/>
      <c r="L301" s="36"/>
      <c r="M301" s="36"/>
      <c r="N301" s="36"/>
      <c r="O301" s="36"/>
      <c r="P301" s="36"/>
      <c r="Q301" s="36"/>
      <c r="R301" s="36"/>
      <c r="S301" s="36"/>
      <c r="T301" s="36"/>
      <c r="U301" s="36"/>
      <c r="V301" s="42">
        <v>45217</v>
      </c>
      <c r="W301" s="36" t="s">
        <v>6519</v>
      </c>
      <c r="X301" s="70" t="str">
        <f t="shared" si="6"/>
        <v>2023-ARDT-036_13885446</v>
      </c>
    </row>
    <row r="302" spans="1:24" x14ac:dyDescent="0.25">
      <c r="A302" s="14" t="s">
        <v>6583</v>
      </c>
      <c r="B302" s="14">
        <v>13862294</v>
      </c>
      <c r="C302" s="14">
        <v>8.375</v>
      </c>
      <c r="D302" s="14" t="s">
        <v>3837</v>
      </c>
      <c r="E302" s="14">
        <v>1176919</v>
      </c>
      <c r="F302" s="35">
        <v>45200</v>
      </c>
      <c r="G302" s="36" t="s">
        <v>5300</v>
      </c>
      <c r="H302" s="36"/>
      <c r="I302" s="36"/>
      <c r="J302" s="36"/>
      <c r="K302" s="36"/>
      <c r="L302" s="36"/>
      <c r="M302" s="36"/>
      <c r="N302" s="36"/>
      <c r="O302" s="36"/>
      <c r="P302" s="36"/>
      <c r="Q302" s="36"/>
      <c r="R302" s="36"/>
      <c r="S302" s="36"/>
      <c r="T302" s="36"/>
      <c r="U302" s="36"/>
      <c r="V302" s="42">
        <v>45218</v>
      </c>
      <c r="W302" s="36" t="s">
        <v>6519</v>
      </c>
      <c r="X302" s="70" t="str">
        <f t="shared" si="6"/>
        <v>2023-ARDT-037_13862294</v>
      </c>
    </row>
    <row r="303" spans="1:24" x14ac:dyDescent="0.25">
      <c r="A303" s="14" t="s">
        <v>6584</v>
      </c>
      <c r="B303" s="14">
        <v>13845931</v>
      </c>
      <c r="C303" s="14">
        <v>8.375</v>
      </c>
      <c r="D303" s="14" t="s">
        <v>3837</v>
      </c>
      <c r="E303" s="14">
        <v>1176919</v>
      </c>
      <c r="F303" s="35">
        <v>45236</v>
      </c>
      <c r="G303" s="36" t="s">
        <v>5300</v>
      </c>
      <c r="H303" s="36"/>
      <c r="I303" s="36"/>
      <c r="J303" s="36"/>
      <c r="K303" s="36"/>
      <c r="L303" s="36"/>
      <c r="M303" s="36"/>
      <c r="N303" s="36"/>
      <c r="O303" s="36"/>
      <c r="P303" s="36"/>
      <c r="Q303" s="36"/>
      <c r="R303" s="36"/>
      <c r="S303" s="36"/>
      <c r="T303" s="36"/>
      <c r="U303" s="36"/>
      <c r="V303" s="42">
        <v>45236</v>
      </c>
      <c r="W303" s="36" t="s">
        <v>6519</v>
      </c>
      <c r="X303" s="70" t="str">
        <f t="shared" si="6"/>
        <v>2023-ARDT-038_13845931</v>
      </c>
    </row>
    <row r="304" spans="1:24" x14ac:dyDescent="0.25">
      <c r="A304" s="14" t="s">
        <v>6585</v>
      </c>
      <c r="B304" s="14">
        <v>13862291</v>
      </c>
      <c r="C304" s="14">
        <v>8.375</v>
      </c>
      <c r="D304" s="14" t="s">
        <v>3837</v>
      </c>
      <c r="E304" s="14">
        <v>1176919</v>
      </c>
      <c r="F304" s="35">
        <v>45236</v>
      </c>
      <c r="G304" s="14" t="s">
        <v>5300</v>
      </c>
      <c r="H304" s="14"/>
      <c r="I304" s="14"/>
      <c r="J304" s="14"/>
      <c r="K304" s="14"/>
      <c r="L304" s="14"/>
      <c r="M304" s="14"/>
      <c r="N304" s="14"/>
      <c r="O304" s="14"/>
      <c r="P304" s="14"/>
      <c r="Q304" s="14"/>
      <c r="R304" s="14"/>
      <c r="S304" s="14"/>
      <c r="T304" s="14"/>
      <c r="U304" s="14"/>
      <c r="V304" s="35">
        <v>45236</v>
      </c>
      <c r="W304" s="14" t="s">
        <v>6519</v>
      </c>
      <c r="X304" s="70" t="str">
        <f t="shared" si="6"/>
        <v>2023-ARDT-039_13862291</v>
      </c>
    </row>
    <row r="305" spans="1:24" x14ac:dyDescent="0.25">
      <c r="A305" s="14" t="s">
        <v>6586</v>
      </c>
      <c r="B305" s="14">
        <v>13899511</v>
      </c>
      <c r="C305" s="14">
        <v>5.875</v>
      </c>
      <c r="D305" s="14" t="s">
        <v>4382</v>
      </c>
      <c r="E305" s="14">
        <v>1227237</v>
      </c>
      <c r="F305" s="35">
        <v>45258</v>
      </c>
      <c r="G305" s="14" t="s">
        <v>5300</v>
      </c>
      <c r="H305" s="14"/>
      <c r="I305" s="14"/>
      <c r="J305" s="14"/>
      <c r="K305" s="14"/>
      <c r="L305" s="14"/>
      <c r="M305" s="14"/>
      <c r="N305" s="14"/>
      <c r="O305" s="14"/>
      <c r="P305" s="14"/>
      <c r="Q305" s="14"/>
      <c r="R305" s="14"/>
      <c r="S305" s="14"/>
      <c r="T305" s="14"/>
      <c r="U305" s="14"/>
      <c r="V305" s="42">
        <v>45274</v>
      </c>
      <c r="W305" s="36" t="s">
        <v>6587</v>
      </c>
      <c r="X305" s="70" t="str">
        <f t="shared" si="6"/>
        <v>2023-ARDT-040_13899511</v>
      </c>
    </row>
    <row r="306" spans="1:24" x14ac:dyDescent="0.25">
      <c r="A306" s="14" t="s">
        <v>6588</v>
      </c>
      <c r="B306" s="14">
        <v>14056983</v>
      </c>
      <c r="C306" s="14">
        <v>12</v>
      </c>
      <c r="D306" s="14" t="s">
        <v>3996</v>
      </c>
      <c r="E306" s="14" t="s">
        <v>4642</v>
      </c>
      <c r="F306" s="35">
        <v>45260</v>
      </c>
      <c r="G306" s="14" t="s">
        <v>5300</v>
      </c>
      <c r="H306" s="14"/>
      <c r="I306" s="14"/>
      <c r="J306" s="14"/>
      <c r="K306" s="14"/>
      <c r="L306" s="14"/>
      <c r="M306" s="14"/>
      <c r="N306" s="14"/>
      <c r="O306" s="14"/>
      <c r="P306" s="14"/>
      <c r="Q306" s="14"/>
      <c r="R306" s="14"/>
      <c r="S306" s="14"/>
      <c r="T306" s="14"/>
      <c r="U306" s="14"/>
      <c r="V306" s="42">
        <v>45271</v>
      </c>
      <c r="W306" s="36" t="s">
        <v>6587</v>
      </c>
      <c r="X306" s="70" t="str">
        <f t="shared" si="6"/>
        <v>2023-ARDT-041_14056983</v>
      </c>
    </row>
    <row r="307" spans="1:24" x14ac:dyDescent="0.25">
      <c r="A307" s="14" t="s">
        <v>6589</v>
      </c>
      <c r="B307" s="14">
        <v>14093069</v>
      </c>
      <c r="C307" s="14">
        <v>8.5</v>
      </c>
      <c r="D307" s="14" t="s">
        <v>3681</v>
      </c>
      <c r="E307" s="14">
        <v>1158011</v>
      </c>
      <c r="F307" s="35">
        <v>45271</v>
      </c>
      <c r="G307" s="36" t="s">
        <v>5300</v>
      </c>
      <c r="H307" s="36"/>
      <c r="I307" s="36"/>
      <c r="J307" s="36"/>
      <c r="K307" s="36"/>
      <c r="L307" s="36"/>
      <c r="M307" s="36"/>
      <c r="N307" s="36"/>
      <c r="O307" s="36"/>
      <c r="P307" s="36"/>
      <c r="Q307" s="36"/>
      <c r="R307" s="36"/>
      <c r="S307" s="36"/>
      <c r="T307" s="36"/>
      <c r="U307" s="36"/>
      <c r="V307" s="42">
        <v>45286</v>
      </c>
      <c r="W307" s="36" t="s">
        <v>6590</v>
      </c>
      <c r="X307" s="70" t="str">
        <f t="shared" si="6"/>
        <v>2023-ARDT-042_14093069</v>
      </c>
    </row>
    <row r="308" spans="1:24" x14ac:dyDescent="0.25">
      <c r="A308" s="14" t="s">
        <v>6591</v>
      </c>
      <c r="B308" s="14">
        <v>14081909</v>
      </c>
      <c r="C308" s="14">
        <v>8.5</v>
      </c>
      <c r="D308" s="14" t="s">
        <v>3681</v>
      </c>
      <c r="E308" s="14">
        <v>1158011</v>
      </c>
      <c r="F308" s="35">
        <v>45271</v>
      </c>
      <c r="G308" s="36" t="s">
        <v>5300</v>
      </c>
      <c r="H308" s="36"/>
      <c r="I308" s="36"/>
      <c r="J308" s="36"/>
      <c r="K308" s="36"/>
      <c r="L308" s="36"/>
      <c r="M308" s="36"/>
      <c r="N308" s="36"/>
      <c r="O308" s="36"/>
      <c r="P308" s="36"/>
      <c r="Q308" s="36"/>
      <c r="R308" s="36"/>
      <c r="S308" s="36"/>
      <c r="T308" s="36"/>
      <c r="U308" s="36"/>
      <c r="V308" s="42">
        <v>45286</v>
      </c>
      <c r="W308" s="36" t="s">
        <v>6590</v>
      </c>
      <c r="X308" s="70" t="str">
        <f t="shared" si="6"/>
        <v>2023-ARDT-043_14081909</v>
      </c>
    </row>
    <row r="309" spans="1:24" x14ac:dyDescent="0.25">
      <c r="A309" s="14" t="s">
        <v>6592</v>
      </c>
      <c r="B309" s="14">
        <v>14073997</v>
      </c>
      <c r="C309" s="14">
        <v>12</v>
      </c>
      <c r="D309" s="14" t="s">
        <v>4698</v>
      </c>
      <c r="E309" s="14">
        <v>1249569</v>
      </c>
      <c r="F309" s="35">
        <v>45284</v>
      </c>
      <c r="G309" s="36" t="s">
        <v>5300</v>
      </c>
      <c r="H309" s="36"/>
      <c r="I309" s="36"/>
      <c r="J309" s="36"/>
      <c r="K309" s="36"/>
      <c r="L309" s="36"/>
      <c r="M309" s="36"/>
      <c r="N309" s="36"/>
      <c r="O309" s="36"/>
      <c r="P309" s="36"/>
      <c r="Q309" s="36"/>
      <c r="R309" s="36"/>
      <c r="S309" s="36"/>
      <c r="T309" s="36"/>
      <c r="U309" s="36"/>
      <c r="V309" s="42">
        <v>45287</v>
      </c>
      <c r="W309" s="36" t="s">
        <v>6593</v>
      </c>
      <c r="X309" s="70" t="str">
        <f t="shared" si="6"/>
        <v>2023-ARDT-044_14073997</v>
      </c>
    </row>
    <row r="310" spans="1:24" x14ac:dyDescent="0.25">
      <c r="A310" s="14" t="s">
        <v>6594</v>
      </c>
      <c r="B310" s="14">
        <v>14093071</v>
      </c>
      <c r="C310" s="14">
        <v>8.5</v>
      </c>
      <c r="D310" s="14" t="s">
        <v>3681</v>
      </c>
      <c r="E310" s="14">
        <v>1158011</v>
      </c>
      <c r="F310" s="35">
        <v>45657</v>
      </c>
      <c r="G310" s="36" t="s">
        <v>5300</v>
      </c>
      <c r="H310" s="36"/>
      <c r="I310" s="36"/>
      <c r="J310" s="36"/>
      <c r="K310" s="36"/>
      <c r="L310" s="36"/>
      <c r="M310" s="36"/>
      <c r="N310" s="36"/>
      <c r="O310" s="36"/>
      <c r="P310" s="36"/>
      <c r="Q310" s="36"/>
      <c r="R310" s="36"/>
      <c r="S310" s="36"/>
      <c r="T310" s="36"/>
      <c r="U310" s="36"/>
      <c r="V310" s="42">
        <v>45292</v>
      </c>
      <c r="W310" s="36" t="s">
        <v>6590</v>
      </c>
      <c r="X310" s="70" t="str">
        <f t="shared" si="6"/>
        <v>2023-ARDT-045_14093071</v>
      </c>
    </row>
    <row r="311" spans="1:24" x14ac:dyDescent="0.25">
      <c r="A311" s="14" t="s">
        <v>6595</v>
      </c>
      <c r="B311" s="14">
        <v>14093073</v>
      </c>
      <c r="C311" s="14">
        <v>8.5</v>
      </c>
      <c r="D311" s="14" t="s">
        <v>3681</v>
      </c>
      <c r="E311" s="14">
        <v>1158011</v>
      </c>
      <c r="F311" s="35">
        <v>45293</v>
      </c>
      <c r="G311" s="36" t="s">
        <v>5300</v>
      </c>
      <c r="H311" s="36"/>
      <c r="I311" s="36"/>
      <c r="J311" s="36"/>
      <c r="K311" s="36"/>
      <c r="L311" s="36"/>
      <c r="M311" s="36"/>
      <c r="N311" s="36"/>
      <c r="O311" s="36"/>
      <c r="P311" s="36"/>
      <c r="Q311" s="36"/>
      <c r="R311" s="36"/>
      <c r="S311" s="36"/>
      <c r="T311" s="36"/>
      <c r="U311" s="36"/>
      <c r="V311" s="42">
        <v>45300</v>
      </c>
      <c r="W311" s="36" t="s">
        <v>6590</v>
      </c>
      <c r="X311" s="70" t="str">
        <f t="shared" si="6"/>
        <v>2024-ARDT-001_14093073</v>
      </c>
    </row>
    <row r="312" spans="1:24" x14ac:dyDescent="0.25">
      <c r="A312" s="14" t="s">
        <v>6596</v>
      </c>
      <c r="B312" s="14">
        <v>14036278</v>
      </c>
      <c r="C312" s="14">
        <v>8.375</v>
      </c>
      <c r="D312" s="14" t="s">
        <v>3689</v>
      </c>
      <c r="E312" s="14" t="s">
        <v>6597</v>
      </c>
      <c r="F312" s="35">
        <v>45298</v>
      </c>
      <c r="G312" s="36" t="s">
        <v>5300</v>
      </c>
      <c r="H312" s="36"/>
      <c r="I312" s="36"/>
      <c r="J312" s="36"/>
      <c r="K312" s="36"/>
      <c r="L312" s="36"/>
      <c r="M312" s="36"/>
      <c r="N312" s="36"/>
      <c r="O312" s="36"/>
      <c r="P312" s="36"/>
      <c r="Q312" s="36"/>
      <c r="R312" s="36"/>
      <c r="S312" s="36"/>
      <c r="T312" s="36"/>
      <c r="U312" s="36"/>
      <c r="V312" s="42">
        <v>45299</v>
      </c>
      <c r="W312" s="36" t="s">
        <v>6598</v>
      </c>
      <c r="X312" s="70" t="str">
        <f t="shared" si="6"/>
        <v>2024-ARDT-002_14036278</v>
      </c>
    </row>
    <row r="313" spans="1:24" x14ac:dyDescent="0.25">
      <c r="A313" s="14" t="s">
        <v>6599</v>
      </c>
      <c r="B313" s="14">
        <v>12386230</v>
      </c>
      <c r="C313" s="14">
        <v>16</v>
      </c>
      <c r="D313" s="14" t="s">
        <v>6600</v>
      </c>
      <c r="E313" s="14">
        <v>836417</v>
      </c>
      <c r="F313" s="35">
        <v>45298</v>
      </c>
      <c r="G313" s="36" t="s">
        <v>5300</v>
      </c>
      <c r="H313" s="36"/>
      <c r="I313" s="36"/>
      <c r="J313" s="36"/>
      <c r="K313" s="36"/>
      <c r="L313" s="36"/>
      <c r="M313" s="36"/>
      <c r="N313" s="36"/>
      <c r="O313" s="36"/>
      <c r="P313" s="36"/>
      <c r="Q313" s="36"/>
      <c r="R313" s="36"/>
      <c r="S313" s="36"/>
      <c r="T313" s="36"/>
      <c r="U313" s="36"/>
      <c r="V313" s="42" t="s">
        <v>6601</v>
      </c>
      <c r="W313" s="36" t="s">
        <v>6602</v>
      </c>
      <c r="X313" s="70" t="str">
        <f t="shared" si="6"/>
        <v>2024-ARDT-003_12386230</v>
      </c>
    </row>
    <row r="314" spans="1:24" x14ac:dyDescent="0.25">
      <c r="A314" s="14" t="s">
        <v>6603</v>
      </c>
      <c r="B314" s="14">
        <v>13998785</v>
      </c>
      <c r="C314" s="14">
        <v>12</v>
      </c>
      <c r="D314" s="14" t="s">
        <v>5013</v>
      </c>
      <c r="E314" s="14">
        <v>1251627</v>
      </c>
      <c r="F314" s="35">
        <v>45300</v>
      </c>
      <c r="G314" s="36" t="s">
        <v>5300</v>
      </c>
      <c r="H314" s="36"/>
      <c r="I314" s="36"/>
      <c r="J314" s="36"/>
      <c r="K314" s="36"/>
      <c r="L314" s="36"/>
      <c r="M314" s="36"/>
      <c r="N314" s="36"/>
      <c r="O314" s="36"/>
      <c r="P314" s="36"/>
      <c r="Q314" s="36"/>
      <c r="R314" s="36"/>
      <c r="S314" s="36"/>
      <c r="T314" s="36"/>
      <c r="U314" s="36"/>
      <c r="V314" s="42">
        <v>45302</v>
      </c>
      <c r="W314" s="36" t="s">
        <v>6604</v>
      </c>
      <c r="X314" s="70" t="str">
        <f t="shared" si="6"/>
        <v>2024-ARDT-004_13998785</v>
      </c>
    </row>
    <row r="315" spans="1:24" x14ac:dyDescent="0.25">
      <c r="A315" s="14" t="s">
        <v>6605</v>
      </c>
      <c r="B315" s="14">
        <v>14109688</v>
      </c>
      <c r="C315" s="14">
        <v>8.5</v>
      </c>
      <c r="D315" s="14" t="s">
        <v>3681</v>
      </c>
      <c r="E315" s="14">
        <v>1267829</v>
      </c>
      <c r="F315" s="35">
        <v>45309</v>
      </c>
      <c r="G315" s="36" t="s">
        <v>5300</v>
      </c>
      <c r="H315" s="36"/>
      <c r="I315" s="36"/>
      <c r="J315" s="36"/>
      <c r="K315" s="36"/>
      <c r="L315" s="36"/>
      <c r="M315" s="36"/>
      <c r="N315" s="36"/>
      <c r="O315" s="36"/>
      <c r="P315" s="36"/>
      <c r="Q315" s="36"/>
      <c r="R315" s="36"/>
      <c r="S315" s="36"/>
      <c r="T315" s="36"/>
      <c r="U315" s="36"/>
      <c r="V315" s="42">
        <v>45310</v>
      </c>
      <c r="W315" s="36" t="s">
        <v>6590</v>
      </c>
      <c r="X315" s="70" t="str">
        <f t="shared" si="6"/>
        <v>2024-ARDT-005_14109688</v>
      </c>
    </row>
    <row r="316" spans="1:24" x14ac:dyDescent="0.25">
      <c r="A316" s="14" t="s">
        <v>6606</v>
      </c>
      <c r="B316" s="14">
        <v>14109691</v>
      </c>
      <c r="C316" s="14">
        <v>8.5</v>
      </c>
      <c r="D316" s="14" t="s">
        <v>3681</v>
      </c>
      <c r="E316" s="14">
        <v>1267829</v>
      </c>
      <c r="F316" s="35">
        <v>45312</v>
      </c>
      <c r="G316" s="14" t="s">
        <v>5300</v>
      </c>
      <c r="H316" s="14"/>
      <c r="I316" s="14"/>
      <c r="J316" s="14"/>
      <c r="K316" s="14"/>
      <c r="L316" s="14"/>
      <c r="M316" s="14"/>
      <c r="N316" s="14"/>
      <c r="O316" s="14"/>
      <c r="P316" s="14"/>
      <c r="Q316" s="14"/>
      <c r="R316" s="14"/>
      <c r="S316" s="14"/>
      <c r="T316" s="14"/>
      <c r="U316" s="14"/>
      <c r="V316" s="35">
        <v>45312</v>
      </c>
      <c r="W316" s="36" t="s">
        <v>6590</v>
      </c>
      <c r="X316" s="70" t="str">
        <f t="shared" si="6"/>
        <v>2024-ARDT-006_14109691</v>
      </c>
    </row>
    <row r="317" spans="1:24" x14ac:dyDescent="0.25">
      <c r="A317" s="14" t="s">
        <v>6607</v>
      </c>
      <c r="B317" s="14">
        <v>14109689</v>
      </c>
      <c r="C317" s="14">
        <v>8.5</v>
      </c>
      <c r="D317" s="14" t="s">
        <v>3681</v>
      </c>
      <c r="E317" s="14">
        <v>1267829</v>
      </c>
      <c r="F317" s="35">
        <v>45314</v>
      </c>
      <c r="G317" s="36" t="s">
        <v>5300</v>
      </c>
      <c r="H317" s="36"/>
      <c r="I317" s="36"/>
      <c r="J317" s="36"/>
      <c r="K317" s="36"/>
      <c r="L317" s="36"/>
      <c r="M317" s="36"/>
      <c r="N317" s="36"/>
      <c r="O317" s="36"/>
      <c r="P317" s="36"/>
      <c r="Q317" s="36"/>
      <c r="R317" s="36"/>
      <c r="S317" s="36"/>
      <c r="T317" s="36"/>
      <c r="U317" s="36"/>
      <c r="V317" s="42">
        <v>45315</v>
      </c>
      <c r="W317" s="36" t="s">
        <v>6590</v>
      </c>
      <c r="X317" s="70" t="str">
        <f t="shared" si="6"/>
        <v>2024-ARDT-007_14109689</v>
      </c>
    </row>
    <row r="318" spans="1:24" x14ac:dyDescent="0.25">
      <c r="A318" s="14" t="s">
        <v>6608</v>
      </c>
      <c r="B318" s="14">
        <v>14023086</v>
      </c>
      <c r="C318" s="14">
        <v>6.125</v>
      </c>
      <c r="D318" s="14" t="s">
        <v>449</v>
      </c>
      <c r="E318" s="14" t="s">
        <v>2965</v>
      </c>
      <c r="F318" s="35">
        <v>45323</v>
      </c>
      <c r="G318" s="36" t="s">
        <v>5300</v>
      </c>
      <c r="H318" s="36"/>
      <c r="I318" s="36"/>
      <c r="J318" s="36"/>
      <c r="K318" s="36"/>
      <c r="L318" s="36"/>
      <c r="M318" s="36"/>
      <c r="N318" s="36"/>
      <c r="O318" s="36"/>
      <c r="P318" s="36"/>
      <c r="Q318" s="36"/>
      <c r="R318" s="36"/>
      <c r="S318" s="36"/>
      <c r="T318" s="36"/>
      <c r="U318" s="36"/>
      <c r="V318" s="42">
        <v>45327</v>
      </c>
      <c r="W318" s="36" t="s">
        <v>6609</v>
      </c>
      <c r="X318" s="70" t="str">
        <f t="shared" si="6"/>
        <v>2024-ARDT-008_14023086</v>
      </c>
    </row>
    <row r="319" spans="1:24" x14ac:dyDescent="0.25">
      <c r="A319" s="14" t="s">
        <v>6610</v>
      </c>
      <c r="B319" s="14">
        <v>14127566</v>
      </c>
      <c r="C319" s="14">
        <v>8.5</v>
      </c>
      <c r="D319" s="14" t="s">
        <v>3681</v>
      </c>
      <c r="E319" s="14">
        <v>1269498</v>
      </c>
      <c r="F319" s="35">
        <v>45355</v>
      </c>
      <c r="G319" s="36" t="s">
        <v>5300</v>
      </c>
      <c r="H319" s="36"/>
      <c r="I319" s="36"/>
      <c r="J319" s="36"/>
      <c r="K319" s="36"/>
      <c r="L319" s="36"/>
      <c r="M319" s="36"/>
      <c r="N319" s="36"/>
      <c r="O319" s="36"/>
      <c r="P319" s="36"/>
      <c r="Q319" s="36"/>
      <c r="R319" s="36"/>
      <c r="S319" s="36"/>
      <c r="T319" s="36"/>
      <c r="U319" s="36"/>
      <c r="V319" s="42">
        <v>45357</v>
      </c>
      <c r="W319" s="36" t="s">
        <v>6611</v>
      </c>
      <c r="X319" s="70" t="str">
        <f t="shared" si="6"/>
        <v>2024-ARDT-009_14127566</v>
      </c>
    </row>
    <row r="320" spans="1:24" x14ac:dyDescent="0.25">
      <c r="A320" s="14" t="s">
        <v>6612</v>
      </c>
      <c r="B320" s="14">
        <v>14012908</v>
      </c>
      <c r="C320" s="14">
        <v>6.125</v>
      </c>
      <c r="D320" s="14" t="s">
        <v>449</v>
      </c>
      <c r="E320" s="14">
        <v>1137349</v>
      </c>
      <c r="F320" s="35">
        <v>45357</v>
      </c>
      <c r="G320" s="36" t="s">
        <v>5300</v>
      </c>
      <c r="H320" s="14"/>
      <c r="I320" s="14"/>
      <c r="J320" s="14"/>
      <c r="K320" s="14"/>
      <c r="L320" s="14"/>
      <c r="M320" s="14"/>
      <c r="N320" s="14"/>
      <c r="O320" s="14"/>
      <c r="P320" s="14"/>
      <c r="Q320" s="14"/>
      <c r="R320" s="14"/>
      <c r="S320" s="14"/>
      <c r="T320" s="14"/>
      <c r="U320" s="14"/>
      <c r="V320" s="35">
        <v>45358</v>
      </c>
      <c r="W320" s="14" t="s">
        <v>6613</v>
      </c>
      <c r="X320" s="70" t="str">
        <f t="shared" si="6"/>
        <v>2024-ARDT-010_14012908</v>
      </c>
    </row>
    <row r="321" spans="1:24" x14ac:dyDescent="0.25">
      <c r="A321" s="14" t="s">
        <v>6614</v>
      </c>
      <c r="B321" s="14">
        <v>14012911</v>
      </c>
      <c r="C321" s="14">
        <v>6.125</v>
      </c>
      <c r="D321" s="14" t="s">
        <v>449</v>
      </c>
      <c r="E321" s="14">
        <v>1137349</v>
      </c>
      <c r="F321" s="35">
        <v>45357</v>
      </c>
      <c r="G321" s="36" t="s">
        <v>5300</v>
      </c>
      <c r="H321" s="36"/>
      <c r="I321" s="36"/>
      <c r="J321" s="36"/>
      <c r="K321" s="36"/>
      <c r="L321" s="36"/>
      <c r="M321" s="36"/>
      <c r="N321" s="36"/>
      <c r="O321" s="36"/>
      <c r="P321" s="36"/>
      <c r="Q321" s="36"/>
      <c r="R321" s="36"/>
      <c r="S321" s="36"/>
      <c r="T321" s="36"/>
      <c r="U321" s="36"/>
      <c r="V321" s="42">
        <v>45382</v>
      </c>
      <c r="W321" s="36" t="s">
        <v>6613</v>
      </c>
      <c r="X321" s="70" t="str">
        <f t="shared" si="6"/>
        <v>2024-ARDT-011_14012911</v>
      </c>
    </row>
    <row r="322" spans="1:24" x14ac:dyDescent="0.25">
      <c r="A322" s="14" t="s">
        <v>6615</v>
      </c>
      <c r="B322" s="14">
        <v>14127563</v>
      </c>
      <c r="C322" s="14">
        <v>8.5</v>
      </c>
      <c r="D322" s="14" t="s">
        <v>3681</v>
      </c>
      <c r="E322" s="14">
        <v>1267829</v>
      </c>
      <c r="F322" s="35">
        <v>45357</v>
      </c>
      <c r="G322" s="36" t="s">
        <v>5300</v>
      </c>
      <c r="H322" s="36"/>
      <c r="I322" s="36"/>
      <c r="J322" s="36"/>
      <c r="K322" s="36"/>
      <c r="L322" s="36"/>
      <c r="M322" s="36"/>
      <c r="N322" s="36"/>
      <c r="O322" s="36"/>
      <c r="P322" s="36"/>
      <c r="Q322" s="36"/>
      <c r="R322" s="36"/>
      <c r="S322" s="36"/>
      <c r="T322" s="36"/>
      <c r="U322" s="36"/>
      <c r="V322" s="42">
        <v>45358</v>
      </c>
      <c r="W322" s="36" t="s">
        <v>6616</v>
      </c>
      <c r="X322" s="70" t="str">
        <f t="shared" si="6"/>
        <v>2024-ARDT-012_14127563</v>
      </c>
    </row>
    <row r="323" spans="1:24" x14ac:dyDescent="0.25">
      <c r="A323" s="14" t="s">
        <v>6617</v>
      </c>
      <c r="B323" s="14">
        <v>14137155</v>
      </c>
      <c r="C323" s="14">
        <v>8.5</v>
      </c>
      <c r="D323" s="14" t="s">
        <v>3681</v>
      </c>
      <c r="E323" s="14">
        <v>1267829</v>
      </c>
      <c r="F323" s="35">
        <v>45362</v>
      </c>
      <c r="G323" s="36" t="s">
        <v>5300</v>
      </c>
      <c r="H323" s="36"/>
      <c r="I323" s="36"/>
      <c r="J323" s="36"/>
      <c r="K323" s="36"/>
      <c r="L323" s="36"/>
      <c r="M323" s="36"/>
      <c r="N323" s="36"/>
      <c r="O323" s="36"/>
      <c r="P323" s="36"/>
      <c r="Q323" s="36"/>
      <c r="R323" s="36"/>
      <c r="S323" s="36"/>
      <c r="T323" s="36"/>
      <c r="U323" s="36"/>
      <c r="V323" s="42">
        <v>45365</v>
      </c>
      <c r="W323" s="36" t="s">
        <v>6618</v>
      </c>
      <c r="X323" s="70" t="str">
        <f t="shared" si="6"/>
        <v>2024-ARDT-013_14137155</v>
      </c>
    </row>
    <row r="324" spans="1:24" x14ac:dyDescent="0.25">
      <c r="A324" s="14" t="s">
        <v>6619</v>
      </c>
      <c r="B324" s="14">
        <v>14137157</v>
      </c>
      <c r="C324" s="14">
        <v>8.5</v>
      </c>
      <c r="D324" s="14" t="s">
        <v>3681</v>
      </c>
      <c r="E324" s="14">
        <v>1267829</v>
      </c>
      <c r="F324" s="35">
        <v>45365</v>
      </c>
      <c r="G324" s="36" t="s">
        <v>5300</v>
      </c>
      <c r="H324" s="36">
        <v>1158011</v>
      </c>
      <c r="I324" s="36"/>
      <c r="J324" s="36"/>
      <c r="K324" s="36"/>
      <c r="L324" s="36"/>
      <c r="M324" s="36"/>
      <c r="N324" s="36"/>
      <c r="O324" s="36"/>
      <c r="P324" s="36"/>
      <c r="Q324" s="36"/>
      <c r="R324" s="36"/>
      <c r="S324" s="36"/>
      <c r="T324" s="36"/>
      <c r="U324" s="36"/>
      <c r="V324" s="42">
        <v>45375</v>
      </c>
      <c r="W324" s="36" t="s">
        <v>6620</v>
      </c>
      <c r="X324" s="70" t="str">
        <f t="shared" si="6"/>
        <v>2024-ARDT-014_14137157</v>
      </c>
    </row>
    <row r="325" spans="1:24" x14ac:dyDescent="0.25">
      <c r="A325" s="14" t="s">
        <v>6621</v>
      </c>
      <c r="B325" s="14">
        <v>14137152</v>
      </c>
      <c r="C325" s="14">
        <v>8.5</v>
      </c>
      <c r="D325" s="14" t="s">
        <v>3681</v>
      </c>
      <c r="E325" s="14">
        <v>1267829</v>
      </c>
      <c r="F325" s="35">
        <v>45379</v>
      </c>
      <c r="G325" s="36" t="s">
        <v>5300</v>
      </c>
      <c r="H325" s="36">
        <v>1158011</v>
      </c>
      <c r="I325" s="36"/>
      <c r="J325" s="36"/>
      <c r="K325" s="36"/>
      <c r="L325" s="36"/>
      <c r="M325" s="36"/>
      <c r="N325" s="36"/>
      <c r="O325" s="36"/>
      <c r="P325" s="36"/>
      <c r="Q325" s="36"/>
      <c r="R325" s="36"/>
      <c r="S325" s="36"/>
      <c r="T325" s="36"/>
      <c r="U325" s="36"/>
      <c r="V325" s="42">
        <v>45384</v>
      </c>
      <c r="W325" s="36" t="s">
        <v>6622</v>
      </c>
      <c r="X325" s="70" t="str">
        <f t="shared" si="6"/>
        <v>2024-ARDT-015_14137152</v>
      </c>
    </row>
    <row r="326" spans="1:24" x14ac:dyDescent="0.25">
      <c r="A326" s="14" t="s">
        <v>6623</v>
      </c>
      <c r="B326" s="14">
        <v>14093081</v>
      </c>
      <c r="C326" s="14">
        <v>12</v>
      </c>
      <c r="D326" s="14" t="s">
        <v>4698</v>
      </c>
      <c r="E326" s="14">
        <v>1249569</v>
      </c>
      <c r="F326" s="35">
        <v>45385</v>
      </c>
      <c r="G326" s="14" t="s">
        <v>5300</v>
      </c>
      <c r="H326" s="14">
        <v>1249569</v>
      </c>
      <c r="I326" s="14"/>
      <c r="J326" s="14"/>
      <c r="K326" s="14"/>
      <c r="L326" s="14"/>
      <c r="M326" s="14"/>
      <c r="N326" s="14"/>
      <c r="O326" s="14"/>
      <c r="P326" s="14"/>
      <c r="Q326" s="14"/>
      <c r="R326" s="14"/>
      <c r="S326" s="14"/>
      <c r="T326" s="14"/>
      <c r="U326" s="14"/>
      <c r="V326" s="35">
        <v>45390</v>
      </c>
      <c r="W326" s="14" t="s">
        <v>6624</v>
      </c>
      <c r="X326" s="70" t="str">
        <f t="shared" ref="X326:X357" si="7">A326&amp;"_"&amp;B326</f>
        <v>2024-ARDT-016_14093081</v>
      </c>
    </row>
    <row r="327" spans="1:24" x14ac:dyDescent="0.25">
      <c r="A327" s="14" t="s">
        <v>6625</v>
      </c>
      <c r="B327" s="14">
        <v>13844444</v>
      </c>
      <c r="C327" s="14">
        <v>6.125</v>
      </c>
      <c r="D327" s="14" t="s">
        <v>1807</v>
      </c>
      <c r="E327" s="14">
        <v>1233276</v>
      </c>
      <c r="F327" s="35">
        <v>45386</v>
      </c>
      <c r="G327" s="36" t="s">
        <v>5300</v>
      </c>
      <c r="H327" s="14">
        <v>1137349</v>
      </c>
      <c r="I327" s="14"/>
      <c r="J327" s="14"/>
      <c r="K327" s="14"/>
      <c r="L327" s="14"/>
      <c r="M327" s="14"/>
      <c r="N327" s="14"/>
      <c r="O327" s="14"/>
      <c r="P327" s="14"/>
      <c r="Q327" s="14"/>
      <c r="R327" s="14"/>
      <c r="S327" s="14"/>
      <c r="T327" s="14"/>
      <c r="U327" s="14"/>
      <c r="V327" s="42">
        <v>45390</v>
      </c>
      <c r="W327" s="36" t="s">
        <v>6626</v>
      </c>
      <c r="X327" s="70" t="str">
        <f t="shared" si="7"/>
        <v>2024-ARDT-017_13844444</v>
      </c>
    </row>
    <row r="328" spans="1:24" x14ac:dyDescent="0.25">
      <c r="A328" s="14" t="s">
        <v>6627</v>
      </c>
      <c r="B328" s="14">
        <v>13807907</v>
      </c>
      <c r="C328" s="14">
        <v>6.125</v>
      </c>
      <c r="D328" s="14" t="s">
        <v>663</v>
      </c>
      <c r="E328" s="14">
        <v>1226841</v>
      </c>
      <c r="F328" s="35">
        <v>45386</v>
      </c>
      <c r="G328" s="36" t="s">
        <v>5300</v>
      </c>
      <c r="H328" s="14">
        <v>1137349</v>
      </c>
      <c r="I328" s="14"/>
      <c r="J328" s="14"/>
      <c r="K328" s="14"/>
      <c r="L328" s="14"/>
      <c r="M328" s="14"/>
      <c r="N328" s="14"/>
      <c r="O328" s="14"/>
      <c r="P328" s="14"/>
      <c r="Q328" s="14"/>
      <c r="R328" s="14"/>
      <c r="S328" s="14"/>
      <c r="T328" s="14"/>
      <c r="U328" s="14"/>
      <c r="V328" s="42">
        <v>45390</v>
      </c>
      <c r="W328" s="36" t="s">
        <v>6628</v>
      </c>
      <c r="X328" s="70" t="str">
        <f t="shared" si="7"/>
        <v>2024-ARDT-018_13807907</v>
      </c>
    </row>
    <row r="329" spans="1:24" x14ac:dyDescent="0.25">
      <c r="A329" s="14" t="s">
        <v>6629</v>
      </c>
      <c r="B329" s="14">
        <v>14127551</v>
      </c>
      <c r="C329" s="58">
        <v>5.875</v>
      </c>
      <c r="D329" s="14" t="s">
        <v>6579</v>
      </c>
      <c r="E329" s="14">
        <v>1235768</v>
      </c>
      <c r="F329" s="35">
        <v>45370</v>
      </c>
      <c r="G329" s="36" t="s">
        <v>5300</v>
      </c>
      <c r="H329" s="36"/>
      <c r="I329" s="36"/>
      <c r="J329" s="36"/>
      <c r="K329" s="36"/>
      <c r="L329" s="36"/>
      <c r="M329" s="36"/>
      <c r="N329" s="36"/>
      <c r="O329" s="36"/>
      <c r="P329" s="36"/>
      <c r="Q329" s="36"/>
      <c r="R329" s="36"/>
      <c r="S329" s="36"/>
      <c r="T329" s="36"/>
      <c r="U329" s="36"/>
      <c r="V329" s="35">
        <v>45405</v>
      </c>
      <c r="W329" s="36" t="s">
        <v>6630</v>
      </c>
      <c r="X329" s="70" t="str">
        <f t="shared" si="7"/>
        <v>2024-ARDT-019_14127551</v>
      </c>
    </row>
    <row r="330" spans="1:24" x14ac:dyDescent="0.25">
      <c r="A330" s="14" t="s">
        <v>6631</v>
      </c>
      <c r="B330" s="14">
        <v>13999833</v>
      </c>
      <c r="C330" s="14">
        <v>16</v>
      </c>
      <c r="D330" s="14" t="s">
        <v>5628</v>
      </c>
      <c r="E330" s="14">
        <v>1241180</v>
      </c>
      <c r="F330" s="35">
        <v>45403</v>
      </c>
      <c r="G330" s="36" t="s">
        <v>5300</v>
      </c>
      <c r="H330" s="36">
        <v>1255451</v>
      </c>
      <c r="I330" s="36"/>
      <c r="J330" s="36"/>
      <c r="K330" s="36"/>
      <c r="L330" s="36"/>
      <c r="M330" s="36"/>
      <c r="N330" s="36"/>
      <c r="O330" s="36"/>
      <c r="P330" s="36"/>
      <c r="Q330" s="36"/>
      <c r="R330" s="36"/>
      <c r="S330" s="36"/>
      <c r="T330" s="36"/>
      <c r="U330" s="36"/>
      <c r="V330" s="42">
        <v>45403</v>
      </c>
      <c r="W330" s="36" t="s">
        <v>40</v>
      </c>
      <c r="X330" s="70" t="str">
        <f t="shared" si="7"/>
        <v>2024-ARDT-020_13999833</v>
      </c>
    </row>
    <row r="331" spans="1:24" x14ac:dyDescent="0.25">
      <c r="A331" s="14" t="s">
        <v>6632</v>
      </c>
      <c r="B331" s="14">
        <v>13770618</v>
      </c>
      <c r="C331" s="58">
        <v>8.375</v>
      </c>
      <c r="D331" s="14" t="s">
        <v>3837</v>
      </c>
      <c r="E331" s="14">
        <v>1061407</v>
      </c>
      <c r="F331" s="35">
        <v>45407</v>
      </c>
      <c r="G331" s="36" t="s">
        <v>5300</v>
      </c>
      <c r="H331" s="36"/>
      <c r="I331" s="36"/>
      <c r="J331" s="36"/>
      <c r="K331" s="36"/>
      <c r="L331" s="36"/>
      <c r="M331" s="36"/>
      <c r="N331" s="36"/>
      <c r="O331" s="36"/>
      <c r="P331" s="36"/>
      <c r="Q331" s="36"/>
      <c r="R331" s="36"/>
      <c r="S331" s="36"/>
      <c r="T331" s="36"/>
      <c r="U331" s="36"/>
      <c r="V331" s="35">
        <v>45410</v>
      </c>
      <c r="W331" s="36" t="s">
        <v>6633</v>
      </c>
      <c r="X331" s="70" t="str">
        <f t="shared" si="7"/>
        <v>2024-ARDT-021_13770618</v>
      </c>
    </row>
    <row r="332" spans="1:24" x14ac:dyDescent="0.25">
      <c r="A332" s="14" t="s">
        <v>6634</v>
      </c>
      <c r="B332" s="14">
        <v>14119212</v>
      </c>
      <c r="C332" s="14">
        <v>12</v>
      </c>
      <c r="D332" s="14" t="s">
        <v>5013</v>
      </c>
      <c r="E332" s="14">
        <v>1251627</v>
      </c>
      <c r="F332" s="35">
        <v>45411</v>
      </c>
      <c r="G332" s="36" t="s">
        <v>5300</v>
      </c>
      <c r="H332" s="14"/>
      <c r="I332" s="14"/>
      <c r="J332" s="14"/>
      <c r="K332" s="14"/>
      <c r="L332" s="14"/>
      <c r="M332" s="14"/>
      <c r="N332" s="14"/>
      <c r="O332" s="14"/>
      <c r="P332" s="14"/>
      <c r="Q332" s="14"/>
      <c r="R332" s="14"/>
      <c r="S332" s="14"/>
      <c r="T332" s="14"/>
      <c r="U332" s="14"/>
      <c r="V332" s="35">
        <v>45414</v>
      </c>
      <c r="W332" s="14" t="s">
        <v>6635</v>
      </c>
      <c r="X332" s="70" t="str">
        <f t="shared" si="7"/>
        <v>2024-ARDT-022_14119212</v>
      </c>
    </row>
    <row r="333" spans="1:24" x14ac:dyDescent="0.25">
      <c r="A333" s="14" t="s">
        <v>6636</v>
      </c>
      <c r="B333" s="14">
        <v>14162003</v>
      </c>
      <c r="C333" s="14">
        <v>12</v>
      </c>
      <c r="D333" s="14" t="s">
        <v>3996</v>
      </c>
      <c r="E333" s="14">
        <v>1269308</v>
      </c>
      <c r="F333" s="35">
        <v>45426</v>
      </c>
      <c r="G333" s="36" t="s">
        <v>5300</v>
      </c>
      <c r="H333" s="36"/>
      <c r="I333" s="36"/>
      <c r="J333" s="36"/>
      <c r="K333" s="36"/>
      <c r="L333" s="36"/>
      <c r="M333" s="36"/>
      <c r="N333" s="36"/>
      <c r="O333" s="36"/>
      <c r="P333" s="36"/>
      <c r="Q333" s="36"/>
      <c r="R333" s="36"/>
      <c r="S333" s="36"/>
      <c r="T333" s="36"/>
      <c r="U333" s="36"/>
      <c r="V333" s="42">
        <v>45426</v>
      </c>
      <c r="W333" s="36" t="s">
        <v>6519</v>
      </c>
      <c r="X333" s="70" t="str">
        <f t="shared" si="7"/>
        <v>2024-ARDT-023_14162003</v>
      </c>
    </row>
    <row r="334" spans="1:24" x14ac:dyDescent="0.25">
      <c r="A334" s="14" t="s">
        <v>6637</v>
      </c>
      <c r="B334" s="14">
        <v>13754562</v>
      </c>
      <c r="C334" s="14">
        <v>17</v>
      </c>
      <c r="D334" s="14" t="s">
        <v>3904</v>
      </c>
      <c r="E334" s="14">
        <v>1162267</v>
      </c>
      <c r="F334" s="35">
        <v>45434</v>
      </c>
      <c r="G334" s="36" t="s">
        <v>5300</v>
      </c>
      <c r="H334" s="36"/>
      <c r="I334" s="36"/>
      <c r="J334" s="36"/>
      <c r="K334" s="36"/>
      <c r="L334" s="36"/>
      <c r="M334" s="36"/>
      <c r="N334" s="36"/>
      <c r="O334" s="36"/>
      <c r="P334" s="36"/>
      <c r="Q334" s="36"/>
      <c r="R334" s="36"/>
      <c r="S334" s="36"/>
      <c r="T334" s="36"/>
      <c r="U334" s="36"/>
      <c r="V334" s="42">
        <v>45435</v>
      </c>
      <c r="W334" s="36" t="s">
        <v>6638</v>
      </c>
      <c r="X334" s="70" t="str">
        <f t="shared" si="7"/>
        <v>2024-ARDT-024_13754562</v>
      </c>
    </row>
    <row r="335" spans="1:24" x14ac:dyDescent="0.25">
      <c r="A335" s="14" t="s">
        <v>6639</v>
      </c>
      <c r="B335" s="14">
        <v>13845746</v>
      </c>
      <c r="C335" s="14">
        <v>17</v>
      </c>
      <c r="D335" s="14" t="s">
        <v>3904</v>
      </c>
      <c r="E335" s="14">
        <v>1283277</v>
      </c>
      <c r="F335" s="35">
        <v>45439</v>
      </c>
      <c r="G335" s="36" t="s">
        <v>5300</v>
      </c>
      <c r="H335" s="36"/>
      <c r="I335" s="36"/>
      <c r="J335" s="36"/>
      <c r="K335" s="36"/>
      <c r="L335" s="36"/>
      <c r="M335" s="36"/>
      <c r="N335" s="36"/>
      <c r="O335" s="36"/>
      <c r="P335" s="36"/>
      <c r="Q335" s="36"/>
      <c r="R335" s="36"/>
      <c r="S335" s="36"/>
      <c r="T335" s="36"/>
      <c r="U335" s="36"/>
      <c r="V335" s="35">
        <v>45440</v>
      </c>
      <c r="W335" s="36" t="s">
        <v>6640</v>
      </c>
      <c r="X335" s="70" t="str">
        <f t="shared" si="7"/>
        <v>2024-ARDT-025_13845746</v>
      </c>
    </row>
    <row r="336" spans="1:24" x14ac:dyDescent="0.25">
      <c r="A336" s="14" t="s">
        <v>6641</v>
      </c>
      <c r="B336" s="14">
        <v>13867768</v>
      </c>
      <c r="C336" s="14">
        <v>16</v>
      </c>
      <c r="D336" s="14" t="s">
        <v>4389</v>
      </c>
      <c r="E336" s="14">
        <v>1268728</v>
      </c>
      <c r="F336" s="35">
        <v>45440</v>
      </c>
      <c r="G336" s="36" t="s">
        <v>5300</v>
      </c>
      <c r="H336" s="36" t="s">
        <v>6642</v>
      </c>
      <c r="I336" s="36"/>
      <c r="J336" s="36"/>
      <c r="K336" s="36"/>
      <c r="L336" s="36"/>
      <c r="M336" s="36"/>
      <c r="N336" s="36"/>
      <c r="O336" s="36"/>
      <c r="P336" s="36"/>
      <c r="Q336" s="36"/>
      <c r="R336" s="36"/>
      <c r="S336" s="36"/>
      <c r="T336" s="36"/>
      <c r="U336" s="36"/>
      <c r="V336" s="35">
        <v>45445</v>
      </c>
      <c r="W336" s="36" t="s">
        <v>6643</v>
      </c>
      <c r="X336" s="70" t="str">
        <f t="shared" si="7"/>
        <v>2024-ARDT-026_13867768</v>
      </c>
    </row>
    <row r="337" spans="1:24" x14ac:dyDescent="0.25">
      <c r="A337" s="14" t="s">
        <v>6644</v>
      </c>
      <c r="B337" s="14">
        <v>13845748</v>
      </c>
      <c r="C337" s="14">
        <v>17</v>
      </c>
      <c r="D337" s="14" t="s">
        <v>3904</v>
      </c>
      <c r="E337" s="14">
        <v>1283277</v>
      </c>
      <c r="F337" s="35">
        <v>45441</v>
      </c>
      <c r="G337" s="36" t="s">
        <v>5300</v>
      </c>
      <c r="H337" s="36" t="s">
        <v>6642</v>
      </c>
      <c r="I337" s="36"/>
      <c r="J337" s="36"/>
      <c r="K337" s="36"/>
      <c r="L337" s="36"/>
      <c r="M337" s="36"/>
      <c r="N337" s="36"/>
      <c r="O337" s="36"/>
      <c r="P337" s="36"/>
      <c r="Q337" s="36"/>
      <c r="R337" s="36"/>
      <c r="S337" s="36"/>
      <c r="T337" s="36"/>
      <c r="U337" s="36"/>
      <c r="V337" s="42">
        <v>45445</v>
      </c>
      <c r="W337" s="36" t="s">
        <v>6640</v>
      </c>
      <c r="X337" s="70" t="str">
        <f t="shared" si="7"/>
        <v>2024-ARDT-027_13845748</v>
      </c>
    </row>
    <row r="338" spans="1:24" x14ac:dyDescent="0.25">
      <c r="A338" s="14" t="s">
        <v>6645</v>
      </c>
      <c r="B338" s="14">
        <v>13926375</v>
      </c>
      <c r="C338" s="14">
        <v>16</v>
      </c>
      <c r="D338" s="14" t="s">
        <v>4389</v>
      </c>
      <c r="E338" s="14">
        <v>1268728</v>
      </c>
      <c r="F338" s="35">
        <v>45445</v>
      </c>
      <c r="G338" s="36" t="s">
        <v>5300</v>
      </c>
      <c r="H338" s="14" t="s">
        <v>4355</v>
      </c>
      <c r="I338" s="14"/>
      <c r="J338" s="14"/>
      <c r="K338" s="14"/>
      <c r="L338" s="14"/>
      <c r="M338" s="14"/>
      <c r="N338" s="14"/>
      <c r="O338" s="14"/>
      <c r="P338" s="14"/>
      <c r="Q338" s="14"/>
      <c r="R338" s="14"/>
      <c r="S338" s="14"/>
      <c r="T338" s="14"/>
      <c r="U338" s="14"/>
      <c r="V338" s="35">
        <v>45448</v>
      </c>
      <c r="W338" s="14" t="s">
        <v>6643</v>
      </c>
      <c r="X338" s="70" t="str">
        <f t="shared" si="7"/>
        <v>2024-ARDT-028_13926375</v>
      </c>
    </row>
    <row r="339" spans="1:24" x14ac:dyDescent="0.25">
      <c r="A339" s="14" t="s">
        <v>6646</v>
      </c>
      <c r="B339" s="14">
        <v>13999834</v>
      </c>
      <c r="C339" s="58">
        <v>16</v>
      </c>
      <c r="D339" s="14" t="s">
        <v>5628</v>
      </c>
      <c r="E339" s="14" t="s">
        <v>5837</v>
      </c>
      <c r="F339" s="35">
        <v>45446</v>
      </c>
      <c r="G339" s="36" t="s">
        <v>5300</v>
      </c>
      <c r="H339" s="36">
        <v>1255451</v>
      </c>
      <c r="I339" s="36"/>
      <c r="J339" s="36"/>
      <c r="K339" s="36"/>
      <c r="L339" s="36"/>
      <c r="M339" s="36"/>
      <c r="N339" s="36"/>
      <c r="O339" s="36"/>
      <c r="P339" s="36"/>
      <c r="Q339" s="36"/>
      <c r="R339" s="36"/>
      <c r="S339" s="36"/>
      <c r="T339" s="36"/>
      <c r="U339" s="36"/>
      <c r="V339" s="42">
        <v>45448</v>
      </c>
      <c r="W339" s="36" t="s">
        <v>5629</v>
      </c>
      <c r="X339" s="70" t="str">
        <f t="shared" si="7"/>
        <v>2024-ARDT-029_13999834</v>
      </c>
    </row>
    <row r="340" spans="1:24" x14ac:dyDescent="0.25">
      <c r="A340" s="14" t="s">
        <v>6647</v>
      </c>
      <c r="B340" s="14">
        <v>13925590</v>
      </c>
      <c r="C340" s="14">
        <v>16</v>
      </c>
      <c r="D340" s="14" t="s">
        <v>4389</v>
      </c>
      <c r="E340" s="14">
        <v>1268728</v>
      </c>
      <c r="F340" s="35">
        <v>45452</v>
      </c>
      <c r="G340" s="36" t="s">
        <v>5300</v>
      </c>
      <c r="H340" s="36" t="s">
        <v>4355</v>
      </c>
      <c r="I340" s="36"/>
      <c r="J340" s="36"/>
      <c r="K340" s="36"/>
      <c r="L340" s="36"/>
      <c r="M340" s="36"/>
      <c r="N340" s="36"/>
      <c r="O340" s="36"/>
      <c r="P340" s="36"/>
      <c r="Q340" s="36"/>
      <c r="R340" s="36"/>
      <c r="S340" s="36"/>
      <c r="T340" s="36"/>
      <c r="U340" s="36"/>
      <c r="V340" s="42">
        <v>45454</v>
      </c>
      <c r="W340" s="36" t="s">
        <v>6643</v>
      </c>
      <c r="X340" s="70" t="str">
        <f t="shared" si="7"/>
        <v>2024-ARDT-030_13925590</v>
      </c>
    </row>
    <row r="341" spans="1:24" x14ac:dyDescent="0.25">
      <c r="A341" s="14" t="s">
        <v>6648</v>
      </c>
      <c r="B341" s="14">
        <v>14056711</v>
      </c>
      <c r="C341" s="14">
        <v>16</v>
      </c>
      <c r="D341" s="14" t="s">
        <v>4389</v>
      </c>
      <c r="E341" s="14">
        <v>1268728</v>
      </c>
      <c r="F341" s="35">
        <v>45453</v>
      </c>
      <c r="G341" s="36" t="s">
        <v>5300</v>
      </c>
      <c r="H341" s="36" t="s">
        <v>4355</v>
      </c>
      <c r="I341" s="36"/>
      <c r="J341" s="36"/>
      <c r="K341" s="36"/>
      <c r="L341" s="36"/>
      <c r="M341" s="36"/>
      <c r="N341" s="36"/>
      <c r="O341" s="36"/>
      <c r="P341" s="36"/>
      <c r="Q341" s="36"/>
      <c r="R341" s="36"/>
      <c r="S341" s="36"/>
      <c r="T341" s="36"/>
      <c r="U341" s="36"/>
      <c r="V341" s="42">
        <v>45455</v>
      </c>
      <c r="W341" s="36" t="s">
        <v>6643</v>
      </c>
      <c r="X341" s="70" t="str">
        <f t="shared" si="7"/>
        <v>2024-ARDT-031_14056711</v>
      </c>
    </row>
    <row r="342" spans="1:24" x14ac:dyDescent="0.25">
      <c r="A342" s="14" t="s">
        <v>6649</v>
      </c>
      <c r="B342" s="14">
        <v>13845747</v>
      </c>
      <c r="C342" s="14">
        <v>17</v>
      </c>
      <c r="D342" s="14" t="s">
        <v>3904</v>
      </c>
      <c r="E342" s="14">
        <v>1283277</v>
      </c>
      <c r="F342" s="35">
        <v>45454</v>
      </c>
      <c r="G342" s="36" t="s">
        <v>5300</v>
      </c>
      <c r="H342" s="36">
        <v>1162267</v>
      </c>
      <c r="I342" s="36"/>
      <c r="J342" s="36"/>
      <c r="K342" s="36"/>
      <c r="L342" s="36"/>
      <c r="M342" s="36"/>
      <c r="N342" s="36"/>
      <c r="O342" s="36"/>
      <c r="P342" s="36"/>
      <c r="Q342" s="36"/>
      <c r="R342" s="36"/>
      <c r="S342" s="36"/>
      <c r="T342" s="36"/>
      <c r="U342" s="36"/>
      <c r="V342" s="42">
        <v>45456</v>
      </c>
      <c r="W342" s="36" t="s">
        <v>6650</v>
      </c>
      <c r="X342" s="70" t="str">
        <f t="shared" si="7"/>
        <v>2024-ARDT-032_13845747</v>
      </c>
    </row>
    <row r="343" spans="1:24" x14ac:dyDescent="0.25">
      <c r="A343" s="14" t="s">
        <v>6651</v>
      </c>
      <c r="B343" s="14">
        <v>14093081</v>
      </c>
      <c r="C343" s="14">
        <v>12</v>
      </c>
      <c r="D343" s="14" t="s">
        <v>4698</v>
      </c>
      <c r="E343" s="14">
        <v>1249569</v>
      </c>
      <c r="F343" s="35">
        <v>45454</v>
      </c>
      <c r="G343" s="36" t="s">
        <v>5300</v>
      </c>
      <c r="H343" s="36">
        <v>1249569</v>
      </c>
      <c r="I343" s="36"/>
      <c r="J343" s="36"/>
      <c r="K343" s="36"/>
      <c r="L343" s="36"/>
      <c r="M343" s="36"/>
      <c r="N343" s="36"/>
      <c r="O343" s="36"/>
      <c r="P343" s="36"/>
      <c r="Q343" s="36"/>
      <c r="R343" s="36"/>
      <c r="S343" s="36"/>
      <c r="T343" s="36"/>
      <c r="U343" s="36"/>
      <c r="V343" s="42"/>
      <c r="W343" s="36" t="s">
        <v>6652</v>
      </c>
      <c r="X343" s="70" t="str">
        <f t="shared" si="7"/>
        <v>2024-ARDT-033_14093081</v>
      </c>
    </row>
    <row r="344" spans="1:24" x14ac:dyDescent="0.25">
      <c r="A344" s="14" t="s">
        <v>6653</v>
      </c>
      <c r="B344" s="14">
        <v>13838422</v>
      </c>
      <c r="C344" s="14">
        <v>6.125</v>
      </c>
      <c r="D344" s="14" t="s">
        <v>661</v>
      </c>
      <c r="E344" s="14">
        <v>1160951</v>
      </c>
      <c r="F344" s="35">
        <v>45503</v>
      </c>
      <c r="G344" s="14" t="s">
        <v>5300</v>
      </c>
      <c r="H344" s="14">
        <v>1226735</v>
      </c>
      <c r="I344" s="14"/>
      <c r="J344" s="14"/>
      <c r="K344" s="14"/>
      <c r="L344" s="14"/>
      <c r="M344" s="14"/>
      <c r="N344" s="14"/>
      <c r="O344" s="14"/>
      <c r="P344" s="14"/>
      <c r="Q344" s="14"/>
      <c r="R344" s="14"/>
      <c r="S344" s="14"/>
      <c r="T344" s="14"/>
      <c r="U344" s="14"/>
      <c r="V344" s="35">
        <v>45508</v>
      </c>
      <c r="W344" s="14" t="s">
        <v>6654</v>
      </c>
      <c r="X344" s="70" t="str">
        <f t="shared" si="7"/>
        <v>2024-ARDT-034_13838422</v>
      </c>
    </row>
    <row r="345" spans="1:24" x14ac:dyDescent="0.25">
      <c r="A345" s="14" t="s">
        <v>6655</v>
      </c>
      <c r="B345" s="14">
        <v>13838424</v>
      </c>
      <c r="C345" s="14">
        <v>6.125</v>
      </c>
      <c r="D345" s="14" t="s">
        <v>661</v>
      </c>
      <c r="E345" s="14">
        <v>1160951</v>
      </c>
      <c r="F345" s="35">
        <v>45505</v>
      </c>
      <c r="G345" s="36" t="s">
        <v>5300</v>
      </c>
      <c r="H345" s="36">
        <v>1226735</v>
      </c>
      <c r="I345" s="36"/>
      <c r="J345" s="36"/>
      <c r="K345" s="36"/>
      <c r="L345" s="36"/>
      <c r="M345" s="36"/>
      <c r="N345" s="36"/>
      <c r="O345" s="36"/>
      <c r="P345" s="36"/>
      <c r="Q345" s="36"/>
      <c r="R345" s="36"/>
      <c r="S345" s="36"/>
      <c r="T345" s="36"/>
      <c r="U345" s="36"/>
      <c r="V345" s="42">
        <v>45515</v>
      </c>
      <c r="W345" s="14" t="s">
        <v>6656</v>
      </c>
      <c r="X345" s="70" t="str">
        <f t="shared" si="7"/>
        <v>2024-ARDT-036_13838424</v>
      </c>
    </row>
    <row r="346" spans="1:24" x14ac:dyDescent="0.25">
      <c r="A346" s="14" t="s">
        <v>6657</v>
      </c>
      <c r="B346" s="14">
        <v>14127567</v>
      </c>
      <c r="C346" s="14">
        <v>12</v>
      </c>
      <c r="D346" s="262" t="s">
        <v>4672</v>
      </c>
      <c r="E346" s="14">
        <v>1095217</v>
      </c>
      <c r="F346" s="35">
        <v>45521</v>
      </c>
      <c r="G346" s="36" t="s">
        <v>5300</v>
      </c>
      <c r="H346" s="36">
        <v>1228896</v>
      </c>
      <c r="I346" s="36"/>
      <c r="J346" s="36"/>
      <c r="K346" s="36"/>
      <c r="L346" s="36"/>
      <c r="M346" s="36"/>
      <c r="N346" s="36"/>
      <c r="O346" s="36"/>
      <c r="P346" s="36"/>
      <c r="Q346" s="36"/>
      <c r="R346" s="36"/>
      <c r="S346" s="36"/>
      <c r="T346" s="36"/>
      <c r="U346" s="36"/>
      <c r="V346" s="42">
        <v>45524</v>
      </c>
      <c r="W346" s="14" t="s">
        <v>6652</v>
      </c>
      <c r="X346" s="70" t="str">
        <f t="shared" si="7"/>
        <v>2024-ARDT-037_14127567</v>
      </c>
    </row>
    <row r="347" spans="1:24" x14ac:dyDescent="0.25">
      <c r="A347" s="14" t="s">
        <v>6658</v>
      </c>
      <c r="B347" s="14">
        <v>13925705</v>
      </c>
      <c r="C347" s="14">
        <v>16</v>
      </c>
      <c r="D347" s="14" t="s">
        <v>4169</v>
      </c>
      <c r="E347" s="14">
        <v>1190973</v>
      </c>
      <c r="F347" s="35">
        <v>45526</v>
      </c>
      <c r="G347" s="36" t="s">
        <v>5300</v>
      </c>
      <c r="H347" s="36">
        <v>1197910</v>
      </c>
      <c r="I347" s="36"/>
      <c r="J347" s="36"/>
      <c r="K347" s="36"/>
      <c r="L347" s="36"/>
      <c r="M347" s="36"/>
      <c r="N347" s="36"/>
      <c r="O347" s="36"/>
      <c r="P347" s="36"/>
      <c r="Q347" s="36"/>
      <c r="R347" s="36"/>
      <c r="S347" s="36"/>
      <c r="T347" s="36"/>
      <c r="U347" s="36"/>
      <c r="V347" s="42">
        <v>45529</v>
      </c>
      <c r="W347" s="36" t="s">
        <v>6659</v>
      </c>
      <c r="X347" s="70" t="str">
        <f t="shared" si="7"/>
        <v>2024-ARDT-038_13925705</v>
      </c>
    </row>
    <row r="348" spans="1:24" x14ac:dyDescent="0.25">
      <c r="A348" s="14" t="s">
        <v>6660</v>
      </c>
      <c r="B348" s="14">
        <v>13905842</v>
      </c>
      <c r="C348" s="14">
        <v>16</v>
      </c>
      <c r="D348" s="14" t="s">
        <v>4169</v>
      </c>
      <c r="E348" s="14">
        <v>1190973</v>
      </c>
      <c r="F348" s="35">
        <v>45526</v>
      </c>
      <c r="G348" s="36" t="s">
        <v>5300</v>
      </c>
      <c r="H348" s="36">
        <v>1197910</v>
      </c>
      <c r="I348" s="36"/>
      <c r="J348" s="36"/>
      <c r="K348" s="36"/>
      <c r="L348" s="36"/>
      <c r="M348" s="36"/>
      <c r="N348" s="36"/>
      <c r="O348" s="36"/>
      <c r="P348" s="36"/>
      <c r="Q348" s="36"/>
      <c r="R348" s="36"/>
      <c r="S348" s="36"/>
      <c r="T348" s="36"/>
      <c r="U348" s="36"/>
      <c r="V348" s="42">
        <v>45531</v>
      </c>
      <c r="W348" s="36" t="s">
        <v>6659</v>
      </c>
      <c r="X348" s="70" t="str">
        <f t="shared" si="7"/>
        <v>2024-ARDT-039_13905842</v>
      </c>
    </row>
    <row r="349" spans="1:24" x14ac:dyDescent="0.25">
      <c r="A349" s="14" t="s">
        <v>6661</v>
      </c>
      <c r="B349" s="14">
        <v>13924726</v>
      </c>
      <c r="C349" s="14">
        <v>16</v>
      </c>
      <c r="D349" s="14" t="s">
        <v>4169</v>
      </c>
      <c r="E349" s="14">
        <v>1190973</v>
      </c>
      <c r="F349" s="35">
        <v>45526</v>
      </c>
      <c r="G349" s="36" t="s">
        <v>5300</v>
      </c>
      <c r="H349" s="36">
        <v>1197910</v>
      </c>
      <c r="I349" s="36"/>
      <c r="J349" s="36"/>
      <c r="K349" s="36"/>
      <c r="L349" s="36"/>
      <c r="M349" s="36"/>
      <c r="N349" s="36"/>
      <c r="O349" s="36"/>
      <c r="P349" s="36"/>
      <c r="Q349" s="36"/>
      <c r="R349" s="36"/>
      <c r="S349" s="36"/>
      <c r="T349" s="36"/>
      <c r="U349" s="36"/>
      <c r="V349" s="42">
        <v>45532</v>
      </c>
      <c r="W349" s="36" t="s">
        <v>6659</v>
      </c>
      <c r="X349" s="70" t="str">
        <f t="shared" si="7"/>
        <v>2024-ARDT-040_13924726</v>
      </c>
    </row>
    <row r="350" spans="1:24" x14ac:dyDescent="0.25">
      <c r="A350" s="14" t="s">
        <v>6662</v>
      </c>
      <c r="B350" s="14">
        <v>13616537</v>
      </c>
      <c r="C350" s="58">
        <v>8.5</v>
      </c>
      <c r="D350" s="14" t="s">
        <v>6306</v>
      </c>
      <c r="E350" s="14" t="s">
        <v>5812</v>
      </c>
      <c r="F350" s="35">
        <v>45575</v>
      </c>
      <c r="G350" s="36" t="s">
        <v>5300</v>
      </c>
      <c r="H350" s="14">
        <v>1135558</v>
      </c>
      <c r="I350" s="14"/>
      <c r="J350" s="14"/>
      <c r="K350" s="14"/>
      <c r="L350" s="14"/>
      <c r="M350" s="14"/>
      <c r="N350" s="14"/>
      <c r="O350" s="14"/>
      <c r="P350" s="14"/>
      <c r="Q350" s="14"/>
      <c r="R350" s="14"/>
      <c r="S350" s="14"/>
      <c r="T350" s="14"/>
      <c r="U350" s="14"/>
      <c r="V350" s="35">
        <v>45579</v>
      </c>
      <c r="W350" s="30" t="s">
        <v>6663</v>
      </c>
      <c r="X350" s="70" t="str">
        <f t="shared" si="7"/>
        <v>2024-ARDT-041_13616537</v>
      </c>
    </row>
    <row r="351" spans="1:24" x14ac:dyDescent="0.25">
      <c r="A351" s="14" t="s">
        <v>6664</v>
      </c>
      <c r="B351" s="14">
        <v>14228460</v>
      </c>
      <c r="C351" s="58">
        <v>12.25</v>
      </c>
      <c r="D351" s="14" t="s">
        <v>243</v>
      </c>
      <c r="E351" s="14" t="s">
        <v>6665</v>
      </c>
      <c r="F351" s="35">
        <v>45592</v>
      </c>
      <c r="G351" s="36" t="s">
        <v>5300</v>
      </c>
      <c r="H351" s="36">
        <v>1145353</v>
      </c>
      <c r="I351" s="36"/>
      <c r="J351" s="36"/>
      <c r="K351" s="36"/>
      <c r="L351" s="36"/>
      <c r="M351" s="36"/>
      <c r="N351" s="36"/>
      <c r="O351" s="36"/>
      <c r="P351" s="36"/>
      <c r="Q351" s="36"/>
      <c r="R351" s="36"/>
      <c r="S351" s="36"/>
      <c r="T351" s="36"/>
      <c r="U351" s="36"/>
      <c r="V351" s="42"/>
      <c r="W351" s="30" t="s">
        <v>6666</v>
      </c>
      <c r="X351" s="70" t="str">
        <f t="shared" si="7"/>
        <v>2024-ARDT-042_14228460</v>
      </c>
    </row>
    <row r="352" spans="1:24" x14ac:dyDescent="0.25">
      <c r="A352" s="14" t="s">
        <v>6667</v>
      </c>
      <c r="B352" s="14">
        <v>13730507</v>
      </c>
      <c r="C352" s="14">
        <v>6.125</v>
      </c>
      <c r="D352" s="14" t="s">
        <v>661</v>
      </c>
      <c r="E352" s="14">
        <v>1208059</v>
      </c>
      <c r="F352" s="35">
        <v>45592</v>
      </c>
      <c r="G352" s="36" t="s">
        <v>5300</v>
      </c>
      <c r="H352" s="36">
        <v>1198387</v>
      </c>
      <c r="I352" s="36"/>
      <c r="J352" s="36"/>
      <c r="K352" s="36"/>
      <c r="L352" s="36"/>
      <c r="M352" s="36"/>
      <c r="N352" s="36"/>
      <c r="O352" s="36"/>
      <c r="P352" s="36"/>
      <c r="Q352" s="36"/>
      <c r="R352" s="36"/>
      <c r="S352" s="36"/>
      <c r="T352" s="36"/>
      <c r="U352" s="36"/>
      <c r="V352" s="42">
        <v>45594</v>
      </c>
      <c r="W352" s="36" t="s">
        <v>6668</v>
      </c>
      <c r="X352" s="70" t="str">
        <f t="shared" si="7"/>
        <v>2024-ARDT-043_13730507</v>
      </c>
    </row>
    <row r="353" spans="1:24" x14ac:dyDescent="0.25">
      <c r="A353" s="14" t="s">
        <v>6669</v>
      </c>
      <c r="B353" s="14">
        <v>13876054</v>
      </c>
      <c r="C353" s="14">
        <v>16</v>
      </c>
      <c r="D353" s="14" t="s">
        <v>4205</v>
      </c>
      <c r="E353" s="14" t="s">
        <v>6670</v>
      </c>
      <c r="F353" s="35">
        <v>45600</v>
      </c>
      <c r="G353" s="36" t="s">
        <v>5300</v>
      </c>
      <c r="H353" s="36">
        <v>1033011</v>
      </c>
      <c r="I353" s="36"/>
      <c r="J353" s="36"/>
      <c r="K353" s="36"/>
      <c r="L353" s="36"/>
      <c r="M353" s="36"/>
      <c r="N353" s="36"/>
      <c r="O353" s="36"/>
      <c r="P353" s="36"/>
      <c r="Q353" s="36"/>
      <c r="R353" s="36"/>
      <c r="S353" s="36"/>
      <c r="T353" s="36"/>
      <c r="U353" s="36"/>
      <c r="V353" s="42">
        <v>45602</v>
      </c>
      <c r="W353" s="36" t="s">
        <v>6671</v>
      </c>
      <c r="X353" s="70" t="str">
        <f t="shared" si="7"/>
        <v>2024-ARDT-044_13876054</v>
      </c>
    </row>
    <row r="354" spans="1:24" x14ac:dyDescent="0.25">
      <c r="A354" s="14" t="s">
        <v>6672</v>
      </c>
      <c r="B354" s="14">
        <v>13607754</v>
      </c>
      <c r="C354" s="14">
        <v>16</v>
      </c>
      <c r="D354" s="14" t="s">
        <v>3908</v>
      </c>
      <c r="E354" s="14" t="s">
        <v>6673</v>
      </c>
      <c r="F354" s="35">
        <v>45600</v>
      </c>
      <c r="G354" s="36" t="s">
        <v>5300</v>
      </c>
      <c r="H354" s="36">
        <v>1083976</v>
      </c>
      <c r="I354" s="36"/>
      <c r="J354" s="36"/>
      <c r="K354" s="36"/>
      <c r="L354" s="36"/>
      <c r="M354" s="36"/>
      <c r="N354" s="36"/>
      <c r="O354" s="36"/>
      <c r="P354" s="36"/>
      <c r="Q354" s="36"/>
      <c r="R354" s="36"/>
      <c r="S354" s="36"/>
      <c r="T354" s="36"/>
      <c r="U354" s="36"/>
      <c r="V354" s="42">
        <v>45606</v>
      </c>
      <c r="W354" s="36" t="s">
        <v>6674</v>
      </c>
      <c r="X354" s="70" t="str">
        <f t="shared" si="7"/>
        <v>2024-ARDT-045_13607754</v>
      </c>
    </row>
    <row r="355" spans="1:24" x14ac:dyDescent="0.25">
      <c r="A355" s="14" t="s">
        <v>6675</v>
      </c>
      <c r="B355" s="14">
        <v>14210783</v>
      </c>
      <c r="C355" s="14">
        <v>12</v>
      </c>
      <c r="D355" s="14" t="s">
        <v>4698</v>
      </c>
      <c r="E355" s="14">
        <v>1249569</v>
      </c>
      <c r="F355" s="35">
        <v>45607</v>
      </c>
      <c r="G355" s="36" t="s">
        <v>5300</v>
      </c>
      <c r="H355" s="36">
        <v>1234376</v>
      </c>
      <c r="I355" s="36"/>
      <c r="J355" s="36"/>
      <c r="K355" s="36"/>
      <c r="L355" s="36"/>
      <c r="M355" s="36"/>
      <c r="N355" s="36"/>
      <c r="O355" s="36"/>
      <c r="P355" s="36"/>
      <c r="Q355" s="36"/>
      <c r="R355" s="36"/>
      <c r="S355" s="36"/>
      <c r="T355" s="36"/>
      <c r="U355" s="36"/>
      <c r="V355" s="42">
        <v>45608</v>
      </c>
      <c r="W355" s="36" t="s">
        <v>40</v>
      </c>
      <c r="X355" s="70" t="str">
        <f t="shared" si="7"/>
        <v>2024-ARDT-046_14210783</v>
      </c>
    </row>
    <row r="356" spans="1:24" x14ac:dyDescent="0.25">
      <c r="A356" s="14" t="s">
        <v>6676</v>
      </c>
      <c r="B356" s="14">
        <v>13291158</v>
      </c>
      <c r="C356" s="58">
        <v>6.125</v>
      </c>
      <c r="D356" s="14" t="s">
        <v>3574</v>
      </c>
      <c r="E356" s="14">
        <v>1017022</v>
      </c>
      <c r="F356" s="35">
        <v>45612</v>
      </c>
      <c r="G356" s="36" t="s">
        <v>5300</v>
      </c>
      <c r="H356" s="36"/>
      <c r="I356" s="36"/>
      <c r="J356" s="36"/>
      <c r="K356" s="36"/>
      <c r="L356" s="36"/>
      <c r="M356" s="36"/>
      <c r="N356" s="36"/>
      <c r="O356" s="36"/>
      <c r="P356" s="36"/>
      <c r="Q356" s="36"/>
      <c r="R356" s="36"/>
      <c r="S356" s="36"/>
      <c r="T356" s="36"/>
      <c r="U356" s="36"/>
      <c r="V356" s="42">
        <v>45612</v>
      </c>
      <c r="W356" s="36" t="s">
        <v>6519</v>
      </c>
      <c r="X356" s="70" t="str">
        <f t="shared" si="7"/>
        <v>2024-ARDT-047_13291158</v>
      </c>
    </row>
    <row r="357" spans="1:24" x14ac:dyDescent="0.25">
      <c r="A357" s="14" t="s">
        <v>6677</v>
      </c>
      <c r="B357" s="14">
        <v>13448266</v>
      </c>
      <c r="C357" s="14">
        <v>12.25</v>
      </c>
      <c r="D357" s="14" t="s">
        <v>6451</v>
      </c>
      <c r="E357" s="14">
        <v>1093745</v>
      </c>
      <c r="F357" s="35">
        <v>45616</v>
      </c>
      <c r="G357" s="36" t="s">
        <v>5300</v>
      </c>
      <c r="H357" s="36">
        <v>1142907</v>
      </c>
      <c r="I357" s="36"/>
      <c r="J357" s="36"/>
      <c r="K357" s="36"/>
      <c r="L357" s="36"/>
      <c r="M357" s="36"/>
      <c r="N357" s="36"/>
      <c r="O357" s="36"/>
      <c r="P357" s="36"/>
      <c r="Q357" s="36"/>
      <c r="R357" s="36"/>
      <c r="S357" s="36"/>
      <c r="T357" s="36"/>
      <c r="U357" s="36"/>
      <c r="V357" s="42">
        <v>45622</v>
      </c>
      <c r="W357" s="36" t="s">
        <v>6678</v>
      </c>
      <c r="X357" s="70" t="str">
        <f t="shared" si="7"/>
        <v>2024-ARDT-048_13448266</v>
      </c>
    </row>
    <row r="358" spans="1:24" x14ac:dyDescent="0.25">
      <c r="A358" s="14" t="s">
        <v>6679</v>
      </c>
      <c r="B358" s="14">
        <v>13669982</v>
      </c>
      <c r="C358" s="14">
        <v>5.875</v>
      </c>
      <c r="D358" s="14" t="s">
        <v>3574</v>
      </c>
      <c r="E358" s="14" t="s">
        <v>6680</v>
      </c>
      <c r="F358" s="35">
        <v>45617</v>
      </c>
      <c r="G358" s="36" t="s">
        <v>5300</v>
      </c>
      <c r="H358" s="36">
        <v>1033497</v>
      </c>
      <c r="I358" s="36"/>
      <c r="J358" s="36"/>
      <c r="K358" s="36"/>
      <c r="L358" s="36"/>
      <c r="M358" s="36"/>
      <c r="N358" s="36"/>
      <c r="O358" s="36"/>
      <c r="P358" s="36"/>
      <c r="Q358" s="36"/>
      <c r="R358" s="36"/>
      <c r="S358" s="36"/>
      <c r="T358" s="36"/>
      <c r="U358" s="36"/>
      <c r="V358" s="42">
        <v>45622</v>
      </c>
      <c r="W358" s="36" t="s">
        <v>6681</v>
      </c>
      <c r="X358" s="70" t="str">
        <f t="shared" ref="X358:X393" si="8">A358&amp;"_"&amp;B358</f>
        <v>2024-ARDT-049_13669982</v>
      </c>
    </row>
    <row r="359" spans="1:24" x14ac:dyDescent="0.25">
      <c r="A359" s="14" t="s">
        <v>6682</v>
      </c>
      <c r="B359" s="68">
        <v>13885244</v>
      </c>
      <c r="C359" s="75">
        <v>12.25</v>
      </c>
      <c r="D359" s="68" t="s">
        <v>146</v>
      </c>
      <c r="E359" s="68">
        <v>1142907</v>
      </c>
      <c r="F359" s="74">
        <v>45622</v>
      </c>
      <c r="G359" s="63" t="s">
        <v>3813</v>
      </c>
      <c r="H359" s="36"/>
      <c r="I359" s="36"/>
      <c r="J359" s="36"/>
      <c r="K359" s="36"/>
      <c r="L359" s="36"/>
      <c r="M359" s="36"/>
      <c r="N359" s="36"/>
      <c r="O359" s="36"/>
      <c r="P359" s="36"/>
      <c r="Q359" s="36"/>
      <c r="R359" s="36"/>
      <c r="S359" s="36"/>
      <c r="T359" s="36"/>
      <c r="U359" s="36"/>
      <c r="V359" s="42">
        <v>45624</v>
      </c>
      <c r="W359" s="36" t="s">
        <v>6683</v>
      </c>
      <c r="X359" s="70" t="str">
        <f t="shared" si="8"/>
        <v>2024-ARDT-050_13885244</v>
      </c>
    </row>
    <row r="360" spans="1:24" x14ac:dyDescent="0.25">
      <c r="A360" s="14" t="s">
        <v>6684</v>
      </c>
      <c r="B360" s="14">
        <v>13595129</v>
      </c>
      <c r="C360" s="14">
        <v>12</v>
      </c>
      <c r="D360" s="14" t="s">
        <v>6685</v>
      </c>
      <c r="E360" s="14">
        <v>1176003</v>
      </c>
      <c r="F360" s="35">
        <v>45620</v>
      </c>
      <c r="G360" s="36" t="s">
        <v>6686</v>
      </c>
      <c r="H360" s="36"/>
      <c r="I360" s="36"/>
      <c r="J360" s="36"/>
      <c r="K360" s="36"/>
      <c r="L360" s="36"/>
      <c r="M360" s="36"/>
      <c r="N360" s="36"/>
      <c r="O360" s="36"/>
      <c r="P360" s="36"/>
      <c r="Q360" s="36"/>
      <c r="R360" s="36"/>
      <c r="S360" s="36"/>
      <c r="T360" s="36"/>
      <c r="U360" s="36"/>
      <c r="V360" s="42"/>
      <c r="W360" s="36" t="s">
        <v>6687</v>
      </c>
      <c r="X360" s="70" t="str">
        <f t="shared" si="8"/>
        <v>2024-ARDT-051_13595129</v>
      </c>
    </row>
    <row r="361" spans="1:24" x14ac:dyDescent="0.25">
      <c r="A361" s="14" t="s">
        <v>6688</v>
      </c>
      <c r="B361" s="14">
        <v>14056711</v>
      </c>
      <c r="C361" s="14">
        <v>16</v>
      </c>
      <c r="D361" s="14" t="s">
        <v>4389</v>
      </c>
      <c r="E361" s="14">
        <v>1268728</v>
      </c>
      <c r="F361" s="35">
        <v>45648</v>
      </c>
      <c r="G361" s="36" t="s">
        <v>5300</v>
      </c>
      <c r="H361" s="36" t="s">
        <v>4355</v>
      </c>
      <c r="I361" s="36"/>
      <c r="J361" s="36"/>
      <c r="K361" s="36"/>
      <c r="L361" s="36"/>
      <c r="M361" s="36"/>
      <c r="N361" s="36"/>
      <c r="O361" s="36"/>
      <c r="P361" s="36"/>
      <c r="Q361" s="36"/>
      <c r="R361" s="36"/>
      <c r="S361" s="36"/>
      <c r="T361" s="36"/>
      <c r="U361" s="36"/>
      <c r="V361" s="42"/>
      <c r="W361" s="36" t="s">
        <v>6689</v>
      </c>
      <c r="X361" s="70" t="str">
        <f t="shared" si="8"/>
        <v>2024-ARDT-052_14056711</v>
      </c>
    </row>
    <row r="362" spans="1:24" x14ac:dyDescent="0.25">
      <c r="A362" s="14" t="s">
        <v>6690</v>
      </c>
      <c r="B362" s="14">
        <v>14199929</v>
      </c>
      <c r="C362" s="14">
        <v>12.25</v>
      </c>
      <c r="D362" s="14" t="s">
        <v>5321</v>
      </c>
      <c r="E362" s="14">
        <v>1257458</v>
      </c>
      <c r="F362" s="35">
        <v>45669</v>
      </c>
      <c r="G362" s="14" t="s">
        <v>5300</v>
      </c>
      <c r="H362" s="14">
        <v>1267122</v>
      </c>
      <c r="I362" s="14"/>
      <c r="J362" s="14"/>
      <c r="K362" s="14"/>
      <c r="L362" s="14"/>
      <c r="M362" s="14"/>
      <c r="N362" s="14" t="s">
        <v>36</v>
      </c>
      <c r="O362" s="14" t="s">
        <v>36</v>
      </c>
      <c r="P362" s="14"/>
      <c r="Q362" s="14"/>
      <c r="R362" s="14"/>
      <c r="S362" s="14"/>
      <c r="T362" s="14"/>
      <c r="U362" s="14"/>
      <c r="V362" s="35"/>
      <c r="W362" s="36" t="s">
        <v>6691</v>
      </c>
      <c r="X362" s="70" t="str">
        <f>A362&amp;"_"&amp;B362</f>
        <v>2025-ARDT-001_14199929</v>
      </c>
    </row>
    <row r="363" spans="1:24" x14ac:dyDescent="0.25">
      <c r="A363" s="14" t="s">
        <v>6692</v>
      </c>
      <c r="B363" s="14">
        <v>14178474</v>
      </c>
      <c r="C363" s="14">
        <v>12</v>
      </c>
      <c r="D363" s="14" t="s">
        <v>5013</v>
      </c>
      <c r="E363" s="14">
        <v>1251627</v>
      </c>
      <c r="F363" s="35">
        <v>45670</v>
      </c>
      <c r="G363" s="14" t="s">
        <v>5300</v>
      </c>
      <c r="H363" s="36">
        <v>1270578</v>
      </c>
      <c r="I363" s="36"/>
      <c r="J363" s="36"/>
      <c r="K363" s="36"/>
      <c r="L363" s="36"/>
      <c r="M363" s="36"/>
      <c r="N363" s="36" t="s">
        <v>36</v>
      </c>
      <c r="O363" s="36" t="s">
        <v>36</v>
      </c>
      <c r="P363" s="36"/>
      <c r="Q363" s="36"/>
      <c r="R363" s="36"/>
      <c r="S363" s="36"/>
      <c r="T363" s="36"/>
      <c r="U363" s="36"/>
      <c r="V363" s="42"/>
      <c r="W363" s="36" t="s">
        <v>6693</v>
      </c>
      <c r="X363" s="70" t="str">
        <f t="shared" si="8"/>
        <v>2025-ARDT-002_14178474</v>
      </c>
    </row>
    <row r="364" spans="1:24" x14ac:dyDescent="0.25">
      <c r="A364" s="14" t="s">
        <v>6694</v>
      </c>
      <c r="B364" s="14">
        <v>14288932</v>
      </c>
      <c r="C364" s="14" t="s">
        <v>5319</v>
      </c>
      <c r="D364" s="14" t="s">
        <v>5320</v>
      </c>
      <c r="E364" s="14">
        <v>960723</v>
      </c>
      <c r="F364" s="35">
        <v>45690</v>
      </c>
      <c r="G364" s="36" t="s">
        <v>5300</v>
      </c>
      <c r="H364" s="36"/>
      <c r="I364" s="36"/>
      <c r="J364" s="36"/>
      <c r="K364" s="36"/>
      <c r="L364" s="36"/>
      <c r="M364" s="36"/>
      <c r="N364" s="36" t="s">
        <v>3597</v>
      </c>
      <c r="O364" s="36" t="s">
        <v>3579</v>
      </c>
      <c r="P364" s="36"/>
      <c r="Q364" s="36"/>
      <c r="R364" s="36"/>
      <c r="S364" s="36"/>
      <c r="T364" s="36"/>
      <c r="U364" s="36"/>
      <c r="V364" s="42"/>
      <c r="W364" s="36" t="s">
        <v>6695</v>
      </c>
      <c r="X364" s="70" t="str">
        <f t="shared" si="8"/>
        <v>2025-ARDT-003_14288932</v>
      </c>
    </row>
    <row r="365" spans="1:24" x14ac:dyDescent="0.25">
      <c r="A365" s="14" t="s">
        <v>6696</v>
      </c>
      <c r="B365" s="14">
        <v>14155385</v>
      </c>
      <c r="C365" s="58">
        <v>12.25</v>
      </c>
      <c r="D365" s="14" t="s">
        <v>5321</v>
      </c>
      <c r="E365" s="14">
        <v>1257458</v>
      </c>
      <c r="F365" s="35">
        <v>45713</v>
      </c>
      <c r="G365" s="36" t="s">
        <v>5300</v>
      </c>
      <c r="H365" s="36">
        <v>1267122</v>
      </c>
      <c r="I365" s="36"/>
      <c r="J365" s="36"/>
      <c r="K365" s="36"/>
      <c r="L365" s="36"/>
      <c r="M365" s="36"/>
      <c r="N365" s="36" t="s">
        <v>3578</v>
      </c>
      <c r="O365" s="36" t="s">
        <v>3579</v>
      </c>
      <c r="P365" s="36"/>
      <c r="Q365" s="36"/>
      <c r="R365" s="36"/>
      <c r="S365" s="36"/>
      <c r="T365" s="36"/>
      <c r="U365" s="36"/>
      <c r="V365" s="42">
        <v>45719</v>
      </c>
      <c r="W365" s="36" t="s">
        <v>6697</v>
      </c>
      <c r="X365" s="70" t="str">
        <f t="shared" si="8"/>
        <v>2025-ARDT-004_14155385</v>
      </c>
    </row>
    <row r="366" spans="1:24" x14ac:dyDescent="0.25">
      <c r="A366" s="14" t="s">
        <v>6698</v>
      </c>
      <c r="B366" s="14">
        <v>14144634</v>
      </c>
      <c r="C366" s="14" t="s">
        <v>3688</v>
      </c>
      <c r="D366" s="14" t="s">
        <v>3681</v>
      </c>
      <c r="E366" s="14">
        <v>1267829</v>
      </c>
      <c r="F366" s="35">
        <v>45726</v>
      </c>
      <c r="G366" s="36" t="s">
        <v>5300</v>
      </c>
      <c r="H366" s="36">
        <v>1158011</v>
      </c>
      <c r="I366" s="36"/>
      <c r="J366" s="36"/>
      <c r="K366" s="36"/>
      <c r="L366" s="36"/>
      <c r="M366" s="36"/>
      <c r="N366" s="36" t="s">
        <v>3597</v>
      </c>
      <c r="O366" s="36" t="s">
        <v>3579</v>
      </c>
      <c r="P366" s="36"/>
      <c r="Q366" s="36"/>
      <c r="R366" s="36"/>
      <c r="S366" s="36"/>
      <c r="T366" s="36"/>
      <c r="U366" s="36"/>
      <c r="V366" s="42">
        <v>45739</v>
      </c>
      <c r="W366" s="36" t="s">
        <v>6699</v>
      </c>
      <c r="X366" s="70" t="str">
        <f t="shared" si="8"/>
        <v>2025-ARDT-005_14144634</v>
      </c>
    </row>
    <row r="367" spans="1:24" x14ac:dyDescent="0.25">
      <c r="A367" s="14" t="s">
        <v>6700</v>
      </c>
      <c r="B367" s="68">
        <v>14210784</v>
      </c>
      <c r="C367" s="75">
        <v>12</v>
      </c>
      <c r="D367" s="68" t="s">
        <v>4698</v>
      </c>
      <c r="E367" s="14" t="s">
        <v>5322</v>
      </c>
      <c r="F367" s="74">
        <v>45739</v>
      </c>
      <c r="G367" s="36" t="s">
        <v>5300</v>
      </c>
      <c r="H367" s="63">
        <v>1234376</v>
      </c>
      <c r="I367" s="63"/>
      <c r="J367" s="63"/>
      <c r="K367" s="63"/>
      <c r="L367" s="63"/>
      <c r="M367" s="63"/>
      <c r="N367" s="63" t="s">
        <v>3597</v>
      </c>
      <c r="O367" s="63" t="s">
        <v>3579</v>
      </c>
      <c r="P367" s="63"/>
      <c r="Q367" s="63"/>
      <c r="R367" s="63"/>
      <c r="S367" s="63"/>
      <c r="T367" s="63"/>
      <c r="U367" s="63"/>
      <c r="V367" s="42">
        <v>45741</v>
      </c>
      <c r="W367" s="36" t="s">
        <v>6701</v>
      </c>
      <c r="X367" s="70" t="str">
        <f t="shared" si="8"/>
        <v>2025-ARDT-006_14210784</v>
      </c>
    </row>
    <row r="368" spans="1:24" ht="15.75" customHeight="1" x14ac:dyDescent="0.25">
      <c r="A368" s="14" t="s">
        <v>6702</v>
      </c>
      <c r="B368" s="14">
        <v>14210781</v>
      </c>
      <c r="C368" s="14">
        <v>12</v>
      </c>
      <c r="D368" s="14" t="s">
        <v>4698</v>
      </c>
      <c r="E368" s="14" t="s">
        <v>6703</v>
      </c>
      <c r="F368" s="35">
        <v>45750</v>
      </c>
      <c r="G368" s="14" t="s">
        <v>5300</v>
      </c>
      <c r="H368" s="63">
        <v>1234376</v>
      </c>
      <c r="I368" s="63"/>
      <c r="J368" s="63"/>
      <c r="K368" s="63"/>
      <c r="L368" s="63"/>
      <c r="M368" s="63"/>
      <c r="N368" s="63" t="s">
        <v>3597</v>
      </c>
      <c r="O368" s="63" t="s">
        <v>3579</v>
      </c>
      <c r="P368" s="63"/>
      <c r="Q368" s="63"/>
      <c r="R368" s="63"/>
      <c r="S368" s="63"/>
      <c r="T368" s="63"/>
      <c r="U368" s="63"/>
      <c r="V368" s="35">
        <v>45760</v>
      </c>
      <c r="W368" s="14" t="s">
        <v>6704</v>
      </c>
      <c r="X368" s="70" t="str">
        <f t="shared" si="8"/>
        <v>2025-ARDT-007_14210781</v>
      </c>
    </row>
    <row r="369" spans="1:24" x14ac:dyDescent="0.25">
      <c r="A369" s="14" t="s">
        <v>8017</v>
      </c>
      <c r="B369" s="14">
        <v>14345123</v>
      </c>
      <c r="C369" s="14">
        <v>12</v>
      </c>
      <c r="D369" s="14" t="s">
        <v>3689</v>
      </c>
      <c r="E369" s="14" t="s">
        <v>8018</v>
      </c>
      <c r="F369" s="35">
        <v>45790</v>
      </c>
      <c r="G369" s="36" t="s">
        <v>5300</v>
      </c>
      <c r="H369" s="36">
        <v>2013684</v>
      </c>
      <c r="I369" s="36"/>
      <c r="J369" s="36"/>
      <c r="K369" s="36"/>
      <c r="L369" s="36"/>
      <c r="M369" s="36"/>
      <c r="N369" s="36" t="s">
        <v>3578</v>
      </c>
      <c r="O369" s="36" t="s">
        <v>3579</v>
      </c>
      <c r="P369" s="36"/>
      <c r="Q369" s="36"/>
      <c r="R369" s="36"/>
      <c r="S369" s="36"/>
      <c r="T369" s="36"/>
      <c r="U369" s="36"/>
      <c r="V369" s="42">
        <v>45912</v>
      </c>
      <c r="W369" s="36" t="s">
        <v>8019</v>
      </c>
      <c r="X369" s="70" t="str">
        <f t="shared" si="8"/>
        <v>2025-ARDT-008_14345123</v>
      </c>
    </row>
    <row r="370" spans="1:24" x14ac:dyDescent="0.25">
      <c r="A370" s="14" t="s">
        <v>8029</v>
      </c>
      <c r="B370" s="14">
        <v>13807924</v>
      </c>
      <c r="C370" s="14">
        <v>5.875</v>
      </c>
      <c r="D370" s="14" t="s">
        <v>4382</v>
      </c>
      <c r="E370" s="14">
        <v>1138943</v>
      </c>
      <c r="F370" s="35">
        <v>45799</v>
      </c>
      <c r="G370" s="36" t="s">
        <v>5300</v>
      </c>
      <c r="H370" s="36"/>
      <c r="I370" s="36"/>
      <c r="J370" s="36"/>
      <c r="K370" s="36"/>
      <c r="L370" s="36"/>
      <c r="M370" s="36"/>
      <c r="N370" s="36" t="s">
        <v>937</v>
      </c>
      <c r="O370" s="36" t="s">
        <v>937</v>
      </c>
      <c r="P370" s="36"/>
      <c r="Q370" s="36"/>
      <c r="R370" s="36"/>
      <c r="S370" s="36"/>
      <c r="T370" s="36"/>
      <c r="U370" s="36"/>
      <c r="V370" s="42">
        <v>45799</v>
      </c>
      <c r="W370" s="36" t="s">
        <v>8030</v>
      </c>
      <c r="X370" s="70" t="str">
        <f t="shared" si="8"/>
        <v>2025-ARDT-009_13807924</v>
      </c>
    </row>
    <row r="371" spans="1:24" x14ac:dyDescent="0.25">
      <c r="A371" s="14" t="s">
        <v>8123</v>
      </c>
      <c r="B371" s="14">
        <v>14036278</v>
      </c>
      <c r="C371" s="14">
        <v>8.375</v>
      </c>
      <c r="D371" s="14" t="s">
        <v>3689</v>
      </c>
      <c r="E371" s="14" t="s">
        <v>8124</v>
      </c>
      <c r="F371" s="35">
        <v>45819</v>
      </c>
      <c r="G371" s="36" t="s">
        <v>5300</v>
      </c>
      <c r="H371" s="36" t="s">
        <v>6597</v>
      </c>
      <c r="I371" s="36"/>
      <c r="J371" s="36"/>
      <c r="K371" s="36"/>
      <c r="L371" s="36"/>
      <c r="M371" s="36"/>
      <c r="N371" s="36" t="s">
        <v>3578</v>
      </c>
      <c r="O371" s="36" t="s">
        <v>3579</v>
      </c>
      <c r="P371" s="36"/>
      <c r="Q371" s="36"/>
      <c r="R371" s="36"/>
      <c r="S371" s="36"/>
      <c r="T371" s="36"/>
      <c r="U371" s="36"/>
      <c r="V371" s="42">
        <v>45820</v>
      </c>
      <c r="W371" s="36" t="s">
        <v>8125</v>
      </c>
      <c r="X371" s="70" t="str">
        <f t="shared" si="8"/>
        <v>2025-ARDT-010_14036278</v>
      </c>
    </row>
    <row r="372" spans="1:24" x14ac:dyDescent="0.25">
      <c r="A372" s="14" t="s">
        <v>8206</v>
      </c>
      <c r="B372" s="68">
        <v>13917051</v>
      </c>
      <c r="C372" s="75">
        <v>12.25</v>
      </c>
      <c r="D372" s="68" t="s">
        <v>146</v>
      </c>
      <c r="E372" s="68">
        <v>1142907</v>
      </c>
      <c r="F372" s="74">
        <v>45830</v>
      </c>
      <c r="G372" s="36" t="s">
        <v>5300</v>
      </c>
      <c r="H372" s="70">
        <v>1112857</v>
      </c>
      <c r="I372" s="36"/>
      <c r="J372" s="36"/>
      <c r="K372" s="36"/>
      <c r="L372" s="36"/>
      <c r="M372" s="36"/>
      <c r="N372" s="63" t="s">
        <v>3597</v>
      </c>
      <c r="O372" s="63" t="s">
        <v>3579</v>
      </c>
      <c r="P372" s="36"/>
      <c r="Q372" s="36"/>
      <c r="R372" s="36"/>
      <c r="S372" s="36"/>
      <c r="T372" s="36"/>
      <c r="U372" s="36"/>
      <c r="V372" s="42">
        <v>45838</v>
      </c>
      <c r="W372" s="36" t="s">
        <v>6699</v>
      </c>
      <c r="X372" s="70" t="str">
        <f t="shared" si="8"/>
        <v>2025-ARDT-011_13917051</v>
      </c>
    </row>
    <row r="373" spans="1:24" x14ac:dyDescent="0.25">
      <c r="A373" s="14" t="s">
        <v>8265</v>
      </c>
      <c r="B373" s="68">
        <v>13740215</v>
      </c>
      <c r="C373" s="75">
        <v>17</v>
      </c>
      <c r="D373" s="68" t="s">
        <v>3904</v>
      </c>
      <c r="E373" s="68">
        <v>1283277</v>
      </c>
      <c r="F373" s="35">
        <v>45841</v>
      </c>
      <c r="G373" s="36" t="s">
        <v>5300</v>
      </c>
      <c r="H373" s="36">
        <v>1162267</v>
      </c>
      <c r="I373" s="36"/>
      <c r="J373" s="36"/>
      <c r="K373" s="36"/>
      <c r="L373" s="36"/>
      <c r="M373" s="36"/>
      <c r="N373" s="36" t="s">
        <v>3578</v>
      </c>
      <c r="O373" s="63" t="s">
        <v>3597</v>
      </c>
      <c r="P373" s="36"/>
      <c r="Q373" s="36"/>
      <c r="R373" s="36"/>
      <c r="S373" s="36"/>
      <c r="T373" s="36"/>
      <c r="U373" s="36"/>
      <c r="V373" s="42">
        <v>45845</v>
      </c>
      <c r="W373" s="36" t="s">
        <v>8267</v>
      </c>
      <c r="X373" s="70" t="str">
        <f>A373&amp;"_"&amp;B373</f>
        <v>2025-ARDT-012_13740215</v>
      </c>
    </row>
    <row r="374" spans="1:24" x14ac:dyDescent="0.25">
      <c r="A374" s="14" t="s">
        <v>8266</v>
      </c>
      <c r="B374" s="14">
        <v>13710809</v>
      </c>
      <c r="C374" s="14" t="s">
        <v>5288</v>
      </c>
      <c r="D374" s="14" t="s">
        <v>3904</v>
      </c>
      <c r="E374" s="14" t="s">
        <v>8264</v>
      </c>
      <c r="F374" s="35">
        <v>45841</v>
      </c>
      <c r="G374" s="36" t="s">
        <v>5300</v>
      </c>
      <c r="H374" s="14">
        <v>1107565</v>
      </c>
      <c r="I374" s="14"/>
      <c r="J374" s="14"/>
      <c r="K374" s="14"/>
      <c r="L374" s="14"/>
      <c r="M374" s="14"/>
      <c r="N374" s="14" t="s">
        <v>3578</v>
      </c>
      <c r="O374" s="14" t="s">
        <v>3597</v>
      </c>
      <c r="P374" s="14"/>
      <c r="Q374" s="14"/>
      <c r="R374" s="14"/>
      <c r="S374" s="14"/>
      <c r="T374" s="14"/>
      <c r="U374" s="14" t="s">
        <v>8401</v>
      </c>
      <c r="V374" s="35">
        <v>45846</v>
      </c>
      <c r="W374" s="36" t="s">
        <v>8268</v>
      </c>
      <c r="X374" s="70" t="str">
        <f t="shared" si="8"/>
        <v>2025-ARDT-013_13710809</v>
      </c>
    </row>
    <row r="375" spans="1:24" x14ac:dyDescent="0.25">
      <c r="A375" s="14" t="s">
        <v>8308</v>
      </c>
      <c r="B375" s="14">
        <v>13243096</v>
      </c>
      <c r="C375" s="14">
        <v>16</v>
      </c>
      <c r="D375" s="14" t="s">
        <v>8310</v>
      </c>
      <c r="E375" s="14">
        <v>1105260</v>
      </c>
      <c r="F375" s="35">
        <v>45850</v>
      </c>
      <c r="G375" s="36" t="s">
        <v>5300</v>
      </c>
      <c r="H375" s="36"/>
      <c r="I375" s="36"/>
      <c r="J375" s="36"/>
      <c r="K375" s="36"/>
      <c r="L375" s="36"/>
      <c r="M375" s="36"/>
      <c r="N375" s="36" t="s">
        <v>937</v>
      </c>
      <c r="O375" s="36" t="s">
        <v>937</v>
      </c>
      <c r="P375" s="36"/>
      <c r="Q375" s="36"/>
      <c r="R375" s="36"/>
      <c r="S375" s="36"/>
      <c r="T375" s="36"/>
      <c r="U375" s="36"/>
      <c r="V375" s="42"/>
      <c r="W375" s="36" t="s">
        <v>8320</v>
      </c>
      <c r="X375" s="70" t="str">
        <f t="shared" si="8"/>
        <v>2025-ARDT-014_13243096</v>
      </c>
    </row>
    <row r="376" spans="1:24" x14ac:dyDescent="0.25">
      <c r="A376" s="14" t="s">
        <v>8309</v>
      </c>
      <c r="B376" s="14">
        <v>13655576</v>
      </c>
      <c r="C376" s="14">
        <v>8.5</v>
      </c>
      <c r="D376" s="14" t="s">
        <v>3681</v>
      </c>
      <c r="E376" s="14">
        <v>1267829</v>
      </c>
      <c r="F376" s="35">
        <v>45850</v>
      </c>
      <c r="G376" s="36" t="s">
        <v>5300</v>
      </c>
      <c r="H376" s="36">
        <v>1188149</v>
      </c>
      <c r="I376" s="36"/>
      <c r="J376" s="36"/>
      <c r="K376" s="36"/>
      <c r="L376" s="36"/>
      <c r="M376" s="36"/>
      <c r="N376" s="36" t="s">
        <v>937</v>
      </c>
      <c r="O376" s="36" t="s">
        <v>937</v>
      </c>
      <c r="P376" s="36"/>
      <c r="Q376" s="36"/>
      <c r="R376" s="36"/>
      <c r="S376" s="36"/>
      <c r="T376" s="36"/>
      <c r="U376" s="36"/>
      <c r="V376" s="42"/>
      <c r="W376" s="36" t="s">
        <v>8320</v>
      </c>
      <c r="X376" s="70" t="str">
        <f t="shared" si="8"/>
        <v>2025-ARDT-015_13655576</v>
      </c>
    </row>
    <row r="377" spans="1:24" x14ac:dyDescent="0.25">
      <c r="A377" s="14" t="s">
        <v>8373</v>
      </c>
      <c r="B377" s="14">
        <v>13616542</v>
      </c>
      <c r="C377" s="14">
        <v>16</v>
      </c>
      <c r="D377" s="14" t="s">
        <v>3908</v>
      </c>
      <c r="E377" s="14">
        <v>1083976</v>
      </c>
      <c r="F377" s="35">
        <v>45858</v>
      </c>
      <c r="G377" s="36" t="s">
        <v>5300</v>
      </c>
      <c r="H377" s="36"/>
      <c r="I377" s="36"/>
      <c r="J377" s="36"/>
      <c r="K377" s="36"/>
      <c r="L377" s="36"/>
      <c r="M377" s="36"/>
      <c r="N377" s="36" t="s">
        <v>937</v>
      </c>
      <c r="O377" s="36" t="s">
        <v>937</v>
      </c>
      <c r="P377" s="36"/>
      <c r="Q377" s="36"/>
      <c r="R377" s="36"/>
      <c r="S377" s="36"/>
      <c r="T377" s="36"/>
      <c r="U377" s="36"/>
      <c r="V377" s="42"/>
      <c r="W377" s="36" t="s">
        <v>8374</v>
      </c>
      <c r="X377" s="70" t="str">
        <f t="shared" si="8"/>
        <v>2025-ARDT-016_13616542</v>
      </c>
    </row>
    <row r="378" spans="1:24" x14ac:dyDescent="0.25">
      <c r="A378" s="14" t="s">
        <v>8424</v>
      </c>
      <c r="B378" s="14">
        <v>14304774</v>
      </c>
      <c r="C378" s="58">
        <v>8.375</v>
      </c>
      <c r="D378" s="14" t="s">
        <v>5333</v>
      </c>
      <c r="E378" s="14" t="s">
        <v>8277</v>
      </c>
      <c r="F378" s="35">
        <v>45862</v>
      </c>
      <c r="G378" s="36" t="s">
        <v>5300</v>
      </c>
      <c r="H378" s="36">
        <v>1246020</v>
      </c>
      <c r="I378" s="36"/>
      <c r="J378" s="36"/>
      <c r="K378" s="36"/>
      <c r="L378" s="36"/>
      <c r="M378" s="36"/>
      <c r="N378" s="36" t="s">
        <v>937</v>
      </c>
      <c r="O378" s="36" t="s">
        <v>937</v>
      </c>
      <c r="P378" s="36"/>
      <c r="Q378" s="36"/>
      <c r="R378" s="36"/>
      <c r="S378" s="36"/>
      <c r="T378" s="36"/>
      <c r="U378" s="36"/>
      <c r="V378" s="42"/>
      <c r="W378" s="263" t="s">
        <v>8425</v>
      </c>
      <c r="X378" s="70" t="str">
        <f t="shared" si="8"/>
        <v>2025-ARDT-017_14304774</v>
      </c>
    </row>
    <row r="379" spans="1:24" x14ac:dyDescent="0.25">
      <c r="A379" s="14" t="s">
        <v>8475</v>
      </c>
      <c r="B379" s="68">
        <v>14162005</v>
      </c>
      <c r="C379" s="75">
        <v>12</v>
      </c>
      <c r="D379" s="68" t="s">
        <v>3996</v>
      </c>
      <c r="E379" s="68">
        <v>1269308</v>
      </c>
      <c r="F379" s="74">
        <v>45869</v>
      </c>
      <c r="G379" s="63" t="s">
        <v>5300</v>
      </c>
      <c r="H379" s="63">
        <v>1245350</v>
      </c>
      <c r="I379" s="36"/>
      <c r="J379" s="36"/>
      <c r="K379" s="36"/>
      <c r="L379" s="36"/>
      <c r="M379" s="36"/>
      <c r="N379" s="36" t="s">
        <v>937</v>
      </c>
      <c r="O379" s="36" t="s">
        <v>937</v>
      </c>
      <c r="P379" s="36"/>
      <c r="Q379" s="36"/>
      <c r="R379" s="36"/>
      <c r="S379" s="36"/>
      <c r="T379" s="36"/>
      <c r="U379" s="36"/>
      <c r="V379" s="42">
        <v>45871</v>
      </c>
      <c r="W379" s="36" t="s">
        <v>8476</v>
      </c>
      <c r="X379" s="70" t="str">
        <f t="shared" si="8"/>
        <v>2025-ARDT-018_14162005</v>
      </c>
    </row>
    <row r="380" spans="1:24" x14ac:dyDescent="0.25">
      <c r="A380" s="14" t="s">
        <v>8491</v>
      </c>
      <c r="B380" s="68">
        <v>13607755</v>
      </c>
      <c r="C380" s="75">
        <v>16</v>
      </c>
      <c r="D380" s="68" t="s">
        <v>3908</v>
      </c>
      <c r="E380" s="68">
        <v>1083976</v>
      </c>
      <c r="F380" s="74">
        <v>45876</v>
      </c>
      <c r="G380" s="63" t="s">
        <v>5300</v>
      </c>
      <c r="H380" s="63"/>
      <c r="I380" s="36"/>
      <c r="J380" s="36"/>
      <c r="K380" s="36"/>
      <c r="L380" s="36"/>
      <c r="M380" s="36"/>
      <c r="N380" s="36" t="s">
        <v>937</v>
      </c>
      <c r="O380" s="36" t="s">
        <v>937</v>
      </c>
      <c r="P380" s="36"/>
      <c r="Q380" s="36"/>
      <c r="R380" s="36"/>
      <c r="S380" s="36"/>
      <c r="T380" s="36"/>
      <c r="U380" s="36"/>
      <c r="V380" s="42">
        <v>45879</v>
      </c>
      <c r="W380" s="36" t="s">
        <v>8492</v>
      </c>
      <c r="X380" s="70" t="str">
        <f t="shared" si="8"/>
        <v>2025-ARDT-019_13607755</v>
      </c>
    </row>
    <row r="381" spans="1:24" x14ac:dyDescent="0.25">
      <c r="A381" s="14" t="s">
        <v>8509</v>
      </c>
      <c r="B381" s="14">
        <v>14196039</v>
      </c>
      <c r="C381" s="14">
        <v>16</v>
      </c>
      <c r="D381" s="14" t="s">
        <v>5294</v>
      </c>
      <c r="E381" s="14" t="s">
        <v>7905</v>
      </c>
      <c r="F381" s="35">
        <v>45881</v>
      </c>
      <c r="G381" s="63" t="s">
        <v>5300</v>
      </c>
      <c r="H381" s="36"/>
      <c r="I381" s="36"/>
      <c r="J381" s="36"/>
      <c r="K381" s="36"/>
      <c r="L381" s="36"/>
      <c r="M381" s="36"/>
      <c r="N381" s="14" t="s">
        <v>3578</v>
      </c>
      <c r="O381" s="63" t="s">
        <v>3579</v>
      </c>
      <c r="P381" s="36"/>
      <c r="Q381" s="36"/>
      <c r="R381" s="36"/>
      <c r="S381" s="36"/>
      <c r="T381" s="36"/>
      <c r="U381" s="36"/>
      <c r="V381" s="42">
        <v>45888</v>
      </c>
      <c r="W381" s="36" t="s">
        <v>8515</v>
      </c>
      <c r="X381" s="70" t="str">
        <f t="shared" si="8"/>
        <v>2025-ARDT-020_14196039</v>
      </c>
    </row>
    <row r="382" spans="1:24" x14ac:dyDescent="0.25">
      <c r="A382" s="14" t="s">
        <v>8518</v>
      </c>
      <c r="B382" s="14">
        <v>14242606</v>
      </c>
      <c r="C382" s="14">
        <v>8.375</v>
      </c>
      <c r="D382" s="14" t="s">
        <v>5333</v>
      </c>
      <c r="E382" s="14" t="s">
        <v>5071</v>
      </c>
      <c r="F382" s="35">
        <v>45882</v>
      </c>
      <c r="G382" s="63" t="s">
        <v>5300</v>
      </c>
      <c r="H382" s="36"/>
      <c r="I382" s="36"/>
      <c r="J382" s="36"/>
      <c r="K382" s="36"/>
      <c r="L382" s="36"/>
      <c r="M382" s="36"/>
      <c r="N382" s="36" t="s">
        <v>937</v>
      </c>
      <c r="O382" s="36" t="s">
        <v>937</v>
      </c>
      <c r="P382" s="36"/>
      <c r="Q382" s="36"/>
      <c r="R382" s="36"/>
      <c r="S382" s="36"/>
      <c r="T382" s="36"/>
      <c r="U382" s="36"/>
      <c r="V382" s="42">
        <v>45883</v>
      </c>
      <c r="W382" s="36" t="s">
        <v>8519</v>
      </c>
      <c r="X382" s="70" t="str">
        <f t="shared" si="8"/>
        <v>2025-ARDT-021_14242606</v>
      </c>
    </row>
    <row r="383" spans="1:24" x14ac:dyDescent="0.25">
      <c r="A383" s="14" t="s">
        <v>8527</v>
      </c>
      <c r="B383" s="14">
        <v>14196041</v>
      </c>
      <c r="C383" s="14">
        <v>17</v>
      </c>
      <c r="D383" s="14" t="s">
        <v>4405</v>
      </c>
      <c r="E383" s="14" t="s">
        <v>8528</v>
      </c>
      <c r="F383" s="35">
        <v>45886</v>
      </c>
      <c r="G383" s="36" t="s">
        <v>5300</v>
      </c>
      <c r="H383" s="36">
        <v>1231398</v>
      </c>
      <c r="I383" s="36"/>
      <c r="J383" s="36"/>
      <c r="K383" s="36"/>
      <c r="L383" s="36"/>
      <c r="M383" s="36"/>
      <c r="N383" s="14" t="s">
        <v>3578</v>
      </c>
      <c r="O383" s="63" t="s">
        <v>3579</v>
      </c>
      <c r="P383" s="36"/>
      <c r="Q383" s="36"/>
      <c r="R383" s="36"/>
      <c r="S383" s="36"/>
      <c r="T383" s="36"/>
      <c r="U383" s="36"/>
      <c r="V383" s="42">
        <v>45887</v>
      </c>
      <c r="W383" s="36" t="s">
        <v>6545</v>
      </c>
      <c r="X383" s="70" t="str">
        <f t="shared" si="8"/>
        <v>2025-ARDT-022_14196041</v>
      </c>
    </row>
    <row r="384" spans="1:24" x14ac:dyDescent="0.25">
      <c r="A384" s="14" t="s">
        <v>8549</v>
      </c>
      <c r="B384" s="14">
        <v>14204336</v>
      </c>
      <c r="C384" s="14">
        <v>17</v>
      </c>
      <c r="D384" s="14" t="s">
        <v>4405</v>
      </c>
      <c r="E384" s="14" t="s">
        <v>8550</v>
      </c>
      <c r="F384" s="35">
        <v>45889</v>
      </c>
      <c r="G384" s="36" t="s">
        <v>5300</v>
      </c>
      <c r="H384" s="36">
        <v>1207425</v>
      </c>
      <c r="I384" s="36"/>
      <c r="J384" s="36"/>
      <c r="K384" s="36"/>
      <c r="L384" s="36"/>
      <c r="M384" s="36"/>
      <c r="N384" s="63" t="s">
        <v>3597</v>
      </c>
      <c r="O384" s="63" t="s">
        <v>3579</v>
      </c>
      <c r="P384" s="36"/>
      <c r="Q384" s="36"/>
      <c r="R384" s="36"/>
      <c r="S384" s="36"/>
      <c r="T384" s="36"/>
      <c r="U384" s="36"/>
      <c r="V384" s="42">
        <v>45890</v>
      </c>
      <c r="W384" s="36" t="s">
        <v>6545</v>
      </c>
      <c r="X384" s="70" t="str">
        <f t="shared" si="8"/>
        <v>2025-ARDT-023_14204336</v>
      </c>
    </row>
    <row r="385" spans="1:24" x14ac:dyDescent="0.25">
      <c r="A385" s="14" t="s">
        <v>8648</v>
      </c>
      <c r="B385" s="68">
        <v>13742391</v>
      </c>
      <c r="C385" s="75">
        <v>12</v>
      </c>
      <c r="D385" s="68" t="s">
        <v>3996</v>
      </c>
      <c r="E385" s="68">
        <v>1121983</v>
      </c>
      <c r="F385" s="35">
        <v>45900</v>
      </c>
      <c r="G385" s="36" t="s">
        <v>5300</v>
      </c>
      <c r="H385" s="36"/>
      <c r="I385" s="36"/>
      <c r="J385" s="36"/>
      <c r="K385" s="36"/>
      <c r="L385" s="36"/>
      <c r="M385" s="36"/>
      <c r="N385" s="14" t="s">
        <v>3578</v>
      </c>
      <c r="O385" s="63" t="s">
        <v>3579</v>
      </c>
      <c r="P385" s="36"/>
      <c r="Q385" s="36"/>
      <c r="R385" s="36"/>
      <c r="S385" s="36"/>
      <c r="T385" s="36"/>
      <c r="U385" s="36"/>
      <c r="V385" s="42">
        <v>45909</v>
      </c>
      <c r="W385" s="36" t="s">
        <v>5326</v>
      </c>
      <c r="X385" s="70" t="str">
        <f t="shared" si="8"/>
        <v>2025-ARDT-024_13742391</v>
      </c>
    </row>
    <row r="386" spans="1:24" x14ac:dyDescent="0.25">
      <c r="A386" s="14" t="s">
        <v>8656</v>
      </c>
      <c r="B386" s="68">
        <v>14159991</v>
      </c>
      <c r="C386" s="75">
        <v>12</v>
      </c>
      <c r="D386" s="68" t="s">
        <v>5060</v>
      </c>
      <c r="E386" s="68" t="s">
        <v>8657</v>
      </c>
      <c r="F386" s="35">
        <v>45903</v>
      </c>
      <c r="G386" s="14" t="s">
        <v>5300</v>
      </c>
      <c r="H386" s="14">
        <v>1176003</v>
      </c>
      <c r="I386" s="14"/>
      <c r="J386" s="14"/>
      <c r="K386" s="14"/>
      <c r="L386" s="14"/>
      <c r="M386" s="14"/>
      <c r="N386" s="14" t="s">
        <v>3578</v>
      </c>
      <c r="O386" s="63" t="s">
        <v>3579</v>
      </c>
      <c r="P386" s="14"/>
      <c r="Q386" s="14"/>
      <c r="R386" s="14"/>
      <c r="S386" s="14"/>
      <c r="T386" s="14"/>
      <c r="U386" s="14"/>
      <c r="V386" s="35">
        <v>45905</v>
      </c>
      <c r="W386" s="14" t="s">
        <v>8658</v>
      </c>
      <c r="X386" s="70" t="str">
        <f t="shared" si="8"/>
        <v>2025-ARDT-025_14159991</v>
      </c>
    </row>
    <row r="387" spans="1:24" x14ac:dyDescent="0.25">
      <c r="A387" s="14" t="s">
        <v>8664</v>
      </c>
      <c r="B387" s="264">
        <v>14162002</v>
      </c>
      <c r="C387" s="264">
        <v>12</v>
      </c>
      <c r="D387" s="264" t="s">
        <v>3996</v>
      </c>
      <c r="E387" s="14" t="s">
        <v>5075</v>
      </c>
      <c r="F387" s="35">
        <v>45904</v>
      </c>
      <c r="G387" s="36" t="s">
        <v>5300</v>
      </c>
      <c r="H387" s="36">
        <v>1245350</v>
      </c>
      <c r="I387" s="36"/>
      <c r="J387" s="36"/>
      <c r="K387" s="36"/>
      <c r="L387" s="36"/>
      <c r="M387" s="36"/>
      <c r="N387" s="63" t="s">
        <v>3597</v>
      </c>
      <c r="O387" s="63" t="s">
        <v>3579</v>
      </c>
      <c r="P387" s="36"/>
      <c r="Q387" s="36"/>
      <c r="R387" s="36"/>
      <c r="S387" s="36"/>
      <c r="T387" s="36"/>
      <c r="U387" s="36"/>
      <c r="V387" s="42">
        <v>45909</v>
      </c>
      <c r="W387" s="36" t="s">
        <v>5326</v>
      </c>
      <c r="X387" s="70" t="str">
        <f t="shared" si="8"/>
        <v>2025-ARDT-026_14162002</v>
      </c>
    </row>
    <row r="388" spans="1:24" x14ac:dyDescent="0.25">
      <c r="A388" s="14" t="s">
        <v>8812</v>
      </c>
      <c r="B388" s="14">
        <v>14304776</v>
      </c>
      <c r="C388" s="14">
        <v>8.375</v>
      </c>
      <c r="D388" s="14" t="s">
        <v>243</v>
      </c>
      <c r="E388" s="14" t="s">
        <v>7951</v>
      </c>
      <c r="F388" s="35">
        <v>45932</v>
      </c>
      <c r="G388" s="36" t="s">
        <v>5300</v>
      </c>
      <c r="H388" s="36"/>
      <c r="I388" s="36"/>
      <c r="J388" s="136" t="s">
        <v>9212</v>
      </c>
      <c r="K388" s="36"/>
      <c r="L388" s="36"/>
      <c r="M388" s="36"/>
      <c r="N388" s="36" t="s">
        <v>937</v>
      </c>
      <c r="O388" s="36" t="s">
        <v>937</v>
      </c>
      <c r="P388" s="36"/>
      <c r="Q388" s="36"/>
      <c r="R388" s="36"/>
      <c r="S388" s="36"/>
      <c r="T388" s="36"/>
      <c r="U388" s="36"/>
      <c r="V388" s="42">
        <v>45935</v>
      </c>
      <c r="W388" s="36" t="s">
        <v>8519</v>
      </c>
      <c r="X388" s="70" t="str">
        <f t="shared" si="8"/>
        <v>2025-ARDT-027_14304776</v>
      </c>
    </row>
    <row r="389" spans="1:24" x14ac:dyDescent="0.25">
      <c r="A389" s="14" t="s">
        <v>8925</v>
      </c>
      <c r="B389" s="14">
        <v>14403081</v>
      </c>
      <c r="C389" s="14">
        <v>8.375</v>
      </c>
      <c r="D389" s="14" t="s">
        <v>5333</v>
      </c>
      <c r="E389" s="14" t="s">
        <v>8277</v>
      </c>
      <c r="F389" s="35">
        <v>45950</v>
      </c>
      <c r="G389" s="36" t="s">
        <v>5300</v>
      </c>
      <c r="H389" s="36"/>
      <c r="I389" s="36"/>
      <c r="J389" s="136" t="s">
        <v>9212</v>
      </c>
      <c r="K389" s="36"/>
      <c r="L389" s="36"/>
      <c r="M389" s="36"/>
      <c r="N389" s="36"/>
      <c r="O389" s="36"/>
      <c r="P389" s="36" t="s">
        <v>8927</v>
      </c>
      <c r="Q389" s="36"/>
      <c r="R389" s="36"/>
      <c r="S389" s="36"/>
      <c r="T389" s="36"/>
      <c r="U389" s="36"/>
      <c r="V389" s="42">
        <v>45950</v>
      </c>
      <c r="W389" s="36" t="s">
        <v>8519</v>
      </c>
      <c r="X389" s="70" t="str">
        <f t="shared" si="8"/>
        <v>2025-ARDT-028_14403081</v>
      </c>
    </row>
    <row r="390" spans="1:24" x14ac:dyDescent="0.25">
      <c r="A390" s="14" t="s">
        <v>8926</v>
      </c>
      <c r="B390" s="14">
        <v>14403084</v>
      </c>
      <c r="C390" s="14">
        <v>8.375</v>
      </c>
      <c r="D390" s="14" t="s">
        <v>5333</v>
      </c>
      <c r="E390" s="14" t="s">
        <v>8277</v>
      </c>
      <c r="F390" s="35">
        <v>45950</v>
      </c>
      <c r="G390" s="36" t="s">
        <v>5300</v>
      </c>
      <c r="H390" s="36"/>
      <c r="I390" s="36"/>
      <c r="J390" s="136" t="s">
        <v>9212</v>
      </c>
      <c r="K390" s="36"/>
      <c r="L390" s="36"/>
      <c r="M390" s="36"/>
      <c r="N390" s="36"/>
      <c r="O390" s="36"/>
      <c r="P390" s="36" t="s">
        <v>3665</v>
      </c>
      <c r="Q390" s="36"/>
      <c r="R390" s="36"/>
      <c r="S390" s="36"/>
      <c r="T390" s="36"/>
      <c r="U390" s="36"/>
      <c r="V390" s="42">
        <v>45950</v>
      </c>
      <c r="W390" s="36" t="s">
        <v>8519</v>
      </c>
      <c r="X390" s="70" t="str">
        <f t="shared" si="8"/>
        <v>2025-ARDT-029_14403084</v>
      </c>
    </row>
    <row r="391" spans="1:24" x14ac:dyDescent="0.25">
      <c r="A391" s="14" t="s">
        <v>8980</v>
      </c>
      <c r="B391" s="14">
        <v>13293022</v>
      </c>
      <c r="C391" s="14">
        <v>14.5</v>
      </c>
      <c r="D391" s="14" t="s">
        <v>8982</v>
      </c>
      <c r="E391" s="36">
        <v>1098301</v>
      </c>
      <c r="F391" s="35">
        <v>45960</v>
      </c>
      <c r="G391" s="36" t="s">
        <v>5300</v>
      </c>
      <c r="H391" s="14"/>
      <c r="I391" s="14"/>
      <c r="J391" s="30" t="s">
        <v>9208</v>
      </c>
      <c r="K391" s="14"/>
      <c r="L391" s="14"/>
      <c r="M391" s="14"/>
      <c r="N391" s="14"/>
      <c r="O391" s="14"/>
      <c r="P391" s="14"/>
      <c r="Q391" s="14"/>
      <c r="R391" s="14"/>
      <c r="S391" s="14"/>
      <c r="T391" s="14"/>
      <c r="U391" s="14"/>
      <c r="V391" s="35">
        <v>45963</v>
      </c>
      <c r="W391" s="14" t="s">
        <v>6668</v>
      </c>
      <c r="X391" s="70" t="str">
        <f t="shared" si="8"/>
        <v>2025-ARDT-030_13293022</v>
      </c>
    </row>
    <row r="392" spans="1:24" x14ac:dyDescent="0.25">
      <c r="A392" s="14" t="s">
        <v>8981</v>
      </c>
      <c r="B392" s="14">
        <v>13293024</v>
      </c>
      <c r="C392" s="14">
        <v>14.5</v>
      </c>
      <c r="D392" s="14" t="s">
        <v>8984</v>
      </c>
      <c r="E392" s="14">
        <v>1098301</v>
      </c>
      <c r="F392" s="35">
        <v>45960</v>
      </c>
      <c r="G392" s="36" t="s">
        <v>5300</v>
      </c>
      <c r="H392" s="36"/>
      <c r="I392" s="36"/>
      <c r="J392" s="30" t="s">
        <v>9208</v>
      </c>
      <c r="K392" s="36"/>
      <c r="L392" s="36"/>
      <c r="M392" s="36"/>
      <c r="N392" s="36"/>
      <c r="O392" s="36"/>
      <c r="P392" s="36"/>
      <c r="Q392" s="36"/>
      <c r="R392" s="36"/>
      <c r="S392" s="36"/>
      <c r="T392" s="36"/>
      <c r="U392" s="36"/>
      <c r="V392" s="42">
        <v>45963</v>
      </c>
      <c r="W392" s="14" t="s">
        <v>6668</v>
      </c>
      <c r="X392" s="70" t="str">
        <f t="shared" si="8"/>
        <v>2025-ARDT-031_13293024</v>
      </c>
    </row>
    <row r="393" spans="1:24" x14ac:dyDescent="0.25">
      <c r="A393" s="14" t="s">
        <v>9071</v>
      </c>
      <c r="B393" s="14">
        <v>13730507</v>
      </c>
      <c r="C393" s="14">
        <v>6.125</v>
      </c>
      <c r="D393" s="14" t="s">
        <v>661</v>
      </c>
      <c r="E393" s="14" t="s">
        <v>9072</v>
      </c>
      <c r="F393" s="35">
        <v>45970</v>
      </c>
      <c r="G393" s="36" t="s">
        <v>5300</v>
      </c>
      <c r="H393" s="36">
        <v>1198387</v>
      </c>
      <c r="I393" s="36"/>
      <c r="J393" s="30" t="s">
        <v>9214</v>
      </c>
      <c r="K393" s="36"/>
      <c r="L393" s="36"/>
      <c r="M393" s="36"/>
      <c r="N393" s="36" t="s">
        <v>3578</v>
      </c>
      <c r="O393" s="36" t="s">
        <v>3597</v>
      </c>
      <c r="P393" s="36"/>
      <c r="Q393" s="36"/>
      <c r="R393" s="36"/>
      <c r="S393" s="36"/>
      <c r="T393" s="36"/>
      <c r="U393" s="36"/>
      <c r="V393" s="42">
        <v>45970</v>
      </c>
      <c r="W393" s="36" t="s">
        <v>9073</v>
      </c>
      <c r="X393" s="70" t="str">
        <f t="shared" si="8"/>
        <v>2025-ARDT-032_13730507</v>
      </c>
    </row>
    <row r="394" spans="1:24" x14ac:dyDescent="0.25">
      <c r="A394" s="14" t="s">
        <v>9074</v>
      </c>
      <c r="B394" s="14">
        <v>13298649</v>
      </c>
      <c r="C394" s="58">
        <v>12.25</v>
      </c>
      <c r="D394" s="14" t="s">
        <v>4672</v>
      </c>
      <c r="E394" s="14">
        <v>989853</v>
      </c>
      <c r="F394" s="35">
        <v>45971</v>
      </c>
      <c r="G394" s="36" t="s">
        <v>5300</v>
      </c>
      <c r="H394" s="36"/>
      <c r="I394" s="36"/>
      <c r="J394" s="136" t="s">
        <v>9208</v>
      </c>
      <c r="K394" s="36"/>
      <c r="L394" s="36"/>
      <c r="M394" s="36"/>
      <c r="N394" s="36"/>
      <c r="O394" s="36"/>
      <c r="P394" s="36"/>
      <c r="Q394" s="36"/>
      <c r="R394" s="36"/>
      <c r="S394" s="36"/>
      <c r="T394" s="36"/>
      <c r="U394" s="36"/>
      <c r="V394" s="42">
        <v>45972</v>
      </c>
      <c r="W394" s="36" t="s">
        <v>6668</v>
      </c>
      <c r="X394" s="70" t="str">
        <f>A394&amp;"-"&amp;B394</f>
        <v>2025-ARDT-033-13298649</v>
      </c>
    </row>
    <row r="395" spans="1:24" x14ac:dyDescent="0.25">
      <c r="A395" s="14" t="s">
        <v>9081</v>
      </c>
      <c r="B395" s="14">
        <v>14214806</v>
      </c>
      <c r="C395" s="14">
        <v>5.875</v>
      </c>
      <c r="D395" s="14" t="s">
        <v>7968</v>
      </c>
      <c r="E395" s="14" t="s">
        <v>9082</v>
      </c>
      <c r="F395" s="35">
        <v>45972</v>
      </c>
      <c r="G395" s="36" t="s">
        <v>5300</v>
      </c>
      <c r="H395" s="36">
        <v>1281273</v>
      </c>
      <c r="I395" s="36"/>
      <c r="J395" s="30" t="s">
        <v>9214</v>
      </c>
      <c r="K395" s="36"/>
      <c r="L395" s="36"/>
      <c r="M395" s="36"/>
      <c r="N395" s="36" t="s">
        <v>3578</v>
      </c>
      <c r="O395" s="36" t="s">
        <v>3597</v>
      </c>
      <c r="P395" s="36"/>
      <c r="Q395" s="36"/>
      <c r="R395" s="36"/>
      <c r="S395" s="36"/>
      <c r="T395" s="36"/>
      <c r="U395" s="36"/>
      <c r="V395" s="42">
        <v>45984</v>
      </c>
      <c r="W395" s="36" t="s">
        <v>6545</v>
      </c>
      <c r="X395" s="70" t="str">
        <f t="shared" ref="X395:X409" si="9">A395&amp;"-"&amp;B395</f>
        <v>2025-ARDT-034-14214806</v>
      </c>
    </row>
    <row r="396" spans="1:24" x14ac:dyDescent="0.25">
      <c r="A396" s="14" t="s">
        <v>9086</v>
      </c>
      <c r="B396" s="14">
        <v>14442328</v>
      </c>
      <c r="C396" s="14">
        <v>8.5</v>
      </c>
      <c r="D396" s="14" t="s">
        <v>8990</v>
      </c>
      <c r="E396" s="14">
        <v>2019412</v>
      </c>
      <c r="F396" s="35">
        <v>45974</v>
      </c>
      <c r="G396" s="36" t="s">
        <v>5300</v>
      </c>
      <c r="H396" s="36">
        <v>2013542</v>
      </c>
      <c r="I396" s="36"/>
      <c r="J396" s="136" t="s">
        <v>9213</v>
      </c>
      <c r="K396" s="36"/>
      <c r="L396" s="36"/>
      <c r="M396" s="36"/>
      <c r="N396" s="36" t="s">
        <v>3578</v>
      </c>
      <c r="O396" s="36" t="s">
        <v>3579</v>
      </c>
      <c r="P396" s="36"/>
      <c r="Q396" s="36"/>
      <c r="R396" s="36"/>
      <c r="S396" s="36"/>
      <c r="T396" s="36"/>
      <c r="U396" s="36"/>
      <c r="V396" s="42">
        <v>45975</v>
      </c>
      <c r="W396" s="36" t="s">
        <v>6668</v>
      </c>
      <c r="X396" s="70" t="str">
        <f t="shared" si="9"/>
        <v>2025-ARDT-035-14442328</v>
      </c>
    </row>
    <row r="397" spans="1:24" x14ac:dyDescent="0.25">
      <c r="A397" s="14" t="s">
        <v>9092</v>
      </c>
      <c r="B397" s="14">
        <v>14160195</v>
      </c>
      <c r="C397" s="58">
        <v>8.375</v>
      </c>
      <c r="D397" s="14" t="s">
        <v>5329</v>
      </c>
      <c r="E397" s="14" t="s">
        <v>5065</v>
      </c>
      <c r="F397" s="35">
        <v>45979</v>
      </c>
      <c r="G397" s="36" t="s">
        <v>5300</v>
      </c>
      <c r="H397" s="14" t="s">
        <v>5065</v>
      </c>
      <c r="I397" s="14"/>
      <c r="J397" s="30" t="s">
        <v>9214</v>
      </c>
      <c r="K397" s="14"/>
      <c r="L397" s="14"/>
      <c r="M397" s="14"/>
      <c r="N397" s="36" t="s">
        <v>3578</v>
      </c>
      <c r="O397" s="36" t="s">
        <v>3579</v>
      </c>
      <c r="P397" s="14"/>
      <c r="Q397" s="14"/>
      <c r="R397" s="14"/>
      <c r="S397" s="14"/>
      <c r="T397" s="14"/>
      <c r="U397" s="14"/>
      <c r="V397" s="35">
        <v>45985</v>
      </c>
      <c r="W397" s="36" t="s">
        <v>9168</v>
      </c>
      <c r="X397" s="70" t="str">
        <f t="shared" si="9"/>
        <v>2025-ARDT-036-14160195</v>
      </c>
    </row>
    <row r="398" spans="1:24" x14ac:dyDescent="0.25">
      <c r="A398" s="14" t="s">
        <v>9391</v>
      </c>
      <c r="B398" s="14">
        <v>13461218</v>
      </c>
      <c r="C398" s="14">
        <v>12</v>
      </c>
      <c r="D398" s="14" t="s">
        <v>3837</v>
      </c>
      <c r="E398" s="14">
        <v>1041191</v>
      </c>
      <c r="F398" s="35">
        <v>46019</v>
      </c>
      <c r="G398" s="36" t="s">
        <v>5300</v>
      </c>
      <c r="H398" s="36"/>
      <c r="I398" s="36"/>
      <c r="J398" s="36"/>
      <c r="K398" s="36"/>
      <c r="L398" s="36"/>
      <c r="M398" s="36"/>
      <c r="N398" s="36"/>
      <c r="O398" s="36"/>
      <c r="P398" s="36"/>
      <c r="Q398" s="36"/>
      <c r="R398" s="36"/>
      <c r="S398" s="36"/>
      <c r="T398" s="36"/>
      <c r="U398" s="36"/>
      <c r="V398" s="42"/>
      <c r="W398" s="36" t="s">
        <v>6668</v>
      </c>
      <c r="X398" s="70" t="str">
        <f t="shared" si="9"/>
        <v>2025-ARDT-037-13461218</v>
      </c>
    </row>
    <row r="399" spans="1:24" x14ac:dyDescent="0.25">
      <c r="A399" s="14" t="s">
        <v>9392</v>
      </c>
      <c r="B399" s="14">
        <v>13276981</v>
      </c>
      <c r="C399" s="14">
        <v>12</v>
      </c>
      <c r="D399" s="14" t="s">
        <v>3837</v>
      </c>
      <c r="E399" s="14">
        <v>1041191</v>
      </c>
      <c r="F399" s="35">
        <v>46019</v>
      </c>
      <c r="G399" s="36" t="s">
        <v>5300</v>
      </c>
      <c r="H399" s="36"/>
      <c r="I399" s="36"/>
      <c r="J399" s="36"/>
      <c r="K399" s="36"/>
      <c r="L399" s="36"/>
      <c r="M399" s="36"/>
      <c r="N399" s="36"/>
      <c r="O399" s="36"/>
      <c r="P399" s="36"/>
      <c r="Q399" s="36"/>
      <c r="R399" s="36"/>
      <c r="S399" s="36"/>
      <c r="T399" s="36"/>
      <c r="U399" s="36"/>
      <c r="V399" s="42"/>
      <c r="W399" s="36" t="s">
        <v>6668</v>
      </c>
      <c r="X399" s="70" t="str">
        <f t="shared" si="9"/>
        <v>2025-ARDT-038-13276981</v>
      </c>
    </row>
    <row r="400" spans="1:24" x14ac:dyDescent="0.25">
      <c r="A400" s="14" t="s">
        <v>9393</v>
      </c>
      <c r="B400" s="14">
        <v>13753996</v>
      </c>
      <c r="C400" s="14">
        <v>12</v>
      </c>
      <c r="D400" s="14" t="s">
        <v>5329</v>
      </c>
      <c r="E400" s="14">
        <v>1134806</v>
      </c>
      <c r="F400" s="35">
        <v>46019</v>
      </c>
      <c r="G400" s="36" t="s">
        <v>5300</v>
      </c>
      <c r="H400" s="36"/>
      <c r="I400" s="36"/>
      <c r="J400" s="36"/>
      <c r="K400" s="36"/>
      <c r="L400" s="36"/>
      <c r="M400" s="36"/>
      <c r="N400" s="36"/>
      <c r="O400" s="36"/>
      <c r="P400" s="36"/>
      <c r="Q400" s="36"/>
      <c r="R400" s="36"/>
      <c r="S400" s="36"/>
      <c r="T400" s="36"/>
      <c r="U400" s="36"/>
      <c r="V400" s="42"/>
      <c r="W400" s="36" t="s">
        <v>6668</v>
      </c>
      <c r="X400" s="70" t="str">
        <f t="shared" si="9"/>
        <v>2025-ARDT-039-13753996</v>
      </c>
    </row>
    <row r="401" spans="1:24" x14ac:dyDescent="0.25">
      <c r="A401" s="14" t="s">
        <v>9394</v>
      </c>
      <c r="B401" s="14">
        <v>13753993</v>
      </c>
      <c r="C401" s="14">
        <v>12</v>
      </c>
      <c r="D401" s="14" t="s">
        <v>6912</v>
      </c>
      <c r="E401" s="14">
        <v>1097591</v>
      </c>
      <c r="F401" s="35">
        <v>46019</v>
      </c>
      <c r="G401" s="36" t="s">
        <v>5300</v>
      </c>
      <c r="H401" s="36"/>
      <c r="I401" s="36"/>
      <c r="J401" s="36"/>
      <c r="K401" s="36"/>
      <c r="L401" s="36"/>
      <c r="M401" s="36"/>
      <c r="N401" s="36"/>
      <c r="O401" s="36"/>
      <c r="P401" s="36"/>
      <c r="Q401" s="36"/>
      <c r="R401" s="36"/>
      <c r="S401" s="36"/>
      <c r="T401" s="36"/>
      <c r="U401" s="36"/>
      <c r="V401" s="42"/>
      <c r="W401" s="36" t="s">
        <v>6668</v>
      </c>
      <c r="X401" s="70" t="str">
        <f t="shared" si="9"/>
        <v>2025-ARDT-040-13753993</v>
      </c>
    </row>
    <row r="402" spans="1:24" x14ac:dyDescent="0.25">
      <c r="A402" s="14" t="s">
        <v>9395</v>
      </c>
      <c r="B402" s="14">
        <v>13405946</v>
      </c>
      <c r="C402" s="14">
        <v>6.125</v>
      </c>
      <c r="D402" s="14" t="s">
        <v>3574</v>
      </c>
      <c r="E402" s="14">
        <v>1133653</v>
      </c>
      <c r="F402" s="35">
        <v>46019</v>
      </c>
      <c r="G402" s="36" t="s">
        <v>5300</v>
      </c>
      <c r="H402" s="36"/>
      <c r="I402" s="36"/>
      <c r="J402" s="36"/>
      <c r="K402" s="36"/>
      <c r="L402" s="36"/>
      <c r="M402" s="36"/>
      <c r="N402" s="36"/>
      <c r="O402" s="36"/>
      <c r="P402" s="36"/>
      <c r="Q402" s="36"/>
      <c r="R402" s="36"/>
      <c r="S402" s="36"/>
      <c r="T402" s="36"/>
      <c r="U402" s="36"/>
      <c r="V402" s="42"/>
      <c r="W402" s="36" t="s">
        <v>6668</v>
      </c>
      <c r="X402" s="70" t="str">
        <f t="shared" si="9"/>
        <v>2025-ARDT-041-13405946</v>
      </c>
    </row>
    <row r="403" spans="1:24" x14ac:dyDescent="0.25">
      <c r="A403" s="14" t="s">
        <v>9396</v>
      </c>
      <c r="B403" s="14">
        <v>13411801</v>
      </c>
      <c r="C403" s="14">
        <v>12</v>
      </c>
      <c r="D403" s="14" t="s">
        <v>3837</v>
      </c>
      <c r="E403" s="14">
        <v>1041191</v>
      </c>
      <c r="F403" s="35">
        <v>46019</v>
      </c>
      <c r="G403" s="36" t="s">
        <v>5300</v>
      </c>
      <c r="H403" s="14"/>
      <c r="I403" s="14"/>
      <c r="J403" s="30"/>
      <c r="K403" s="14"/>
      <c r="L403" s="14"/>
      <c r="M403" s="14"/>
      <c r="N403" s="14"/>
      <c r="O403" s="14"/>
      <c r="P403" s="14"/>
      <c r="Q403" s="14"/>
      <c r="R403" s="14"/>
      <c r="S403" s="14"/>
      <c r="T403" s="14"/>
      <c r="U403" s="14"/>
      <c r="V403" s="35"/>
      <c r="W403" s="14" t="s">
        <v>6668</v>
      </c>
      <c r="X403" s="70" t="str">
        <f t="shared" si="9"/>
        <v>2025-ARDT-042-13411801</v>
      </c>
    </row>
    <row r="404" spans="1:24" x14ac:dyDescent="0.25">
      <c r="A404" s="14" t="s">
        <v>9456</v>
      </c>
      <c r="B404" s="14">
        <v>14073969</v>
      </c>
      <c r="C404" s="14">
        <v>16</v>
      </c>
      <c r="D404" s="14" t="s">
        <v>9455</v>
      </c>
      <c r="E404" s="14" t="s">
        <v>5348</v>
      </c>
      <c r="F404" s="35">
        <v>46035</v>
      </c>
      <c r="G404" s="36" t="s">
        <v>5300</v>
      </c>
      <c r="H404" s="36">
        <v>1254482</v>
      </c>
      <c r="I404" s="36"/>
      <c r="J404" s="136"/>
      <c r="K404" s="36"/>
      <c r="L404" s="36"/>
      <c r="M404" s="36"/>
      <c r="N404" s="36"/>
      <c r="O404" s="36"/>
      <c r="P404" s="36"/>
      <c r="Q404" s="36"/>
      <c r="R404" s="36"/>
      <c r="S404" s="36"/>
      <c r="T404" s="36"/>
      <c r="U404" s="36"/>
      <c r="V404" s="42"/>
      <c r="W404" s="36" t="s">
        <v>8515</v>
      </c>
      <c r="X404" s="70" t="str">
        <f t="shared" si="9"/>
        <v>2026-ARDT-001-14073969</v>
      </c>
    </row>
    <row r="405" spans="1:24" x14ac:dyDescent="0.25">
      <c r="A405" s="14" t="s">
        <v>9476</v>
      </c>
      <c r="B405" s="14">
        <v>14346619</v>
      </c>
      <c r="C405" s="14">
        <v>8.5</v>
      </c>
      <c r="D405" s="14" t="s">
        <v>5357</v>
      </c>
      <c r="E405" s="14">
        <v>2019412</v>
      </c>
      <c r="F405" s="35">
        <v>46040</v>
      </c>
      <c r="G405" s="36" t="s">
        <v>5300</v>
      </c>
      <c r="H405" s="36">
        <v>2016764</v>
      </c>
      <c r="I405" s="36"/>
      <c r="J405" s="136"/>
      <c r="K405" s="36"/>
      <c r="L405" s="36"/>
      <c r="M405" s="36"/>
      <c r="N405" s="36"/>
      <c r="O405" s="36"/>
      <c r="P405" s="36"/>
      <c r="Q405" s="36"/>
      <c r="R405" s="36"/>
      <c r="S405" s="36"/>
      <c r="T405" s="36"/>
      <c r="U405" s="36"/>
      <c r="V405" s="42"/>
      <c r="W405" s="36" t="s">
        <v>6668</v>
      </c>
      <c r="X405" s="70" t="str">
        <f t="shared" si="9"/>
        <v>2026-ARDT-002-14346619</v>
      </c>
    </row>
    <row r="406" spans="1:24" x14ac:dyDescent="0.25">
      <c r="A406" s="14" t="s">
        <v>9526</v>
      </c>
      <c r="B406" s="14">
        <v>13472099</v>
      </c>
      <c r="C406" s="14">
        <v>14.5</v>
      </c>
      <c r="D406" s="14" t="s">
        <v>8982</v>
      </c>
      <c r="E406" s="14">
        <v>1098301</v>
      </c>
      <c r="F406" s="35">
        <v>46047</v>
      </c>
      <c r="G406" s="36" t="s">
        <v>5300</v>
      </c>
      <c r="H406" s="36"/>
      <c r="I406" s="36"/>
      <c r="J406" s="136"/>
      <c r="K406" s="36"/>
      <c r="L406" s="36"/>
      <c r="M406" s="36"/>
      <c r="N406" s="36"/>
      <c r="O406" s="36"/>
      <c r="P406" s="36"/>
      <c r="Q406" s="36"/>
      <c r="R406" s="36"/>
      <c r="S406" s="36"/>
      <c r="T406" s="36"/>
      <c r="U406" s="36"/>
      <c r="V406" s="42"/>
      <c r="W406" s="36" t="s">
        <v>6668</v>
      </c>
      <c r="X406" s="70" t="str">
        <f t="shared" si="9"/>
        <v>2026-ARDT-003-13472099</v>
      </c>
    </row>
    <row r="407" spans="1:24" x14ac:dyDescent="0.25">
      <c r="A407" s="14" t="s">
        <v>9527</v>
      </c>
      <c r="B407" s="14">
        <v>13433560</v>
      </c>
      <c r="C407" s="14">
        <v>12</v>
      </c>
      <c r="D407" s="14" t="s">
        <v>7013</v>
      </c>
      <c r="E407" s="14">
        <v>780769</v>
      </c>
      <c r="F407" s="35">
        <v>46047</v>
      </c>
      <c r="G407" s="36" t="s">
        <v>5300</v>
      </c>
      <c r="H407" s="36"/>
      <c r="I407" s="36"/>
      <c r="J407" s="136"/>
      <c r="K407" s="36"/>
      <c r="L407" s="36"/>
      <c r="M407" s="36"/>
      <c r="N407" s="36"/>
      <c r="O407" s="36"/>
      <c r="P407" s="36"/>
      <c r="Q407" s="36"/>
      <c r="R407" s="36"/>
      <c r="S407" s="36"/>
      <c r="T407" s="36"/>
      <c r="U407" s="36"/>
      <c r="V407" s="42"/>
      <c r="W407" s="36" t="s">
        <v>6668</v>
      </c>
      <c r="X407" s="70" t="str">
        <f t="shared" si="9"/>
        <v>2026-ARDT-004-13433560</v>
      </c>
    </row>
    <row r="408" spans="1:24" x14ac:dyDescent="0.25">
      <c r="A408" s="14" t="s">
        <v>9528</v>
      </c>
      <c r="B408" s="14">
        <v>13334759</v>
      </c>
      <c r="C408" s="14">
        <v>12</v>
      </c>
      <c r="D408" s="14" t="s">
        <v>7013</v>
      </c>
      <c r="E408" s="14">
        <v>780769</v>
      </c>
      <c r="F408" s="35">
        <v>46047</v>
      </c>
      <c r="G408" s="36" t="s">
        <v>5300</v>
      </c>
      <c r="H408" s="36"/>
      <c r="I408" s="36"/>
      <c r="J408" s="136"/>
      <c r="K408" s="36"/>
      <c r="L408" s="36"/>
      <c r="M408" s="36"/>
      <c r="N408" s="36"/>
      <c r="O408" s="36"/>
      <c r="P408" s="36"/>
      <c r="Q408" s="36"/>
      <c r="R408" s="36"/>
      <c r="S408" s="36"/>
      <c r="T408" s="36"/>
      <c r="U408" s="36"/>
      <c r="V408" s="42"/>
      <c r="W408" s="36" t="s">
        <v>6668</v>
      </c>
      <c r="X408" s="70" t="str">
        <f t="shared" si="9"/>
        <v>2026-ARDT-005-13334759</v>
      </c>
    </row>
    <row r="409" spans="1:24" x14ac:dyDescent="0.25">
      <c r="A409" s="14"/>
      <c r="B409" s="14"/>
      <c r="C409" s="14"/>
      <c r="D409" s="14"/>
      <c r="E409" s="14"/>
      <c r="F409" s="35"/>
      <c r="G409" s="36"/>
      <c r="H409" s="14"/>
      <c r="I409" s="14"/>
      <c r="J409" s="30"/>
      <c r="K409" s="14"/>
      <c r="L409" s="14"/>
      <c r="M409" s="14"/>
      <c r="N409" s="14"/>
      <c r="O409" s="14"/>
      <c r="P409" s="14"/>
      <c r="Q409" s="14"/>
      <c r="R409" s="14"/>
      <c r="S409" s="14"/>
      <c r="T409" s="14"/>
      <c r="U409" s="14"/>
      <c r="V409" s="35"/>
      <c r="W409" s="14"/>
      <c r="X409" s="70" t="str">
        <f t="shared" si="9"/>
        <v>-</v>
      </c>
    </row>
    <row r="410" spans="1:24" x14ac:dyDescent="0.25">
      <c r="A410" s="14"/>
      <c r="B410" s="14"/>
      <c r="C410" s="14"/>
      <c r="D410" s="14"/>
      <c r="E410" s="14"/>
      <c r="F410" s="35"/>
      <c r="G410" s="36"/>
      <c r="H410" s="36"/>
      <c r="I410" s="36"/>
      <c r="J410" s="136"/>
      <c r="K410" s="36"/>
      <c r="L410" s="36"/>
      <c r="M410" s="36"/>
      <c r="N410" s="36"/>
      <c r="O410" s="36"/>
      <c r="P410" s="36"/>
      <c r="Q410" s="36"/>
      <c r="R410" s="36"/>
      <c r="S410" s="36"/>
      <c r="T410" s="36"/>
      <c r="U410" s="36"/>
      <c r="V410" s="42"/>
      <c r="W410" s="36"/>
    </row>
    <row r="411" spans="1:24" x14ac:dyDescent="0.25">
      <c r="A411" s="14"/>
      <c r="B411" s="14" t="s">
        <v>9340</v>
      </c>
      <c r="C411" s="14"/>
      <c r="D411" s="14"/>
      <c r="E411" s="14"/>
      <c r="F411" s="35"/>
      <c r="G411" s="36"/>
      <c r="H411" s="36"/>
      <c r="I411" s="36"/>
      <c r="J411" s="136"/>
      <c r="K411" s="36"/>
      <c r="L411" s="36"/>
      <c r="M411" s="36"/>
      <c r="N411" s="36"/>
      <c r="O411" s="36"/>
      <c r="P411" s="36"/>
      <c r="Q411" s="36"/>
      <c r="R411" s="36"/>
      <c r="S411" s="36"/>
      <c r="T411" s="36"/>
      <c r="U411" s="36"/>
      <c r="V411" s="42"/>
      <c r="W411" s="36"/>
    </row>
    <row r="412" spans="1:24" x14ac:dyDescent="0.25">
      <c r="A412" s="14"/>
      <c r="B412" s="14"/>
      <c r="C412" s="14"/>
      <c r="D412" s="14"/>
      <c r="E412" s="14"/>
      <c r="F412" s="35"/>
      <c r="G412" s="36"/>
      <c r="H412" s="36"/>
      <c r="I412" s="36"/>
      <c r="J412" s="136"/>
      <c r="K412" s="36"/>
      <c r="L412" s="36"/>
      <c r="M412" s="36"/>
      <c r="N412" s="36"/>
      <c r="O412" s="36"/>
      <c r="P412" s="36"/>
      <c r="Q412" s="36"/>
      <c r="R412" s="36"/>
      <c r="S412" s="36"/>
      <c r="T412" s="36"/>
      <c r="U412" s="36"/>
      <c r="V412" s="42"/>
      <c r="W412" s="36"/>
    </row>
    <row r="413" spans="1:24" x14ac:dyDescent="0.25">
      <c r="A413" s="14"/>
      <c r="B413" s="14"/>
      <c r="C413" s="14"/>
      <c r="D413" s="14"/>
      <c r="E413" s="14"/>
      <c r="F413" s="35"/>
      <c r="G413" s="36"/>
      <c r="H413" s="36"/>
      <c r="I413" s="36"/>
      <c r="J413" s="136"/>
      <c r="K413" s="36"/>
      <c r="L413" s="36"/>
      <c r="M413" s="36"/>
      <c r="N413" s="36"/>
      <c r="O413" s="36"/>
      <c r="P413" s="36"/>
      <c r="Q413" s="36"/>
      <c r="R413" s="36"/>
      <c r="S413" s="36"/>
      <c r="T413" s="36"/>
      <c r="U413" s="36"/>
      <c r="V413" s="42"/>
      <c r="W413" s="36"/>
    </row>
    <row r="414" spans="1:24" x14ac:dyDescent="0.25">
      <c r="A414" s="14"/>
      <c r="B414" s="14"/>
      <c r="C414" s="14"/>
      <c r="D414" s="14"/>
      <c r="E414" s="14"/>
      <c r="F414" s="35"/>
      <c r="G414" s="36"/>
      <c r="H414" s="36"/>
      <c r="I414" s="36"/>
      <c r="J414" s="136"/>
      <c r="K414" s="36"/>
      <c r="L414" s="36"/>
      <c r="M414" s="36"/>
      <c r="N414" s="36"/>
      <c r="O414" s="36"/>
      <c r="P414" s="36"/>
      <c r="Q414" s="36"/>
      <c r="R414" s="36"/>
      <c r="S414" s="36"/>
      <c r="T414" s="36"/>
      <c r="U414" s="36"/>
      <c r="V414" s="42"/>
      <c r="W414" s="36"/>
    </row>
    <row r="415" spans="1:24" x14ac:dyDescent="0.25">
      <c r="A415" s="14"/>
      <c r="B415" s="14"/>
      <c r="C415" s="14"/>
      <c r="D415" s="14"/>
      <c r="E415" s="14"/>
      <c r="F415" s="35"/>
      <c r="G415" s="14"/>
      <c r="H415" s="14"/>
      <c r="I415" s="14"/>
      <c r="J415" s="30"/>
      <c r="K415" s="14"/>
      <c r="L415" s="14"/>
      <c r="M415" s="14"/>
      <c r="N415" s="14"/>
      <c r="O415" s="14"/>
      <c r="P415" s="14"/>
      <c r="Q415" s="14"/>
      <c r="R415" s="14"/>
      <c r="S415" s="14"/>
      <c r="T415" s="14"/>
      <c r="U415" s="14"/>
      <c r="V415" s="35"/>
      <c r="W415" s="14"/>
    </row>
    <row r="416" spans="1:24" x14ac:dyDescent="0.25">
      <c r="A416" s="14"/>
      <c r="B416" s="14"/>
      <c r="C416" s="14"/>
      <c r="D416" s="14"/>
      <c r="E416" s="14"/>
      <c r="F416" s="35"/>
      <c r="G416" s="36"/>
      <c r="H416" s="36"/>
      <c r="I416" s="36"/>
      <c r="J416" s="136"/>
      <c r="K416" s="36"/>
      <c r="L416" s="36"/>
      <c r="M416" s="36"/>
      <c r="N416" s="36"/>
      <c r="O416" s="36"/>
      <c r="P416" s="36"/>
      <c r="Q416" s="36"/>
      <c r="R416" s="36"/>
      <c r="S416" s="36"/>
      <c r="T416" s="36"/>
      <c r="U416" s="36"/>
      <c r="V416" s="42"/>
      <c r="W416" s="36"/>
    </row>
    <row r="417" spans="1:23" x14ac:dyDescent="0.25">
      <c r="A417" s="14"/>
      <c r="B417" s="14"/>
      <c r="C417" s="14"/>
      <c r="D417" s="14"/>
      <c r="E417" s="14"/>
      <c r="F417" s="35"/>
      <c r="G417" s="36"/>
      <c r="H417" s="36"/>
      <c r="I417" s="36"/>
      <c r="J417" s="136"/>
      <c r="K417" s="36"/>
      <c r="L417" s="36"/>
      <c r="M417" s="36"/>
      <c r="N417" s="36"/>
      <c r="O417" s="36"/>
      <c r="P417" s="36"/>
      <c r="Q417" s="36"/>
      <c r="R417" s="36"/>
      <c r="S417" s="36"/>
      <c r="T417" s="36"/>
      <c r="U417" s="36"/>
      <c r="V417" s="42"/>
      <c r="W417" s="36"/>
    </row>
    <row r="418" spans="1:23" x14ac:dyDescent="0.25">
      <c r="A418" s="14"/>
      <c r="B418" s="14"/>
      <c r="C418" s="14"/>
      <c r="D418" s="14"/>
      <c r="E418" s="14"/>
      <c r="F418" s="35"/>
      <c r="G418" s="36"/>
      <c r="H418" s="36"/>
      <c r="I418" s="36"/>
      <c r="J418" s="136"/>
      <c r="K418" s="36"/>
      <c r="L418" s="36"/>
      <c r="M418" s="36"/>
      <c r="N418" s="36"/>
      <c r="O418" s="36"/>
      <c r="P418" s="36"/>
      <c r="Q418" s="36"/>
      <c r="R418" s="36"/>
      <c r="S418" s="36"/>
      <c r="T418" s="36"/>
      <c r="U418" s="36"/>
      <c r="V418" s="42"/>
      <c r="W418" s="36"/>
    </row>
    <row r="419" spans="1:23" x14ac:dyDescent="0.25">
      <c r="A419" s="14"/>
      <c r="B419" s="14"/>
      <c r="C419" s="14"/>
      <c r="D419" s="14"/>
      <c r="E419" s="14"/>
      <c r="F419" s="35"/>
      <c r="G419" s="36"/>
      <c r="H419" s="36"/>
      <c r="I419" s="36"/>
      <c r="J419" s="136"/>
      <c r="K419" s="36"/>
      <c r="L419" s="36"/>
      <c r="M419" s="36"/>
      <c r="N419" s="36"/>
      <c r="O419" s="36"/>
      <c r="P419" s="36"/>
      <c r="Q419" s="36"/>
      <c r="R419" s="36"/>
      <c r="S419" s="36"/>
      <c r="T419" s="36"/>
      <c r="U419" s="36"/>
      <c r="V419" s="42"/>
      <c r="W419" s="36"/>
    </row>
    <row r="420" spans="1:23" x14ac:dyDescent="0.25">
      <c r="A420" s="14"/>
      <c r="B420" s="14"/>
      <c r="C420" s="14"/>
      <c r="D420" s="14"/>
      <c r="E420" s="14"/>
      <c r="F420" s="35"/>
      <c r="G420" s="36"/>
      <c r="H420" s="36"/>
      <c r="I420" s="36"/>
      <c r="J420" s="136"/>
      <c r="K420" s="36"/>
      <c r="L420" s="36"/>
      <c r="M420" s="36"/>
      <c r="N420" s="36"/>
      <c r="O420" s="36"/>
      <c r="P420" s="36"/>
      <c r="Q420" s="36"/>
      <c r="R420" s="36"/>
      <c r="S420" s="36"/>
      <c r="T420" s="36"/>
      <c r="U420" s="36"/>
      <c r="V420" s="42"/>
      <c r="W420" s="36"/>
    </row>
    <row r="421" spans="1:23" x14ac:dyDescent="0.25">
      <c r="A421" s="14"/>
      <c r="B421" s="14"/>
      <c r="C421" s="14"/>
      <c r="D421" s="14"/>
      <c r="E421" s="14"/>
      <c r="F421" s="35"/>
      <c r="G421" s="14"/>
      <c r="H421" s="14"/>
      <c r="I421" s="14"/>
      <c r="J421" s="30"/>
      <c r="K421" s="14"/>
      <c r="L421" s="14"/>
      <c r="M421" s="14"/>
      <c r="N421" s="14"/>
      <c r="O421" s="14"/>
      <c r="P421" s="14"/>
      <c r="Q421" s="14"/>
      <c r="R421" s="14"/>
      <c r="S421" s="14"/>
      <c r="T421" s="14"/>
      <c r="U421" s="14"/>
      <c r="V421" s="35"/>
      <c r="W421" s="14"/>
    </row>
    <row r="422" spans="1:23" x14ac:dyDescent="0.25">
      <c r="A422" s="14"/>
      <c r="B422" s="14"/>
      <c r="C422" s="14"/>
      <c r="D422" s="14"/>
      <c r="E422" s="14"/>
      <c r="F422" s="35"/>
      <c r="G422" s="36"/>
      <c r="H422" s="36"/>
      <c r="I422" s="36"/>
      <c r="J422" s="136"/>
      <c r="K422" s="36"/>
      <c r="L422" s="36"/>
      <c r="M422" s="36"/>
      <c r="N422" s="36"/>
      <c r="O422" s="36"/>
      <c r="P422" s="36"/>
      <c r="Q422" s="36"/>
      <c r="R422" s="36"/>
      <c r="S422" s="36"/>
      <c r="T422" s="36"/>
      <c r="U422" s="36"/>
      <c r="V422" s="42"/>
      <c r="W422" s="36"/>
    </row>
    <row r="423" spans="1:23" x14ac:dyDescent="0.25">
      <c r="A423" s="14"/>
      <c r="B423" s="14"/>
      <c r="C423" s="14"/>
      <c r="D423" s="14"/>
      <c r="E423" s="14"/>
      <c r="F423" s="35"/>
      <c r="G423" s="36"/>
      <c r="H423" s="36"/>
      <c r="I423" s="36"/>
      <c r="J423" s="136"/>
      <c r="K423" s="36"/>
      <c r="L423" s="36"/>
      <c r="M423" s="36"/>
      <c r="N423" s="36"/>
      <c r="O423" s="36"/>
      <c r="P423" s="36"/>
      <c r="Q423" s="36"/>
      <c r="R423" s="36"/>
      <c r="S423" s="36"/>
      <c r="T423" s="36"/>
      <c r="U423" s="36"/>
      <c r="V423" s="42"/>
      <c r="W423" s="36"/>
    </row>
    <row r="424" spans="1:23" x14ac:dyDescent="0.25">
      <c r="A424" s="14"/>
      <c r="B424" s="14"/>
      <c r="C424" s="14"/>
      <c r="D424" s="14"/>
      <c r="E424" s="14"/>
      <c r="F424" s="35"/>
      <c r="G424" s="36"/>
      <c r="H424" s="36"/>
      <c r="I424" s="36"/>
      <c r="J424" s="136"/>
      <c r="K424" s="36"/>
      <c r="L424" s="36"/>
      <c r="M424" s="36"/>
      <c r="N424" s="36"/>
      <c r="O424" s="36"/>
      <c r="P424" s="36"/>
      <c r="Q424" s="36"/>
      <c r="R424" s="36"/>
      <c r="S424" s="36"/>
      <c r="T424" s="36"/>
      <c r="U424" s="36"/>
      <c r="V424" s="42"/>
      <c r="W424" s="36"/>
    </row>
    <row r="425" spans="1:23" x14ac:dyDescent="0.25">
      <c r="A425" s="14"/>
      <c r="B425" s="14"/>
      <c r="C425" s="14"/>
      <c r="D425" s="14"/>
      <c r="E425" s="14"/>
      <c r="F425" s="35"/>
      <c r="G425" s="36"/>
      <c r="H425" s="36"/>
      <c r="I425" s="36"/>
      <c r="J425" s="136"/>
      <c r="K425" s="36"/>
      <c r="L425" s="36"/>
      <c r="M425" s="36"/>
      <c r="N425" s="36"/>
      <c r="O425" s="36"/>
      <c r="P425" s="36"/>
      <c r="Q425" s="36"/>
      <c r="R425" s="36"/>
      <c r="S425" s="36"/>
      <c r="T425" s="36"/>
      <c r="U425" s="36"/>
      <c r="V425" s="42"/>
      <c r="W425" s="36"/>
    </row>
    <row r="426" spans="1:23" x14ac:dyDescent="0.25">
      <c r="A426" s="14"/>
      <c r="B426" s="14"/>
      <c r="C426" s="14"/>
      <c r="D426" s="14"/>
      <c r="E426" s="14"/>
      <c r="F426" s="35"/>
      <c r="G426" s="36"/>
      <c r="H426" s="36"/>
      <c r="I426" s="36"/>
      <c r="J426" s="136"/>
      <c r="K426" s="36"/>
      <c r="L426" s="36"/>
      <c r="M426" s="36"/>
      <c r="N426" s="36"/>
      <c r="O426" s="36"/>
      <c r="P426" s="36"/>
      <c r="Q426" s="36"/>
      <c r="R426" s="36"/>
      <c r="S426" s="36"/>
      <c r="T426" s="36"/>
      <c r="U426" s="36"/>
      <c r="V426" s="42"/>
      <c r="W426" s="36"/>
    </row>
    <row r="427" spans="1:23" x14ac:dyDescent="0.25">
      <c r="A427" s="14"/>
      <c r="B427" s="14"/>
      <c r="C427" s="14"/>
      <c r="D427" s="14"/>
      <c r="E427" s="14"/>
      <c r="F427" s="35"/>
      <c r="G427" s="14"/>
      <c r="H427" s="14"/>
      <c r="I427" s="14"/>
      <c r="J427" s="30"/>
      <c r="K427" s="14"/>
      <c r="L427" s="14"/>
      <c r="M427" s="14"/>
      <c r="N427" s="14"/>
      <c r="O427" s="14"/>
      <c r="P427" s="14"/>
      <c r="Q427" s="14"/>
      <c r="R427" s="14"/>
      <c r="S427" s="14"/>
      <c r="T427" s="14"/>
      <c r="U427" s="14"/>
      <c r="V427" s="35"/>
      <c r="W427" s="14"/>
    </row>
    <row r="428" spans="1:23" x14ac:dyDescent="0.25">
      <c r="A428" s="14"/>
      <c r="B428" s="14"/>
      <c r="C428" s="14"/>
      <c r="D428" s="14"/>
      <c r="E428" s="14"/>
      <c r="F428" s="35"/>
      <c r="G428" s="36"/>
      <c r="H428" s="36"/>
      <c r="I428" s="36"/>
      <c r="J428" s="136"/>
      <c r="K428" s="36"/>
      <c r="L428" s="36"/>
      <c r="M428" s="36"/>
      <c r="N428" s="36"/>
      <c r="O428" s="36"/>
      <c r="P428" s="36"/>
      <c r="Q428" s="36"/>
      <c r="R428" s="36"/>
      <c r="S428" s="36"/>
      <c r="T428" s="36"/>
      <c r="U428" s="36"/>
      <c r="V428" s="42"/>
      <c r="W428" s="36"/>
    </row>
    <row r="429" spans="1:23" x14ac:dyDescent="0.25">
      <c r="A429" s="14"/>
      <c r="B429" s="14"/>
      <c r="C429" s="14"/>
      <c r="D429" s="14"/>
      <c r="E429" s="14"/>
      <c r="F429" s="35"/>
      <c r="G429" s="36"/>
      <c r="H429" s="36"/>
      <c r="I429" s="36"/>
      <c r="J429" s="136"/>
      <c r="K429" s="36"/>
      <c r="L429" s="36"/>
      <c r="M429" s="36"/>
      <c r="N429" s="36"/>
      <c r="O429" s="36"/>
      <c r="P429" s="36"/>
      <c r="Q429" s="36"/>
      <c r="R429" s="36"/>
      <c r="S429" s="36"/>
      <c r="T429" s="36"/>
      <c r="U429" s="36"/>
      <c r="V429" s="42"/>
      <c r="W429" s="36"/>
    </row>
    <row r="430" spans="1:23" x14ac:dyDescent="0.25">
      <c r="A430" s="14"/>
      <c r="B430" s="14"/>
      <c r="C430" s="14"/>
      <c r="D430" s="14"/>
      <c r="E430" s="14"/>
      <c r="F430" s="35"/>
      <c r="G430" s="36"/>
      <c r="H430" s="36"/>
      <c r="I430" s="36"/>
      <c r="J430" s="136"/>
      <c r="K430" s="36"/>
      <c r="L430" s="36"/>
      <c r="M430" s="36"/>
      <c r="N430" s="36"/>
      <c r="O430" s="36"/>
      <c r="P430" s="36"/>
      <c r="Q430" s="36"/>
      <c r="R430" s="36"/>
      <c r="S430" s="36"/>
      <c r="T430" s="36"/>
      <c r="U430" s="36"/>
      <c r="V430" s="42"/>
      <c r="W430" s="36"/>
    </row>
    <row r="431" spans="1:23" x14ac:dyDescent="0.25">
      <c r="A431" s="14"/>
      <c r="B431" s="14"/>
      <c r="C431" s="14"/>
      <c r="D431" s="14"/>
      <c r="E431" s="14"/>
      <c r="F431" s="35"/>
      <c r="G431" s="36"/>
      <c r="H431" s="36"/>
      <c r="I431" s="36"/>
      <c r="J431" s="136"/>
      <c r="K431" s="36"/>
      <c r="L431" s="36"/>
      <c r="M431" s="36"/>
      <c r="N431" s="36"/>
      <c r="O431" s="36"/>
      <c r="P431" s="36"/>
      <c r="Q431" s="36"/>
      <c r="R431" s="36"/>
      <c r="S431" s="36"/>
      <c r="T431" s="36"/>
      <c r="U431" s="36"/>
      <c r="V431" s="42"/>
      <c r="W431" s="36"/>
    </row>
    <row r="432" spans="1:23" x14ac:dyDescent="0.25">
      <c r="A432" s="14"/>
      <c r="B432" s="14"/>
      <c r="C432" s="14"/>
      <c r="D432" s="14"/>
      <c r="E432" s="14"/>
      <c r="F432" s="35"/>
      <c r="G432" s="36"/>
      <c r="H432" s="36"/>
      <c r="I432" s="36"/>
      <c r="J432" s="136"/>
      <c r="K432" s="36"/>
      <c r="L432" s="36"/>
      <c r="M432" s="36"/>
      <c r="N432" s="36"/>
      <c r="O432" s="36"/>
      <c r="P432" s="36"/>
      <c r="Q432" s="36"/>
      <c r="R432" s="36"/>
      <c r="S432" s="36"/>
      <c r="T432" s="36"/>
      <c r="U432" s="36"/>
      <c r="V432" s="42"/>
      <c r="W432" s="36"/>
    </row>
    <row r="433" spans="1:23" x14ac:dyDescent="0.25">
      <c r="A433" s="14"/>
      <c r="B433" s="14"/>
      <c r="C433" s="14"/>
      <c r="D433" s="14"/>
      <c r="E433" s="14"/>
      <c r="F433" s="35"/>
      <c r="G433" s="14"/>
      <c r="H433" s="14"/>
      <c r="I433" s="14"/>
      <c r="J433" s="30"/>
      <c r="K433" s="14"/>
      <c r="L433" s="14"/>
      <c r="M433" s="14"/>
      <c r="N433" s="14"/>
      <c r="O433" s="14"/>
      <c r="P433" s="14"/>
      <c r="Q433" s="14"/>
      <c r="R433" s="14"/>
      <c r="S433" s="14"/>
      <c r="T433" s="14"/>
      <c r="U433" s="14"/>
      <c r="V433" s="35"/>
      <c r="W433" s="14"/>
    </row>
    <row r="434" spans="1:23" x14ac:dyDescent="0.25">
      <c r="A434" s="14"/>
      <c r="B434" s="14"/>
      <c r="C434" s="14"/>
      <c r="D434" s="14"/>
      <c r="E434" s="14"/>
      <c r="F434" s="35"/>
      <c r="G434" s="36"/>
      <c r="H434" s="36"/>
      <c r="I434" s="36"/>
      <c r="J434" s="136"/>
      <c r="K434" s="36"/>
      <c r="L434" s="36"/>
      <c r="M434" s="36"/>
      <c r="N434" s="36"/>
      <c r="O434" s="36"/>
      <c r="P434" s="36"/>
      <c r="Q434" s="36"/>
      <c r="R434" s="36"/>
      <c r="S434" s="36"/>
      <c r="T434" s="36"/>
      <c r="U434" s="36"/>
      <c r="V434" s="42"/>
      <c r="W434" s="36"/>
    </row>
    <row r="435" spans="1:23" x14ac:dyDescent="0.25">
      <c r="A435" s="14"/>
      <c r="B435" s="14"/>
      <c r="C435" s="14"/>
      <c r="D435" s="14"/>
      <c r="E435" s="14"/>
      <c r="F435" s="35"/>
      <c r="G435" s="36"/>
      <c r="H435" s="36"/>
      <c r="I435" s="36"/>
      <c r="J435" s="136"/>
      <c r="K435" s="36"/>
      <c r="L435" s="36"/>
      <c r="M435" s="36"/>
      <c r="N435" s="36"/>
      <c r="O435" s="36"/>
      <c r="P435" s="36"/>
      <c r="Q435" s="36"/>
      <c r="R435" s="36"/>
      <c r="S435" s="36"/>
      <c r="T435" s="36"/>
      <c r="U435" s="36"/>
      <c r="V435" s="42"/>
      <c r="W435" s="36"/>
    </row>
    <row r="436" spans="1:23" x14ac:dyDescent="0.25">
      <c r="A436" s="14"/>
      <c r="B436" s="14"/>
      <c r="C436" s="14"/>
      <c r="D436" s="14"/>
      <c r="E436" s="14"/>
      <c r="F436" s="35"/>
      <c r="G436" s="36"/>
      <c r="H436" s="36"/>
      <c r="I436" s="36"/>
      <c r="J436" s="136"/>
      <c r="K436" s="36"/>
      <c r="L436" s="36"/>
      <c r="M436" s="36"/>
      <c r="N436" s="36"/>
      <c r="O436" s="36"/>
      <c r="P436" s="36"/>
      <c r="Q436" s="36"/>
      <c r="R436" s="36"/>
      <c r="S436" s="36"/>
      <c r="T436" s="36"/>
      <c r="U436" s="36"/>
      <c r="V436" s="42"/>
      <c r="W436" s="36"/>
    </row>
    <row r="437" spans="1:23" x14ac:dyDescent="0.25">
      <c r="A437" s="14"/>
      <c r="B437" s="14"/>
      <c r="C437" s="14"/>
      <c r="D437" s="14"/>
      <c r="E437" s="14"/>
      <c r="F437" s="35"/>
      <c r="G437" s="36"/>
      <c r="H437" s="36"/>
      <c r="I437" s="36"/>
      <c r="J437" s="136"/>
      <c r="K437" s="36"/>
      <c r="L437" s="36"/>
      <c r="M437" s="36"/>
      <c r="N437" s="36"/>
      <c r="O437" s="36"/>
      <c r="P437" s="36"/>
      <c r="Q437" s="36"/>
      <c r="R437" s="36"/>
      <c r="S437" s="36"/>
      <c r="T437" s="36"/>
      <c r="U437" s="36"/>
      <c r="V437" s="42"/>
      <c r="W437" s="36"/>
    </row>
    <row r="438" spans="1:23" x14ac:dyDescent="0.25">
      <c r="A438" s="14"/>
      <c r="B438" s="14"/>
      <c r="C438" s="14"/>
      <c r="D438" s="14"/>
      <c r="E438" s="14"/>
      <c r="F438" s="35"/>
      <c r="G438" s="36"/>
      <c r="H438" s="36"/>
      <c r="I438" s="36"/>
      <c r="J438" s="136"/>
      <c r="K438" s="36"/>
      <c r="L438" s="36"/>
      <c r="M438" s="36"/>
      <c r="N438" s="36"/>
      <c r="O438" s="36"/>
      <c r="P438" s="36"/>
      <c r="Q438" s="36"/>
      <c r="R438" s="36"/>
      <c r="S438" s="36"/>
      <c r="T438" s="36"/>
      <c r="U438" s="36"/>
      <c r="V438" s="42"/>
      <c r="W438" s="36"/>
    </row>
    <row r="439" spans="1:23" x14ac:dyDescent="0.25">
      <c r="A439" s="14"/>
      <c r="B439" s="14"/>
      <c r="C439" s="14"/>
      <c r="D439" s="14"/>
      <c r="E439" s="14"/>
      <c r="F439" s="35"/>
      <c r="G439" s="14"/>
      <c r="H439" s="14"/>
      <c r="I439" s="14"/>
      <c r="J439" s="30"/>
      <c r="K439" s="14"/>
      <c r="L439" s="14"/>
      <c r="M439" s="14"/>
      <c r="N439" s="14"/>
      <c r="O439" s="14"/>
      <c r="P439" s="14"/>
      <c r="Q439" s="14"/>
      <c r="R439" s="14"/>
      <c r="S439" s="14"/>
      <c r="T439" s="14"/>
      <c r="U439" s="14"/>
      <c r="V439" s="35"/>
      <c r="W439" s="14"/>
    </row>
    <row r="440" spans="1:23" x14ac:dyDescent="0.25">
      <c r="A440" s="14"/>
      <c r="B440" s="14"/>
      <c r="C440" s="14"/>
      <c r="D440" s="14"/>
      <c r="E440" s="14"/>
      <c r="F440" s="35"/>
      <c r="G440" s="36"/>
      <c r="H440" s="36"/>
      <c r="I440" s="36"/>
      <c r="J440" s="136"/>
      <c r="K440" s="36"/>
      <c r="L440" s="36"/>
      <c r="M440" s="36"/>
      <c r="N440" s="36"/>
      <c r="O440" s="36"/>
      <c r="P440" s="36"/>
      <c r="Q440" s="36"/>
      <c r="R440" s="36"/>
      <c r="S440" s="36"/>
      <c r="T440" s="36"/>
      <c r="U440" s="36"/>
      <c r="V440" s="42"/>
      <c r="W440" s="36"/>
    </row>
    <row r="441" spans="1:23" x14ac:dyDescent="0.25">
      <c r="A441" s="14"/>
      <c r="B441" s="14"/>
      <c r="C441" s="14"/>
      <c r="D441" s="14"/>
      <c r="E441" s="14"/>
      <c r="F441" s="35"/>
      <c r="G441" s="36"/>
      <c r="H441" s="36"/>
      <c r="I441" s="36"/>
      <c r="J441" s="136"/>
      <c r="K441" s="36"/>
      <c r="L441" s="36"/>
      <c r="M441" s="36"/>
      <c r="N441" s="36"/>
      <c r="O441" s="36"/>
      <c r="P441" s="36"/>
      <c r="Q441" s="36"/>
      <c r="R441" s="36"/>
      <c r="S441" s="36"/>
      <c r="T441" s="36"/>
      <c r="U441" s="36"/>
      <c r="V441" s="42"/>
      <c r="W441" s="36"/>
    </row>
    <row r="442" spans="1:23" x14ac:dyDescent="0.25">
      <c r="A442" s="14"/>
      <c r="B442" s="14"/>
      <c r="C442" s="14"/>
      <c r="D442" s="14"/>
      <c r="E442" s="14"/>
      <c r="F442" s="35"/>
      <c r="G442" s="36"/>
      <c r="H442" s="36"/>
      <c r="I442" s="36"/>
      <c r="J442" s="136"/>
      <c r="K442" s="36"/>
      <c r="L442" s="36"/>
      <c r="M442" s="36"/>
      <c r="N442" s="36"/>
      <c r="O442" s="36"/>
      <c r="P442" s="36"/>
      <c r="Q442" s="36"/>
      <c r="R442" s="36"/>
      <c r="S442" s="36"/>
      <c r="T442" s="36"/>
      <c r="U442" s="36"/>
      <c r="V442" s="42"/>
      <c r="W442" s="36"/>
    </row>
    <row r="443" spans="1:23" x14ac:dyDescent="0.25">
      <c r="A443" s="14"/>
      <c r="B443" s="14"/>
      <c r="C443" s="14"/>
      <c r="D443" s="14"/>
      <c r="E443" s="14"/>
      <c r="F443" s="35"/>
      <c r="G443" s="36"/>
      <c r="H443" s="36"/>
      <c r="I443" s="36"/>
      <c r="J443" s="136"/>
      <c r="K443" s="36"/>
      <c r="L443" s="36"/>
      <c r="M443" s="36"/>
      <c r="N443" s="36"/>
      <c r="O443" s="36"/>
      <c r="P443" s="36"/>
      <c r="Q443" s="36"/>
      <c r="R443" s="36"/>
      <c r="S443" s="36"/>
      <c r="T443" s="36"/>
      <c r="U443" s="36"/>
      <c r="V443" s="42"/>
      <c r="W443" s="36"/>
    </row>
    <row r="444" spans="1:23" x14ac:dyDescent="0.25">
      <c r="A444" s="14"/>
      <c r="B444" s="14"/>
      <c r="C444" s="14"/>
      <c r="D444" s="14"/>
      <c r="E444" s="14"/>
      <c r="F444" s="35"/>
      <c r="G444" s="36"/>
      <c r="H444" s="36"/>
      <c r="I444" s="36"/>
      <c r="J444" s="136"/>
      <c r="K444" s="36"/>
      <c r="L444" s="36"/>
      <c r="M444" s="36"/>
      <c r="N444" s="36"/>
      <c r="O444" s="36"/>
      <c r="P444" s="36"/>
      <c r="Q444" s="36"/>
      <c r="R444" s="36"/>
      <c r="S444" s="36"/>
      <c r="T444" s="36"/>
      <c r="U444" s="36"/>
      <c r="V444" s="42"/>
      <c r="W444" s="36"/>
    </row>
    <row r="445" spans="1:23" x14ac:dyDescent="0.25">
      <c r="A445" s="14"/>
      <c r="B445" s="14"/>
      <c r="C445" s="14"/>
      <c r="D445" s="14"/>
      <c r="E445" s="14"/>
      <c r="F445" s="35"/>
      <c r="G445" s="14"/>
      <c r="H445" s="14"/>
      <c r="I445" s="14"/>
      <c r="J445" s="30"/>
      <c r="K445" s="14"/>
      <c r="L445" s="14"/>
      <c r="M445" s="14"/>
      <c r="N445" s="14"/>
      <c r="O445" s="14"/>
      <c r="P445" s="14"/>
      <c r="Q445" s="14"/>
      <c r="R445" s="14"/>
      <c r="S445" s="14"/>
      <c r="T445" s="14"/>
      <c r="U445" s="14"/>
      <c r="V445" s="35"/>
      <c r="W445" s="14"/>
    </row>
    <row r="446" spans="1:23" x14ac:dyDescent="0.25">
      <c r="A446" s="14"/>
      <c r="B446" s="14"/>
      <c r="C446" s="14"/>
      <c r="D446" s="14"/>
      <c r="E446" s="14"/>
      <c r="F446" s="35"/>
      <c r="G446" s="36"/>
      <c r="H446" s="36"/>
      <c r="I446" s="36"/>
      <c r="J446" s="136"/>
      <c r="K446" s="36"/>
      <c r="L446" s="36"/>
      <c r="M446" s="36"/>
      <c r="N446" s="36"/>
      <c r="O446" s="36"/>
      <c r="P446" s="36"/>
      <c r="Q446" s="36"/>
      <c r="R446" s="36"/>
      <c r="S446" s="36"/>
      <c r="T446" s="36"/>
      <c r="U446" s="36"/>
      <c r="V446" s="42"/>
      <c r="W446" s="36"/>
    </row>
    <row r="447" spans="1:23" x14ac:dyDescent="0.25">
      <c r="A447" s="14"/>
      <c r="B447" s="14"/>
      <c r="C447" s="14"/>
      <c r="D447" s="14"/>
      <c r="E447" s="14"/>
      <c r="F447" s="35"/>
      <c r="G447" s="36"/>
      <c r="H447" s="36"/>
      <c r="I447" s="36"/>
      <c r="J447" s="136"/>
      <c r="K447" s="36"/>
      <c r="L447" s="36"/>
      <c r="M447" s="36"/>
      <c r="N447" s="36"/>
      <c r="O447" s="36"/>
      <c r="P447" s="36"/>
      <c r="Q447" s="36"/>
      <c r="R447" s="36"/>
      <c r="S447" s="36"/>
      <c r="T447" s="36"/>
      <c r="U447" s="36"/>
      <c r="V447" s="42"/>
      <c r="W447" s="36"/>
    </row>
    <row r="448" spans="1:23" x14ac:dyDescent="0.25">
      <c r="A448" s="14"/>
      <c r="B448" s="14"/>
      <c r="C448" s="14"/>
      <c r="D448" s="14"/>
      <c r="E448" s="14"/>
      <c r="F448" s="35"/>
      <c r="G448" s="36"/>
      <c r="H448" s="36"/>
      <c r="I448" s="36"/>
      <c r="J448" s="136"/>
      <c r="K448" s="36"/>
      <c r="L448" s="36"/>
      <c r="M448" s="36"/>
      <c r="N448" s="36"/>
      <c r="O448" s="36"/>
      <c r="P448" s="36"/>
      <c r="Q448" s="36"/>
      <c r="R448" s="36"/>
      <c r="S448" s="36"/>
      <c r="T448" s="36"/>
      <c r="U448" s="36"/>
      <c r="V448" s="42"/>
      <c r="W448" s="36"/>
    </row>
    <row r="449" spans="1:23" x14ac:dyDescent="0.25">
      <c r="A449" s="14"/>
      <c r="B449" s="14"/>
      <c r="C449" s="14"/>
      <c r="D449" s="14"/>
      <c r="E449" s="14"/>
      <c r="F449" s="35"/>
      <c r="G449" s="36"/>
      <c r="H449" s="36"/>
      <c r="I449" s="36"/>
      <c r="J449" s="136"/>
      <c r="K449" s="36"/>
      <c r="L449" s="36"/>
      <c r="M449" s="36"/>
      <c r="N449" s="36"/>
      <c r="O449" s="36"/>
      <c r="P449" s="36"/>
      <c r="Q449" s="36"/>
      <c r="R449" s="36"/>
      <c r="S449" s="36"/>
      <c r="T449" s="36"/>
      <c r="U449" s="36"/>
      <c r="V449" s="42"/>
      <c r="W449" s="36"/>
    </row>
    <row r="450" spans="1:23" x14ac:dyDescent="0.25">
      <c r="A450" s="14"/>
      <c r="B450" s="14"/>
      <c r="C450" s="14"/>
      <c r="D450" s="14"/>
      <c r="E450" s="14"/>
      <c r="F450" s="35"/>
      <c r="G450" s="36"/>
      <c r="H450" s="36"/>
      <c r="I450" s="36"/>
      <c r="J450" s="136"/>
      <c r="K450" s="36"/>
      <c r="L450" s="36"/>
      <c r="M450" s="36"/>
      <c r="N450" s="36"/>
      <c r="O450" s="36"/>
      <c r="P450" s="36"/>
      <c r="Q450" s="36"/>
      <c r="R450" s="36"/>
      <c r="S450" s="36"/>
      <c r="T450" s="36"/>
      <c r="U450" s="36"/>
      <c r="V450" s="42"/>
      <c r="W450" s="36"/>
    </row>
    <row r="451" spans="1:23" x14ac:dyDescent="0.25">
      <c r="A451" s="14"/>
      <c r="B451" s="14"/>
      <c r="C451" s="14"/>
      <c r="D451" s="14"/>
      <c r="E451" s="14"/>
      <c r="F451" s="35"/>
      <c r="G451" s="14"/>
      <c r="H451" s="14"/>
      <c r="I451" s="14"/>
      <c r="J451" s="30"/>
      <c r="K451" s="14"/>
      <c r="L451" s="14"/>
      <c r="M451" s="14"/>
      <c r="N451" s="14"/>
      <c r="O451" s="14"/>
      <c r="P451" s="14"/>
      <c r="Q451" s="14"/>
      <c r="R451" s="14"/>
      <c r="S451" s="14"/>
      <c r="T451" s="14"/>
      <c r="U451" s="14"/>
      <c r="V451" s="35"/>
      <c r="W451" s="14"/>
    </row>
    <row r="452" spans="1:23" x14ac:dyDescent="0.25">
      <c r="A452" s="14"/>
      <c r="B452" s="14"/>
      <c r="C452" s="14"/>
      <c r="D452" s="14"/>
      <c r="E452" s="14"/>
      <c r="F452" s="35"/>
      <c r="G452" s="36"/>
      <c r="H452" s="36"/>
      <c r="I452" s="36"/>
      <c r="J452" s="136"/>
      <c r="K452" s="36"/>
      <c r="L452" s="36"/>
      <c r="M452" s="36"/>
      <c r="N452" s="36"/>
      <c r="O452" s="36"/>
      <c r="P452" s="36"/>
      <c r="Q452" s="36"/>
      <c r="R452" s="36"/>
      <c r="S452" s="36"/>
      <c r="T452" s="36"/>
      <c r="U452" s="36"/>
      <c r="V452" s="42"/>
      <c r="W452" s="36"/>
    </row>
    <row r="453" spans="1:23" x14ac:dyDescent="0.25">
      <c r="A453" s="14"/>
      <c r="B453" s="14"/>
      <c r="C453" s="14"/>
      <c r="D453" s="14"/>
      <c r="E453" s="14"/>
      <c r="F453" s="35"/>
      <c r="G453" s="36"/>
      <c r="H453" s="36"/>
      <c r="I453" s="36"/>
      <c r="J453" s="136"/>
      <c r="K453" s="36"/>
      <c r="L453" s="36"/>
      <c r="M453" s="36"/>
      <c r="N453" s="36"/>
      <c r="O453" s="36"/>
      <c r="P453" s="36"/>
      <c r="Q453" s="36"/>
      <c r="R453" s="36"/>
      <c r="S453" s="36"/>
      <c r="T453" s="36"/>
      <c r="U453" s="36"/>
      <c r="V453" s="42"/>
      <c r="W453" s="36"/>
    </row>
    <row r="454" spans="1:23" x14ac:dyDescent="0.25">
      <c r="A454" s="14"/>
      <c r="B454" s="14"/>
      <c r="C454" s="14"/>
      <c r="D454" s="14"/>
      <c r="E454" s="14"/>
      <c r="F454" s="35"/>
      <c r="G454" s="36"/>
      <c r="H454" s="36"/>
      <c r="I454" s="36"/>
      <c r="J454" s="136"/>
      <c r="K454" s="36"/>
      <c r="L454" s="36"/>
      <c r="M454" s="36"/>
      <c r="N454" s="36"/>
      <c r="O454" s="36"/>
      <c r="P454" s="36"/>
      <c r="Q454" s="36"/>
      <c r="R454" s="36"/>
      <c r="S454" s="36"/>
      <c r="T454" s="36"/>
      <c r="U454" s="36"/>
      <c r="V454" s="42"/>
      <c r="W454" s="36"/>
    </row>
    <row r="455" spans="1:23" x14ac:dyDescent="0.25">
      <c r="A455" s="14"/>
      <c r="B455" s="14"/>
      <c r="C455" s="14"/>
      <c r="D455" s="14"/>
      <c r="E455" s="14"/>
      <c r="F455" s="35"/>
      <c r="G455" s="36"/>
      <c r="H455" s="36"/>
      <c r="I455" s="36"/>
      <c r="J455" s="136"/>
      <c r="K455" s="36"/>
      <c r="L455" s="36"/>
      <c r="M455" s="36"/>
      <c r="N455" s="36"/>
      <c r="O455" s="36"/>
      <c r="P455" s="36"/>
      <c r="Q455" s="36"/>
      <c r="R455" s="36"/>
      <c r="S455" s="36"/>
      <c r="T455" s="36"/>
      <c r="U455" s="36"/>
      <c r="V455" s="42"/>
      <c r="W455" s="36"/>
    </row>
    <row r="456" spans="1:23" x14ac:dyDescent="0.25">
      <c r="A456" s="14"/>
      <c r="B456" s="14"/>
      <c r="C456" s="14"/>
      <c r="D456" s="14"/>
      <c r="E456" s="14"/>
      <c r="F456" s="35"/>
      <c r="G456" s="36"/>
      <c r="H456" s="36"/>
      <c r="I456" s="36"/>
      <c r="J456" s="136"/>
      <c r="K456" s="36"/>
      <c r="L456" s="36"/>
      <c r="M456" s="36"/>
      <c r="N456" s="36"/>
      <c r="O456" s="36"/>
      <c r="P456" s="36"/>
      <c r="Q456" s="36"/>
      <c r="R456" s="36"/>
      <c r="S456" s="36"/>
      <c r="T456" s="36"/>
      <c r="U456" s="36"/>
      <c r="V456" s="42"/>
      <c r="W456" s="36"/>
    </row>
    <row r="457" spans="1:23" x14ac:dyDescent="0.25">
      <c r="A457" s="14"/>
      <c r="B457" s="14"/>
      <c r="C457" s="14"/>
      <c r="D457" s="14"/>
      <c r="E457" s="14"/>
      <c r="F457" s="35"/>
      <c r="G457" s="14"/>
      <c r="H457" s="14"/>
      <c r="I457" s="14"/>
      <c r="J457" s="30"/>
      <c r="K457" s="14"/>
      <c r="L457" s="14"/>
      <c r="M457" s="14"/>
      <c r="N457" s="14"/>
      <c r="O457" s="14"/>
      <c r="P457" s="14"/>
      <c r="Q457" s="14"/>
      <c r="R457" s="14"/>
      <c r="S457" s="14"/>
      <c r="T457" s="14"/>
      <c r="U457" s="14"/>
      <c r="V457" s="35"/>
      <c r="W457" s="14"/>
    </row>
    <row r="458" spans="1:23" x14ac:dyDescent="0.25">
      <c r="A458" s="14"/>
      <c r="B458" s="14"/>
      <c r="C458" s="14"/>
      <c r="D458" s="14"/>
      <c r="E458" s="14"/>
      <c r="F458" s="35"/>
      <c r="G458" s="36"/>
      <c r="H458" s="36"/>
      <c r="I458" s="36"/>
      <c r="J458" s="136"/>
      <c r="K458" s="36"/>
      <c r="L458" s="36"/>
      <c r="M458" s="36"/>
      <c r="N458" s="36"/>
      <c r="O458" s="36"/>
      <c r="P458" s="36"/>
      <c r="Q458" s="36"/>
      <c r="R458" s="36"/>
      <c r="S458" s="36"/>
      <c r="T458" s="36"/>
      <c r="U458" s="36"/>
      <c r="V458" s="42"/>
      <c r="W458" s="36"/>
    </row>
    <row r="459" spans="1:23" x14ac:dyDescent="0.25">
      <c r="A459" s="14"/>
      <c r="B459" s="14"/>
      <c r="C459" s="14"/>
      <c r="D459" s="14"/>
      <c r="E459" s="14"/>
      <c r="F459" s="35"/>
      <c r="G459" s="36"/>
      <c r="H459" s="36"/>
      <c r="I459" s="36"/>
      <c r="J459" s="136"/>
      <c r="K459" s="36"/>
      <c r="L459" s="36"/>
      <c r="M459" s="36"/>
      <c r="N459" s="36"/>
      <c r="O459" s="36"/>
      <c r="P459" s="36"/>
      <c r="Q459" s="36"/>
      <c r="R459" s="36"/>
      <c r="S459" s="36"/>
      <c r="T459" s="36"/>
      <c r="U459" s="36"/>
      <c r="V459" s="42"/>
      <c r="W459" s="36"/>
    </row>
    <row r="460" spans="1:23" x14ac:dyDescent="0.25">
      <c r="A460" s="14"/>
      <c r="B460" s="14"/>
      <c r="C460" s="14"/>
      <c r="D460" s="14"/>
      <c r="E460" s="14"/>
      <c r="F460" s="35"/>
      <c r="G460" s="36"/>
      <c r="H460" s="36"/>
      <c r="I460" s="36"/>
      <c r="J460" s="136"/>
      <c r="K460" s="36"/>
      <c r="L460" s="36"/>
      <c r="M460" s="36"/>
      <c r="N460" s="36"/>
      <c r="O460" s="36"/>
      <c r="P460" s="36"/>
      <c r="Q460" s="36"/>
      <c r="R460" s="36"/>
      <c r="S460" s="36"/>
      <c r="T460" s="36"/>
      <c r="U460" s="36"/>
      <c r="V460" s="42"/>
      <c r="W460" s="36"/>
    </row>
    <row r="461" spans="1:23" x14ac:dyDescent="0.25">
      <c r="A461" s="14"/>
      <c r="B461" s="14"/>
      <c r="C461" s="14"/>
      <c r="D461" s="14"/>
      <c r="E461" s="14"/>
      <c r="F461" s="35"/>
      <c r="G461" s="36"/>
      <c r="H461" s="36"/>
      <c r="I461" s="36"/>
      <c r="J461" s="136"/>
      <c r="K461" s="36"/>
      <c r="L461" s="36"/>
      <c r="M461" s="36"/>
      <c r="N461" s="36"/>
      <c r="O461" s="36"/>
      <c r="P461" s="36"/>
      <c r="Q461" s="36"/>
      <c r="R461" s="36"/>
      <c r="S461" s="36"/>
      <c r="T461" s="36"/>
      <c r="U461" s="36"/>
      <c r="V461" s="42"/>
      <c r="W461" s="36"/>
    </row>
    <row r="462" spans="1:23" x14ac:dyDescent="0.25">
      <c r="A462" s="14"/>
      <c r="B462" s="14"/>
      <c r="C462" s="14"/>
      <c r="D462" s="14"/>
      <c r="E462" s="14"/>
      <c r="F462" s="35"/>
      <c r="G462" s="36"/>
      <c r="H462" s="36"/>
      <c r="I462" s="36"/>
      <c r="J462" s="136"/>
      <c r="K462" s="36"/>
      <c r="L462" s="36"/>
      <c r="M462" s="36"/>
      <c r="N462" s="36"/>
      <c r="O462" s="36"/>
      <c r="P462" s="36"/>
      <c r="Q462" s="36"/>
      <c r="R462" s="36"/>
      <c r="S462" s="36"/>
      <c r="T462" s="36"/>
      <c r="U462" s="36"/>
      <c r="V462" s="42"/>
      <c r="W462" s="36"/>
    </row>
    <row r="463" spans="1:23" x14ac:dyDescent="0.25">
      <c r="A463" s="14"/>
      <c r="B463" s="14"/>
      <c r="C463" s="14"/>
      <c r="D463" s="14"/>
      <c r="E463" s="14"/>
      <c r="F463" s="35"/>
      <c r="G463" s="14"/>
      <c r="H463" s="14"/>
      <c r="I463" s="14"/>
      <c r="J463" s="30"/>
      <c r="K463" s="14"/>
      <c r="L463" s="14"/>
      <c r="M463" s="14"/>
      <c r="N463" s="14"/>
      <c r="O463" s="14"/>
      <c r="P463" s="14"/>
      <c r="Q463" s="14"/>
      <c r="R463" s="14"/>
      <c r="S463" s="14"/>
      <c r="T463" s="14"/>
      <c r="U463" s="14"/>
      <c r="V463" s="35"/>
      <c r="W463" s="14"/>
    </row>
    <row r="464" spans="1:23" x14ac:dyDescent="0.25">
      <c r="A464" s="14"/>
      <c r="B464" s="14"/>
      <c r="C464" s="14"/>
      <c r="D464" s="14"/>
      <c r="E464" s="14"/>
      <c r="F464" s="35"/>
      <c r="G464" s="36"/>
      <c r="H464" s="36"/>
      <c r="I464" s="36"/>
      <c r="J464" s="136"/>
      <c r="K464" s="36"/>
      <c r="L464" s="36"/>
      <c r="M464" s="36"/>
      <c r="N464" s="36"/>
      <c r="O464" s="36"/>
      <c r="P464" s="36"/>
      <c r="Q464" s="36"/>
      <c r="R464" s="36"/>
      <c r="S464" s="36"/>
      <c r="T464" s="36"/>
      <c r="U464" s="36"/>
      <c r="V464" s="42"/>
      <c r="W464" s="36"/>
    </row>
    <row r="465" spans="1:23" x14ac:dyDescent="0.25">
      <c r="A465" s="14"/>
      <c r="B465" s="14"/>
      <c r="C465" s="14"/>
      <c r="D465" s="14"/>
      <c r="E465" s="14"/>
      <c r="F465" s="35"/>
      <c r="G465" s="36"/>
      <c r="H465" s="36"/>
      <c r="I465" s="36"/>
      <c r="J465" s="136"/>
      <c r="K465" s="36"/>
      <c r="L465" s="36"/>
      <c r="M465" s="36"/>
      <c r="N465" s="36"/>
      <c r="O465" s="36"/>
      <c r="P465" s="36"/>
      <c r="Q465" s="36"/>
      <c r="R465" s="36"/>
      <c r="S465" s="36"/>
      <c r="T465" s="36"/>
      <c r="U465" s="36"/>
      <c r="V465" s="42"/>
      <c r="W465" s="36"/>
    </row>
    <row r="466" spans="1:23" x14ac:dyDescent="0.25">
      <c r="A466" s="14"/>
      <c r="B466" s="14"/>
      <c r="C466" s="14"/>
      <c r="D466" s="14"/>
      <c r="E466" s="14"/>
      <c r="F466" s="35"/>
      <c r="G466" s="36"/>
      <c r="H466" s="36"/>
      <c r="I466" s="36"/>
      <c r="J466" s="136"/>
      <c r="K466" s="36"/>
      <c r="L466" s="36"/>
      <c r="M466" s="36"/>
      <c r="N466" s="36"/>
      <c r="O466" s="36"/>
      <c r="P466" s="36"/>
      <c r="Q466" s="36"/>
      <c r="R466" s="36"/>
      <c r="S466" s="36"/>
      <c r="T466" s="36"/>
      <c r="U466" s="36"/>
      <c r="V466" s="42"/>
      <c r="W466" s="36"/>
    </row>
    <row r="467" spans="1:23" x14ac:dyDescent="0.25">
      <c r="A467" s="14"/>
      <c r="B467" s="14"/>
      <c r="C467" s="14"/>
      <c r="D467" s="14"/>
      <c r="E467" s="14"/>
      <c r="F467" s="35"/>
      <c r="G467" s="36"/>
      <c r="H467" s="36"/>
      <c r="I467" s="36"/>
      <c r="J467" s="136"/>
      <c r="K467" s="36"/>
      <c r="L467" s="36"/>
      <c r="M467" s="36"/>
      <c r="N467" s="36"/>
      <c r="O467" s="36"/>
      <c r="P467" s="36"/>
      <c r="Q467" s="36"/>
      <c r="R467" s="36"/>
      <c r="S467" s="36"/>
      <c r="T467" s="36"/>
      <c r="U467" s="36"/>
      <c r="V467" s="42"/>
      <c r="W467" s="36"/>
    </row>
    <row r="468" spans="1:23" x14ac:dyDescent="0.25">
      <c r="A468" s="14"/>
      <c r="B468" s="14"/>
      <c r="C468" s="14"/>
      <c r="D468" s="14"/>
      <c r="E468" s="14"/>
      <c r="F468" s="35"/>
      <c r="G468" s="36"/>
      <c r="H468" s="36"/>
      <c r="I468" s="36"/>
      <c r="J468" s="136"/>
      <c r="K468" s="36"/>
      <c r="L468" s="36"/>
      <c r="M468" s="36"/>
      <c r="N468" s="36"/>
      <c r="O468" s="36"/>
      <c r="P468" s="36"/>
      <c r="Q468" s="36"/>
      <c r="R468" s="36"/>
      <c r="S468" s="36"/>
      <c r="T468" s="36"/>
      <c r="U468" s="36"/>
      <c r="V468" s="42"/>
      <c r="W468" s="36"/>
    </row>
    <row r="469" spans="1:23" x14ac:dyDescent="0.25">
      <c r="A469" s="14"/>
      <c r="B469" s="14"/>
      <c r="C469" s="14"/>
      <c r="D469" s="14"/>
      <c r="E469" s="14"/>
      <c r="F469" s="35"/>
      <c r="G469" s="14"/>
      <c r="H469" s="14"/>
      <c r="I469" s="14"/>
      <c r="J469" s="30"/>
      <c r="K469" s="14"/>
      <c r="L469" s="14"/>
      <c r="M469" s="14"/>
      <c r="N469" s="14"/>
      <c r="O469" s="14"/>
      <c r="P469" s="14"/>
      <c r="Q469" s="14"/>
      <c r="R469" s="14"/>
      <c r="S469" s="14"/>
      <c r="T469" s="14"/>
      <c r="U469" s="14"/>
      <c r="V469" s="35"/>
      <c r="W469" s="14"/>
    </row>
    <row r="470" spans="1:23" x14ac:dyDescent="0.25">
      <c r="A470" s="14"/>
      <c r="B470" s="14"/>
      <c r="C470" s="14"/>
      <c r="D470" s="14"/>
      <c r="E470" s="14"/>
      <c r="F470" s="35"/>
      <c r="G470" s="36"/>
      <c r="H470" s="36"/>
      <c r="I470" s="36"/>
      <c r="J470" s="136"/>
      <c r="K470" s="36"/>
      <c r="L470" s="36"/>
      <c r="M470" s="36"/>
      <c r="N470" s="36"/>
      <c r="O470" s="36"/>
      <c r="P470" s="36"/>
      <c r="Q470" s="36"/>
      <c r="R470" s="36"/>
      <c r="S470" s="36"/>
      <c r="T470" s="36"/>
      <c r="U470" s="36"/>
      <c r="V470" s="42"/>
      <c r="W470" s="36"/>
    </row>
    <row r="471" spans="1:23" x14ac:dyDescent="0.25">
      <c r="A471" s="14"/>
      <c r="B471" s="14"/>
      <c r="C471" s="14"/>
      <c r="D471" s="14"/>
      <c r="E471" s="14"/>
      <c r="F471" s="35"/>
      <c r="G471" s="36"/>
      <c r="H471" s="36"/>
      <c r="I471" s="36"/>
      <c r="J471" s="136"/>
      <c r="K471" s="36"/>
      <c r="L471" s="36"/>
      <c r="M471" s="36"/>
      <c r="N471" s="36"/>
      <c r="O471" s="36"/>
      <c r="P471" s="36"/>
      <c r="Q471" s="36"/>
      <c r="R471" s="36"/>
      <c r="S471" s="36"/>
      <c r="T471" s="36"/>
      <c r="U471" s="36"/>
      <c r="V471" s="42"/>
      <c r="W471" s="36"/>
    </row>
    <row r="472" spans="1:23" x14ac:dyDescent="0.25">
      <c r="A472" s="14"/>
      <c r="B472" s="14"/>
      <c r="C472" s="14"/>
      <c r="D472" s="14"/>
      <c r="E472" s="14"/>
      <c r="F472" s="35"/>
      <c r="G472" s="36"/>
      <c r="H472" s="36"/>
      <c r="I472" s="36"/>
      <c r="J472" s="136"/>
      <c r="K472" s="36"/>
      <c r="L472" s="36"/>
      <c r="M472" s="36"/>
      <c r="N472" s="36"/>
      <c r="O472" s="36"/>
      <c r="P472" s="36"/>
      <c r="Q472" s="36"/>
      <c r="R472" s="36"/>
      <c r="S472" s="36"/>
      <c r="T472" s="36"/>
      <c r="U472" s="36"/>
      <c r="V472" s="42"/>
      <c r="W472" s="36"/>
    </row>
    <row r="473" spans="1:23" x14ac:dyDescent="0.25">
      <c r="A473" s="14"/>
      <c r="B473" s="14"/>
      <c r="C473" s="14"/>
      <c r="D473" s="14"/>
      <c r="E473" s="14"/>
      <c r="F473" s="35"/>
      <c r="G473" s="36"/>
      <c r="H473" s="36"/>
      <c r="I473" s="36"/>
      <c r="J473" s="136"/>
      <c r="K473" s="36"/>
      <c r="L473" s="36"/>
      <c r="M473" s="36"/>
      <c r="N473" s="36"/>
      <c r="O473" s="36"/>
      <c r="P473" s="36"/>
      <c r="Q473" s="36"/>
      <c r="R473" s="36"/>
      <c r="S473" s="36"/>
      <c r="T473" s="36"/>
      <c r="U473" s="36"/>
      <c r="V473" s="42"/>
      <c r="W473" s="36"/>
    </row>
    <row r="474" spans="1:23" x14ac:dyDescent="0.25">
      <c r="A474" s="14"/>
      <c r="B474" s="14"/>
      <c r="C474" s="14"/>
      <c r="D474" s="14"/>
      <c r="E474" s="14"/>
      <c r="F474" s="35"/>
      <c r="G474" s="36"/>
      <c r="H474" s="36"/>
      <c r="I474" s="36"/>
      <c r="J474" s="136"/>
      <c r="K474" s="36"/>
      <c r="L474" s="36"/>
      <c r="M474" s="36"/>
      <c r="N474" s="36"/>
      <c r="O474" s="36"/>
      <c r="P474" s="36"/>
      <c r="Q474" s="36"/>
      <c r="R474" s="36"/>
      <c r="S474" s="36"/>
      <c r="T474" s="36"/>
      <c r="U474" s="36"/>
      <c r="V474" s="42"/>
      <c r="W474" s="36"/>
    </row>
    <row r="475" spans="1:23" x14ac:dyDescent="0.25">
      <c r="A475" s="14"/>
      <c r="B475" s="14"/>
      <c r="C475" s="14"/>
      <c r="D475" s="14"/>
      <c r="E475" s="14"/>
      <c r="F475" s="35"/>
      <c r="G475" s="14"/>
      <c r="H475" s="14"/>
      <c r="I475" s="14"/>
      <c r="J475" s="30"/>
      <c r="K475" s="14"/>
      <c r="L475" s="14"/>
      <c r="M475" s="14"/>
      <c r="N475" s="14"/>
      <c r="O475" s="14"/>
      <c r="P475" s="14"/>
      <c r="Q475" s="14"/>
      <c r="R475" s="14"/>
      <c r="S475" s="14"/>
      <c r="T475" s="14"/>
      <c r="U475" s="14"/>
      <c r="V475" s="35"/>
      <c r="W475" s="14"/>
    </row>
    <row r="476" spans="1:23" x14ac:dyDescent="0.25">
      <c r="A476" s="14"/>
      <c r="B476" s="14"/>
      <c r="C476" s="14"/>
      <c r="D476" s="14"/>
      <c r="E476" s="14"/>
      <c r="F476" s="35"/>
      <c r="G476" s="36"/>
      <c r="H476" s="36"/>
      <c r="I476" s="36"/>
      <c r="J476" s="136"/>
      <c r="K476" s="36"/>
      <c r="L476" s="36"/>
      <c r="M476" s="36"/>
      <c r="N476" s="36"/>
      <c r="O476" s="36"/>
      <c r="P476" s="36"/>
      <c r="Q476" s="36"/>
      <c r="R476" s="36"/>
      <c r="S476" s="36"/>
      <c r="T476" s="36"/>
      <c r="U476" s="36"/>
      <c r="V476" s="42"/>
      <c r="W476" s="36"/>
    </row>
    <row r="477" spans="1:23" x14ac:dyDescent="0.25">
      <c r="A477" s="14"/>
      <c r="B477" s="14"/>
      <c r="C477" s="14"/>
      <c r="D477" s="14"/>
      <c r="E477" s="14"/>
      <c r="F477" s="35"/>
      <c r="G477" s="36"/>
      <c r="H477" s="36"/>
      <c r="I477" s="36"/>
      <c r="J477" s="136"/>
      <c r="K477" s="36"/>
      <c r="L477" s="36"/>
      <c r="M477" s="36"/>
      <c r="N477" s="36"/>
      <c r="O477" s="36"/>
      <c r="P477" s="36"/>
      <c r="Q477" s="36"/>
      <c r="R477" s="36"/>
      <c r="S477" s="36"/>
      <c r="T477" s="36"/>
      <c r="U477" s="36"/>
      <c r="V477" s="42"/>
      <c r="W477" s="36"/>
    </row>
    <row r="478" spans="1:23" x14ac:dyDescent="0.25">
      <c r="A478" s="14"/>
      <c r="B478" s="14"/>
      <c r="C478" s="14"/>
      <c r="D478" s="14"/>
      <c r="E478" s="14"/>
      <c r="F478" s="35"/>
      <c r="G478" s="36"/>
      <c r="H478" s="36"/>
      <c r="I478" s="36"/>
      <c r="J478" s="136"/>
      <c r="K478" s="36"/>
      <c r="L478" s="36"/>
      <c r="M478" s="36"/>
      <c r="N478" s="36"/>
      <c r="O478" s="36"/>
      <c r="P478" s="36"/>
      <c r="Q478" s="36"/>
      <c r="R478" s="36"/>
      <c r="S478" s="36"/>
      <c r="T478" s="36"/>
      <c r="U478" s="36"/>
      <c r="V478" s="42"/>
      <c r="W478" s="36"/>
    </row>
    <row r="479" spans="1:23" x14ac:dyDescent="0.25">
      <c r="A479" s="14"/>
      <c r="B479" s="14"/>
      <c r="C479" s="14"/>
      <c r="D479" s="14"/>
      <c r="E479" s="14"/>
      <c r="F479" s="35"/>
      <c r="G479" s="36"/>
      <c r="H479" s="36"/>
      <c r="I479" s="36"/>
      <c r="J479" s="136"/>
      <c r="K479" s="36"/>
      <c r="L479" s="36"/>
      <c r="M479" s="36"/>
      <c r="N479" s="36"/>
      <c r="O479" s="36"/>
      <c r="P479" s="36"/>
      <c r="Q479" s="36"/>
      <c r="R479" s="36"/>
      <c r="S479" s="36"/>
      <c r="T479" s="36"/>
      <c r="U479" s="36"/>
      <c r="V479" s="42"/>
      <c r="W479" s="36"/>
    </row>
    <row r="480" spans="1:23" x14ac:dyDescent="0.25">
      <c r="A480" s="14"/>
      <c r="B480" s="14"/>
      <c r="C480" s="14"/>
      <c r="D480" s="14"/>
      <c r="E480" s="14"/>
      <c r="F480" s="35"/>
      <c r="G480" s="36"/>
      <c r="H480" s="36"/>
      <c r="I480" s="36"/>
      <c r="J480" s="136"/>
      <c r="K480" s="36"/>
      <c r="L480" s="36"/>
      <c r="M480" s="36"/>
      <c r="N480" s="36"/>
      <c r="O480" s="36"/>
      <c r="P480" s="36"/>
      <c r="Q480" s="36"/>
      <c r="R480" s="36"/>
      <c r="S480" s="36"/>
      <c r="T480" s="36"/>
      <c r="U480" s="36"/>
      <c r="V480" s="42"/>
      <c r="W480" s="36"/>
    </row>
    <row r="481" spans="1:23" x14ac:dyDescent="0.25">
      <c r="A481" s="14"/>
      <c r="B481" s="14"/>
      <c r="C481" s="14"/>
      <c r="D481" s="14"/>
      <c r="E481" s="14"/>
      <c r="F481" s="35"/>
      <c r="G481" s="14"/>
      <c r="H481" s="14"/>
      <c r="I481" s="14"/>
      <c r="J481" s="30"/>
      <c r="K481" s="14"/>
      <c r="L481" s="14"/>
      <c r="M481" s="14"/>
      <c r="N481" s="14"/>
      <c r="O481" s="14"/>
      <c r="P481" s="14"/>
      <c r="Q481" s="14"/>
      <c r="R481" s="14"/>
      <c r="S481" s="14"/>
      <c r="T481" s="14"/>
      <c r="U481" s="14"/>
      <c r="V481" s="35"/>
      <c r="W481" s="14"/>
    </row>
    <row r="482" spans="1:23" x14ac:dyDescent="0.25">
      <c r="A482" s="14"/>
      <c r="B482" s="14"/>
      <c r="C482" s="14"/>
      <c r="D482" s="14"/>
      <c r="E482" s="14"/>
      <c r="F482" s="35"/>
      <c r="G482" s="36"/>
      <c r="H482" s="36"/>
      <c r="I482" s="36"/>
      <c r="J482" s="136"/>
      <c r="K482" s="36"/>
      <c r="L482" s="36"/>
      <c r="M482" s="36"/>
      <c r="N482" s="36"/>
      <c r="O482" s="36"/>
      <c r="P482" s="36"/>
      <c r="Q482" s="36"/>
      <c r="R482" s="36"/>
      <c r="S482" s="36"/>
      <c r="T482" s="36"/>
      <c r="U482" s="36"/>
      <c r="V482" s="42"/>
      <c r="W482" s="36"/>
    </row>
    <row r="483" spans="1:23" x14ac:dyDescent="0.25">
      <c r="A483" s="14"/>
      <c r="B483" s="14"/>
      <c r="C483" s="14"/>
      <c r="D483" s="14"/>
      <c r="E483" s="14"/>
      <c r="F483" s="35"/>
      <c r="G483" s="36"/>
      <c r="H483" s="36"/>
      <c r="I483" s="36"/>
      <c r="J483" s="136"/>
      <c r="K483" s="36"/>
      <c r="L483" s="36"/>
      <c r="M483" s="36"/>
      <c r="N483" s="36"/>
      <c r="O483" s="36"/>
      <c r="P483" s="36"/>
      <c r="Q483" s="36"/>
      <c r="R483" s="36"/>
      <c r="S483" s="36"/>
      <c r="T483" s="36"/>
      <c r="U483" s="36"/>
      <c r="V483" s="42"/>
      <c r="W483" s="36"/>
    </row>
    <row r="484" spans="1:23" x14ac:dyDescent="0.25">
      <c r="A484" s="14"/>
      <c r="B484" s="14"/>
      <c r="C484" s="14"/>
      <c r="D484" s="14"/>
      <c r="E484" s="14"/>
      <c r="F484" s="35"/>
      <c r="G484" s="36"/>
      <c r="H484" s="36"/>
      <c r="I484" s="36"/>
      <c r="J484" s="136"/>
      <c r="K484" s="36"/>
      <c r="L484" s="36"/>
      <c r="M484" s="36"/>
      <c r="N484" s="36"/>
      <c r="O484" s="36"/>
      <c r="P484" s="36"/>
      <c r="Q484" s="36"/>
      <c r="R484" s="36"/>
      <c r="S484" s="36"/>
      <c r="T484" s="36"/>
      <c r="U484" s="36"/>
      <c r="V484" s="42"/>
      <c r="W484" s="36"/>
    </row>
    <row r="485" spans="1:23" x14ac:dyDescent="0.25">
      <c r="A485" s="14"/>
      <c r="B485" s="14"/>
      <c r="C485" s="14"/>
      <c r="D485" s="14"/>
      <c r="E485" s="14"/>
      <c r="F485" s="35"/>
      <c r="G485" s="36"/>
      <c r="H485" s="36"/>
      <c r="I485" s="36"/>
      <c r="J485" s="136"/>
      <c r="K485" s="36"/>
      <c r="L485" s="36"/>
      <c r="M485" s="36"/>
      <c r="N485" s="36"/>
      <c r="O485" s="36"/>
      <c r="P485" s="36"/>
      <c r="Q485" s="36"/>
      <c r="R485" s="36"/>
      <c r="S485" s="36"/>
      <c r="T485" s="36"/>
      <c r="U485" s="36"/>
      <c r="V485" s="42"/>
      <c r="W485" s="36"/>
    </row>
    <row r="486" spans="1:23" x14ac:dyDescent="0.25">
      <c r="A486" s="14"/>
      <c r="B486" s="14"/>
      <c r="C486" s="14"/>
      <c r="D486" s="14"/>
      <c r="E486" s="14"/>
      <c r="F486" s="35"/>
      <c r="G486" s="36"/>
      <c r="H486" s="36"/>
      <c r="I486" s="36"/>
      <c r="J486" s="136"/>
      <c r="K486" s="36"/>
      <c r="L486" s="36"/>
      <c r="M486" s="36"/>
      <c r="N486" s="36"/>
      <c r="O486" s="36"/>
      <c r="P486" s="36"/>
      <c r="Q486" s="36"/>
      <c r="R486" s="36"/>
      <c r="S486" s="36"/>
      <c r="T486" s="36"/>
      <c r="U486" s="36"/>
      <c r="V486" s="42"/>
      <c r="W486" s="36"/>
    </row>
    <row r="487" spans="1:23" x14ac:dyDescent="0.25">
      <c r="A487" s="14"/>
      <c r="B487" s="14"/>
      <c r="C487" s="14"/>
      <c r="D487" s="14"/>
      <c r="E487" s="14"/>
      <c r="F487" s="35"/>
      <c r="G487" s="14"/>
      <c r="H487" s="14"/>
      <c r="I487" s="14"/>
      <c r="J487" s="30"/>
      <c r="K487" s="14"/>
      <c r="L487" s="14"/>
      <c r="M487" s="14"/>
      <c r="N487" s="14"/>
      <c r="O487" s="14"/>
      <c r="P487" s="14"/>
      <c r="Q487" s="14"/>
      <c r="R487" s="14"/>
      <c r="S487" s="14"/>
      <c r="T487" s="14"/>
      <c r="U487" s="14"/>
      <c r="V487" s="35"/>
      <c r="W487" s="14"/>
    </row>
    <row r="488" spans="1:23" x14ac:dyDescent="0.25">
      <c r="A488" s="14"/>
      <c r="B488" s="14"/>
      <c r="C488" s="14"/>
      <c r="D488" s="14"/>
      <c r="E488" s="14"/>
      <c r="F488" s="35"/>
      <c r="G488" s="36"/>
      <c r="H488" s="36"/>
      <c r="I488" s="36"/>
      <c r="J488" s="136"/>
      <c r="K488" s="36"/>
      <c r="L488" s="36"/>
      <c r="M488" s="36"/>
      <c r="N488" s="36"/>
      <c r="O488" s="36"/>
      <c r="P488" s="36"/>
      <c r="Q488" s="36"/>
      <c r="R488" s="36"/>
      <c r="S488" s="36"/>
      <c r="T488" s="36"/>
      <c r="U488" s="36"/>
      <c r="V488" s="42"/>
      <c r="W488" s="36"/>
    </row>
    <row r="489" spans="1:23" x14ac:dyDescent="0.25">
      <c r="A489" s="14"/>
      <c r="B489" s="14"/>
      <c r="C489" s="14"/>
      <c r="D489" s="14"/>
      <c r="E489" s="14"/>
      <c r="F489" s="35"/>
      <c r="G489" s="36"/>
      <c r="H489" s="36"/>
      <c r="I489" s="36"/>
      <c r="J489" s="136"/>
      <c r="K489" s="36"/>
      <c r="L489" s="36"/>
      <c r="M489" s="36"/>
      <c r="N489" s="36"/>
      <c r="O489" s="36"/>
      <c r="P489" s="36"/>
      <c r="Q489" s="36"/>
      <c r="R489" s="36"/>
      <c r="S489" s="36"/>
      <c r="T489" s="36"/>
      <c r="U489" s="36"/>
      <c r="V489" s="42"/>
      <c r="W489" s="36"/>
    </row>
    <row r="490" spans="1:23" x14ac:dyDescent="0.25">
      <c r="A490" s="14"/>
      <c r="B490" s="14"/>
      <c r="C490" s="14"/>
      <c r="D490" s="14"/>
      <c r="E490" s="14"/>
      <c r="F490" s="35"/>
      <c r="G490" s="36"/>
      <c r="H490" s="36"/>
      <c r="I490" s="36"/>
      <c r="J490" s="136"/>
      <c r="K490" s="36"/>
      <c r="L490" s="36"/>
      <c r="M490" s="36"/>
      <c r="N490" s="36"/>
      <c r="O490" s="36"/>
      <c r="P490" s="36"/>
      <c r="Q490" s="36"/>
      <c r="R490" s="36"/>
      <c r="S490" s="36"/>
      <c r="T490" s="36"/>
      <c r="U490" s="36"/>
      <c r="V490" s="42"/>
      <c r="W490" s="36"/>
    </row>
    <row r="491" spans="1:23" x14ac:dyDescent="0.25">
      <c r="A491" s="14"/>
      <c r="B491" s="14"/>
      <c r="C491" s="14"/>
      <c r="D491" s="14"/>
      <c r="E491" s="14"/>
      <c r="F491" s="35"/>
      <c r="G491" s="36"/>
      <c r="H491" s="36"/>
      <c r="I491" s="36"/>
      <c r="J491" s="136"/>
      <c r="K491" s="36"/>
      <c r="L491" s="36"/>
      <c r="M491" s="36"/>
      <c r="N491" s="36"/>
      <c r="O491" s="36"/>
      <c r="P491" s="36"/>
      <c r="Q491" s="36"/>
      <c r="R491" s="36"/>
      <c r="S491" s="36"/>
      <c r="T491" s="36"/>
      <c r="U491" s="36"/>
      <c r="V491" s="42"/>
      <c r="W491" s="36"/>
    </row>
    <row r="492" spans="1:23" x14ac:dyDescent="0.25">
      <c r="A492" s="14"/>
      <c r="B492" s="14"/>
      <c r="C492" s="14"/>
      <c r="D492" s="14"/>
      <c r="E492" s="14"/>
      <c r="F492" s="35"/>
      <c r="G492" s="36"/>
      <c r="H492" s="36"/>
      <c r="I492" s="36"/>
      <c r="J492" s="136"/>
      <c r="K492" s="36"/>
      <c r="L492" s="36"/>
      <c r="M492" s="36"/>
      <c r="N492" s="36"/>
      <c r="O492" s="36"/>
      <c r="P492" s="36"/>
      <c r="Q492" s="36"/>
      <c r="R492" s="36"/>
      <c r="S492" s="36"/>
      <c r="T492" s="36"/>
      <c r="U492" s="36"/>
      <c r="V492" s="42"/>
      <c r="W492" s="36"/>
    </row>
    <row r="493" spans="1:23" x14ac:dyDescent="0.25">
      <c r="A493" s="14"/>
      <c r="B493" s="14"/>
      <c r="C493" s="14"/>
      <c r="D493" s="14"/>
      <c r="E493" s="14"/>
      <c r="F493" s="35"/>
      <c r="G493" s="14"/>
      <c r="H493" s="14"/>
      <c r="I493" s="14"/>
      <c r="J493" s="30"/>
      <c r="K493" s="14"/>
      <c r="L493" s="14"/>
      <c r="M493" s="14"/>
      <c r="N493" s="14"/>
      <c r="O493" s="14"/>
      <c r="P493" s="14"/>
      <c r="Q493" s="14"/>
      <c r="R493" s="14"/>
      <c r="S493" s="14"/>
      <c r="T493" s="14"/>
      <c r="U493" s="14"/>
      <c r="V493" s="35"/>
      <c r="W493" s="14"/>
    </row>
    <row r="494" spans="1:23" x14ac:dyDescent="0.25">
      <c r="A494" s="14"/>
      <c r="B494" s="14"/>
      <c r="C494" s="14"/>
      <c r="D494" s="14"/>
      <c r="E494" s="14"/>
      <c r="F494" s="35"/>
      <c r="G494" s="36"/>
      <c r="H494" s="36"/>
      <c r="I494" s="36"/>
      <c r="J494" s="136"/>
      <c r="K494" s="36"/>
      <c r="L494" s="36"/>
      <c r="M494" s="36"/>
      <c r="N494" s="36"/>
      <c r="O494" s="36"/>
      <c r="P494" s="36"/>
      <c r="Q494" s="36"/>
      <c r="R494" s="36"/>
      <c r="S494" s="36"/>
      <c r="T494" s="36"/>
      <c r="U494" s="36"/>
      <c r="V494" s="42"/>
      <c r="W494" s="36"/>
    </row>
    <row r="495" spans="1:23" x14ac:dyDescent="0.25">
      <c r="A495" s="14"/>
      <c r="B495" s="14"/>
      <c r="C495" s="14"/>
      <c r="D495" s="14"/>
      <c r="E495" s="14"/>
      <c r="F495" s="35"/>
      <c r="G495" s="36"/>
      <c r="H495" s="36"/>
      <c r="I495" s="36"/>
      <c r="J495" s="136"/>
      <c r="K495" s="36"/>
      <c r="L495" s="36"/>
      <c r="M495" s="36"/>
      <c r="N495" s="36"/>
      <c r="O495" s="36"/>
      <c r="P495" s="36"/>
      <c r="Q495" s="36"/>
      <c r="R495" s="36"/>
      <c r="S495" s="36"/>
      <c r="T495" s="36"/>
      <c r="U495" s="36"/>
      <c r="V495" s="42"/>
      <c r="W495" s="36"/>
    </row>
    <row r="496" spans="1:23" x14ac:dyDescent="0.25">
      <c r="A496" s="14"/>
      <c r="B496" s="14"/>
      <c r="C496" s="14"/>
      <c r="D496" s="14"/>
      <c r="E496" s="14"/>
      <c r="F496" s="35"/>
      <c r="G496" s="36"/>
      <c r="H496" s="36"/>
      <c r="I496" s="36"/>
      <c r="J496" s="136"/>
      <c r="K496" s="36"/>
      <c r="L496" s="36"/>
      <c r="M496" s="36"/>
      <c r="N496" s="36"/>
      <c r="O496" s="36"/>
      <c r="P496" s="36"/>
      <c r="Q496" s="36"/>
      <c r="R496" s="36"/>
      <c r="S496" s="36"/>
      <c r="T496" s="36"/>
      <c r="U496" s="36"/>
      <c r="V496" s="42"/>
      <c r="W496" s="36"/>
    </row>
    <row r="497" spans="1:23" x14ac:dyDescent="0.25">
      <c r="A497" s="14"/>
      <c r="B497" s="14"/>
      <c r="C497" s="14"/>
      <c r="D497" s="14"/>
      <c r="E497" s="14"/>
      <c r="F497" s="35"/>
      <c r="G497" s="36"/>
      <c r="H497" s="36"/>
      <c r="I497" s="36"/>
      <c r="J497" s="136"/>
      <c r="K497" s="36"/>
      <c r="L497" s="36"/>
      <c r="M497" s="36"/>
      <c r="N497" s="36"/>
      <c r="O497" s="36"/>
      <c r="P497" s="36"/>
      <c r="Q497" s="36"/>
      <c r="R497" s="36"/>
      <c r="S497" s="36"/>
      <c r="T497" s="36"/>
      <c r="U497" s="36"/>
      <c r="V497" s="42"/>
      <c r="W497" s="36"/>
    </row>
    <row r="498" spans="1:23" x14ac:dyDescent="0.25">
      <c r="A498" s="14"/>
      <c r="B498" s="14"/>
      <c r="C498" s="14"/>
      <c r="D498" s="14"/>
      <c r="E498" s="14"/>
      <c r="F498" s="35"/>
      <c r="G498" s="36"/>
      <c r="H498" s="36"/>
      <c r="I498" s="36"/>
      <c r="J498" s="136"/>
      <c r="K498" s="36"/>
      <c r="L498" s="36"/>
      <c r="M498" s="36"/>
      <c r="N498" s="36"/>
      <c r="O498" s="36"/>
      <c r="P498" s="36"/>
      <c r="Q498" s="36"/>
      <c r="R498" s="36"/>
      <c r="S498" s="36"/>
      <c r="T498" s="36"/>
      <c r="U498" s="36"/>
      <c r="V498" s="42"/>
      <c r="W498" s="36"/>
    </row>
    <row r="499" spans="1:23" x14ac:dyDescent="0.25">
      <c r="A499" s="14"/>
      <c r="B499" s="14"/>
      <c r="C499" s="14"/>
      <c r="D499" s="14"/>
      <c r="E499" s="14"/>
      <c r="F499" s="35"/>
      <c r="G499" s="14"/>
      <c r="H499" s="14"/>
      <c r="I499" s="14"/>
      <c r="J499" s="30"/>
      <c r="K499" s="14"/>
      <c r="L499" s="14"/>
      <c r="M499" s="14"/>
      <c r="N499" s="14"/>
      <c r="O499" s="14"/>
      <c r="P499" s="14"/>
      <c r="Q499" s="14"/>
      <c r="R499" s="14"/>
      <c r="S499" s="14"/>
      <c r="T499" s="14"/>
      <c r="U499" s="14"/>
      <c r="V499" s="35"/>
      <c r="W499" s="14"/>
    </row>
    <row r="500" spans="1:23" x14ac:dyDescent="0.25">
      <c r="A500" s="14"/>
      <c r="B500" s="14"/>
      <c r="C500" s="14"/>
      <c r="D500" s="14"/>
      <c r="E500" s="14"/>
      <c r="F500" s="35"/>
      <c r="G500" s="36"/>
      <c r="H500" s="36"/>
      <c r="I500" s="36"/>
      <c r="J500" s="136"/>
      <c r="K500" s="36"/>
      <c r="L500" s="36"/>
      <c r="M500" s="36"/>
      <c r="N500" s="36"/>
      <c r="O500" s="36"/>
      <c r="P500" s="36"/>
      <c r="Q500" s="36"/>
      <c r="R500" s="36"/>
      <c r="S500" s="36"/>
      <c r="T500" s="36"/>
      <c r="U500" s="36"/>
      <c r="V500" s="42"/>
      <c r="W500" s="36"/>
    </row>
    <row r="501" spans="1:23" x14ac:dyDescent="0.25">
      <c r="A501" s="14"/>
      <c r="B501" s="14"/>
      <c r="C501" s="14"/>
      <c r="D501" s="14"/>
      <c r="E501" s="14"/>
      <c r="F501" s="35"/>
      <c r="G501" s="36"/>
      <c r="H501" s="36"/>
      <c r="I501" s="36"/>
      <c r="J501" s="136"/>
      <c r="K501" s="36"/>
      <c r="L501" s="36"/>
      <c r="M501" s="36"/>
      <c r="N501" s="36"/>
      <c r="O501" s="36"/>
      <c r="P501" s="36"/>
      <c r="Q501" s="36"/>
      <c r="R501" s="36"/>
      <c r="S501" s="36"/>
      <c r="T501" s="36"/>
      <c r="U501" s="36"/>
      <c r="V501" s="42"/>
      <c r="W501" s="36"/>
    </row>
    <row r="502" spans="1:23" x14ac:dyDescent="0.25">
      <c r="A502" s="14"/>
      <c r="B502" s="14"/>
      <c r="C502" s="14"/>
      <c r="D502" s="14"/>
      <c r="E502" s="14"/>
      <c r="F502" s="35"/>
      <c r="G502" s="36"/>
      <c r="H502" s="36"/>
      <c r="I502" s="36"/>
      <c r="J502" s="136"/>
      <c r="K502" s="36"/>
      <c r="L502" s="36"/>
      <c r="M502" s="36"/>
      <c r="N502" s="36"/>
      <c r="O502" s="36"/>
      <c r="P502" s="36"/>
      <c r="Q502" s="36"/>
      <c r="R502" s="36"/>
      <c r="S502" s="36"/>
      <c r="T502" s="36"/>
      <c r="U502" s="36"/>
      <c r="V502" s="42"/>
      <c r="W502" s="36"/>
    </row>
    <row r="503" spans="1:23" x14ac:dyDescent="0.25">
      <c r="A503" s="14"/>
      <c r="B503" s="14"/>
      <c r="C503" s="14"/>
      <c r="D503" s="14"/>
      <c r="E503" s="14"/>
      <c r="F503" s="35"/>
      <c r="G503" s="36"/>
      <c r="H503" s="36"/>
      <c r="I503" s="36"/>
      <c r="J503" s="136"/>
      <c r="K503" s="36"/>
      <c r="L503" s="36"/>
      <c r="M503" s="36"/>
      <c r="N503" s="36"/>
      <c r="O503" s="36"/>
      <c r="P503" s="36"/>
      <c r="Q503" s="36"/>
      <c r="R503" s="36"/>
      <c r="S503" s="36"/>
      <c r="T503" s="36"/>
      <c r="U503" s="36"/>
      <c r="V503" s="42"/>
      <c r="W503" s="36"/>
    </row>
    <row r="504" spans="1:23" x14ac:dyDescent="0.25">
      <c r="A504" s="14"/>
      <c r="B504" s="14"/>
      <c r="C504" s="14"/>
      <c r="D504" s="14"/>
      <c r="E504" s="14"/>
      <c r="F504" s="35"/>
      <c r="G504" s="36"/>
      <c r="H504" s="36"/>
      <c r="I504" s="36"/>
      <c r="J504" s="136"/>
      <c r="K504" s="36"/>
      <c r="L504" s="36"/>
      <c r="M504" s="36"/>
      <c r="N504" s="36"/>
      <c r="O504" s="36"/>
      <c r="P504" s="36"/>
      <c r="Q504" s="36"/>
      <c r="R504" s="36"/>
      <c r="S504" s="36"/>
      <c r="T504" s="36"/>
      <c r="U504" s="36"/>
      <c r="V504" s="42"/>
      <c r="W504" s="36"/>
    </row>
    <row r="505" spans="1:23" x14ac:dyDescent="0.25">
      <c r="A505" s="14"/>
      <c r="B505" s="14"/>
      <c r="C505" s="14"/>
      <c r="D505" s="14"/>
      <c r="E505" s="14"/>
      <c r="F505" s="35"/>
      <c r="G505" s="14"/>
      <c r="H505" s="14"/>
      <c r="I505" s="14"/>
      <c r="J505" s="30"/>
      <c r="K505" s="14"/>
      <c r="L505" s="14"/>
      <c r="M505" s="14"/>
      <c r="N505" s="14"/>
      <c r="O505" s="14"/>
      <c r="P505" s="14"/>
      <c r="Q505" s="14"/>
      <c r="R505" s="14"/>
      <c r="S505" s="14"/>
      <c r="T505" s="14"/>
      <c r="U505" s="14"/>
      <c r="V505" s="35"/>
      <c r="W505" s="14"/>
    </row>
    <row r="506" spans="1:23" x14ac:dyDescent="0.25">
      <c r="A506" s="14"/>
      <c r="B506" s="14"/>
      <c r="C506" s="14"/>
      <c r="D506" s="14"/>
      <c r="E506" s="14"/>
      <c r="F506" s="35"/>
      <c r="G506" s="36"/>
      <c r="H506" s="36"/>
      <c r="I506" s="36"/>
      <c r="J506" s="136"/>
      <c r="K506" s="36"/>
      <c r="L506" s="36"/>
      <c r="M506" s="36"/>
      <c r="N506" s="36"/>
      <c r="O506" s="36"/>
      <c r="P506" s="36"/>
      <c r="Q506" s="36"/>
      <c r="R506" s="36"/>
      <c r="S506" s="36"/>
      <c r="T506" s="36"/>
      <c r="U506" s="36"/>
      <c r="V506" s="42"/>
      <c r="W506" s="36"/>
    </row>
    <row r="507" spans="1:23" x14ac:dyDescent="0.25">
      <c r="A507" s="14"/>
      <c r="B507" s="14"/>
      <c r="C507" s="14"/>
      <c r="D507" s="14"/>
      <c r="E507" s="14"/>
      <c r="F507" s="35"/>
      <c r="G507" s="36"/>
      <c r="H507" s="36"/>
      <c r="I507" s="36"/>
      <c r="J507" s="136"/>
      <c r="K507" s="36"/>
      <c r="L507" s="36"/>
      <c r="M507" s="36"/>
      <c r="N507" s="36"/>
      <c r="O507" s="36"/>
      <c r="P507" s="36"/>
      <c r="Q507" s="36"/>
      <c r="R507" s="36"/>
      <c r="S507" s="36"/>
      <c r="T507" s="36"/>
      <c r="U507" s="36"/>
      <c r="V507" s="42"/>
      <c r="W507" s="36"/>
    </row>
    <row r="508" spans="1:23" x14ac:dyDescent="0.25">
      <c r="A508" s="14"/>
      <c r="B508" s="14"/>
      <c r="C508" s="14"/>
      <c r="D508" s="14"/>
      <c r="E508" s="14"/>
      <c r="F508" s="35"/>
      <c r="G508" s="36"/>
      <c r="H508" s="36"/>
      <c r="I508" s="36"/>
      <c r="J508" s="136"/>
      <c r="K508" s="36"/>
      <c r="L508" s="36"/>
      <c r="M508" s="36"/>
      <c r="N508" s="36"/>
      <c r="O508" s="36"/>
      <c r="P508" s="36"/>
      <c r="Q508" s="36"/>
      <c r="R508" s="36"/>
      <c r="S508" s="36"/>
      <c r="T508" s="36"/>
      <c r="U508" s="36"/>
      <c r="V508" s="42"/>
      <c r="W508" s="36"/>
    </row>
    <row r="509" spans="1:23" x14ac:dyDescent="0.25">
      <c r="A509" s="14"/>
      <c r="B509" s="14"/>
      <c r="C509" s="14"/>
      <c r="D509" s="14"/>
      <c r="E509" s="14"/>
      <c r="F509" s="35"/>
      <c r="G509" s="36"/>
      <c r="H509" s="36"/>
      <c r="I509" s="36"/>
      <c r="J509" s="136"/>
      <c r="K509" s="36"/>
      <c r="L509" s="36"/>
      <c r="M509" s="36"/>
      <c r="N509" s="36"/>
      <c r="O509" s="36"/>
      <c r="P509" s="36"/>
      <c r="Q509" s="36"/>
      <c r="R509" s="36"/>
      <c r="S509" s="36"/>
      <c r="T509" s="36"/>
      <c r="U509" s="36"/>
      <c r="V509" s="42"/>
      <c r="W509" s="36"/>
    </row>
    <row r="510" spans="1:23" x14ac:dyDescent="0.25">
      <c r="A510" s="14"/>
      <c r="B510" s="14"/>
      <c r="C510" s="14"/>
      <c r="D510" s="14"/>
      <c r="E510" s="14"/>
      <c r="F510" s="35"/>
      <c r="G510" s="36"/>
      <c r="H510" s="36"/>
      <c r="I510" s="36"/>
      <c r="J510" s="136"/>
      <c r="K510" s="36"/>
      <c r="L510" s="36"/>
      <c r="M510" s="36"/>
      <c r="N510" s="36"/>
      <c r="O510" s="36"/>
      <c r="P510" s="36"/>
      <c r="Q510" s="36"/>
      <c r="R510" s="36"/>
      <c r="S510" s="36"/>
      <c r="T510" s="36"/>
      <c r="U510" s="36"/>
      <c r="V510" s="42"/>
      <c r="W510" s="36"/>
    </row>
    <row r="511" spans="1:23" x14ac:dyDescent="0.25">
      <c r="A511" s="14"/>
      <c r="B511" s="14"/>
      <c r="C511" s="14"/>
      <c r="D511" s="14"/>
      <c r="E511" s="14"/>
      <c r="F511" s="35"/>
      <c r="G511" s="14"/>
      <c r="H511" s="14"/>
      <c r="I511" s="14"/>
      <c r="J511" s="30"/>
      <c r="K511" s="14"/>
      <c r="L511" s="14"/>
      <c r="M511" s="14"/>
      <c r="N511" s="14"/>
      <c r="O511" s="14"/>
      <c r="P511" s="14"/>
      <c r="Q511" s="14"/>
      <c r="R511" s="14"/>
      <c r="S511" s="14"/>
      <c r="T511" s="14"/>
      <c r="U511" s="14"/>
      <c r="V511" s="35"/>
      <c r="W511" s="14"/>
    </row>
    <row r="512" spans="1:23" x14ac:dyDescent="0.25">
      <c r="A512" s="14"/>
      <c r="B512" s="14"/>
      <c r="C512" s="14"/>
      <c r="D512" s="14"/>
      <c r="E512" s="14"/>
      <c r="F512" s="35"/>
      <c r="G512" s="36"/>
      <c r="H512" s="36"/>
      <c r="I512" s="36"/>
      <c r="J512" s="136"/>
      <c r="K512" s="36"/>
      <c r="L512" s="36"/>
      <c r="M512" s="36"/>
      <c r="N512" s="36"/>
      <c r="O512" s="36"/>
      <c r="P512" s="36"/>
      <c r="Q512" s="36"/>
      <c r="R512" s="36"/>
      <c r="S512" s="36"/>
      <c r="T512" s="36"/>
      <c r="U512" s="36"/>
      <c r="V512" s="42"/>
      <c r="W512" s="36"/>
    </row>
    <row r="513" spans="1:23" x14ac:dyDescent="0.25">
      <c r="A513" s="14"/>
      <c r="B513" s="14"/>
      <c r="C513" s="14"/>
      <c r="D513" s="14"/>
      <c r="E513" s="14"/>
      <c r="F513" s="35"/>
      <c r="G513" s="36"/>
      <c r="H513" s="36"/>
      <c r="I513" s="36"/>
      <c r="J513" s="136"/>
      <c r="K513" s="36"/>
      <c r="L513" s="36"/>
      <c r="M513" s="36"/>
      <c r="N513" s="36"/>
      <c r="O513" s="36"/>
      <c r="P513" s="36"/>
      <c r="Q513" s="36"/>
      <c r="R513" s="36"/>
      <c r="S513" s="36"/>
      <c r="T513" s="36"/>
      <c r="U513" s="36"/>
      <c r="V513" s="42"/>
      <c r="W513" s="36"/>
    </row>
    <row r="514" spans="1:23" x14ac:dyDescent="0.25">
      <c r="A514" s="14"/>
      <c r="B514" s="14"/>
      <c r="C514" s="14"/>
      <c r="D514" s="14"/>
      <c r="E514" s="14"/>
      <c r="F514" s="35"/>
      <c r="G514" s="36"/>
      <c r="H514" s="36"/>
      <c r="I514" s="36"/>
      <c r="J514" s="136"/>
      <c r="K514" s="36"/>
      <c r="L514" s="36"/>
      <c r="M514" s="36"/>
      <c r="N514" s="36"/>
      <c r="O514" s="36"/>
      <c r="P514" s="36"/>
      <c r="Q514" s="36"/>
      <c r="R514" s="36"/>
      <c r="S514" s="36"/>
      <c r="T514" s="36"/>
      <c r="U514" s="36"/>
      <c r="V514" s="42"/>
      <c r="W514" s="36"/>
    </row>
    <row r="515" spans="1:23" x14ac:dyDescent="0.25">
      <c r="A515" s="14"/>
      <c r="B515" s="14"/>
      <c r="C515" s="14"/>
      <c r="D515" s="14"/>
      <c r="E515" s="14"/>
      <c r="F515" s="35"/>
      <c r="G515" s="36"/>
      <c r="H515" s="36"/>
      <c r="I515" s="36"/>
      <c r="J515" s="136"/>
      <c r="K515" s="36"/>
      <c r="L515" s="36"/>
      <c r="M515" s="36"/>
      <c r="N515" s="36"/>
      <c r="O515" s="36"/>
      <c r="P515" s="36"/>
      <c r="Q515" s="36"/>
      <c r="R515" s="36"/>
      <c r="S515" s="36"/>
      <c r="T515" s="36"/>
      <c r="U515" s="36"/>
      <c r="V515" s="42"/>
      <c r="W515" s="36"/>
    </row>
    <row r="516" spans="1:23" x14ac:dyDescent="0.25">
      <c r="A516" s="14"/>
      <c r="B516" s="14"/>
      <c r="C516" s="14"/>
      <c r="D516" s="14"/>
      <c r="E516" s="14"/>
      <c r="F516" s="35"/>
      <c r="G516" s="36"/>
      <c r="H516" s="36"/>
      <c r="I516" s="36"/>
      <c r="J516" s="136"/>
      <c r="K516" s="36"/>
      <c r="L516" s="36"/>
      <c r="M516" s="36"/>
      <c r="N516" s="36"/>
      <c r="O516" s="36"/>
      <c r="P516" s="36"/>
      <c r="Q516" s="36"/>
      <c r="R516" s="36"/>
      <c r="S516" s="36"/>
      <c r="T516" s="36"/>
      <c r="U516" s="36"/>
      <c r="V516" s="42"/>
      <c r="W516" s="36"/>
    </row>
    <row r="517" spans="1:23" x14ac:dyDescent="0.25">
      <c r="A517" s="14"/>
      <c r="B517" s="14"/>
      <c r="C517" s="14"/>
      <c r="D517" s="14"/>
      <c r="E517" s="14"/>
      <c r="F517" s="35"/>
      <c r="G517" s="14"/>
      <c r="H517" s="14"/>
      <c r="I517" s="14"/>
      <c r="J517" s="30"/>
      <c r="K517" s="14"/>
      <c r="L517" s="14"/>
      <c r="M517" s="14"/>
      <c r="N517" s="14"/>
      <c r="O517" s="14"/>
      <c r="P517" s="14"/>
      <c r="Q517" s="14"/>
      <c r="R517" s="14"/>
      <c r="S517" s="14"/>
      <c r="T517" s="14"/>
      <c r="U517" s="14"/>
      <c r="V517" s="35"/>
      <c r="W517" s="14"/>
    </row>
    <row r="518" spans="1:23" x14ac:dyDescent="0.25">
      <c r="A518" s="14"/>
      <c r="B518" s="14"/>
      <c r="C518" s="14"/>
      <c r="D518" s="14"/>
      <c r="E518" s="14"/>
      <c r="F518" s="35"/>
      <c r="G518" s="36"/>
      <c r="H518" s="36"/>
      <c r="I518" s="36"/>
      <c r="J518" s="136"/>
      <c r="K518" s="36"/>
      <c r="L518" s="36"/>
      <c r="M518" s="36"/>
      <c r="N518" s="36"/>
      <c r="O518" s="36"/>
      <c r="P518" s="36"/>
      <c r="Q518" s="36"/>
      <c r="R518" s="36"/>
      <c r="S518" s="36"/>
      <c r="T518" s="36"/>
      <c r="U518" s="36"/>
      <c r="V518" s="42"/>
      <c r="W518" s="36"/>
    </row>
    <row r="519" spans="1:23" x14ac:dyDescent="0.25">
      <c r="A519" s="14"/>
      <c r="B519" s="14"/>
      <c r="C519" s="14"/>
      <c r="D519" s="14"/>
      <c r="E519" s="14"/>
      <c r="F519" s="35"/>
      <c r="G519" s="36"/>
      <c r="H519" s="36"/>
      <c r="I519" s="36"/>
      <c r="J519" s="136"/>
      <c r="K519" s="36"/>
      <c r="L519" s="36"/>
      <c r="M519" s="36"/>
      <c r="N519" s="36"/>
      <c r="O519" s="36"/>
      <c r="P519" s="36"/>
      <c r="Q519" s="36"/>
      <c r="R519" s="36"/>
      <c r="S519" s="36"/>
      <c r="T519" s="36"/>
      <c r="U519" s="36"/>
      <c r="V519" s="42"/>
      <c r="W519" s="36"/>
    </row>
    <row r="520" spans="1:23" x14ac:dyDescent="0.25">
      <c r="A520" s="14"/>
      <c r="B520" s="14"/>
      <c r="C520" s="14"/>
      <c r="D520" s="14"/>
      <c r="E520" s="14"/>
      <c r="F520" s="35"/>
      <c r="G520" s="36"/>
      <c r="H520" s="36"/>
      <c r="I520" s="36"/>
      <c r="J520" s="136"/>
      <c r="K520" s="36"/>
      <c r="L520" s="36"/>
      <c r="M520" s="36"/>
      <c r="N520" s="36"/>
      <c r="O520" s="36"/>
      <c r="P520" s="36"/>
      <c r="Q520" s="36"/>
      <c r="R520" s="36"/>
      <c r="S520" s="36"/>
      <c r="T520" s="36"/>
      <c r="U520" s="36"/>
      <c r="V520" s="42"/>
      <c r="W520" s="36"/>
    </row>
    <row r="521" spans="1:23" x14ac:dyDescent="0.25">
      <c r="A521" s="14"/>
      <c r="B521" s="14"/>
      <c r="C521" s="14"/>
      <c r="D521" s="14"/>
      <c r="E521" s="14"/>
      <c r="F521" s="35"/>
      <c r="G521" s="36"/>
      <c r="H521" s="36"/>
      <c r="I521" s="36"/>
      <c r="J521" s="136"/>
      <c r="K521" s="36"/>
      <c r="L521" s="36"/>
      <c r="M521" s="36"/>
      <c r="N521" s="36"/>
      <c r="O521" s="36"/>
      <c r="P521" s="36"/>
      <c r="Q521" s="36"/>
      <c r="R521" s="36"/>
      <c r="S521" s="36"/>
      <c r="T521" s="36"/>
      <c r="U521" s="36"/>
      <c r="V521" s="42"/>
      <c r="W521" s="36"/>
    </row>
    <row r="522" spans="1:23" x14ac:dyDescent="0.25">
      <c r="A522" s="14"/>
      <c r="B522" s="14"/>
      <c r="C522" s="14"/>
      <c r="D522" s="14"/>
      <c r="E522" s="14"/>
      <c r="F522" s="35"/>
      <c r="G522" s="36"/>
      <c r="H522" s="36"/>
      <c r="I522" s="36"/>
      <c r="J522" s="136"/>
      <c r="K522" s="36"/>
      <c r="L522" s="36"/>
      <c r="M522" s="36"/>
      <c r="N522" s="36"/>
      <c r="O522" s="36"/>
      <c r="P522" s="36"/>
      <c r="Q522" s="36"/>
      <c r="R522" s="36"/>
      <c r="S522" s="36"/>
      <c r="T522" s="36"/>
      <c r="U522" s="36"/>
      <c r="V522" s="42"/>
      <c r="W522" s="36"/>
    </row>
    <row r="523" spans="1:23" x14ac:dyDescent="0.25">
      <c r="A523" s="14"/>
      <c r="B523" s="14"/>
      <c r="C523" s="14"/>
      <c r="D523" s="14"/>
      <c r="E523" s="14"/>
      <c r="F523" s="35"/>
      <c r="G523" s="14"/>
      <c r="H523" s="14"/>
      <c r="I523" s="14"/>
      <c r="J523" s="30"/>
      <c r="K523" s="14"/>
      <c r="L523" s="14"/>
      <c r="M523" s="14"/>
      <c r="N523" s="14"/>
      <c r="O523" s="14"/>
      <c r="P523" s="14"/>
      <c r="Q523" s="14"/>
      <c r="R523" s="14"/>
      <c r="S523" s="14"/>
      <c r="T523" s="14"/>
      <c r="U523" s="14"/>
      <c r="V523" s="35"/>
      <c r="W523" s="14"/>
    </row>
    <row r="524" spans="1:23" x14ac:dyDescent="0.25">
      <c r="A524" s="14"/>
      <c r="B524" s="14"/>
      <c r="C524" s="14"/>
      <c r="D524" s="14"/>
      <c r="E524" s="14"/>
      <c r="F524" s="35"/>
      <c r="G524" s="36"/>
      <c r="H524" s="36"/>
      <c r="I524" s="36"/>
      <c r="J524" s="136"/>
      <c r="K524" s="36"/>
      <c r="L524" s="36"/>
      <c r="M524" s="36"/>
      <c r="N524" s="36"/>
      <c r="O524" s="36"/>
      <c r="P524" s="36"/>
      <c r="Q524" s="36"/>
      <c r="R524" s="36"/>
      <c r="S524" s="36"/>
      <c r="T524" s="36"/>
      <c r="U524" s="36"/>
      <c r="V524" s="42"/>
      <c r="W524" s="36"/>
    </row>
    <row r="525" spans="1:23" x14ac:dyDescent="0.25">
      <c r="A525" s="14"/>
      <c r="B525" s="14"/>
      <c r="C525" s="14"/>
      <c r="D525" s="14"/>
      <c r="E525" s="14"/>
      <c r="F525" s="35"/>
      <c r="G525" s="36"/>
      <c r="H525" s="36"/>
      <c r="I525" s="36"/>
      <c r="J525" s="136"/>
      <c r="K525" s="36"/>
      <c r="L525" s="36"/>
      <c r="M525" s="36"/>
      <c r="N525" s="36"/>
      <c r="O525" s="36"/>
      <c r="P525" s="36"/>
      <c r="Q525" s="36"/>
      <c r="R525" s="36"/>
      <c r="S525" s="36"/>
      <c r="T525" s="36"/>
      <c r="U525" s="36"/>
      <c r="V525" s="42"/>
      <c r="W525" s="36"/>
    </row>
    <row r="526" spans="1:23" x14ac:dyDescent="0.25">
      <c r="A526" s="14"/>
      <c r="B526" s="14"/>
      <c r="C526" s="14"/>
      <c r="D526" s="14"/>
      <c r="E526" s="14"/>
      <c r="F526" s="35"/>
      <c r="G526" s="36"/>
      <c r="H526" s="36"/>
      <c r="I526" s="36"/>
      <c r="J526" s="136"/>
      <c r="K526" s="36"/>
      <c r="L526" s="36"/>
      <c r="M526" s="36"/>
      <c r="N526" s="36"/>
      <c r="O526" s="36"/>
      <c r="P526" s="36"/>
      <c r="Q526" s="36"/>
      <c r="R526" s="36"/>
      <c r="S526" s="36"/>
      <c r="T526" s="36"/>
      <c r="U526" s="36"/>
      <c r="V526" s="42"/>
      <c r="W526" s="36"/>
    </row>
    <row r="527" spans="1:23" x14ac:dyDescent="0.25">
      <c r="A527" s="14"/>
      <c r="B527" s="14"/>
      <c r="C527" s="14"/>
      <c r="D527" s="14"/>
      <c r="E527" s="14"/>
      <c r="F527" s="35"/>
      <c r="G527" s="36"/>
      <c r="H527" s="36"/>
      <c r="I527" s="36"/>
      <c r="J527" s="136"/>
      <c r="K527" s="36"/>
      <c r="L527" s="36"/>
      <c r="M527" s="36"/>
      <c r="N527" s="36"/>
      <c r="O527" s="36"/>
      <c r="P527" s="36"/>
      <c r="Q527" s="36"/>
      <c r="R527" s="36"/>
      <c r="S527" s="36"/>
      <c r="T527" s="36"/>
      <c r="U527" s="36"/>
      <c r="V527" s="42"/>
      <c r="W527" s="36"/>
    </row>
    <row r="528" spans="1:23" x14ac:dyDescent="0.25">
      <c r="A528" s="14"/>
      <c r="B528" s="14"/>
      <c r="C528" s="14"/>
      <c r="D528" s="14"/>
      <c r="E528" s="14"/>
      <c r="F528" s="35"/>
      <c r="G528" s="36"/>
      <c r="H528" s="36"/>
      <c r="I528" s="36"/>
      <c r="J528" s="136"/>
      <c r="K528" s="36"/>
      <c r="L528" s="36"/>
      <c r="M528" s="36"/>
      <c r="N528" s="36"/>
      <c r="O528" s="36"/>
      <c r="P528" s="36"/>
      <c r="Q528" s="36"/>
      <c r="R528" s="36"/>
      <c r="S528" s="36"/>
      <c r="T528" s="36"/>
      <c r="U528" s="36"/>
      <c r="V528" s="42"/>
      <c r="W528" s="36"/>
    </row>
    <row r="529" spans="1:23" x14ac:dyDescent="0.25">
      <c r="A529" s="14"/>
      <c r="B529" s="14"/>
      <c r="C529" s="14"/>
      <c r="D529" s="14"/>
      <c r="E529" s="14"/>
      <c r="F529" s="35"/>
      <c r="G529" s="14"/>
      <c r="H529" s="14"/>
      <c r="I529" s="14"/>
      <c r="J529" s="30"/>
      <c r="K529" s="14"/>
      <c r="L529" s="14"/>
      <c r="M529" s="14"/>
      <c r="N529" s="14"/>
      <c r="O529" s="14"/>
      <c r="P529" s="14"/>
      <c r="Q529" s="14"/>
      <c r="R529" s="14"/>
      <c r="S529" s="14"/>
      <c r="T529" s="14"/>
      <c r="U529" s="14"/>
      <c r="V529" s="35"/>
      <c r="W529" s="14"/>
    </row>
    <row r="530" spans="1:23" x14ac:dyDescent="0.25">
      <c r="A530" s="14"/>
      <c r="B530" s="14"/>
      <c r="C530" s="14"/>
      <c r="D530" s="14"/>
      <c r="E530" s="14"/>
      <c r="F530" s="35"/>
      <c r="G530" s="36"/>
      <c r="H530" s="36"/>
      <c r="I530" s="36"/>
      <c r="J530" s="136"/>
      <c r="K530" s="36"/>
      <c r="L530" s="36"/>
      <c r="M530" s="36"/>
      <c r="N530" s="36"/>
      <c r="O530" s="36"/>
      <c r="P530" s="36"/>
      <c r="Q530" s="36"/>
      <c r="R530" s="36"/>
      <c r="S530" s="36"/>
      <c r="T530" s="36"/>
      <c r="U530" s="36"/>
      <c r="V530" s="42"/>
      <c r="W530" s="36"/>
    </row>
    <row r="531" spans="1:23" x14ac:dyDescent="0.25">
      <c r="A531" s="14"/>
      <c r="B531" s="14"/>
      <c r="C531" s="14"/>
      <c r="D531" s="14"/>
      <c r="E531" s="14"/>
      <c r="F531" s="35"/>
      <c r="G531" s="36"/>
      <c r="H531" s="36"/>
      <c r="I531" s="36"/>
      <c r="J531" s="136"/>
      <c r="K531" s="36"/>
      <c r="L531" s="36"/>
      <c r="M531" s="36"/>
      <c r="N531" s="36"/>
      <c r="O531" s="36"/>
      <c r="P531" s="36"/>
      <c r="Q531" s="36"/>
      <c r="R531" s="36"/>
      <c r="S531" s="36"/>
      <c r="T531" s="36"/>
      <c r="U531" s="36"/>
      <c r="V531" s="42"/>
      <c r="W531" s="36"/>
    </row>
    <row r="532" spans="1:23" x14ac:dyDescent="0.25">
      <c r="A532" s="14"/>
      <c r="B532" s="14"/>
      <c r="C532" s="14"/>
      <c r="D532" s="14"/>
      <c r="E532" s="14"/>
      <c r="F532" s="35"/>
      <c r="G532" s="36"/>
      <c r="H532" s="36"/>
      <c r="I532" s="36"/>
      <c r="J532" s="136"/>
      <c r="K532" s="36"/>
      <c r="L532" s="36"/>
      <c r="M532" s="36"/>
      <c r="N532" s="36"/>
      <c r="O532" s="36"/>
      <c r="P532" s="36"/>
      <c r="Q532" s="36"/>
      <c r="R532" s="36"/>
      <c r="S532" s="36"/>
      <c r="T532" s="36"/>
      <c r="U532" s="36"/>
      <c r="V532" s="42"/>
      <c r="W532" s="36"/>
    </row>
    <row r="533" spans="1:23" x14ac:dyDescent="0.25">
      <c r="A533" s="14"/>
      <c r="B533" s="14"/>
      <c r="C533" s="14"/>
      <c r="D533" s="14"/>
      <c r="E533" s="14"/>
      <c r="F533" s="35"/>
      <c r="G533" s="36"/>
      <c r="H533" s="36"/>
      <c r="I533" s="36"/>
      <c r="J533" s="136"/>
      <c r="K533" s="36"/>
      <c r="L533" s="36"/>
      <c r="M533" s="36"/>
      <c r="N533" s="36"/>
      <c r="O533" s="36"/>
      <c r="P533" s="36"/>
      <c r="Q533" s="36"/>
      <c r="R533" s="36"/>
      <c r="S533" s="36"/>
      <c r="T533" s="36"/>
      <c r="U533" s="36"/>
      <c r="V533" s="42"/>
      <c r="W533" s="36"/>
    </row>
    <row r="534" spans="1:23" x14ac:dyDescent="0.25">
      <c r="A534" s="14"/>
      <c r="B534" s="14"/>
      <c r="C534" s="14"/>
      <c r="D534" s="14"/>
      <c r="E534" s="14"/>
      <c r="F534" s="35"/>
      <c r="G534" s="36"/>
      <c r="H534" s="36"/>
      <c r="I534" s="36"/>
      <c r="J534" s="136"/>
      <c r="K534" s="36"/>
      <c r="L534" s="36"/>
      <c r="M534" s="36"/>
      <c r="N534" s="36"/>
      <c r="O534" s="36"/>
      <c r="P534" s="36"/>
      <c r="Q534" s="36"/>
      <c r="R534" s="36"/>
      <c r="S534" s="36"/>
      <c r="T534" s="36"/>
      <c r="U534" s="36"/>
      <c r="V534" s="42"/>
      <c r="W534" s="36"/>
    </row>
    <row r="535" spans="1:23" x14ac:dyDescent="0.25">
      <c r="A535" s="14"/>
      <c r="B535" s="14"/>
      <c r="C535" s="14"/>
      <c r="D535" s="14"/>
      <c r="E535" s="14"/>
      <c r="F535" s="35"/>
      <c r="G535" s="14"/>
      <c r="H535" s="14"/>
      <c r="I535" s="14"/>
      <c r="J535" s="30"/>
      <c r="K535" s="14"/>
      <c r="L535" s="14"/>
      <c r="M535" s="14"/>
      <c r="N535" s="14"/>
      <c r="O535" s="14"/>
      <c r="P535" s="14"/>
      <c r="Q535" s="14"/>
      <c r="R535" s="14"/>
      <c r="S535" s="14"/>
      <c r="T535" s="14"/>
      <c r="U535" s="14"/>
      <c r="V535" s="35"/>
      <c r="W535" s="14"/>
    </row>
    <row r="536" spans="1:23" x14ac:dyDescent="0.25">
      <c r="A536" s="14"/>
      <c r="B536" s="14"/>
      <c r="C536" s="14"/>
      <c r="D536" s="14"/>
      <c r="E536" s="14"/>
      <c r="F536" s="35"/>
      <c r="G536" s="36"/>
      <c r="H536" s="36"/>
      <c r="I536" s="36"/>
      <c r="J536" s="136"/>
      <c r="K536" s="36"/>
      <c r="L536" s="36"/>
      <c r="M536" s="36"/>
      <c r="N536" s="36"/>
      <c r="O536" s="36"/>
      <c r="P536" s="36"/>
      <c r="Q536" s="36"/>
      <c r="R536" s="36"/>
      <c r="S536" s="36"/>
      <c r="T536" s="36"/>
      <c r="U536" s="36"/>
      <c r="V536" s="42"/>
      <c r="W536" s="36"/>
    </row>
    <row r="537" spans="1:23" x14ac:dyDescent="0.25">
      <c r="A537" s="14"/>
      <c r="B537" s="14"/>
      <c r="C537" s="14"/>
      <c r="D537" s="14"/>
      <c r="E537" s="14"/>
      <c r="F537" s="35"/>
      <c r="G537" s="36"/>
      <c r="H537" s="36"/>
      <c r="I537" s="36"/>
      <c r="J537" s="136"/>
      <c r="K537" s="36"/>
      <c r="L537" s="36"/>
      <c r="M537" s="36"/>
      <c r="N537" s="36"/>
      <c r="O537" s="36"/>
      <c r="P537" s="36"/>
      <c r="Q537" s="36"/>
      <c r="R537" s="36"/>
      <c r="S537" s="36"/>
      <c r="T537" s="36"/>
      <c r="U537" s="36"/>
      <c r="V537" s="42"/>
      <c r="W537" s="36"/>
    </row>
    <row r="538" spans="1:23" x14ac:dyDescent="0.25">
      <c r="A538" s="14"/>
      <c r="B538" s="14"/>
      <c r="C538" s="14"/>
      <c r="D538" s="14"/>
      <c r="E538" s="14"/>
      <c r="F538" s="35"/>
      <c r="G538" s="36"/>
      <c r="H538" s="36"/>
      <c r="I538" s="36"/>
      <c r="J538" s="136"/>
      <c r="K538" s="36"/>
      <c r="L538" s="36"/>
      <c r="M538" s="36"/>
      <c r="N538" s="36"/>
      <c r="O538" s="36"/>
      <c r="P538" s="36"/>
      <c r="Q538" s="36"/>
      <c r="R538" s="36"/>
      <c r="S538" s="36"/>
      <c r="T538" s="36"/>
      <c r="U538" s="36"/>
      <c r="V538" s="42"/>
      <c r="W538" s="36"/>
    </row>
    <row r="539" spans="1:23" x14ac:dyDescent="0.25">
      <c r="A539" s="14"/>
      <c r="B539" s="14"/>
      <c r="C539" s="14"/>
      <c r="D539" s="14"/>
      <c r="E539" s="14"/>
      <c r="F539" s="35"/>
      <c r="G539" s="36"/>
      <c r="H539" s="36"/>
      <c r="I539" s="36"/>
      <c r="J539" s="136"/>
      <c r="K539" s="36"/>
      <c r="L539" s="36"/>
      <c r="M539" s="36"/>
      <c r="N539" s="36"/>
      <c r="O539" s="36"/>
      <c r="P539" s="36"/>
      <c r="Q539" s="36"/>
      <c r="R539" s="36"/>
      <c r="S539" s="36"/>
      <c r="T539" s="36"/>
      <c r="U539" s="36"/>
      <c r="V539" s="42"/>
      <c r="W539" s="36"/>
    </row>
    <row r="540" spans="1:23" x14ac:dyDescent="0.25">
      <c r="A540" s="14"/>
      <c r="B540" s="14"/>
      <c r="C540" s="14"/>
      <c r="D540" s="14"/>
      <c r="E540" s="14"/>
      <c r="F540" s="35"/>
      <c r="G540" s="36"/>
      <c r="H540" s="36"/>
      <c r="I540" s="36"/>
      <c r="J540" s="136"/>
      <c r="K540" s="36"/>
      <c r="L540" s="36"/>
      <c r="M540" s="36"/>
      <c r="N540" s="36"/>
      <c r="O540" s="36"/>
      <c r="P540" s="36"/>
      <c r="Q540" s="36"/>
      <c r="R540" s="36"/>
      <c r="S540" s="36"/>
      <c r="T540" s="36"/>
      <c r="U540" s="36"/>
      <c r="V540" s="42"/>
      <c r="W540" s="36"/>
    </row>
    <row r="541" spans="1:23" x14ac:dyDescent="0.25">
      <c r="A541" s="14"/>
      <c r="B541" s="14"/>
      <c r="C541" s="14"/>
      <c r="D541" s="14"/>
      <c r="E541" s="14"/>
      <c r="F541" s="35"/>
      <c r="G541" s="14"/>
      <c r="H541" s="14"/>
      <c r="I541" s="14"/>
      <c r="J541" s="30"/>
      <c r="K541" s="14"/>
      <c r="L541" s="14"/>
      <c r="M541" s="14"/>
      <c r="N541" s="14"/>
      <c r="O541" s="14"/>
      <c r="P541" s="14"/>
      <c r="Q541" s="14"/>
      <c r="R541" s="14"/>
      <c r="S541" s="14"/>
      <c r="T541" s="14"/>
      <c r="U541" s="14"/>
      <c r="V541" s="35"/>
      <c r="W541" s="14"/>
    </row>
    <row r="542" spans="1:23" x14ac:dyDescent="0.25">
      <c r="A542" s="14"/>
      <c r="B542" s="14"/>
      <c r="C542" s="14"/>
      <c r="D542" s="14"/>
      <c r="E542" s="14"/>
      <c r="F542" s="35"/>
      <c r="G542" s="36"/>
      <c r="H542" s="36"/>
      <c r="I542" s="36"/>
      <c r="J542" s="136"/>
      <c r="K542" s="36"/>
      <c r="L542" s="36"/>
      <c r="M542" s="36"/>
      <c r="N542" s="36"/>
      <c r="O542" s="36"/>
      <c r="P542" s="36"/>
      <c r="Q542" s="36"/>
      <c r="R542" s="36"/>
      <c r="S542" s="36"/>
      <c r="T542" s="36"/>
      <c r="U542" s="36"/>
      <c r="V542" s="42"/>
      <c r="W542" s="36"/>
    </row>
    <row r="543" spans="1:23" x14ac:dyDescent="0.25">
      <c r="A543" s="14"/>
      <c r="B543" s="14"/>
      <c r="C543" s="14"/>
      <c r="D543" s="14"/>
      <c r="E543" s="14"/>
      <c r="F543" s="35"/>
      <c r="G543" s="36"/>
      <c r="H543" s="36"/>
      <c r="I543" s="36"/>
      <c r="J543" s="136"/>
      <c r="K543" s="36"/>
      <c r="L543" s="36"/>
      <c r="M543" s="36"/>
      <c r="N543" s="36"/>
      <c r="O543" s="36"/>
      <c r="P543" s="36"/>
      <c r="Q543" s="36"/>
      <c r="R543" s="36"/>
      <c r="S543" s="36"/>
      <c r="T543" s="36"/>
      <c r="U543" s="36"/>
      <c r="V543" s="42"/>
      <c r="W543" s="36"/>
    </row>
    <row r="544" spans="1:23" x14ac:dyDescent="0.25">
      <c r="A544" s="14"/>
      <c r="B544" s="14"/>
      <c r="C544" s="14"/>
      <c r="D544" s="14"/>
      <c r="E544" s="14"/>
      <c r="F544" s="35"/>
      <c r="G544" s="36"/>
      <c r="H544" s="36"/>
      <c r="I544" s="36"/>
      <c r="J544" s="136"/>
      <c r="K544" s="36"/>
      <c r="L544" s="36"/>
      <c r="M544" s="36"/>
      <c r="N544" s="36"/>
      <c r="O544" s="36"/>
      <c r="P544" s="36"/>
      <c r="Q544" s="36"/>
      <c r="R544" s="36"/>
      <c r="S544" s="36"/>
      <c r="T544" s="36"/>
      <c r="U544" s="36"/>
      <c r="V544" s="42"/>
      <c r="W544" s="36"/>
    </row>
    <row r="545" spans="1:23" x14ac:dyDescent="0.25">
      <c r="A545" s="14"/>
      <c r="B545" s="14"/>
      <c r="C545" s="14"/>
      <c r="D545" s="14"/>
      <c r="E545" s="14"/>
      <c r="F545" s="35"/>
      <c r="G545" s="36"/>
      <c r="H545" s="36"/>
      <c r="I545" s="36"/>
      <c r="J545" s="136"/>
      <c r="K545" s="36"/>
      <c r="L545" s="36"/>
      <c r="M545" s="36"/>
      <c r="N545" s="36"/>
      <c r="O545" s="36"/>
      <c r="P545" s="36"/>
      <c r="Q545" s="36"/>
      <c r="R545" s="36"/>
      <c r="S545" s="36"/>
      <c r="T545" s="36"/>
      <c r="U545" s="36"/>
      <c r="V545" s="42"/>
      <c r="W545" s="36"/>
    </row>
    <row r="546" spans="1:23" x14ac:dyDescent="0.25">
      <c r="A546" s="14"/>
      <c r="B546" s="14"/>
      <c r="C546" s="14"/>
      <c r="D546" s="14"/>
      <c r="E546" s="14"/>
      <c r="F546" s="35"/>
      <c r="G546" s="36"/>
      <c r="H546" s="36"/>
      <c r="I546" s="36"/>
      <c r="J546" s="136"/>
      <c r="K546" s="36"/>
      <c r="L546" s="36"/>
      <c r="M546" s="36"/>
      <c r="N546" s="36"/>
      <c r="O546" s="36"/>
      <c r="P546" s="36"/>
      <c r="Q546" s="36"/>
      <c r="R546" s="36"/>
      <c r="S546" s="36"/>
      <c r="T546" s="36"/>
      <c r="U546" s="36"/>
      <c r="V546" s="42"/>
      <c r="W546" s="36"/>
    </row>
    <row r="547" spans="1:23" x14ac:dyDescent="0.25">
      <c r="A547" s="14"/>
      <c r="B547" s="14"/>
      <c r="C547" s="14"/>
      <c r="D547" s="14"/>
      <c r="E547" s="14"/>
      <c r="F547" s="35"/>
      <c r="G547" s="14"/>
      <c r="H547" s="14"/>
      <c r="I547" s="14"/>
      <c r="J547" s="30"/>
      <c r="K547" s="14"/>
      <c r="L547" s="14"/>
      <c r="M547" s="14"/>
      <c r="N547" s="14"/>
      <c r="O547" s="14"/>
      <c r="P547" s="14"/>
      <c r="Q547" s="14"/>
      <c r="R547" s="14"/>
      <c r="S547" s="14"/>
      <c r="T547" s="14"/>
      <c r="U547" s="14"/>
      <c r="V547" s="35"/>
      <c r="W547" s="14"/>
    </row>
    <row r="548" spans="1:23" x14ac:dyDescent="0.25">
      <c r="A548" s="14"/>
      <c r="B548" s="14"/>
      <c r="C548" s="14"/>
      <c r="D548" s="14"/>
      <c r="E548" s="14"/>
      <c r="F548" s="35"/>
      <c r="G548" s="36"/>
      <c r="H548" s="36"/>
      <c r="I548" s="36"/>
      <c r="J548" s="136"/>
      <c r="K548" s="36"/>
      <c r="L548" s="36"/>
      <c r="M548" s="36"/>
      <c r="N548" s="36"/>
      <c r="O548" s="36"/>
      <c r="P548" s="36"/>
      <c r="Q548" s="36"/>
      <c r="R548" s="36"/>
      <c r="S548" s="36"/>
      <c r="T548" s="36"/>
      <c r="U548" s="36"/>
      <c r="V548" s="42"/>
      <c r="W548" s="36"/>
    </row>
    <row r="549" spans="1:23" x14ac:dyDescent="0.25">
      <c r="A549" s="14"/>
      <c r="B549" s="14"/>
      <c r="C549" s="14"/>
      <c r="D549" s="14"/>
      <c r="E549" s="14"/>
      <c r="F549" s="35"/>
      <c r="G549" s="36"/>
      <c r="H549" s="36"/>
      <c r="I549" s="36"/>
      <c r="J549" s="136"/>
      <c r="K549" s="36"/>
      <c r="L549" s="36"/>
      <c r="M549" s="36"/>
      <c r="N549" s="36"/>
      <c r="O549" s="36"/>
      <c r="P549" s="36"/>
      <c r="Q549" s="36"/>
      <c r="R549" s="36"/>
      <c r="S549" s="36"/>
      <c r="T549" s="36"/>
      <c r="U549" s="36"/>
      <c r="V549" s="42"/>
      <c r="W549" s="36"/>
    </row>
    <row r="550" spans="1:23" x14ac:dyDescent="0.25">
      <c r="A550" s="14"/>
      <c r="B550" s="14"/>
      <c r="C550" s="14"/>
      <c r="D550" s="14"/>
      <c r="E550" s="14"/>
      <c r="F550" s="35"/>
      <c r="G550" s="36"/>
      <c r="H550" s="36"/>
      <c r="I550" s="36"/>
      <c r="J550" s="136"/>
      <c r="K550" s="36"/>
      <c r="L550" s="36"/>
      <c r="M550" s="36"/>
      <c r="N550" s="36"/>
      <c r="O550" s="36"/>
      <c r="P550" s="36"/>
      <c r="Q550" s="36"/>
      <c r="R550" s="36"/>
      <c r="S550" s="36"/>
      <c r="T550" s="36"/>
      <c r="U550" s="36"/>
      <c r="V550" s="42"/>
      <c r="W550" s="36"/>
    </row>
    <row r="551" spans="1:23" x14ac:dyDescent="0.25">
      <c r="A551" s="14"/>
      <c r="B551" s="14"/>
      <c r="C551" s="14"/>
      <c r="D551" s="14"/>
      <c r="E551" s="14"/>
      <c r="F551" s="35"/>
      <c r="G551" s="36"/>
      <c r="H551" s="36"/>
      <c r="I551" s="36"/>
      <c r="J551" s="136"/>
      <c r="K551" s="36"/>
      <c r="L551" s="36"/>
      <c r="M551" s="36"/>
      <c r="N551" s="36"/>
      <c r="O551" s="36"/>
      <c r="P551" s="36"/>
      <c r="Q551" s="36"/>
      <c r="R551" s="36"/>
      <c r="S551" s="36"/>
      <c r="T551" s="36"/>
      <c r="U551" s="36"/>
      <c r="V551" s="42"/>
      <c r="W551" s="36"/>
    </row>
    <row r="552" spans="1:23" x14ac:dyDescent="0.25">
      <c r="A552" s="14"/>
      <c r="B552" s="14"/>
      <c r="C552" s="14"/>
      <c r="D552" s="14"/>
      <c r="E552" s="14"/>
      <c r="F552" s="35"/>
      <c r="G552" s="36"/>
      <c r="H552" s="36"/>
      <c r="I552" s="36"/>
      <c r="J552" s="136"/>
      <c r="K552" s="36"/>
      <c r="L552" s="36"/>
      <c r="M552" s="36"/>
      <c r="N552" s="36"/>
      <c r="O552" s="36"/>
      <c r="P552" s="36"/>
      <c r="Q552" s="36"/>
      <c r="R552" s="36"/>
      <c r="S552" s="36"/>
      <c r="T552" s="36"/>
      <c r="U552" s="36"/>
      <c r="V552" s="42"/>
      <c r="W552" s="36"/>
    </row>
    <row r="553" spans="1:23" x14ac:dyDescent="0.25">
      <c r="A553" s="14"/>
      <c r="B553" s="14"/>
      <c r="C553" s="14"/>
      <c r="D553" s="14"/>
      <c r="E553" s="14"/>
      <c r="F553" s="35"/>
      <c r="G553" s="14"/>
      <c r="H553" s="14"/>
      <c r="I553" s="14"/>
      <c r="J553" s="30"/>
      <c r="K553" s="14"/>
      <c r="L553" s="14"/>
      <c r="M553" s="14"/>
      <c r="N553" s="14"/>
      <c r="O553" s="14"/>
      <c r="P553" s="14"/>
      <c r="Q553" s="14"/>
      <c r="R553" s="14"/>
      <c r="S553" s="14"/>
      <c r="T553" s="14"/>
      <c r="U553" s="14"/>
      <c r="V553" s="35"/>
      <c r="W553" s="14"/>
    </row>
    <row r="554" spans="1:23" x14ac:dyDescent="0.25">
      <c r="A554" s="14"/>
      <c r="B554" s="14"/>
      <c r="C554" s="14"/>
      <c r="D554" s="14"/>
      <c r="E554" s="14"/>
      <c r="F554" s="35"/>
      <c r="G554" s="36"/>
      <c r="H554" s="36"/>
      <c r="I554" s="36"/>
      <c r="J554" s="136"/>
      <c r="K554" s="36"/>
      <c r="L554" s="36"/>
      <c r="M554" s="36"/>
      <c r="N554" s="36"/>
      <c r="O554" s="36"/>
      <c r="P554" s="36"/>
      <c r="Q554" s="36"/>
      <c r="R554" s="36"/>
      <c r="S554" s="36"/>
      <c r="T554" s="36"/>
      <c r="U554" s="36"/>
      <c r="V554" s="42"/>
      <c r="W554" s="36"/>
    </row>
    <row r="555" spans="1:23" x14ac:dyDescent="0.25">
      <c r="A555" s="14"/>
      <c r="B555" s="14"/>
      <c r="C555" s="14"/>
      <c r="D555" s="14"/>
      <c r="E555" s="14"/>
      <c r="F555" s="35"/>
      <c r="G555" s="36"/>
      <c r="H555" s="36"/>
      <c r="I555" s="36"/>
      <c r="J555" s="136"/>
      <c r="K555" s="36"/>
      <c r="L555" s="36"/>
      <c r="M555" s="36"/>
      <c r="N555" s="36"/>
      <c r="O555" s="36"/>
      <c r="P555" s="36"/>
      <c r="Q555" s="36"/>
      <c r="R555" s="36"/>
      <c r="S555" s="36"/>
      <c r="T555" s="36"/>
      <c r="U555" s="36"/>
      <c r="V555" s="42"/>
      <c r="W555" s="36"/>
    </row>
    <row r="556" spans="1:23" x14ac:dyDescent="0.25">
      <c r="A556" s="14"/>
      <c r="B556" s="14"/>
      <c r="C556" s="14"/>
      <c r="D556" s="14"/>
      <c r="E556" s="14"/>
      <c r="F556" s="35"/>
      <c r="G556" s="36"/>
      <c r="H556" s="36"/>
      <c r="I556" s="36"/>
      <c r="J556" s="136"/>
      <c r="K556" s="36"/>
      <c r="L556" s="36"/>
      <c r="M556" s="36"/>
      <c r="N556" s="36"/>
      <c r="O556" s="36"/>
      <c r="P556" s="36"/>
      <c r="Q556" s="36"/>
      <c r="R556" s="36"/>
      <c r="S556" s="36"/>
      <c r="T556" s="36"/>
      <c r="U556" s="36"/>
      <c r="V556" s="42"/>
      <c r="W556" s="36"/>
    </row>
    <row r="557" spans="1:23" x14ac:dyDescent="0.25">
      <c r="A557" s="14"/>
      <c r="B557" s="14"/>
      <c r="C557" s="14"/>
      <c r="D557" s="14"/>
      <c r="E557" s="14"/>
      <c r="F557" s="35"/>
      <c r="G557" s="36"/>
      <c r="H557" s="36"/>
      <c r="I557" s="36"/>
      <c r="J557" s="136"/>
      <c r="K557" s="36"/>
      <c r="L557" s="36"/>
      <c r="M557" s="36"/>
      <c r="N557" s="36"/>
      <c r="O557" s="36"/>
      <c r="P557" s="36"/>
      <c r="Q557" s="36"/>
      <c r="R557" s="36"/>
      <c r="S557" s="36"/>
      <c r="T557" s="36"/>
      <c r="U557" s="36"/>
      <c r="V557" s="42"/>
      <c r="W557" s="36"/>
    </row>
    <row r="558" spans="1:23" x14ac:dyDescent="0.25">
      <c r="A558" s="14"/>
      <c r="B558" s="14"/>
      <c r="C558" s="14"/>
      <c r="D558" s="14"/>
      <c r="E558" s="14"/>
      <c r="F558" s="35"/>
      <c r="G558" s="36"/>
      <c r="H558" s="36"/>
      <c r="I558" s="36"/>
      <c r="J558" s="136"/>
      <c r="K558" s="36"/>
      <c r="L558" s="36"/>
      <c r="M558" s="36"/>
      <c r="N558" s="36"/>
      <c r="O558" s="36"/>
      <c r="P558" s="36"/>
      <c r="Q558" s="36"/>
      <c r="R558" s="36"/>
      <c r="S558" s="36"/>
      <c r="T558" s="36"/>
      <c r="U558" s="36"/>
      <c r="V558" s="42"/>
      <c r="W558" s="36"/>
    </row>
    <row r="559" spans="1:23" x14ac:dyDescent="0.25">
      <c r="A559" s="14"/>
      <c r="B559" s="14"/>
      <c r="C559" s="14"/>
      <c r="D559" s="14"/>
      <c r="E559" s="14"/>
      <c r="F559" s="35"/>
      <c r="G559" s="14"/>
      <c r="H559" s="14"/>
      <c r="I559" s="14"/>
      <c r="J559" s="30"/>
      <c r="K559" s="14"/>
      <c r="L559" s="14"/>
      <c r="M559" s="14"/>
      <c r="N559" s="14"/>
      <c r="O559" s="14"/>
      <c r="P559" s="14"/>
      <c r="Q559" s="14"/>
      <c r="R559" s="14"/>
      <c r="S559" s="14"/>
      <c r="T559" s="14"/>
      <c r="U559" s="14"/>
      <c r="V559" s="35"/>
      <c r="W559" s="14"/>
    </row>
    <row r="560" spans="1:23" x14ac:dyDescent="0.25">
      <c r="A560" s="14"/>
      <c r="B560" s="14"/>
      <c r="C560" s="14"/>
      <c r="D560" s="14"/>
      <c r="E560" s="14"/>
      <c r="F560" s="35"/>
      <c r="G560" s="36"/>
      <c r="H560" s="36"/>
      <c r="I560" s="36"/>
      <c r="J560" s="136"/>
      <c r="K560" s="36"/>
      <c r="L560" s="36"/>
      <c r="M560" s="36"/>
      <c r="N560" s="36"/>
      <c r="O560" s="36"/>
      <c r="P560" s="36"/>
      <c r="Q560" s="36"/>
      <c r="R560" s="36"/>
      <c r="S560" s="36"/>
      <c r="T560" s="36"/>
      <c r="U560" s="36"/>
      <c r="V560" s="42"/>
      <c r="W560" s="36"/>
    </row>
    <row r="561" spans="1:23" x14ac:dyDescent="0.25">
      <c r="A561" s="14"/>
      <c r="B561" s="14"/>
      <c r="C561" s="14"/>
      <c r="D561" s="14"/>
      <c r="E561" s="14"/>
      <c r="F561" s="35"/>
      <c r="G561" s="36"/>
      <c r="H561" s="36"/>
      <c r="I561" s="36"/>
      <c r="J561" s="136"/>
      <c r="K561" s="36"/>
      <c r="L561" s="36"/>
      <c r="M561" s="36"/>
      <c r="N561" s="36"/>
      <c r="O561" s="36"/>
      <c r="P561" s="36"/>
      <c r="Q561" s="36"/>
      <c r="R561" s="36"/>
      <c r="S561" s="36"/>
      <c r="T561" s="36"/>
      <c r="U561" s="36"/>
      <c r="V561" s="42"/>
      <c r="W561" s="36"/>
    </row>
    <row r="562" spans="1:23" x14ac:dyDescent="0.25">
      <c r="A562" s="14"/>
      <c r="B562" s="14"/>
      <c r="C562" s="14"/>
      <c r="D562" s="14"/>
      <c r="E562" s="14"/>
      <c r="F562" s="35"/>
      <c r="G562" s="36"/>
      <c r="H562" s="36"/>
      <c r="I562" s="36"/>
      <c r="J562" s="136"/>
      <c r="K562" s="36"/>
      <c r="L562" s="36"/>
      <c r="M562" s="36"/>
      <c r="N562" s="36"/>
      <c r="O562" s="36"/>
      <c r="P562" s="36"/>
      <c r="Q562" s="36"/>
      <c r="R562" s="36"/>
      <c r="S562" s="36"/>
      <c r="T562" s="36"/>
      <c r="U562" s="36"/>
      <c r="V562" s="42"/>
      <c r="W562" s="36"/>
    </row>
    <row r="563" spans="1:23" x14ac:dyDescent="0.25">
      <c r="A563" s="14"/>
      <c r="B563" s="14"/>
      <c r="C563" s="14"/>
      <c r="D563" s="14"/>
      <c r="E563" s="14"/>
      <c r="F563" s="35"/>
      <c r="G563" s="36"/>
      <c r="H563" s="36"/>
      <c r="I563" s="36"/>
      <c r="J563" s="136"/>
      <c r="K563" s="36"/>
      <c r="L563" s="36"/>
      <c r="M563" s="36"/>
      <c r="N563" s="36"/>
      <c r="O563" s="36"/>
      <c r="P563" s="36"/>
      <c r="Q563" s="36"/>
      <c r="R563" s="36"/>
      <c r="S563" s="36"/>
      <c r="T563" s="36"/>
      <c r="U563" s="36"/>
      <c r="V563" s="42"/>
      <c r="W563" s="36"/>
    </row>
    <row r="564" spans="1:23" x14ac:dyDescent="0.25">
      <c r="A564" s="14"/>
      <c r="B564" s="14"/>
      <c r="C564" s="14"/>
      <c r="D564" s="14"/>
      <c r="E564" s="14"/>
      <c r="F564" s="35"/>
      <c r="G564" s="36"/>
      <c r="H564" s="36"/>
      <c r="I564" s="36"/>
      <c r="J564" s="136"/>
      <c r="K564" s="36"/>
      <c r="L564" s="36"/>
      <c r="M564" s="36"/>
      <c r="N564" s="36"/>
      <c r="O564" s="36"/>
      <c r="P564" s="36"/>
      <c r="Q564" s="36"/>
      <c r="R564" s="36"/>
      <c r="S564" s="36"/>
      <c r="T564" s="36"/>
      <c r="U564" s="36"/>
      <c r="V564" s="42"/>
      <c r="W564" s="36"/>
    </row>
    <row r="565" spans="1:23" x14ac:dyDescent="0.25">
      <c r="A565" s="14"/>
      <c r="B565" s="14"/>
      <c r="C565" s="14"/>
      <c r="D565" s="14"/>
      <c r="E565" s="14"/>
      <c r="F565" s="35"/>
      <c r="G565" s="14"/>
      <c r="H565" s="14"/>
      <c r="I565" s="14"/>
      <c r="J565" s="30"/>
      <c r="K565" s="14"/>
      <c r="L565" s="14"/>
      <c r="M565" s="14"/>
      <c r="N565" s="14"/>
      <c r="O565" s="14"/>
      <c r="P565" s="14"/>
      <c r="Q565" s="14"/>
      <c r="R565" s="14"/>
      <c r="S565" s="14"/>
      <c r="T565" s="14"/>
      <c r="U565" s="14"/>
      <c r="V565" s="35"/>
      <c r="W565" s="14"/>
    </row>
    <row r="566" spans="1:23" x14ac:dyDescent="0.25">
      <c r="A566" s="14"/>
      <c r="B566" s="14"/>
      <c r="C566" s="14"/>
      <c r="D566" s="14"/>
      <c r="E566" s="14"/>
      <c r="F566" s="35"/>
      <c r="G566" s="36"/>
      <c r="H566" s="36"/>
      <c r="I566" s="36"/>
      <c r="J566" s="136"/>
      <c r="K566" s="36"/>
      <c r="L566" s="36"/>
      <c r="M566" s="36"/>
      <c r="N566" s="36"/>
      <c r="O566" s="36"/>
      <c r="P566" s="36"/>
      <c r="Q566" s="36"/>
      <c r="R566" s="36"/>
      <c r="S566" s="36"/>
      <c r="T566" s="36"/>
      <c r="U566" s="36"/>
      <c r="V566" s="42"/>
      <c r="W566" s="36"/>
    </row>
    <row r="567" spans="1:23" x14ac:dyDescent="0.25">
      <c r="A567" s="14"/>
      <c r="B567" s="14"/>
      <c r="C567" s="14"/>
      <c r="D567" s="14"/>
      <c r="E567" s="14"/>
      <c r="F567" s="35"/>
      <c r="G567" s="36"/>
      <c r="H567" s="36"/>
      <c r="I567" s="36"/>
      <c r="J567" s="136"/>
      <c r="K567" s="36"/>
      <c r="L567" s="36"/>
      <c r="M567" s="36"/>
      <c r="N567" s="36"/>
      <c r="O567" s="36"/>
      <c r="P567" s="36"/>
      <c r="Q567" s="36"/>
      <c r="R567" s="36"/>
      <c r="S567" s="36"/>
      <c r="T567" s="36"/>
      <c r="U567" s="36"/>
      <c r="V567" s="42"/>
      <c r="W567" s="36"/>
    </row>
    <row r="568" spans="1:23" x14ac:dyDescent="0.25">
      <c r="A568" s="14"/>
      <c r="B568" s="14"/>
      <c r="C568" s="14"/>
      <c r="D568" s="14"/>
      <c r="E568" s="14"/>
      <c r="F568" s="35"/>
      <c r="G568" s="36"/>
      <c r="H568" s="36"/>
      <c r="I568" s="36"/>
      <c r="J568" s="136"/>
      <c r="K568" s="36"/>
      <c r="L568" s="36"/>
      <c r="M568" s="36"/>
      <c r="N568" s="36"/>
      <c r="O568" s="36"/>
      <c r="P568" s="36"/>
      <c r="Q568" s="36"/>
      <c r="R568" s="36"/>
      <c r="S568" s="36"/>
      <c r="T568" s="36"/>
      <c r="U568" s="36"/>
      <c r="V568" s="42"/>
      <c r="W568" s="36"/>
    </row>
    <row r="569" spans="1:23" x14ac:dyDescent="0.25">
      <c r="A569" s="14"/>
      <c r="B569" s="14"/>
      <c r="C569" s="14"/>
      <c r="D569" s="14"/>
      <c r="E569" s="14"/>
      <c r="F569" s="35"/>
      <c r="G569" s="36"/>
      <c r="H569" s="36"/>
      <c r="I569" s="36"/>
      <c r="J569" s="136"/>
      <c r="K569" s="36"/>
      <c r="L569" s="36"/>
      <c r="M569" s="36"/>
      <c r="N569" s="36"/>
      <c r="O569" s="36"/>
      <c r="P569" s="36"/>
      <c r="Q569" s="36"/>
      <c r="R569" s="36"/>
      <c r="S569" s="36"/>
      <c r="T569" s="36"/>
      <c r="U569" s="36"/>
      <c r="V569" s="42"/>
      <c r="W569" s="36"/>
    </row>
    <row r="570" spans="1:23" x14ac:dyDescent="0.25">
      <c r="A570" s="14"/>
      <c r="B570" s="14"/>
      <c r="C570" s="14"/>
      <c r="D570" s="14"/>
      <c r="E570" s="14"/>
      <c r="F570" s="35"/>
      <c r="G570" s="36"/>
      <c r="H570" s="36"/>
      <c r="I570" s="36"/>
      <c r="J570" s="136"/>
      <c r="K570" s="36"/>
      <c r="L570" s="36"/>
      <c r="M570" s="36"/>
      <c r="N570" s="36"/>
      <c r="O570" s="36"/>
      <c r="P570" s="36"/>
      <c r="Q570" s="36"/>
      <c r="R570" s="36"/>
      <c r="S570" s="36"/>
      <c r="T570" s="36"/>
      <c r="U570" s="36"/>
      <c r="V570" s="42"/>
      <c r="W570" s="36"/>
    </row>
    <row r="571" spans="1:23" x14ac:dyDescent="0.25">
      <c r="A571" s="14"/>
      <c r="B571" s="14"/>
      <c r="C571" s="14"/>
      <c r="D571" s="14"/>
      <c r="E571" s="14"/>
      <c r="F571" s="35"/>
      <c r="G571" s="14"/>
      <c r="H571" s="14"/>
      <c r="I571" s="14"/>
      <c r="J571" s="30"/>
      <c r="K571" s="14"/>
      <c r="L571" s="14"/>
      <c r="M571" s="14"/>
      <c r="N571" s="14"/>
      <c r="O571" s="14"/>
      <c r="P571" s="14"/>
      <c r="Q571" s="14"/>
      <c r="R571" s="14"/>
      <c r="S571" s="14"/>
      <c r="T571" s="14"/>
      <c r="U571" s="14"/>
      <c r="V571" s="35"/>
      <c r="W571" s="14"/>
    </row>
    <row r="572" spans="1:23" x14ac:dyDescent="0.25">
      <c r="A572" s="14"/>
      <c r="B572" s="14"/>
      <c r="C572" s="14"/>
      <c r="D572" s="14"/>
      <c r="E572" s="14"/>
      <c r="F572" s="35"/>
      <c r="G572" s="36"/>
      <c r="H572" s="36"/>
      <c r="I572" s="36"/>
      <c r="J572" s="136"/>
      <c r="K572" s="36"/>
      <c r="L572" s="36"/>
      <c r="M572" s="36"/>
      <c r="N572" s="36"/>
      <c r="O572" s="36"/>
      <c r="P572" s="36"/>
      <c r="Q572" s="36"/>
      <c r="R572" s="36"/>
      <c r="S572" s="36"/>
      <c r="T572" s="36"/>
      <c r="U572" s="36"/>
      <c r="V572" s="42"/>
      <c r="W572" s="36"/>
    </row>
    <row r="573" spans="1:23" x14ac:dyDescent="0.25">
      <c r="A573" s="14"/>
      <c r="B573" s="14"/>
      <c r="C573" s="14"/>
      <c r="D573" s="14"/>
      <c r="E573" s="14"/>
      <c r="F573" s="35"/>
      <c r="G573" s="36"/>
      <c r="H573" s="36"/>
      <c r="I573" s="36"/>
      <c r="J573" s="136"/>
      <c r="K573" s="36"/>
      <c r="L573" s="36"/>
      <c r="M573" s="36"/>
      <c r="N573" s="36"/>
      <c r="O573" s="36"/>
      <c r="P573" s="36"/>
      <c r="Q573" s="36"/>
      <c r="R573" s="36"/>
      <c r="S573" s="36"/>
      <c r="T573" s="36"/>
      <c r="U573" s="36"/>
      <c r="V573" s="42"/>
      <c r="W573" s="36"/>
    </row>
    <row r="574" spans="1:23" x14ac:dyDescent="0.25">
      <c r="A574" s="14"/>
      <c r="B574" s="14"/>
      <c r="C574" s="14"/>
      <c r="D574" s="14"/>
      <c r="E574" s="14"/>
      <c r="F574" s="35"/>
      <c r="G574" s="36"/>
      <c r="H574" s="36"/>
      <c r="I574" s="36"/>
      <c r="J574" s="136"/>
      <c r="K574" s="36"/>
      <c r="L574" s="36"/>
      <c r="M574" s="36"/>
      <c r="N574" s="36"/>
      <c r="O574" s="36"/>
      <c r="P574" s="36"/>
      <c r="Q574" s="36"/>
      <c r="R574" s="36"/>
      <c r="S574" s="36"/>
      <c r="T574" s="36"/>
      <c r="U574" s="36"/>
      <c r="V574" s="42"/>
      <c r="W574" s="36"/>
    </row>
    <row r="575" spans="1:23" x14ac:dyDescent="0.25">
      <c r="A575" s="14"/>
      <c r="B575" s="14"/>
      <c r="C575" s="14"/>
      <c r="D575" s="14"/>
      <c r="E575" s="14"/>
      <c r="F575" s="35"/>
      <c r="G575" s="36"/>
      <c r="H575" s="36"/>
      <c r="I575" s="36"/>
      <c r="J575" s="136"/>
      <c r="K575" s="36"/>
      <c r="L575" s="36"/>
      <c r="M575" s="36"/>
      <c r="N575" s="36"/>
      <c r="O575" s="36"/>
      <c r="P575" s="36"/>
      <c r="Q575" s="36"/>
      <c r="R575" s="36"/>
      <c r="S575" s="36"/>
      <c r="T575" s="36"/>
      <c r="U575" s="36"/>
      <c r="V575" s="42"/>
      <c r="W575" s="36"/>
    </row>
    <row r="576" spans="1:23" x14ac:dyDescent="0.25">
      <c r="A576" s="14"/>
      <c r="B576" s="14"/>
      <c r="C576" s="14"/>
      <c r="D576" s="14"/>
      <c r="E576" s="14"/>
      <c r="F576" s="35"/>
      <c r="G576" s="36"/>
      <c r="H576" s="36"/>
      <c r="I576" s="36"/>
      <c r="J576" s="136"/>
      <c r="K576" s="36"/>
      <c r="L576" s="36"/>
      <c r="M576" s="36"/>
      <c r="N576" s="36"/>
      <c r="O576" s="36"/>
      <c r="P576" s="36"/>
      <c r="Q576" s="36"/>
      <c r="R576" s="36"/>
      <c r="S576" s="36"/>
      <c r="T576" s="36"/>
      <c r="U576" s="36"/>
      <c r="V576" s="42"/>
      <c r="W576" s="36"/>
    </row>
    <row r="577" spans="1:23" x14ac:dyDescent="0.25">
      <c r="A577" s="14"/>
      <c r="B577" s="14"/>
      <c r="C577" s="14"/>
      <c r="D577" s="14"/>
      <c r="E577" s="14"/>
      <c r="F577" s="35"/>
      <c r="G577" s="14"/>
      <c r="H577" s="14"/>
      <c r="I577" s="14"/>
      <c r="J577" s="30"/>
      <c r="K577" s="14"/>
      <c r="L577" s="14"/>
      <c r="M577" s="14"/>
      <c r="N577" s="14"/>
      <c r="O577" s="14"/>
      <c r="P577" s="14"/>
      <c r="Q577" s="14"/>
      <c r="R577" s="14"/>
      <c r="S577" s="14"/>
      <c r="T577" s="14"/>
      <c r="U577" s="14"/>
      <c r="V577" s="35"/>
      <c r="W577" s="14"/>
    </row>
    <row r="578" spans="1:23" x14ac:dyDescent="0.25">
      <c r="A578" s="14"/>
      <c r="B578" s="14"/>
      <c r="C578" s="14"/>
      <c r="D578" s="14"/>
      <c r="E578" s="14"/>
      <c r="F578" s="35"/>
      <c r="G578" s="36"/>
      <c r="H578" s="36"/>
      <c r="I578" s="36"/>
      <c r="J578" s="136"/>
      <c r="K578" s="36"/>
      <c r="L578" s="36"/>
      <c r="M578" s="36"/>
      <c r="N578" s="36"/>
      <c r="O578" s="36"/>
      <c r="P578" s="36"/>
      <c r="Q578" s="36"/>
      <c r="R578" s="36"/>
      <c r="S578" s="36"/>
      <c r="T578" s="36"/>
      <c r="U578" s="36"/>
      <c r="V578" s="42"/>
      <c r="W578" s="36"/>
    </row>
    <row r="579" spans="1:23" x14ac:dyDescent="0.25">
      <c r="A579" s="14"/>
      <c r="B579" s="14"/>
      <c r="C579" s="14"/>
      <c r="D579" s="14"/>
      <c r="E579" s="14"/>
      <c r="F579" s="35"/>
      <c r="G579" s="36"/>
      <c r="H579" s="36"/>
      <c r="I579" s="36"/>
      <c r="J579" s="136"/>
      <c r="K579" s="36"/>
      <c r="L579" s="36"/>
      <c r="M579" s="36"/>
      <c r="N579" s="36"/>
      <c r="O579" s="36"/>
      <c r="P579" s="36"/>
      <c r="Q579" s="36"/>
      <c r="R579" s="36"/>
      <c r="S579" s="36"/>
      <c r="T579" s="36"/>
      <c r="U579" s="36"/>
      <c r="V579" s="42"/>
      <c r="W579" s="36"/>
    </row>
    <row r="580" spans="1:23" x14ac:dyDescent="0.25">
      <c r="A580" s="14"/>
      <c r="B580" s="14"/>
      <c r="C580" s="14"/>
      <c r="D580" s="14"/>
      <c r="E580" s="14"/>
      <c r="F580" s="35"/>
      <c r="G580" s="36"/>
      <c r="H580" s="36"/>
      <c r="I580" s="36"/>
      <c r="J580" s="136"/>
      <c r="K580" s="36"/>
      <c r="L580" s="36"/>
      <c r="M580" s="36"/>
      <c r="N580" s="36"/>
      <c r="O580" s="36"/>
      <c r="P580" s="36"/>
      <c r="Q580" s="36"/>
      <c r="R580" s="36"/>
      <c r="S580" s="36"/>
      <c r="T580" s="36"/>
      <c r="U580" s="36"/>
      <c r="V580" s="42"/>
      <c r="W580" s="36"/>
    </row>
    <row r="581" spans="1:23" x14ac:dyDescent="0.25">
      <c r="A581" s="14"/>
      <c r="B581" s="14"/>
      <c r="C581" s="14"/>
      <c r="D581" s="14"/>
      <c r="E581" s="14"/>
      <c r="F581" s="35"/>
      <c r="G581" s="36"/>
      <c r="H581" s="36"/>
      <c r="I581" s="36"/>
      <c r="J581" s="136"/>
      <c r="K581" s="36"/>
      <c r="L581" s="36"/>
      <c r="M581" s="36"/>
      <c r="N581" s="36"/>
      <c r="O581" s="36"/>
      <c r="P581" s="36"/>
      <c r="Q581" s="36"/>
      <c r="R581" s="36"/>
      <c r="S581" s="36"/>
      <c r="T581" s="36"/>
      <c r="U581" s="36"/>
      <c r="V581" s="42"/>
      <c r="W581" s="36"/>
    </row>
    <row r="582" spans="1:23" x14ac:dyDescent="0.25">
      <c r="A582" s="14"/>
      <c r="B582" s="14"/>
      <c r="C582" s="14"/>
      <c r="D582" s="14"/>
      <c r="E582" s="14"/>
      <c r="F582" s="35"/>
      <c r="G582" s="36"/>
      <c r="H582" s="36"/>
      <c r="I582" s="36"/>
      <c r="J582" s="136"/>
      <c r="K582" s="36"/>
      <c r="L582" s="36"/>
      <c r="M582" s="36"/>
      <c r="N582" s="36"/>
      <c r="O582" s="36"/>
      <c r="P582" s="36"/>
      <c r="Q582" s="36"/>
      <c r="R582" s="36"/>
      <c r="S582" s="36"/>
      <c r="T582" s="36"/>
      <c r="U582" s="36"/>
      <c r="V582" s="42"/>
      <c r="W582" s="36"/>
    </row>
    <row r="583" spans="1:23" x14ac:dyDescent="0.25">
      <c r="A583" s="14"/>
      <c r="B583" s="14"/>
      <c r="C583" s="14"/>
      <c r="D583" s="14"/>
      <c r="E583" s="14"/>
      <c r="F583" s="35"/>
      <c r="G583" s="14"/>
      <c r="H583" s="14"/>
      <c r="I583" s="14"/>
      <c r="J583" s="30"/>
      <c r="K583" s="14"/>
      <c r="L583" s="14"/>
      <c r="M583" s="14"/>
      <c r="N583" s="14"/>
      <c r="O583" s="14"/>
      <c r="P583" s="14"/>
      <c r="Q583" s="14"/>
      <c r="R583" s="14"/>
      <c r="S583" s="14"/>
      <c r="T583" s="14"/>
      <c r="U583" s="14"/>
      <c r="V583" s="35"/>
      <c r="W583" s="14"/>
    </row>
    <row r="584" spans="1:23" x14ac:dyDescent="0.25">
      <c r="A584" s="14"/>
      <c r="B584" s="14"/>
      <c r="C584" s="14"/>
      <c r="D584" s="14"/>
      <c r="E584" s="14"/>
      <c r="F584" s="35"/>
      <c r="G584" s="36"/>
      <c r="H584" s="36"/>
      <c r="I584" s="36"/>
      <c r="J584" s="136"/>
      <c r="K584" s="36"/>
      <c r="L584" s="36"/>
      <c r="M584" s="36"/>
      <c r="N584" s="36"/>
      <c r="O584" s="36"/>
      <c r="P584" s="36"/>
      <c r="Q584" s="36"/>
      <c r="R584" s="36"/>
      <c r="S584" s="36"/>
      <c r="T584" s="36"/>
      <c r="U584" s="36"/>
      <c r="V584" s="42"/>
      <c r="W584" s="36"/>
    </row>
    <row r="585" spans="1:23" x14ac:dyDescent="0.25">
      <c r="A585" s="14"/>
      <c r="B585" s="14"/>
      <c r="C585" s="14"/>
      <c r="D585" s="14"/>
      <c r="E585" s="14"/>
      <c r="F585" s="35"/>
      <c r="G585" s="36"/>
      <c r="H585" s="36"/>
      <c r="I585" s="36"/>
      <c r="J585" s="136"/>
      <c r="K585" s="36"/>
      <c r="L585" s="36"/>
      <c r="M585" s="36"/>
      <c r="N585" s="36"/>
      <c r="O585" s="36"/>
      <c r="P585" s="36"/>
      <c r="Q585" s="36"/>
      <c r="R585" s="36"/>
      <c r="S585" s="36"/>
      <c r="T585" s="36"/>
      <c r="U585" s="36"/>
      <c r="V585" s="42"/>
      <c r="W585" s="36"/>
    </row>
    <row r="586" spans="1:23" x14ac:dyDescent="0.25">
      <c r="A586" s="14"/>
      <c r="B586" s="14"/>
      <c r="C586" s="14"/>
      <c r="D586" s="14"/>
      <c r="E586" s="14"/>
      <c r="F586" s="35"/>
      <c r="G586" s="36"/>
      <c r="H586" s="36"/>
      <c r="I586" s="36"/>
      <c r="J586" s="136"/>
      <c r="K586" s="36"/>
      <c r="L586" s="36"/>
      <c r="M586" s="36"/>
      <c r="N586" s="36"/>
      <c r="O586" s="36"/>
      <c r="P586" s="36"/>
      <c r="Q586" s="36"/>
      <c r="R586" s="36"/>
      <c r="S586" s="36"/>
      <c r="T586" s="36"/>
      <c r="U586" s="36"/>
      <c r="V586" s="42"/>
      <c r="W586" s="36"/>
    </row>
    <row r="587" spans="1:23" x14ac:dyDescent="0.25">
      <c r="A587" s="14"/>
      <c r="B587" s="14"/>
      <c r="C587" s="14"/>
      <c r="D587" s="14"/>
      <c r="E587" s="14"/>
      <c r="F587" s="35"/>
      <c r="G587" s="36"/>
      <c r="H587" s="36"/>
      <c r="I587" s="36"/>
      <c r="J587" s="136"/>
      <c r="K587" s="36"/>
      <c r="L587" s="36"/>
      <c r="M587" s="36"/>
      <c r="N587" s="36"/>
      <c r="O587" s="36"/>
      <c r="P587" s="36"/>
      <c r="Q587" s="36"/>
      <c r="R587" s="36"/>
      <c r="S587" s="36"/>
      <c r="T587" s="36"/>
      <c r="U587" s="36"/>
      <c r="V587" s="42"/>
      <c r="W587" s="36"/>
    </row>
    <row r="588" spans="1:23" x14ac:dyDescent="0.25">
      <c r="A588" s="14"/>
      <c r="B588" s="14"/>
      <c r="C588" s="14"/>
      <c r="D588" s="14"/>
      <c r="E588" s="14"/>
      <c r="F588" s="35"/>
      <c r="G588" s="36"/>
      <c r="H588" s="36"/>
      <c r="I588" s="36"/>
      <c r="J588" s="136"/>
      <c r="K588" s="36"/>
      <c r="L588" s="36"/>
      <c r="M588" s="36"/>
      <c r="N588" s="36"/>
      <c r="O588" s="36"/>
      <c r="P588" s="36"/>
      <c r="Q588" s="36"/>
      <c r="R588" s="36"/>
      <c r="S588" s="36"/>
      <c r="T588" s="36"/>
      <c r="U588" s="36"/>
      <c r="V588" s="42"/>
      <c r="W588" s="36"/>
    </row>
    <row r="589" spans="1:23" x14ac:dyDescent="0.25">
      <c r="A589" s="14"/>
      <c r="B589" s="14"/>
      <c r="C589" s="14"/>
      <c r="D589" s="14"/>
      <c r="E589" s="14"/>
      <c r="F589" s="35"/>
      <c r="G589" s="14"/>
      <c r="H589" s="14"/>
      <c r="I589" s="14"/>
      <c r="J589" s="30"/>
      <c r="K589" s="14"/>
      <c r="L589" s="14"/>
      <c r="M589" s="14"/>
      <c r="N589" s="14"/>
      <c r="O589" s="14"/>
      <c r="P589" s="14"/>
      <c r="Q589" s="14"/>
      <c r="R589" s="14"/>
      <c r="S589" s="14"/>
      <c r="T589" s="14"/>
      <c r="U589" s="14"/>
      <c r="V589" s="35"/>
      <c r="W589" s="14"/>
    </row>
    <row r="590" spans="1:23" x14ac:dyDescent="0.25">
      <c r="A590" s="14"/>
      <c r="B590" s="14"/>
      <c r="C590" s="14"/>
      <c r="D590" s="14"/>
      <c r="E590" s="14"/>
      <c r="F590" s="35"/>
      <c r="G590" s="36"/>
      <c r="H590" s="36"/>
      <c r="I590" s="36"/>
      <c r="J590" s="136"/>
      <c r="K590" s="36"/>
      <c r="L590" s="36"/>
      <c r="M590" s="36"/>
      <c r="N590" s="36"/>
      <c r="O590" s="36"/>
      <c r="P590" s="36"/>
      <c r="Q590" s="36"/>
      <c r="R590" s="36"/>
      <c r="S590" s="36"/>
      <c r="T590" s="36"/>
      <c r="U590" s="36"/>
      <c r="V590" s="42"/>
      <c r="W590" s="36"/>
    </row>
    <row r="591" spans="1:23" x14ac:dyDescent="0.25">
      <c r="A591" s="14"/>
      <c r="B591" s="14"/>
      <c r="C591" s="14"/>
      <c r="D591" s="14"/>
      <c r="E591" s="14"/>
      <c r="F591" s="35"/>
      <c r="G591" s="36"/>
      <c r="H591" s="36"/>
      <c r="I591" s="36"/>
      <c r="J591" s="136"/>
      <c r="K591" s="36"/>
      <c r="L591" s="36"/>
      <c r="M591" s="36"/>
      <c r="N591" s="36"/>
      <c r="O591" s="36"/>
      <c r="P591" s="36"/>
      <c r="Q591" s="36"/>
      <c r="R591" s="36"/>
      <c r="S591" s="36"/>
      <c r="T591" s="36"/>
      <c r="U591" s="36"/>
      <c r="V591" s="42"/>
      <c r="W591" s="36"/>
    </row>
    <row r="592" spans="1:23" x14ac:dyDescent="0.25">
      <c r="A592" s="14"/>
      <c r="B592" s="14"/>
      <c r="C592" s="14"/>
      <c r="D592" s="14"/>
      <c r="E592" s="14"/>
      <c r="F592" s="35"/>
      <c r="G592" s="36"/>
      <c r="H592" s="36"/>
      <c r="I592" s="36"/>
      <c r="J592" s="136"/>
      <c r="K592" s="36"/>
      <c r="L592" s="36"/>
      <c r="M592" s="36"/>
      <c r="N592" s="36"/>
      <c r="O592" s="36"/>
      <c r="P592" s="36"/>
      <c r="Q592" s="36"/>
      <c r="R592" s="36"/>
      <c r="S592" s="36"/>
      <c r="T592" s="36"/>
      <c r="U592" s="36"/>
      <c r="V592" s="42"/>
      <c r="W592" s="36"/>
    </row>
    <row r="593" spans="1:23" x14ac:dyDescent="0.25">
      <c r="A593" s="14"/>
      <c r="B593" s="14"/>
      <c r="C593" s="14"/>
      <c r="D593" s="14"/>
      <c r="E593" s="14"/>
      <c r="F593" s="35"/>
      <c r="G593" s="36"/>
      <c r="H593" s="36"/>
      <c r="I593" s="36"/>
      <c r="J593" s="136"/>
      <c r="K593" s="36"/>
      <c r="L593" s="36"/>
      <c r="M593" s="36"/>
      <c r="N593" s="36"/>
      <c r="O593" s="36"/>
      <c r="P593" s="36"/>
      <c r="Q593" s="36"/>
      <c r="R593" s="36"/>
      <c r="S593" s="36"/>
      <c r="T593" s="36"/>
      <c r="U593" s="36"/>
      <c r="V593" s="42"/>
      <c r="W593" s="36"/>
    </row>
    <row r="594" spans="1:23" x14ac:dyDescent="0.25">
      <c r="A594" s="14"/>
      <c r="B594" s="14"/>
      <c r="C594" s="14"/>
      <c r="D594" s="14"/>
      <c r="E594" s="14"/>
      <c r="F594" s="35"/>
      <c r="G594" s="36"/>
      <c r="H594" s="36"/>
      <c r="I594" s="36"/>
      <c r="J594" s="136"/>
      <c r="K594" s="36"/>
      <c r="L594" s="36"/>
      <c r="M594" s="36"/>
      <c r="N594" s="36"/>
      <c r="O594" s="36"/>
      <c r="P594" s="36"/>
      <c r="Q594" s="36"/>
      <c r="R594" s="36"/>
      <c r="S594" s="36"/>
      <c r="T594" s="36"/>
      <c r="U594" s="36"/>
      <c r="V594" s="42"/>
      <c r="W594" s="36"/>
    </row>
    <row r="595" spans="1:23" x14ac:dyDescent="0.25">
      <c r="A595" s="14"/>
      <c r="B595" s="14"/>
      <c r="C595" s="14"/>
      <c r="D595" s="14"/>
      <c r="E595" s="14"/>
      <c r="F595" s="35"/>
      <c r="G595" s="14"/>
      <c r="H595" s="14"/>
      <c r="I595" s="14"/>
      <c r="J595" s="30"/>
      <c r="K595" s="14"/>
      <c r="L595" s="14"/>
      <c r="M595" s="14"/>
      <c r="N595" s="14"/>
      <c r="O595" s="14"/>
      <c r="P595" s="14"/>
      <c r="Q595" s="14"/>
      <c r="R595" s="14"/>
      <c r="S595" s="14"/>
      <c r="T595" s="14"/>
      <c r="U595" s="14"/>
      <c r="V595" s="35"/>
      <c r="W595" s="14"/>
    </row>
    <row r="596" spans="1:23" x14ac:dyDescent="0.25">
      <c r="A596" s="14"/>
      <c r="B596" s="14"/>
      <c r="C596" s="14"/>
      <c r="D596" s="14"/>
      <c r="E596" s="14"/>
      <c r="F596" s="35"/>
      <c r="G596" s="36"/>
      <c r="H596" s="36"/>
      <c r="I596" s="36"/>
      <c r="J596" s="136"/>
      <c r="K596" s="36"/>
      <c r="L596" s="36"/>
      <c r="M596" s="36"/>
      <c r="N596" s="36"/>
      <c r="O596" s="36"/>
      <c r="P596" s="36"/>
      <c r="Q596" s="36"/>
      <c r="R596" s="36"/>
      <c r="S596" s="36"/>
      <c r="T596" s="36"/>
      <c r="U596" s="36"/>
      <c r="V596" s="42"/>
      <c r="W596" s="36"/>
    </row>
    <row r="597" spans="1:23" x14ac:dyDescent="0.25">
      <c r="A597" s="14"/>
      <c r="B597" s="14"/>
      <c r="C597" s="14"/>
      <c r="D597" s="14"/>
      <c r="E597" s="14"/>
      <c r="F597" s="35"/>
      <c r="G597" s="36"/>
      <c r="H597" s="36"/>
      <c r="I597" s="36"/>
      <c r="J597" s="136"/>
      <c r="K597" s="36"/>
      <c r="L597" s="36"/>
      <c r="M597" s="36"/>
      <c r="N597" s="36"/>
      <c r="O597" s="36"/>
      <c r="P597" s="36"/>
      <c r="Q597" s="36"/>
      <c r="R597" s="36"/>
      <c r="S597" s="36"/>
      <c r="T597" s="36"/>
      <c r="U597" s="36"/>
      <c r="V597" s="42"/>
      <c r="W597" s="36"/>
    </row>
    <row r="598" spans="1:23" x14ac:dyDescent="0.25">
      <c r="A598" s="14"/>
      <c r="B598" s="14"/>
      <c r="C598" s="14"/>
      <c r="D598" s="14"/>
      <c r="E598" s="14"/>
      <c r="F598" s="35"/>
      <c r="G598" s="36"/>
      <c r="H598" s="36"/>
      <c r="I598" s="36"/>
      <c r="J598" s="136"/>
      <c r="K598" s="36"/>
      <c r="L598" s="36"/>
      <c r="M598" s="36"/>
      <c r="N598" s="36"/>
      <c r="O598" s="36"/>
      <c r="P598" s="36"/>
      <c r="Q598" s="36"/>
      <c r="R598" s="36"/>
      <c r="S598" s="36"/>
      <c r="T598" s="36"/>
      <c r="U598" s="36"/>
      <c r="V598" s="42"/>
      <c r="W598" s="36"/>
    </row>
    <row r="599" spans="1:23" x14ac:dyDescent="0.25">
      <c r="A599" s="14"/>
      <c r="B599" s="14"/>
      <c r="C599" s="14"/>
      <c r="D599" s="14"/>
      <c r="E599" s="14"/>
      <c r="F599" s="35"/>
      <c r="G599" s="36"/>
      <c r="H599" s="36"/>
      <c r="I599" s="36"/>
      <c r="J599" s="136"/>
      <c r="K599" s="36"/>
      <c r="L599" s="36"/>
      <c r="M599" s="36"/>
      <c r="N599" s="36"/>
      <c r="O599" s="36"/>
      <c r="P599" s="36"/>
      <c r="Q599" s="36"/>
      <c r="R599" s="36"/>
      <c r="S599" s="36"/>
      <c r="T599" s="36"/>
      <c r="U599" s="36"/>
      <c r="V599" s="42"/>
      <c r="W599" s="36"/>
    </row>
    <row r="600" spans="1:23" x14ac:dyDescent="0.25">
      <c r="A600" s="14"/>
      <c r="B600" s="14"/>
      <c r="C600" s="14"/>
      <c r="D600" s="14"/>
      <c r="E600" s="14"/>
      <c r="F600" s="35"/>
      <c r="G600" s="36"/>
      <c r="H600" s="36"/>
      <c r="I600" s="36"/>
      <c r="J600" s="136"/>
      <c r="K600" s="36"/>
      <c r="L600" s="36"/>
      <c r="M600" s="36"/>
      <c r="N600" s="36"/>
      <c r="O600" s="36"/>
      <c r="P600" s="36"/>
      <c r="Q600" s="36"/>
      <c r="R600" s="36"/>
      <c r="S600" s="36"/>
      <c r="T600" s="36"/>
      <c r="U600" s="36"/>
      <c r="V600" s="42"/>
      <c r="W600" s="36"/>
    </row>
    <row r="601" spans="1:23" x14ac:dyDescent="0.25">
      <c r="A601" s="14"/>
      <c r="B601" s="14"/>
      <c r="C601" s="14"/>
      <c r="D601" s="14"/>
      <c r="E601" s="14"/>
      <c r="F601" s="35"/>
      <c r="G601" s="14"/>
      <c r="H601" s="14"/>
      <c r="I601" s="14"/>
      <c r="J601" s="30"/>
      <c r="K601" s="14"/>
      <c r="L601" s="14"/>
      <c r="M601" s="14"/>
      <c r="N601" s="14"/>
      <c r="O601" s="14"/>
      <c r="P601" s="14"/>
      <c r="Q601" s="14"/>
      <c r="R601" s="14"/>
      <c r="S601" s="14"/>
      <c r="T601" s="14"/>
      <c r="U601" s="14"/>
      <c r="V601" s="35"/>
      <c r="W601" s="14"/>
    </row>
    <row r="602" spans="1:23" x14ac:dyDescent="0.25">
      <c r="A602" s="14"/>
      <c r="B602" s="14"/>
      <c r="C602" s="14"/>
      <c r="D602" s="14"/>
      <c r="E602" s="14"/>
      <c r="F602" s="35"/>
      <c r="G602" s="36"/>
      <c r="H602" s="36"/>
      <c r="I602" s="36"/>
      <c r="J602" s="136"/>
      <c r="K602" s="36"/>
      <c r="L602" s="36"/>
      <c r="M602" s="36"/>
      <c r="N602" s="36"/>
      <c r="O602" s="36"/>
      <c r="P602" s="36"/>
      <c r="Q602" s="36"/>
      <c r="R602" s="36"/>
      <c r="S602" s="36"/>
      <c r="T602" s="36"/>
      <c r="U602" s="36"/>
      <c r="V602" s="42"/>
      <c r="W602" s="36"/>
    </row>
    <row r="603" spans="1:23" x14ac:dyDescent="0.25">
      <c r="A603" s="14"/>
      <c r="B603" s="14"/>
      <c r="C603" s="14"/>
      <c r="D603" s="14"/>
      <c r="E603" s="14"/>
      <c r="F603" s="35"/>
      <c r="G603" s="36"/>
      <c r="H603" s="36"/>
      <c r="I603" s="36"/>
      <c r="J603" s="136"/>
      <c r="K603" s="36"/>
      <c r="L603" s="36"/>
      <c r="M603" s="36"/>
      <c r="N603" s="36"/>
      <c r="O603" s="36"/>
      <c r="P603" s="36"/>
      <c r="Q603" s="36"/>
      <c r="R603" s="36"/>
      <c r="S603" s="36"/>
      <c r="T603" s="36"/>
      <c r="U603" s="36"/>
      <c r="V603" s="42"/>
      <c r="W603" s="36"/>
    </row>
    <row r="604" spans="1:23" x14ac:dyDescent="0.25">
      <c r="A604" s="14"/>
      <c r="B604" s="14"/>
      <c r="C604" s="14"/>
      <c r="D604" s="14"/>
      <c r="E604" s="14"/>
      <c r="F604" s="35"/>
      <c r="G604" s="36"/>
      <c r="H604" s="36"/>
      <c r="I604" s="36"/>
      <c r="J604" s="136"/>
      <c r="K604" s="36"/>
      <c r="L604" s="36"/>
      <c r="M604" s="36"/>
      <c r="N604" s="36"/>
      <c r="O604" s="36"/>
      <c r="P604" s="36"/>
      <c r="Q604" s="36"/>
      <c r="R604" s="36"/>
      <c r="S604" s="36"/>
      <c r="T604" s="36"/>
      <c r="U604" s="36"/>
      <c r="V604" s="42"/>
      <c r="W604" s="36"/>
    </row>
    <row r="605" spans="1:23" x14ac:dyDescent="0.25">
      <c r="A605" s="14"/>
      <c r="B605" s="14"/>
      <c r="C605" s="14"/>
      <c r="D605" s="14"/>
      <c r="E605" s="14"/>
      <c r="F605" s="35"/>
      <c r="G605" s="36"/>
      <c r="H605" s="36"/>
      <c r="I605" s="36"/>
      <c r="J605" s="136"/>
      <c r="K605" s="36"/>
      <c r="L605" s="36"/>
      <c r="M605" s="36"/>
      <c r="N605" s="36"/>
      <c r="O605" s="36"/>
      <c r="P605" s="36"/>
      <c r="Q605" s="36"/>
      <c r="R605" s="36"/>
      <c r="S605" s="36"/>
      <c r="T605" s="36"/>
      <c r="U605" s="36"/>
      <c r="V605" s="42"/>
      <c r="W605" s="36"/>
    </row>
    <row r="606" spans="1:23" x14ac:dyDescent="0.25">
      <c r="A606" s="14"/>
      <c r="B606" s="14"/>
      <c r="C606" s="14"/>
      <c r="D606" s="14"/>
      <c r="E606" s="14"/>
      <c r="F606" s="35"/>
      <c r="G606" s="36"/>
      <c r="H606" s="36"/>
      <c r="I606" s="36"/>
      <c r="J606" s="136"/>
      <c r="K606" s="36"/>
      <c r="L606" s="36"/>
      <c r="M606" s="36"/>
      <c r="N606" s="36"/>
      <c r="O606" s="36"/>
      <c r="P606" s="36"/>
      <c r="Q606" s="36"/>
      <c r="R606" s="36"/>
      <c r="S606" s="36"/>
      <c r="T606" s="36"/>
      <c r="U606" s="36"/>
      <c r="V606" s="42"/>
      <c r="W606" s="36"/>
    </row>
    <row r="607" spans="1:23" x14ac:dyDescent="0.25">
      <c r="A607" s="14"/>
      <c r="B607" s="14"/>
      <c r="C607" s="14"/>
      <c r="D607" s="14"/>
      <c r="E607" s="14"/>
      <c r="F607" s="35"/>
      <c r="G607" s="14"/>
      <c r="H607" s="14"/>
      <c r="I607" s="14"/>
      <c r="J607" s="30"/>
      <c r="K607" s="14"/>
      <c r="L607" s="14"/>
      <c r="M607" s="14"/>
      <c r="N607" s="14"/>
      <c r="O607" s="14"/>
      <c r="P607" s="14"/>
      <c r="Q607" s="14"/>
      <c r="R607" s="14"/>
      <c r="S607" s="14"/>
      <c r="T607" s="14"/>
      <c r="U607" s="14"/>
      <c r="V607" s="35"/>
      <c r="W607" s="14"/>
    </row>
    <row r="608" spans="1:23" x14ac:dyDescent="0.25">
      <c r="A608" s="14"/>
      <c r="B608" s="14"/>
      <c r="C608" s="14"/>
      <c r="D608" s="14"/>
      <c r="E608" s="14"/>
      <c r="F608" s="35"/>
      <c r="G608" s="36"/>
      <c r="H608" s="36"/>
      <c r="I608" s="36"/>
      <c r="J608" s="136"/>
      <c r="K608" s="36"/>
      <c r="L608" s="36"/>
      <c r="M608" s="36"/>
      <c r="N608" s="36"/>
      <c r="O608" s="36"/>
      <c r="P608" s="36"/>
      <c r="Q608" s="36"/>
      <c r="R608" s="36"/>
      <c r="S608" s="36"/>
      <c r="T608" s="36"/>
      <c r="U608" s="36"/>
      <c r="V608" s="42"/>
      <c r="W608" s="36"/>
    </row>
    <row r="609" spans="1:23" x14ac:dyDescent="0.25">
      <c r="A609" s="14"/>
      <c r="B609" s="14"/>
      <c r="C609" s="14"/>
      <c r="D609" s="14"/>
      <c r="E609" s="14"/>
      <c r="F609" s="35"/>
      <c r="G609" s="36"/>
      <c r="H609" s="36"/>
      <c r="I609" s="36"/>
      <c r="J609" s="136"/>
      <c r="K609" s="36"/>
      <c r="L609" s="36"/>
      <c r="M609" s="36"/>
      <c r="N609" s="36"/>
      <c r="O609" s="36"/>
      <c r="P609" s="36"/>
      <c r="Q609" s="36"/>
      <c r="R609" s="36"/>
      <c r="S609" s="36"/>
      <c r="T609" s="36"/>
      <c r="U609" s="36"/>
      <c r="V609" s="42"/>
      <c r="W609" s="36"/>
    </row>
    <row r="610" spans="1:23" x14ac:dyDescent="0.25">
      <c r="A610" s="14"/>
      <c r="B610" s="14"/>
      <c r="C610" s="14"/>
      <c r="D610" s="14"/>
      <c r="E610" s="14"/>
      <c r="F610" s="35"/>
      <c r="G610" s="36"/>
      <c r="H610" s="36"/>
      <c r="I610" s="36"/>
      <c r="J610" s="136"/>
      <c r="K610" s="36"/>
      <c r="L610" s="36"/>
      <c r="M610" s="36"/>
      <c r="N610" s="36"/>
      <c r="O610" s="36"/>
      <c r="P610" s="36"/>
      <c r="Q610" s="36"/>
      <c r="R610" s="36"/>
      <c r="S610" s="36"/>
      <c r="T610" s="36"/>
      <c r="U610" s="36"/>
      <c r="V610" s="42"/>
      <c r="W610" s="36"/>
    </row>
    <row r="611" spans="1:23" x14ac:dyDescent="0.25">
      <c r="A611" s="14"/>
      <c r="B611" s="14"/>
      <c r="C611" s="14"/>
      <c r="D611" s="14"/>
      <c r="E611" s="14"/>
      <c r="F611" s="35"/>
      <c r="G611" s="36"/>
      <c r="H611" s="36"/>
      <c r="I611" s="36"/>
      <c r="J611" s="136"/>
      <c r="K611" s="36"/>
      <c r="L611" s="36"/>
      <c r="M611" s="36"/>
      <c r="N611" s="36"/>
      <c r="O611" s="36"/>
      <c r="P611" s="36"/>
      <c r="Q611" s="36"/>
      <c r="R611" s="36"/>
      <c r="S611" s="36"/>
      <c r="T611" s="36"/>
      <c r="U611" s="36"/>
      <c r="V611" s="42"/>
      <c r="W611" s="36"/>
    </row>
    <row r="612" spans="1:23" x14ac:dyDescent="0.25">
      <c r="A612" s="14"/>
      <c r="B612" s="14"/>
      <c r="C612" s="14"/>
      <c r="D612" s="14"/>
      <c r="E612" s="14"/>
      <c r="F612" s="35"/>
      <c r="G612" s="36"/>
      <c r="H612" s="36"/>
      <c r="I612" s="36"/>
      <c r="J612" s="136"/>
      <c r="K612" s="36"/>
      <c r="L612" s="36"/>
      <c r="M612" s="36"/>
      <c r="N612" s="36"/>
      <c r="O612" s="36"/>
      <c r="P612" s="36"/>
      <c r="Q612" s="36"/>
      <c r="R612" s="36"/>
      <c r="S612" s="36"/>
      <c r="T612" s="36"/>
      <c r="U612" s="36"/>
      <c r="V612" s="42"/>
      <c r="W612" s="36"/>
    </row>
    <row r="613" spans="1:23" x14ac:dyDescent="0.25">
      <c r="A613" s="14"/>
      <c r="B613" s="14"/>
      <c r="C613" s="14"/>
      <c r="D613" s="14"/>
      <c r="E613" s="14"/>
      <c r="F613" s="35"/>
      <c r="G613" s="14"/>
      <c r="H613" s="14"/>
      <c r="I613" s="14"/>
      <c r="J613" s="30"/>
      <c r="K613" s="14"/>
      <c r="L613" s="14"/>
      <c r="M613" s="14"/>
      <c r="N613" s="14"/>
      <c r="O613" s="14"/>
      <c r="P613" s="14"/>
      <c r="Q613" s="14"/>
      <c r="R613" s="14"/>
      <c r="S613" s="14"/>
      <c r="T613" s="14"/>
      <c r="U613" s="14"/>
      <c r="V613" s="35"/>
      <c r="W613" s="14"/>
    </row>
    <row r="614" spans="1:23" x14ac:dyDescent="0.25">
      <c r="A614" s="14"/>
      <c r="B614" s="14"/>
      <c r="C614" s="14"/>
      <c r="D614" s="14"/>
      <c r="E614" s="14"/>
      <c r="F614" s="35"/>
      <c r="G614" s="36"/>
      <c r="H614" s="36"/>
      <c r="I614" s="36"/>
      <c r="J614" s="136"/>
      <c r="K614" s="36"/>
      <c r="L614" s="36"/>
      <c r="M614" s="36"/>
      <c r="N614" s="36"/>
      <c r="O614" s="36"/>
      <c r="P614" s="36"/>
      <c r="Q614" s="36"/>
      <c r="R614" s="36"/>
      <c r="S614" s="36"/>
      <c r="T614" s="36"/>
      <c r="U614" s="36"/>
      <c r="V614" s="42"/>
      <c r="W614" s="36"/>
    </row>
    <row r="615" spans="1:23" x14ac:dyDescent="0.25">
      <c r="A615" s="14"/>
      <c r="B615" s="14"/>
      <c r="C615" s="14"/>
      <c r="D615" s="14"/>
      <c r="E615" s="14"/>
      <c r="F615" s="35"/>
      <c r="G615" s="36"/>
      <c r="H615" s="36"/>
      <c r="I615" s="36"/>
      <c r="J615" s="136"/>
      <c r="K615" s="36"/>
      <c r="L615" s="36"/>
      <c r="M615" s="36"/>
      <c r="N615" s="36"/>
      <c r="O615" s="36"/>
      <c r="P615" s="36"/>
      <c r="Q615" s="36"/>
      <c r="R615" s="36"/>
      <c r="S615" s="36"/>
      <c r="T615" s="36"/>
      <c r="U615" s="36"/>
      <c r="V615" s="42"/>
      <c r="W615" s="36"/>
    </row>
    <row r="616" spans="1:23" x14ac:dyDescent="0.25">
      <c r="A616" s="14"/>
      <c r="B616" s="14"/>
      <c r="C616" s="14"/>
      <c r="D616" s="14"/>
      <c r="E616" s="14"/>
      <c r="F616" s="35"/>
      <c r="G616" s="36"/>
      <c r="H616" s="36"/>
      <c r="I616" s="36"/>
      <c r="J616" s="136"/>
      <c r="K616" s="36"/>
      <c r="L616" s="36"/>
      <c r="M616" s="36"/>
      <c r="N616" s="36"/>
      <c r="O616" s="36"/>
      <c r="P616" s="36"/>
      <c r="Q616" s="36"/>
      <c r="R616" s="36"/>
      <c r="S616" s="36"/>
      <c r="T616" s="36"/>
      <c r="U616" s="36"/>
      <c r="V616" s="42"/>
      <c r="W616" s="36"/>
    </row>
    <row r="617" spans="1:23" x14ac:dyDescent="0.25">
      <c r="A617" s="14"/>
      <c r="B617" s="14"/>
      <c r="C617" s="14"/>
      <c r="D617" s="14"/>
      <c r="E617" s="14"/>
      <c r="F617" s="35"/>
      <c r="G617" s="36"/>
      <c r="H617" s="36"/>
      <c r="I617" s="36"/>
      <c r="J617" s="136"/>
      <c r="K617" s="36"/>
      <c r="L617" s="36"/>
      <c r="M617" s="36"/>
      <c r="N617" s="36"/>
      <c r="O617" s="36"/>
      <c r="P617" s="36"/>
      <c r="Q617" s="36"/>
      <c r="R617" s="36"/>
      <c r="S617" s="36"/>
      <c r="T617" s="36"/>
      <c r="U617" s="36"/>
      <c r="V617" s="42"/>
      <c r="W617" s="36"/>
    </row>
    <row r="618" spans="1:23" x14ac:dyDescent="0.25">
      <c r="A618" s="14"/>
      <c r="B618" s="14"/>
      <c r="C618" s="14"/>
      <c r="D618" s="14"/>
      <c r="E618" s="14"/>
      <c r="F618" s="35"/>
      <c r="G618" s="36"/>
      <c r="H618" s="36"/>
      <c r="I618" s="36"/>
      <c r="J618" s="136"/>
      <c r="K618" s="36"/>
      <c r="L618" s="36"/>
      <c r="M618" s="36"/>
      <c r="N618" s="36"/>
      <c r="O618" s="36"/>
      <c r="P618" s="36"/>
      <c r="Q618" s="36"/>
      <c r="R618" s="36"/>
      <c r="S618" s="36"/>
      <c r="T618" s="36"/>
      <c r="U618" s="36"/>
      <c r="V618" s="42"/>
      <c r="W618" s="36"/>
    </row>
    <row r="619" spans="1:23" x14ac:dyDescent="0.25">
      <c r="A619" s="14"/>
      <c r="B619" s="14"/>
      <c r="C619" s="14"/>
      <c r="D619" s="14"/>
      <c r="E619" s="14"/>
      <c r="F619" s="35"/>
      <c r="G619" s="14"/>
      <c r="H619" s="14"/>
      <c r="I619" s="14"/>
      <c r="J619" s="30"/>
      <c r="K619" s="14"/>
      <c r="L619" s="14"/>
      <c r="M619" s="14"/>
      <c r="N619" s="14"/>
      <c r="O619" s="14"/>
      <c r="P619" s="14"/>
      <c r="Q619" s="14"/>
      <c r="R619" s="14"/>
      <c r="S619" s="14"/>
      <c r="T619" s="14"/>
      <c r="U619" s="14"/>
      <c r="V619" s="35"/>
      <c r="W619" s="14"/>
    </row>
    <row r="620" spans="1:23" x14ac:dyDescent="0.25">
      <c r="A620" s="14"/>
      <c r="B620" s="14"/>
      <c r="C620" s="14"/>
      <c r="D620" s="14"/>
      <c r="E620" s="14"/>
      <c r="F620" s="35"/>
      <c r="G620" s="36"/>
      <c r="H620" s="36"/>
      <c r="I620" s="36"/>
      <c r="J620" s="136"/>
      <c r="K620" s="36"/>
      <c r="L620" s="36"/>
      <c r="M620" s="36"/>
      <c r="N620" s="36"/>
      <c r="O620" s="36"/>
      <c r="P620" s="36"/>
      <c r="Q620" s="36"/>
      <c r="R620" s="36"/>
      <c r="S620" s="36"/>
      <c r="T620" s="36"/>
      <c r="U620" s="36"/>
      <c r="V620" s="42"/>
      <c r="W620" s="36"/>
    </row>
    <row r="621" spans="1:23" x14ac:dyDescent="0.25">
      <c r="A621" s="14"/>
      <c r="B621" s="14"/>
      <c r="C621" s="14"/>
      <c r="D621" s="14"/>
      <c r="E621" s="14"/>
      <c r="F621" s="35"/>
      <c r="G621" s="36"/>
      <c r="H621" s="36"/>
      <c r="I621" s="36"/>
      <c r="J621" s="136"/>
      <c r="K621" s="36"/>
      <c r="L621" s="36"/>
      <c r="M621" s="36"/>
      <c r="N621" s="36"/>
      <c r="O621" s="36"/>
      <c r="P621" s="36"/>
      <c r="Q621" s="36"/>
      <c r="R621" s="36"/>
      <c r="S621" s="36"/>
      <c r="T621" s="36"/>
      <c r="U621" s="36"/>
      <c r="V621" s="42"/>
      <c r="W621" s="36"/>
    </row>
    <row r="622" spans="1:23" x14ac:dyDescent="0.25">
      <c r="A622" s="14"/>
      <c r="B622" s="14"/>
      <c r="C622" s="14"/>
      <c r="D622" s="14"/>
      <c r="E622" s="14"/>
      <c r="F622" s="35"/>
      <c r="G622" s="36"/>
      <c r="H622" s="36"/>
      <c r="I622" s="36"/>
      <c r="J622" s="136"/>
      <c r="K622" s="36"/>
      <c r="L622" s="36"/>
      <c r="M622" s="36"/>
      <c r="N622" s="36"/>
      <c r="O622" s="36"/>
      <c r="P622" s="36"/>
      <c r="Q622" s="36"/>
      <c r="R622" s="36"/>
      <c r="S622" s="36"/>
      <c r="T622" s="36"/>
      <c r="U622" s="36"/>
      <c r="V622" s="42"/>
      <c r="W622" s="36"/>
    </row>
    <row r="623" spans="1:23" x14ac:dyDescent="0.25">
      <c r="A623" s="14"/>
      <c r="B623" s="14"/>
      <c r="C623" s="14"/>
      <c r="D623" s="14"/>
      <c r="E623" s="14"/>
      <c r="F623" s="35"/>
      <c r="G623" s="36"/>
      <c r="H623" s="36"/>
      <c r="I623" s="36"/>
      <c r="J623" s="136"/>
      <c r="K623" s="36"/>
      <c r="L623" s="36"/>
      <c r="M623" s="36"/>
      <c r="N623" s="36"/>
      <c r="O623" s="36"/>
      <c r="P623" s="36"/>
      <c r="Q623" s="36"/>
      <c r="R623" s="36"/>
      <c r="S623" s="36"/>
      <c r="T623" s="36"/>
      <c r="U623" s="36"/>
      <c r="V623" s="42"/>
      <c r="W623" s="36"/>
    </row>
    <row r="624" spans="1:23" x14ac:dyDescent="0.25">
      <c r="A624" s="14"/>
      <c r="B624" s="14"/>
      <c r="C624" s="14"/>
      <c r="D624" s="14"/>
      <c r="E624" s="14"/>
      <c r="F624" s="35"/>
      <c r="G624" s="36"/>
      <c r="H624" s="36"/>
      <c r="I624" s="36"/>
      <c r="J624" s="136"/>
      <c r="K624" s="36"/>
      <c r="L624" s="36"/>
      <c r="M624" s="36"/>
      <c r="N624" s="36"/>
      <c r="O624" s="36"/>
      <c r="P624" s="36"/>
      <c r="Q624" s="36"/>
      <c r="R624" s="36"/>
      <c r="S624" s="36"/>
      <c r="T624" s="36"/>
      <c r="U624" s="36"/>
      <c r="V624" s="42"/>
      <c r="W624" s="36"/>
    </row>
    <row r="625" spans="1:23" x14ac:dyDescent="0.25">
      <c r="A625" s="14"/>
      <c r="B625" s="14"/>
      <c r="C625" s="14"/>
      <c r="D625" s="14"/>
      <c r="E625" s="14"/>
      <c r="F625" s="35"/>
      <c r="G625" s="14"/>
      <c r="H625" s="14"/>
      <c r="I625" s="14"/>
      <c r="J625" s="30"/>
      <c r="K625" s="14"/>
      <c r="L625" s="14"/>
      <c r="M625" s="14"/>
      <c r="N625" s="14"/>
      <c r="O625" s="14"/>
      <c r="P625" s="14"/>
      <c r="Q625" s="14"/>
      <c r="R625" s="14"/>
      <c r="S625" s="14"/>
      <c r="T625" s="14"/>
      <c r="U625" s="14"/>
      <c r="V625" s="35"/>
      <c r="W625" s="14"/>
    </row>
    <row r="626" spans="1:23" x14ac:dyDescent="0.25">
      <c r="A626" s="14"/>
      <c r="B626" s="14"/>
      <c r="C626" s="14"/>
      <c r="D626" s="14"/>
      <c r="E626" s="14"/>
      <c r="F626" s="35"/>
      <c r="G626" s="36"/>
      <c r="H626" s="36"/>
      <c r="I626" s="36"/>
      <c r="J626" s="136"/>
      <c r="K626" s="36"/>
      <c r="L626" s="36"/>
      <c r="M626" s="36"/>
      <c r="N626" s="36"/>
      <c r="O626" s="36"/>
      <c r="P626" s="36"/>
      <c r="Q626" s="36"/>
      <c r="R626" s="36"/>
      <c r="S626" s="36"/>
      <c r="T626" s="36"/>
      <c r="U626" s="36"/>
      <c r="V626" s="42"/>
      <c r="W626" s="36"/>
    </row>
    <row r="627" spans="1:23" x14ac:dyDescent="0.25">
      <c r="A627" s="14"/>
      <c r="B627" s="14"/>
      <c r="C627" s="14"/>
      <c r="D627" s="14"/>
      <c r="E627" s="14"/>
      <c r="F627" s="35"/>
      <c r="G627" s="36"/>
      <c r="H627" s="36"/>
      <c r="I627" s="36"/>
      <c r="J627" s="136"/>
      <c r="K627" s="36"/>
      <c r="L627" s="36"/>
      <c r="M627" s="36"/>
      <c r="N627" s="36"/>
      <c r="O627" s="36"/>
      <c r="P627" s="36"/>
      <c r="Q627" s="36"/>
      <c r="R627" s="36"/>
      <c r="S627" s="36"/>
      <c r="T627" s="36"/>
      <c r="U627" s="36"/>
      <c r="V627" s="42"/>
      <c r="W627" s="36"/>
    </row>
    <row r="628" spans="1:23" x14ac:dyDescent="0.25">
      <c r="A628" s="14"/>
      <c r="B628" s="14"/>
      <c r="C628" s="14"/>
      <c r="D628" s="14"/>
      <c r="E628" s="14"/>
      <c r="F628" s="35"/>
      <c r="G628" s="36"/>
      <c r="H628" s="36"/>
      <c r="I628" s="36"/>
      <c r="J628" s="136"/>
      <c r="K628" s="36"/>
      <c r="L628" s="36"/>
      <c r="M628" s="36"/>
      <c r="N628" s="36"/>
      <c r="O628" s="36"/>
      <c r="P628" s="36"/>
      <c r="Q628" s="36"/>
      <c r="R628" s="36"/>
      <c r="S628" s="36"/>
      <c r="T628" s="36"/>
      <c r="U628" s="36"/>
      <c r="V628" s="42"/>
      <c r="W628" s="36"/>
    </row>
    <row r="629" spans="1:23" x14ac:dyDescent="0.25">
      <c r="A629" s="14"/>
      <c r="B629" s="14"/>
      <c r="C629" s="14"/>
      <c r="D629" s="14"/>
      <c r="E629" s="14"/>
      <c r="F629" s="35"/>
      <c r="G629" s="36"/>
      <c r="H629" s="36"/>
      <c r="I629" s="36"/>
      <c r="J629" s="136"/>
      <c r="K629" s="36"/>
      <c r="L629" s="36"/>
      <c r="M629" s="36"/>
      <c r="N629" s="36"/>
      <c r="O629" s="36"/>
      <c r="P629" s="36"/>
      <c r="Q629" s="36"/>
      <c r="R629" s="36"/>
      <c r="S629" s="36"/>
      <c r="T629" s="36"/>
      <c r="U629" s="36"/>
      <c r="V629" s="42"/>
      <c r="W629" s="36"/>
    </row>
    <row r="630" spans="1:23" x14ac:dyDescent="0.25">
      <c r="A630" s="14"/>
      <c r="B630" s="14"/>
      <c r="C630" s="14"/>
      <c r="D630" s="14"/>
      <c r="E630" s="14"/>
      <c r="F630" s="35"/>
      <c r="G630" s="36"/>
      <c r="H630" s="36"/>
      <c r="I630" s="36"/>
      <c r="J630" s="136"/>
      <c r="K630" s="36"/>
      <c r="L630" s="36"/>
      <c r="M630" s="36"/>
      <c r="N630" s="36"/>
      <c r="O630" s="36"/>
      <c r="P630" s="36"/>
      <c r="Q630" s="36"/>
      <c r="R630" s="36"/>
      <c r="S630" s="36"/>
      <c r="T630" s="36"/>
      <c r="U630" s="36"/>
      <c r="V630" s="42"/>
      <c r="W630" s="36"/>
    </row>
    <row r="631" spans="1:23" x14ac:dyDescent="0.25">
      <c r="A631" s="14"/>
      <c r="B631" s="14"/>
      <c r="C631" s="14"/>
      <c r="D631" s="14"/>
      <c r="E631" s="14"/>
      <c r="F631" s="35"/>
      <c r="G631" s="14"/>
      <c r="H631" s="14"/>
      <c r="I631" s="14"/>
      <c r="J631" s="30"/>
      <c r="K631" s="14"/>
      <c r="L631" s="14"/>
      <c r="M631" s="14"/>
      <c r="N631" s="14"/>
      <c r="O631" s="14"/>
      <c r="P631" s="14"/>
      <c r="Q631" s="14"/>
      <c r="R631" s="14"/>
      <c r="S631" s="14"/>
      <c r="T631" s="14"/>
      <c r="U631" s="14"/>
      <c r="V631" s="35"/>
      <c r="W631" s="14"/>
    </row>
    <row r="632" spans="1:23" x14ac:dyDescent="0.25">
      <c r="A632" s="14"/>
      <c r="B632" s="14"/>
      <c r="C632" s="14"/>
      <c r="D632" s="14"/>
      <c r="E632" s="14"/>
      <c r="F632" s="35"/>
      <c r="G632" s="36"/>
      <c r="H632" s="36"/>
      <c r="I632" s="36"/>
      <c r="J632" s="136"/>
      <c r="K632" s="36"/>
      <c r="L632" s="36"/>
      <c r="M632" s="36"/>
      <c r="N632" s="36"/>
      <c r="O632" s="36"/>
      <c r="P632" s="36"/>
      <c r="Q632" s="36"/>
      <c r="R632" s="36"/>
      <c r="S632" s="36"/>
      <c r="T632" s="36"/>
      <c r="U632" s="36"/>
      <c r="V632" s="42"/>
      <c r="W632" s="36"/>
    </row>
    <row r="633" spans="1:23" x14ac:dyDescent="0.25">
      <c r="A633" s="14"/>
      <c r="B633" s="14"/>
      <c r="C633" s="14"/>
      <c r="D633" s="14"/>
      <c r="E633" s="14"/>
      <c r="F633" s="35"/>
      <c r="G633" s="36"/>
      <c r="H633" s="36"/>
      <c r="I633" s="36"/>
      <c r="J633" s="136"/>
      <c r="K633" s="36"/>
      <c r="L633" s="36"/>
      <c r="M633" s="36"/>
      <c r="N633" s="36"/>
      <c r="O633" s="36"/>
      <c r="P633" s="36"/>
      <c r="Q633" s="36"/>
      <c r="R633" s="36"/>
      <c r="S633" s="36"/>
      <c r="T633" s="36"/>
      <c r="U633" s="36"/>
      <c r="V633" s="42"/>
      <c r="W633" s="36"/>
    </row>
    <row r="634" spans="1:23" x14ac:dyDescent="0.25">
      <c r="A634" s="14"/>
      <c r="B634" s="14"/>
      <c r="C634" s="14"/>
      <c r="D634" s="14"/>
      <c r="E634" s="14"/>
      <c r="F634" s="35"/>
      <c r="G634" s="36"/>
      <c r="H634" s="36"/>
      <c r="I634" s="36"/>
      <c r="J634" s="136"/>
      <c r="K634" s="36"/>
      <c r="L634" s="36"/>
      <c r="M634" s="36"/>
      <c r="N634" s="36"/>
      <c r="O634" s="36"/>
      <c r="P634" s="36"/>
      <c r="Q634" s="36"/>
      <c r="R634" s="36"/>
      <c r="S634" s="36"/>
      <c r="T634" s="36"/>
      <c r="U634" s="36"/>
      <c r="V634" s="42"/>
      <c r="W634" s="36"/>
    </row>
    <row r="635" spans="1:23" x14ac:dyDescent="0.25">
      <c r="A635" s="14"/>
      <c r="B635" s="14"/>
      <c r="C635" s="14"/>
      <c r="D635" s="14"/>
      <c r="E635" s="14"/>
      <c r="F635" s="35"/>
      <c r="G635" s="36"/>
      <c r="H635" s="36"/>
      <c r="I635" s="36"/>
      <c r="J635" s="136"/>
      <c r="K635" s="36"/>
      <c r="L635" s="36"/>
      <c r="M635" s="36"/>
      <c r="N635" s="36"/>
      <c r="O635" s="36"/>
      <c r="P635" s="36"/>
      <c r="Q635" s="36"/>
      <c r="R635" s="36"/>
      <c r="S635" s="36"/>
      <c r="T635" s="36"/>
      <c r="U635" s="36"/>
      <c r="V635" s="42"/>
      <c r="W635" s="36"/>
    </row>
    <row r="636" spans="1:23" x14ac:dyDescent="0.25">
      <c r="A636" s="14"/>
      <c r="B636" s="14"/>
      <c r="C636" s="14"/>
      <c r="D636" s="14"/>
      <c r="E636" s="14"/>
      <c r="F636" s="35"/>
      <c r="G636" s="36"/>
      <c r="H636" s="36"/>
      <c r="I636" s="36"/>
      <c r="J636" s="136"/>
      <c r="K636" s="36"/>
      <c r="L636" s="36"/>
      <c r="M636" s="36"/>
      <c r="N636" s="36"/>
      <c r="O636" s="36"/>
      <c r="P636" s="36"/>
      <c r="Q636" s="36"/>
      <c r="R636" s="36"/>
      <c r="S636" s="36"/>
      <c r="T636" s="36"/>
      <c r="U636" s="36"/>
      <c r="V636" s="42"/>
      <c r="W636" s="36"/>
    </row>
    <row r="637" spans="1:23" x14ac:dyDescent="0.25">
      <c r="A637" s="14"/>
      <c r="B637" s="14"/>
      <c r="C637" s="14"/>
      <c r="D637" s="14"/>
      <c r="E637" s="14"/>
      <c r="F637" s="35"/>
      <c r="G637" s="14"/>
      <c r="H637" s="14"/>
      <c r="I637" s="14"/>
      <c r="J637" s="30"/>
      <c r="K637" s="14"/>
      <c r="L637" s="14"/>
      <c r="M637" s="14"/>
      <c r="N637" s="14"/>
      <c r="O637" s="14"/>
      <c r="P637" s="14"/>
      <c r="Q637" s="14"/>
      <c r="R637" s="14"/>
      <c r="S637" s="14"/>
      <c r="T637" s="14"/>
      <c r="U637" s="14"/>
      <c r="V637" s="35"/>
      <c r="W637" s="14"/>
    </row>
    <row r="638" spans="1:23" x14ac:dyDescent="0.25">
      <c r="A638" s="14"/>
      <c r="B638" s="14"/>
      <c r="C638" s="14"/>
      <c r="D638" s="14"/>
      <c r="E638" s="14"/>
      <c r="F638" s="35"/>
      <c r="G638" s="36"/>
      <c r="H638" s="36"/>
      <c r="I638" s="36"/>
      <c r="J638" s="136"/>
      <c r="K638" s="36"/>
      <c r="L638" s="36"/>
      <c r="M638" s="36"/>
      <c r="N638" s="36"/>
      <c r="O638" s="36"/>
      <c r="P638" s="36"/>
      <c r="Q638" s="36"/>
      <c r="R638" s="36"/>
      <c r="S638" s="36"/>
      <c r="T638" s="36"/>
      <c r="U638" s="36"/>
      <c r="V638" s="42"/>
      <c r="W638" s="36"/>
    </row>
    <row r="639" spans="1:23" x14ac:dyDescent="0.25">
      <c r="A639" s="14"/>
      <c r="B639" s="14"/>
      <c r="C639" s="14"/>
      <c r="D639" s="14"/>
      <c r="E639" s="14"/>
      <c r="F639" s="35"/>
      <c r="G639" s="36"/>
      <c r="H639" s="36"/>
      <c r="I639" s="36"/>
      <c r="J639" s="136"/>
      <c r="K639" s="36"/>
      <c r="L639" s="36"/>
      <c r="M639" s="36"/>
      <c r="N639" s="36"/>
      <c r="O639" s="36"/>
      <c r="P639" s="36"/>
      <c r="Q639" s="36"/>
      <c r="R639" s="36"/>
      <c r="S639" s="36"/>
      <c r="T639" s="36"/>
      <c r="U639" s="36"/>
      <c r="V639" s="42"/>
      <c r="W639" s="36"/>
    </row>
    <row r="640" spans="1:23" x14ac:dyDescent="0.25">
      <c r="A640" s="14"/>
      <c r="B640" s="14"/>
      <c r="C640" s="14"/>
      <c r="D640" s="14"/>
      <c r="E640" s="14"/>
      <c r="F640" s="35"/>
      <c r="G640" s="36"/>
      <c r="H640" s="36"/>
      <c r="I640" s="36"/>
      <c r="J640" s="136"/>
      <c r="K640" s="36"/>
      <c r="L640" s="36"/>
      <c r="M640" s="36"/>
      <c r="N640" s="36"/>
      <c r="O640" s="36"/>
      <c r="P640" s="36"/>
      <c r="Q640" s="36"/>
      <c r="R640" s="36"/>
      <c r="S640" s="36"/>
      <c r="T640" s="36"/>
      <c r="U640" s="36"/>
      <c r="V640" s="42"/>
      <c r="W640" s="36"/>
    </row>
    <row r="641" spans="1:23" x14ac:dyDescent="0.25">
      <c r="A641" s="14"/>
      <c r="B641" s="14"/>
      <c r="C641" s="14"/>
      <c r="D641" s="14"/>
      <c r="E641" s="14"/>
      <c r="F641" s="35"/>
      <c r="G641" s="36"/>
      <c r="H641" s="36"/>
      <c r="I641" s="36"/>
      <c r="J641" s="136"/>
      <c r="K641" s="36"/>
      <c r="L641" s="36"/>
      <c r="M641" s="36"/>
      <c r="N641" s="36"/>
      <c r="O641" s="36"/>
      <c r="P641" s="36"/>
      <c r="Q641" s="36"/>
      <c r="R641" s="36"/>
      <c r="S641" s="36"/>
      <c r="T641" s="36"/>
      <c r="U641" s="36"/>
      <c r="V641" s="42"/>
      <c r="W641" s="36"/>
    </row>
    <row r="642" spans="1:23" x14ac:dyDescent="0.25">
      <c r="A642" s="14"/>
      <c r="B642" s="14"/>
      <c r="C642" s="14"/>
      <c r="D642" s="14"/>
      <c r="E642" s="14"/>
      <c r="F642" s="35"/>
      <c r="G642" s="36"/>
      <c r="H642" s="36"/>
      <c r="I642" s="36"/>
      <c r="J642" s="136"/>
      <c r="K642" s="36"/>
      <c r="L642" s="36"/>
      <c r="M642" s="36"/>
      <c r="N642" s="36"/>
      <c r="O642" s="36"/>
      <c r="P642" s="36"/>
      <c r="Q642" s="36"/>
      <c r="R642" s="36"/>
      <c r="S642" s="36"/>
      <c r="T642" s="36"/>
      <c r="U642" s="36"/>
      <c r="V642" s="42"/>
      <c r="W642" s="36"/>
    </row>
    <row r="643" spans="1:23" x14ac:dyDescent="0.25">
      <c r="A643" s="14"/>
      <c r="B643" s="14"/>
      <c r="C643" s="14"/>
      <c r="D643" s="14"/>
      <c r="E643" s="14"/>
      <c r="F643" s="35"/>
      <c r="G643" s="14"/>
      <c r="H643" s="14"/>
      <c r="I643" s="14"/>
      <c r="J643" s="30"/>
      <c r="K643" s="14"/>
      <c r="L643" s="14"/>
      <c r="M643" s="14"/>
      <c r="N643" s="14"/>
      <c r="O643" s="14"/>
      <c r="P643" s="14"/>
      <c r="Q643" s="14"/>
      <c r="R643" s="14"/>
      <c r="S643" s="14"/>
      <c r="T643" s="14"/>
      <c r="U643" s="14"/>
      <c r="V643" s="35"/>
      <c r="W643" s="14"/>
    </row>
    <row r="644" spans="1:23" x14ac:dyDescent="0.25">
      <c r="A644" s="14"/>
      <c r="B644" s="14"/>
      <c r="C644" s="14"/>
      <c r="D644" s="14"/>
      <c r="E644" s="14"/>
      <c r="F644" s="35"/>
      <c r="G644" s="36"/>
      <c r="H644" s="36"/>
      <c r="I644" s="36"/>
      <c r="J644" s="136"/>
      <c r="K644" s="36"/>
      <c r="L644" s="36"/>
      <c r="M644" s="36"/>
      <c r="N644" s="36"/>
      <c r="O644" s="36"/>
      <c r="P644" s="36"/>
      <c r="Q644" s="36"/>
      <c r="R644" s="36"/>
      <c r="S644" s="36"/>
      <c r="T644" s="36"/>
      <c r="U644" s="36"/>
      <c r="V644" s="42"/>
      <c r="W644" s="36"/>
    </row>
    <row r="645" spans="1:23" x14ac:dyDescent="0.25">
      <c r="A645" s="14"/>
      <c r="B645" s="14"/>
      <c r="C645" s="14"/>
      <c r="D645" s="14"/>
      <c r="E645" s="14"/>
      <c r="F645" s="35"/>
      <c r="G645" s="36"/>
      <c r="H645" s="36"/>
      <c r="I645" s="36"/>
      <c r="J645" s="136"/>
      <c r="K645" s="36"/>
      <c r="L645" s="36"/>
      <c r="M645" s="36"/>
      <c r="N645" s="36"/>
      <c r="O645" s="36"/>
      <c r="P645" s="36"/>
      <c r="Q645" s="36"/>
      <c r="R645" s="36"/>
      <c r="S645" s="36"/>
      <c r="T645" s="36"/>
      <c r="U645" s="36"/>
      <c r="V645" s="42"/>
      <c r="W645" s="36"/>
    </row>
    <row r="646" spans="1:23" x14ac:dyDescent="0.25">
      <c r="A646" s="14"/>
      <c r="B646" s="14"/>
      <c r="C646" s="14"/>
      <c r="D646" s="14"/>
      <c r="E646" s="14"/>
      <c r="F646" s="35"/>
      <c r="G646" s="36"/>
      <c r="H646" s="36"/>
      <c r="I646" s="36"/>
      <c r="J646" s="136"/>
      <c r="K646" s="36"/>
      <c r="L646" s="36"/>
      <c r="M646" s="36"/>
      <c r="N646" s="36"/>
      <c r="O646" s="36"/>
      <c r="P646" s="36"/>
      <c r="Q646" s="36"/>
      <c r="R646" s="36"/>
      <c r="S646" s="36"/>
      <c r="T646" s="36"/>
      <c r="U646" s="36"/>
      <c r="V646" s="42"/>
      <c r="W646" s="36"/>
    </row>
    <row r="647" spans="1:23" x14ac:dyDescent="0.25">
      <c r="A647" s="14"/>
      <c r="B647" s="14"/>
      <c r="C647" s="14"/>
      <c r="D647" s="14"/>
      <c r="E647" s="14"/>
      <c r="F647" s="35"/>
      <c r="G647" s="36"/>
      <c r="H647" s="36"/>
      <c r="I647" s="36"/>
      <c r="J647" s="136"/>
      <c r="K647" s="36"/>
      <c r="L647" s="36"/>
      <c r="M647" s="36"/>
      <c r="N647" s="36"/>
      <c r="O647" s="36"/>
      <c r="P647" s="36"/>
      <c r="Q647" s="36"/>
      <c r="R647" s="36"/>
      <c r="S647" s="36"/>
      <c r="T647" s="36"/>
      <c r="U647" s="36"/>
      <c r="V647" s="42"/>
      <c r="W647" s="36"/>
    </row>
    <row r="648" spans="1:23" x14ac:dyDescent="0.25">
      <c r="A648" s="14"/>
      <c r="B648" s="14"/>
      <c r="C648" s="14"/>
      <c r="D648" s="14"/>
      <c r="E648" s="14"/>
      <c r="F648" s="35"/>
      <c r="G648" s="36"/>
      <c r="H648" s="36"/>
      <c r="I648" s="36"/>
      <c r="J648" s="136"/>
      <c r="K648" s="36"/>
      <c r="L648" s="36"/>
      <c r="M648" s="36"/>
      <c r="N648" s="36"/>
      <c r="O648" s="36"/>
      <c r="P648" s="36"/>
      <c r="Q648" s="36"/>
      <c r="R648" s="36"/>
      <c r="S648" s="36"/>
      <c r="T648" s="36"/>
      <c r="U648" s="36"/>
      <c r="V648" s="42"/>
      <c r="W648" s="36"/>
    </row>
    <row r="649" spans="1:23" x14ac:dyDescent="0.25">
      <c r="A649" s="14"/>
      <c r="B649" s="14"/>
      <c r="C649" s="14"/>
      <c r="D649" s="14"/>
      <c r="E649" s="14"/>
      <c r="F649" s="35"/>
      <c r="G649" s="14"/>
      <c r="H649" s="14"/>
      <c r="I649" s="14"/>
      <c r="J649" s="30"/>
      <c r="K649" s="14"/>
      <c r="L649" s="14"/>
      <c r="M649" s="14"/>
      <c r="N649" s="14"/>
      <c r="O649" s="14"/>
      <c r="P649" s="14"/>
      <c r="Q649" s="14"/>
      <c r="R649" s="14"/>
      <c r="S649" s="14"/>
      <c r="T649" s="14"/>
      <c r="U649" s="14"/>
      <c r="V649" s="35"/>
      <c r="W649" s="14"/>
    </row>
    <row r="650" spans="1:23" x14ac:dyDescent="0.25">
      <c r="A650" s="14"/>
      <c r="B650" s="14"/>
      <c r="C650" s="14"/>
      <c r="D650" s="14"/>
      <c r="E650" s="14"/>
      <c r="F650" s="35"/>
      <c r="G650" s="36"/>
      <c r="H650" s="36"/>
      <c r="I650" s="36"/>
      <c r="J650" s="136"/>
      <c r="K650" s="36"/>
      <c r="L650" s="36"/>
      <c r="M650" s="36"/>
      <c r="N650" s="36"/>
      <c r="O650" s="36"/>
      <c r="P650" s="36"/>
      <c r="Q650" s="36"/>
      <c r="R650" s="36"/>
      <c r="S650" s="36"/>
      <c r="T650" s="36"/>
      <c r="U650" s="36"/>
      <c r="V650" s="42"/>
      <c r="W650" s="36"/>
    </row>
    <row r="651" spans="1:23" x14ac:dyDescent="0.25">
      <c r="A651" s="14"/>
      <c r="B651" s="14"/>
      <c r="C651" s="14"/>
      <c r="D651" s="14"/>
      <c r="E651" s="14"/>
      <c r="F651" s="35"/>
      <c r="G651" s="36"/>
      <c r="H651" s="36"/>
      <c r="I651" s="36"/>
      <c r="J651" s="136"/>
      <c r="K651" s="36"/>
      <c r="L651" s="36"/>
      <c r="M651" s="36"/>
      <c r="N651" s="36"/>
      <c r="O651" s="36"/>
      <c r="P651" s="36"/>
      <c r="Q651" s="36"/>
      <c r="R651" s="36"/>
      <c r="S651" s="36"/>
      <c r="T651" s="36"/>
      <c r="U651" s="36"/>
      <c r="V651" s="42"/>
      <c r="W651" s="36"/>
    </row>
    <row r="652" spans="1:23" x14ac:dyDescent="0.25">
      <c r="A652" s="14"/>
      <c r="B652" s="14"/>
      <c r="C652" s="14"/>
      <c r="D652" s="14"/>
      <c r="E652" s="14"/>
      <c r="F652" s="35"/>
      <c r="G652" s="36"/>
      <c r="H652" s="36"/>
      <c r="I652" s="36"/>
      <c r="J652" s="136"/>
      <c r="K652" s="36"/>
      <c r="L652" s="36"/>
      <c r="M652" s="36"/>
      <c r="N652" s="36"/>
      <c r="O652" s="36"/>
      <c r="P652" s="36"/>
      <c r="Q652" s="36"/>
      <c r="R652" s="36"/>
      <c r="S652" s="36"/>
      <c r="T652" s="36"/>
      <c r="U652" s="36"/>
      <c r="V652" s="42"/>
      <c r="W652" s="36"/>
    </row>
    <row r="653" spans="1:23" x14ac:dyDescent="0.25">
      <c r="A653" s="14"/>
      <c r="B653" s="14"/>
      <c r="C653" s="14"/>
      <c r="D653" s="14"/>
      <c r="E653" s="14"/>
      <c r="F653" s="35"/>
      <c r="G653" s="36"/>
      <c r="H653" s="36"/>
      <c r="I653" s="36"/>
      <c r="J653" s="136"/>
      <c r="K653" s="36"/>
      <c r="L653" s="36"/>
      <c r="M653" s="36"/>
      <c r="N653" s="36"/>
      <c r="O653" s="36"/>
      <c r="P653" s="36"/>
      <c r="Q653" s="36"/>
      <c r="R653" s="36"/>
      <c r="S653" s="36"/>
      <c r="T653" s="36"/>
      <c r="U653" s="36"/>
      <c r="V653" s="42"/>
      <c r="W653" s="36"/>
    </row>
    <row r="654" spans="1:23" x14ac:dyDescent="0.25">
      <c r="A654" s="14"/>
      <c r="B654" s="14"/>
      <c r="C654" s="14"/>
      <c r="D654" s="14"/>
      <c r="E654" s="14"/>
      <c r="F654" s="35"/>
      <c r="G654" s="36"/>
      <c r="H654" s="36"/>
      <c r="I654" s="36"/>
      <c r="J654" s="136"/>
      <c r="K654" s="36"/>
      <c r="L654" s="36"/>
      <c r="M654" s="36"/>
      <c r="N654" s="36"/>
      <c r="O654" s="36"/>
      <c r="P654" s="36"/>
      <c r="Q654" s="36"/>
      <c r="R654" s="36"/>
      <c r="S654" s="36"/>
      <c r="T654" s="36"/>
      <c r="U654" s="36"/>
      <c r="V654" s="42"/>
      <c r="W654" s="36"/>
    </row>
    <row r="655" spans="1:23" x14ac:dyDescent="0.25">
      <c r="A655" s="14"/>
      <c r="B655" s="14"/>
      <c r="C655" s="14"/>
      <c r="D655" s="14"/>
      <c r="E655" s="14"/>
      <c r="F655" s="35"/>
      <c r="G655" s="14"/>
      <c r="H655" s="14"/>
      <c r="I655" s="14"/>
      <c r="J655" s="30"/>
      <c r="K655" s="14"/>
      <c r="L655" s="14"/>
      <c r="M655" s="14"/>
      <c r="N655" s="14"/>
      <c r="O655" s="14"/>
      <c r="P655" s="14"/>
      <c r="Q655" s="14"/>
      <c r="R655" s="14"/>
      <c r="S655" s="14"/>
      <c r="T655" s="14"/>
      <c r="U655" s="14"/>
      <c r="V655" s="35"/>
      <c r="W655" s="14"/>
    </row>
    <row r="656" spans="1:23" x14ac:dyDescent="0.25">
      <c r="A656" s="14"/>
      <c r="B656" s="14"/>
      <c r="C656" s="14"/>
      <c r="D656" s="14"/>
      <c r="E656" s="14"/>
      <c r="F656" s="35"/>
      <c r="G656" s="36"/>
      <c r="H656" s="36"/>
      <c r="I656" s="36"/>
      <c r="J656" s="136"/>
      <c r="K656" s="36"/>
      <c r="L656" s="36"/>
      <c r="M656" s="36"/>
      <c r="N656" s="36"/>
      <c r="O656" s="36"/>
      <c r="P656" s="36"/>
      <c r="Q656" s="36"/>
      <c r="R656" s="36"/>
      <c r="S656" s="36"/>
      <c r="T656" s="36"/>
      <c r="U656" s="36"/>
      <c r="V656" s="42"/>
      <c r="W656" s="36"/>
    </row>
    <row r="657" spans="1:23" x14ac:dyDescent="0.25">
      <c r="A657" s="14"/>
      <c r="B657" s="14"/>
      <c r="C657" s="14"/>
      <c r="D657" s="14"/>
      <c r="E657" s="14"/>
      <c r="F657" s="35"/>
      <c r="G657" s="36"/>
      <c r="H657" s="36"/>
      <c r="I657" s="36"/>
      <c r="J657" s="136"/>
      <c r="K657" s="36"/>
      <c r="L657" s="36"/>
      <c r="M657" s="36"/>
      <c r="N657" s="36"/>
      <c r="O657" s="36"/>
      <c r="P657" s="36"/>
      <c r="Q657" s="36"/>
      <c r="R657" s="36"/>
      <c r="S657" s="36"/>
      <c r="T657" s="36"/>
      <c r="U657" s="36"/>
      <c r="V657" s="42"/>
      <c r="W657" s="36"/>
    </row>
    <row r="658" spans="1:23" x14ac:dyDescent="0.25">
      <c r="A658" s="14"/>
      <c r="B658" s="14"/>
      <c r="C658" s="14"/>
      <c r="D658" s="14"/>
      <c r="E658" s="14"/>
      <c r="F658" s="35"/>
      <c r="G658" s="36"/>
      <c r="H658" s="36"/>
      <c r="I658" s="36"/>
      <c r="J658" s="136"/>
      <c r="K658" s="36"/>
      <c r="L658" s="36"/>
      <c r="M658" s="36"/>
      <c r="N658" s="36"/>
      <c r="O658" s="36"/>
      <c r="P658" s="36"/>
      <c r="Q658" s="36"/>
      <c r="R658" s="36"/>
      <c r="S658" s="36"/>
      <c r="T658" s="36"/>
      <c r="U658" s="36"/>
      <c r="V658" s="42"/>
      <c r="W658" s="36"/>
    </row>
    <row r="659" spans="1:23" x14ac:dyDescent="0.25">
      <c r="A659" s="14"/>
      <c r="B659" s="14"/>
      <c r="C659" s="14"/>
      <c r="D659" s="14"/>
      <c r="E659" s="14"/>
      <c r="F659" s="35"/>
      <c r="G659" s="36"/>
      <c r="H659" s="36"/>
      <c r="I659" s="36"/>
      <c r="J659" s="136"/>
      <c r="K659" s="36"/>
      <c r="L659" s="36"/>
      <c r="M659" s="36"/>
      <c r="N659" s="36"/>
      <c r="O659" s="36"/>
      <c r="P659" s="36"/>
      <c r="Q659" s="36"/>
      <c r="R659" s="36"/>
      <c r="S659" s="36"/>
      <c r="T659" s="36"/>
      <c r="U659" s="36"/>
      <c r="V659" s="42"/>
      <c r="W659" s="36"/>
    </row>
    <row r="660" spans="1:23" x14ac:dyDescent="0.25">
      <c r="A660" s="14"/>
      <c r="B660" s="14"/>
      <c r="C660" s="14"/>
      <c r="D660" s="14"/>
      <c r="E660" s="14"/>
      <c r="F660" s="35"/>
      <c r="G660" s="36"/>
      <c r="H660" s="36"/>
      <c r="I660" s="36"/>
      <c r="J660" s="136"/>
      <c r="K660" s="36"/>
      <c r="L660" s="36"/>
      <c r="M660" s="36"/>
      <c r="N660" s="36"/>
      <c r="O660" s="36"/>
      <c r="P660" s="36"/>
      <c r="Q660" s="36"/>
      <c r="R660" s="36"/>
      <c r="S660" s="36"/>
      <c r="T660" s="36"/>
      <c r="U660" s="36"/>
      <c r="V660" s="42"/>
      <c r="W660" s="36"/>
    </row>
    <row r="661" spans="1:23" x14ac:dyDescent="0.25">
      <c r="A661" s="14"/>
      <c r="B661" s="14"/>
      <c r="C661" s="14"/>
      <c r="D661" s="14"/>
      <c r="E661" s="14"/>
      <c r="F661" s="35"/>
      <c r="G661" s="14"/>
      <c r="H661" s="14"/>
      <c r="I661" s="14"/>
      <c r="J661" s="30"/>
      <c r="K661" s="14"/>
      <c r="L661" s="14"/>
      <c r="M661" s="14"/>
      <c r="N661" s="14"/>
      <c r="O661" s="14"/>
      <c r="P661" s="14"/>
      <c r="Q661" s="14"/>
      <c r="R661" s="14"/>
      <c r="S661" s="14"/>
      <c r="T661" s="14"/>
      <c r="U661" s="14"/>
      <c r="V661" s="35"/>
      <c r="W661" s="14"/>
    </row>
    <row r="662" spans="1:23" x14ac:dyDescent="0.25">
      <c r="A662" s="14"/>
      <c r="B662" s="14"/>
      <c r="C662" s="14"/>
      <c r="D662" s="14"/>
      <c r="E662" s="14"/>
      <c r="F662" s="35"/>
      <c r="G662" s="36"/>
      <c r="H662" s="36"/>
      <c r="I662" s="36"/>
      <c r="J662" s="136"/>
      <c r="K662" s="36"/>
      <c r="L662" s="36"/>
      <c r="M662" s="36"/>
      <c r="N662" s="36"/>
      <c r="O662" s="36"/>
      <c r="P662" s="36"/>
      <c r="Q662" s="36"/>
      <c r="R662" s="36"/>
      <c r="S662" s="36"/>
      <c r="T662" s="36"/>
      <c r="U662" s="36"/>
      <c r="V662" s="42"/>
      <c r="W662" s="36"/>
    </row>
    <row r="663" spans="1:23" x14ac:dyDescent="0.25">
      <c r="A663" s="14"/>
      <c r="B663" s="14"/>
      <c r="C663" s="14"/>
      <c r="D663" s="14"/>
      <c r="E663" s="14"/>
      <c r="F663" s="35"/>
      <c r="G663" s="36"/>
      <c r="H663" s="36"/>
      <c r="I663" s="36"/>
      <c r="J663" s="136"/>
      <c r="K663" s="36"/>
      <c r="L663" s="36"/>
      <c r="M663" s="36"/>
      <c r="N663" s="36"/>
      <c r="O663" s="36"/>
      <c r="P663" s="36"/>
      <c r="Q663" s="36"/>
      <c r="R663" s="36"/>
      <c r="S663" s="36"/>
      <c r="T663" s="36"/>
      <c r="U663" s="36"/>
      <c r="V663" s="42"/>
      <c r="W663" s="36"/>
    </row>
    <row r="664" spans="1:23" x14ac:dyDescent="0.25">
      <c r="A664" s="14"/>
      <c r="B664" s="14"/>
      <c r="C664" s="14"/>
      <c r="D664" s="14"/>
      <c r="E664" s="14"/>
      <c r="F664" s="35"/>
      <c r="G664" s="36"/>
      <c r="H664" s="36"/>
      <c r="I664" s="36"/>
      <c r="J664" s="136"/>
      <c r="K664" s="36"/>
      <c r="L664" s="36"/>
      <c r="M664" s="36"/>
      <c r="N664" s="36"/>
      <c r="O664" s="36"/>
      <c r="P664" s="36"/>
      <c r="Q664" s="36"/>
      <c r="R664" s="36"/>
      <c r="S664" s="36"/>
      <c r="T664" s="36"/>
      <c r="U664" s="36"/>
      <c r="V664" s="42"/>
      <c r="W664" s="36"/>
    </row>
    <row r="665" spans="1:23" x14ac:dyDescent="0.25">
      <c r="A665" s="14"/>
      <c r="B665" s="14"/>
      <c r="C665" s="14"/>
      <c r="D665" s="14"/>
      <c r="E665" s="14"/>
      <c r="F665" s="35"/>
      <c r="G665" s="36"/>
      <c r="H665" s="36"/>
      <c r="I665" s="36"/>
      <c r="J665" s="136"/>
      <c r="K665" s="36"/>
      <c r="L665" s="36"/>
      <c r="M665" s="36"/>
      <c r="N665" s="36"/>
      <c r="O665" s="36"/>
      <c r="P665" s="36"/>
      <c r="Q665" s="36"/>
      <c r="R665" s="36"/>
      <c r="S665" s="36"/>
      <c r="T665" s="36"/>
      <c r="U665" s="36"/>
      <c r="V665" s="42"/>
      <c r="W665" s="36"/>
    </row>
    <row r="666" spans="1:23" x14ac:dyDescent="0.25">
      <c r="A666" s="14"/>
      <c r="B666" s="14"/>
      <c r="C666" s="14"/>
      <c r="D666" s="14"/>
      <c r="E666" s="14"/>
      <c r="F666" s="35"/>
      <c r="G666" s="36"/>
      <c r="H666" s="36"/>
      <c r="I666" s="36"/>
      <c r="J666" s="136"/>
      <c r="K666" s="36"/>
      <c r="L666" s="36"/>
      <c r="M666" s="36"/>
      <c r="N666" s="36"/>
      <c r="O666" s="36"/>
      <c r="P666" s="36"/>
      <c r="Q666" s="36"/>
      <c r="R666" s="36"/>
      <c r="S666" s="36"/>
      <c r="T666" s="36"/>
      <c r="U666" s="36"/>
      <c r="V666" s="42"/>
      <c r="W666" s="36"/>
    </row>
    <row r="667" spans="1:23" x14ac:dyDescent="0.25">
      <c r="A667" s="14"/>
      <c r="B667" s="14"/>
      <c r="C667" s="14"/>
      <c r="D667" s="14"/>
      <c r="E667" s="14"/>
      <c r="F667" s="35"/>
      <c r="G667" s="14"/>
      <c r="H667" s="14"/>
      <c r="I667" s="14"/>
      <c r="J667" s="30"/>
      <c r="K667" s="14"/>
      <c r="L667" s="14"/>
      <c r="M667" s="14"/>
      <c r="N667" s="14"/>
      <c r="O667" s="14"/>
      <c r="P667" s="14"/>
      <c r="Q667" s="14"/>
      <c r="R667" s="14"/>
      <c r="S667" s="14"/>
      <c r="T667" s="14"/>
      <c r="U667" s="14"/>
      <c r="V667" s="35"/>
      <c r="W667" s="14"/>
    </row>
    <row r="668" spans="1:23" x14ac:dyDescent="0.25">
      <c r="A668" s="14"/>
      <c r="B668" s="14"/>
      <c r="C668" s="14"/>
      <c r="D668" s="14"/>
      <c r="E668" s="14"/>
      <c r="F668" s="35"/>
      <c r="G668" s="36"/>
      <c r="H668" s="36"/>
      <c r="I668" s="36"/>
      <c r="J668" s="136"/>
      <c r="K668" s="36"/>
      <c r="L668" s="36"/>
      <c r="M668" s="36"/>
      <c r="N668" s="36"/>
      <c r="O668" s="36"/>
      <c r="P668" s="36"/>
      <c r="Q668" s="36"/>
      <c r="R668" s="36"/>
      <c r="S668" s="36"/>
      <c r="T668" s="36"/>
      <c r="U668" s="36"/>
      <c r="V668" s="42"/>
      <c r="W668" s="36"/>
    </row>
    <row r="669" spans="1:23" x14ac:dyDescent="0.25">
      <c r="A669" s="14"/>
      <c r="B669" s="14"/>
      <c r="C669" s="14"/>
      <c r="D669" s="14"/>
      <c r="E669" s="14"/>
      <c r="F669" s="35"/>
      <c r="G669" s="36"/>
      <c r="H669" s="36"/>
      <c r="I669" s="36"/>
      <c r="J669" s="136"/>
      <c r="K669" s="36"/>
      <c r="L669" s="36"/>
      <c r="M669" s="36"/>
      <c r="N669" s="36"/>
      <c r="O669" s="36"/>
      <c r="P669" s="36"/>
      <c r="Q669" s="36"/>
      <c r="R669" s="36"/>
      <c r="S669" s="36"/>
      <c r="T669" s="36"/>
      <c r="U669" s="36"/>
      <c r="V669" s="42"/>
      <c r="W669" s="36"/>
    </row>
    <row r="670" spans="1:23" x14ac:dyDescent="0.25">
      <c r="A670" s="14"/>
      <c r="B670" s="14"/>
      <c r="C670" s="14"/>
      <c r="D670" s="14"/>
      <c r="E670" s="14"/>
      <c r="F670" s="35"/>
      <c r="G670" s="36"/>
      <c r="H670" s="36"/>
      <c r="I670" s="36"/>
      <c r="J670" s="136"/>
      <c r="K670" s="36"/>
      <c r="L670" s="36"/>
      <c r="M670" s="36"/>
      <c r="N670" s="36"/>
      <c r="O670" s="36"/>
      <c r="P670" s="36"/>
      <c r="Q670" s="36"/>
      <c r="R670" s="36"/>
      <c r="S670" s="36"/>
      <c r="T670" s="36"/>
      <c r="U670" s="36"/>
      <c r="V670" s="42"/>
      <c r="W670" s="36"/>
    </row>
    <row r="671" spans="1:23" x14ac:dyDescent="0.25">
      <c r="A671" s="14"/>
      <c r="B671" s="14"/>
      <c r="C671" s="14"/>
      <c r="D671" s="14"/>
      <c r="E671" s="14"/>
      <c r="F671" s="35"/>
      <c r="G671" s="36"/>
      <c r="H671" s="36"/>
      <c r="I671" s="36"/>
      <c r="J671" s="136"/>
      <c r="K671" s="36"/>
      <c r="L671" s="36"/>
      <c r="M671" s="36"/>
      <c r="N671" s="36"/>
      <c r="O671" s="36"/>
      <c r="P671" s="36"/>
      <c r="Q671" s="36"/>
      <c r="R671" s="36"/>
      <c r="S671" s="36"/>
      <c r="T671" s="36"/>
      <c r="U671" s="36"/>
      <c r="V671" s="42"/>
      <c r="W671" s="36"/>
    </row>
    <row r="672" spans="1:23" x14ac:dyDescent="0.25">
      <c r="A672" s="14"/>
      <c r="B672" s="14"/>
      <c r="C672" s="14"/>
      <c r="D672" s="14"/>
      <c r="E672" s="14"/>
      <c r="F672" s="35"/>
      <c r="G672" s="36"/>
      <c r="H672" s="36"/>
      <c r="I672" s="36"/>
      <c r="J672" s="136"/>
      <c r="K672" s="36"/>
      <c r="L672" s="36"/>
      <c r="M672" s="36"/>
      <c r="N672" s="36"/>
      <c r="O672" s="36"/>
      <c r="P672" s="36"/>
      <c r="Q672" s="36"/>
      <c r="R672" s="36"/>
      <c r="S672" s="36"/>
      <c r="T672" s="36"/>
      <c r="U672" s="36"/>
      <c r="V672" s="42"/>
      <c r="W672" s="36"/>
    </row>
    <row r="673" spans="1:23" x14ac:dyDescent="0.25">
      <c r="A673" s="14"/>
      <c r="B673" s="14"/>
      <c r="C673" s="14"/>
      <c r="D673" s="14"/>
      <c r="E673" s="14"/>
      <c r="F673" s="35"/>
      <c r="G673" s="14"/>
      <c r="H673" s="14"/>
      <c r="I673" s="14"/>
      <c r="J673" s="30"/>
      <c r="K673" s="14"/>
      <c r="L673" s="14"/>
      <c r="M673" s="14"/>
      <c r="N673" s="14"/>
      <c r="O673" s="14"/>
      <c r="P673" s="14"/>
      <c r="Q673" s="14"/>
      <c r="R673" s="14"/>
      <c r="S673" s="14"/>
      <c r="T673" s="14"/>
      <c r="U673" s="14"/>
      <c r="V673" s="35"/>
      <c r="W673" s="14"/>
    </row>
    <row r="674" spans="1:23" x14ac:dyDescent="0.25">
      <c r="A674" s="14"/>
      <c r="B674" s="14"/>
      <c r="C674" s="14"/>
      <c r="D674" s="14"/>
      <c r="E674" s="14"/>
      <c r="F674" s="35"/>
      <c r="G674" s="36"/>
      <c r="H674" s="36"/>
      <c r="I674" s="36"/>
      <c r="J674" s="136"/>
      <c r="K674" s="36"/>
      <c r="L674" s="36"/>
      <c r="M674" s="36"/>
      <c r="N674" s="36"/>
      <c r="O674" s="36"/>
      <c r="P674" s="36"/>
      <c r="Q674" s="36"/>
      <c r="R674" s="36"/>
      <c r="S674" s="36"/>
      <c r="T674" s="36"/>
      <c r="U674" s="36"/>
      <c r="V674" s="42"/>
      <c r="W674" s="36"/>
    </row>
    <row r="675" spans="1:23" x14ac:dyDescent="0.25">
      <c r="A675" s="14"/>
      <c r="B675" s="14"/>
      <c r="C675" s="14"/>
      <c r="D675" s="14"/>
      <c r="E675" s="14"/>
      <c r="F675" s="35"/>
      <c r="G675" s="36"/>
      <c r="H675" s="36"/>
      <c r="I675" s="36"/>
      <c r="J675" s="136"/>
      <c r="K675" s="36"/>
      <c r="L675" s="36"/>
      <c r="M675" s="36"/>
      <c r="N675" s="36"/>
      <c r="O675" s="36"/>
      <c r="P675" s="36"/>
      <c r="Q675" s="36"/>
      <c r="R675" s="36"/>
      <c r="S675" s="36"/>
      <c r="T675" s="36"/>
      <c r="U675" s="36"/>
      <c r="V675" s="42"/>
      <c r="W675" s="36"/>
    </row>
    <row r="676" spans="1:23" x14ac:dyDescent="0.25">
      <c r="A676" s="14"/>
      <c r="B676" s="14"/>
      <c r="C676" s="14"/>
      <c r="D676" s="14"/>
      <c r="E676" s="14"/>
      <c r="F676" s="35"/>
      <c r="G676" s="36"/>
      <c r="H676" s="36"/>
      <c r="I676" s="36"/>
      <c r="J676" s="136"/>
      <c r="K676" s="36"/>
      <c r="L676" s="36"/>
      <c r="M676" s="36"/>
      <c r="N676" s="36"/>
      <c r="O676" s="36"/>
      <c r="P676" s="36"/>
      <c r="Q676" s="36"/>
      <c r="R676" s="36"/>
      <c r="S676" s="36"/>
      <c r="T676" s="36"/>
      <c r="U676" s="36"/>
      <c r="V676" s="42"/>
      <c r="W676" s="36"/>
    </row>
    <row r="677" spans="1:23" x14ac:dyDescent="0.25">
      <c r="A677" s="14"/>
      <c r="B677" s="14"/>
      <c r="C677" s="14"/>
      <c r="D677" s="14"/>
      <c r="E677" s="14"/>
      <c r="F677" s="35"/>
      <c r="G677" s="36"/>
      <c r="H677" s="36"/>
      <c r="I677" s="36"/>
      <c r="J677" s="136"/>
      <c r="K677" s="36"/>
      <c r="L677" s="36"/>
      <c r="M677" s="36"/>
      <c r="N677" s="36"/>
      <c r="O677" s="36"/>
      <c r="P677" s="36"/>
      <c r="Q677" s="36"/>
      <c r="R677" s="36"/>
      <c r="S677" s="36"/>
      <c r="T677" s="36"/>
      <c r="U677" s="36"/>
      <c r="V677" s="42"/>
      <c r="W677" s="36"/>
    </row>
    <row r="678" spans="1:23" x14ac:dyDescent="0.25">
      <c r="A678" s="14"/>
      <c r="B678" s="14"/>
      <c r="C678" s="14"/>
      <c r="D678" s="14"/>
      <c r="E678" s="14"/>
      <c r="F678" s="35"/>
      <c r="G678" s="36"/>
      <c r="H678" s="36"/>
      <c r="I678" s="36"/>
      <c r="J678" s="136"/>
      <c r="K678" s="36"/>
      <c r="L678" s="36"/>
      <c r="M678" s="36"/>
      <c r="N678" s="36"/>
      <c r="O678" s="36"/>
      <c r="P678" s="36"/>
      <c r="Q678" s="36"/>
      <c r="R678" s="36"/>
      <c r="S678" s="36"/>
      <c r="T678" s="36"/>
      <c r="U678" s="36"/>
      <c r="V678" s="42"/>
      <c r="W678" s="36"/>
    </row>
    <row r="679" spans="1:23" x14ac:dyDescent="0.25">
      <c r="A679" s="14"/>
      <c r="B679" s="14"/>
      <c r="C679" s="14"/>
      <c r="D679" s="14"/>
      <c r="E679" s="14"/>
      <c r="F679" s="35"/>
      <c r="G679" s="14"/>
      <c r="H679" s="14"/>
      <c r="I679" s="14"/>
      <c r="J679" s="30"/>
      <c r="K679" s="14"/>
      <c r="L679" s="14"/>
      <c r="M679" s="14"/>
      <c r="N679" s="14"/>
      <c r="O679" s="14"/>
      <c r="P679" s="14"/>
      <c r="Q679" s="14"/>
      <c r="R679" s="14"/>
      <c r="S679" s="14"/>
      <c r="T679" s="14"/>
      <c r="U679" s="14"/>
      <c r="V679" s="35"/>
      <c r="W679" s="14"/>
    </row>
    <row r="680" spans="1:23" x14ac:dyDescent="0.25">
      <c r="A680" s="14"/>
      <c r="B680" s="14"/>
      <c r="C680" s="14"/>
      <c r="D680" s="14"/>
      <c r="E680" s="14"/>
      <c r="F680" s="35"/>
      <c r="G680" s="36"/>
      <c r="H680" s="36"/>
      <c r="I680" s="36"/>
      <c r="J680" s="136"/>
      <c r="K680" s="36"/>
      <c r="L680" s="36"/>
      <c r="M680" s="36"/>
      <c r="N680" s="36"/>
      <c r="O680" s="36"/>
      <c r="P680" s="36"/>
      <c r="Q680" s="36"/>
      <c r="R680" s="36"/>
      <c r="S680" s="36"/>
      <c r="T680" s="36"/>
      <c r="U680" s="36"/>
      <c r="V680" s="42"/>
      <c r="W680" s="36"/>
    </row>
    <row r="681" spans="1:23" x14ac:dyDescent="0.25">
      <c r="A681" s="14"/>
      <c r="B681" s="14"/>
      <c r="C681" s="14"/>
      <c r="D681" s="14"/>
      <c r="E681" s="14"/>
      <c r="F681" s="35"/>
      <c r="G681" s="36"/>
      <c r="H681" s="36"/>
      <c r="I681" s="36"/>
      <c r="J681" s="136"/>
      <c r="K681" s="36"/>
      <c r="L681" s="36"/>
      <c r="M681" s="36"/>
      <c r="N681" s="36"/>
      <c r="O681" s="36"/>
      <c r="P681" s="36"/>
      <c r="Q681" s="36"/>
      <c r="R681" s="36"/>
      <c r="S681" s="36"/>
      <c r="T681" s="36"/>
      <c r="U681" s="36"/>
      <c r="V681" s="42"/>
      <c r="W681" s="36"/>
    </row>
    <row r="682" spans="1:23" x14ac:dyDescent="0.25">
      <c r="A682" s="14"/>
      <c r="B682" s="14"/>
      <c r="C682" s="14"/>
      <c r="D682" s="14"/>
      <c r="E682" s="14"/>
      <c r="F682" s="35"/>
      <c r="G682" s="36"/>
      <c r="H682" s="36"/>
      <c r="I682" s="36"/>
      <c r="J682" s="136"/>
      <c r="K682" s="36"/>
      <c r="L682" s="36"/>
      <c r="M682" s="36"/>
      <c r="N682" s="36"/>
      <c r="O682" s="36"/>
      <c r="P682" s="36"/>
      <c r="Q682" s="36"/>
      <c r="R682" s="36"/>
      <c r="S682" s="36"/>
      <c r="T682" s="36"/>
      <c r="U682" s="36"/>
      <c r="V682" s="42"/>
      <c r="W682" s="36"/>
    </row>
    <row r="683" spans="1:23" x14ac:dyDescent="0.25">
      <c r="A683" s="14"/>
      <c r="B683" s="14"/>
      <c r="C683" s="14"/>
      <c r="D683" s="14"/>
      <c r="E683" s="14"/>
      <c r="F683" s="35"/>
      <c r="G683" s="36"/>
      <c r="H683" s="36"/>
      <c r="I683" s="36"/>
      <c r="J683" s="136"/>
      <c r="K683" s="36"/>
      <c r="L683" s="36"/>
      <c r="M683" s="36"/>
      <c r="N683" s="36"/>
      <c r="O683" s="36"/>
      <c r="P683" s="36"/>
      <c r="Q683" s="36"/>
      <c r="R683" s="36"/>
      <c r="S683" s="36"/>
      <c r="T683" s="36"/>
      <c r="U683" s="36"/>
      <c r="V683" s="42"/>
      <c r="W683" s="36"/>
    </row>
    <row r="684" spans="1:23" x14ac:dyDescent="0.25">
      <c r="A684" s="14"/>
      <c r="B684" s="14"/>
      <c r="C684" s="14"/>
      <c r="D684" s="14"/>
      <c r="E684" s="14"/>
      <c r="F684" s="35"/>
      <c r="G684" s="36"/>
      <c r="H684" s="36"/>
      <c r="I684" s="36"/>
      <c r="J684" s="136"/>
      <c r="K684" s="36"/>
      <c r="L684" s="36"/>
      <c r="M684" s="36"/>
      <c r="N684" s="36"/>
      <c r="O684" s="36"/>
      <c r="P684" s="36"/>
      <c r="Q684" s="36"/>
      <c r="R684" s="36"/>
      <c r="S684" s="36"/>
      <c r="T684" s="36"/>
      <c r="U684" s="36"/>
      <c r="V684" s="42"/>
      <c r="W684" s="36"/>
    </row>
    <row r="685" spans="1:23" x14ac:dyDescent="0.25">
      <c r="A685" s="14"/>
      <c r="B685" s="14"/>
      <c r="C685" s="14"/>
      <c r="D685" s="14"/>
      <c r="E685" s="14"/>
      <c r="F685" s="35"/>
      <c r="G685" s="14"/>
      <c r="H685" s="14"/>
      <c r="I685" s="14"/>
      <c r="J685" s="30"/>
      <c r="K685" s="14"/>
      <c r="L685" s="14"/>
      <c r="M685" s="14"/>
      <c r="N685" s="14"/>
      <c r="O685" s="14"/>
      <c r="P685" s="14"/>
      <c r="Q685" s="14"/>
      <c r="R685" s="14"/>
      <c r="S685" s="14"/>
      <c r="T685" s="14"/>
      <c r="U685" s="14"/>
      <c r="V685" s="35"/>
      <c r="W685" s="14"/>
    </row>
    <row r="686" spans="1:23" x14ac:dyDescent="0.25">
      <c r="A686" s="14"/>
      <c r="B686" s="14"/>
      <c r="C686" s="14"/>
      <c r="D686" s="14"/>
      <c r="E686" s="14"/>
      <c r="F686" s="35"/>
      <c r="G686" s="36"/>
      <c r="H686" s="36"/>
      <c r="I686" s="36"/>
      <c r="J686" s="136"/>
      <c r="K686" s="36"/>
      <c r="L686" s="36"/>
      <c r="M686" s="36"/>
      <c r="N686" s="36"/>
      <c r="O686" s="36"/>
      <c r="P686" s="36"/>
      <c r="Q686" s="36"/>
      <c r="R686" s="36"/>
      <c r="S686" s="36"/>
      <c r="T686" s="36"/>
      <c r="U686" s="36"/>
      <c r="V686" s="42"/>
      <c r="W686" s="36"/>
    </row>
    <row r="687" spans="1:23" x14ac:dyDescent="0.25">
      <c r="A687" s="14"/>
      <c r="B687" s="14"/>
      <c r="C687" s="14"/>
      <c r="D687" s="14"/>
      <c r="E687" s="14"/>
      <c r="F687" s="35"/>
      <c r="G687" s="36"/>
      <c r="H687" s="36"/>
      <c r="I687" s="36"/>
      <c r="J687" s="136"/>
      <c r="K687" s="36"/>
      <c r="L687" s="36"/>
      <c r="M687" s="36"/>
      <c r="N687" s="36"/>
      <c r="O687" s="36"/>
      <c r="P687" s="36"/>
      <c r="Q687" s="36"/>
      <c r="R687" s="36"/>
      <c r="S687" s="36"/>
      <c r="T687" s="36"/>
      <c r="U687" s="36"/>
      <c r="V687" s="42"/>
      <c r="W687" s="36"/>
    </row>
    <row r="688" spans="1:23" x14ac:dyDescent="0.25">
      <c r="A688" s="14"/>
      <c r="B688" s="14"/>
      <c r="C688" s="14"/>
      <c r="D688" s="14"/>
      <c r="E688" s="14"/>
      <c r="F688" s="35"/>
      <c r="G688" s="36"/>
      <c r="H688" s="36"/>
      <c r="I688" s="36"/>
      <c r="J688" s="136"/>
      <c r="K688" s="36"/>
      <c r="L688" s="36"/>
      <c r="M688" s="36"/>
      <c r="N688" s="36"/>
      <c r="O688" s="36"/>
      <c r="P688" s="36"/>
      <c r="Q688" s="36"/>
      <c r="R688" s="36"/>
      <c r="S688" s="36"/>
      <c r="T688" s="36"/>
      <c r="U688" s="36"/>
      <c r="V688" s="42"/>
      <c r="W688" s="36"/>
    </row>
    <row r="689" spans="1:23" x14ac:dyDescent="0.25">
      <c r="A689" s="14"/>
      <c r="B689" s="14"/>
      <c r="C689" s="14"/>
      <c r="D689" s="14"/>
      <c r="E689" s="14"/>
      <c r="F689" s="35"/>
      <c r="G689" s="36"/>
      <c r="H689" s="36"/>
      <c r="I689" s="36"/>
      <c r="J689" s="136"/>
      <c r="K689" s="36"/>
      <c r="L689" s="36"/>
      <c r="M689" s="36"/>
      <c r="N689" s="36"/>
      <c r="O689" s="36"/>
      <c r="P689" s="36"/>
      <c r="Q689" s="36"/>
      <c r="R689" s="36"/>
      <c r="S689" s="36"/>
      <c r="T689" s="36"/>
      <c r="U689" s="36"/>
      <c r="V689" s="42"/>
      <c r="W689" s="36"/>
    </row>
    <row r="690" spans="1:23" x14ac:dyDescent="0.25">
      <c r="A690" s="14"/>
      <c r="B690" s="14"/>
      <c r="C690" s="14"/>
      <c r="D690" s="14"/>
      <c r="E690" s="14"/>
      <c r="F690" s="35"/>
      <c r="G690" s="36"/>
      <c r="H690" s="36"/>
      <c r="I690" s="36"/>
      <c r="J690" s="136"/>
      <c r="K690" s="36"/>
      <c r="L690" s="36"/>
      <c r="M690" s="36"/>
      <c r="N690" s="36"/>
      <c r="O690" s="36"/>
      <c r="P690" s="36"/>
      <c r="Q690" s="36"/>
      <c r="R690" s="36"/>
      <c r="S690" s="36"/>
      <c r="T690" s="36"/>
      <c r="U690" s="36"/>
      <c r="V690" s="42"/>
      <c r="W690" s="36"/>
    </row>
    <row r="691" spans="1:23" x14ac:dyDescent="0.25">
      <c r="A691" s="14"/>
      <c r="B691" s="14"/>
      <c r="C691" s="14"/>
      <c r="D691" s="14"/>
      <c r="E691" s="14"/>
      <c r="F691" s="35"/>
      <c r="G691" s="14"/>
      <c r="H691" s="14"/>
      <c r="I691" s="14"/>
      <c r="J691" s="30"/>
      <c r="K691" s="14"/>
      <c r="L691" s="14"/>
      <c r="M691" s="14"/>
      <c r="N691" s="14"/>
      <c r="O691" s="14"/>
      <c r="P691" s="14"/>
      <c r="Q691" s="14"/>
      <c r="R691" s="14"/>
      <c r="S691" s="14"/>
      <c r="T691" s="14"/>
      <c r="U691" s="14"/>
      <c r="V691" s="35"/>
      <c r="W691" s="14"/>
    </row>
    <row r="692" spans="1:23" x14ac:dyDescent="0.25">
      <c r="A692" s="14"/>
      <c r="B692" s="14"/>
      <c r="C692" s="14"/>
      <c r="D692" s="14"/>
      <c r="E692" s="14"/>
      <c r="F692" s="35"/>
      <c r="G692" s="36"/>
      <c r="H692" s="36"/>
      <c r="I692" s="36"/>
      <c r="J692" s="136"/>
      <c r="K692" s="36"/>
      <c r="L692" s="36"/>
      <c r="M692" s="36"/>
      <c r="N692" s="36"/>
      <c r="O692" s="36"/>
      <c r="P692" s="36"/>
      <c r="Q692" s="36"/>
      <c r="R692" s="36"/>
      <c r="S692" s="36"/>
      <c r="T692" s="36"/>
      <c r="U692" s="36"/>
      <c r="V692" s="42"/>
      <c r="W692" s="36"/>
    </row>
    <row r="693" spans="1:23" x14ac:dyDescent="0.25">
      <c r="A693" s="14"/>
      <c r="B693" s="14"/>
      <c r="C693" s="14"/>
      <c r="D693" s="14"/>
      <c r="E693" s="14"/>
      <c r="F693" s="35"/>
      <c r="G693" s="36"/>
      <c r="H693" s="36"/>
      <c r="I693" s="36"/>
      <c r="J693" s="136"/>
      <c r="K693" s="36"/>
      <c r="L693" s="36"/>
      <c r="M693" s="36"/>
      <c r="N693" s="36"/>
      <c r="O693" s="36"/>
      <c r="P693" s="36"/>
      <c r="Q693" s="36"/>
      <c r="R693" s="36"/>
      <c r="S693" s="36"/>
      <c r="T693" s="36"/>
      <c r="U693" s="36"/>
      <c r="V693" s="42"/>
      <c r="W693" s="36"/>
    </row>
    <row r="694" spans="1:23" x14ac:dyDescent="0.25">
      <c r="A694" s="14"/>
      <c r="B694" s="14"/>
      <c r="C694" s="14"/>
      <c r="D694" s="14"/>
      <c r="E694" s="14"/>
      <c r="F694" s="35"/>
      <c r="G694" s="36"/>
      <c r="H694" s="36"/>
      <c r="I694" s="36"/>
      <c r="J694" s="136"/>
      <c r="K694" s="36"/>
      <c r="L694" s="36"/>
      <c r="M694" s="36"/>
      <c r="N694" s="36"/>
      <c r="O694" s="36"/>
      <c r="P694" s="36"/>
      <c r="Q694" s="36"/>
      <c r="R694" s="36"/>
      <c r="S694" s="36"/>
      <c r="T694" s="36"/>
      <c r="U694" s="36"/>
      <c r="V694" s="42"/>
      <c r="W694" s="36"/>
    </row>
    <row r="695" spans="1:23" x14ac:dyDescent="0.25">
      <c r="A695" s="14"/>
      <c r="B695" s="14"/>
      <c r="C695" s="14"/>
      <c r="D695" s="14"/>
      <c r="E695" s="14"/>
      <c r="F695" s="35"/>
      <c r="G695" s="36"/>
      <c r="H695" s="36"/>
      <c r="I695" s="36"/>
      <c r="J695" s="136"/>
      <c r="K695" s="36"/>
      <c r="L695" s="36"/>
      <c r="M695" s="36"/>
      <c r="N695" s="36"/>
      <c r="O695" s="36"/>
      <c r="P695" s="36"/>
      <c r="Q695" s="36"/>
      <c r="R695" s="36"/>
      <c r="S695" s="36"/>
      <c r="T695" s="36"/>
      <c r="U695" s="36"/>
      <c r="V695" s="42"/>
      <c r="W695" s="36"/>
    </row>
    <row r="696" spans="1:23" x14ac:dyDescent="0.25">
      <c r="A696" s="14"/>
      <c r="B696" s="14"/>
      <c r="C696" s="14"/>
      <c r="D696" s="14"/>
      <c r="E696" s="14"/>
      <c r="F696" s="35"/>
      <c r="G696" s="36"/>
      <c r="H696" s="36"/>
      <c r="I696" s="36"/>
      <c r="J696" s="136"/>
      <c r="K696" s="36"/>
      <c r="L696" s="36"/>
      <c r="M696" s="36"/>
      <c r="N696" s="36"/>
      <c r="O696" s="36"/>
      <c r="P696" s="36"/>
      <c r="Q696" s="36"/>
      <c r="R696" s="36"/>
      <c r="S696" s="36"/>
      <c r="T696" s="36"/>
      <c r="U696" s="36"/>
      <c r="V696" s="42"/>
      <c r="W696" s="36"/>
    </row>
    <row r="697" spans="1:23" x14ac:dyDescent="0.25">
      <c r="A697" s="14"/>
      <c r="B697" s="14"/>
      <c r="C697" s="14"/>
      <c r="D697" s="14"/>
      <c r="E697" s="14"/>
      <c r="F697" s="35"/>
      <c r="G697" s="14"/>
      <c r="H697" s="14"/>
      <c r="I697" s="14"/>
      <c r="J697" s="30"/>
      <c r="K697" s="14"/>
      <c r="L697" s="14"/>
      <c r="M697" s="14"/>
      <c r="N697" s="14"/>
      <c r="O697" s="14"/>
      <c r="P697" s="14"/>
      <c r="Q697" s="14"/>
      <c r="R697" s="14"/>
      <c r="S697" s="14"/>
      <c r="T697" s="14"/>
      <c r="U697" s="14"/>
      <c r="V697" s="35"/>
      <c r="W697" s="14"/>
    </row>
    <row r="698" spans="1:23" x14ac:dyDescent="0.25">
      <c r="A698" s="14"/>
      <c r="B698" s="14"/>
      <c r="C698" s="14"/>
      <c r="D698" s="14"/>
      <c r="E698" s="14"/>
      <c r="F698" s="35"/>
      <c r="G698" s="36"/>
      <c r="H698" s="36"/>
      <c r="I698" s="36"/>
      <c r="J698" s="136"/>
      <c r="K698" s="36"/>
      <c r="L698" s="36"/>
      <c r="M698" s="36"/>
      <c r="N698" s="36"/>
      <c r="O698" s="36"/>
      <c r="P698" s="36"/>
      <c r="Q698" s="36"/>
      <c r="R698" s="36"/>
      <c r="S698" s="36"/>
      <c r="T698" s="36"/>
      <c r="U698" s="36"/>
      <c r="V698" s="42"/>
      <c r="W698" s="36"/>
    </row>
    <row r="699" spans="1:23" x14ac:dyDescent="0.25">
      <c r="A699" s="14"/>
      <c r="B699" s="14"/>
      <c r="C699" s="14"/>
      <c r="D699" s="14"/>
      <c r="E699" s="14"/>
      <c r="F699" s="35"/>
      <c r="G699" s="36"/>
      <c r="H699" s="36"/>
      <c r="I699" s="36"/>
      <c r="J699" s="136"/>
      <c r="K699" s="36"/>
      <c r="L699" s="36"/>
      <c r="M699" s="36"/>
      <c r="N699" s="36"/>
      <c r="O699" s="36"/>
      <c r="P699" s="36"/>
      <c r="Q699" s="36"/>
      <c r="R699" s="36"/>
      <c r="S699" s="36"/>
      <c r="T699" s="36"/>
      <c r="U699" s="36"/>
      <c r="V699" s="42"/>
      <c r="W699" s="36"/>
    </row>
    <row r="700" spans="1:23" x14ac:dyDescent="0.25">
      <c r="A700" s="14"/>
      <c r="B700" s="14"/>
      <c r="C700" s="14"/>
      <c r="D700" s="14"/>
      <c r="E700" s="14"/>
      <c r="F700" s="35"/>
      <c r="G700" s="36"/>
      <c r="H700" s="36"/>
      <c r="I700" s="36"/>
      <c r="J700" s="136"/>
      <c r="K700" s="36"/>
      <c r="L700" s="36"/>
      <c r="M700" s="36"/>
      <c r="N700" s="36"/>
      <c r="O700" s="36"/>
      <c r="P700" s="36"/>
      <c r="Q700" s="36"/>
      <c r="R700" s="36"/>
      <c r="S700" s="36"/>
      <c r="T700" s="36"/>
      <c r="U700" s="36"/>
      <c r="V700" s="42"/>
      <c r="W700" s="36"/>
    </row>
    <row r="701" spans="1:23" x14ac:dyDescent="0.25">
      <c r="A701" s="14"/>
      <c r="B701" s="14"/>
      <c r="C701" s="14"/>
      <c r="D701" s="14"/>
      <c r="E701" s="14"/>
      <c r="F701" s="35"/>
      <c r="G701" s="36"/>
      <c r="H701" s="36"/>
      <c r="I701" s="36"/>
      <c r="J701" s="136"/>
      <c r="K701" s="36"/>
      <c r="L701" s="36"/>
      <c r="M701" s="36"/>
      <c r="N701" s="36"/>
      <c r="O701" s="36"/>
      <c r="P701" s="36"/>
      <c r="Q701" s="36"/>
      <c r="R701" s="36"/>
      <c r="S701" s="36"/>
      <c r="T701" s="36"/>
      <c r="U701" s="36"/>
      <c r="V701" s="42"/>
      <c r="W701" s="36"/>
    </row>
    <row r="702" spans="1:23" x14ac:dyDescent="0.25">
      <c r="A702" s="14"/>
      <c r="B702" s="14"/>
      <c r="C702" s="14"/>
      <c r="D702" s="14"/>
      <c r="E702" s="14"/>
      <c r="F702" s="35"/>
      <c r="G702" s="36"/>
      <c r="H702" s="36"/>
      <c r="I702" s="36"/>
      <c r="J702" s="136"/>
      <c r="K702" s="36"/>
      <c r="L702" s="36"/>
      <c r="M702" s="36"/>
      <c r="N702" s="36"/>
      <c r="O702" s="36"/>
      <c r="P702" s="36"/>
      <c r="Q702" s="36"/>
      <c r="R702" s="36"/>
      <c r="S702" s="36"/>
      <c r="T702" s="36"/>
      <c r="U702" s="36"/>
      <c r="V702" s="42"/>
      <c r="W702" s="36"/>
    </row>
    <row r="703" spans="1:23" x14ac:dyDescent="0.25">
      <c r="A703" s="14"/>
      <c r="B703" s="14"/>
      <c r="C703" s="14"/>
      <c r="D703" s="14"/>
      <c r="E703" s="14"/>
      <c r="F703" s="35"/>
      <c r="G703" s="14"/>
      <c r="H703" s="14"/>
      <c r="I703" s="14"/>
      <c r="J703" s="30"/>
      <c r="K703" s="14"/>
      <c r="L703" s="14"/>
      <c r="M703" s="14"/>
      <c r="N703" s="14"/>
      <c r="O703" s="14"/>
      <c r="P703" s="14"/>
      <c r="Q703" s="14"/>
      <c r="R703" s="14"/>
      <c r="S703" s="14"/>
      <c r="T703" s="14"/>
      <c r="U703" s="14"/>
      <c r="V703" s="35"/>
      <c r="W703" s="14"/>
    </row>
    <row r="704" spans="1:23" x14ac:dyDescent="0.25">
      <c r="A704" s="14"/>
      <c r="B704" s="14"/>
      <c r="C704" s="14"/>
      <c r="D704" s="14"/>
      <c r="E704" s="14"/>
      <c r="F704" s="35"/>
      <c r="G704" s="36"/>
      <c r="H704" s="36"/>
      <c r="I704" s="36"/>
      <c r="J704" s="136"/>
      <c r="K704" s="36"/>
      <c r="L704" s="36"/>
      <c r="M704" s="36"/>
      <c r="N704" s="36"/>
      <c r="O704" s="36"/>
      <c r="P704" s="36"/>
      <c r="Q704" s="36"/>
      <c r="R704" s="36"/>
      <c r="S704" s="36"/>
      <c r="T704" s="36"/>
      <c r="U704" s="36"/>
      <c r="V704" s="42"/>
      <c r="W704" s="36"/>
    </row>
    <row r="705" spans="1:23" x14ac:dyDescent="0.25">
      <c r="A705" s="14"/>
      <c r="B705" s="14"/>
      <c r="C705" s="14"/>
      <c r="D705" s="14"/>
      <c r="E705" s="14"/>
      <c r="F705" s="35"/>
      <c r="G705" s="36"/>
      <c r="H705" s="36"/>
      <c r="I705" s="36"/>
      <c r="J705" s="136"/>
      <c r="K705" s="36"/>
      <c r="L705" s="36"/>
      <c r="M705" s="36"/>
      <c r="N705" s="36"/>
      <c r="O705" s="36"/>
      <c r="P705" s="36"/>
      <c r="Q705" s="36"/>
      <c r="R705" s="36"/>
      <c r="S705" s="36"/>
      <c r="T705" s="36"/>
      <c r="U705" s="36"/>
      <c r="V705" s="42"/>
      <c r="W705" s="36"/>
    </row>
    <row r="706" spans="1:23" x14ac:dyDescent="0.25">
      <c r="A706" s="14"/>
      <c r="B706" s="14"/>
      <c r="C706" s="14"/>
      <c r="D706" s="14"/>
      <c r="E706" s="14"/>
      <c r="F706" s="35"/>
      <c r="G706" s="36"/>
      <c r="H706" s="36"/>
      <c r="I706" s="36"/>
      <c r="J706" s="136"/>
      <c r="K706" s="36"/>
      <c r="L706" s="36"/>
      <c r="M706" s="36"/>
      <c r="N706" s="36"/>
      <c r="O706" s="36"/>
      <c r="P706" s="36"/>
      <c r="Q706" s="36"/>
      <c r="R706" s="36"/>
      <c r="S706" s="36"/>
      <c r="T706" s="36"/>
      <c r="U706" s="36"/>
      <c r="V706" s="42"/>
      <c r="W706" s="36"/>
    </row>
    <row r="707" spans="1:23" x14ac:dyDescent="0.25">
      <c r="A707" s="14"/>
      <c r="B707" s="14"/>
      <c r="C707" s="14"/>
      <c r="D707" s="14"/>
      <c r="E707" s="14"/>
      <c r="F707" s="35"/>
      <c r="G707" s="36"/>
      <c r="H707" s="36"/>
      <c r="I707" s="36"/>
      <c r="J707" s="136"/>
      <c r="K707" s="36"/>
      <c r="L707" s="36"/>
      <c r="M707" s="36"/>
      <c r="N707" s="36"/>
      <c r="O707" s="36"/>
      <c r="P707" s="36"/>
      <c r="Q707" s="36"/>
      <c r="R707" s="36"/>
      <c r="S707" s="36"/>
      <c r="T707" s="36"/>
      <c r="U707" s="36"/>
      <c r="V707" s="42"/>
      <c r="W707" s="36"/>
    </row>
    <row r="708" spans="1:23" x14ac:dyDescent="0.25">
      <c r="A708" s="14"/>
      <c r="B708" s="14"/>
      <c r="C708" s="14"/>
      <c r="D708" s="14"/>
      <c r="E708" s="14"/>
      <c r="F708" s="35"/>
      <c r="G708" s="36"/>
      <c r="H708" s="36"/>
      <c r="I708" s="36"/>
      <c r="J708" s="136"/>
      <c r="K708" s="36"/>
      <c r="L708" s="36"/>
      <c r="M708" s="36"/>
      <c r="N708" s="36"/>
      <c r="O708" s="36"/>
      <c r="P708" s="36"/>
      <c r="Q708" s="36"/>
      <c r="R708" s="36"/>
      <c r="S708" s="36"/>
      <c r="T708" s="36"/>
      <c r="U708" s="36"/>
      <c r="V708" s="42"/>
      <c r="W708" s="36"/>
    </row>
    <row r="709" spans="1:23" x14ac:dyDescent="0.25">
      <c r="A709" s="14"/>
      <c r="B709" s="14"/>
      <c r="C709" s="14"/>
      <c r="D709" s="14"/>
      <c r="E709" s="14"/>
      <c r="F709" s="35"/>
      <c r="G709" s="14"/>
      <c r="H709" s="14"/>
      <c r="I709" s="14"/>
      <c r="J709" s="30"/>
      <c r="K709" s="14"/>
      <c r="L709" s="14"/>
      <c r="M709" s="14"/>
      <c r="N709" s="14"/>
      <c r="O709" s="14"/>
      <c r="P709" s="14"/>
      <c r="Q709" s="14"/>
      <c r="R709" s="14"/>
      <c r="S709" s="14"/>
      <c r="T709" s="14"/>
      <c r="U709" s="14"/>
      <c r="V709" s="35"/>
      <c r="W709" s="14"/>
    </row>
    <row r="710" spans="1:23" x14ac:dyDescent="0.25">
      <c r="A710" s="14"/>
      <c r="B710" s="14"/>
      <c r="C710" s="14"/>
      <c r="D710" s="14"/>
      <c r="E710" s="14"/>
      <c r="F710" s="35"/>
      <c r="G710" s="36"/>
      <c r="H710" s="36"/>
      <c r="I710" s="36"/>
      <c r="J710" s="136"/>
      <c r="K710" s="36"/>
      <c r="L710" s="36"/>
      <c r="M710" s="36"/>
      <c r="N710" s="36"/>
      <c r="O710" s="36"/>
      <c r="P710" s="36"/>
      <c r="Q710" s="36"/>
      <c r="R710" s="36"/>
      <c r="S710" s="36"/>
      <c r="T710" s="36"/>
      <c r="U710" s="36"/>
      <c r="V710" s="42"/>
      <c r="W710" s="36"/>
    </row>
    <row r="711" spans="1:23" x14ac:dyDescent="0.25">
      <c r="A711" s="14"/>
      <c r="B711" s="14"/>
      <c r="C711" s="14"/>
      <c r="D711" s="14"/>
      <c r="E711" s="14"/>
      <c r="F711" s="35"/>
      <c r="G711" s="36"/>
      <c r="H711" s="36"/>
      <c r="I711" s="36"/>
      <c r="J711" s="136"/>
      <c r="K711" s="36"/>
      <c r="L711" s="36"/>
      <c r="M711" s="36"/>
      <c r="N711" s="36"/>
      <c r="O711" s="36"/>
      <c r="P711" s="36"/>
      <c r="Q711" s="36"/>
      <c r="R711" s="36"/>
      <c r="S711" s="36"/>
      <c r="T711" s="36"/>
      <c r="U711" s="36"/>
      <c r="V711" s="42"/>
      <c r="W711" s="36"/>
    </row>
    <row r="712" spans="1:23" x14ac:dyDescent="0.25">
      <c r="A712" s="14"/>
      <c r="B712" s="14"/>
      <c r="C712" s="14"/>
      <c r="D712" s="14"/>
      <c r="E712" s="14"/>
      <c r="F712" s="35"/>
      <c r="G712" s="36"/>
      <c r="H712" s="36"/>
      <c r="I712" s="36"/>
      <c r="J712" s="136"/>
      <c r="K712" s="36"/>
      <c r="L712" s="36"/>
      <c r="M712" s="36"/>
      <c r="N712" s="36"/>
      <c r="O712" s="36"/>
      <c r="P712" s="36"/>
      <c r="Q712" s="36"/>
      <c r="R712" s="36"/>
      <c r="S712" s="36"/>
      <c r="T712" s="36"/>
      <c r="U712" s="36"/>
      <c r="V712" s="42"/>
      <c r="W712" s="36"/>
    </row>
    <row r="713" spans="1:23" x14ac:dyDescent="0.25">
      <c r="A713" s="14"/>
      <c r="B713" s="14"/>
      <c r="C713" s="14"/>
      <c r="D713" s="14"/>
      <c r="E713" s="14"/>
      <c r="F713" s="35"/>
      <c r="G713" s="36"/>
      <c r="H713" s="36"/>
      <c r="I713" s="36"/>
      <c r="J713" s="136"/>
      <c r="K713" s="36"/>
      <c r="L713" s="36"/>
      <c r="M713" s="36"/>
      <c r="N713" s="36"/>
      <c r="O713" s="36"/>
      <c r="P713" s="36"/>
      <c r="Q713" s="36"/>
      <c r="R713" s="36"/>
      <c r="S713" s="36"/>
      <c r="T713" s="36"/>
      <c r="U713" s="36"/>
      <c r="V713" s="42"/>
      <c r="W713" s="36"/>
    </row>
    <row r="714" spans="1:23" x14ac:dyDescent="0.25">
      <c r="A714" s="14"/>
      <c r="B714" s="14"/>
      <c r="C714" s="14"/>
      <c r="D714" s="14"/>
      <c r="E714" s="14"/>
      <c r="F714" s="35"/>
      <c r="G714" s="36"/>
      <c r="H714" s="36"/>
      <c r="I714" s="36"/>
      <c r="J714" s="136"/>
      <c r="K714" s="36"/>
      <c r="L714" s="36"/>
      <c r="M714" s="36"/>
      <c r="N714" s="36"/>
      <c r="O714" s="36"/>
      <c r="P714" s="36"/>
      <c r="Q714" s="36"/>
      <c r="R714" s="36"/>
      <c r="S714" s="36"/>
      <c r="T714" s="36"/>
      <c r="U714" s="36"/>
      <c r="V714" s="42"/>
      <c r="W714" s="36"/>
    </row>
    <row r="715" spans="1:23" x14ac:dyDescent="0.25">
      <c r="A715" s="14"/>
      <c r="B715" s="14"/>
      <c r="C715" s="14"/>
      <c r="D715" s="14"/>
      <c r="E715" s="14"/>
      <c r="F715" s="35"/>
      <c r="G715" s="14"/>
      <c r="H715" s="14"/>
      <c r="I715" s="14"/>
      <c r="J715" s="30"/>
      <c r="K715" s="14"/>
      <c r="L715" s="14"/>
      <c r="M715" s="14"/>
      <c r="N715" s="14"/>
      <c r="O715" s="14"/>
      <c r="P715" s="14"/>
      <c r="Q715" s="14"/>
      <c r="R715" s="14"/>
      <c r="S715" s="14"/>
      <c r="T715" s="14"/>
      <c r="U715" s="14"/>
      <c r="V715" s="35"/>
      <c r="W715" s="14"/>
    </row>
    <row r="716" spans="1:23" x14ac:dyDescent="0.25">
      <c r="A716" s="14"/>
      <c r="B716" s="14"/>
      <c r="C716" s="14"/>
      <c r="D716" s="14"/>
      <c r="E716" s="14"/>
      <c r="F716" s="35"/>
      <c r="G716" s="36"/>
      <c r="H716" s="36"/>
      <c r="I716" s="36"/>
      <c r="J716" s="136"/>
      <c r="K716" s="36"/>
      <c r="L716" s="36"/>
      <c r="M716" s="36"/>
      <c r="N716" s="36"/>
      <c r="O716" s="36"/>
      <c r="P716" s="36"/>
      <c r="Q716" s="36"/>
      <c r="R716" s="36"/>
      <c r="S716" s="36"/>
      <c r="T716" s="36"/>
      <c r="U716" s="36"/>
      <c r="V716" s="42"/>
      <c r="W716" s="36"/>
    </row>
    <row r="717" spans="1:23" x14ac:dyDescent="0.25">
      <c r="A717" s="14"/>
      <c r="B717" s="14"/>
      <c r="C717" s="14"/>
      <c r="D717" s="14"/>
      <c r="E717" s="14"/>
      <c r="F717" s="35"/>
      <c r="G717" s="36"/>
      <c r="H717" s="36"/>
      <c r="I717" s="36"/>
      <c r="J717" s="136"/>
      <c r="K717" s="36"/>
      <c r="L717" s="36"/>
      <c r="M717" s="36"/>
      <c r="N717" s="36"/>
      <c r="O717" s="36"/>
      <c r="P717" s="36"/>
      <c r="Q717" s="36"/>
      <c r="R717" s="36"/>
      <c r="S717" s="36"/>
      <c r="T717" s="36"/>
      <c r="U717" s="36"/>
      <c r="V717" s="42"/>
      <c r="W717" s="36"/>
    </row>
    <row r="718" spans="1:23" x14ac:dyDescent="0.25">
      <c r="A718" s="14"/>
      <c r="B718" s="14"/>
      <c r="C718" s="14"/>
      <c r="D718" s="14"/>
      <c r="E718" s="14"/>
      <c r="F718" s="35"/>
      <c r="G718" s="36"/>
      <c r="H718" s="36"/>
      <c r="I718" s="36"/>
      <c r="J718" s="136"/>
      <c r="K718" s="36"/>
      <c r="L718" s="36"/>
      <c r="M718" s="36"/>
      <c r="N718" s="36"/>
      <c r="O718" s="36"/>
      <c r="P718" s="36"/>
      <c r="Q718" s="36"/>
      <c r="R718" s="36"/>
      <c r="S718" s="36"/>
      <c r="T718" s="36"/>
      <c r="U718" s="36"/>
      <c r="V718" s="42"/>
      <c r="W718" s="36"/>
    </row>
    <row r="719" spans="1:23" x14ac:dyDescent="0.25">
      <c r="A719" s="14"/>
      <c r="B719" s="14"/>
      <c r="C719" s="14"/>
      <c r="D719" s="14"/>
      <c r="E719" s="14"/>
      <c r="F719" s="35"/>
      <c r="G719" s="36"/>
      <c r="H719" s="36"/>
      <c r="I719" s="36"/>
      <c r="J719" s="136"/>
      <c r="K719" s="36"/>
      <c r="L719" s="36"/>
      <c r="M719" s="36"/>
      <c r="N719" s="36"/>
      <c r="O719" s="36"/>
      <c r="P719" s="36"/>
      <c r="Q719" s="36"/>
      <c r="R719" s="36"/>
      <c r="S719" s="36"/>
      <c r="T719" s="36"/>
      <c r="U719" s="36"/>
      <c r="V719" s="42"/>
      <c r="W719" s="36"/>
    </row>
    <row r="720" spans="1:23" x14ac:dyDescent="0.25">
      <c r="A720" s="14"/>
      <c r="B720" s="14"/>
      <c r="C720" s="14"/>
      <c r="D720" s="14"/>
      <c r="E720" s="14"/>
      <c r="F720" s="35"/>
      <c r="G720" s="36"/>
      <c r="H720" s="36"/>
      <c r="I720" s="36"/>
      <c r="J720" s="136"/>
      <c r="K720" s="36"/>
      <c r="L720" s="36"/>
      <c r="M720" s="36"/>
      <c r="N720" s="36"/>
      <c r="O720" s="36"/>
      <c r="P720" s="36"/>
      <c r="Q720" s="36"/>
      <c r="R720" s="36"/>
      <c r="S720" s="36"/>
      <c r="T720" s="36"/>
      <c r="U720" s="36"/>
      <c r="V720" s="42"/>
      <c r="W720" s="36"/>
    </row>
    <row r="721" spans="1:23" x14ac:dyDescent="0.25">
      <c r="A721" s="14"/>
      <c r="B721" s="14"/>
      <c r="C721" s="14"/>
      <c r="D721" s="14"/>
      <c r="E721" s="14"/>
      <c r="F721" s="35"/>
      <c r="G721" s="14"/>
      <c r="H721" s="14"/>
      <c r="I721" s="14"/>
      <c r="J721" s="30"/>
      <c r="K721" s="14"/>
      <c r="L721" s="14"/>
      <c r="M721" s="14"/>
      <c r="N721" s="14"/>
      <c r="O721" s="14"/>
      <c r="P721" s="14"/>
      <c r="Q721" s="14"/>
      <c r="R721" s="14"/>
      <c r="S721" s="14"/>
      <c r="T721" s="14"/>
      <c r="U721" s="14"/>
      <c r="V721" s="35"/>
      <c r="W721" s="14"/>
    </row>
    <row r="722" spans="1:23" x14ac:dyDescent="0.25">
      <c r="A722" s="14"/>
      <c r="B722" s="14"/>
      <c r="C722" s="14"/>
      <c r="D722" s="14"/>
      <c r="E722" s="14"/>
      <c r="F722" s="35"/>
      <c r="G722" s="36"/>
      <c r="H722" s="36"/>
      <c r="I722" s="36"/>
      <c r="J722" s="136"/>
      <c r="K722" s="36"/>
      <c r="L722" s="36"/>
      <c r="M722" s="36"/>
      <c r="N722" s="36"/>
      <c r="O722" s="36"/>
      <c r="P722" s="36"/>
      <c r="Q722" s="36"/>
      <c r="R722" s="36"/>
      <c r="S722" s="36"/>
      <c r="T722" s="36"/>
      <c r="U722" s="36"/>
      <c r="V722" s="42"/>
      <c r="W722" s="36"/>
    </row>
    <row r="723" spans="1:23" x14ac:dyDescent="0.25">
      <c r="A723" s="14"/>
      <c r="B723" s="14"/>
      <c r="C723" s="14"/>
      <c r="D723" s="14"/>
      <c r="E723" s="14"/>
      <c r="F723" s="35"/>
      <c r="G723" s="36"/>
      <c r="H723" s="36"/>
      <c r="I723" s="36"/>
      <c r="J723" s="136"/>
      <c r="K723" s="36"/>
      <c r="L723" s="36"/>
      <c r="M723" s="36"/>
      <c r="N723" s="36"/>
      <c r="O723" s="36"/>
      <c r="P723" s="36"/>
      <c r="Q723" s="36"/>
      <c r="R723" s="36"/>
      <c r="S723" s="36"/>
      <c r="T723" s="36"/>
      <c r="U723" s="36"/>
      <c r="V723" s="42"/>
      <c r="W723" s="36"/>
    </row>
    <row r="724" spans="1:23" x14ac:dyDescent="0.25">
      <c r="A724" s="14"/>
      <c r="B724" s="14"/>
      <c r="C724" s="14"/>
      <c r="D724" s="14"/>
      <c r="E724" s="14"/>
      <c r="F724" s="35"/>
      <c r="G724" s="36"/>
      <c r="H724" s="36"/>
      <c r="I724" s="36"/>
      <c r="J724" s="136"/>
      <c r="K724" s="36"/>
      <c r="L724" s="36"/>
      <c r="M724" s="36"/>
      <c r="N724" s="36"/>
      <c r="O724" s="36"/>
      <c r="P724" s="36"/>
      <c r="Q724" s="36"/>
      <c r="R724" s="36"/>
      <c r="S724" s="36"/>
      <c r="T724" s="36"/>
      <c r="U724" s="36"/>
      <c r="V724" s="42"/>
      <c r="W724" s="36"/>
    </row>
    <row r="725" spans="1:23" x14ac:dyDescent="0.25">
      <c r="A725" s="14"/>
      <c r="B725" s="14"/>
      <c r="C725" s="14"/>
      <c r="D725" s="14"/>
      <c r="E725" s="14"/>
      <c r="F725" s="35"/>
      <c r="G725" s="36"/>
      <c r="H725" s="36"/>
      <c r="I725" s="36"/>
      <c r="J725" s="136"/>
      <c r="K725" s="36"/>
      <c r="L725" s="36"/>
      <c r="M725" s="36"/>
      <c r="N725" s="36"/>
      <c r="O725" s="36"/>
      <c r="P725" s="36"/>
      <c r="Q725" s="36"/>
      <c r="R725" s="36"/>
      <c r="S725" s="36"/>
      <c r="T725" s="36"/>
      <c r="U725" s="36"/>
      <c r="V725" s="42"/>
      <c r="W725" s="36"/>
    </row>
    <row r="726" spans="1:23" x14ac:dyDescent="0.25">
      <c r="A726" s="14"/>
      <c r="B726" s="14"/>
      <c r="C726" s="14"/>
      <c r="D726" s="14"/>
      <c r="E726" s="14"/>
      <c r="F726" s="35"/>
      <c r="G726" s="36"/>
      <c r="H726" s="36"/>
      <c r="I726" s="36"/>
      <c r="J726" s="136"/>
      <c r="K726" s="36"/>
      <c r="L726" s="36"/>
      <c r="M726" s="36"/>
      <c r="N726" s="36"/>
      <c r="O726" s="36"/>
      <c r="P726" s="36"/>
      <c r="Q726" s="36"/>
      <c r="R726" s="36"/>
      <c r="S726" s="36"/>
      <c r="T726" s="36"/>
      <c r="U726" s="36"/>
      <c r="V726" s="42"/>
      <c r="W726" s="36"/>
    </row>
    <row r="727" spans="1:23" x14ac:dyDescent="0.25">
      <c r="A727" s="14"/>
      <c r="B727" s="14"/>
      <c r="C727" s="14"/>
      <c r="D727" s="14"/>
      <c r="E727" s="14"/>
      <c r="F727" s="35"/>
      <c r="G727" s="14"/>
      <c r="H727" s="14"/>
      <c r="I727" s="14"/>
      <c r="J727" s="30"/>
      <c r="K727" s="14"/>
      <c r="L727" s="14"/>
      <c r="M727" s="14"/>
      <c r="N727" s="14"/>
      <c r="O727" s="14"/>
      <c r="P727" s="14"/>
      <c r="Q727" s="14"/>
      <c r="R727" s="14"/>
      <c r="S727" s="14"/>
      <c r="T727" s="14"/>
      <c r="U727" s="14"/>
      <c r="V727" s="35"/>
      <c r="W727" s="14"/>
    </row>
    <row r="728" spans="1:23" x14ac:dyDescent="0.25">
      <c r="A728" s="14"/>
      <c r="B728" s="14"/>
      <c r="C728" s="14"/>
      <c r="D728" s="14"/>
      <c r="E728" s="14"/>
      <c r="F728" s="35"/>
      <c r="G728" s="36"/>
      <c r="H728" s="36"/>
      <c r="I728" s="36"/>
      <c r="J728" s="136"/>
      <c r="K728" s="36"/>
      <c r="L728" s="36"/>
      <c r="M728" s="36"/>
      <c r="N728" s="36"/>
      <c r="O728" s="36"/>
      <c r="P728" s="36"/>
      <c r="Q728" s="36"/>
      <c r="R728" s="36"/>
      <c r="S728" s="36"/>
      <c r="T728" s="36"/>
      <c r="U728" s="36"/>
      <c r="V728" s="42"/>
      <c r="W728" s="36"/>
    </row>
    <row r="729" spans="1:23" x14ac:dyDescent="0.25">
      <c r="A729" s="14"/>
      <c r="B729" s="14"/>
      <c r="C729" s="14"/>
      <c r="D729" s="14"/>
      <c r="E729" s="14"/>
      <c r="F729" s="35"/>
      <c r="G729" s="36"/>
      <c r="H729" s="36"/>
      <c r="I729" s="36"/>
      <c r="J729" s="136"/>
      <c r="K729" s="36"/>
      <c r="L729" s="36"/>
      <c r="M729" s="36"/>
      <c r="N729" s="36"/>
      <c r="O729" s="36"/>
      <c r="P729" s="36"/>
      <c r="Q729" s="36"/>
      <c r="R729" s="36"/>
      <c r="S729" s="36"/>
      <c r="T729" s="36"/>
      <c r="U729" s="36"/>
      <c r="V729" s="42"/>
      <c r="W729" s="36"/>
    </row>
    <row r="730" spans="1:23" x14ac:dyDescent="0.25">
      <c r="A730" s="14"/>
      <c r="B730" s="14"/>
      <c r="C730" s="14"/>
      <c r="D730" s="14"/>
      <c r="E730" s="14"/>
      <c r="F730" s="35"/>
      <c r="G730" s="36"/>
      <c r="H730" s="36"/>
      <c r="I730" s="36"/>
      <c r="J730" s="136"/>
      <c r="K730" s="36"/>
      <c r="L730" s="36"/>
      <c r="M730" s="36"/>
      <c r="N730" s="36"/>
      <c r="O730" s="36"/>
      <c r="P730" s="36"/>
      <c r="Q730" s="36"/>
      <c r="R730" s="36"/>
      <c r="S730" s="36"/>
      <c r="T730" s="36"/>
      <c r="U730" s="36"/>
      <c r="V730" s="42"/>
      <c r="W730" s="36"/>
    </row>
    <row r="731" spans="1:23" x14ac:dyDescent="0.25">
      <c r="A731" s="14"/>
      <c r="B731" s="14"/>
      <c r="C731" s="14"/>
      <c r="D731" s="14"/>
      <c r="E731" s="14"/>
      <c r="F731" s="35"/>
      <c r="G731" s="36"/>
      <c r="H731" s="36"/>
      <c r="I731" s="36"/>
      <c r="J731" s="136"/>
      <c r="K731" s="36"/>
      <c r="L731" s="36"/>
      <c r="M731" s="36"/>
      <c r="N731" s="36"/>
      <c r="O731" s="36"/>
      <c r="P731" s="36"/>
      <c r="Q731" s="36"/>
      <c r="R731" s="36"/>
      <c r="S731" s="36"/>
      <c r="T731" s="36"/>
      <c r="U731" s="36"/>
      <c r="V731" s="42"/>
      <c r="W731" s="36"/>
    </row>
    <row r="732" spans="1:23" x14ac:dyDescent="0.25">
      <c r="A732" s="14"/>
      <c r="B732" s="14"/>
      <c r="C732" s="14"/>
      <c r="D732" s="14"/>
      <c r="E732" s="14"/>
      <c r="F732" s="35"/>
      <c r="G732" s="36"/>
      <c r="H732" s="36"/>
      <c r="I732" s="36"/>
      <c r="J732" s="136"/>
      <c r="K732" s="36"/>
      <c r="L732" s="36"/>
      <c r="M732" s="36"/>
      <c r="N732" s="36"/>
      <c r="O732" s="36"/>
      <c r="P732" s="36"/>
      <c r="Q732" s="36"/>
      <c r="R732" s="36"/>
      <c r="S732" s="36"/>
      <c r="T732" s="36"/>
      <c r="U732" s="36"/>
      <c r="V732" s="42"/>
      <c r="W732" s="36"/>
    </row>
    <row r="733" spans="1:23" x14ac:dyDescent="0.25">
      <c r="A733" s="14"/>
      <c r="B733" s="14"/>
      <c r="C733" s="14"/>
      <c r="D733" s="14"/>
      <c r="E733" s="14"/>
      <c r="F733" s="35"/>
      <c r="G733" s="14"/>
      <c r="H733" s="14"/>
      <c r="I733" s="14"/>
      <c r="J733" s="30"/>
      <c r="K733" s="14"/>
      <c r="L733" s="14"/>
      <c r="M733" s="14"/>
      <c r="N733" s="14"/>
      <c r="O733" s="14"/>
      <c r="P733" s="14"/>
      <c r="Q733" s="14"/>
      <c r="R733" s="14"/>
      <c r="S733" s="14"/>
      <c r="T733" s="14"/>
      <c r="U733" s="14"/>
      <c r="V733" s="35"/>
      <c r="W733" s="14"/>
    </row>
    <row r="734" spans="1:23" x14ac:dyDescent="0.25">
      <c r="A734" s="14"/>
      <c r="B734" s="14"/>
      <c r="C734" s="14"/>
      <c r="D734" s="14"/>
      <c r="E734" s="14"/>
      <c r="F734" s="35"/>
      <c r="G734" s="36"/>
      <c r="H734" s="36"/>
      <c r="I734" s="36"/>
      <c r="J734" s="136"/>
      <c r="K734" s="36"/>
      <c r="L734" s="36"/>
      <c r="M734" s="36"/>
      <c r="N734" s="36"/>
      <c r="O734" s="36"/>
      <c r="P734" s="36"/>
      <c r="Q734" s="36"/>
      <c r="R734" s="36"/>
      <c r="S734" s="36"/>
      <c r="T734" s="36"/>
      <c r="U734" s="36"/>
      <c r="V734" s="42"/>
      <c r="W734" s="36"/>
    </row>
    <row r="735" spans="1:23" x14ac:dyDescent="0.25">
      <c r="A735" s="14"/>
      <c r="B735" s="14"/>
      <c r="C735" s="14"/>
      <c r="D735" s="14"/>
      <c r="E735" s="14"/>
      <c r="F735" s="35"/>
      <c r="G735" s="36"/>
      <c r="H735" s="36"/>
      <c r="I735" s="36"/>
      <c r="J735" s="136"/>
      <c r="K735" s="36"/>
      <c r="L735" s="36"/>
      <c r="M735" s="36"/>
      <c r="N735" s="36"/>
      <c r="O735" s="36"/>
      <c r="P735" s="36"/>
      <c r="Q735" s="36"/>
      <c r="R735" s="36"/>
      <c r="S735" s="36"/>
      <c r="T735" s="36"/>
      <c r="U735" s="36"/>
      <c r="V735" s="42"/>
      <c r="W735" s="36"/>
    </row>
    <row r="736" spans="1:23" x14ac:dyDescent="0.25">
      <c r="A736" s="14"/>
      <c r="B736" s="14"/>
      <c r="C736" s="14"/>
      <c r="D736" s="14"/>
      <c r="E736" s="14"/>
      <c r="F736" s="35"/>
      <c r="G736" s="36"/>
      <c r="H736" s="36"/>
      <c r="I736" s="36"/>
      <c r="J736" s="136"/>
      <c r="K736" s="36"/>
      <c r="L736" s="36"/>
      <c r="M736" s="36"/>
      <c r="N736" s="36"/>
      <c r="O736" s="36"/>
      <c r="P736" s="36"/>
      <c r="Q736" s="36"/>
      <c r="R736" s="36"/>
      <c r="S736" s="36"/>
      <c r="T736" s="36"/>
      <c r="U736" s="36"/>
      <c r="V736" s="42"/>
      <c r="W736" s="36"/>
    </row>
    <row r="737" spans="1:23" x14ac:dyDescent="0.25">
      <c r="A737" s="14"/>
      <c r="B737" s="14"/>
      <c r="C737" s="14"/>
      <c r="D737" s="14"/>
      <c r="E737" s="14"/>
      <c r="F737" s="35"/>
      <c r="G737" s="36"/>
      <c r="H737" s="36"/>
      <c r="I737" s="36"/>
      <c r="J737" s="136"/>
      <c r="K737" s="36"/>
      <c r="L737" s="36"/>
      <c r="M737" s="36"/>
      <c r="N737" s="36"/>
      <c r="O737" s="36"/>
      <c r="P737" s="36"/>
      <c r="Q737" s="36"/>
      <c r="R737" s="36"/>
      <c r="S737" s="36"/>
      <c r="T737" s="36"/>
      <c r="U737" s="36"/>
      <c r="V737" s="42"/>
      <c r="W737" s="36"/>
    </row>
    <row r="738" spans="1:23" x14ac:dyDescent="0.25">
      <c r="A738" s="14"/>
      <c r="B738" s="14"/>
      <c r="C738" s="14"/>
      <c r="D738" s="14"/>
      <c r="E738" s="14"/>
      <c r="F738" s="35"/>
      <c r="G738" s="36"/>
      <c r="H738" s="36"/>
      <c r="I738" s="36"/>
      <c r="J738" s="136"/>
      <c r="K738" s="36"/>
      <c r="L738" s="36"/>
      <c r="M738" s="36"/>
      <c r="N738" s="36"/>
      <c r="O738" s="36"/>
      <c r="P738" s="36"/>
      <c r="Q738" s="36"/>
      <c r="R738" s="36"/>
      <c r="S738" s="36"/>
      <c r="T738" s="36"/>
      <c r="U738" s="36"/>
      <c r="V738" s="42"/>
      <c r="W738" s="36"/>
    </row>
    <row r="739" spans="1:23" x14ac:dyDescent="0.25">
      <c r="A739" s="14"/>
      <c r="B739" s="14"/>
      <c r="C739" s="14"/>
      <c r="D739" s="14"/>
      <c r="E739" s="14"/>
      <c r="F739" s="35"/>
      <c r="G739" s="14"/>
      <c r="H739" s="14"/>
      <c r="I739" s="14"/>
      <c r="J739" s="30"/>
      <c r="K739" s="14"/>
      <c r="L739" s="14"/>
      <c r="M739" s="14"/>
      <c r="N739" s="14"/>
      <c r="O739" s="14"/>
      <c r="P739" s="14"/>
      <c r="Q739" s="14"/>
      <c r="R739" s="14"/>
      <c r="S739" s="14"/>
      <c r="T739" s="14"/>
      <c r="U739" s="14"/>
      <c r="V739" s="35"/>
      <c r="W739" s="14"/>
    </row>
    <row r="740" spans="1:23" x14ac:dyDescent="0.25">
      <c r="A740" s="14"/>
      <c r="B740" s="14"/>
      <c r="C740" s="14"/>
      <c r="D740" s="14"/>
      <c r="E740" s="14"/>
      <c r="F740" s="35"/>
      <c r="G740" s="36"/>
      <c r="H740" s="36"/>
      <c r="I740" s="36"/>
      <c r="J740" s="136"/>
      <c r="K740" s="36"/>
      <c r="L740" s="36"/>
      <c r="M740" s="36"/>
      <c r="N740" s="36"/>
      <c r="O740" s="36"/>
      <c r="P740" s="36"/>
      <c r="Q740" s="36"/>
      <c r="R740" s="36"/>
      <c r="S740" s="36"/>
      <c r="T740" s="36"/>
      <c r="U740" s="36"/>
      <c r="V740" s="42"/>
      <c r="W740" s="36"/>
    </row>
    <row r="741" spans="1:23" x14ac:dyDescent="0.25">
      <c r="A741" s="14"/>
      <c r="B741" s="14"/>
      <c r="C741" s="14"/>
      <c r="D741" s="14"/>
      <c r="E741" s="14"/>
      <c r="F741" s="35"/>
      <c r="G741" s="36"/>
      <c r="H741" s="36"/>
      <c r="I741" s="36"/>
      <c r="J741" s="136"/>
      <c r="K741" s="36"/>
      <c r="L741" s="36"/>
      <c r="M741" s="36"/>
      <c r="N741" s="36"/>
      <c r="O741" s="36"/>
      <c r="P741" s="36"/>
      <c r="Q741" s="36"/>
      <c r="R741" s="36"/>
      <c r="S741" s="36"/>
      <c r="T741" s="36"/>
      <c r="U741" s="36"/>
      <c r="V741" s="42"/>
      <c r="W741" s="36"/>
    </row>
    <row r="742" spans="1:23" x14ac:dyDescent="0.25">
      <c r="A742" s="14"/>
      <c r="B742" s="14"/>
      <c r="C742" s="14"/>
      <c r="D742" s="14"/>
      <c r="E742" s="14"/>
      <c r="F742" s="35"/>
      <c r="G742" s="36"/>
      <c r="H742" s="36"/>
      <c r="I742" s="36"/>
      <c r="J742" s="136"/>
      <c r="K742" s="36"/>
      <c r="L742" s="36"/>
      <c r="M742" s="36"/>
      <c r="N742" s="36"/>
      <c r="O742" s="36"/>
      <c r="P742" s="36"/>
      <c r="Q742" s="36"/>
      <c r="R742" s="36"/>
      <c r="S742" s="36"/>
      <c r="T742" s="36"/>
      <c r="U742" s="36"/>
      <c r="V742" s="42"/>
      <c r="W742" s="36"/>
    </row>
    <row r="743" spans="1:23" x14ac:dyDescent="0.25">
      <c r="A743" s="14"/>
      <c r="B743" s="14"/>
      <c r="C743" s="14"/>
      <c r="D743" s="14"/>
      <c r="E743" s="14"/>
      <c r="F743" s="35"/>
      <c r="G743" s="36"/>
      <c r="H743" s="36"/>
      <c r="I743" s="36"/>
      <c r="J743" s="136"/>
      <c r="K743" s="36"/>
      <c r="L743" s="36"/>
      <c r="M743" s="36"/>
      <c r="N743" s="36"/>
      <c r="O743" s="36"/>
      <c r="P743" s="36"/>
      <c r="Q743" s="36"/>
      <c r="R743" s="36"/>
      <c r="S743" s="36"/>
      <c r="T743" s="36"/>
      <c r="U743" s="36"/>
      <c r="V743" s="42"/>
      <c r="W743" s="36"/>
    </row>
    <row r="744" spans="1:23" x14ac:dyDescent="0.25">
      <c r="A744" s="14"/>
      <c r="B744" s="14"/>
      <c r="C744" s="14"/>
      <c r="D744" s="14"/>
      <c r="E744" s="14"/>
      <c r="F744" s="35"/>
      <c r="G744" s="36"/>
      <c r="H744" s="36"/>
      <c r="I744" s="36"/>
      <c r="J744" s="136"/>
      <c r="K744" s="36"/>
      <c r="L744" s="36"/>
      <c r="M744" s="36"/>
      <c r="N744" s="36"/>
      <c r="O744" s="36"/>
      <c r="P744" s="36"/>
      <c r="Q744" s="36"/>
      <c r="R744" s="36"/>
      <c r="S744" s="36"/>
      <c r="T744" s="36"/>
      <c r="U744" s="36"/>
      <c r="V744" s="42"/>
      <c r="W744" s="36"/>
    </row>
    <row r="745" spans="1:23" x14ac:dyDescent="0.25">
      <c r="A745" s="14"/>
      <c r="B745" s="14"/>
      <c r="C745" s="14"/>
      <c r="D745" s="14"/>
      <c r="E745" s="14"/>
      <c r="F745" s="35"/>
      <c r="G745" s="14"/>
      <c r="H745" s="14"/>
      <c r="I745" s="14"/>
      <c r="J745" s="30"/>
      <c r="K745" s="14"/>
      <c r="L745" s="14"/>
      <c r="M745" s="14"/>
      <c r="N745" s="14"/>
      <c r="O745" s="14"/>
      <c r="P745" s="14"/>
      <c r="Q745" s="14"/>
      <c r="R745" s="14"/>
      <c r="S745" s="14"/>
      <c r="T745" s="14"/>
      <c r="U745" s="14"/>
      <c r="V745" s="35"/>
      <c r="W745" s="14"/>
    </row>
    <row r="746" spans="1:23" x14ac:dyDescent="0.25">
      <c r="A746" s="14"/>
      <c r="B746" s="14"/>
      <c r="C746" s="14"/>
      <c r="D746" s="14"/>
      <c r="E746" s="14"/>
      <c r="F746" s="35"/>
      <c r="G746" s="36"/>
      <c r="H746" s="36"/>
      <c r="I746" s="36"/>
      <c r="J746" s="136"/>
      <c r="K746" s="36"/>
      <c r="L746" s="36"/>
      <c r="M746" s="36"/>
      <c r="N746" s="36"/>
      <c r="O746" s="36"/>
      <c r="P746" s="36"/>
      <c r="Q746" s="36"/>
      <c r="R746" s="36"/>
      <c r="S746" s="36"/>
      <c r="T746" s="36"/>
      <c r="U746" s="36"/>
      <c r="V746" s="42"/>
      <c r="W746" s="36"/>
    </row>
    <row r="747" spans="1:23" x14ac:dyDescent="0.25">
      <c r="A747" s="14"/>
      <c r="B747" s="14"/>
      <c r="C747" s="14"/>
      <c r="D747" s="14"/>
      <c r="E747" s="14"/>
      <c r="F747" s="35"/>
      <c r="G747" s="36"/>
      <c r="H747" s="36"/>
      <c r="I747" s="36"/>
      <c r="J747" s="136"/>
      <c r="K747" s="36"/>
      <c r="L747" s="36"/>
      <c r="M747" s="36"/>
      <c r="N747" s="36"/>
      <c r="O747" s="36"/>
      <c r="P747" s="36"/>
      <c r="Q747" s="36"/>
      <c r="R747" s="36"/>
      <c r="S747" s="36"/>
      <c r="T747" s="36"/>
      <c r="U747" s="36"/>
      <c r="V747" s="42"/>
      <c r="W747" s="36"/>
    </row>
    <row r="748" spans="1:23" x14ac:dyDescent="0.25">
      <c r="A748" s="14"/>
      <c r="B748" s="14"/>
      <c r="C748" s="14"/>
      <c r="D748" s="14"/>
      <c r="E748" s="14"/>
      <c r="F748" s="35"/>
      <c r="G748" s="36"/>
      <c r="H748" s="36"/>
      <c r="I748" s="36"/>
      <c r="J748" s="136"/>
      <c r="K748" s="36"/>
      <c r="L748" s="36"/>
      <c r="M748" s="36"/>
      <c r="N748" s="36"/>
      <c r="O748" s="36"/>
      <c r="P748" s="36"/>
      <c r="Q748" s="36"/>
      <c r="R748" s="36"/>
      <c r="S748" s="36"/>
      <c r="T748" s="36"/>
      <c r="U748" s="36"/>
      <c r="V748" s="42"/>
      <c r="W748" s="36"/>
    </row>
    <row r="749" spans="1:23" x14ac:dyDescent="0.25">
      <c r="A749" s="14"/>
      <c r="B749" s="14"/>
      <c r="C749" s="14"/>
      <c r="D749" s="14"/>
      <c r="E749" s="14"/>
      <c r="F749" s="35"/>
      <c r="G749" s="36"/>
      <c r="H749" s="36"/>
      <c r="I749" s="36"/>
      <c r="J749" s="136"/>
      <c r="K749" s="36"/>
      <c r="L749" s="36"/>
      <c r="M749" s="36"/>
      <c r="N749" s="36"/>
      <c r="O749" s="36"/>
      <c r="P749" s="36"/>
      <c r="Q749" s="36"/>
      <c r="R749" s="36"/>
      <c r="S749" s="36"/>
      <c r="T749" s="36"/>
      <c r="U749" s="36"/>
      <c r="V749" s="42"/>
      <c r="W749" s="36"/>
    </row>
    <row r="750" spans="1:23" x14ac:dyDescent="0.25">
      <c r="A750" s="14"/>
      <c r="B750" s="14"/>
      <c r="C750" s="14"/>
      <c r="D750" s="14"/>
      <c r="E750" s="14"/>
      <c r="F750" s="35"/>
      <c r="G750" s="36"/>
      <c r="H750" s="36"/>
      <c r="I750" s="36"/>
      <c r="J750" s="136"/>
      <c r="K750" s="36"/>
      <c r="L750" s="36"/>
      <c r="M750" s="36"/>
      <c r="N750" s="36"/>
      <c r="O750" s="36"/>
      <c r="P750" s="36"/>
      <c r="Q750" s="36"/>
      <c r="R750" s="36"/>
      <c r="S750" s="36"/>
      <c r="T750" s="36"/>
      <c r="U750" s="36"/>
      <c r="V750" s="42"/>
      <c r="W750" s="36"/>
    </row>
    <row r="751" spans="1:23" x14ac:dyDescent="0.25">
      <c r="A751" s="14"/>
      <c r="B751" s="14"/>
      <c r="C751" s="14"/>
      <c r="D751" s="14"/>
      <c r="E751" s="14"/>
      <c r="F751" s="35"/>
      <c r="G751" s="14"/>
      <c r="H751" s="14"/>
      <c r="I751" s="14"/>
      <c r="J751" s="30"/>
      <c r="K751" s="14"/>
      <c r="L751" s="14"/>
      <c r="M751" s="14"/>
      <c r="N751" s="14"/>
      <c r="O751" s="14"/>
      <c r="P751" s="14"/>
      <c r="Q751" s="14"/>
      <c r="R751" s="14"/>
      <c r="S751" s="14"/>
      <c r="T751" s="14"/>
      <c r="U751" s="14"/>
      <c r="V751" s="35"/>
      <c r="W751" s="14"/>
    </row>
    <row r="752" spans="1:23" x14ac:dyDescent="0.25">
      <c r="A752" s="14"/>
      <c r="B752" s="14"/>
      <c r="C752" s="14"/>
      <c r="D752" s="14"/>
      <c r="E752" s="14"/>
      <c r="F752" s="35"/>
      <c r="G752" s="36"/>
      <c r="H752" s="36"/>
      <c r="I752" s="36"/>
      <c r="J752" s="136"/>
      <c r="K752" s="36"/>
      <c r="L752" s="36"/>
      <c r="M752" s="36"/>
      <c r="N752" s="36"/>
      <c r="O752" s="36"/>
      <c r="P752" s="36"/>
      <c r="Q752" s="36"/>
      <c r="R752" s="36"/>
      <c r="S752" s="36"/>
      <c r="T752" s="36"/>
      <c r="U752" s="36"/>
      <c r="V752" s="42"/>
      <c r="W752" s="36"/>
    </row>
    <row r="753" spans="1:23" x14ac:dyDescent="0.25">
      <c r="A753" s="14"/>
      <c r="B753" s="14"/>
      <c r="C753" s="14"/>
      <c r="D753" s="14"/>
      <c r="E753" s="14"/>
      <c r="F753" s="35"/>
      <c r="G753" s="36"/>
      <c r="H753" s="36"/>
      <c r="I753" s="36"/>
      <c r="J753" s="136"/>
      <c r="K753" s="36"/>
      <c r="L753" s="36"/>
      <c r="M753" s="36"/>
      <c r="N753" s="36"/>
      <c r="O753" s="36"/>
      <c r="P753" s="36"/>
      <c r="Q753" s="36"/>
      <c r="R753" s="36"/>
      <c r="S753" s="36"/>
      <c r="T753" s="36"/>
      <c r="U753" s="36"/>
      <c r="V753" s="42"/>
      <c r="W753" s="36"/>
    </row>
    <row r="754" spans="1:23" x14ac:dyDescent="0.25">
      <c r="A754" s="14"/>
      <c r="B754" s="14"/>
      <c r="C754" s="14"/>
      <c r="D754" s="14"/>
      <c r="E754" s="14"/>
      <c r="F754" s="35"/>
      <c r="G754" s="36"/>
      <c r="H754" s="36"/>
      <c r="I754" s="36"/>
      <c r="J754" s="136"/>
      <c r="K754" s="36"/>
      <c r="L754" s="36"/>
      <c r="M754" s="36"/>
      <c r="N754" s="36"/>
      <c r="O754" s="36"/>
      <c r="P754" s="36"/>
      <c r="Q754" s="36"/>
      <c r="R754" s="36"/>
      <c r="S754" s="36"/>
      <c r="T754" s="36"/>
      <c r="U754" s="36"/>
      <c r="V754" s="42"/>
      <c r="W754" s="36"/>
    </row>
    <row r="755" spans="1:23" x14ac:dyDescent="0.25">
      <c r="A755" s="14"/>
      <c r="B755" s="14"/>
      <c r="C755" s="14"/>
      <c r="D755" s="14"/>
      <c r="E755" s="14"/>
      <c r="F755" s="35"/>
      <c r="G755" s="36"/>
      <c r="H755" s="36"/>
      <c r="I755" s="36"/>
      <c r="J755" s="136"/>
      <c r="K755" s="36"/>
      <c r="L755" s="36"/>
      <c r="M755" s="36"/>
      <c r="N755" s="36"/>
      <c r="O755" s="36"/>
      <c r="P755" s="36"/>
      <c r="Q755" s="36"/>
      <c r="R755" s="36"/>
      <c r="S755" s="36"/>
      <c r="T755" s="36"/>
      <c r="U755" s="36"/>
      <c r="V755" s="42"/>
      <c r="W755" s="36"/>
    </row>
    <row r="756" spans="1:23" x14ac:dyDescent="0.25">
      <c r="A756" s="14"/>
      <c r="B756" s="14"/>
      <c r="C756" s="14"/>
      <c r="D756" s="14"/>
      <c r="E756" s="14"/>
      <c r="F756" s="35"/>
      <c r="G756" s="36"/>
      <c r="H756" s="36"/>
      <c r="I756" s="36"/>
      <c r="J756" s="136"/>
      <c r="K756" s="36"/>
      <c r="L756" s="36"/>
      <c r="M756" s="36"/>
      <c r="N756" s="36"/>
      <c r="O756" s="36"/>
      <c r="P756" s="36"/>
      <c r="Q756" s="36"/>
      <c r="R756" s="36"/>
      <c r="S756" s="36"/>
      <c r="T756" s="36"/>
      <c r="U756" s="36"/>
      <c r="V756" s="42"/>
      <c r="W756" s="36"/>
    </row>
    <row r="757" spans="1:23" x14ac:dyDescent="0.25">
      <c r="A757" s="14"/>
      <c r="B757" s="14"/>
      <c r="C757" s="14"/>
      <c r="D757" s="14"/>
      <c r="E757" s="14"/>
      <c r="F757" s="35"/>
      <c r="G757" s="14"/>
      <c r="H757" s="14"/>
      <c r="I757" s="14"/>
      <c r="J757" s="30"/>
      <c r="K757" s="14"/>
      <c r="L757" s="14"/>
      <c r="M757" s="14"/>
      <c r="N757" s="14"/>
      <c r="O757" s="14"/>
      <c r="P757" s="14"/>
      <c r="Q757" s="14"/>
      <c r="R757" s="14"/>
      <c r="S757" s="14"/>
      <c r="T757" s="14"/>
      <c r="U757" s="14"/>
      <c r="V757" s="35"/>
      <c r="W757" s="14"/>
    </row>
    <row r="758" spans="1:23" x14ac:dyDescent="0.25">
      <c r="A758" s="14"/>
      <c r="B758" s="14"/>
      <c r="C758" s="14"/>
      <c r="D758" s="14"/>
      <c r="E758" s="14"/>
      <c r="F758" s="35"/>
      <c r="G758" s="36"/>
      <c r="H758" s="36"/>
      <c r="I758" s="36"/>
      <c r="J758" s="136"/>
      <c r="K758" s="36"/>
      <c r="L758" s="36"/>
      <c r="M758" s="36"/>
      <c r="N758" s="36"/>
      <c r="O758" s="36"/>
      <c r="P758" s="36"/>
      <c r="Q758" s="36"/>
      <c r="R758" s="36"/>
      <c r="S758" s="36"/>
      <c r="T758" s="36"/>
      <c r="U758" s="36"/>
      <c r="V758" s="42"/>
      <c r="W758" s="36"/>
    </row>
    <row r="759" spans="1:23" x14ac:dyDescent="0.25">
      <c r="A759" s="14"/>
      <c r="B759" s="14"/>
      <c r="C759" s="14"/>
      <c r="D759" s="14"/>
      <c r="E759" s="14"/>
      <c r="F759" s="35"/>
      <c r="G759" s="36"/>
      <c r="H759" s="36"/>
      <c r="I759" s="36"/>
      <c r="J759" s="136"/>
      <c r="K759" s="36"/>
      <c r="L759" s="36"/>
      <c r="M759" s="36"/>
      <c r="N759" s="36"/>
      <c r="O759" s="36"/>
      <c r="P759" s="36"/>
      <c r="Q759" s="36"/>
      <c r="R759" s="36"/>
      <c r="S759" s="36"/>
      <c r="T759" s="36"/>
      <c r="U759" s="36"/>
      <c r="V759" s="42"/>
      <c r="W759" s="36"/>
    </row>
    <row r="760" spans="1:23" x14ac:dyDescent="0.25">
      <c r="A760" s="14"/>
      <c r="B760" s="14"/>
      <c r="C760" s="14"/>
      <c r="D760" s="14"/>
      <c r="E760" s="14"/>
      <c r="F760" s="35"/>
      <c r="G760" s="36"/>
      <c r="H760" s="36"/>
      <c r="I760" s="36"/>
      <c r="J760" s="136"/>
      <c r="K760" s="36"/>
      <c r="L760" s="36"/>
      <c r="M760" s="36"/>
      <c r="N760" s="36"/>
      <c r="O760" s="36"/>
      <c r="P760" s="36"/>
      <c r="Q760" s="36"/>
      <c r="R760" s="36"/>
      <c r="S760" s="36"/>
      <c r="T760" s="36"/>
      <c r="U760" s="36"/>
      <c r="V760" s="42"/>
      <c r="W760" s="36"/>
    </row>
    <row r="761" spans="1:23" x14ac:dyDescent="0.25">
      <c r="A761" s="14"/>
      <c r="B761" s="14"/>
      <c r="C761" s="14"/>
      <c r="D761" s="14"/>
      <c r="E761" s="14"/>
      <c r="F761" s="35"/>
      <c r="G761" s="36"/>
      <c r="H761" s="36"/>
      <c r="I761" s="36"/>
      <c r="J761" s="136"/>
      <c r="K761" s="36"/>
      <c r="L761" s="36"/>
      <c r="M761" s="36"/>
      <c r="N761" s="36"/>
      <c r="O761" s="36"/>
      <c r="P761" s="36"/>
      <c r="Q761" s="36"/>
      <c r="R761" s="36"/>
      <c r="S761" s="36"/>
      <c r="T761" s="36"/>
      <c r="U761" s="36"/>
      <c r="V761" s="42"/>
      <c r="W761" s="36"/>
    </row>
    <row r="762" spans="1:23" x14ac:dyDescent="0.25">
      <c r="A762" s="14"/>
      <c r="B762" s="14"/>
      <c r="C762" s="14"/>
      <c r="D762" s="14"/>
      <c r="E762" s="14"/>
      <c r="F762" s="35"/>
      <c r="G762" s="36"/>
      <c r="H762" s="36"/>
      <c r="I762" s="36"/>
      <c r="J762" s="136"/>
      <c r="K762" s="36"/>
      <c r="L762" s="36"/>
      <c r="M762" s="36"/>
      <c r="N762" s="36"/>
      <c r="O762" s="36"/>
      <c r="P762" s="36"/>
      <c r="Q762" s="36"/>
      <c r="R762" s="36"/>
      <c r="S762" s="36"/>
      <c r="T762" s="36"/>
      <c r="U762" s="36"/>
      <c r="V762" s="42"/>
      <c r="W762" s="36"/>
    </row>
    <row r="763" spans="1:23" x14ac:dyDescent="0.25">
      <c r="A763" s="14"/>
      <c r="B763" s="14"/>
      <c r="C763" s="14"/>
      <c r="D763" s="14"/>
      <c r="E763" s="14"/>
      <c r="F763" s="35"/>
      <c r="G763" s="14"/>
      <c r="H763" s="14"/>
      <c r="I763" s="14"/>
      <c r="J763" s="30"/>
      <c r="K763" s="14"/>
      <c r="L763" s="14"/>
      <c r="M763" s="14"/>
      <c r="N763" s="14"/>
      <c r="O763" s="14"/>
      <c r="P763" s="14"/>
      <c r="Q763" s="14"/>
      <c r="R763" s="14"/>
      <c r="S763" s="14"/>
      <c r="T763" s="14"/>
      <c r="U763" s="14"/>
      <c r="V763" s="35"/>
      <c r="W763" s="14"/>
    </row>
    <row r="764" spans="1:23" x14ac:dyDescent="0.25">
      <c r="A764" s="14"/>
      <c r="B764" s="14"/>
      <c r="C764" s="14"/>
      <c r="D764" s="14"/>
      <c r="E764" s="14"/>
      <c r="F764" s="35"/>
      <c r="G764" s="36"/>
      <c r="H764" s="36"/>
      <c r="I764" s="36"/>
      <c r="J764" s="136"/>
      <c r="K764" s="36"/>
      <c r="L764" s="36"/>
      <c r="M764" s="36"/>
      <c r="N764" s="36"/>
      <c r="O764" s="36"/>
      <c r="P764" s="36"/>
      <c r="Q764" s="36"/>
      <c r="R764" s="36"/>
      <c r="S764" s="36"/>
      <c r="T764" s="36"/>
      <c r="U764" s="36"/>
      <c r="V764" s="42"/>
      <c r="W764" s="36"/>
    </row>
    <row r="765" spans="1:23" x14ac:dyDescent="0.25">
      <c r="A765" s="14"/>
      <c r="B765" s="14"/>
      <c r="C765" s="14"/>
      <c r="D765" s="14"/>
      <c r="E765" s="14"/>
      <c r="F765" s="35"/>
      <c r="G765" s="36"/>
      <c r="H765" s="36"/>
      <c r="I765" s="36"/>
      <c r="J765" s="136"/>
      <c r="K765" s="36"/>
      <c r="L765" s="36"/>
      <c r="M765" s="36"/>
      <c r="N765" s="36"/>
      <c r="O765" s="36"/>
      <c r="P765" s="36"/>
      <c r="Q765" s="36"/>
      <c r="R765" s="36"/>
      <c r="S765" s="36"/>
      <c r="T765" s="36"/>
      <c r="U765" s="36"/>
      <c r="V765" s="42"/>
      <c r="W765" s="36"/>
    </row>
    <row r="766" spans="1:23" x14ac:dyDescent="0.25">
      <c r="A766" s="14"/>
      <c r="B766" s="14"/>
      <c r="C766" s="14"/>
      <c r="D766" s="14"/>
      <c r="E766" s="14"/>
      <c r="F766" s="35"/>
      <c r="G766" s="36"/>
      <c r="H766" s="36"/>
      <c r="I766" s="36"/>
      <c r="J766" s="136"/>
      <c r="K766" s="36"/>
      <c r="L766" s="36"/>
      <c r="M766" s="36"/>
      <c r="N766" s="36"/>
      <c r="O766" s="36"/>
      <c r="P766" s="36"/>
      <c r="Q766" s="36"/>
      <c r="R766" s="36"/>
      <c r="S766" s="36"/>
      <c r="T766" s="36"/>
      <c r="U766" s="36"/>
      <c r="V766" s="42"/>
      <c r="W766" s="36"/>
    </row>
    <row r="767" spans="1:23" x14ac:dyDescent="0.25">
      <c r="A767" s="14"/>
      <c r="B767" s="14"/>
      <c r="C767" s="14"/>
      <c r="D767" s="14"/>
      <c r="E767" s="14"/>
      <c r="F767" s="35"/>
      <c r="G767" s="36"/>
      <c r="H767" s="36"/>
      <c r="I767" s="36"/>
      <c r="J767" s="136"/>
      <c r="K767" s="36"/>
      <c r="L767" s="36"/>
      <c r="M767" s="36"/>
      <c r="N767" s="36"/>
      <c r="O767" s="36"/>
      <c r="P767" s="36"/>
      <c r="Q767" s="36"/>
      <c r="R767" s="36"/>
      <c r="S767" s="36"/>
      <c r="T767" s="36"/>
      <c r="U767" s="36"/>
      <c r="V767" s="42"/>
      <c r="W767" s="36"/>
    </row>
    <row r="768" spans="1:23" x14ac:dyDescent="0.25">
      <c r="A768" s="14"/>
      <c r="B768" s="14"/>
      <c r="C768" s="14"/>
      <c r="D768" s="14"/>
      <c r="E768" s="14"/>
      <c r="F768" s="35"/>
      <c r="G768" s="36"/>
      <c r="H768" s="36"/>
      <c r="I768" s="36"/>
      <c r="J768" s="136"/>
      <c r="K768" s="36"/>
      <c r="L768" s="36"/>
      <c r="M768" s="36"/>
      <c r="N768" s="36"/>
      <c r="O768" s="36"/>
      <c r="P768" s="36"/>
      <c r="Q768" s="36"/>
      <c r="R768" s="36"/>
      <c r="S768" s="36"/>
      <c r="T768" s="36"/>
      <c r="U768" s="36"/>
      <c r="V768" s="42"/>
      <c r="W768" s="36"/>
    </row>
    <row r="769" spans="1:23" x14ac:dyDescent="0.25">
      <c r="A769" s="14"/>
      <c r="B769" s="14"/>
      <c r="C769" s="14"/>
      <c r="D769" s="14"/>
      <c r="E769" s="14"/>
      <c r="F769" s="35"/>
      <c r="G769" s="14"/>
      <c r="H769" s="14"/>
      <c r="I769" s="14"/>
      <c r="J769" s="30"/>
      <c r="K769" s="14"/>
      <c r="L769" s="14"/>
      <c r="M769" s="14"/>
      <c r="N769" s="14"/>
      <c r="O769" s="14"/>
      <c r="P769" s="14"/>
      <c r="Q769" s="14"/>
      <c r="R769" s="14"/>
      <c r="S769" s="14"/>
      <c r="T769" s="14"/>
      <c r="U769" s="14"/>
      <c r="V769" s="35"/>
      <c r="W769" s="14"/>
    </row>
    <row r="770" spans="1:23" x14ac:dyDescent="0.25">
      <c r="A770" s="14"/>
      <c r="B770" s="14"/>
      <c r="C770" s="14"/>
      <c r="D770" s="14"/>
      <c r="E770" s="14"/>
      <c r="F770" s="35"/>
      <c r="G770" s="36"/>
      <c r="H770" s="36"/>
      <c r="I770" s="36"/>
      <c r="J770" s="136"/>
      <c r="K770" s="36"/>
      <c r="L770" s="36"/>
      <c r="M770" s="36"/>
      <c r="N770" s="36"/>
      <c r="O770" s="36"/>
      <c r="P770" s="36"/>
      <c r="Q770" s="36"/>
      <c r="R770" s="36"/>
      <c r="S770" s="36"/>
      <c r="T770" s="36"/>
      <c r="U770" s="36"/>
      <c r="V770" s="42"/>
      <c r="W770" s="36"/>
    </row>
    <row r="771" spans="1:23" x14ac:dyDescent="0.25">
      <c r="A771" s="14"/>
      <c r="B771" s="14"/>
      <c r="C771" s="14"/>
      <c r="D771" s="14"/>
      <c r="E771" s="14"/>
      <c r="F771" s="35"/>
      <c r="G771" s="36"/>
      <c r="H771" s="36"/>
      <c r="I771" s="36"/>
      <c r="J771" s="136"/>
      <c r="K771" s="36"/>
      <c r="L771" s="36"/>
      <c r="M771" s="36"/>
      <c r="N771" s="36"/>
      <c r="O771" s="36"/>
      <c r="P771" s="36"/>
      <c r="Q771" s="36"/>
      <c r="R771" s="36"/>
      <c r="S771" s="36"/>
      <c r="T771" s="36"/>
      <c r="U771" s="36"/>
      <c r="V771" s="42"/>
      <c r="W771" s="36"/>
    </row>
    <row r="772" spans="1:23" x14ac:dyDescent="0.25">
      <c r="A772" s="14"/>
      <c r="B772" s="14"/>
      <c r="C772" s="14"/>
      <c r="D772" s="14"/>
      <c r="E772" s="14"/>
      <c r="F772" s="35"/>
      <c r="G772" s="36"/>
      <c r="H772" s="36"/>
      <c r="I772" s="36"/>
      <c r="J772" s="136"/>
      <c r="K772" s="36"/>
      <c r="L772" s="36"/>
      <c r="M772" s="36"/>
      <c r="N772" s="36"/>
      <c r="O772" s="36"/>
      <c r="P772" s="36"/>
      <c r="Q772" s="36"/>
      <c r="R772" s="36"/>
      <c r="S772" s="36"/>
      <c r="T772" s="36"/>
      <c r="U772" s="36"/>
      <c r="V772" s="42"/>
      <c r="W772" s="36"/>
    </row>
    <row r="773" spans="1:23" x14ac:dyDescent="0.25">
      <c r="A773" s="14"/>
      <c r="B773" s="14"/>
      <c r="C773" s="14"/>
      <c r="D773" s="14"/>
      <c r="E773" s="14"/>
      <c r="F773" s="35"/>
      <c r="G773" s="36"/>
      <c r="H773" s="36"/>
      <c r="I773" s="36"/>
      <c r="J773" s="136"/>
      <c r="K773" s="36"/>
      <c r="L773" s="36"/>
      <c r="M773" s="36"/>
      <c r="N773" s="36"/>
      <c r="O773" s="36"/>
      <c r="P773" s="36"/>
      <c r="Q773" s="36"/>
      <c r="R773" s="36"/>
      <c r="S773" s="36"/>
      <c r="T773" s="36"/>
      <c r="U773" s="36"/>
      <c r="V773" s="42"/>
      <c r="W773" s="36"/>
    </row>
    <row r="774" spans="1:23" x14ac:dyDescent="0.25">
      <c r="A774" s="14"/>
      <c r="B774" s="14"/>
      <c r="C774" s="14"/>
      <c r="D774" s="14"/>
      <c r="E774" s="14"/>
      <c r="F774" s="35"/>
      <c r="G774" s="36"/>
      <c r="H774" s="36"/>
      <c r="I774" s="36"/>
      <c r="J774" s="136"/>
      <c r="K774" s="36"/>
      <c r="L774" s="36"/>
      <c r="M774" s="36"/>
      <c r="N774" s="36"/>
      <c r="O774" s="36"/>
      <c r="P774" s="36"/>
      <c r="Q774" s="36"/>
      <c r="R774" s="36"/>
      <c r="S774" s="36"/>
      <c r="T774" s="36"/>
      <c r="U774" s="36"/>
      <c r="V774" s="42"/>
      <c r="W774" s="36"/>
    </row>
    <row r="775" spans="1:23" x14ac:dyDescent="0.25">
      <c r="A775" s="14"/>
      <c r="B775" s="14"/>
      <c r="C775" s="14"/>
      <c r="D775" s="14"/>
      <c r="E775" s="14"/>
      <c r="F775" s="35"/>
      <c r="G775" s="14"/>
      <c r="H775" s="14"/>
      <c r="I775" s="14"/>
      <c r="J775" s="30"/>
      <c r="K775" s="14"/>
      <c r="L775" s="14"/>
      <c r="M775" s="14"/>
      <c r="N775" s="14"/>
      <c r="O775" s="14"/>
      <c r="P775" s="14"/>
      <c r="Q775" s="14"/>
      <c r="R775" s="14"/>
      <c r="S775" s="14"/>
      <c r="T775" s="14"/>
      <c r="U775" s="14"/>
      <c r="V775" s="35"/>
      <c r="W775" s="14"/>
    </row>
    <row r="776" spans="1:23" x14ac:dyDescent="0.25">
      <c r="A776" s="14"/>
      <c r="B776" s="14"/>
      <c r="C776" s="14"/>
      <c r="D776" s="14"/>
      <c r="E776" s="14"/>
      <c r="F776" s="35"/>
      <c r="G776" s="36"/>
      <c r="H776" s="36"/>
      <c r="I776" s="36"/>
      <c r="J776" s="136"/>
      <c r="K776" s="36"/>
      <c r="L776" s="36"/>
      <c r="M776" s="36"/>
      <c r="N776" s="36"/>
      <c r="O776" s="36"/>
      <c r="P776" s="36"/>
      <c r="Q776" s="36"/>
      <c r="R776" s="36"/>
      <c r="S776" s="36"/>
      <c r="T776" s="36"/>
      <c r="U776" s="36"/>
      <c r="V776" s="42"/>
      <c r="W776" s="36"/>
    </row>
    <row r="777" spans="1:23" x14ac:dyDescent="0.25">
      <c r="A777" s="14"/>
      <c r="B777" s="14"/>
      <c r="C777" s="14"/>
      <c r="D777" s="14"/>
      <c r="E777" s="14"/>
      <c r="F777" s="35"/>
      <c r="G777" s="36"/>
      <c r="H777" s="36"/>
      <c r="I777" s="36"/>
      <c r="J777" s="136"/>
      <c r="K777" s="36"/>
      <c r="L777" s="36"/>
      <c r="M777" s="36"/>
      <c r="N777" s="36"/>
      <c r="O777" s="36"/>
      <c r="P777" s="36"/>
      <c r="Q777" s="36"/>
      <c r="R777" s="36"/>
      <c r="S777" s="36"/>
      <c r="T777" s="36"/>
      <c r="U777" s="36"/>
      <c r="V777" s="42"/>
      <c r="W777" s="36"/>
    </row>
    <row r="778" spans="1:23" x14ac:dyDescent="0.25">
      <c r="A778" s="14"/>
      <c r="B778" s="14"/>
      <c r="C778" s="14"/>
      <c r="D778" s="14"/>
      <c r="E778" s="14"/>
      <c r="F778" s="35"/>
      <c r="G778" s="36"/>
      <c r="H778" s="36"/>
      <c r="I778" s="36"/>
      <c r="J778" s="136"/>
      <c r="K778" s="36"/>
      <c r="L778" s="36"/>
      <c r="M778" s="36"/>
      <c r="N778" s="36"/>
      <c r="O778" s="36"/>
      <c r="P778" s="36"/>
      <c r="Q778" s="36"/>
      <c r="R778" s="36"/>
      <c r="S778" s="36"/>
      <c r="T778" s="36"/>
      <c r="U778" s="36"/>
      <c r="V778" s="42"/>
      <c r="W778" s="36"/>
    </row>
    <row r="779" spans="1:23" x14ac:dyDescent="0.25">
      <c r="A779" s="14"/>
      <c r="B779" s="14"/>
      <c r="C779" s="14"/>
      <c r="D779" s="14"/>
      <c r="E779" s="14"/>
      <c r="F779" s="35"/>
      <c r="G779" s="36"/>
      <c r="H779" s="36"/>
      <c r="I779" s="36"/>
      <c r="J779" s="136"/>
      <c r="K779" s="36"/>
      <c r="L779" s="36"/>
      <c r="M779" s="36"/>
      <c r="N779" s="36"/>
      <c r="O779" s="36"/>
      <c r="P779" s="36"/>
      <c r="Q779" s="36"/>
      <c r="R779" s="36"/>
      <c r="S779" s="36"/>
      <c r="T779" s="36"/>
      <c r="U779" s="36"/>
      <c r="V779" s="42"/>
      <c r="W779" s="36"/>
    </row>
    <row r="780" spans="1:23" x14ac:dyDescent="0.25">
      <c r="A780" s="14"/>
      <c r="B780" s="14"/>
      <c r="C780" s="14"/>
      <c r="D780" s="14"/>
      <c r="E780" s="14"/>
      <c r="F780" s="35"/>
      <c r="G780" s="36"/>
      <c r="H780" s="36"/>
      <c r="I780" s="36"/>
      <c r="J780" s="136"/>
      <c r="K780" s="36"/>
      <c r="L780" s="36"/>
      <c r="M780" s="36"/>
      <c r="N780" s="36"/>
      <c r="O780" s="36"/>
      <c r="P780" s="36"/>
      <c r="Q780" s="36"/>
      <c r="R780" s="36"/>
      <c r="S780" s="36"/>
      <c r="T780" s="36"/>
      <c r="U780" s="36"/>
      <c r="V780" s="42"/>
      <c r="W780" s="36"/>
    </row>
    <row r="781" spans="1:23" x14ac:dyDescent="0.25">
      <c r="A781" s="14"/>
      <c r="B781" s="14"/>
      <c r="C781" s="14"/>
      <c r="D781" s="14"/>
      <c r="E781" s="14"/>
      <c r="F781" s="35"/>
      <c r="G781" s="14"/>
      <c r="H781" s="14"/>
      <c r="I781" s="14"/>
      <c r="J781" s="30"/>
      <c r="K781" s="14"/>
      <c r="L781" s="14"/>
      <c r="M781" s="14"/>
      <c r="N781" s="14"/>
      <c r="O781" s="14"/>
      <c r="P781" s="14"/>
      <c r="Q781" s="14"/>
      <c r="R781" s="14"/>
      <c r="S781" s="14"/>
      <c r="T781" s="14"/>
      <c r="U781" s="14"/>
      <c r="V781" s="35"/>
      <c r="W781" s="14"/>
    </row>
    <row r="782" spans="1:23" x14ac:dyDescent="0.25">
      <c r="A782" s="14"/>
      <c r="B782" s="14"/>
      <c r="C782" s="14"/>
      <c r="D782" s="14"/>
      <c r="E782" s="14"/>
      <c r="F782" s="35"/>
      <c r="G782" s="36"/>
      <c r="H782" s="36"/>
      <c r="I782" s="36"/>
      <c r="J782" s="136"/>
      <c r="K782" s="36"/>
      <c r="L782" s="36"/>
      <c r="M782" s="36"/>
      <c r="N782" s="36"/>
      <c r="O782" s="36"/>
      <c r="P782" s="36"/>
      <c r="Q782" s="36"/>
      <c r="R782" s="36"/>
      <c r="S782" s="36"/>
      <c r="T782" s="36"/>
      <c r="U782" s="36"/>
      <c r="V782" s="42"/>
      <c r="W782" s="36"/>
    </row>
    <row r="783" spans="1:23" x14ac:dyDescent="0.25">
      <c r="A783" s="14"/>
      <c r="B783" s="14"/>
      <c r="C783" s="14"/>
      <c r="D783" s="14"/>
      <c r="E783" s="14"/>
      <c r="F783" s="35"/>
      <c r="G783" s="36"/>
      <c r="H783" s="36"/>
      <c r="I783" s="36"/>
      <c r="J783" s="136"/>
      <c r="K783" s="36"/>
      <c r="L783" s="36"/>
      <c r="M783" s="36"/>
      <c r="N783" s="36"/>
      <c r="O783" s="36"/>
      <c r="P783" s="36"/>
      <c r="Q783" s="36"/>
      <c r="R783" s="36"/>
      <c r="S783" s="36"/>
      <c r="T783" s="36"/>
      <c r="U783" s="36"/>
      <c r="V783" s="42"/>
      <c r="W783" s="36"/>
    </row>
    <row r="784" spans="1:23" x14ac:dyDescent="0.25">
      <c r="A784" s="14"/>
      <c r="B784" s="14"/>
      <c r="C784" s="14"/>
      <c r="D784" s="14"/>
      <c r="E784" s="14"/>
      <c r="F784" s="35"/>
      <c r="G784" s="36"/>
      <c r="H784" s="36"/>
      <c r="I784" s="36"/>
      <c r="J784" s="136"/>
      <c r="K784" s="36"/>
      <c r="L784" s="36"/>
      <c r="M784" s="36"/>
      <c r="N784" s="36"/>
      <c r="O784" s="36"/>
      <c r="P784" s="36"/>
      <c r="Q784" s="36"/>
      <c r="R784" s="36"/>
      <c r="S784" s="36"/>
      <c r="T784" s="36"/>
      <c r="U784" s="36"/>
      <c r="V784" s="42"/>
      <c r="W784" s="36"/>
    </row>
    <row r="785" spans="1:23" x14ac:dyDescent="0.25">
      <c r="A785" s="14"/>
      <c r="B785" s="14"/>
      <c r="C785" s="14"/>
      <c r="D785" s="14"/>
      <c r="E785" s="14"/>
      <c r="F785" s="35"/>
      <c r="G785" s="36"/>
      <c r="H785" s="36"/>
      <c r="I785" s="36"/>
      <c r="J785" s="136"/>
      <c r="K785" s="36"/>
      <c r="L785" s="36"/>
      <c r="M785" s="36"/>
      <c r="N785" s="36"/>
      <c r="O785" s="36"/>
      <c r="P785" s="36"/>
      <c r="Q785" s="36"/>
      <c r="R785" s="36"/>
      <c r="S785" s="36"/>
      <c r="T785" s="36"/>
      <c r="U785" s="36"/>
      <c r="V785" s="42"/>
      <c r="W785" s="36"/>
    </row>
    <row r="786" spans="1:23" x14ac:dyDescent="0.25">
      <c r="A786" s="14"/>
      <c r="B786" s="14"/>
      <c r="C786" s="14"/>
      <c r="D786" s="14"/>
      <c r="E786" s="14"/>
      <c r="F786" s="35"/>
      <c r="G786" s="36"/>
      <c r="H786" s="36"/>
      <c r="I786" s="36"/>
      <c r="J786" s="136"/>
      <c r="K786" s="36"/>
      <c r="L786" s="36"/>
      <c r="M786" s="36"/>
      <c r="N786" s="36"/>
      <c r="O786" s="36"/>
      <c r="P786" s="36"/>
      <c r="Q786" s="36"/>
      <c r="R786" s="36"/>
      <c r="S786" s="36"/>
      <c r="T786" s="36"/>
      <c r="U786" s="36"/>
      <c r="V786" s="42"/>
      <c r="W786" s="36"/>
    </row>
    <row r="787" spans="1:23" x14ac:dyDescent="0.25">
      <c r="A787" s="14"/>
      <c r="B787" s="14"/>
      <c r="C787" s="14"/>
      <c r="D787" s="14"/>
      <c r="E787" s="14"/>
      <c r="F787" s="35"/>
      <c r="G787" s="14"/>
      <c r="H787" s="14"/>
      <c r="I787" s="14"/>
      <c r="J787" s="30"/>
      <c r="K787" s="14"/>
      <c r="L787" s="14"/>
      <c r="M787" s="14"/>
      <c r="N787" s="14"/>
      <c r="O787" s="14"/>
      <c r="P787" s="14"/>
      <c r="Q787" s="14"/>
      <c r="R787" s="14"/>
      <c r="S787" s="14"/>
      <c r="T787" s="14"/>
      <c r="U787" s="14"/>
      <c r="V787" s="35"/>
      <c r="W787" s="14"/>
    </row>
    <row r="788" spans="1:23" x14ac:dyDescent="0.25">
      <c r="A788" s="14"/>
      <c r="B788" s="14"/>
      <c r="C788" s="14"/>
      <c r="D788" s="14"/>
      <c r="E788" s="14"/>
      <c r="F788" s="35"/>
      <c r="G788" s="36"/>
      <c r="H788" s="36"/>
      <c r="I788" s="36"/>
      <c r="J788" s="136"/>
      <c r="K788" s="36"/>
      <c r="L788" s="36"/>
      <c r="M788" s="36"/>
      <c r="N788" s="36"/>
      <c r="O788" s="36"/>
      <c r="P788" s="36"/>
      <c r="Q788" s="36"/>
      <c r="R788" s="36"/>
      <c r="S788" s="36"/>
      <c r="T788" s="36"/>
      <c r="U788" s="36"/>
      <c r="V788" s="42"/>
      <c r="W788" s="36"/>
    </row>
    <row r="789" spans="1:23" x14ac:dyDescent="0.25">
      <c r="A789" s="14"/>
      <c r="B789" s="14"/>
      <c r="C789" s="14"/>
      <c r="D789" s="14"/>
      <c r="E789" s="14"/>
      <c r="F789" s="35"/>
      <c r="G789" s="36"/>
      <c r="H789" s="36"/>
      <c r="I789" s="36"/>
      <c r="J789" s="136"/>
      <c r="K789" s="36"/>
      <c r="L789" s="36"/>
      <c r="M789" s="36"/>
      <c r="N789" s="36"/>
      <c r="O789" s="36"/>
      <c r="P789" s="36"/>
      <c r="Q789" s="36"/>
      <c r="R789" s="36"/>
      <c r="S789" s="36"/>
      <c r="T789" s="36"/>
      <c r="U789" s="36"/>
      <c r="V789" s="42"/>
      <c r="W789" s="36"/>
    </row>
    <row r="790" spans="1:23" x14ac:dyDescent="0.25">
      <c r="A790" s="14"/>
      <c r="B790" s="14"/>
      <c r="C790" s="14"/>
      <c r="D790" s="14"/>
      <c r="E790" s="14"/>
      <c r="F790" s="35"/>
      <c r="G790" s="36"/>
      <c r="H790" s="36"/>
      <c r="I790" s="36"/>
      <c r="J790" s="136"/>
      <c r="K790" s="36"/>
      <c r="L790" s="36"/>
      <c r="M790" s="36"/>
      <c r="N790" s="36"/>
      <c r="O790" s="36"/>
      <c r="P790" s="36"/>
      <c r="Q790" s="36"/>
      <c r="R790" s="36"/>
      <c r="S790" s="36"/>
      <c r="T790" s="36"/>
      <c r="U790" s="36"/>
      <c r="V790" s="42"/>
      <c r="W790" s="36"/>
    </row>
    <row r="791" spans="1:23" x14ac:dyDescent="0.25">
      <c r="A791" s="14"/>
      <c r="B791" s="14"/>
      <c r="C791" s="14"/>
      <c r="D791" s="14"/>
      <c r="E791" s="14"/>
      <c r="F791" s="35"/>
      <c r="G791" s="36"/>
      <c r="H791" s="36"/>
      <c r="I791" s="36"/>
      <c r="J791" s="136"/>
      <c r="K791" s="36"/>
      <c r="L791" s="36"/>
      <c r="M791" s="36"/>
      <c r="N791" s="36"/>
      <c r="O791" s="36"/>
      <c r="P791" s="36"/>
      <c r="Q791" s="36"/>
      <c r="R791" s="36"/>
      <c r="S791" s="36"/>
      <c r="T791" s="36"/>
      <c r="U791" s="36"/>
      <c r="V791" s="42"/>
      <c r="W791" s="36"/>
    </row>
    <row r="792" spans="1:23" x14ac:dyDescent="0.25">
      <c r="A792" s="14"/>
      <c r="B792" s="14"/>
      <c r="C792" s="14"/>
      <c r="D792" s="14"/>
      <c r="E792" s="14"/>
      <c r="F792" s="35"/>
      <c r="G792" s="36"/>
      <c r="H792" s="36"/>
      <c r="I792" s="36"/>
      <c r="J792" s="136"/>
      <c r="K792" s="36"/>
      <c r="L792" s="36"/>
      <c r="M792" s="36"/>
      <c r="N792" s="36"/>
      <c r="O792" s="36"/>
      <c r="P792" s="36"/>
      <c r="Q792" s="36"/>
      <c r="R792" s="36"/>
      <c r="S792" s="36"/>
      <c r="T792" s="36"/>
      <c r="U792" s="36"/>
      <c r="V792" s="42"/>
      <c r="W792" s="36"/>
    </row>
    <row r="793" spans="1:23" x14ac:dyDescent="0.25">
      <c r="A793" s="14"/>
      <c r="B793" s="14"/>
      <c r="C793" s="14"/>
      <c r="D793" s="14"/>
      <c r="E793" s="14"/>
      <c r="F793" s="35"/>
      <c r="G793" s="14"/>
      <c r="H793" s="14"/>
      <c r="I793" s="14"/>
      <c r="J793" s="30"/>
      <c r="K793" s="14"/>
      <c r="L793" s="14"/>
      <c r="M793" s="14"/>
      <c r="N793" s="14"/>
      <c r="O793" s="14"/>
      <c r="P793" s="14"/>
      <c r="Q793" s="14"/>
      <c r="R793" s="14"/>
      <c r="S793" s="14"/>
      <c r="T793" s="14"/>
      <c r="U793" s="14"/>
      <c r="V793" s="35"/>
      <c r="W793" s="14"/>
    </row>
    <row r="794" spans="1:23" x14ac:dyDescent="0.25">
      <c r="A794" s="14"/>
      <c r="B794" s="14"/>
      <c r="C794" s="14"/>
      <c r="D794" s="14"/>
      <c r="E794" s="14"/>
      <c r="F794" s="35"/>
      <c r="G794" s="36"/>
      <c r="H794" s="36"/>
      <c r="I794" s="36"/>
      <c r="J794" s="136"/>
      <c r="K794" s="36"/>
      <c r="L794" s="36"/>
      <c r="M794" s="36"/>
      <c r="N794" s="36"/>
      <c r="O794" s="36"/>
      <c r="P794" s="36"/>
      <c r="Q794" s="36"/>
      <c r="R794" s="36"/>
      <c r="S794" s="36"/>
      <c r="T794" s="36"/>
      <c r="U794" s="36"/>
      <c r="V794" s="42"/>
      <c r="W794" s="36"/>
    </row>
    <row r="795" spans="1:23" x14ac:dyDescent="0.25">
      <c r="A795" s="14"/>
      <c r="B795" s="14"/>
      <c r="C795" s="14"/>
      <c r="D795" s="14"/>
      <c r="E795" s="14"/>
      <c r="F795" s="35"/>
      <c r="G795" s="36"/>
      <c r="H795" s="36"/>
      <c r="I795" s="36"/>
      <c r="J795" s="136"/>
      <c r="K795" s="36"/>
      <c r="L795" s="36"/>
      <c r="M795" s="36"/>
      <c r="N795" s="36"/>
      <c r="O795" s="36"/>
      <c r="P795" s="36"/>
      <c r="Q795" s="36"/>
      <c r="R795" s="36"/>
      <c r="S795" s="36"/>
      <c r="T795" s="36"/>
      <c r="U795" s="36"/>
      <c r="V795" s="42"/>
      <c r="W795" s="36"/>
    </row>
    <row r="796" spans="1:23" x14ac:dyDescent="0.25">
      <c r="A796" s="14"/>
      <c r="B796" s="14"/>
      <c r="C796" s="14"/>
      <c r="D796" s="14"/>
      <c r="E796" s="14"/>
      <c r="F796" s="35"/>
      <c r="G796" s="36"/>
      <c r="H796" s="36"/>
      <c r="I796" s="36"/>
      <c r="J796" s="136"/>
      <c r="K796" s="36"/>
      <c r="L796" s="36"/>
      <c r="M796" s="36"/>
      <c r="N796" s="36"/>
      <c r="O796" s="36"/>
      <c r="P796" s="36"/>
      <c r="Q796" s="36"/>
      <c r="R796" s="36"/>
      <c r="S796" s="36"/>
      <c r="T796" s="36"/>
      <c r="U796" s="36"/>
      <c r="V796" s="42"/>
      <c r="W796" s="36"/>
    </row>
    <row r="797" spans="1:23" x14ac:dyDescent="0.25">
      <c r="A797" s="14"/>
      <c r="B797" s="14"/>
      <c r="C797" s="14"/>
      <c r="D797" s="14"/>
      <c r="E797" s="14"/>
      <c r="F797" s="35"/>
      <c r="G797" s="36"/>
      <c r="H797" s="36"/>
      <c r="I797" s="36"/>
      <c r="J797" s="136"/>
      <c r="K797" s="36"/>
      <c r="L797" s="36"/>
      <c r="M797" s="36"/>
      <c r="N797" s="36"/>
      <c r="O797" s="36"/>
      <c r="P797" s="36"/>
      <c r="Q797" s="36"/>
      <c r="R797" s="36"/>
      <c r="S797" s="36"/>
      <c r="T797" s="36"/>
      <c r="U797" s="36"/>
      <c r="V797" s="42"/>
      <c r="W797" s="36"/>
    </row>
    <row r="798" spans="1:23" x14ac:dyDescent="0.25">
      <c r="A798" s="14"/>
      <c r="B798" s="14"/>
      <c r="C798" s="14"/>
      <c r="D798" s="14"/>
      <c r="E798" s="14"/>
      <c r="F798" s="35"/>
      <c r="G798" s="36"/>
      <c r="H798" s="36"/>
      <c r="I798" s="36"/>
      <c r="J798" s="136"/>
      <c r="K798" s="36"/>
      <c r="L798" s="36"/>
      <c r="M798" s="36"/>
      <c r="N798" s="36"/>
      <c r="O798" s="36"/>
      <c r="P798" s="36"/>
      <c r="Q798" s="36"/>
      <c r="R798" s="36"/>
      <c r="S798" s="36"/>
      <c r="T798" s="36"/>
      <c r="U798" s="36"/>
      <c r="V798" s="42"/>
      <c r="W798" s="36"/>
    </row>
    <row r="799" spans="1:23" x14ac:dyDescent="0.25">
      <c r="A799" s="14"/>
      <c r="B799" s="14"/>
      <c r="C799" s="14"/>
      <c r="D799" s="14"/>
      <c r="E799" s="14"/>
      <c r="F799" s="35"/>
      <c r="G799" s="14"/>
      <c r="H799" s="14"/>
      <c r="I799" s="14"/>
      <c r="J799" s="30"/>
      <c r="K799" s="14"/>
      <c r="L799" s="14"/>
      <c r="M799" s="14"/>
      <c r="N799" s="14"/>
      <c r="O799" s="14"/>
      <c r="P799" s="14"/>
      <c r="Q799" s="14"/>
      <c r="R799" s="14"/>
      <c r="S799" s="14"/>
      <c r="T799" s="14"/>
      <c r="U799" s="14"/>
      <c r="V799" s="35"/>
      <c r="W799" s="14"/>
    </row>
    <row r="800" spans="1:23" x14ac:dyDescent="0.25">
      <c r="A800" s="14"/>
      <c r="B800" s="14"/>
      <c r="C800" s="14"/>
      <c r="D800" s="14"/>
      <c r="E800" s="14"/>
      <c r="F800" s="35"/>
      <c r="G800" s="36"/>
      <c r="H800" s="36"/>
      <c r="I800" s="36"/>
      <c r="J800" s="136"/>
      <c r="K800" s="36"/>
      <c r="L800" s="36"/>
      <c r="M800" s="36"/>
      <c r="N800" s="36"/>
      <c r="O800" s="36"/>
      <c r="P800" s="36"/>
      <c r="Q800" s="36"/>
      <c r="R800" s="36"/>
      <c r="S800" s="36"/>
      <c r="T800" s="36"/>
      <c r="U800" s="36"/>
      <c r="V800" s="42"/>
      <c r="W800" s="36"/>
    </row>
    <row r="801" spans="1:23" x14ac:dyDescent="0.25">
      <c r="A801" s="14"/>
      <c r="B801" s="14"/>
      <c r="C801" s="14"/>
      <c r="D801" s="14"/>
      <c r="E801" s="14"/>
      <c r="F801" s="35"/>
      <c r="G801" s="36"/>
      <c r="H801" s="36"/>
      <c r="I801" s="36"/>
      <c r="J801" s="136"/>
      <c r="K801" s="36"/>
      <c r="L801" s="36"/>
      <c r="M801" s="36"/>
      <c r="N801" s="36"/>
      <c r="O801" s="36"/>
      <c r="P801" s="36"/>
      <c r="Q801" s="36"/>
      <c r="R801" s="36"/>
      <c r="S801" s="36"/>
      <c r="T801" s="36"/>
      <c r="U801" s="36"/>
      <c r="V801" s="42"/>
      <c r="W801" s="36"/>
    </row>
    <row r="802" spans="1:23" x14ac:dyDescent="0.25">
      <c r="A802" s="14"/>
      <c r="B802" s="14"/>
      <c r="C802" s="14"/>
      <c r="D802" s="14"/>
      <c r="E802" s="14"/>
      <c r="F802" s="35"/>
      <c r="G802" s="36"/>
      <c r="H802" s="36"/>
      <c r="I802" s="36"/>
      <c r="J802" s="136"/>
      <c r="K802" s="36"/>
      <c r="L802" s="36"/>
      <c r="M802" s="36"/>
      <c r="N802" s="36"/>
      <c r="O802" s="36"/>
      <c r="P802" s="36"/>
      <c r="Q802" s="36"/>
      <c r="R802" s="36"/>
      <c r="S802" s="36"/>
      <c r="T802" s="36"/>
      <c r="U802" s="36"/>
      <c r="V802" s="42"/>
      <c r="W802" s="36"/>
    </row>
    <row r="803" spans="1:23" x14ac:dyDescent="0.25">
      <c r="A803" s="14"/>
      <c r="B803" s="14"/>
      <c r="C803" s="14"/>
      <c r="D803" s="14"/>
      <c r="E803" s="14"/>
      <c r="F803" s="35"/>
      <c r="G803" s="36"/>
      <c r="H803" s="36"/>
      <c r="I803" s="36"/>
      <c r="J803" s="136"/>
      <c r="K803" s="36"/>
      <c r="L803" s="36"/>
      <c r="M803" s="36"/>
      <c r="N803" s="36"/>
      <c r="O803" s="36"/>
      <c r="P803" s="36"/>
      <c r="Q803" s="36"/>
      <c r="R803" s="36"/>
      <c r="S803" s="36"/>
      <c r="T803" s="36"/>
      <c r="U803" s="36"/>
      <c r="V803" s="42"/>
      <c r="W803" s="36"/>
    </row>
    <row r="804" spans="1:23" x14ac:dyDescent="0.25">
      <c r="A804" s="14"/>
      <c r="B804" s="14"/>
      <c r="C804" s="14"/>
      <c r="D804" s="14"/>
      <c r="E804" s="14"/>
      <c r="F804" s="35"/>
      <c r="G804" s="36"/>
      <c r="H804" s="36"/>
      <c r="I804" s="36"/>
      <c r="J804" s="136"/>
      <c r="K804" s="36"/>
      <c r="L804" s="36"/>
      <c r="M804" s="36"/>
      <c r="N804" s="36"/>
      <c r="O804" s="36"/>
      <c r="P804" s="36"/>
      <c r="Q804" s="36"/>
      <c r="R804" s="36"/>
      <c r="S804" s="36"/>
      <c r="T804" s="36"/>
      <c r="U804" s="36"/>
      <c r="V804" s="42"/>
      <c r="W804" s="36"/>
    </row>
    <row r="805" spans="1:23" x14ac:dyDescent="0.25">
      <c r="A805" s="14"/>
      <c r="B805" s="14"/>
      <c r="C805" s="14"/>
      <c r="D805" s="14"/>
      <c r="E805" s="14"/>
      <c r="F805" s="35"/>
      <c r="G805" s="14"/>
      <c r="H805" s="14"/>
      <c r="I805" s="14"/>
      <c r="J805" s="30"/>
      <c r="K805" s="14"/>
      <c r="L805" s="14"/>
      <c r="M805" s="14"/>
      <c r="N805" s="14"/>
      <c r="O805" s="14"/>
      <c r="P805" s="14"/>
      <c r="Q805" s="14"/>
      <c r="R805" s="14"/>
      <c r="S805" s="14"/>
      <c r="T805" s="14"/>
      <c r="U805" s="14"/>
      <c r="V805" s="35"/>
      <c r="W805" s="14"/>
    </row>
    <row r="806" spans="1:23" x14ac:dyDescent="0.25">
      <c r="A806" s="14"/>
      <c r="B806" s="14"/>
      <c r="C806" s="14"/>
      <c r="D806" s="14"/>
      <c r="E806" s="14"/>
      <c r="F806" s="35"/>
      <c r="G806" s="36"/>
      <c r="H806" s="36"/>
      <c r="I806" s="36"/>
      <c r="J806" s="136"/>
      <c r="K806" s="36"/>
      <c r="L806" s="36"/>
      <c r="M806" s="36"/>
      <c r="N806" s="36"/>
      <c r="O806" s="36"/>
      <c r="P806" s="36"/>
      <c r="Q806" s="36"/>
      <c r="R806" s="36"/>
      <c r="S806" s="36"/>
      <c r="T806" s="36"/>
      <c r="U806" s="36"/>
      <c r="V806" s="42"/>
      <c r="W806" s="36"/>
    </row>
    <row r="807" spans="1:23" x14ac:dyDescent="0.25">
      <c r="A807" s="14"/>
      <c r="B807" s="14"/>
      <c r="C807" s="14"/>
      <c r="D807" s="14"/>
      <c r="E807" s="14"/>
      <c r="F807" s="35"/>
      <c r="G807" s="36"/>
      <c r="H807" s="36"/>
      <c r="I807" s="36"/>
      <c r="J807" s="136"/>
      <c r="K807" s="36"/>
      <c r="L807" s="36"/>
      <c r="M807" s="36"/>
      <c r="N807" s="36"/>
      <c r="O807" s="36"/>
      <c r="P807" s="36"/>
      <c r="Q807" s="36"/>
      <c r="R807" s="36"/>
      <c r="S807" s="36"/>
      <c r="T807" s="36"/>
      <c r="U807" s="36"/>
      <c r="V807" s="42"/>
      <c r="W807" s="36"/>
    </row>
    <row r="808" spans="1:23" x14ac:dyDescent="0.25">
      <c r="A808" s="14"/>
      <c r="B808" s="14"/>
      <c r="C808" s="14"/>
      <c r="D808" s="14"/>
      <c r="E808" s="14"/>
      <c r="F808" s="35"/>
      <c r="G808" s="36"/>
      <c r="H808" s="36"/>
      <c r="I808" s="36"/>
      <c r="J808" s="136"/>
      <c r="K808" s="36"/>
      <c r="L808" s="36"/>
      <c r="M808" s="36"/>
      <c r="N808" s="36"/>
      <c r="O808" s="36"/>
      <c r="P808" s="36"/>
      <c r="Q808" s="36"/>
      <c r="R808" s="36"/>
      <c r="S808" s="36"/>
      <c r="T808" s="36"/>
      <c r="U808" s="36"/>
      <c r="V808" s="42"/>
      <c r="W808" s="36"/>
    </row>
    <row r="809" spans="1:23" x14ac:dyDescent="0.25">
      <c r="A809" s="14"/>
      <c r="B809" s="14"/>
      <c r="C809" s="14"/>
      <c r="D809" s="14"/>
      <c r="E809" s="14"/>
      <c r="F809" s="35"/>
      <c r="G809" s="36"/>
      <c r="H809" s="36"/>
      <c r="I809" s="36"/>
      <c r="J809" s="136"/>
      <c r="K809" s="36"/>
      <c r="L809" s="36"/>
      <c r="M809" s="36"/>
      <c r="N809" s="36"/>
      <c r="O809" s="36"/>
      <c r="P809" s="36"/>
      <c r="Q809" s="36"/>
      <c r="R809" s="36"/>
      <c r="S809" s="36"/>
      <c r="T809" s="36"/>
      <c r="U809" s="36"/>
      <c r="V809" s="42"/>
      <c r="W809" s="36"/>
    </row>
    <row r="810" spans="1:23" x14ac:dyDescent="0.25">
      <c r="A810" s="14"/>
      <c r="B810" s="14"/>
      <c r="C810" s="14"/>
      <c r="D810" s="14"/>
      <c r="E810" s="14"/>
      <c r="F810" s="35"/>
      <c r="G810" s="36"/>
      <c r="H810" s="36"/>
      <c r="I810" s="36"/>
      <c r="J810" s="136"/>
      <c r="K810" s="36"/>
      <c r="L810" s="36"/>
      <c r="M810" s="36"/>
      <c r="N810" s="36"/>
      <c r="O810" s="36"/>
      <c r="P810" s="36"/>
      <c r="Q810" s="36"/>
      <c r="R810" s="36"/>
      <c r="S810" s="36"/>
      <c r="T810" s="36"/>
      <c r="U810" s="36"/>
      <c r="V810" s="42"/>
      <c r="W810" s="36"/>
    </row>
    <row r="811" spans="1:23" x14ac:dyDescent="0.25">
      <c r="A811" s="14"/>
      <c r="B811" s="14"/>
      <c r="C811" s="14"/>
      <c r="D811" s="14"/>
      <c r="E811" s="14"/>
      <c r="F811" s="35"/>
      <c r="G811" s="14"/>
      <c r="H811" s="14"/>
      <c r="I811" s="14"/>
      <c r="J811" s="30"/>
      <c r="K811" s="14"/>
      <c r="L811" s="14"/>
      <c r="M811" s="14"/>
      <c r="N811" s="14"/>
      <c r="O811" s="14"/>
      <c r="P811" s="14"/>
      <c r="Q811" s="14"/>
      <c r="R811" s="14"/>
      <c r="S811" s="14"/>
      <c r="T811" s="14"/>
      <c r="U811" s="14"/>
      <c r="V811" s="35"/>
      <c r="W811" s="14"/>
    </row>
    <row r="812" spans="1:23" x14ac:dyDescent="0.25">
      <c r="A812" s="14"/>
      <c r="B812" s="14"/>
      <c r="C812" s="14"/>
      <c r="D812" s="14"/>
      <c r="E812" s="14"/>
      <c r="F812" s="35"/>
      <c r="G812" s="36"/>
      <c r="H812" s="36"/>
      <c r="I812" s="36"/>
      <c r="J812" s="136"/>
      <c r="K812" s="36"/>
      <c r="L812" s="36"/>
      <c r="M812" s="36"/>
      <c r="N812" s="36"/>
      <c r="O812" s="36"/>
      <c r="P812" s="36"/>
      <c r="Q812" s="36"/>
      <c r="R812" s="36"/>
      <c r="S812" s="36"/>
      <c r="T812" s="36"/>
      <c r="U812" s="36"/>
      <c r="V812" s="42"/>
      <c r="W812" s="36"/>
    </row>
    <row r="813" spans="1:23" x14ac:dyDescent="0.25">
      <c r="A813" s="14"/>
      <c r="B813" s="14"/>
      <c r="C813" s="14"/>
      <c r="D813" s="14"/>
      <c r="E813" s="14"/>
      <c r="F813" s="35"/>
      <c r="G813" s="36"/>
      <c r="H813" s="36"/>
      <c r="I813" s="36"/>
      <c r="J813" s="136"/>
      <c r="K813" s="36"/>
      <c r="L813" s="36"/>
      <c r="M813" s="36"/>
      <c r="N813" s="36"/>
      <c r="O813" s="36"/>
      <c r="P813" s="36"/>
      <c r="Q813" s="36"/>
      <c r="R813" s="36"/>
      <c r="S813" s="36"/>
      <c r="T813" s="36"/>
      <c r="U813" s="36"/>
      <c r="V813" s="42"/>
      <c r="W813" s="36"/>
    </row>
    <row r="814" spans="1:23" x14ac:dyDescent="0.25">
      <c r="A814" s="14"/>
      <c r="B814" s="14"/>
      <c r="C814" s="14"/>
      <c r="D814" s="14"/>
      <c r="E814" s="14"/>
      <c r="F814" s="35"/>
      <c r="G814" s="36"/>
      <c r="H814" s="36"/>
      <c r="I814" s="36"/>
      <c r="J814" s="136"/>
      <c r="K814" s="36"/>
      <c r="L814" s="36"/>
      <c r="M814" s="36"/>
      <c r="N814" s="36"/>
      <c r="O814" s="36"/>
      <c r="P814" s="36"/>
      <c r="Q814" s="36"/>
      <c r="R814" s="36"/>
      <c r="S814" s="36"/>
      <c r="T814" s="36"/>
      <c r="U814" s="36"/>
      <c r="V814" s="42"/>
      <c r="W814" s="36"/>
    </row>
    <row r="815" spans="1:23" x14ac:dyDescent="0.25">
      <c r="A815" s="14"/>
      <c r="B815" s="14"/>
      <c r="C815" s="14"/>
      <c r="D815" s="14"/>
      <c r="E815" s="14"/>
      <c r="F815" s="35"/>
      <c r="G815" s="36"/>
      <c r="H815" s="36"/>
      <c r="I815" s="36"/>
      <c r="J815" s="136"/>
      <c r="K815" s="36"/>
      <c r="L815" s="36"/>
      <c r="M815" s="36"/>
      <c r="N815" s="36"/>
      <c r="O815" s="36"/>
      <c r="P815" s="36"/>
      <c r="Q815" s="36"/>
      <c r="R815" s="36"/>
      <c r="S815" s="36"/>
      <c r="T815" s="36"/>
      <c r="U815" s="36"/>
      <c r="V815" s="42"/>
      <c r="W815" s="36"/>
    </row>
    <row r="816" spans="1:23" x14ac:dyDescent="0.25">
      <c r="A816" s="14"/>
      <c r="B816" s="14"/>
      <c r="C816" s="14"/>
      <c r="D816" s="14"/>
      <c r="E816" s="14"/>
      <c r="F816" s="35"/>
      <c r="G816" s="36"/>
      <c r="H816" s="36"/>
      <c r="I816" s="36"/>
      <c r="J816" s="136"/>
      <c r="K816" s="36"/>
      <c r="L816" s="36"/>
      <c r="M816" s="36"/>
      <c r="N816" s="36"/>
      <c r="O816" s="36"/>
      <c r="P816" s="36"/>
      <c r="Q816" s="36"/>
      <c r="R816" s="36"/>
      <c r="S816" s="36"/>
      <c r="T816" s="36"/>
      <c r="U816" s="36"/>
      <c r="V816" s="42"/>
      <c r="W816" s="36"/>
    </row>
    <row r="817" spans="1:23" x14ac:dyDescent="0.25">
      <c r="A817" s="14"/>
      <c r="B817" s="14"/>
      <c r="C817" s="14"/>
      <c r="D817" s="14"/>
      <c r="E817" s="14"/>
      <c r="F817" s="35"/>
      <c r="G817" s="14"/>
      <c r="H817" s="14"/>
      <c r="I817" s="14"/>
      <c r="J817" s="30"/>
      <c r="K817" s="14"/>
      <c r="L817" s="14"/>
      <c r="M817" s="14"/>
      <c r="N817" s="14"/>
      <c r="O817" s="14"/>
      <c r="P817" s="14"/>
      <c r="Q817" s="14"/>
      <c r="R817" s="14"/>
      <c r="S817" s="14"/>
      <c r="T817" s="14"/>
      <c r="U817" s="14"/>
      <c r="V817" s="35"/>
      <c r="W817" s="14"/>
    </row>
    <row r="818" spans="1:23" x14ac:dyDescent="0.25">
      <c r="A818" s="14"/>
      <c r="B818" s="14"/>
      <c r="C818" s="14"/>
      <c r="D818" s="14"/>
      <c r="E818" s="14"/>
      <c r="F818" s="35"/>
      <c r="G818" s="36"/>
      <c r="H818" s="36"/>
      <c r="I818" s="36"/>
      <c r="J818" s="136"/>
      <c r="K818" s="36"/>
      <c r="L818" s="36"/>
      <c r="M818" s="36"/>
      <c r="N818" s="36"/>
      <c r="O818" s="36"/>
      <c r="P818" s="36"/>
      <c r="Q818" s="36"/>
      <c r="R818" s="36"/>
      <c r="S818" s="36"/>
      <c r="T818" s="36"/>
      <c r="U818" s="36"/>
      <c r="V818" s="42"/>
      <c r="W818" s="36"/>
    </row>
    <row r="819" spans="1:23" x14ac:dyDescent="0.25">
      <c r="A819" s="14"/>
      <c r="B819" s="14"/>
      <c r="C819" s="14"/>
      <c r="D819" s="14"/>
      <c r="E819" s="14"/>
      <c r="F819" s="35"/>
      <c r="G819" s="36"/>
      <c r="H819" s="36"/>
      <c r="I819" s="36"/>
      <c r="J819" s="136"/>
      <c r="K819" s="36"/>
      <c r="L819" s="36"/>
      <c r="M819" s="36"/>
      <c r="N819" s="36"/>
      <c r="O819" s="36"/>
      <c r="P819" s="36"/>
      <c r="Q819" s="36"/>
      <c r="R819" s="36"/>
      <c r="S819" s="36"/>
      <c r="T819" s="36"/>
      <c r="U819" s="36"/>
      <c r="V819" s="42"/>
      <c r="W819" s="36"/>
    </row>
    <row r="820" spans="1:23" x14ac:dyDescent="0.25">
      <c r="A820" s="14"/>
      <c r="B820" s="14"/>
      <c r="C820" s="14"/>
      <c r="D820" s="14"/>
      <c r="E820" s="14"/>
      <c r="F820" s="35"/>
      <c r="G820" s="36"/>
      <c r="H820" s="36"/>
      <c r="I820" s="36"/>
      <c r="J820" s="136"/>
      <c r="K820" s="36"/>
      <c r="L820" s="36"/>
      <c r="M820" s="36"/>
      <c r="N820" s="36"/>
      <c r="O820" s="36"/>
      <c r="P820" s="36"/>
      <c r="Q820" s="36"/>
      <c r="R820" s="36"/>
      <c r="S820" s="36"/>
      <c r="T820" s="36"/>
      <c r="U820" s="36"/>
      <c r="V820" s="42"/>
      <c r="W820" s="36"/>
    </row>
    <row r="821" spans="1:23" x14ac:dyDescent="0.25">
      <c r="A821" s="14"/>
      <c r="B821" s="14"/>
      <c r="C821" s="14"/>
      <c r="D821" s="14"/>
      <c r="E821" s="14"/>
      <c r="F821" s="35"/>
      <c r="G821" s="36"/>
      <c r="H821" s="36"/>
      <c r="I821" s="36"/>
      <c r="J821" s="136"/>
      <c r="K821" s="36"/>
      <c r="L821" s="36"/>
      <c r="M821" s="36"/>
      <c r="N821" s="36"/>
      <c r="O821" s="36"/>
      <c r="P821" s="36"/>
      <c r="Q821" s="36"/>
      <c r="R821" s="36"/>
      <c r="S821" s="36"/>
      <c r="T821" s="36"/>
      <c r="U821" s="36"/>
      <c r="V821" s="42"/>
      <c r="W821" s="36"/>
    </row>
    <row r="822" spans="1:23" x14ac:dyDescent="0.25">
      <c r="A822" s="14"/>
      <c r="B822" s="14"/>
      <c r="C822" s="14"/>
      <c r="D822" s="14"/>
      <c r="E822" s="14"/>
      <c r="F822" s="35"/>
      <c r="G822" s="36"/>
      <c r="H822" s="36"/>
      <c r="I822" s="36"/>
      <c r="J822" s="136"/>
      <c r="K822" s="36"/>
      <c r="L822" s="36"/>
      <c r="M822" s="36"/>
      <c r="N822" s="36"/>
      <c r="O822" s="36"/>
      <c r="P822" s="36"/>
      <c r="Q822" s="36"/>
      <c r="R822" s="36"/>
      <c r="S822" s="36"/>
      <c r="T822" s="36"/>
      <c r="U822" s="36"/>
      <c r="V822" s="42"/>
      <c r="W822" s="36"/>
    </row>
    <row r="823" spans="1:23" x14ac:dyDescent="0.25">
      <c r="A823" s="14"/>
      <c r="B823" s="14"/>
      <c r="C823" s="14"/>
      <c r="D823" s="14"/>
      <c r="E823" s="14"/>
      <c r="F823" s="35"/>
      <c r="G823" s="14"/>
      <c r="H823" s="14"/>
      <c r="I823" s="14"/>
      <c r="J823" s="30"/>
      <c r="K823" s="14"/>
      <c r="L823" s="14"/>
      <c r="M823" s="14"/>
      <c r="N823" s="14"/>
      <c r="O823" s="14"/>
      <c r="P823" s="14"/>
      <c r="Q823" s="14"/>
      <c r="R823" s="14"/>
      <c r="S823" s="14"/>
      <c r="T823" s="14"/>
      <c r="U823" s="14"/>
      <c r="V823" s="35"/>
      <c r="W823" s="14"/>
    </row>
    <row r="824" spans="1:23" x14ac:dyDescent="0.25">
      <c r="A824" s="14"/>
      <c r="B824" s="14"/>
      <c r="C824" s="14"/>
      <c r="D824" s="14"/>
      <c r="E824" s="14"/>
      <c r="F824" s="35"/>
      <c r="G824" s="36"/>
      <c r="H824" s="36"/>
      <c r="I824" s="36"/>
      <c r="J824" s="136"/>
      <c r="K824" s="36"/>
      <c r="L824" s="36"/>
      <c r="M824" s="36"/>
      <c r="N824" s="36"/>
      <c r="O824" s="36"/>
      <c r="P824" s="36"/>
      <c r="Q824" s="36"/>
      <c r="R824" s="36"/>
      <c r="S824" s="36"/>
      <c r="T824" s="36"/>
      <c r="U824" s="36"/>
      <c r="V824" s="42"/>
      <c r="W824" s="36"/>
    </row>
    <row r="825" spans="1:23" x14ac:dyDescent="0.25">
      <c r="A825" s="14"/>
      <c r="B825" s="14"/>
      <c r="C825" s="14"/>
      <c r="D825" s="14"/>
      <c r="E825" s="14"/>
      <c r="F825" s="35"/>
      <c r="G825" s="36"/>
      <c r="H825" s="36"/>
      <c r="I825" s="36"/>
      <c r="J825" s="136"/>
      <c r="K825" s="36"/>
      <c r="L825" s="36"/>
      <c r="M825" s="36"/>
      <c r="N825" s="36"/>
      <c r="O825" s="36"/>
      <c r="P825" s="36"/>
      <c r="Q825" s="36"/>
      <c r="R825" s="36"/>
      <c r="S825" s="36"/>
      <c r="T825" s="36"/>
      <c r="U825" s="36"/>
      <c r="V825" s="42"/>
      <c r="W825" s="36"/>
    </row>
    <row r="826" spans="1:23" x14ac:dyDescent="0.25">
      <c r="A826" s="14"/>
      <c r="B826" s="14"/>
      <c r="C826" s="14"/>
      <c r="D826" s="14"/>
      <c r="E826" s="14"/>
      <c r="F826" s="35"/>
      <c r="G826" s="36"/>
      <c r="H826" s="36"/>
      <c r="I826" s="36"/>
      <c r="J826" s="136"/>
      <c r="K826" s="36"/>
      <c r="L826" s="36"/>
      <c r="M826" s="36"/>
      <c r="N826" s="36"/>
      <c r="O826" s="36"/>
      <c r="P826" s="36"/>
      <c r="Q826" s="36"/>
      <c r="R826" s="36"/>
      <c r="S826" s="36"/>
      <c r="T826" s="36"/>
      <c r="U826" s="36"/>
      <c r="V826" s="42"/>
      <c r="W826" s="36"/>
    </row>
    <row r="827" spans="1:23" x14ac:dyDescent="0.25">
      <c r="A827" s="14"/>
      <c r="B827" s="14"/>
      <c r="C827" s="14"/>
      <c r="D827" s="14"/>
      <c r="E827" s="14"/>
      <c r="F827" s="35"/>
      <c r="G827" s="36"/>
      <c r="H827" s="36"/>
      <c r="I827" s="36"/>
      <c r="J827" s="136"/>
      <c r="K827" s="36"/>
      <c r="L827" s="36"/>
      <c r="M827" s="36"/>
      <c r="N827" s="36"/>
      <c r="O827" s="36"/>
      <c r="P827" s="36"/>
      <c r="Q827" s="36"/>
      <c r="R827" s="36"/>
      <c r="S827" s="36"/>
      <c r="T827" s="36"/>
      <c r="U827" s="36"/>
      <c r="V827" s="42"/>
      <c r="W827" s="36"/>
    </row>
    <row r="828" spans="1:23" x14ac:dyDescent="0.25">
      <c r="A828" s="14"/>
      <c r="B828" s="14"/>
      <c r="C828" s="14"/>
      <c r="D828" s="14"/>
      <c r="E828" s="14"/>
      <c r="F828" s="35"/>
      <c r="G828" s="36"/>
      <c r="H828" s="36"/>
      <c r="I828" s="36"/>
      <c r="J828" s="136"/>
      <c r="K828" s="36"/>
      <c r="L828" s="36"/>
      <c r="M828" s="36"/>
      <c r="N828" s="36"/>
      <c r="O828" s="36"/>
      <c r="P828" s="36"/>
      <c r="Q828" s="36"/>
      <c r="R828" s="36"/>
      <c r="S828" s="36"/>
      <c r="T828" s="36"/>
      <c r="U828" s="36"/>
      <c r="V828" s="42"/>
      <c r="W828" s="36"/>
    </row>
    <row r="829" spans="1:23" x14ac:dyDescent="0.25">
      <c r="A829" s="14"/>
      <c r="B829" s="14"/>
      <c r="C829" s="14"/>
      <c r="D829" s="14"/>
      <c r="E829" s="14"/>
      <c r="F829" s="35"/>
      <c r="G829" s="14"/>
      <c r="H829" s="14"/>
      <c r="I829" s="14"/>
      <c r="J829" s="30"/>
      <c r="K829" s="14"/>
      <c r="L829" s="14"/>
      <c r="M829" s="14"/>
      <c r="N829" s="14"/>
      <c r="O829" s="14"/>
      <c r="P829" s="14"/>
      <c r="Q829" s="14"/>
      <c r="R829" s="14"/>
      <c r="S829" s="14"/>
      <c r="T829" s="14"/>
      <c r="U829" s="14"/>
      <c r="V829" s="35"/>
      <c r="W829" s="14"/>
    </row>
    <row r="830" spans="1:23" x14ac:dyDescent="0.25">
      <c r="A830" s="14"/>
      <c r="B830" s="14"/>
      <c r="C830" s="14"/>
      <c r="D830" s="14"/>
      <c r="E830" s="14"/>
      <c r="F830" s="35"/>
      <c r="G830" s="36"/>
      <c r="H830" s="36"/>
      <c r="I830" s="36"/>
      <c r="J830" s="136"/>
      <c r="K830" s="36"/>
      <c r="L830" s="36"/>
      <c r="M830" s="36"/>
      <c r="N830" s="36"/>
      <c r="O830" s="36"/>
      <c r="P830" s="36"/>
      <c r="Q830" s="36"/>
      <c r="R830" s="36"/>
      <c r="S830" s="36"/>
      <c r="T830" s="36"/>
      <c r="U830" s="36"/>
      <c r="V830" s="42"/>
      <c r="W830" s="36"/>
    </row>
    <row r="831" spans="1:23" x14ac:dyDescent="0.25">
      <c r="A831" s="14"/>
      <c r="B831" s="14"/>
      <c r="C831" s="14"/>
      <c r="D831" s="14"/>
      <c r="E831" s="14"/>
      <c r="F831" s="35"/>
      <c r="G831" s="36"/>
      <c r="H831" s="36"/>
      <c r="I831" s="36"/>
      <c r="J831" s="136"/>
      <c r="K831" s="36"/>
      <c r="L831" s="36"/>
      <c r="M831" s="36"/>
      <c r="N831" s="36"/>
      <c r="O831" s="36"/>
      <c r="P831" s="36"/>
      <c r="Q831" s="36"/>
      <c r="R831" s="36"/>
      <c r="S831" s="36"/>
      <c r="T831" s="36"/>
      <c r="U831" s="36"/>
      <c r="V831" s="42"/>
      <c r="W831" s="36"/>
    </row>
    <row r="832" spans="1:23" x14ac:dyDescent="0.25">
      <c r="A832" s="14"/>
      <c r="B832" s="14"/>
      <c r="C832" s="14"/>
      <c r="D832" s="14"/>
      <c r="E832" s="14"/>
      <c r="F832" s="35"/>
      <c r="G832" s="36"/>
      <c r="H832" s="36"/>
      <c r="I832" s="36"/>
      <c r="J832" s="136"/>
      <c r="K832" s="36"/>
      <c r="L832" s="36"/>
      <c r="M832" s="36"/>
      <c r="N832" s="36"/>
      <c r="O832" s="36"/>
      <c r="P832" s="36"/>
      <c r="Q832" s="36"/>
      <c r="R832" s="36"/>
      <c r="S832" s="36"/>
      <c r="T832" s="36"/>
      <c r="U832" s="36"/>
      <c r="V832" s="42"/>
      <c r="W832" s="36"/>
    </row>
    <row r="833" spans="1:23" x14ac:dyDescent="0.25">
      <c r="A833" s="14"/>
      <c r="B833" s="14"/>
      <c r="C833" s="14"/>
      <c r="D833" s="14"/>
      <c r="E833" s="14"/>
      <c r="F833" s="35"/>
      <c r="G833" s="36"/>
      <c r="H833" s="36"/>
      <c r="I833" s="36"/>
      <c r="J833" s="136"/>
      <c r="K833" s="36"/>
      <c r="L833" s="36"/>
      <c r="M833" s="36"/>
      <c r="N833" s="36"/>
      <c r="O833" s="36"/>
      <c r="P833" s="36"/>
      <c r="Q833" s="36"/>
      <c r="R833" s="36"/>
      <c r="S833" s="36"/>
      <c r="T833" s="36"/>
      <c r="U833" s="36"/>
      <c r="V833" s="42"/>
      <c r="W833" s="36"/>
    </row>
    <row r="834" spans="1:23" x14ac:dyDescent="0.25">
      <c r="A834" s="14"/>
      <c r="B834" s="14"/>
      <c r="C834" s="14"/>
      <c r="D834" s="14"/>
      <c r="E834" s="14"/>
      <c r="F834" s="35"/>
      <c r="G834" s="36"/>
      <c r="H834" s="36"/>
      <c r="I834" s="36"/>
      <c r="J834" s="136"/>
      <c r="K834" s="36"/>
      <c r="L834" s="36"/>
      <c r="M834" s="36"/>
      <c r="N834" s="36"/>
      <c r="O834" s="36"/>
      <c r="P834" s="36"/>
      <c r="Q834" s="36"/>
      <c r="R834" s="36"/>
      <c r="S834" s="36"/>
      <c r="T834" s="36"/>
      <c r="U834" s="36"/>
      <c r="V834" s="42"/>
      <c r="W834" s="36"/>
    </row>
    <row r="835" spans="1:23" x14ac:dyDescent="0.25">
      <c r="A835" s="14"/>
      <c r="B835" s="14"/>
      <c r="C835" s="14"/>
      <c r="D835" s="14"/>
      <c r="E835" s="14"/>
      <c r="F835" s="35"/>
      <c r="G835" s="14"/>
      <c r="H835" s="14"/>
      <c r="I835" s="14"/>
      <c r="J835" s="30"/>
      <c r="K835" s="14"/>
      <c r="L835" s="14"/>
      <c r="M835" s="14"/>
      <c r="N835" s="14"/>
      <c r="O835" s="14"/>
      <c r="P835" s="14"/>
      <c r="Q835" s="14"/>
      <c r="R835" s="14"/>
      <c r="S835" s="14"/>
      <c r="T835" s="14"/>
      <c r="U835" s="14"/>
      <c r="V835" s="35"/>
      <c r="W835" s="14"/>
    </row>
    <row r="836" spans="1:23" x14ac:dyDescent="0.25">
      <c r="A836" s="14"/>
      <c r="B836" s="14"/>
      <c r="C836" s="14"/>
      <c r="D836" s="14"/>
      <c r="E836" s="14"/>
      <c r="F836" s="35"/>
      <c r="G836" s="36"/>
      <c r="H836" s="36"/>
      <c r="I836" s="36"/>
      <c r="J836" s="136"/>
      <c r="K836" s="36"/>
      <c r="L836" s="36"/>
      <c r="M836" s="36"/>
      <c r="N836" s="36"/>
      <c r="O836" s="36"/>
      <c r="P836" s="36"/>
      <c r="Q836" s="36"/>
      <c r="R836" s="36"/>
      <c r="S836" s="36"/>
      <c r="T836" s="36"/>
      <c r="U836" s="36"/>
      <c r="V836" s="42"/>
      <c r="W836" s="36"/>
    </row>
    <row r="837" spans="1:23" x14ac:dyDescent="0.25">
      <c r="A837" s="14"/>
      <c r="B837" s="14"/>
      <c r="C837" s="14"/>
      <c r="D837" s="14"/>
      <c r="E837" s="14"/>
      <c r="F837" s="35"/>
      <c r="G837" s="36"/>
      <c r="H837" s="36"/>
      <c r="I837" s="36"/>
      <c r="J837" s="136"/>
      <c r="K837" s="36"/>
      <c r="L837" s="36"/>
      <c r="M837" s="36"/>
      <c r="N837" s="36"/>
      <c r="O837" s="36"/>
      <c r="P837" s="36"/>
      <c r="Q837" s="36"/>
      <c r="R837" s="36"/>
      <c r="S837" s="36"/>
      <c r="T837" s="36"/>
      <c r="U837" s="36"/>
      <c r="V837" s="42"/>
      <c r="W837" s="36"/>
    </row>
    <row r="838" spans="1:23" x14ac:dyDescent="0.25">
      <c r="A838" s="14"/>
      <c r="B838" s="14"/>
      <c r="C838" s="14"/>
      <c r="D838" s="14"/>
      <c r="E838" s="14"/>
      <c r="F838" s="35"/>
      <c r="G838" s="36"/>
      <c r="H838" s="36"/>
      <c r="I838" s="36"/>
      <c r="J838" s="136"/>
      <c r="K838" s="36"/>
      <c r="L838" s="36"/>
      <c r="M838" s="36"/>
      <c r="N838" s="36"/>
      <c r="O838" s="36"/>
      <c r="P838" s="36"/>
      <c r="Q838" s="36"/>
      <c r="R838" s="36"/>
      <c r="S838" s="36"/>
      <c r="T838" s="36"/>
      <c r="U838" s="36"/>
      <c r="V838" s="42"/>
      <c r="W838" s="36"/>
    </row>
    <row r="839" spans="1:23" x14ac:dyDescent="0.25">
      <c r="A839" s="14"/>
      <c r="B839" s="14"/>
      <c r="C839" s="14"/>
      <c r="D839" s="14"/>
      <c r="E839" s="14"/>
      <c r="F839" s="35"/>
      <c r="G839" s="36"/>
      <c r="H839" s="36"/>
      <c r="I839" s="36"/>
      <c r="J839" s="136"/>
      <c r="K839" s="36"/>
      <c r="L839" s="36"/>
      <c r="M839" s="36"/>
      <c r="N839" s="36"/>
      <c r="O839" s="36"/>
      <c r="P839" s="36"/>
      <c r="Q839" s="36"/>
      <c r="R839" s="36"/>
      <c r="S839" s="36"/>
      <c r="T839" s="36"/>
      <c r="U839" s="36"/>
      <c r="V839" s="42"/>
      <c r="W839" s="36"/>
    </row>
    <row r="840" spans="1:23" x14ac:dyDescent="0.25">
      <c r="A840" s="14"/>
      <c r="B840" s="14"/>
      <c r="C840" s="14"/>
      <c r="D840" s="14"/>
      <c r="E840" s="14"/>
      <c r="F840" s="35"/>
      <c r="G840" s="36"/>
      <c r="H840" s="36"/>
      <c r="I840" s="36"/>
      <c r="J840" s="136"/>
      <c r="K840" s="36"/>
      <c r="L840" s="36"/>
      <c r="M840" s="36"/>
      <c r="N840" s="36"/>
      <c r="O840" s="36"/>
      <c r="P840" s="36"/>
      <c r="Q840" s="36"/>
      <c r="R840" s="36"/>
      <c r="S840" s="36"/>
      <c r="T840" s="36"/>
      <c r="U840" s="36"/>
      <c r="V840" s="42"/>
      <c r="W840" s="36"/>
    </row>
    <row r="841" spans="1:23" x14ac:dyDescent="0.25">
      <c r="A841" s="14"/>
      <c r="B841" s="14"/>
      <c r="C841" s="14"/>
      <c r="D841" s="14"/>
      <c r="E841" s="14"/>
      <c r="F841" s="35"/>
      <c r="G841" s="14"/>
      <c r="H841" s="14"/>
      <c r="I841" s="14"/>
      <c r="J841" s="30"/>
      <c r="K841" s="14"/>
      <c r="L841" s="14"/>
      <c r="M841" s="14"/>
      <c r="N841" s="14"/>
      <c r="O841" s="14"/>
      <c r="P841" s="14"/>
      <c r="Q841" s="14"/>
      <c r="R841" s="14"/>
      <c r="S841" s="14"/>
      <c r="T841" s="14"/>
      <c r="U841" s="14"/>
      <c r="V841" s="35"/>
      <c r="W841" s="14"/>
    </row>
    <row r="842" spans="1:23" x14ac:dyDescent="0.25">
      <c r="A842" s="14"/>
      <c r="B842" s="14"/>
      <c r="C842" s="14"/>
      <c r="D842" s="14"/>
      <c r="E842" s="14"/>
      <c r="F842" s="35"/>
      <c r="G842" s="36"/>
      <c r="H842" s="36"/>
      <c r="I842" s="36"/>
      <c r="J842" s="136"/>
      <c r="K842" s="36"/>
      <c r="L842" s="36"/>
      <c r="M842" s="36"/>
      <c r="N842" s="36"/>
      <c r="O842" s="36"/>
      <c r="P842" s="36"/>
      <c r="Q842" s="36"/>
      <c r="R842" s="36"/>
      <c r="S842" s="36"/>
      <c r="T842" s="36"/>
      <c r="U842" s="36"/>
      <c r="V842" s="42"/>
      <c r="W842" s="36"/>
    </row>
    <row r="843" spans="1:23" x14ac:dyDescent="0.25">
      <c r="A843" s="14"/>
      <c r="B843" s="14"/>
      <c r="C843" s="14"/>
      <c r="D843" s="14"/>
      <c r="E843" s="14"/>
      <c r="F843" s="35"/>
      <c r="G843" s="36"/>
      <c r="H843" s="36"/>
      <c r="I843" s="36"/>
      <c r="J843" s="136"/>
      <c r="K843" s="36"/>
      <c r="L843" s="36"/>
      <c r="M843" s="36"/>
      <c r="N843" s="36"/>
      <c r="O843" s="36"/>
      <c r="P843" s="36"/>
      <c r="Q843" s="36"/>
      <c r="R843" s="36"/>
      <c r="S843" s="36"/>
      <c r="T843" s="36"/>
      <c r="U843" s="36"/>
      <c r="V843" s="42"/>
      <c r="W843" s="36"/>
    </row>
    <row r="844" spans="1:23" x14ac:dyDescent="0.25">
      <c r="A844" s="14"/>
      <c r="B844" s="14"/>
      <c r="C844" s="14"/>
      <c r="D844" s="14"/>
      <c r="E844" s="14"/>
      <c r="F844" s="35"/>
      <c r="G844" s="36"/>
      <c r="H844" s="36"/>
      <c r="I844" s="36"/>
      <c r="J844" s="136"/>
      <c r="K844" s="36"/>
      <c r="L844" s="36"/>
      <c r="M844" s="36"/>
      <c r="N844" s="36"/>
      <c r="O844" s="36"/>
      <c r="P844" s="36"/>
      <c r="Q844" s="36"/>
      <c r="R844" s="36"/>
      <c r="S844" s="36"/>
      <c r="T844" s="36"/>
      <c r="U844" s="36"/>
      <c r="V844" s="42"/>
      <c r="W844" s="36"/>
    </row>
    <row r="845" spans="1:23" x14ac:dyDescent="0.25">
      <c r="A845" s="14"/>
      <c r="B845" s="14"/>
      <c r="C845" s="14"/>
      <c r="D845" s="14"/>
      <c r="E845" s="14"/>
      <c r="F845" s="35"/>
      <c r="G845" s="36"/>
      <c r="H845" s="36"/>
      <c r="I845" s="36"/>
      <c r="J845" s="136"/>
      <c r="K845" s="36"/>
      <c r="L845" s="36"/>
      <c r="M845" s="36"/>
      <c r="N845" s="36"/>
      <c r="O845" s="36"/>
      <c r="P845" s="36"/>
      <c r="Q845" s="36"/>
      <c r="R845" s="36"/>
      <c r="S845" s="36"/>
      <c r="T845" s="36"/>
      <c r="U845" s="36"/>
      <c r="V845" s="42"/>
      <c r="W845" s="36"/>
    </row>
    <row r="846" spans="1:23" x14ac:dyDescent="0.25">
      <c r="A846" s="14"/>
      <c r="B846" s="14"/>
      <c r="C846" s="14"/>
      <c r="D846" s="14"/>
      <c r="E846" s="14"/>
      <c r="F846" s="35"/>
      <c r="G846" s="36"/>
      <c r="H846" s="36"/>
      <c r="I846" s="36"/>
      <c r="J846" s="136"/>
      <c r="K846" s="36"/>
      <c r="L846" s="36"/>
      <c r="M846" s="36"/>
      <c r="N846" s="36"/>
      <c r="O846" s="36"/>
      <c r="P846" s="36"/>
      <c r="Q846" s="36"/>
      <c r="R846" s="36"/>
      <c r="S846" s="36"/>
      <c r="T846" s="36"/>
      <c r="U846" s="36"/>
      <c r="V846" s="42"/>
      <c r="W846" s="36"/>
    </row>
    <row r="847" spans="1:23" x14ac:dyDescent="0.25">
      <c r="A847" s="14"/>
      <c r="B847" s="14"/>
      <c r="C847" s="14"/>
      <c r="D847" s="14"/>
      <c r="E847" s="14"/>
      <c r="F847" s="35"/>
      <c r="G847" s="14"/>
      <c r="H847" s="14"/>
      <c r="I847" s="14"/>
      <c r="J847" s="30"/>
      <c r="K847" s="14"/>
      <c r="L847" s="14"/>
      <c r="M847" s="14"/>
      <c r="N847" s="14"/>
      <c r="O847" s="14"/>
      <c r="P847" s="14"/>
      <c r="Q847" s="14"/>
      <c r="R847" s="14"/>
      <c r="S847" s="14"/>
      <c r="T847" s="14"/>
      <c r="U847" s="14"/>
      <c r="V847" s="35"/>
      <c r="W847" s="14"/>
    </row>
    <row r="848" spans="1:23" x14ac:dyDescent="0.25">
      <c r="A848" s="14"/>
      <c r="B848" s="14"/>
      <c r="C848" s="14"/>
      <c r="D848" s="14"/>
      <c r="E848" s="14"/>
      <c r="F848" s="35"/>
      <c r="G848" s="36"/>
      <c r="H848" s="36"/>
      <c r="I848" s="36"/>
      <c r="J848" s="136"/>
      <c r="K848" s="36"/>
      <c r="L848" s="36"/>
      <c r="M848" s="36"/>
      <c r="N848" s="36"/>
      <c r="O848" s="36"/>
      <c r="P848" s="36"/>
      <c r="Q848" s="36"/>
      <c r="R848" s="36"/>
      <c r="S848" s="36"/>
      <c r="T848" s="36"/>
      <c r="U848" s="36"/>
      <c r="V848" s="42"/>
      <c r="W848" s="36"/>
    </row>
    <row r="849" spans="1:23" x14ac:dyDescent="0.25">
      <c r="A849" s="14"/>
      <c r="B849" s="14"/>
      <c r="C849" s="14"/>
      <c r="D849" s="14"/>
      <c r="E849" s="14"/>
      <c r="F849" s="35"/>
      <c r="G849" s="36"/>
      <c r="H849" s="36"/>
      <c r="I849" s="36"/>
      <c r="J849" s="136"/>
      <c r="K849" s="36"/>
      <c r="L849" s="36"/>
      <c r="M849" s="36"/>
      <c r="N849" s="36"/>
      <c r="O849" s="36"/>
      <c r="P849" s="36"/>
      <c r="Q849" s="36"/>
      <c r="R849" s="36"/>
      <c r="S849" s="36"/>
      <c r="T849" s="36"/>
      <c r="U849" s="36"/>
      <c r="V849" s="42"/>
      <c r="W849" s="36"/>
    </row>
    <row r="850" spans="1:23" x14ac:dyDescent="0.25">
      <c r="A850" s="14"/>
      <c r="B850" s="14"/>
      <c r="C850" s="14"/>
      <c r="D850" s="14"/>
      <c r="E850" s="14"/>
      <c r="F850" s="35"/>
      <c r="G850" s="36"/>
      <c r="H850" s="36"/>
      <c r="I850" s="36"/>
      <c r="J850" s="136"/>
      <c r="K850" s="36"/>
      <c r="L850" s="36"/>
      <c r="M850" s="36"/>
      <c r="N850" s="36"/>
      <c r="O850" s="36"/>
      <c r="P850" s="36"/>
      <c r="Q850" s="36"/>
      <c r="R850" s="36"/>
      <c r="S850" s="36"/>
      <c r="T850" s="36"/>
      <c r="U850" s="36"/>
      <c r="V850" s="42"/>
      <c r="W850" s="36"/>
    </row>
    <row r="851" spans="1:23" x14ac:dyDescent="0.25">
      <c r="A851" s="14"/>
      <c r="B851" s="14"/>
      <c r="C851" s="14"/>
      <c r="D851" s="14"/>
      <c r="E851" s="14"/>
      <c r="F851" s="35"/>
      <c r="G851" s="36"/>
      <c r="H851" s="36"/>
      <c r="I851" s="36"/>
      <c r="J851" s="136"/>
      <c r="K851" s="36"/>
      <c r="L851" s="36"/>
      <c r="M851" s="36"/>
      <c r="N851" s="36"/>
      <c r="O851" s="36"/>
      <c r="P851" s="36"/>
      <c r="Q851" s="36"/>
      <c r="R851" s="36"/>
      <c r="S851" s="36"/>
      <c r="T851" s="36"/>
      <c r="U851" s="36"/>
      <c r="V851" s="42"/>
      <c r="W851" s="36"/>
    </row>
    <row r="852" spans="1:23" x14ac:dyDescent="0.25">
      <c r="A852" s="14"/>
      <c r="B852" s="14"/>
      <c r="C852" s="14"/>
      <c r="D852" s="14"/>
      <c r="E852" s="14"/>
      <c r="F852" s="35"/>
      <c r="G852" s="36"/>
      <c r="H852" s="36"/>
      <c r="I852" s="36"/>
      <c r="J852" s="136"/>
      <c r="K852" s="36"/>
      <c r="L852" s="36"/>
      <c r="M852" s="36"/>
      <c r="N852" s="36"/>
      <c r="O852" s="36"/>
      <c r="P852" s="36"/>
      <c r="Q852" s="36"/>
      <c r="R852" s="36"/>
      <c r="S852" s="36"/>
      <c r="T852" s="36"/>
      <c r="U852" s="36"/>
      <c r="V852" s="42"/>
      <c r="W852" s="36"/>
    </row>
    <row r="853" spans="1:23" x14ac:dyDescent="0.25">
      <c r="A853" s="14"/>
      <c r="B853" s="14"/>
      <c r="C853" s="14"/>
      <c r="D853" s="14"/>
      <c r="E853" s="14"/>
      <c r="F853" s="35"/>
      <c r="G853" s="14"/>
      <c r="H853" s="14"/>
      <c r="I853" s="14"/>
      <c r="J853" s="30"/>
      <c r="K853" s="14"/>
      <c r="L853" s="14"/>
      <c r="M853" s="14"/>
      <c r="N853" s="14"/>
      <c r="O853" s="14"/>
      <c r="P853" s="14"/>
      <c r="Q853" s="14"/>
      <c r="R853" s="14"/>
      <c r="S853" s="14"/>
      <c r="T853" s="14"/>
      <c r="U853" s="14"/>
      <c r="V853" s="35"/>
      <c r="W853" s="14"/>
    </row>
    <row r="854" spans="1:23" x14ac:dyDescent="0.25">
      <c r="A854" s="14"/>
      <c r="B854" s="14"/>
      <c r="C854" s="14"/>
      <c r="D854" s="14"/>
      <c r="E854" s="14"/>
      <c r="F854" s="35"/>
      <c r="G854" s="36"/>
      <c r="H854" s="36"/>
      <c r="I854" s="36"/>
      <c r="J854" s="136"/>
      <c r="K854" s="36"/>
      <c r="L854" s="36"/>
      <c r="M854" s="36"/>
      <c r="N854" s="36"/>
      <c r="O854" s="36"/>
      <c r="P854" s="36"/>
      <c r="Q854" s="36"/>
      <c r="R854" s="36"/>
      <c r="S854" s="36"/>
      <c r="T854" s="36"/>
      <c r="U854" s="36"/>
      <c r="V854" s="42"/>
      <c r="W854" s="36"/>
    </row>
    <row r="855" spans="1:23" x14ac:dyDescent="0.25">
      <c r="A855" s="14"/>
      <c r="B855" s="14"/>
      <c r="C855" s="14"/>
      <c r="D855" s="14"/>
      <c r="E855" s="14"/>
      <c r="F855" s="35"/>
      <c r="G855" s="36"/>
      <c r="H855" s="36"/>
      <c r="I855" s="36"/>
      <c r="J855" s="136"/>
      <c r="K855" s="36"/>
      <c r="L855" s="36"/>
      <c r="M855" s="36"/>
      <c r="N855" s="36"/>
      <c r="O855" s="36"/>
      <c r="P855" s="36"/>
      <c r="Q855" s="36"/>
      <c r="R855" s="36"/>
      <c r="S855" s="36"/>
      <c r="T855" s="36"/>
      <c r="U855" s="36"/>
      <c r="V855" s="42"/>
      <c r="W855" s="36"/>
    </row>
    <row r="856" spans="1:23" x14ac:dyDescent="0.25">
      <c r="A856" s="14"/>
      <c r="B856" s="14"/>
      <c r="C856" s="14"/>
      <c r="D856" s="14"/>
      <c r="E856" s="14"/>
      <c r="F856" s="35"/>
      <c r="G856" s="36"/>
      <c r="H856" s="36"/>
      <c r="I856" s="36"/>
      <c r="J856" s="136"/>
      <c r="K856" s="36"/>
      <c r="L856" s="36"/>
      <c r="M856" s="36"/>
      <c r="N856" s="36"/>
      <c r="O856" s="36"/>
      <c r="P856" s="36"/>
      <c r="Q856" s="36"/>
      <c r="R856" s="36"/>
      <c r="S856" s="36"/>
      <c r="T856" s="36"/>
      <c r="U856" s="36"/>
      <c r="V856" s="42"/>
      <c r="W856" s="36"/>
    </row>
    <row r="857" spans="1:23" x14ac:dyDescent="0.25">
      <c r="A857" s="14"/>
      <c r="B857" s="14"/>
      <c r="C857" s="14"/>
      <c r="D857" s="14"/>
      <c r="E857" s="14"/>
      <c r="F857" s="35"/>
      <c r="G857" s="36"/>
      <c r="H857" s="36"/>
      <c r="I857" s="36"/>
      <c r="J857" s="136"/>
      <c r="K857" s="36"/>
      <c r="L857" s="36"/>
      <c r="M857" s="36"/>
      <c r="N857" s="36"/>
      <c r="O857" s="36"/>
      <c r="P857" s="36"/>
      <c r="Q857" s="36"/>
      <c r="R857" s="36"/>
      <c r="S857" s="36"/>
      <c r="T857" s="36"/>
      <c r="U857" s="36"/>
      <c r="V857" s="42"/>
      <c r="W857" s="36"/>
    </row>
    <row r="858" spans="1:23" x14ac:dyDescent="0.25">
      <c r="A858" s="14"/>
      <c r="B858" s="14"/>
      <c r="C858" s="14"/>
      <c r="D858" s="14"/>
      <c r="E858" s="14"/>
      <c r="F858" s="35"/>
      <c r="G858" s="36"/>
      <c r="H858" s="36"/>
      <c r="I858" s="36"/>
      <c r="J858" s="136"/>
      <c r="K858" s="36"/>
      <c r="L858" s="36"/>
      <c r="M858" s="36"/>
      <c r="N858" s="36"/>
      <c r="O858" s="36"/>
      <c r="P858" s="36"/>
      <c r="Q858" s="36"/>
      <c r="R858" s="36"/>
      <c r="S858" s="36"/>
      <c r="T858" s="36"/>
      <c r="U858" s="36"/>
      <c r="V858" s="42"/>
      <c r="W858" s="36"/>
    </row>
    <row r="859" spans="1:23" x14ac:dyDescent="0.25">
      <c r="A859" s="14"/>
      <c r="B859" s="14"/>
      <c r="C859" s="14"/>
      <c r="D859" s="14"/>
      <c r="E859" s="14"/>
      <c r="F859" s="35"/>
      <c r="G859" s="14"/>
      <c r="H859" s="14"/>
      <c r="I859" s="14"/>
      <c r="J859" s="30"/>
      <c r="K859" s="14"/>
      <c r="L859" s="14"/>
      <c r="M859" s="14"/>
      <c r="N859" s="14"/>
      <c r="O859" s="14"/>
      <c r="P859" s="14"/>
      <c r="Q859" s="14"/>
      <c r="R859" s="14"/>
      <c r="S859" s="14"/>
      <c r="T859" s="14"/>
      <c r="U859" s="14"/>
      <c r="V859" s="35"/>
      <c r="W859" s="14"/>
    </row>
    <row r="860" spans="1:23" x14ac:dyDescent="0.25">
      <c r="A860" s="14"/>
      <c r="B860" s="14"/>
      <c r="C860" s="14"/>
      <c r="D860" s="14"/>
      <c r="E860" s="14"/>
      <c r="F860" s="35"/>
      <c r="G860" s="36"/>
      <c r="H860" s="36"/>
      <c r="I860" s="36"/>
      <c r="J860" s="136"/>
      <c r="K860" s="36"/>
      <c r="L860" s="36"/>
      <c r="M860" s="36"/>
      <c r="N860" s="36"/>
      <c r="O860" s="36"/>
      <c r="P860" s="36"/>
      <c r="Q860" s="36"/>
      <c r="R860" s="36"/>
      <c r="S860" s="36"/>
      <c r="T860" s="36"/>
      <c r="U860" s="36"/>
      <c r="V860" s="42"/>
      <c r="W860" s="36"/>
    </row>
    <row r="861" spans="1:23" x14ac:dyDescent="0.25">
      <c r="A861" s="14"/>
      <c r="B861" s="14"/>
      <c r="C861" s="14"/>
      <c r="D861" s="14"/>
      <c r="E861" s="14"/>
      <c r="F861" s="35"/>
      <c r="G861" s="36"/>
      <c r="H861" s="36"/>
      <c r="I861" s="36"/>
      <c r="J861" s="136"/>
      <c r="K861" s="36"/>
      <c r="L861" s="36"/>
      <c r="M861" s="36"/>
      <c r="N861" s="36"/>
      <c r="O861" s="36"/>
      <c r="P861" s="36"/>
      <c r="Q861" s="36"/>
      <c r="R861" s="36"/>
      <c r="S861" s="36"/>
      <c r="T861" s="36"/>
      <c r="U861" s="36"/>
      <c r="V861" s="42"/>
      <c r="W861" s="36"/>
    </row>
    <row r="862" spans="1:23" x14ac:dyDescent="0.25">
      <c r="A862" s="14"/>
      <c r="B862" s="14"/>
      <c r="C862" s="14"/>
      <c r="D862" s="14"/>
      <c r="E862" s="14"/>
      <c r="F862" s="35"/>
      <c r="G862" s="36"/>
      <c r="H862" s="36"/>
      <c r="I862" s="36"/>
      <c r="J862" s="136"/>
      <c r="K862" s="36"/>
      <c r="L862" s="36"/>
      <c r="M862" s="36"/>
      <c r="N862" s="36"/>
      <c r="O862" s="36"/>
      <c r="P862" s="36"/>
      <c r="Q862" s="36"/>
      <c r="R862" s="36"/>
      <c r="S862" s="36"/>
      <c r="T862" s="36"/>
      <c r="U862" s="36"/>
      <c r="V862" s="42"/>
      <c r="W862" s="36"/>
    </row>
    <row r="863" spans="1:23" x14ac:dyDescent="0.25">
      <c r="A863" s="14"/>
      <c r="B863" s="14"/>
      <c r="C863" s="14"/>
      <c r="D863" s="14"/>
      <c r="E863" s="14"/>
      <c r="F863" s="35"/>
      <c r="G863" s="36"/>
      <c r="H863" s="36"/>
      <c r="I863" s="36"/>
      <c r="J863" s="136"/>
      <c r="K863" s="36"/>
      <c r="L863" s="36"/>
      <c r="M863" s="36"/>
      <c r="N863" s="36"/>
      <c r="O863" s="36"/>
      <c r="P863" s="36"/>
      <c r="Q863" s="36"/>
      <c r="R863" s="36"/>
      <c r="S863" s="36"/>
      <c r="T863" s="36"/>
      <c r="U863" s="36"/>
      <c r="V863" s="42"/>
      <c r="W863" s="36"/>
    </row>
    <row r="864" spans="1:23" x14ac:dyDescent="0.25">
      <c r="A864" s="14"/>
      <c r="B864" s="14"/>
      <c r="C864" s="14"/>
      <c r="D864" s="14"/>
      <c r="E864" s="14"/>
      <c r="F864" s="35"/>
      <c r="G864" s="36"/>
      <c r="H864" s="36"/>
      <c r="I864" s="36"/>
      <c r="J864" s="136"/>
      <c r="K864" s="36"/>
      <c r="L864" s="36"/>
      <c r="M864" s="36"/>
      <c r="N864" s="36"/>
      <c r="O864" s="36"/>
      <c r="P864" s="36"/>
      <c r="Q864" s="36"/>
      <c r="R864" s="36"/>
      <c r="S864" s="36"/>
      <c r="T864" s="36"/>
      <c r="U864" s="36"/>
      <c r="V864" s="42"/>
      <c r="W864" s="36"/>
    </row>
    <row r="865" spans="1:23" x14ac:dyDescent="0.25">
      <c r="A865" s="14"/>
      <c r="B865" s="14"/>
      <c r="C865" s="14"/>
      <c r="D865" s="14"/>
      <c r="E865" s="14"/>
      <c r="F865" s="35"/>
      <c r="G865" s="14"/>
      <c r="H865" s="14"/>
      <c r="I865" s="14"/>
      <c r="J865" s="30"/>
      <c r="K865" s="14"/>
      <c r="L865" s="14"/>
      <c r="M865" s="14"/>
      <c r="N865" s="14"/>
      <c r="O865" s="14"/>
      <c r="P865" s="14"/>
      <c r="Q865" s="14"/>
      <c r="R865" s="14"/>
      <c r="S865" s="14"/>
      <c r="T865" s="14"/>
      <c r="U865" s="14"/>
      <c r="V865" s="35"/>
      <c r="W865" s="14"/>
    </row>
    <row r="866" spans="1:23" x14ac:dyDescent="0.25">
      <c r="A866" s="14"/>
      <c r="B866" s="14"/>
      <c r="C866" s="14"/>
      <c r="D866" s="14"/>
      <c r="E866" s="14"/>
      <c r="F866" s="35"/>
      <c r="G866" s="36"/>
      <c r="H866" s="36"/>
      <c r="I866" s="36"/>
      <c r="J866" s="136"/>
      <c r="K866" s="36"/>
      <c r="L866" s="36"/>
      <c r="M866" s="36"/>
      <c r="N866" s="36"/>
      <c r="O866" s="36"/>
      <c r="P866" s="36"/>
      <c r="Q866" s="36"/>
      <c r="R866" s="36"/>
      <c r="S866" s="36"/>
      <c r="T866" s="36"/>
      <c r="U866" s="36"/>
      <c r="V866" s="42"/>
      <c r="W866" s="36"/>
    </row>
    <row r="867" spans="1:23" x14ac:dyDescent="0.25">
      <c r="A867" s="14"/>
      <c r="B867" s="14"/>
      <c r="C867" s="14"/>
      <c r="D867" s="14"/>
      <c r="E867" s="14"/>
      <c r="F867" s="35"/>
      <c r="G867" s="36"/>
      <c r="H867" s="36"/>
      <c r="I867" s="36"/>
      <c r="J867" s="136"/>
      <c r="K867" s="36"/>
      <c r="L867" s="36"/>
      <c r="M867" s="36"/>
      <c r="N867" s="36"/>
      <c r="O867" s="36"/>
      <c r="P867" s="36"/>
      <c r="Q867" s="36"/>
      <c r="R867" s="36"/>
      <c r="S867" s="36"/>
      <c r="T867" s="36"/>
      <c r="U867" s="36"/>
      <c r="V867" s="42"/>
      <c r="W867" s="36"/>
    </row>
    <row r="868" spans="1:23" x14ac:dyDescent="0.25">
      <c r="A868" s="14"/>
      <c r="B868" s="14"/>
      <c r="C868" s="14"/>
      <c r="D868" s="14"/>
      <c r="E868" s="14"/>
      <c r="F868" s="35"/>
      <c r="G868" s="36"/>
      <c r="H868" s="36"/>
      <c r="I868" s="36"/>
      <c r="J868" s="136"/>
      <c r="K868" s="36"/>
      <c r="L868" s="36"/>
      <c r="M868" s="36"/>
      <c r="N868" s="36"/>
      <c r="O868" s="36"/>
      <c r="P868" s="36"/>
      <c r="Q868" s="36"/>
      <c r="R868" s="36"/>
      <c r="S868" s="36"/>
      <c r="T868" s="36"/>
      <c r="U868" s="36"/>
      <c r="V868" s="42"/>
      <c r="W868" s="36"/>
    </row>
    <row r="869" spans="1:23" x14ac:dyDescent="0.25">
      <c r="A869" s="14"/>
      <c r="B869" s="14"/>
      <c r="C869" s="14"/>
      <c r="D869" s="14"/>
      <c r="E869" s="14"/>
      <c r="F869" s="35"/>
      <c r="G869" s="36"/>
      <c r="H869" s="36"/>
      <c r="I869" s="36"/>
      <c r="J869" s="136"/>
      <c r="K869" s="36"/>
      <c r="L869" s="36"/>
      <c r="M869" s="36"/>
      <c r="N869" s="36"/>
      <c r="O869" s="36"/>
      <c r="P869" s="36"/>
      <c r="Q869" s="36"/>
      <c r="R869" s="36"/>
      <c r="S869" s="36"/>
      <c r="T869" s="36"/>
      <c r="U869" s="36"/>
      <c r="V869" s="42"/>
      <c r="W869" s="36"/>
    </row>
    <row r="870" spans="1:23" x14ac:dyDescent="0.25">
      <c r="A870" s="14"/>
      <c r="B870" s="14"/>
      <c r="C870" s="14"/>
      <c r="D870" s="14"/>
      <c r="E870" s="14"/>
      <c r="F870" s="35"/>
      <c r="G870" s="36"/>
      <c r="H870" s="36"/>
      <c r="I870" s="36"/>
      <c r="J870" s="136"/>
      <c r="K870" s="36"/>
      <c r="L870" s="36"/>
      <c r="M870" s="36"/>
      <c r="N870" s="36"/>
      <c r="O870" s="36"/>
      <c r="P870" s="36"/>
      <c r="Q870" s="36"/>
      <c r="R870" s="36"/>
      <c r="S870" s="36"/>
      <c r="T870" s="36"/>
      <c r="U870" s="36"/>
      <c r="V870" s="42"/>
      <c r="W870" s="36"/>
    </row>
    <row r="871" spans="1:23" x14ac:dyDescent="0.25">
      <c r="A871" s="14"/>
      <c r="B871" s="14"/>
      <c r="C871" s="14"/>
      <c r="D871" s="14"/>
      <c r="E871" s="14"/>
      <c r="F871" s="35"/>
      <c r="G871" s="14"/>
      <c r="H871" s="14"/>
      <c r="I871" s="14"/>
      <c r="J871" s="30"/>
      <c r="K871" s="14"/>
      <c r="L871" s="14"/>
      <c r="M871" s="14"/>
      <c r="N871" s="14"/>
      <c r="O871" s="14"/>
      <c r="P871" s="14"/>
      <c r="Q871" s="14"/>
      <c r="R871" s="14"/>
      <c r="S871" s="14"/>
      <c r="T871" s="14"/>
      <c r="U871" s="14"/>
      <c r="V871" s="35"/>
      <c r="W871" s="14"/>
    </row>
    <row r="872" spans="1:23" x14ac:dyDescent="0.25">
      <c r="A872" s="14"/>
      <c r="B872" s="14"/>
      <c r="C872" s="14"/>
      <c r="D872" s="14"/>
      <c r="E872" s="14"/>
      <c r="F872" s="35"/>
      <c r="G872" s="36"/>
      <c r="H872" s="36"/>
      <c r="I872" s="36"/>
      <c r="J872" s="136"/>
      <c r="K872" s="36"/>
      <c r="L872" s="36"/>
      <c r="M872" s="36"/>
      <c r="N872" s="36"/>
      <c r="O872" s="36"/>
      <c r="P872" s="36"/>
      <c r="Q872" s="36"/>
      <c r="R872" s="36"/>
      <c r="S872" s="36"/>
      <c r="T872" s="36"/>
      <c r="U872" s="36"/>
      <c r="V872" s="42"/>
      <c r="W872" s="36"/>
    </row>
    <row r="873" spans="1:23" x14ac:dyDescent="0.25">
      <c r="A873" s="14"/>
      <c r="B873" s="14"/>
      <c r="C873" s="14"/>
      <c r="D873" s="14"/>
      <c r="E873" s="14"/>
      <c r="F873" s="35"/>
      <c r="G873" s="36"/>
      <c r="H873" s="36"/>
      <c r="I873" s="36"/>
      <c r="J873" s="136"/>
      <c r="K873" s="36"/>
      <c r="L873" s="36"/>
      <c r="M873" s="36"/>
      <c r="N873" s="36"/>
      <c r="O873" s="36"/>
      <c r="P873" s="36"/>
      <c r="Q873" s="36"/>
      <c r="R873" s="36"/>
      <c r="S873" s="36"/>
      <c r="T873" s="36"/>
      <c r="U873" s="36"/>
      <c r="V873" s="42"/>
      <c r="W873" s="36"/>
    </row>
    <row r="874" spans="1:23" x14ac:dyDescent="0.25">
      <c r="A874" s="14"/>
      <c r="B874" s="14"/>
      <c r="C874" s="14"/>
      <c r="D874" s="14"/>
      <c r="E874" s="14"/>
      <c r="F874" s="35"/>
      <c r="G874" s="36"/>
      <c r="H874" s="36"/>
      <c r="I874" s="36"/>
      <c r="J874" s="136"/>
      <c r="K874" s="36"/>
      <c r="L874" s="36"/>
      <c r="M874" s="36"/>
      <c r="N874" s="36"/>
      <c r="O874" s="36"/>
      <c r="P874" s="36"/>
      <c r="Q874" s="36"/>
      <c r="R874" s="36"/>
      <c r="S874" s="36"/>
      <c r="T874" s="36"/>
      <c r="U874" s="36"/>
      <c r="V874" s="42"/>
      <c r="W874" s="36"/>
    </row>
    <row r="875" spans="1:23" x14ac:dyDescent="0.25">
      <c r="A875" s="14"/>
      <c r="B875" s="14"/>
      <c r="C875" s="14"/>
      <c r="D875" s="14"/>
      <c r="E875" s="14"/>
      <c r="F875" s="35"/>
      <c r="G875" s="36"/>
      <c r="H875" s="36"/>
      <c r="I875" s="36"/>
      <c r="J875" s="136"/>
      <c r="K875" s="36"/>
      <c r="L875" s="36"/>
      <c r="M875" s="36"/>
      <c r="N875" s="36"/>
      <c r="O875" s="36"/>
      <c r="P875" s="36"/>
      <c r="Q875" s="36"/>
      <c r="R875" s="36"/>
      <c r="S875" s="36"/>
      <c r="T875" s="36"/>
      <c r="U875" s="36"/>
      <c r="V875" s="42"/>
      <c r="W875" s="36"/>
    </row>
    <row r="876" spans="1:23" x14ac:dyDescent="0.25">
      <c r="A876" s="14"/>
      <c r="B876" s="14"/>
      <c r="C876" s="14"/>
      <c r="D876" s="14"/>
      <c r="E876" s="14"/>
      <c r="F876" s="35"/>
      <c r="G876" s="36"/>
      <c r="H876" s="36"/>
      <c r="I876" s="36"/>
      <c r="J876" s="136"/>
      <c r="K876" s="36"/>
      <c r="L876" s="36"/>
      <c r="M876" s="36"/>
      <c r="N876" s="36"/>
      <c r="O876" s="36"/>
      <c r="P876" s="36"/>
      <c r="Q876" s="36"/>
      <c r="R876" s="36"/>
      <c r="S876" s="36"/>
      <c r="T876" s="36"/>
      <c r="U876" s="36"/>
      <c r="V876" s="42"/>
      <c r="W876" s="36"/>
    </row>
    <row r="877" spans="1:23" x14ac:dyDescent="0.25">
      <c r="A877" s="14"/>
      <c r="B877" s="14"/>
      <c r="C877" s="14"/>
      <c r="D877" s="14"/>
      <c r="E877" s="14"/>
      <c r="F877" s="35"/>
      <c r="G877" s="14"/>
      <c r="H877" s="14"/>
      <c r="I877" s="14"/>
      <c r="J877" s="30"/>
      <c r="K877" s="14"/>
      <c r="L877" s="14"/>
      <c r="M877" s="14"/>
      <c r="N877" s="14"/>
      <c r="O877" s="14"/>
      <c r="P877" s="14"/>
      <c r="Q877" s="14"/>
      <c r="R877" s="14"/>
      <c r="S877" s="14"/>
      <c r="T877" s="14"/>
      <c r="U877" s="14"/>
      <c r="V877" s="35"/>
      <c r="W877" s="14"/>
    </row>
    <row r="878" spans="1:23" x14ac:dyDescent="0.25">
      <c r="A878" s="14"/>
      <c r="B878" s="14"/>
      <c r="C878" s="14"/>
      <c r="D878" s="14"/>
      <c r="E878" s="14"/>
      <c r="F878" s="35"/>
      <c r="G878" s="36"/>
      <c r="H878" s="36"/>
      <c r="I878" s="36"/>
      <c r="J878" s="136"/>
      <c r="K878" s="36"/>
      <c r="L878" s="36"/>
      <c r="M878" s="36"/>
      <c r="N878" s="36"/>
      <c r="O878" s="36"/>
      <c r="P878" s="36"/>
      <c r="Q878" s="36"/>
      <c r="R878" s="36"/>
      <c r="S878" s="36"/>
      <c r="T878" s="36"/>
      <c r="U878" s="36"/>
      <c r="V878" s="42"/>
      <c r="W878" s="36"/>
    </row>
    <row r="879" spans="1:23" x14ac:dyDescent="0.25">
      <c r="A879" s="14"/>
      <c r="B879" s="14"/>
      <c r="C879" s="14"/>
      <c r="D879" s="14"/>
      <c r="E879" s="14"/>
      <c r="F879" s="35"/>
      <c r="G879" s="36"/>
      <c r="H879" s="36"/>
      <c r="I879" s="36"/>
      <c r="J879" s="136"/>
      <c r="K879" s="36"/>
      <c r="L879" s="36"/>
      <c r="M879" s="36"/>
      <c r="N879" s="36"/>
      <c r="O879" s="36"/>
      <c r="P879" s="36"/>
      <c r="Q879" s="36"/>
      <c r="R879" s="36"/>
      <c r="S879" s="36"/>
      <c r="T879" s="36"/>
      <c r="U879" s="36"/>
      <c r="V879" s="42"/>
      <c r="W879" s="36"/>
    </row>
    <row r="880" spans="1:23" x14ac:dyDescent="0.25">
      <c r="A880" s="14"/>
      <c r="B880" s="14"/>
      <c r="C880" s="14"/>
      <c r="D880" s="14"/>
      <c r="E880" s="14"/>
      <c r="F880" s="35"/>
      <c r="G880" s="36"/>
      <c r="H880" s="36"/>
      <c r="I880" s="36"/>
      <c r="J880" s="136"/>
      <c r="K880" s="36"/>
      <c r="L880" s="36"/>
      <c r="M880" s="36"/>
      <c r="N880" s="36"/>
      <c r="O880" s="36"/>
      <c r="P880" s="36"/>
      <c r="Q880" s="36"/>
      <c r="R880" s="36"/>
      <c r="S880" s="36"/>
      <c r="T880" s="36"/>
      <c r="U880" s="36"/>
      <c r="V880" s="42"/>
      <c r="W880" s="36"/>
    </row>
    <row r="881" spans="1:23" x14ac:dyDescent="0.25">
      <c r="A881" s="14"/>
      <c r="B881" s="14"/>
      <c r="C881" s="14"/>
      <c r="D881" s="14"/>
      <c r="E881" s="14"/>
      <c r="F881" s="35"/>
      <c r="G881" s="36"/>
      <c r="H881" s="36"/>
      <c r="I881" s="36"/>
      <c r="J881" s="136"/>
      <c r="K881" s="36"/>
      <c r="L881" s="36"/>
      <c r="M881" s="36"/>
      <c r="N881" s="36"/>
      <c r="O881" s="36"/>
      <c r="P881" s="36"/>
      <c r="Q881" s="36"/>
      <c r="R881" s="36"/>
      <c r="S881" s="36"/>
      <c r="T881" s="36"/>
      <c r="U881" s="36"/>
      <c r="V881" s="42"/>
      <c r="W881" s="36"/>
    </row>
    <row r="882" spans="1:23" x14ac:dyDescent="0.25">
      <c r="A882" s="14"/>
      <c r="B882" s="14"/>
      <c r="C882" s="14"/>
      <c r="D882" s="14"/>
      <c r="E882" s="14"/>
      <c r="F882" s="35"/>
      <c r="G882" s="36"/>
      <c r="H882" s="36"/>
      <c r="I882" s="36"/>
      <c r="J882" s="136"/>
      <c r="K882" s="36"/>
      <c r="L882" s="36"/>
      <c r="M882" s="36"/>
      <c r="N882" s="36"/>
      <c r="O882" s="36"/>
      <c r="P882" s="36"/>
      <c r="Q882" s="36"/>
      <c r="R882" s="36"/>
      <c r="S882" s="36"/>
      <c r="T882" s="36"/>
      <c r="U882" s="36"/>
      <c r="V882" s="42"/>
      <c r="W882" s="36"/>
    </row>
    <row r="883" spans="1:23" x14ac:dyDescent="0.25">
      <c r="A883" s="14"/>
      <c r="B883" s="14"/>
      <c r="C883" s="14"/>
      <c r="D883" s="14"/>
      <c r="E883" s="14"/>
      <c r="F883" s="35"/>
      <c r="G883" s="14"/>
      <c r="H883" s="14"/>
      <c r="I883" s="14"/>
      <c r="J883" s="30"/>
      <c r="K883" s="14"/>
      <c r="L883" s="14"/>
      <c r="M883" s="14"/>
      <c r="N883" s="14"/>
      <c r="O883" s="14"/>
      <c r="P883" s="14"/>
      <c r="Q883" s="14"/>
      <c r="R883" s="14"/>
      <c r="S883" s="14"/>
      <c r="T883" s="14"/>
      <c r="U883" s="14"/>
      <c r="V883" s="35"/>
      <c r="W883" s="14"/>
    </row>
    <row r="884" spans="1:23" x14ac:dyDescent="0.25">
      <c r="A884" s="14"/>
      <c r="B884" s="14"/>
      <c r="C884" s="14"/>
      <c r="D884" s="14"/>
      <c r="E884" s="14"/>
      <c r="F884" s="35"/>
      <c r="G884" s="36"/>
      <c r="H884" s="36"/>
      <c r="I884" s="36"/>
      <c r="J884" s="136"/>
      <c r="K884" s="36"/>
      <c r="L884" s="36"/>
      <c r="M884" s="36"/>
      <c r="N884" s="36"/>
      <c r="O884" s="36"/>
      <c r="P884" s="36"/>
      <c r="Q884" s="36"/>
      <c r="R884" s="36"/>
      <c r="S884" s="36"/>
      <c r="T884" s="36"/>
      <c r="U884" s="36"/>
      <c r="V884" s="42"/>
      <c r="W884" s="36"/>
    </row>
    <row r="885" spans="1:23" x14ac:dyDescent="0.25">
      <c r="A885" s="14"/>
      <c r="B885" s="14"/>
      <c r="C885" s="14"/>
      <c r="D885" s="14"/>
      <c r="E885" s="14"/>
      <c r="F885" s="35"/>
      <c r="G885" s="36"/>
      <c r="H885" s="36"/>
      <c r="I885" s="36"/>
      <c r="J885" s="136"/>
      <c r="K885" s="36"/>
      <c r="L885" s="36"/>
      <c r="M885" s="36"/>
      <c r="N885" s="36"/>
      <c r="O885" s="36"/>
      <c r="P885" s="36"/>
      <c r="Q885" s="36"/>
      <c r="R885" s="36"/>
      <c r="S885" s="36"/>
      <c r="T885" s="36"/>
      <c r="U885" s="36"/>
      <c r="V885" s="42"/>
      <c r="W885" s="36"/>
    </row>
    <row r="886" spans="1:23" x14ac:dyDescent="0.25">
      <c r="A886" s="14"/>
      <c r="B886" s="14"/>
      <c r="C886" s="14"/>
      <c r="D886" s="14"/>
      <c r="E886" s="14"/>
      <c r="F886" s="35"/>
      <c r="G886" s="36"/>
      <c r="H886" s="36"/>
      <c r="I886" s="36"/>
      <c r="J886" s="136"/>
      <c r="K886" s="36"/>
      <c r="L886" s="36"/>
      <c r="M886" s="36"/>
      <c r="N886" s="36"/>
      <c r="O886" s="36"/>
      <c r="P886" s="36"/>
      <c r="Q886" s="36"/>
      <c r="R886" s="36"/>
      <c r="S886" s="36"/>
      <c r="T886" s="36"/>
      <c r="U886" s="36"/>
      <c r="V886" s="42"/>
      <c r="W886" s="36"/>
    </row>
    <row r="887" spans="1:23" x14ac:dyDescent="0.25">
      <c r="A887" s="14"/>
      <c r="B887" s="14"/>
      <c r="C887" s="14"/>
      <c r="D887" s="14"/>
      <c r="E887" s="14"/>
      <c r="F887" s="35"/>
      <c r="G887" s="36"/>
      <c r="H887" s="36"/>
      <c r="I887" s="36"/>
      <c r="J887" s="136"/>
      <c r="K887" s="36"/>
      <c r="L887" s="36"/>
      <c r="M887" s="36"/>
      <c r="N887" s="36"/>
      <c r="O887" s="36"/>
      <c r="P887" s="36"/>
      <c r="Q887" s="36"/>
      <c r="R887" s="36"/>
      <c r="S887" s="36"/>
      <c r="T887" s="36"/>
      <c r="U887" s="36"/>
      <c r="V887" s="42"/>
      <c r="W887" s="36"/>
    </row>
    <row r="888" spans="1:23" x14ac:dyDescent="0.25">
      <c r="A888" s="14"/>
      <c r="B888" s="14"/>
      <c r="C888" s="14"/>
      <c r="D888" s="14"/>
      <c r="E888" s="14"/>
      <c r="F888" s="35"/>
      <c r="G888" s="36"/>
      <c r="H888" s="36"/>
      <c r="I888" s="36"/>
      <c r="J888" s="136"/>
      <c r="K888" s="36"/>
      <c r="L888" s="36"/>
      <c r="M888" s="36"/>
      <c r="N888" s="36"/>
      <c r="O888" s="36"/>
      <c r="P888" s="36"/>
      <c r="Q888" s="36"/>
      <c r="R888" s="36"/>
      <c r="S888" s="36"/>
      <c r="T888" s="36"/>
      <c r="U888" s="36"/>
      <c r="V888" s="42"/>
      <c r="W888" s="36"/>
    </row>
    <row r="889" spans="1:23" x14ac:dyDescent="0.25">
      <c r="A889" s="14"/>
      <c r="B889" s="14"/>
      <c r="C889" s="14"/>
      <c r="D889" s="14"/>
      <c r="E889" s="14"/>
      <c r="F889" s="35"/>
      <c r="G889" s="14"/>
      <c r="H889" s="14"/>
      <c r="I889" s="14"/>
      <c r="J889" s="30"/>
      <c r="K889" s="14"/>
      <c r="L889" s="14"/>
      <c r="M889" s="14"/>
      <c r="N889" s="14"/>
      <c r="O889" s="14"/>
      <c r="P889" s="14"/>
      <c r="Q889" s="14"/>
      <c r="R889" s="14"/>
      <c r="S889" s="14"/>
      <c r="T889" s="14"/>
      <c r="U889" s="14"/>
      <c r="V889" s="35"/>
      <c r="W889" s="14"/>
    </row>
    <row r="890" spans="1:23" x14ac:dyDescent="0.25">
      <c r="A890" s="14"/>
      <c r="B890" s="14"/>
      <c r="C890" s="14"/>
      <c r="D890" s="14"/>
      <c r="E890" s="14"/>
      <c r="F890" s="35"/>
      <c r="G890" s="36"/>
      <c r="H890" s="36"/>
      <c r="I890" s="36"/>
      <c r="J890" s="136"/>
      <c r="K890" s="36"/>
      <c r="L890" s="36"/>
      <c r="M890" s="36"/>
      <c r="N890" s="36"/>
      <c r="O890" s="36"/>
      <c r="P890" s="36"/>
      <c r="Q890" s="36"/>
      <c r="R890" s="36"/>
      <c r="S890" s="36"/>
      <c r="T890" s="36"/>
      <c r="U890" s="36"/>
      <c r="V890" s="42"/>
      <c r="W890" s="36"/>
    </row>
    <row r="891" spans="1:23" x14ac:dyDescent="0.25">
      <c r="A891" s="14"/>
      <c r="B891" s="14"/>
      <c r="C891" s="14"/>
      <c r="D891" s="14"/>
      <c r="E891" s="14"/>
      <c r="F891" s="35"/>
      <c r="G891" s="36"/>
      <c r="H891" s="36"/>
      <c r="I891" s="36"/>
      <c r="J891" s="136"/>
      <c r="K891" s="36"/>
      <c r="L891" s="36"/>
      <c r="M891" s="36"/>
      <c r="N891" s="36"/>
      <c r="O891" s="36"/>
      <c r="P891" s="36"/>
      <c r="Q891" s="36"/>
      <c r="R891" s="36"/>
      <c r="S891" s="36"/>
      <c r="T891" s="36"/>
      <c r="U891" s="36"/>
      <c r="V891" s="42"/>
      <c r="W891" s="36"/>
    </row>
    <row r="892" spans="1:23" x14ac:dyDescent="0.25">
      <c r="A892" s="14"/>
      <c r="B892" s="14"/>
      <c r="C892" s="14"/>
      <c r="D892" s="14"/>
      <c r="E892" s="14"/>
      <c r="F892" s="35"/>
      <c r="G892" s="36"/>
      <c r="H892" s="36"/>
      <c r="I892" s="36"/>
      <c r="J892" s="136"/>
      <c r="K892" s="36"/>
      <c r="L892" s="36"/>
      <c r="M892" s="36"/>
      <c r="N892" s="36"/>
      <c r="O892" s="36"/>
      <c r="P892" s="36"/>
      <c r="Q892" s="36"/>
      <c r="R892" s="36"/>
      <c r="S892" s="36"/>
      <c r="T892" s="36"/>
      <c r="U892" s="36"/>
      <c r="V892" s="42"/>
      <c r="W892" s="36"/>
    </row>
    <row r="893" spans="1:23" x14ac:dyDescent="0.25">
      <c r="A893" s="14"/>
      <c r="B893" s="14"/>
      <c r="C893" s="14"/>
      <c r="D893" s="14"/>
      <c r="E893" s="14"/>
      <c r="F893" s="35"/>
      <c r="G893" s="36"/>
      <c r="H893" s="36"/>
      <c r="I893" s="36"/>
      <c r="J893" s="136"/>
      <c r="K893" s="36"/>
      <c r="L893" s="36"/>
      <c r="M893" s="36"/>
      <c r="N893" s="36"/>
      <c r="O893" s="36"/>
      <c r="P893" s="36"/>
      <c r="Q893" s="36"/>
      <c r="R893" s="36"/>
      <c r="S893" s="36"/>
      <c r="T893" s="36"/>
      <c r="U893" s="36"/>
      <c r="V893" s="42"/>
      <c r="W893" s="36"/>
    </row>
    <row r="894" spans="1:23" x14ac:dyDescent="0.25">
      <c r="A894" s="14"/>
      <c r="B894" s="14"/>
      <c r="C894" s="14"/>
      <c r="D894" s="14"/>
      <c r="E894" s="14"/>
      <c r="F894" s="35"/>
      <c r="G894" s="36"/>
      <c r="H894" s="36"/>
      <c r="I894" s="36"/>
      <c r="J894" s="136"/>
      <c r="K894" s="36"/>
      <c r="L894" s="36"/>
      <c r="M894" s="36"/>
      <c r="N894" s="36"/>
      <c r="O894" s="36"/>
      <c r="P894" s="36"/>
      <c r="Q894" s="36"/>
      <c r="R894" s="36"/>
      <c r="S894" s="36"/>
      <c r="T894" s="36"/>
      <c r="U894" s="36"/>
      <c r="V894" s="42"/>
      <c r="W894" s="36"/>
    </row>
    <row r="895" spans="1:23" x14ac:dyDescent="0.25">
      <c r="A895" s="14"/>
      <c r="B895" s="14"/>
      <c r="C895" s="14"/>
      <c r="D895" s="14"/>
      <c r="E895" s="14"/>
      <c r="F895" s="35"/>
      <c r="G895" s="14"/>
      <c r="H895" s="14"/>
      <c r="I895" s="14"/>
      <c r="J895" s="30"/>
      <c r="K895" s="14"/>
      <c r="L895" s="14"/>
      <c r="M895" s="14"/>
      <c r="N895" s="14"/>
      <c r="O895" s="14"/>
      <c r="P895" s="14"/>
      <c r="Q895" s="14"/>
      <c r="R895" s="14"/>
      <c r="S895" s="14"/>
      <c r="T895" s="14"/>
      <c r="U895" s="14"/>
      <c r="V895" s="35"/>
      <c r="W895" s="14"/>
    </row>
    <row r="896" spans="1:23" x14ac:dyDescent="0.25">
      <c r="A896" s="14"/>
      <c r="B896" s="14"/>
      <c r="C896" s="14"/>
      <c r="D896" s="14"/>
      <c r="E896" s="14"/>
      <c r="F896" s="35"/>
      <c r="G896" s="36"/>
      <c r="H896" s="36"/>
      <c r="I896" s="36"/>
      <c r="J896" s="136"/>
      <c r="K896" s="36"/>
      <c r="L896" s="36"/>
      <c r="M896" s="36"/>
      <c r="N896" s="36"/>
      <c r="O896" s="36"/>
      <c r="P896" s="36"/>
      <c r="Q896" s="36"/>
      <c r="R896" s="36"/>
      <c r="S896" s="36"/>
      <c r="T896" s="36"/>
      <c r="U896" s="36"/>
      <c r="V896" s="42"/>
      <c r="W896" s="36"/>
    </row>
    <row r="897" spans="1:23" x14ac:dyDescent="0.25">
      <c r="A897" s="14"/>
      <c r="B897" s="14"/>
      <c r="C897" s="14"/>
      <c r="D897" s="14"/>
      <c r="E897" s="14"/>
      <c r="F897" s="35"/>
      <c r="G897" s="36"/>
      <c r="H897" s="36"/>
      <c r="I897" s="36"/>
      <c r="J897" s="136"/>
      <c r="K897" s="36"/>
      <c r="L897" s="36"/>
      <c r="M897" s="36"/>
      <c r="N897" s="36"/>
      <c r="O897" s="36"/>
      <c r="P897" s="36"/>
      <c r="Q897" s="36"/>
      <c r="R897" s="36"/>
      <c r="S897" s="36"/>
      <c r="T897" s="36"/>
      <c r="U897" s="36"/>
      <c r="V897" s="42"/>
      <c r="W897" s="36"/>
    </row>
    <row r="898" spans="1:23" x14ac:dyDescent="0.25">
      <c r="A898" s="14"/>
      <c r="B898" s="14"/>
      <c r="C898" s="14"/>
      <c r="D898" s="14"/>
      <c r="E898" s="14"/>
      <c r="F898" s="35"/>
      <c r="G898" s="36"/>
      <c r="H898" s="36"/>
      <c r="I898" s="36"/>
      <c r="J898" s="136"/>
      <c r="K898" s="36"/>
      <c r="L898" s="36"/>
      <c r="M898" s="36"/>
      <c r="N898" s="36"/>
      <c r="O898" s="36"/>
      <c r="P898" s="36"/>
      <c r="Q898" s="36"/>
      <c r="R898" s="36"/>
      <c r="S898" s="36"/>
      <c r="T898" s="36"/>
      <c r="U898" s="36"/>
      <c r="V898" s="42"/>
      <c r="W898" s="36"/>
    </row>
    <row r="899" spans="1:23" x14ac:dyDescent="0.25">
      <c r="A899" s="14"/>
      <c r="B899" s="14"/>
      <c r="C899" s="14"/>
      <c r="D899" s="14"/>
      <c r="E899" s="14"/>
      <c r="F899" s="35"/>
      <c r="G899" s="36"/>
      <c r="H899" s="36"/>
      <c r="I899" s="36"/>
      <c r="J899" s="136"/>
      <c r="K899" s="36"/>
      <c r="L899" s="36"/>
      <c r="M899" s="36"/>
      <c r="N899" s="36"/>
      <c r="O899" s="36"/>
      <c r="P899" s="36"/>
      <c r="Q899" s="36"/>
      <c r="R899" s="36"/>
      <c r="S899" s="36"/>
      <c r="T899" s="36"/>
      <c r="U899" s="36"/>
      <c r="V899" s="42"/>
      <c r="W899" s="36"/>
    </row>
    <row r="900" spans="1:23" x14ac:dyDescent="0.25">
      <c r="A900" s="14"/>
      <c r="B900" s="14"/>
      <c r="C900" s="14"/>
      <c r="D900" s="14"/>
      <c r="E900" s="14"/>
      <c r="F900" s="35"/>
      <c r="G900" s="36"/>
      <c r="H900" s="36"/>
      <c r="I900" s="36"/>
      <c r="J900" s="136"/>
      <c r="K900" s="36"/>
      <c r="L900" s="36"/>
      <c r="M900" s="36"/>
      <c r="N900" s="36"/>
      <c r="O900" s="36"/>
      <c r="P900" s="36"/>
      <c r="Q900" s="36"/>
      <c r="R900" s="36"/>
      <c r="S900" s="36"/>
      <c r="T900" s="36"/>
      <c r="U900" s="36"/>
      <c r="V900" s="42"/>
      <c r="W900" s="36"/>
    </row>
    <row r="901" spans="1:23" x14ac:dyDescent="0.25">
      <c r="A901" s="14"/>
      <c r="B901" s="14"/>
      <c r="C901" s="14"/>
      <c r="D901" s="14"/>
      <c r="E901" s="14"/>
      <c r="F901" s="35"/>
      <c r="G901" s="14"/>
      <c r="H901" s="14"/>
      <c r="I901" s="14"/>
      <c r="J901" s="30"/>
      <c r="K901" s="14"/>
      <c r="L901" s="14"/>
      <c r="M901" s="14"/>
      <c r="N901" s="14"/>
      <c r="O901" s="14"/>
      <c r="P901" s="14"/>
      <c r="Q901" s="14"/>
      <c r="R901" s="14"/>
      <c r="S901" s="14"/>
      <c r="T901" s="14"/>
      <c r="U901" s="14"/>
      <c r="V901" s="35"/>
      <c r="W901" s="14"/>
    </row>
    <row r="902" spans="1:23" x14ac:dyDescent="0.25">
      <c r="A902" s="14"/>
      <c r="B902" s="14"/>
      <c r="C902" s="14"/>
      <c r="D902" s="14"/>
      <c r="E902" s="14"/>
      <c r="F902" s="35"/>
      <c r="G902" s="36"/>
      <c r="H902" s="36"/>
      <c r="I902" s="36"/>
      <c r="J902" s="136"/>
      <c r="K902" s="36"/>
      <c r="L902" s="36"/>
      <c r="M902" s="36"/>
      <c r="N902" s="36"/>
      <c r="O902" s="36"/>
      <c r="P902" s="36"/>
      <c r="Q902" s="36"/>
      <c r="R902" s="36"/>
      <c r="S902" s="36"/>
      <c r="T902" s="36"/>
      <c r="U902" s="36"/>
      <c r="V902" s="42"/>
      <c r="W902" s="36"/>
    </row>
    <row r="903" spans="1:23" x14ac:dyDescent="0.25">
      <c r="A903" s="14"/>
      <c r="B903" s="14"/>
      <c r="C903" s="14"/>
      <c r="D903" s="14"/>
      <c r="E903" s="14"/>
      <c r="F903" s="35"/>
      <c r="G903" s="36"/>
      <c r="H903" s="36"/>
      <c r="I903" s="36"/>
      <c r="J903" s="136"/>
      <c r="K903" s="36"/>
      <c r="L903" s="36"/>
      <c r="M903" s="36"/>
      <c r="N903" s="36"/>
      <c r="O903" s="36"/>
      <c r="P903" s="36"/>
      <c r="Q903" s="36"/>
      <c r="R903" s="36"/>
      <c r="S903" s="36"/>
      <c r="T903" s="36"/>
      <c r="U903" s="36"/>
      <c r="V903" s="42"/>
      <c r="W903" s="36"/>
    </row>
    <row r="904" spans="1:23" x14ac:dyDescent="0.25">
      <c r="A904" s="14"/>
      <c r="B904" s="14"/>
      <c r="C904" s="14"/>
      <c r="D904" s="14"/>
      <c r="E904" s="14"/>
      <c r="F904" s="35"/>
      <c r="G904" s="36"/>
      <c r="H904" s="36"/>
      <c r="I904" s="36"/>
      <c r="J904" s="136"/>
      <c r="K904" s="36"/>
      <c r="L904" s="36"/>
      <c r="M904" s="36"/>
      <c r="N904" s="36"/>
      <c r="O904" s="36"/>
      <c r="P904" s="36"/>
      <c r="Q904" s="36"/>
      <c r="R904" s="36"/>
      <c r="S904" s="36"/>
      <c r="T904" s="36"/>
      <c r="U904" s="36"/>
      <c r="V904" s="42"/>
      <c r="W904" s="36"/>
    </row>
    <row r="905" spans="1:23" x14ac:dyDescent="0.25">
      <c r="A905" s="14"/>
      <c r="B905" s="14"/>
      <c r="C905" s="14"/>
      <c r="D905" s="14"/>
      <c r="E905" s="14"/>
      <c r="F905" s="35"/>
      <c r="G905" s="36"/>
      <c r="H905" s="36"/>
      <c r="I905" s="36"/>
      <c r="J905" s="136"/>
      <c r="K905" s="36"/>
      <c r="L905" s="36"/>
      <c r="M905" s="36"/>
      <c r="N905" s="36"/>
      <c r="O905" s="36"/>
      <c r="P905" s="36"/>
      <c r="Q905" s="36"/>
      <c r="R905" s="36"/>
      <c r="S905" s="36"/>
      <c r="T905" s="36"/>
      <c r="U905" s="36"/>
      <c r="V905" s="42"/>
      <c r="W905" s="36"/>
    </row>
    <row r="906" spans="1:23" x14ac:dyDescent="0.25">
      <c r="A906" s="14"/>
      <c r="B906" s="14"/>
      <c r="C906" s="14"/>
      <c r="D906" s="14"/>
      <c r="E906" s="14"/>
      <c r="F906" s="35"/>
      <c r="G906" s="36"/>
      <c r="H906" s="36"/>
      <c r="I906" s="36"/>
      <c r="J906" s="136"/>
      <c r="K906" s="36"/>
      <c r="L906" s="36"/>
      <c r="M906" s="36"/>
      <c r="N906" s="36"/>
      <c r="O906" s="36"/>
      <c r="P906" s="36"/>
      <c r="Q906" s="36"/>
      <c r="R906" s="36"/>
      <c r="S906" s="36"/>
      <c r="T906" s="36"/>
      <c r="U906" s="36"/>
      <c r="V906" s="42"/>
      <c r="W906" s="36"/>
    </row>
    <row r="907" spans="1:23" x14ac:dyDescent="0.25">
      <c r="A907" s="14"/>
      <c r="B907" s="14"/>
      <c r="C907" s="14"/>
      <c r="D907" s="14"/>
      <c r="E907" s="14"/>
      <c r="F907" s="35"/>
      <c r="G907" s="14"/>
      <c r="H907" s="14"/>
      <c r="I907" s="14"/>
      <c r="J907" s="30"/>
      <c r="K907" s="14"/>
      <c r="L907" s="14"/>
      <c r="M907" s="14"/>
      <c r="N907" s="14"/>
      <c r="O907" s="14"/>
      <c r="P907" s="14"/>
      <c r="Q907" s="14"/>
      <c r="R907" s="14"/>
      <c r="S907" s="14"/>
      <c r="T907" s="14"/>
      <c r="U907" s="14"/>
      <c r="V907" s="35"/>
      <c r="W907" s="14"/>
    </row>
    <row r="908" spans="1:23" x14ac:dyDescent="0.25">
      <c r="A908" s="14"/>
      <c r="B908" s="14"/>
      <c r="C908" s="14"/>
      <c r="D908" s="14"/>
      <c r="E908" s="14"/>
      <c r="F908" s="35"/>
      <c r="G908" s="36"/>
      <c r="H908" s="36"/>
      <c r="I908" s="36"/>
      <c r="J908" s="136"/>
      <c r="K908" s="36"/>
      <c r="L908" s="36"/>
      <c r="M908" s="36"/>
      <c r="N908" s="36"/>
      <c r="O908" s="36"/>
      <c r="P908" s="36"/>
      <c r="Q908" s="36"/>
      <c r="R908" s="36"/>
      <c r="S908" s="36"/>
      <c r="T908" s="36"/>
      <c r="U908" s="36"/>
      <c r="V908" s="42"/>
      <c r="W908" s="36"/>
    </row>
    <row r="909" spans="1:23" x14ac:dyDescent="0.25">
      <c r="A909" s="14"/>
      <c r="B909" s="14"/>
      <c r="C909" s="14"/>
      <c r="D909" s="14"/>
      <c r="E909" s="14"/>
      <c r="F909" s="35"/>
      <c r="G909" s="36"/>
      <c r="H909" s="36"/>
      <c r="I909" s="36"/>
      <c r="J909" s="136"/>
      <c r="K909" s="36"/>
      <c r="L909" s="36"/>
      <c r="M909" s="36"/>
      <c r="N909" s="36"/>
      <c r="O909" s="36"/>
      <c r="P909" s="36"/>
      <c r="Q909" s="36"/>
      <c r="R909" s="36"/>
      <c r="S909" s="36"/>
      <c r="T909" s="36"/>
      <c r="U909" s="36"/>
      <c r="V909" s="42"/>
      <c r="W909" s="36"/>
    </row>
    <row r="910" spans="1:23" x14ac:dyDescent="0.25">
      <c r="A910" s="14"/>
      <c r="B910" s="14"/>
      <c r="C910" s="14"/>
      <c r="D910" s="14"/>
      <c r="E910" s="14"/>
      <c r="F910" s="35"/>
      <c r="G910" s="36"/>
      <c r="H910" s="36"/>
      <c r="I910" s="36"/>
      <c r="J910" s="136"/>
      <c r="K910" s="36"/>
      <c r="L910" s="36"/>
      <c r="M910" s="36"/>
      <c r="N910" s="36"/>
      <c r="O910" s="36"/>
      <c r="P910" s="36"/>
      <c r="Q910" s="36"/>
      <c r="R910" s="36"/>
      <c r="S910" s="36"/>
      <c r="T910" s="36"/>
      <c r="U910" s="36"/>
      <c r="V910" s="42"/>
      <c r="W910" s="36"/>
    </row>
    <row r="911" spans="1:23" x14ac:dyDescent="0.25">
      <c r="A911" s="14"/>
      <c r="B911" s="14"/>
      <c r="C911" s="14"/>
      <c r="D911" s="14"/>
      <c r="E911" s="14"/>
      <c r="F911" s="35"/>
      <c r="G911" s="36"/>
      <c r="H911" s="36"/>
      <c r="I911" s="36"/>
      <c r="J911" s="136"/>
      <c r="K911" s="36"/>
      <c r="L911" s="36"/>
      <c r="M911" s="36"/>
      <c r="N911" s="36"/>
      <c r="O911" s="36"/>
      <c r="P911" s="36"/>
      <c r="Q911" s="36"/>
      <c r="R911" s="36"/>
      <c r="S911" s="36"/>
      <c r="T911" s="36"/>
      <c r="U911" s="36"/>
      <c r="V911" s="42"/>
      <c r="W911" s="36"/>
    </row>
    <row r="912" spans="1:23" x14ac:dyDescent="0.25">
      <c r="A912" s="14"/>
      <c r="B912" s="14"/>
      <c r="C912" s="14"/>
      <c r="D912" s="14"/>
      <c r="E912" s="14"/>
      <c r="F912" s="35"/>
      <c r="G912" s="36"/>
      <c r="H912" s="36"/>
      <c r="I912" s="36"/>
      <c r="J912" s="136"/>
      <c r="K912" s="36"/>
      <c r="L912" s="36"/>
      <c r="M912" s="36"/>
      <c r="N912" s="36"/>
      <c r="O912" s="36"/>
      <c r="P912" s="36"/>
      <c r="Q912" s="36"/>
      <c r="R912" s="36"/>
      <c r="S912" s="36"/>
      <c r="T912" s="36"/>
      <c r="U912" s="36"/>
      <c r="V912" s="42"/>
      <c r="W912" s="36"/>
    </row>
    <row r="913" spans="1:23" x14ac:dyDescent="0.25">
      <c r="A913" s="14"/>
      <c r="B913" s="14"/>
      <c r="C913" s="14"/>
      <c r="D913" s="14"/>
      <c r="E913" s="14"/>
      <c r="F913" s="35"/>
      <c r="G913" s="14"/>
      <c r="H913" s="14"/>
      <c r="I913" s="14"/>
      <c r="J913" s="30"/>
      <c r="K913" s="14"/>
      <c r="L913" s="14"/>
      <c r="M913" s="14"/>
      <c r="N913" s="14"/>
      <c r="O913" s="14"/>
      <c r="P913" s="14"/>
      <c r="Q913" s="14"/>
      <c r="R913" s="14"/>
      <c r="S913" s="14"/>
      <c r="T913" s="14"/>
      <c r="U913" s="14"/>
      <c r="V913" s="35"/>
      <c r="W913" s="14"/>
    </row>
    <row r="914" spans="1:23" x14ac:dyDescent="0.25">
      <c r="A914" s="14"/>
      <c r="B914" s="14"/>
      <c r="C914" s="14"/>
      <c r="D914" s="14"/>
      <c r="E914" s="14"/>
      <c r="F914" s="35"/>
      <c r="G914" s="36"/>
      <c r="H914" s="36"/>
      <c r="I914" s="36"/>
      <c r="J914" s="136"/>
      <c r="K914" s="36"/>
      <c r="L914" s="36"/>
      <c r="M914" s="36"/>
      <c r="N914" s="36"/>
      <c r="O914" s="36"/>
      <c r="P914" s="36"/>
      <c r="Q914" s="36"/>
      <c r="R914" s="36"/>
      <c r="S914" s="36"/>
      <c r="T914" s="36"/>
      <c r="U914" s="36"/>
      <c r="V914" s="42"/>
      <c r="W914" s="36"/>
    </row>
    <row r="915" spans="1:23" x14ac:dyDescent="0.25">
      <c r="A915" s="14"/>
      <c r="B915" s="14"/>
      <c r="C915" s="14"/>
      <c r="D915" s="14"/>
      <c r="E915" s="14"/>
      <c r="F915" s="35"/>
      <c r="G915" s="36"/>
      <c r="H915" s="36"/>
      <c r="I915" s="36"/>
      <c r="J915" s="136"/>
      <c r="K915" s="36"/>
      <c r="L915" s="36"/>
      <c r="M915" s="36"/>
      <c r="N915" s="36"/>
      <c r="O915" s="36"/>
      <c r="P915" s="36"/>
      <c r="Q915" s="36"/>
      <c r="R915" s="36"/>
      <c r="S915" s="36"/>
      <c r="T915" s="36"/>
      <c r="U915" s="36"/>
      <c r="V915" s="42"/>
      <c r="W915" s="36"/>
    </row>
    <row r="916" spans="1:23" x14ac:dyDescent="0.25">
      <c r="A916" s="14"/>
      <c r="B916" s="14"/>
      <c r="C916" s="14"/>
      <c r="D916" s="14"/>
      <c r="E916" s="14"/>
      <c r="F916" s="35"/>
      <c r="G916" s="36"/>
      <c r="H916" s="36"/>
      <c r="I916" s="36"/>
      <c r="J916" s="136"/>
      <c r="K916" s="36"/>
      <c r="L916" s="36"/>
      <c r="M916" s="36"/>
      <c r="N916" s="36"/>
      <c r="O916" s="36"/>
      <c r="P916" s="36"/>
      <c r="Q916" s="36"/>
      <c r="R916" s="36"/>
      <c r="S916" s="36"/>
      <c r="T916" s="36"/>
      <c r="U916" s="36"/>
      <c r="V916" s="42"/>
      <c r="W916" s="36"/>
    </row>
    <row r="917" spans="1:23" x14ac:dyDescent="0.25">
      <c r="A917" s="14"/>
      <c r="B917" s="14"/>
      <c r="C917" s="14"/>
      <c r="D917" s="14"/>
      <c r="E917" s="14"/>
      <c r="F917" s="35"/>
      <c r="G917" s="36"/>
      <c r="H917" s="36"/>
      <c r="I917" s="36"/>
      <c r="J917" s="136"/>
      <c r="K917" s="36"/>
      <c r="L917" s="36"/>
      <c r="M917" s="36"/>
      <c r="N917" s="36"/>
      <c r="O917" s="36"/>
      <c r="P917" s="36"/>
      <c r="Q917" s="36"/>
      <c r="R917" s="36"/>
      <c r="S917" s="36"/>
      <c r="T917" s="36"/>
      <c r="U917" s="36"/>
      <c r="V917" s="42"/>
      <c r="W917" s="36"/>
    </row>
    <row r="918" spans="1:23" x14ac:dyDescent="0.25">
      <c r="A918" s="14"/>
      <c r="B918" s="14"/>
      <c r="C918" s="14"/>
      <c r="D918" s="14"/>
      <c r="E918" s="14"/>
      <c r="F918" s="35"/>
      <c r="G918" s="36"/>
      <c r="H918" s="36"/>
      <c r="I918" s="36"/>
      <c r="J918" s="136"/>
      <c r="K918" s="36"/>
      <c r="L918" s="36"/>
      <c r="M918" s="36"/>
      <c r="N918" s="36"/>
      <c r="O918" s="36"/>
      <c r="P918" s="36"/>
      <c r="Q918" s="36"/>
      <c r="R918" s="36"/>
      <c r="S918" s="36"/>
      <c r="T918" s="36"/>
      <c r="U918" s="36"/>
      <c r="V918" s="42"/>
      <c r="W918" s="36"/>
    </row>
    <row r="919" spans="1:23" x14ac:dyDescent="0.25">
      <c r="A919" s="14"/>
      <c r="B919" s="14"/>
      <c r="C919" s="14"/>
      <c r="D919" s="14"/>
      <c r="E919" s="14"/>
      <c r="F919" s="35"/>
      <c r="G919" s="14"/>
      <c r="H919" s="14"/>
      <c r="I919" s="14"/>
      <c r="J919" s="30"/>
      <c r="K919" s="14"/>
      <c r="L919" s="14"/>
      <c r="M919" s="14"/>
      <c r="N919" s="14"/>
      <c r="O919" s="14"/>
      <c r="P919" s="14"/>
      <c r="Q919" s="14"/>
      <c r="R919" s="14"/>
      <c r="S919" s="14"/>
      <c r="T919" s="14"/>
      <c r="U919" s="14"/>
      <c r="V919" s="35"/>
      <c r="W919" s="14"/>
    </row>
    <row r="920" spans="1:23" x14ac:dyDescent="0.25">
      <c r="A920" s="14"/>
      <c r="B920" s="14"/>
      <c r="C920" s="14"/>
      <c r="D920" s="14"/>
      <c r="E920" s="14"/>
      <c r="F920" s="35"/>
      <c r="G920" s="36"/>
      <c r="H920" s="36"/>
      <c r="I920" s="36"/>
      <c r="J920" s="136"/>
      <c r="K920" s="36"/>
      <c r="L920" s="36"/>
      <c r="M920" s="36"/>
      <c r="N920" s="36"/>
      <c r="O920" s="36"/>
      <c r="P920" s="36"/>
      <c r="Q920" s="36"/>
      <c r="R920" s="36"/>
      <c r="S920" s="36"/>
      <c r="T920" s="36"/>
      <c r="U920" s="36"/>
      <c r="V920" s="42"/>
      <c r="W920" s="36"/>
    </row>
    <row r="921" spans="1:23" x14ac:dyDescent="0.25">
      <c r="A921" s="14"/>
      <c r="B921" s="14"/>
      <c r="C921" s="14"/>
      <c r="D921" s="14"/>
      <c r="E921" s="14"/>
      <c r="F921" s="35"/>
      <c r="G921" s="36"/>
      <c r="H921" s="36"/>
      <c r="I921" s="36"/>
      <c r="J921" s="136"/>
      <c r="K921" s="36"/>
      <c r="L921" s="36"/>
      <c r="M921" s="36"/>
      <c r="N921" s="36"/>
      <c r="O921" s="36"/>
      <c r="P921" s="36"/>
      <c r="Q921" s="36"/>
      <c r="R921" s="36"/>
      <c r="S921" s="36"/>
      <c r="T921" s="36"/>
      <c r="U921" s="36"/>
      <c r="V921" s="42"/>
      <c r="W921" s="36"/>
    </row>
    <row r="922" spans="1:23" x14ac:dyDescent="0.25">
      <c r="A922" s="14"/>
      <c r="B922" s="14"/>
      <c r="C922" s="14"/>
      <c r="D922" s="14"/>
      <c r="E922" s="14"/>
      <c r="F922" s="35"/>
      <c r="G922" s="36"/>
      <c r="H922" s="36"/>
      <c r="I922" s="36"/>
      <c r="J922" s="136"/>
      <c r="K922" s="36"/>
      <c r="L922" s="36"/>
      <c r="M922" s="36"/>
      <c r="N922" s="36"/>
      <c r="O922" s="36"/>
      <c r="P922" s="36"/>
      <c r="Q922" s="36"/>
      <c r="R922" s="36"/>
      <c r="S922" s="36"/>
      <c r="T922" s="36"/>
      <c r="U922" s="36"/>
      <c r="V922" s="42"/>
      <c r="W922" s="36"/>
    </row>
    <row r="923" spans="1:23" x14ac:dyDescent="0.25">
      <c r="A923" s="14"/>
      <c r="B923" s="14"/>
      <c r="C923" s="14"/>
      <c r="D923" s="14"/>
      <c r="E923" s="14"/>
      <c r="F923" s="35"/>
      <c r="G923" s="36"/>
      <c r="H923" s="36"/>
      <c r="I923" s="36"/>
      <c r="J923" s="136"/>
      <c r="K923" s="36"/>
      <c r="L923" s="36"/>
      <c r="M923" s="36"/>
      <c r="N923" s="36"/>
      <c r="O923" s="36"/>
      <c r="P923" s="36"/>
      <c r="Q923" s="36"/>
      <c r="R923" s="36"/>
      <c r="S923" s="36"/>
      <c r="T923" s="36"/>
      <c r="U923" s="36"/>
      <c r="V923" s="42"/>
      <c r="W923" s="36"/>
    </row>
    <row r="924" spans="1:23" x14ac:dyDescent="0.25">
      <c r="A924" s="14"/>
      <c r="B924" s="14"/>
      <c r="C924" s="14"/>
      <c r="D924" s="14"/>
      <c r="E924" s="14"/>
      <c r="F924" s="35"/>
      <c r="G924" s="36"/>
      <c r="H924" s="36"/>
      <c r="I924" s="36"/>
      <c r="J924" s="136"/>
      <c r="K924" s="36"/>
      <c r="L924" s="36"/>
      <c r="M924" s="36"/>
      <c r="N924" s="36"/>
      <c r="O924" s="36"/>
      <c r="P924" s="36"/>
      <c r="Q924" s="36"/>
      <c r="R924" s="36"/>
      <c r="S924" s="36"/>
      <c r="T924" s="36"/>
      <c r="U924" s="36"/>
      <c r="V924" s="42"/>
      <c r="W924" s="36"/>
    </row>
    <row r="925" spans="1:23" x14ac:dyDescent="0.25">
      <c r="A925" s="14"/>
      <c r="B925" s="14"/>
      <c r="C925" s="14"/>
      <c r="D925" s="14"/>
      <c r="E925" s="14"/>
      <c r="F925" s="35"/>
      <c r="G925" s="14"/>
      <c r="H925" s="14"/>
      <c r="I925" s="14"/>
      <c r="J925" s="30"/>
      <c r="K925" s="14"/>
      <c r="L925" s="14"/>
      <c r="M925" s="14"/>
      <c r="N925" s="14"/>
      <c r="O925" s="14"/>
      <c r="P925" s="14"/>
      <c r="Q925" s="14"/>
      <c r="R925" s="14"/>
      <c r="S925" s="14"/>
      <c r="T925" s="14"/>
      <c r="U925" s="14"/>
      <c r="V925" s="35"/>
      <c r="W925" s="14"/>
    </row>
    <row r="926" spans="1:23" x14ac:dyDescent="0.25">
      <c r="A926" s="14"/>
      <c r="B926" s="14"/>
      <c r="C926" s="14"/>
      <c r="D926" s="14"/>
      <c r="E926" s="14"/>
      <c r="F926" s="35"/>
      <c r="G926" s="36"/>
      <c r="H926" s="36"/>
      <c r="I926" s="36"/>
      <c r="J926" s="136"/>
      <c r="K926" s="36"/>
      <c r="L926" s="36"/>
      <c r="M926" s="36"/>
      <c r="N926" s="36"/>
      <c r="O926" s="36"/>
      <c r="P926" s="36"/>
      <c r="Q926" s="36"/>
      <c r="R926" s="36"/>
      <c r="S926" s="36"/>
      <c r="T926" s="36"/>
      <c r="U926" s="36"/>
      <c r="V926" s="42"/>
      <c r="W926" s="36"/>
    </row>
    <row r="927" spans="1:23" x14ac:dyDescent="0.25">
      <c r="A927" s="14"/>
      <c r="B927" s="14"/>
      <c r="C927" s="14"/>
      <c r="D927" s="14"/>
      <c r="E927" s="14"/>
      <c r="F927" s="35"/>
      <c r="G927" s="36"/>
      <c r="H927" s="36"/>
      <c r="I927" s="36"/>
      <c r="J927" s="136"/>
      <c r="K927" s="36"/>
      <c r="L927" s="36"/>
      <c r="M927" s="36"/>
      <c r="N927" s="36"/>
      <c r="O927" s="36"/>
      <c r="P927" s="36"/>
      <c r="Q927" s="36"/>
      <c r="R927" s="36"/>
      <c r="S927" s="36"/>
      <c r="T927" s="36"/>
      <c r="U927" s="36"/>
      <c r="V927" s="42"/>
      <c r="W927" s="36"/>
    </row>
    <row r="928" spans="1:23" x14ac:dyDescent="0.25">
      <c r="A928" s="14"/>
      <c r="B928" s="14"/>
      <c r="C928" s="14"/>
      <c r="D928" s="14"/>
      <c r="E928" s="14"/>
      <c r="F928" s="35"/>
      <c r="G928" s="36"/>
      <c r="H928" s="36"/>
      <c r="I928" s="36"/>
      <c r="J928" s="136"/>
      <c r="K928" s="36"/>
      <c r="L928" s="36"/>
      <c r="M928" s="36"/>
      <c r="N928" s="36"/>
      <c r="O928" s="36"/>
      <c r="P928" s="36"/>
      <c r="Q928" s="36"/>
      <c r="R928" s="36"/>
      <c r="S928" s="36"/>
      <c r="T928" s="36"/>
      <c r="U928" s="36"/>
      <c r="V928" s="42"/>
      <c r="W928" s="36"/>
    </row>
    <row r="929" spans="1:23" x14ac:dyDescent="0.25">
      <c r="A929" s="14"/>
      <c r="B929" s="14"/>
      <c r="C929" s="14"/>
      <c r="D929" s="14"/>
      <c r="E929" s="14"/>
      <c r="F929" s="35"/>
      <c r="G929" s="36"/>
      <c r="H929" s="36"/>
      <c r="I929" s="36"/>
      <c r="J929" s="136"/>
      <c r="K929" s="36"/>
      <c r="L929" s="36"/>
      <c r="M929" s="36"/>
      <c r="N929" s="36"/>
      <c r="O929" s="36"/>
      <c r="P929" s="36"/>
      <c r="Q929" s="36"/>
      <c r="R929" s="36"/>
      <c r="S929" s="36"/>
      <c r="T929" s="36"/>
      <c r="U929" s="36"/>
      <c r="V929" s="42"/>
      <c r="W929" s="36"/>
    </row>
    <row r="930" spans="1:23" x14ac:dyDescent="0.25">
      <c r="A930" s="14"/>
      <c r="B930" s="14"/>
      <c r="C930" s="14"/>
      <c r="D930" s="14"/>
      <c r="E930" s="14"/>
      <c r="F930" s="35"/>
      <c r="G930" s="36"/>
      <c r="H930" s="36"/>
      <c r="I930" s="36"/>
      <c r="J930" s="136"/>
      <c r="K930" s="36"/>
      <c r="L930" s="36"/>
      <c r="M930" s="36"/>
      <c r="N930" s="36"/>
      <c r="O930" s="36"/>
      <c r="P930" s="36"/>
      <c r="Q930" s="36"/>
      <c r="R930" s="36"/>
      <c r="S930" s="36"/>
      <c r="T930" s="36"/>
      <c r="U930" s="36"/>
      <c r="V930" s="42"/>
      <c r="W930" s="36"/>
    </row>
    <row r="931" spans="1:23" x14ac:dyDescent="0.25">
      <c r="A931" s="14"/>
      <c r="B931" s="14"/>
      <c r="C931" s="14"/>
      <c r="D931" s="14"/>
      <c r="E931" s="14"/>
      <c r="F931" s="35"/>
      <c r="G931" s="14"/>
      <c r="H931" s="14"/>
      <c r="I931" s="14"/>
      <c r="J931" s="30"/>
      <c r="K931" s="14"/>
      <c r="L931" s="14"/>
      <c r="M931" s="14"/>
      <c r="N931" s="14"/>
      <c r="O931" s="14"/>
      <c r="P931" s="14"/>
      <c r="Q931" s="14"/>
      <c r="R931" s="14"/>
      <c r="S931" s="14"/>
      <c r="T931" s="14"/>
      <c r="U931" s="14"/>
      <c r="V931" s="35"/>
      <c r="W931" s="14"/>
    </row>
    <row r="932" spans="1:23" x14ac:dyDescent="0.25">
      <c r="A932" s="14"/>
      <c r="B932" s="14"/>
      <c r="C932" s="14"/>
      <c r="D932" s="14"/>
      <c r="E932" s="14"/>
      <c r="F932" s="35"/>
      <c r="G932" s="36"/>
      <c r="H932" s="36"/>
      <c r="I932" s="36"/>
      <c r="J932" s="136"/>
      <c r="K932" s="36"/>
      <c r="L932" s="36"/>
      <c r="M932" s="36"/>
      <c r="N932" s="36"/>
      <c r="O932" s="36"/>
      <c r="P932" s="36"/>
      <c r="Q932" s="36"/>
      <c r="R932" s="36"/>
      <c r="S932" s="36"/>
      <c r="T932" s="36"/>
      <c r="U932" s="36"/>
      <c r="V932" s="42"/>
      <c r="W932" s="36"/>
    </row>
    <row r="933" spans="1:23" x14ac:dyDescent="0.25">
      <c r="A933" s="14"/>
      <c r="B933" s="14"/>
      <c r="C933" s="14"/>
      <c r="D933" s="14"/>
      <c r="E933" s="14"/>
      <c r="F933" s="35"/>
      <c r="G933" s="36"/>
      <c r="H933" s="36"/>
      <c r="I933" s="36"/>
      <c r="J933" s="136"/>
      <c r="K933" s="36"/>
      <c r="L933" s="36"/>
      <c r="M933" s="36"/>
      <c r="N933" s="36"/>
      <c r="O933" s="36"/>
      <c r="P933" s="36"/>
      <c r="Q933" s="36"/>
      <c r="R933" s="36"/>
      <c r="S933" s="36"/>
      <c r="T933" s="36"/>
      <c r="U933" s="36"/>
      <c r="V933" s="42"/>
      <c r="W933" s="36"/>
    </row>
    <row r="934" spans="1:23" x14ac:dyDescent="0.25">
      <c r="A934" s="14"/>
      <c r="B934" s="14"/>
      <c r="C934" s="14"/>
      <c r="D934" s="14"/>
      <c r="E934" s="14"/>
      <c r="F934" s="35"/>
      <c r="G934" s="36"/>
      <c r="H934" s="36"/>
      <c r="I934" s="36"/>
      <c r="J934" s="136"/>
      <c r="K934" s="36"/>
      <c r="L934" s="36"/>
      <c r="M934" s="36"/>
      <c r="N934" s="36"/>
      <c r="O934" s="36"/>
      <c r="P934" s="36"/>
      <c r="Q934" s="36"/>
      <c r="R934" s="36"/>
      <c r="S934" s="36"/>
      <c r="T934" s="36"/>
      <c r="U934" s="36"/>
      <c r="V934" s="42"/>
      <c r="W934" s="36"/>
    </row>
    <row r="935" spans="1:23" x14ac:dyDescent="0.25">
      <c r="A935" s="14"/>
      <c r="B935" s="14"/>
      <c r="C935" s="14"/>
      <c r="D935" s="14"/>
      <c r="E935" s="14"/>
      <c r="F935" s="35"/>
      <c r="G935" s="36"/>
      <c r="H935" s="36"/>
      <c r="I935" s="36"/>
      <c r="J935" s="136"/>
      <c r="K935" s="36"/>
      <c r="L935" s="36"/>
      <c r="M935" s="36"/>
      <c r="N935" s="36"/>
      <c r="O935" s="36"/>
      <c r="P935" s="36"/>
      <c r="Q935" s="36"/>
      <c r="R935" s="36"/>
      <c r="S935" s="36"/>
      <c r="T935" s="36"/>
      <c r="U935" s="36"/>
      <c r="V935" s="42"/>
      <c r="W935" s="36"/>
    </row>
    <row r="936" spans="1:23" x14ac:dyDescent="0.25">
      <c r="A936" s="14"/>
      <c r="B936" s="14"/>
      <c r="C936" s="14"/>
      <c r="D936" s="14"/>
      <c r="E936" s="14"/>
      <c r="F936" s="35"/>
      <c r="G936" s="36"/>
      <c r="H936" s="36"/>
      <c r="I936" s="36"/>
      <c r="J936" s="136"/>
      <c r="K936" s="36"/>
      <c r="L936" s="36"/>
      <c r="M936" s="36"/>
      <c r="N936" s="36"/>
      <c r="O936" s="36"/>
      <c r="P936" s="36"/>
      <c r="Q936" s="36"/>
      <c r="R936" s="36"/>
      <c r="S936" s="36"/>
      <c r="T936" s="36"/>
      <c r="U936" s="36"/>
      <c r="V936" s="42"/>
      <c r="W936" s="36"/>
    </row>
    <row r="937" spans="1:23" x14ac:dyDescent="0.25">
      <c r="A937" s="14"/>
      <c r="B937" s="14"/>
      <c r="C937" s="14"/>
      <c r="D937" s="14"/>
      <c r="E937" s="14"/>
      <c r="F937" s="35"/>
      <c r="G937" s="14"/>
      <c r="H937" s="14"/>
      <c r="I937" s="14"/>
      <c r="J937" s="30"/>
      <c r="K937" s="14"/>
      <c r="L937" s="14"/>
      <c r="M937" s="14"/>
      <c r="N937" s="14"/>
      <c r="O937" s="14"/>
      <c r="P937" s="14"/>
      <c r="Q937" s="14"/>
      <c r="R937" s="14"/>
      <c r="S937" s="14"/>
      <c r="T937" s="14"/>
      <c r="U937" s="14"/>
      <c r="V937" s="35"/>
      <c r="W937" s="14"/>
    </row>
    <row r="938" spans="1:23" x14ac:dyDescent="0.25">
      <c r="A938" s="14"/>
      <c r="B938" s="14"/>
      <c r="C938" s="14"/>
      <c r="D938" s="14"/>
      <c r="E938" s="14"/>
      <c r="F938" s="35"/>
      <c r="G938" s="36"/>
      <c r="H938" s="36"/>
      <c r="I938" s="36"/>
      <c r="J938" s="136"/>
      <c r="K938" s="36"/>
      <c r="L938" s="36"/>
      <c r="M938" s="36"/>
      <c r="N938" s="36"/>
      <c r="O938" s="36"/>
      <c r="P938" s="36"/>
      <c r="Q938" s="36"/>
      <c r="R938" s="36"/>
      <c r="S938" s="36"/>
      <c r="T938" s="36"/>
      <c r="U938" s="36"/>
      <c r="V938" s="42"/>
      <c r="W938" s="36"/>
    </row>
    <row r="939" spans="1:23" x14ac:dyDescent="0.25">
      <c r="A939" s="14"/>
      <c r="B939" s="14"/>
      <c r="C939" s="14"/>
      <c r="D939" s="14"/>
      <c r="E939" s="14"/>
      <c r="F939" s="35"/>
      <c r="G939" s="36"/>
      <c r="H939" s="36"/>
      <c r="I939" s="36"/>
      <c r="J939" s="136"/>
      <c r="K939" s="36"/>
      <c r="L939" s="36"/>
      <c r="M939" s="36"/>
      <c r="N939" s="36"/>
      <c r="O939" s="36"/>
      <c r="P939" s="36"/>
      <c r="Q939" s="36"/>
      <c r="R939" s="36"/>
      <c r="S939" s="36"/>
      <c r="T939" s="36"/>
      <c r="U939" s="36"/>
      <c r="V939" s="42"/>
      <c r="W939" s="36"/>
    </row>
    <row r="940" spans="1:23" x14ac:dyDescent="0.25">
      <c r="A940" s="14"/>
      <c r="B940" s="14"/>
      <c r="C940" s="14"/>
      <c r="D940" s="14"/>
      <c r="E940" s="14"/>
      <c r="F940" s="35"/>
      <c r="G940" s="36"/>
      <c r="H940" s="36"/>
      <c r="I940" s="36"/>
      <c r="J940" s="136"/>
      <c r="K940" s="36"/>
      <c r="L940" s="36"/>
      <c r="M940" s="36"/>
      <c r="N940" s="36"/>
      <c r="O940" s="36"/>
      <c r="P940" s="36"/>
      <c r="Q940" s="36"/>
      <c r="R940" s="36"/>
      <c r="S940" s="36"/>
      <c r="T940" s="36"/>
      <c r="U940" s="36"/>
      <c r="V940" s="42"/>
      <c r="W940" s="36"/>
    </row>
    <row r="941" spans="1:23" x14ac:dyDescent="0.25">
      <c r="A941" s="14"/>
      <c r="B941" s="14"/>
      <c r="C941" s="14"/>
      <c r="D941" s="14"/>
      <c r="E941" s="14"/>
      <c r="F941" s="35"/>
      <c r="G941" s="36"/>
      <c r="H941" s="36"/>
      <c r="I941" s="36"/>
      <c r="J941" s="136"/>
      <c r="K941" s="36"/>
      <c r="L941" s="36"/>
      <c r="M941" s="36"/>
      <c r="N941" s="36"/>
      <c r="O941" s="36"/>
      <c r="P941" s="36"/>
      <c r="Q941" s="36"/>
      <c r="R941" s="36"/>
      <c r="S941" s="36"/>
      <c r="T941" s="36"/>
      <c r="U941" s="36"/>
      <c r="V941" s="42"/>
      <c r="W941" s="36"/>
    </row>
    <row r="942" spans="1:23" x14ac:dyDescent="0.25">
      <c r="A942" s="14"/>
      <c r="B942" s="14"/>
      <c r="C942" s="14"/>
      <c r="D942" s="14"/>
      <c r="E942" s="14"/>
      <c r="F942" s="35"/>
      <c r="G942" s="36"/>
      <c r="H942" s="36"/>
      <c r="I942" s="36"/>
      <c r="J942" s="136"/>
      <c r="K942" s="36"/>
      <c r="L942" s="36"/>
      <c r="M942" s="36"/>
      <c r="N942" s="36"/>
      <c r="O942" s="36"/>
      <c r="P942" s="36"/>
      <c r="Q942" s="36"/>
      <c r="R942" s="36"/>
      <c r="S942" s="36"/>
      <c r="T942" s="36"/>
      <c r="U942" s="36"/>
      <c r="V942" s="42"/>
      <c r="W942" s="36"/>
    </row>
    <row r="943" spans="1:23" x14ac:dyDescent="0.25">
      <c r="A943" s="14"/>
      <c r="B943" s="14"/>
      <c r="C943" s="14"/>
      <c r="D943" s="14"/>
      <c r="E943" s="14"/>
      <c r="F943" s="35"/>
      <c r="G943" s="14"/>
      <c r="H943" s="14"/>
      <c r="I943" s="14"/>
      <c r="J943" s="30"/>
      <c r="K943" s="14"/>
      <c r="L943" s="14"/>
      <c r="M943" s="14"/>
      <c r="N943" s="14"/>
      <c r="O943" s="14"/>
      <c r="P943" s="14"/>
      <c r="Q943" s="14"/>
      <c r="R943" s="14"/>
      <c r="S943" s="14"/>
      <c r="T943" s="14"/>
      <c r="U943" s="14"/>
      <c r="V943" s="35"/>
      <c r="W943" s="14"/>
    </row>
    <row r="944" spans="1:23" x14ac:dyDescent="0.25">
      <c r="A944" s="14"/>
      <c r="B944" s="14"/>
      <c r="C944" s="14"/>
      <c r="D944" s="14"/>
      <c r="E944" s="14"/>
      <c r="F944" s="35"/>
      <c r="G944" s="36"/>
      <c r="H944" s="36"/>
      <c r="I944" s="36"/>
      <c r="J944" s="136"/>
      <c r="K944" s="36"/>
      <c r="L944" s="36"/>
      <c r="M944" s="36"/>
      <c r="N944" s="36"/>
      <c r="O944" s="36"/>
      <c r="P944" s="36"/>
      <c r="Q944" s="36"/>
      <c r="R944" s="36"/>
      <c r="S944" s="36"/>
      <c r="T944" s="36"/>
      <c r="U944" s="36"/>
      <c r="V944" s="42"/>
      <c r="W944" s="36"/>
    </row>
    <row r="945" spans="1:23" x14ac:dyDescent="0.25">
      <c r="A945" s="14"/>
      <c r="B945" s="14"/>
      <c r="C945" s="14"/>
      <c r="D945" s="14"/>
      <c r="E945" s="14"/>
      <c r="F945" s="35"/>
      <c r="G945" s="36"/>
      <c r="H945" s="36"/>
      <c r="I945" s="36"/>
      <c r="J945" s="136"/>
      <c r="K945" s="36"/>
      <c r="L945" s="36"/>
      <c r="M945" s="36"/>
      <c r="N945" s="36"/>
      <c r="O945" s="36"/>
      <c r="P945" s="36"/>
      <c r="Q945" s="36"/>
      <c r="R945" s="36"/>
      <c r="S945" s="36"/>
      <c r="T945" s="36"/>
      <c r="U945" s="36"/>
      <c r="V945" s="42"/>
      <c r="W945" s="36"/>
    </row>
    <row r="946" spans="1:23" x14ac:dyDescent="0.25">
      <c r="A946" s="14"/>
      <c r="B946" s="14"/>
      <c r="C946" s="14"/>
      <c r="D946" s="14"/>
      <c r="E946" s="14"/>
      <c r="F946" s="35"/>
      <c r="G946" s="36"/>
      <c r="H946" s="36"/>
      <c r="I946" s="36"/>
      <c r="J946" s="136"/>
      <c r="K946" s="36"/>
      <c r="L946" s="36"/>
      <c r="M946" s="36"/>
      <c r="N946" s="36"/>
      <c r="O946" s="36"/>
      <c r="P946" s="36"/>
      <c r="Q946" s="36"/>
      <c r="R946" s="36"/>
      <c r="S946" s="36"/>
      <c r="T946" s="36"/>
      <c r="U946" s="36"/>
      <c r="V946" s="42"/>
      <c r="W946" s="36"/>
    </row>
    <row r="947" spans="1:23" x14ac:dyDescent="0.25">
      <c r="A947" s="14"/>
      <c r="B947" s="14"/>
      <c r="C947" s="14"/>
      <c r="D947" s="14"/>
      <c r="E947" s="14"/>
      <c r="F947" s="35"/>
      <c r="G947" s="36"/>
      <c r="H947" s="36"/>
      <c r="I947" s="36"/>
      <c r="J947" s="136"/>
      <c r="K947" s="36"/>
      <c r="L947" s="36"/>
      <c r="M947" s="36"/>
      <c r="N947" s="36"/>
      <c r="O947" s="36"/>
      <c r="P947" s="36"/>
      <c r="Q947" s="36"/>
      <c r="R947" s="36"/>
      <c r="S947" s="36"/>
      <c r="T947" s="36"/>
      <c r="U947" s="36"/>
      <c r="V947" s="42"/>
      <c r="W947" s="36"/>
    </row>
    <row r="948" spans="1:23" x14ac:dyDescent="0.25">
      <c r="A948" s="14"/>
      <c r="B948" s="14"/>
      <c r="C948" s="14"/>
      <c r="D948" s="14"/>
      <c r="E948" s="14"/>
      <c r="F948" s="35"/>
      <c r="G948" s="36"/>
      <c r="H948" s="36"/>
      <c r="I948" s="36"/>
      <c r="J948" s="136"/>
      <c r="K948" s="36"/>
      <c r="L948" s="36"/>
      <c r="M948" s="36"/>
      <c r="N948" s="36"/>
      <c r="O948" s="36"/>
      <c r="P948" s="36"/>
      <c r="Q948" s="36"/>
      <c r="R948" s="36"/>
      <c r="S948" s="36"/>
      <c r="T948" s="36"/>
      <c r="U948" s="36"/>
      <c r="V948" s="42"/>
      <c r="W948" s="36"/>
    </row>
    <row r="949" spans="1:23" x14ac:dyDescent="0.25">
      <c r="A949" s="14"/>
      <c r="B949" s="14"/>
      <c r="C949" s="14"/>
      <c r="D949" s="14"/>
      <c r="E949" s="14"/>
      <c r="F949" s="35"/>
      <c r="G949" s="14"/>
      <c r="H949" s="14"/>
      <c r="I949" s="14"/>
      <c r="J949" s="30"/>
      <c r="K949" s="14"/>
      <c r="L949" s="14"/>
      <c r="M949" s="14"/>
      <c r="N949" s="14"/>
      <c r="O949" s="14"/>
      <c r="P949" s="14"/>
      <c r="Q949" s="14"/>
      <c r="R949" s="14"/>
      <c r="S949" s="14"/>
      <c r="T949" s="14"/>
      <c r="U949" s="14"/>
      <c r="V949" s="35"/>
      <c r="W949" s="14"/>
    </row>
    <row r="950" spans="1:23" x14ac:dyDescent="0.25">
      <c r="A950" s="14"/>
      <c r="B950" s="14"/>
      <c r="C950" s="14"/>
      <c r="D950" s="14"/>
      <c r="E950" s="14"/>
      <c r="F950" s="35"/>
      <c r="G950" s="36"/>
      <c r="H950" s="36"/>
      <c r="I950" s="36"/>
      <c r="J950" s="136"/>
      <c r="K950" s="36"/>
      <c r="L950" s="36"/>
      <c r="M950" s="36"/>
      <c r="N950" s="36"/>
      <c r="O950" s="36"/>
      <c r="P950" s="36"/>
      <c r="Q950" s="36"/>
      <c r="R950" s="36"/>
      <c r="S950" s="36"/>
      <c r="T950" s="36"/>
      <c r="U950" s="36"/>
      <c r="V950" s="42"/>
      <c r="W950" s="36"/>
    </row>
    <row r="951" spans="1:23" x14ac:dyDescent="0.25">
      <c r="A951" s="14"/>
      <c r="B951" s="14"/>
      <c r="C951" s="14"/>
      <c r="D951" s="14"/>
      <c r="E951" s="14"/>
      <c r="F951" s="35"/>
      <c r="G951" s="36"/>
      <c r="H951" s="36"/>
      <c r="I951" s="36"/>
      <c r="J951" s="136"/>
      <c r="K951" s="36"/>
      <c r="L951" s="36"/>
      <c r="M951" s="36"/>
      <c r="N951" s="36"/>
      <c r="O951" s="36"/>
      <c r="P951" s="36"/>
      <c r="Q951" s="36"/>
      <c r="R951" s="36"/>
      <c r="S951" s="36"/>
      <c r="T951" s="36"/>
      <c r="U951" s="36"/>
      <c r="V951" s="42"/>
      <c r="W951" s="36"/>
    </row>
    <row r="952" spans="1:23" x14ac:dyDescent="0.25">
      <c r="A952" s="14"/>
      <c r="B952" s="14"/>
      <c r="C952" s="14"/>
      <c r="D952" s="14"/>
      <c r="E952" s="14"/>
      <c r="F952" s="35"/>
      <c r="G952" s="36"/>
      <c r="H952" s="36"/>
      <c r="I952" s="36"/>
      <c r="J952" s="136"/>
      <c r="K952" s="36"/>
      <c r="L952" s="36"/>
      <c r="M952" s="36"/>
      <c r="N952" s="36"/>
      <c r="O952" s="36"/>
      <c r="P952" s="36"/>
      <c r="Q952" s="36"/>
      <c r="R952" s="36"/>
      <c r="S952" s="36"/>
      <c r="T952" s="36"/>
      <c r="U952" s="36"/>
      <c r="V952" s="42"/>
      <c r="W952" s="36"/>
    </row>
    <row r="953" spans="1:23" x14ac:dyDescent="0.25">
      <c r="A953" s="14"/>
      <c r="B953" s="14"/>
      <c r="C953" s="14"/>
      <c r="D953" s="14"/>
      <c r="E953" s="14"/>
      <c r="F953" s="35"/>
      <c r="G953" s="36"/>
      <c r="H953" s="36"/>
      <c r="I953" s="36"/>
      <c r="J953" s="136"/>
      <c r="K953" s="36"/>
      <c r="L953" s="36"/>
      <c r="M953" s="36"/>
      <c r="N953" s="36"/>
      <c r="O953" s="36"/>
      <c r="P953" s="36"/>
      <c r="Q953" s="36"/>
      <c r="R953" s="36"/>
      <c r="S953" s="36"/>
      <c r="T953" s="36"/>
      <c r="U953" s="36"/>
      <c r="V953" s="42"/>
      <c r="W953" s="36"/>
    </row>
    <row r="954" spans="1:23" x14ac:dyDescent="0.25">
      <c r="A954" s="14"/>
      <c r="B954" s="14"/>
      <c r="C954" s="14"/>
      <c r="D954" s="14"/>
      <c r="E954" s="14"/>
      <c r="F954" s="35"/>
      <c r="G954" s="36"/>
      <c r="H954" s="36"/>
      <c r="I954" s="36"/>
      <c r="J954" s="136"/>
      <c r="K954" s="36"/>
      <c r="L954" s="36"/>
      <c r="M954" s="36"/>
      <c r="N954" s="36"/>
      <c r="O954" s="36"/>
      <c r="P954" s="36"/>
      <c r="Q954" s="36"/>
      <c r="R954" s="36"/>
      <c r="S954" s="36"/>
      <c r="T954" s="36"/>
      <c r="U954" s="36"/>
      <c r="V954" s="42"/>
      <c r="W954" s="36"/>
    </row>
    <row r="955" spans="1:23" x14ac:dyDescent="0.25">
      <c r="A955" s="14"/>
      <c r="B955" s="14"/>
      <c r="C955" s="14"/>
      <c r="D955" s="14"/>
      <c r="E955" s="14"/>
      <c r="F955" s="35"/>
      <c r="G955" s="14"/>
      <c r="H955" s="14"/>
      <c r="I955" s="14"/>
      <c r="J955" s="30"/>
      <c r="K955" s="14"/>
      <c r="L955" s="14"/>
      <c r="M955" s="14"/>
      <c r="N955" s="14"/>
      <c r="O955" s="14"/>
      <c r="P955" s="14"/>
      <c r="Q955" s="14"/>
      <c r="R955" s="14"/>
      <c r="S955" s="14"/>
      <c r="T955" s="14"/>
      <c r="U955" s="14"/>
      <c r="V955" s="35"/>
      <c r="W955" s="14"/>
    </row>
    <row r="956" spans="1:23" x14ac:dyDescent="0.25">
      <c r="A956" s="14"/>
      <c r="B956" s="14"/>
      <c r="C956" s="14"/>
      <c r="D956" s="14"/>
      <c r="E956" s="14"/>
      <c r="F956" s="35"/>
      <c r="G956" s="36"/>
      <c r="H956" s="36"/>
      <c r="I956" s="36"/>
      <c r="J956" s="136"/>
      <c r="K956" s="36"/>
      <c r="L956" s="36"/>
      <c r="M956" s="36"/>
      <c r="N956" s="36"/>
      <c r="O956" s="36"/>
      <c r="P956" s="36"/>
      <c r="Q956" s="36"/>
      <c r="R956" s="36"/>
      <c r="S956" s="36"/>
      <c r="T956" s="36"/>
      <c r="U956" s="36"/>
      <c r="V956" s="42"/>
      <c r="W956" s="36"/>
    </row>
    <row r="957" spans="1:23" x14ac:dyDescent="0.25">
      <c r="A957" s="14"/>
      <c r="B957" s="14"/>
      <c r="C957" s="14"/>
      <c r="D957" s="14"/>
      <c r="E957" s="14"/>
      <c r="F957" s="35"/>
      <c r="G957" s="36"/>
      <c r="H957" s="36"/>
      <c r="I957" s="36"/>
      <c r="J957" s="136"/>
      <c r="K957" s="36"/>
      <c r="L957" s="36"/>
      <c r="M957" s="36"/>
      <c r="N957" s="36"/>
      <c r="O957" s="36"/>
      <c r="P957" s="36"/>
      <c r="Q957" s="36"/>
      <c r="R957" s="36"/>
      <c r="S957" s="36"/>
      <c r="T957" s="36"/>
      <c r="U957" s="36"/>
      <c r="V957" s="42"/>
      <c r="W957" s="36"/>
    </row>
    <row r="958" spans="1:23" x14ac:dyDescent="0.25">
      <c r="A958" s="14"/>
      <c r="B958" s="14"/>
      <c r="C958" s="14"/>
      <c r="D958" s="14"/>
      <c r="E958" s="14"/>
      <c r="F958" s="35"/>
      <c r="G958" s="36"/>
      <c r="H958" s="36"/>
      <c r="I958" s="36"/>
      <c r="J958" s="136"/>
      <c r="K958" s="36"/>
      <c r="L958" s="36"/>
      <c r="M958" s="36"/>
      <c r="N958" s="36"/>
      <c r="O958" s="36"/>
      <c r="P958" s="36"/>
      <c r="Q958" s="36"/>
      <c r="R958" s="36"/>
      <c r="S958" s="36"/>
      <c r="T958" s="36"/>
      <c r="U958" s="36"/>
      <c r="V958" s="42"/>
      <c r="W958" s="36"/>
    </row>
    <row r="959" spans="1:23" x14ac:dyDescent="0.25">
      <c r="A959" s="14"/>
      <c r="B959" s="14"/>
      <c r="C959" s="14"/>
      <c r="D959" s="14"/>
      <c r="E959" s="14"/>
      <c r="F959" s="35"/>
      <c r="G959" s="36"/>
      <c r="H959" s="36"/>
      <c r="I959" s="36"/>
      <c r="J959" s="136"/>
      <c r="K959" s="36"/>
      <c r="L959" s="36"/>
      <c r="M959" s="36"/>
      <c r="N959" s="36"/>
      <c r="O959" s="36"/>
      <c r="P959" s="36"/>
      <c r="Q959" s="36"/>
      <c r="R959" s="36"/>
      <c r="S959" s="36"/>
      <c r="T959" s="36"/>
      <c r="U959" s="36"/>
      <c r="V959" s="42"/>
      <c r="W959" s="36"/>
    </row>
    <row r="960" spans="1:23" x14ac:dyDescent="0.25">
      <c r="A960" s="14"/>
      <c r="B960" s="14"/>
      <c r="C960" s="14"/>
      <c r="D960" s="14"/>
      <c r="E960" s="14"/>
      <c r="F960" s="35"/>
      <c r="G960" s="36"/>
      <c r="H960" s="36"/>
      <c r="I960" s="36"/>
      <c r="J960" s="136"/>
      <c r="K960" s="36"/>
      <c r="L960" s="36"/>
      <c r="M960" s="36"/>
      <c r="N960" s="36"/>
      <c r="O960" s="36"/>
      <c r="P960" s="36"/>
      <c r="Q960" s="36"/>
      <c r="R960" s="36"/>
      <c r="S960" s="36"/>
      <c r="T960" s="36"/>
      <c r="U960" s="36"/>
      <c r="V960" s="42"/>
      <c r="W960" s="36"/>
    </row>
    <row r="961" spans="1:23" x14ac:dyDescent="0.25">
      <c r="A961" s="14"/>
      <c r="B961" s="14"/>
      <c r="C961" s="14"/>
      <c r="D961" s="14"/>
      <c r="E961" s="14"/>
      <c r="F961" s="35"/>
      <c r="G961" s="14"/>
      <c r="H961" s="14"/>
      <c r="I961" s="14"/>
      <c r="J961" s="30"/>
      <c r="K961" s="14"/>
      <c r="L961" s="14"/>
      <c r="M961" s="14"/>
      <c r="N961" s="14"/>
      <c r="O961" s="14"/>
      <c r="P961" s="14"/>
      <c r="Q961" s="14"/>
      <c r="R961" s="14"/>
      <c r="S961" s="14"/>
      <c r="T961" s="14"/>
      <c r="U961" s="14"/>
      <c r="V961" s="35"/>
      <c r="W961" s="14"/>
    </row>
    <row r="962" spans="1:23" x14ac:dyDescent="0.25">
      <c r="A962" s="14"/>
      <c r="B962" s="14"/>
      <c r="C962" s="14"/>
      <c r="D962" s="14"/>
      <c r="E962" s="14"/>
      <c r="F962" s="35"/>
      <c r="G962" s="36"/>
      <c r="H962" s="36"/>
      <c r="I962" s="36"/>
      <c r="J962" s="136"/>
      <c r="K962" s="36"/>
      <c r="L962" s="36"/>
      <c r="M962" s="36"/>
      <c r="N962" s="36"/>
      <c r="O962" s="36"/>
      <c r="P962" s="36"/>
      <c r="Q962" s="36"/>
      <c r="R962" s="36"/>
      <c r="S962" s="36"/>
      <c r="T962" s="36"/>
      <c r="U962" s="36"/>
      <c r="V962" s="42"/>
      <c r="W962" s="36"/>
    </row>
    <row r="963" spans="1:23" x14ac:dyDescent="0.25">
      <c r="A963" s="14"/>
      <c r="B963" s="14"/>
      <c r="C963" s="14"/>
      <c r="D963" s="14"/>
      <c r="E963" s="14"/>
      <c r="F963" s="35"/>
      <c r="G963" s="36"/>
      <c r="H963" s="36"/>
      <c r="I963" s="36"/>
      <c r="J963" s="136"/>
      <c r="K963" s="36"/>
      <c r="L963" s="36"/>
      <c r="M963" s="36"/>
      <c r="N963" s="36"/>
      <c r="O963" s="36"/>
      <c r="P963" s="36"/>
      <c r="Q963" s="36"/>
      <c r="R963" s="36"/>
      <c r="S963" s="36"/>
      <c r="T963" s="36"/>
      <c r="U963" s="36"/>
      <c r="V963" s="42"/>
      <c r="W963" s="36"/>
    </row>
    <row r="964" spans="1:23" x14ac:dyDescent="0.25">
      <c r="A964" s="14"/>
      <c r="B964" s="14"/>
      <c r="C964" s="14"/>
      <c r="D964" s="14"/>
      <c r="E964" s="14"/>
      <c r="F964" s="35"/>
      <c r="G964" s="36"/>
      <c r="H964" s="36"/>
      <c r="I964" s="36"/>
      <c r="J964" s="136"/>
      <c r="K964" s="36"/>
      <c r="L964" s="36"/>
      <c r="M964" s="36"/>
      <c r="N964" s="36"/>
      <c r="O964" s="36"/>
      <c r="P964" s="36"/>
      <c r="Q964" s="36"/>
      <c r="R964" s="36"/>
      <c r="S964" s="36"/>
      <c r="T964" s="36"/>
      <c r="U964" s="36"/>
      <c r="V964" s="42"/>
      <c r="W964" s="36"/>
    </row>
    <row r="965" spans="1:23" x14ac:dyDescent="0.25">
      <c r="A965" s="14"/>
      <c r="B965" s="14"/>
      <c r="C965" s="14"/>
      <c r="D965" s="14"/>
      <c r="E965" s="14"/>
      <c r="F965" s="35"/>
      <c r="G965" s="36"/>
      <c r="H965" s="36"/>
      <c r="I965" s="36"/>
      <c r="J965" s="136"/>
      <c r="K965" s="36"/>
      <c r="L965" s="36"/>
      <c r="M965" s="36"/>
      <c r="N965" s="36"/>
      <c r="O965" s="36"/>
      <c r="P965" s="36"/>
      <c r="Q965" s="36"/>
      <c r="R965" s="36"/>
      <c r="S965" s="36"/>
      <c r="T965" s="36"/>
      <c r="U965" s="36"/>
      <c r="V965" s="42"/>
      <c r="W965" s="36"/>
    </row>
    <row r="966" spans="1:23" x14ac:dyDescent="0.25">
      <c r="A966" s="14"/>
      <c r="B966" s="14"/>
      <c r="C966" s="14"/>
      <c r="D966" s="14"/>
      <c r="E966" s="14"/>
      <c r="F966" s="35"/>
      <c r="G966" s="36"/>
      <c r="H966" s="36"/>
      <c r="I966" s="36"/>
      <c r="J966" s="136"/>
      <c r="K966" s="36"/>
      <c r="L966" s="36"/>
      <c r="M966" s="36"/>
      <c r="N966" s="36"/>
      <c r="O966" s="36"/>
      <c r="P966" s="36"/>
      <c r="Q966" s="36"/>
      <c r="R966" s="36"/>
      <c r="S966" s="36"/>
      <c r="T966" s="36"/>
      <c r="U966" s="36"/>
      <c r="V966" s="42"/>
      <c r="W966" s="36"/>
    </row>
    <row r="967" spans="1:23" x14ac:dyDescent="0.25">
      <c r="A967" s="14"/>
      <c r="B967" s="14"/>
      <c r="C967" s="14"/>
      <c r="D967" s="14"/>
      <c r="E967" s="14"/>
      <c r="F967" s="35"/>
      <c r="G967" s="14"/>
      <c r="H967" s="14"/>
      <c r="I967" s="14"/>
      <c r="J967" s="30"/>
      <c r="K967" s="14"/>
      <c r="L967" s="14"/>
      <c r="M967" s="14"/>
      <c r="N967" s="14"/>
      <c r="O967" s="14"/>
      <c r="P967" s="14"/>
      <c r="Q967" s="14"/>
      <c r="R967" s="14"/>
      <c r="S967" s="14"/>
      <c r="T967" s="14"/>
      <c r="U967" s="14"/>
      <c r="V967" s="35"/>
      <c r="W967" s="14"/>
    </row>
    <row r="968" spans="1:23" x14ac:dyDescent="0.25">
      <c r="A968" s="14"/>
      <c r="B968" s="14"/>
      <c r="C968" s="14"/>
      <c r="D968" s="14"/>
      <c r="E968" s="14"/>
      <c r="F968" s="35"/>
      <c r="G968" s="36"/>
      <c r="H968" s="36"/>
      <c r="I968" s="36"/>
      <c r="J968" s="136"/>
      <c r="K968" s="36"/>
      <c r="L968" s="36"/>
      <c r="M968" s="36"/>
      <c r="N968" s="36"/>
      <c r="O968" s="36"/>
      <c r="P968" s="36"/>
      <c r="Q968" s="36"/>
      <c r="R968" s="36"/>
      <c r="S968" s="36"/>
      <c r="T968" s="36"/>
      <c r="U968" s="36"/>
      <c r="V968" s="42"/>
      <c r="W968" s="36"/>
    </row>
    <row r="969" spans="1:23" x14ac:dyDescent="0.25">
      <c r="A969" s="14"/>
      <c r="B969" s="14"/>
      <c r="C969" s="14"/>
      <c r="D969" s="14"/>
      <c r="E969" s="14"/>
      <c r="F969" s="35"/>
      <c r="G969" s="36"/>
      <c r="H969" s="36"/>
      <c r="I969" s="36"/>
      <c r="J969" s="136"/>
      <c r="K969" s="36"/>
      <c r="L969" s="36"/>
      <c r="M969" s="36"/>
      <c r="N969" s="36"/>
      <c r="O969" s="36"/>
      <c r="P969" s="36"/>
      <c r="Q969" s="36"/>
      <c r="R969" s="36"/>
      <c r="S969" s="36"/>
      <c r="T969" s="36"/>
      <c r="U969" s="36"/>
      <c r="V969" s="42"/>
      <c r="W969" s="36"/>
    </row>
    <row r="970" spans="1:23" x14ac:dyDescent="0.25">
      <c r="A970" s="14"/>
      <c r="B970" s="14"/>
      <c r="C970" s="14"/>
      <c r="D970" s="14"/>
      <c r="E970" s="14"/>
      <c r="F970" s="35"/>
      <c r="G970" s="36"/>
      <c r="H970" s="36"/>
      <c r="I970" s="36"/>
      <c r="J970" s="136"/>
      <c r="K970" s="36"/>
      <c r="L970" s="36"/>
      <c r="M970" s="36"/>
      <c r="N970" s="36"/>
      <c r="O970" s="36"/>
      <c r="P970" s="36"/>
      <c r="Q970" s="36"/>
      <c r="R970" s="36"/>
      <c r="S970" s="36"/>
      <c r="T970" s="36"/>
      <c r="U970" s="36"/>
      <c r="V970" s="42"/>
      <c r="W970" s="36"/>
    </row>
    <row r="971" spans="1:23" x14ac:dyDescent="0.25">
      <c r="A971" s="14"/>
      <c r="B971" s="14"/>
      <c r="C971" s="14"/>
      <c r="D971" s="14"/>
      <c r="E971" s="14"/>
      <c r="F971" s="35"/>
      <c r="G971" s="36"/>
      <c r="H971" s="36"/>
      <c r="I971" s="36"/>
      <c r="J971" s="136"/>
      <c r="K971" s="36"/>
      <c r="L971" s="36"/>
      <c r="M971" s="36"/>
      <c r="N971" s="36"/>
      <c r="O971" s="36"/>
      <c r="P971" s="36"/>
      <c r="Q971" s="36"/>
      <c r="R971" s="36"/>
      <c r="S971" s="36"/>
      <c r="T971" s="36"/>
      <c r="U971" s="36"/>
      <c r="V971" s="42"/>
      <c r="W971" s="36"/>
    </row>
    <row r="972" spans="1:23" x14ac:dyDescent="0.25">
      <c r="A972" s="14"/>
      <c r="B972" s="14"/>
      <c r="C972" s="14"/>
      <c r="D972" s="14"/>
      <c r="E972" s="14"/>
      <c r="F972" s="35"/>
      <c r="G972" s="36"/>
      <c r="H972" s="36"/>
      <c r="I972" s="36"/>
      <c r="J972" s="136"/>
      <c r="K972" s="36"/>
      <c r="L972" s="36"/>
      <c r="M972" s="36"/>
      <c r="N972" s="36"/>
      <c r="O972" s="36"/>
      <c r="P972" s="36"/>
      <c r="Q972" s="36"/>
      <c r="R972" s="36"/>
      <c r="S972" s="36"/>
      <c r="T972" s="36"/>
      <c r="U972" s="36"/>
      <c r="V972" s="42"/>
      <c r="W972" s="36"/>
    </row>
    <row r="973" spans="1:23" x14ac:dyDescent="0.25">
      <c r="A973" s="14"/>
      <c r="B973" s="14"/>
      <c r="C973" s="14"/>
      <c r="D973" s="14"/>
      <c r="E973" s="14"/>
      <c r="F973" s="35"/>
      <c r="G973" s="14"/>
      <c r="H973" s="14"/>
      <c r="I973" s="14"/>
      <c r="J973" s="30"/>
      <c r="K973" s="14"/>
      <c r="L973" s="14"/>
      <c r="M973" s="14"/>
      <c r="N973" s="14"/>
      <c r="O973" s="14"/>
      <c r="P973" s="14"/>
      <c r="Q973" s="14"/>
      <c r="R973" s="14"/>
      <c r="S973" s="14"/>
      <c r="T973" s="14"/>
      <c r="U973" s="14"/>
      <c r="V973" s="35"/>
      <c r="W973" s="14"/>
    </row>
    <row r="974" spans="1:23" x14ac:dyDescent="0.25">
      <c r="A974" s="14"/>
      <c r="B974" s="14"/>
      <c r="C974" s="14"/>
      <c r="D974" s="14"/>
      <c r="E974" s="14"/>
      <c r="F974" s="35"/>
      <c r="G974" s="36"/>
      <c r="H974" s="36"/>
      <c r="I974" s="36"/>
      <c r="J974" s="136"/>
      <c r="K974" s="36"/>
      <c r="L974" s="36"/>
      <c r="M974" s="36"/>
      <c r="N974" s="36"/>
      <c r="O974" s="36"/>
      <c r="P974" s="36"/>
      <c r="Q974" s="36"/>
      <c r="R974" s="36"/>
      <c r="S974" s="36"/>
      <c r="T974" s="36"/>
      <c r="U974" s="36"/>
      <c r="V974" s="42"/>
      <c r="W974" s="36"/>
    </row>
    <row r="975" spans="1:23" x14ac:dyDescent="0.25">
      <c r="A975" s="14"/>
      <c r="B975" s="14"/>
      <c r="C975" s="14"/>
      <c r="D975" s="14"/>
      <c r="E975" s="14"/>
      <c r="F975" s="35"/>
      <c r="G975" s="36"/>
      <c r="H975" s="36"/>
      <c r="I975" s="36"/>
      <c r="J975" s="136"/>
      <c r="K975" s="36"/>
      <c r="L975" s="36"/>
      <c r="M975" s="36"/>
      <c r="N975" s="36"/>
      <c r="O975" s="36"/>
      <c r="P975" s="36"/>
      <c r="Q975" s="36"/>
      <c r="R975" s="36"/>
      <c r="S975" s="36"/>
      <c r="T975" s="36"/>
      <c r="U975" s="36"/>
      <c r="V975" s="42"/>
      <c r="W975" s="36"/>
    </row>
    <row r="976" spans="1:23" x14ac:dyDescent="0.25">
      <c r="A976" s="14"/>
      <c r="B976" s="14"/>
      <c r="C976" s="14"/>
      <c r="D976" s="14"/>
      <c r="E976" s="14"/>
      <c r="F976" s="35"/>
      <c r="G976" s="36"/>
      <c r="H976" s="36"/>
      <c r="I976" s="36"/>
      <c r="J976" s="136"/>
      <c r="K976" s="36"/>
      <c r="L976" s="36"/>
      <c r="M976" s="36"/>
      <c r="N976" s="36"/>
      <c r="O976" s="36"/>
      <c r="P976" s="36"/>
      <c r="Q976" s="36"/>
      <c r="R976" s="36"/>
      <c r="S976" s="36"/>
      <c r="T976" s="36"/>
      <c r="U976" s="36"/>
      <c r="V976" s="42"/>
      <c r="W976" s="36"/>
    </row>
    <row r="977" spans="1:23" x14ac:dyDescent="0.25">
      <c r="A977" s="14"/>
      <c r="B977" s="14"/>
      <c r="C977" s="14"/>
      <c r="D977" s="14"/>
      <c r="E977" s="14"/>
      <c r="F977" s="35"/>
      <c r="G977" s="36"/>
      <c r="H977" s="36"/>
      <c r="I977" s="36"/>
      <c r="J977" s="136"/>
      <c r="K977" s="36"/>
      <c r="L977" s="36"/>
      <c r="M977" s="36"/>
      <c r="N977" s="36"/>
      <c r="O977" s="36"/>
      <c r="P977" s="36"/>
      <c r="Q977" s="36"/>
      <c r="R977" s="36"/>
      <c r="S977" s="36"/>
      <c r="T977" s="36"/>
      <c r="U977" s="36"/>
      <c r="V977" s="42"/>
      <c r="W977" s="36"/>
    </row>
    <row r="978" spans="1:23" x14ac:dyDescent="0.25">
      <c r="A978" s="14"/>
      <c r="B978" s="14"/>
      <c r="C978" s="14"/>
      <c r="D978" s="14"/>
      <c r="E978" s="14"/>
      <c r="F978" s="35"/>
      <c r="G978" s="36"/>
      <c r="H978" s="36"/>
      <c r="I978" s="36"/>
      <c r="J978" s="136"/>
      <c r="K978" s="36"/>
      <c r="L978" s="36"/>
      <c r="M978" s="36"/>
      <c r="N978" s="36"/>
      <c r="O978" s="36"/>
      <c r="P978" s="36"/>
      <c r="Q978" s="36"/>
      <c r="R978" s="36"/>
      <c r="S978" s="36"/>
      <c r="T978" s="36"/>
      <c r="U978" s="36"/>
      <c r="V978" s="42"/>
      <c r="W978" s="36"/>
    </row>
    <row r="979" spans="1:23" x14ac:dyDescent="0.25">
      <c r="A979" s="14"/>
      <c r="B979" s="14"/>
      <c r="C979" s="14"/>
      <c r="D979" s="14"/>
      <c r="E979" s="14"/>
      <c r="F979" s="35"/>
      <c r="G979" s="14"/>
      <c r="H979" s="14"/>
      <c r="I979" s="14"/>
      <c r="J979" s="30"/>
      <c r="K979" s="14"/>
      <c r="L979" s="14"/>
      <c r="M979" s="14"/>
      <c r="N979" s="14"/>
      <c r="O979" s="14"/>
      <c r="P979" s="14"/>
      <c r="Q979" s="14"/>
      <c r="R979" s="14"/>
      <c r="S979" s="14"/>
      <c r="T979" s="14"/>
      <c r="U979" s="14"/>
      <c r="V979" s="35"/>
      <c r="W979" s="14"/>
    </row>
    <row r="980" spans="1:23" x14ac:dyDescent="0.25">
      <c r="A980" s="14"/>
      <c r="B980" s="14"/>
      <c r="C980" s="14"/>
      <c r="D980" s="14"/>
      <c r="E980" s="14"/>
      <c r="F980" s="35"/>
      <c r="G980" s="36"/>
      <c r="H980" s="36"/>
      <c r="I980" s="36"/>
      <c r="J980" s="136"/>
      <c r="K980" s="36"/>
      <c r="L980" s="36"/>
      <c r="M980" s="36"/>
      <c r="N980" s="36"/>
      <c r="O980" s="36"/>
      <c r="P980" s="36"/>
      <c r="Q980" s="36"/>
      <c r="R980" s="36"/>
      <c r="S980" s="36"/>
      <c r="T980" s="36"/>
      <c r="U980" s="36"/>
      <c r="V980" s="42"/>
      <c r="W980" s="36"/>
    </row>
    <row r="981" spans="1:23" x14ac:dyDescent="0.25">
      <c r="A981" s="14"/>
      <c r="B981" s="14"/>
      <c r="C981" s="14"/>
      <c r="D981" s="14"/>
      <c r="E981" s="14"/>
      <c r="F981" s="35"/>
      <c r="G981" s="36"/>
      <c r="H981" s="36"/>
      <c r="I981" s="36"/>
      <c r="J981" s="136"/>
      <c r="K981" s="36"/>
      <c r="L981" s="36"/>
      <c r="M981" s="36"/>
      <c r="N981" s="36"/>
      <c r="O981" s="36"/>
      <c r="P981" s="36"/>
      <c r="Q981" s="36"/>
      <c r="R981" s="36"/>
      <c r="S981" s="36"/>
      <c r="T981" s="36"/>
      <c r="U981" s="36"/>
      <c r="V981" s="42"/>
      <c r="W981" s="36"/>
    </row>
    <row r="982" spans="1:23" x14ac:dyDescent="0.25">
      <c r="A982" s="14"/>
      <c r="B982" s="14"/>
      <c r="C982" s="14"/>
      <c r="D982" s="14"/>
      <c r="E982" s="14"/>
      <c r="F982" s="35"/>
      <c r="G982" s="36"/>
      <c r="H982" s="36"/>
      <c r="I982" s="36"/>
      <c r="J982" s="136"/>
      <c r="K982" s="36"/>
      <c r="L982" s="36"/>
      <c r="M982" s="36"/>
      <c r="N982" s="36"/>
      <c r="O982" s="36"/>
      <c r="P982" s="36"/>
      <c r="Q982" s="36"/>
      <c r="R982" s="36"/>
      <c r="S982" s="36"/>
      <c r="T982" s="36"/>
      <c r="U982" s="36"/>
      <c r="V982" s="42"/>
      <c r="W982" s="36"/>
    </row>
    <row r="983" spans="1:23" x14ac:dyDescent="0.25">
      <c r="A983" s="14"/>
      <c r="B983" s="14"/>
      <c r="C983" s="14"/>
      <c r="D983" s="14"/>
      <c r="E983" s="14"/>
      <c r="F983" s="35"/>
      <c r="G983" s="36"/>
      <c r="H983" s="36"/>
      <c r="I983" s="36"/>
      <c r="J983" s="136"/>
      <c r="K983" s="36"/>
      <c r="L983" s="36"/>
      <c r="M983" s="36"/>
      <c r="N983" s="36"/>
      <c r="O983" s="36"/>
      <c r="P983" s="36"/>
      <c r="Q983" s="36"/>
      <c r="R983" s="36"/>
      <c r="S983" s="36"/>
      <c r="T983" s="36"/>
      <c r="U983" s="36"/>
      <c r="V983" s="42"/>
      <c r="W983" s="36"/>
    </row>
    <row r="984" spans="1:23" x14ac:dyDescent="0.25">
      <c r="A984" s="14"/>
      <c r="B984" s="14"/>
      <c r="C984" s="14"/>
      <c r="D984" s="14"/>
      <c r="E984" s="14"/>
      <c r="F984" s="35"/>
      <c r="G984" s="36"/>
      <c r="H984" s="36"/>
      <c r="I984" s="36"/>
      <c r="J984" s="136"/>
      <c r="K984" s="36"/>
      <c r="L984" s="36"/>
      <c r="M984" s="36"/>
      <c r="N984" s="36"/>
      <c r="O984" s="36"/>
      <c r="P984" s="36"/>
      <c r="Q984" s="36"/>
      <c r="R984" s="36"/>
      <c r="S984" s="36"/>
      <c r="T984" s="36"/>
      <c r="U984" s="36"/>
      <c r="V984" s="42"/>
      <c r="W984" s="36"/>
    </row>
    <row r="985" spans="1:23" x14ac:dyDescent="0.25">
      <c r="A985" s="14"/>
      <c r="B985" s="14"/>
      <c r="C985" s="14"/>
      <c r="D985" s="14"/>
      <c r="E985" s="14"/>
      <c r="F985" s="35"/>
      <c r="G985" s="14"/>
      <c r="H985" s="14"/>
      <c r="I985" s="14"/>
      <c r="J985" s="30"/>
      <c r="K985" s="14"/>
      <c r="L985" s="14"/>
      <c r="M985" s="14"/>
      <c r="N985" s="14"/>
      <c r="O985" s="14"/>
      <c r="P985" s="14"/>
      <c r="Q985" s="14"/>
      <c r="R985" s="14"/>
      <c r="S985" s="14"/>
      <c r="T985" s="14"/>
      <c r="U985" s="14"/>
      <c r="V985" s="35"/>
      <c r="W985" s="14"/>
    </row>
    <row r="986" spans="1:23" x14ac:dyDescent="0.25">
      <c r="A986" s="14"/>
      <c r="B986" s="14"/>
      <c r="C986" s="14"/>
      <c r="D986" s="14"/>
      <c r="E986" s="14"/>
      <c r="F986" s="35"/>
      <c r="G986" s="36"/>
      <c r="H986" s="36"/>
      <c r="I986" s="36"/>
      <c r="J986" s="136"/>
      <c r="K986" s="36"/>
      <c r="L986" s="36"/>
      <c r="M986" s="36"/>
      <c r="N986" s="36"/>
      <c r="O986" s="36"/>
      <c r="P986" s="36"/>
      <c r="Q986" s="36"/>
      <c r="R986" s="36"/>
      <c r="S986" s="36"/>
      <c r="T986" s="36"/>
      <c r="U986" s="36"/>
      <c r="V986" s="42"/>
      <c r="W986" s="36"/>
    </row>
    <row r="987" spans="1:23" x14ac:dyDescent="0.25">
      <c r="A987" s="14"/>
      <c r="B987" s="14"/>
      <c r="C987" s="14"/>
      <c r="D987" s="14"/>
      <c r="E987" s="14"/>
      <c r="F987" s="35"/>
      <c r="G987" s="36"/>
      <c r="H987" s="36"/>
      <c r="I987" s="36"/>
      <c r="J987" s="136"/>
      <c r="K987" s="36"/>
      <c r="L987" s="36"/>
      <c r="M987" s="36"/>
      <c r="N987" s="36"/>
      <c r="O987" s="36"/>
      <c r="P987" s="36"/>
      <c r="Q987" s="36"/>
      <c r="R987" s="36"/>
      <c r="S987" s="36"/>
      <c r="T987" s="36"/>
      <c r="U987" s="36"/>
      <c r="V987" s="42"/>
      <c r="W987" s="36"/>
    </row>
    <row r="988" spans="1:23" x14ac:dyDescent="0.25">
      <c r="A988" s="14"/>
      <c r="B988" s="14"/>
      <c r="C988" s="14"/>
      <c r="D988" s="14"/>
      <c r="E988" s="14"/>
      <c r="F988" s="35"/>
      <c r="G988" s="36"/>
      <c r="H988" s="36"/>
      <c r="I988" s="36"/>
      <c r="J988" s="136"/>
      <c r="K988" s="36"/>
      <c r="L988" s="36"/>
      <c r="M988" s="36"/>
      <c r="N988" s="36"/>
      <c r="O988" s="36"/>
      <c r="P988" s="36"/>
      <c r="Q988" s="36"/>
      <c r="R988" s="36"/>
      <c r="S988" s="36"/>
      <c r="T988" s="36"/>
      <c r="U988" s="36"/>
      <c r="V988" s="42"/>
      <c r="W988" s="36"/>
    </row>
    <row r="989" spans="1:23" x14ac:dyDescent="0.25">
      <c r="A989" s="14"/>
      <c r="B989" s="14"/>
      <c r="C989" s="14"/>
      <c r="D989" s="14"/>
      <c r="E989" s="14"/>
      <c r="F989" s="35"/>
      <c r="G989" s="36"/>
      <c r="H989" s="36"/>
      <c r="I989" s="36"/>
      <c r="J989" s="136"/>
      <c r="K989" s="36"/>
      <c r="L989" s="36"/>
      <c r="M989" s="36"/>
      <c r="N989" s="36"/>
      <c r="O989" s="36"/>
      <c r="P989" s="36"/>
      <c r="Q989" s="36"/>
      <c r="R989" s="36"/>
      <c r="S989" s="36"/>
      <c r="T989" s="36"/>
      <c r="U989" s="36"/>
      <c r="V989" s="42"/>
      <c r="W989" s="36"/>
    </row>
    <row r="990" spans="1:23" x14ac:dyDescent="0.25">
      <c r="A990" s="14"/>
      <c r="B990" s="14"/>
      <c r="C990" s="14"/>
      <c r="D990" s="14"/>
      <c r="E990" s="14"/>
      <c r="F990" s="35"/>
      <c r="G990" s="36"/>
      <c r="H990" s="36"/>
      <c r="I990" s="36"/>
      <c r="J990" s="136"/>
      <c r="K990" s="36"/>
      <c r="L990" s="36"/>
      <c r="M990" s="36"/>
      <c r="N990" s="36"/>
      <c r="O990" s="36"/>
      <c r="P990" s="36"/>
      <c r="Q990" s="36"/>
      <c r="R990" s="36"/>
      <c r="S990" s="36"/>
      <c r="T990" s="36"/>
      <c r="U990" s="36"/>
      <c r="V990" s="42"/>
      <c r="W990" s="36"/>
    </row>
    <row r="991" spans="1:23" x14ac:dyDescent="0.25">
      <c r="A991" s="14"/>
      <c r="B991" s="14"/>
      <c r="C991" s="14"/>
      <c r="D991" s="14"/>
      <c r="E991" s="14"/>
      <c r="F991" s="35"/>
      <c r="G991" s="14"/>
      <c r="H991" s="14"/>
      <c r="I991" s="14"/>
      <c r="J991" s="30"/>
      <c r="K991" s="14"/>
      <c r="L991" s="14"/>
      <c r="M991" s="14"/>
      <c r="N991" s="14"/>
      <c r="O991" s="14"/>
      <c r="P991" s="14"/>
      <c r="Q991" s="14"/>
      <c r="R991" s="14"/>
      <c r="S991" s="14"/>
      <c r="T991" s="14"/>
      <c r="U991" s="14"/>
      <c r="V991" s="35"/>
      <c r="W991" s="14"/>
    </row>
    <row r="992" spans="1:23" x14ac:dyDescent="0.25">
      <c r="A992" s="14"/>
      <c r="B992" s="14"/>
      <c r="C992" s="14"/>
      <c r="D992" s="14"/>
      <c r="E992" s="14"/>
      <c r="F992" s="35"/>
      <c r="G992" s="36"/>
      <c r="H992" s="36"/>
      <c r="I992" s="36"/>
      <c r="J992" s="136"/>
      <c r="K992" s="36"/>
      <c r="L992" s="36"/>
      <c r="M992" s="36"/>
      <c r="N992" s="36"/>
      <c r="O992" s="36"/>
      <c r="P992" s="36"/>
      <c r="Q992" s="36"/>
      <c r="R992" s="36"/>
      <c r="S992" s="36"/>
      <c r="T992" s="36"/>
      <c r="U992" s="36"/>
      <c r="V992" s="42"/>
      <c r="W992" s="36"/>
    </row>
    <row r="993" spans="1:23" x14ac:dyDescent="0.25">
      <c r="A993" s="14"/>
      <c r="B993" s="14"/>
      <c r="C993" s="14"/>
      <c r="D993" s="14"/>
      <c r="E993" s="14"/>
      <c r="F993" s="35"/>
      <c r="G993" s="36"/>
      <c r="H993" s="36"/>
      <c r="I993" s="36"/>
      <c r="J993" s="136"/>
      <c r="K993" s="36"/>
      <c r="L993" s="36"/>
      <c r="M993" s="36"/>
      <c r="N993" s="36"/>
      <c r="O993" s="36"/>
      <c r="P993" s="36"/>
      <c r="Q993" s="36"/>
      <c r="R993" s="36"/>
      <c r="S993" s="36"/>
      <c r="T993" s="36"/>
      <c r="U993" s="36"/>
      <c r="V993" s="42"/>
      <c r="W993" s="36"/>
    </row>
    <row r="994" spans="1:23" x14ac:dyDescent="0.25">
      <c r="A994" s="14"/>
      <c r="B994" s="14"/>
      <c r="C994" s="14"/>
      <c r="D994" s="14"/>
      <c r="E994" s="14"/>
      <c r="F994" s="35"/>
      <c r="G994" s="36"/>
      <c r="H994" s="36"/>
      <c r="I994" s="36"/>
      <c r="J994" s="136"/>
      <c r="K994" s="36"/>
      <c r="L994" s="36"/>
      <c r="M994" s="36"/>
      <c r="N994" s="36"/>
      <c r="O994" s="36"/>
      <c r="P994" s="36"/>
      <c r="Q994" s="36"/>
      <c r="R994" s="36"/>
      <c r="S994" s="36"/>
      <c r="T994" s="36"/>
      <c r="U994" s="36"/>
      <c r="V994" s="42"/>
      <c r="W994" s="36"/>
    </row>
    <row r="995" spans="1:23" x14ac:dyDescent="0.25">
      <c r="A995" s="14"/>
      <c r="B995" s="14"/>
      <c r="C995" s="14"/>
      <c r="D995" s="14"/>
      <c r="E995" s="14"/>
      <c r="F995" s="35"/>
      <c r="G995" s="36"/>
      <c r="H995" s="36"/>
      <c r="I995" s="36"/>
      <c r="J995" s="136"/>
      <c r="K995" s="36"/>
      <c r="L995" s="36"/>
      <c r="M995" s="36"/>
      <c r="N995" s="36"/>
      <c r="O995" s="36"/>
      <c r="P995" s="36"/>
      <c r="Q995" s="36"/>
      <c r="R995" s="36"/>
      <c r="S995" s="36"/>
      <c r="T995" s="36"/>
      <c r="U995" s="36"/>
      <c r="V995" s="42"/>
      <c r="W995" s="36"/>
    </row>
    <row r="996" spans="1:23" x14ac:dyDescent="0.25">
      <c r="A996" s="14"/>
      <c r="B996" s="14"/>
      <c r="C996" s="14"/>
      <c r="D996" s="14"/>
      <c r="E996" s="14"/>
      <c r="F996" s="35"/>
      <c r="G996" s="36"/>
      <c r="H996" s="36"/>
      <c r="I996" s="36"/>
      <c r="J996" s="136"/>
      <c r="K996" s="36"/>
      <c r="L996" s="36"/>
      <c r="M996" s="36"/>
      <c r="N996" s="36"/>
      <c r="O996" s="36"/>
      <c r="P996" s="36"/>
      <c r="Q996" s="36"/>
      <c r="R996" s="36"/>
      <c r="S996" s="36"/>
      <c r="T996" s="36"/>
      <c r="U996" s="36"/>
      <c r="V996" s="42"/>
      <c r="W996" s="36"/>
    </row>
    <row r="997" spans="1:23" x14ac:dyDescent="0.25">
      <c r="A997" s="14"/>
      <c r="B997" s="14"/>
      <c r="C997" s="14"/>
      <c r="D997" s="14"/>
      <c r="E997" s="14"/>
      <c r="F997" s="35"/>
      <c r="G997" s="14"/>
      <c r="H997" s="14"/>
      <c r="I997" s="14"/>
      <c r="J997" s="30"/>
      <c r="K997" s="14"/>
      <c r="L997" s="14"/>
      <c r="M997" s="14"/>
      <c r="N997" s="14"/>
      <c r="O997" s="14"/>
      <c r="P997" s="14"/>
      <c r="Q997" s="14"/>
      <c r="R997" s="14"/>
      <c r="S997" s="14"/>
      <c r="T997" s="14"/>
      <c r="U997" s="14"/>
      <c r="V997" s="35"/>
      <c r="W997" s="14"/>
    </row>
    <row r="998" spans="1:23" x14ac:dyDescent="0.25">
      <c r="A998" s="14"/>
      <c r="B998" s="14"/>
      <c r="C998" s="14"/>
      <c r="D998" s="14"/>
      <c r="E998" s="14"/>
      <c r="F998" s="35"/>
      <c r="G998" s="36"/>
      <c r="H998" s="36"/>
      <c r="I998" s="36"/>
      <c r="J998" s="136"/>
      <c r="K998" s="36"/>
      <c r="L998" s="36"/>
      <c r="M998" s="36"/>
      <c r="N998" s="36"/>
      <c r="O998" s="36"/>
      <c r="P998" s="36"/>
      <c r="Q998" s="36"/>
      <c r="R998" s="36"/>
      <c r="S998" s="36"/>
      <c r="T998" s="36"/>
      <c r="U998" s="36"/>
      <c r="V998" s="42"/>
      <c r="W998" s="36"/>
    </row>
    <row r="999" spans="1:23" x14ac:dyDescent="0.25">
      <c r="A999" s="14"/>
      <c r="B999" s="14"/>
      <c r="C999" s="14"/>
      <c r="D999" s="14"/>
      <c r="E999" s="14"/>
      <c r="F999" s="35"/>
      <c r="G999" s="36"/>
      <c r="H999" s="36"/>
      <c r="I999" s="36"/>
      <c r="J999" s="136"/>
      <c r="K999" s="36"/>
      <c r="L999" s="36"/>
      <c r="M999" s="36"/>
      <c r="N999" s="36"/>
      <c r="O999" s="36"/>
      <c r="P999" s="36"/>
      <c r="Q999" s="36"/>
      <c r="R999" s="36"/>
      <c r="S999" s="36"/>
      <c r="T999" s="36"/>
      <c r="U999" s="36"/>
      <c r="V999" s="42"/>
      <c r="W999" s="36"/>
    </row>
    <row r="1000" spans="1:23" x14ac:dyDescent="0.25">
      <c r="A1000" s="14"/>
      <c r="B1000" s="14"/>
      <c r="C1000" s="14"/>
      <c r="D1000" s="14"/>
      <c r="E1000" s="14"/>
      <c r="F1000" s="35"/>
      <c r="G1000" s="36"/>
      <c r="H1000" s="36"/>
      <c r="I1000" s="36"/>
      <c r="J1000" s="136"/>
      <c r="K1000" s="36"/>
      <c r="L1000" s="36"/>
      <c r="M1000" s="36"/>
      <c r="N1000" s="36"/>
      <c r="O1000" s="36"/>
      <c r="P1000" s="36"/>
      <c r="Q1000" s="36"/>
      <c r="R1000" s="36"/>
      <c r="S1000" s="36"/>
      <c r="T1000" s="36"/>
      <c r="U1000" s="36"/>
      <c r="V1000" s="42"/>
      <c r="W1000" s="36"/>
    </row>
    <row r="1001" spans="1:23" x14ac:dyDescent="0.25">
      <c r="A1001" s="14"/>
      <c r="B1001" s="14"/>
      <c r="C1001" s="14"/>
      <c r="D1001" s="14"/>
      <c r="E1001" s="14"/>
      <c r="F1001" s="35"/>
      <c r="G1001" s="36"/>
      <c r="H1001" s="36"/>
      <c r="I1001" s="36"/>
      <c r="J1001" s="136"/>
      <c r="K1001" s="36"/>
      <c r="L1001" s="36"/>
      <c r="M1001" s="36"/>
      <c r="N1001" s="36"/>
      <c r="O1001" s="36"/>
      <c r="P1001" s="36"/>
      <c r="Q1001" s="36"/>
      <c r="R1001" s="36"/>
      <c r="S1001" s="36"/>
      <c r="T1001" s="36"/>
      <c r="U1001" s="36"/>
      <c r="V1001" s="42"/>
      <c r="W1001" s="36"/>
    </row>
    <row r="1002" spans="1:23" x14ac:dyDescent="0.25">
      <c r="A1002" s="14"/>
      <c r="B1002" s="14"/>
      <c r="C1002" s="14"/>
      <c r="D1002" s="14"/>
      <c r="E1002" s="14"/>
      <c r="F1002" s="35"/>
      <c r="G1002" s="36"/>
      <c r="H1002" s="36"/>
      <c r="I1002" s="36"/>
      <c r="J1002" s="136"/>
      <c r="K1002" s="36"/>
      <c r="L1002" s="36"/>
      <c r="M1002" s="36"/>
      <c r="N1002" s="36"/>
      <c r="O1002" s="36"/>
      <c r="P1002" s="36"/>
      <c r="Q1002" s="36"/>
      <c r="R1002" s="36"/>
      <c r="S1002" s="36"/>
      <c r="T1002" s="36"/>
      <c r="U1002" s="36"/>
      <c r="V1002" s="42"/>
      <c r="W1002" s="36"/>
    </row>
    <row r="1003" spans="1:23" x14ac:dyDescent="0.25">
      <c r="A1003" s="14"/>
      <c r="B1003" s="14"/>
      <c r="C1003" s="14"/>
      <c r="D1003" s="14"/>
      <c r="E1003" s="14"/>
      <c r="F1003" s="35"/>
      <c r="G1003" s="14"/>
      <c r="H1003" s="14"/>
      <c r="I1003" s="14"/>
      <c r="J1003" s="30"/>
      <c r="K1003" s="14"/>
      <c r="L1003" s="14"/>
      <c r="M1003" s="14"/>
      <c r="N1003" s="14"/>
      <c r="O1003" s="14"/>
      <c r="P1003" s="14"/>
      <c r="Q1003" s="14"/>
      <c r="R1003" s="14"/>
      <c r="S1003" s="14"/>
      <c r="T1003" s="14"/>
      <c r="U1003" s="14"/>
      <c r="V1003" s="35"/>
      <c r="W1003" s="14"/>
    </row>
    <row r="1004" spans="1:23" x14ac:dyDescent="0.25">
      <c r="A1004" s="14"/>
      <c r="B1004" s="14"/>
      <c r="C1004" s="14"/>
      <c r="D1004" s="14"/>
      <c r="E1004" s="14"/>
      <c r="F1004" s="35"/>
      <c r="G1004" s="36"/>
      <c r="H1004" s="36"/>
      <c r="I1004" s="36"/>
      <c r="J1004" s="136"/>
      <c r="K1004" s="36"/>
      <c r="L1004" s="36"/>
      <c r="M1004" s="36"/>
      <c r="N1004" s="36"/>
      <c r="O1004" s="36"/>
      <c r="P1004" s="36"/>
      <c r="Q1004" s="36"/>
      <c r="R1004" s="36"/>
      <c r="S1004" s="36"/>
      <c r="T1004" s="36"/>
      <c r="U1004" s="36"/>
      <c r="V1004" s="42"/>
      <c r="W1004" s="36"/>
    </row>
    <row r="1005" spans="1:23" x14ac:dyDescent="0.25">
      <c r="A1005" s="14"/>
      <c r="B1005" s="14"/>
      <c r="C1005" s="14"/>
      <c r="D1005" s="14"/>
      <c r="E1005" s="14"/>
      <c r="F1005" s="35"/>
      <c r="G1005" s="36"/>
      <c r="H1005" s="36"/>
      <c r="I1005" s="36"/>
      <c r="J1005" s="136"/>
      <c r="K1005" s="36"/>
      <c r="L1005" s="36"/>
      <c r="M1005" s="36"/>
      <c r="N1005" s="36"/>
      <c r="O1005" s="36"/>
      <c r="P1005" s="36"/>
      <c r="Q1005" s="36"/>
      <c r="R1005" s="36"/>
      <c r="S1005" s="36"/>
      <c r="T1005" s="36"/>
      <c r="U1005" s="36"/>
      <c r="V1005" s="42"/>
      <c r="W1005" s="36"/>
    </row>
    <row r="1006" spans="1:23" x14ac:dyDescent="0.25">
      <c r="A1006" s="14"/>
      <c r="B1006" s="14"/>
      <c r="C1006" s="14"/>
      <c r="D1006" s="14"/>
      <c r="E1006" s="14"/>
      <c r="F1006" s="35"/>
      <c r="G1006" s="36"/>
      <c r="H1006" s="36"/>
      <c r="I1006" s="36"/>
      <c r="J1006" s="136"/>
      <c r="K1006" s="36"/>
      <c r="L1006" s="36"/>
      <c r="M1006" s="36"/>
      <c r="N1006" s="36"/>
      <c r="O1006" s="36"/>
      <c r="P1006" s="36"/>
      <c r="Q1006" s="36"/>
      <c r="R1006" s="36"/>
      <c r="S1006" s="36"/>
      <c r="T1006" s="36"/>
      <c r="U1006" s="36"/>
      <c r="V1006" s="42"/>
      <c r="W1006" s="36"/>
    </row>
    <row r="1007" spans="1:23" x14ac:dyDescent="0.25">
      <c r="A1007" s="14"/>
      <c r="B1007" s="14"/>
      <c r="C1007" s="14"/>
      <c r="D1007" s="14"/>
      <c r="E1007" s="14"/>
      <c r="F1007" s="35"/>
      <c r="G1007" s="36"/>
      <c r="H1007" s="36"/>
      <c r="I1007" s="36"/>
      <c r="J1007" s="136"/>
      <c r="K1007" s="36"/>
      <c r="L1007" s="36"/>
      <c r="M1007" s="36"/>
      <c r="N1007" s="36"/>
      <c r="O1007" s="36"/>
      <c r="P1007" s="36"/>
      <c r="Q1007" s="36"/>
      <c r="R1007" s="36"/>
      <c r="S1007" s="36"/>
      <c r="T1007" s="36"/>
      <c r="U1007" s="36"/>
      <c r="V1007" s="42"/>
      <c r="W1007" s="36"/>
    </row>
    <row r="1008" spans="1:23" x14ac:dyDescent="0.25">
      <c r="A1008" s="14"/>
      <c r="B1008" s="14"/>
      <c r="C1008" s="14"/>
      <c r="D1008" s="14"/>
      <c r="E1008" s="14"/>
      <c r="F1008" s="35"/>
      <c r="G1008" s="36"/>
      <c r="H1008" s="36"/>
      <c r="I1008" s="36"/>
      <c r="J1008" s="136"/>
      <c r="K1008" s="36"/>
      <c r="L1008" s="36"/>
      <c r="M1008" s="36"/>
      <c r="N1008" s="36"/>
      <c r="O1008" s="36"/>
      <c r="P1008" s="36"/>
      <c r="Q1008" s="36"/>
      <c r="R1008" s="36"/>
      <c r="S1008" s="36"/>
      <c r="T1008" s="36"/>
      <c r="U1008" s="36"/>
      <c r="V1008" s="42"/>
      <c r="W1008" s="36"/>
    </row>
    <row r="1009" spans="1:23" x14ac:dyDescent="0.25">
      <c r="A1009" s="14"/>
      <c r="B1009" s="14"/>
      <c r="C1009" s="14"/>
      <c r="D1009" s="14"/>
      <c r="E1009" s="14"/>
      <c r="F1009" s="35"/>
      <c r="G1009" s="14"/>
      <c r="H1009" s="14"/>
      <c r="I1009" s="14"/>
      <c r="J1009" s="30"/>
      <c r="K1009" s="14"/>
      <c r="L1009" s="14"/>
      <c r="M1009" s="14"/>
      <c r="N1009" s="14"/>
      <c r="O1009" s="14"/>
      <c r="P1009" s="14"/>
      <c r="Q1009" s="14"/>
      <c r="R1009" s="14"/>
      <c r="S1009" s="14"/>
      <c r="T1009" s="14"/>
      <c r="U1009" s="14"/>
      <c r="V1009" s="35"/>
      <c r="W1009" s="14"/>
    </row>
    <row r="1010" spans="1:23" x14ac:dyDescent="0.25">
      <c r="A1010" s="14"/>
      <c r="B1010" s="14"/>
      <c r="C1010" s="14"/>
      <c r="D1010" s="14"/>
      <c r="E1010" s="14"/>
      <c r="F1010" s="35"/>
      <c r="G1010" s="36"/>
      <c r="H1010" s="36"/>
      <c r="I1010" s="36"/>
      <c r="J1010" s="136"/>
      <c r="K1010" s="36"/>
      <c r="L1010" s="36"/>
      <c r="M1010" s="36"/>
      <c r="N1010" s="36"/>
      <c r="O1010" s="36"/>
      <c r="P1010" s="36"/>
      <c r="Q1010" s="36"/>
      <c r="R1010" s="36"/>
      <c r="S1010" s="36"/>
      <c r="T1010" s="36"/>
      <c r="U1010" s="36"/>
      <c r="V1010" s="42"/>
      <c r="W1010" s="36"/>
    </row>
    <row r="1011" spans="1:23" x14ac:dyDescent="0.25">
      <c r="A1011" s="14"/>
      <c r="B1011" s="14"/>
      <c r="C1011" s="14"/>
      <c r="D1011" s="14"/>
      <c r="E1011" s="14"/>
      <c r="F1011" s="35"/>
      <c r="G1011" s="36"/>
      <c r="H1011" s="36"/>
      <c r="I1011" s="36"/>
      <c r="J1011" s="136"/>
      <c r="K1011" s="36"/>
      <c r="L1011" s="36"/>
      <c r="M1011" s="36"/>
      <c r="N1011" s="36"/>
      <c r="O1011" s="36"/>
      <c r="P1011" s="36"/>
      <c r="Q1011" s="36"/>
      <c r="R1011" s="36"/>
      <c r="S1011" s="36"/>
      <c r="T1011" s="36"/>
      <c r="U1011" s="36"/>
      <c r="V1011" s="42"/>
      <c r="W1011" s="36"/>
    </row>
    <row r="1012" spans="1:23" x14ac:dyDescent="0.25">
      <c r="A1012" s="14"/>
      <c r="B1012" s="14"/>
      <c r="C1012" s="14"/>
      <c r="D1012" s="14"/>
      <c r="E1012" s="14"/>
      <c r="F1012" s="35"/>
      <c r="G1012" s="36"/>
      <c r="H1012" s="36"/>
      <c r="I1012" s="36"/>
      <c r="J1012" s="136"/>
      <c r="K1012" s="36"/>
      <c r="L1012" s="36"/>
      <c r="M1012" s="36"/>
      <c r="N1012" s="36"/>
      <c r="O1012" s="36"/>
      <c r="P1012" s="36"/>
      <c r="Q1012" s="36"/>
      <c r="R1012" s="36"/>
      <c r="S1012" s="36"/>
      <c r="T1012" s="36"/>
      <c r="U1012" s="36"/>
      <c r="V1012" s="42"/>
      <c r="W1012" s="36"/>
    </row>
    <row r="1013" spans="1:23" x14ac:dyDescent="0.25">
      <c r="A1013" s="14"/>
      <c r="B1013" s="14"/>
      <c r="C1013" s="14"/>
      <c r="D1013" s="14"/>
      <c r="E1013" s="14"/>
      <c r="F1013" s="35"/>
      <c r="G1013" s="36"/>
      <c r="H1013" s="36"/>
      <c r="I1013" s="36"/>
      <c r="J1013" s="136"/>
      <c r="K1013" s="36"/>
      <c r="L1013" s="36"/>
      <c r="M1013" s="36"/>
      <c r="N1013" s="36"/>
      <c r="O1013" s="36"/>
      <c r="P1013" s="36"/>
      <c r="Q1013" s="36"/>
      <c r="R1013" s="36"/>
      <c r="S1013" s="36"/>
      <c r="T1013" s="36"/>
      <c r="U1013" s="36"/>
      <c r="V1013" s="42"/>
      <c r="W1013" s="36"/>
    </row>
    <row r="1014" spans="1:23" x14ac:dyDescent="0.25">
      <c r="A1014" s="14"/>
      <c r="B1014" s="14"/>
      <c r="C1014" s="14"/>
      <c r="D1014" s="14"/>
      <c r="E1014" s="14"/>
      <c r="F1014" s="35"/>
      <c r="G1014" s="36"/>
      <c r="H1014" s="36"/>
      <c r="I1014" s="36"/>
      <c r="J1014" s="136"/>
      <c r="K1014" s="36"/>
      <c r="L1014" s="36"/>
      <c r="M1014" s="36"/>
      <c r="N1014" s="36"/>
      <c r="O1014" s="36"/>
      <c r="P1014" s="36"/>
      <c r="Q1014" s="36"/>
      <c r="R1014" s="36"/>
      <c r="S1014" s="36"/>
      <c r="T1014" s="36"/>
      <c r="U1014" s="36"/>
      <c r="V1014" s="42"/>
      <c r="W1014" s="36"/>
    </row>
    <row r="1015" spans="1:23" x14ac:dyDescent="0.25">
      <c r="A1015" s="14"/>
      <c r="B1015" s="14"/>
      <c r="C1015" s="14"/>
      <c r="D1015" s="14"/>
      <c r="E1015" s="14"/>
      <c r="F1015" s="35"/>
      <c r="G1015" s="14"/>
      <c r="H1015" s="14"/>
      <c r="I1015" s="14"/>
      <c r="J1015" s="30"/>
      <c r="K1015" s="14"/>
      <c r="L1015" s="14"/>
      <c r="M1015" s="14"/>
      <c r="N1015" s="14"/>
      <c r="O1015" s="14"/>
      <c r="P1015" s="14"/>
      <c r="Q1015" s="14"/>
      <c r="R1015" s="14"/>
      <c r="S1015" s="14"/>
      <c r="T1015" s="14"/>
      <c r="U1015" s="14"/>
      <c r="V1015" s="35"/>
      <c r="W1015" s="14"/>
    </row>
    <row r="1016" spans="1:23" x14ac:dyDescent="0.25">
      <c r="A1016" s="14"/>
      <c r="B1016" s="14"/>
      <c r="C1016" s="14"/>
      <c r="D1016" s="14"/>
      <c r="E1016" s="14"/>
      <c r="F1016" s="35"/>
      <c r="G1016" s="36"/>
      <c r="H1016" s="36"/>
      <c r="I1016" s="36"/>
      <c r="J1016" s="136"/>
      <c r="K1016" s="36"/>
      <c r="L1016" s="36"/>
      <c r="M1016" s="36"/>
      <c r="N1016" s="36"/>
      <c r="O1016" s="36"/>
      <c r="P1016" s="36"/>
      <c r="Q1016" s="36"/>
      <c r="R1016" s="36"/>
      <c r="S1016" s="36"/>
      <c r="T1016" s="36"/>
      <c r="U1016" s="36"/>
      <c r="V1016" s="42"/>
      <c r="W1016" s="36"/>
    </row>
    <row r="1017" spans="1:23" x14ac:dyDescent="0.25">
      <c r="A1017" s="14"/>
      <c r="B1017" s="14"/>
      <c r="C1017" s="14"/>
      <c r="D1017" s="14"/>
      <c r="E1017" s="14"/>
      <c r="F1017" s="35"/>
      <c r="G1017" s="36"/>
      <c r="H1017" s="36"/>
      <c r="I1017" s="36"/>
      <c r="J1017" s="136"/>
      <c r="K1017" s="36"/>
      <c r="L1017" s="36"/>
      <c r="M1017" s="36"/>
      <c r="N1017" s="36"/>
      <c r="O1017" s="36"/>
      <c r="P1017" s="36"/>
      <c r="Q1017" s="36"/>
      <c r="R1017" s="36"/>
      <c r="S1017" s="36"/>
      <c r="T1017" s="36"/>
      <c r="U1017" s="36"/>
      <c r="V1017" s="42"/>
      <c r="W1017" s="36"/>
    </row>
    <row r="1018" spans="1:23" x14ac:dyDescent="0.25">
      <c r="A1018" s="14"/>
      <c r="B1018" s="14"/>
      <c r="C1018" s="14"/>
      <c r="D1018" s="14"/>
      <c r="E1018" s="14"/>
      <c r="F1018" s="35"/>
      <c r="G1018" s="36"/>
      <c r="H1018" s="36"/>
      <c r="I1018" s="36"/>
      <c r="J1018" s="136"/>
      <c r="K1018" s="36"/>
      <c r="L1018" s="36"/>
      <c r="M1018" s="36"/>
      <c r="N1018" s="36"/>
      <c r="O1018" s="36"/>
      <c r="P1018" s="36"/>
      <c r="Q1018" s="36"/>
      <c r="R1018" s="36"/>
      <c r="S1018" s="36"/>
      <c r="T1018" s="36"/>
      <c r="U1018" s="36"/>
      <c r="V1018" s="42"/>
      <c r="W1018" s="36"/>
    </row>
    <row r="1019" spans="1:23" x14ac:dyDescent="0.25">
      <c r="A1019" s="14"/>
      <c r="B1019" s="14"/>
      <c r="C1019" s="14"/>
      <c r="D1019" s="14"/>
      <c r="E1019" s="14"/>
      <c r="F1019" s="35"/>
      <c r="G1019" s="36"/>
      <c r="H1019" s="36"/>
      <c r="I1019" s="36"/>
      <c r="J1019" s="136"/>
      <c r="K1019" s="36"/>
      <c r="L1019" s="36"/>
      <c r="M1019" s="36"/>
      <c r="N1019" s="36"/>
      <c r="O1019" s="36"/>
      <c r="P1019" s="36"/>
      <c r="Q1019" s="36"/>
      <c r="R1019" s="36"/>
      <c r="S1019" s="36"/>
      <c r="T1019" s="36"/>
      <c r="U1019" s="36"/>
      <c r="V1019" s="42"/>
      <c r="W1019" s="36"/>
    </row>
    <row r="1020" spans="1:23" x14ac:dyDescent="0.25">
      <c r="A1020" s="14"/>
      <c r="B1020" s="14"/>
      <c r="C1020" s="14"/>
      <c r="D1020" s="14"/>
      <c r="E1020" s="14"/>
      <c r="F1020" s="35"/>
      <c r="G1020" s="36"/>
      <c r="H1020" s="36"/>
      <c r="I1020" s="36"/>
      <c r="J1020" s="136"/>
      <c r="K1020" s="36"/>
      <c r="L1020" s="36"/>
      <c r="M1020" s="36"/>
      <c r="N1020" s="36"/>
      <c r="O1020" s="36"/>
      <c r="P1020" s="36"/>
      <c r="Q1020" s="36"/>
      <c r="R1020" s="36"/>
      <c r="S1020" s="36"/>
      <c r="T1020" s="36"/>
      <c r="U1020" s="36"/>
      <c r="V1020" s="42"/>
      <c r="W1020" s="36"/>
    </row>
    <row r="1021" spans="1:23" x14ac:dyDescent="0.25">
      <c r="A1021" s="14"/>
      <c r="B1021" s="14"/>
      <c r="C1021" s="14"/>
      <c r="D1021" s="14"/>
      <c r="E1021" s="14"/>
      <c r="F1021" s="35"/>
      <c r="G1021" s="14"/>
      <c r="H1021" s="14"/>
      <c r="I1021" s="14"/>
      <c r="J1021" s="30"/>
      <c r="K1021" s="14"/>
      <c r="L1021" s="14"/>
      <c r="M1021" s="14"/>
      <c r="N1021" s="14"/>
      <c r="O1021" s="14"/>
      <c r="P1021" s="14"/>
      <c r="Q1021" s="14"/>
      <c r="R1021" s="14"/>
      <c r="S1021" s="14"/>
      <c r="T1021" s="14"/>
      <c r="U1021" s="14"/>
      <c r="V1021" s="35"/>
      <c r="W1021" s="14"/>
    </row>
    <row r="1022" spans="1:23" x14ac:dyDescent="0.25">
      <c r="A1022" s="14"/>
      <c r="B1022" s="14"/>
      <c r="C1022" s="14"/>
      <c r="D1022" s="14"/>
      <c r="E1022" s="14"/>
      <c r="F1022" s="35"/>
      <c r="G1022" s="36"/>
      <c r="H1022" s="36"/>
      <c r="I1022" s="36"/>
      <c r="J1022" s="136"/>
      <c r="K1022" s="36"/>
      <c r="L1022" s="36"/>
      <c r="M1022" s="36"/>
      <c r="N1022" s="36"/>
      <c r="O1022" s="36"/>
      <c r="P1022" s="36"/>
      <c r="Q1022" s="36"/>
      <c r="R1022" s="36"/>
      <c r="S1022" s="36"/>
      <c r="T1022" s="36"/>
      <c r="U1022" s="36"/>
      <c r="V1022" s="42"/>
      <c r="W1022" s="36"/>
    </row>
    <row r="1023" spans="1:23" x14ac:dyDescent="0.25">
      <c r="A1023" s="14"/>
      <c r="B1023" s="14"/>
      <c r="C1023" s="14"/>
      <c r="D1023" s="14"/>
      <c r="E1023" s="14"/>
      <c r="F1023" s="35"/>
      <c r="G1023" s="36"/>
      <c r="H1023" s="36"/>
      <c r="I1023" s="36"/>
      <c r="J1023" s="136"/>
      <c r="K1023" s="36"/>
      <c r="L1023" s="36"/>
      <c r="M1023" s="36"/>
      <c r="N1023" s="36"/>
      <c r="O1023" s="36"/>
      <c r="P1023" s="36"/>
      <c r="Q1023" s="36"/>
      <c r="R1023" s="36"/>
      <c r="S1023" s="36"/>
      <c r="T1023" s="36"/>
      <c r="U1023" s="36"/>
      <c r="V1023" s="42"/>
      <c r="W1023" s="36"/>
    </row>
    <row r="1024" spans="1:23" x14ac:dyDescent="0.25">
      <c r="A1024" s="14"/>
      <c r="B1024" s="14"/>
      <c r="C1024" s="14"/>
      <c r="D1024" s="14"/>
      <c r="E1024" s="14"/>
      <c r="F1024" s="35"/>
      <c r="G1024" s="36"/>
      <c r="H1024" s="36"/>
      <c r="I1024" s="36"/>
      <c r="J1024" s="136"/>
      <c r="K1024" s="36"/>
      <c r="L1024" s="36"/>
      <c r="M1024" s="36"/>
      <c r="N1024" s="36"/>
      <c r="O1024" s="36"/>
      <c r="P1024" s="36"/>
      <c r="Q1024" s="36"/>
      <c r="R1024" s="36"/>
      <c r="S1024" s="36"/>
      <c r="T1024" s="36"/>
      <c r="U1024" s="36"/>
      <c r="V1024" s="42"/>
      <c r="W1024" s="36"/>
    </row>
    <row r="1025" spans="1:23" x14ac:dyDescent="0.25">
      <c r="A1025" s="14"/>
      <c r="B1025" s="14"/>
      <c r="C1025" s="14"/>
      <c r="D1025" s="14"/>
      <c r="E1025" s="14"/>
      <c r="F1025" s="35"/>
      <c r="G1025" s="36"/>
      <c r="H1025" s="36"/>
      <c r="I1025" s="36"/>
      <c r="J1025" s="136"/>
      <c r="K1025" s="36"/>
      <c r="L1025" s="36"/>
      <c r="M1025" s="36"/>
      <c r="N1025" s="36"/>
      <c r="O1025" s="36"/>
      <c r="P1025" s="36"/>
      <c r="Q1025" s="36"/>
      <c r="R1025" s="36"/>
      <c r="S1025" s="36"/>
      <c r="T1025" s="36"/>
      <c r="U1025" s="36"/>
      <c r="V1025" s="42"/>
      <c r="W1025" s="36"/>
    </row>
    <row r="1026" spans="1:23" x14ac:dyDescent="0.25">
      <c r="A1026" s="14"/>
      <c r="B1026" s="14"/>
      <c r="C1026" s="14"/>
      <c r="D1026" s="14"/>
      <c r="E1026" s="14"/>
      <c r="F1026" s="35"/>
      <c r="G1026" s="36"/>
      <c r="H1026" s="36"/>
      <c r="I1026" s="36"/>
      <c r="J1026" s="136"/>
      <c r="K1026" s="36"/>
      <c r="L1026" s="36"/>
      <c r="M1026" s="36"/>
      <c r="N1026" s="36"/>
      <c r="O1026" s="36"/>
      <c r="P1026" s="36"/>
      <c r="Q1026" s="36"/>
      <c r="R1026" s="36"/>
      <c r="S1026" s="36"/>
      <c r="T1026" s="36"/>
      <c r="U1026" s="36"/>
      <c r="V1026" s="42"/>
      <c r="W1026" s="36"/>
    </row>
    <row r="1027" spans="1:23" x14ac:dyDescent="0.25">
      <c r="A1027" s="14"/>
      <c r="B1027" s="14"/>
      <c r="C1027" s="14"/>
      <c r="D1027" s="14"/>
      <c r="E1027" s="14"/>
      <c r="F1027" s="35"/>
      <c r="G1027" s="14"/>
      <c r="H1027" s="14"/>
      <c r="I1027" s="14"/>
      <c r="J1027" s="30"/>
      <c r="K1027" s="14"/>
      <c r="L1027" s="14"/>
      <c r="M1027" s="14"/>
      <c r="N1027" s="14"/>
      <c r="O1027" s="14"/>
      <c r="P1027" s="14"/>
      <c r="Q1027" s="14"/>
      <c r="R1027" s="14"/>
      <c r="S1027" s="14"/>
      <c r="T1027" s="14"/>
      <c r="U1027" s="14"/>
      <c r="V1027" s="35"/>
      <c r="W1027" s="14"/>
    </row>
    <row r="1028" spans="1:23" x14ac:dyDescent="0.25">
      <c r="A1028" s="14"/>
      <c r="B1028" s="14"/>
      <c r="C1028" s="14"/>
      <c r="D1028" s="14"/>
      <c r="E1028" s="14"/>
      <c r="F1028" s="35"/>
      <c r="G1028" s="36"/>
      <c r="H1028" s="36"/>
      <c r="I1028" s="36"/>
      <c r="J1028" s="136"/>
      <c r="K1028" s="36"/>
      <c r="L1028" s="36"/>
      <c r="M1028" s="36"/>
      <c r="N1028" s="36"/>
      <c r="O1028" s="36"/>
      <c r="P1028" s="36"/>
      <c r="Q1028" s="36"/>
      <c r="R1028" s="36"/>
      <c r="S1028" s="36"/>
      <c r="T1028" s="36"/>
      <c r="U1028" s="36"/>
      <c r="V1028" s="42"/>
      <c r="W1028" s="36"/>
    </row>
    <row r="1029" spans="1:23" x14ac:dyDescent="0.25">
      <c r="A1029" s="14"/>
      <c r="B1029" s="14"/>
      <c r="C1029" s="14"/>
      <c r="D1029" s="14"/>
      <c r="E1029" s="14"/>
      <c r="F1029" s="35"/>
      <c r="G1029" s="36"/>
      <c r="H1029" s="36"/>
      <c r="I1029" s="36"/>
      <c r="J1029" s="136"/>
      <c r="K1029" s="36"/>
      <c r="L1029" s="36"/>
      <c r="M1029" s="36"/>
      <c r="N1029" s="36"/>
      <c r="O1029" s="36"/>
      <c r="P1029" s="36"/>
      <c r="Q1029" s="36"/>
      <c r="R1029" s="36"/>
      <c r="S1029" s="36"/>
      <c r="T1029" s="36"/>
      <c r="U1029" s="36"/>
      <c r="V1029" s="42"/>
      <c r="W1029" s="36"/>
    </row>
    <row r="1030" spans="1:23" x14ac:dyDescent="0.25">
      <c r="A1030" s="14"/>
      <c r="B1030" s="14"/>
      <c r="C1030" s="14"/>
      <c r="D1030" s="14"/>
      <c r="E1030" s="14"/>
      <c r="F1030" s="35"/>
      <c r="G1030" s="36"/>
      <c r="H1030" s="36"/>
      <c r="I1030" s="36"/>
      <c r="J1030" s="136"/>
      <c r="K1030" s="36"/>
      <c r="L1030" s="36"/>
      <c r="M1030" s="36"/>
      <c r="N1030" s="36"/>
      <c r="O1030" s="36"/>
      <c r="P1030" s="36"/>
      <c r="Q1030" s="36"/>
      <c r="R1030" s="36"/>
      <c r="S1030" s="36"/>
      <c r="T1030" s="36"/>
      <c r="U1030" s="36"/>
      <c r="V1030" s="42"/>
      <c r="W1030" s="36"/>
    </row>
    <row r="1031" spans="1:23" x14ac:dyDescent="0.25">
      <c r="A1031" s="14"/>
      <c r="B1031" s="14"/>
      <c r="C1031" s="14"/>
      <c r="D1031" s="14"/>
      <c r="E1031" s="14"/>
      <c r="F1031" s="35"/>
      <c r="G1031" s="36"/>
      <c r="H1031" s="36"/>
      <c r="I1031" s="36"/>
      <c r="J1031" s="136"/>
      <c r="K1031" s="36"/>
      <c r="L1031" s="36"/>
      <c r="M1031" s="36"/>
      <c r="N1031" s="36"/>
      <c r="O1031" s="36"/>
      <c r="P1031" s="36"/>
      <c r="Q1031" s="36"/>
      <c r="R1031" s="36"/>
      <c r="S1031" s="36"/>
      <c r="T1031" s="36"/>
      <c r="U1031" s="36"/>
      <c r="V1031" s="42"/>
      <c r="W1031" s="36"/>
    </row>
    <row r="1032" spans="1:23" x14ac:dyDescent="0.25">
      <c r="A1032" s="14"/>
      <c r="B1032" s="14"/>
      <c r="C1032" s="14"/>
      <c r="D1032" s="14"/>
      <c r="E1032" s="14"/>
      <c r="F1032" s="35"/>
      <c r="G1032" s="36"/>
      <c r="H1032" s="36"/>
      <c r="I1032" s="36"/>
      <c r="J1032" s="136"/>
      <c r="K1032" s="36"/>
      <c r="L1032" s="36"/>
      <c r="M1032" s="36"/>
      <c r="N1032" s="36"/>
      <c r="O1032" s="36"/>
      <c r="P1032" s="36"/>
      <c r="Q1032" s="36"/>
      <c r="R1032" s="36"/>
      <c r="S1032" s="36"/>
      <c r="T1032" s="36"/>
      <c r="U1032" s="36"/>
      <c r="V1032" s="42"/>
      <c r="W1032" s="36"/>
    </row>
    <row r="1033" spans="1:23" x14ac:dyDescent="0.25">
      <c r="A1033" s="14"/>
      <c r="B1033" s="14"/>
      <c r="C1033" s="14"/>
      <c r="D1033" s="14"/>
      <c r="E1033" s="14"/>
      <c r="F1033" s="35"/>
      <c r="G1033" s="14"/>
      <c r="H1033" s="14"/>
      <c r="I1033" s="14"/>
      <c r="J1033" s="30"/>
      <c r="K1033" s="14"/>
      <c r="L1033" s="14"/>
      <c r="M1033" s="14"/>
      <c r="N1033" s="14"/>
      <c r="O1033" s="14"/>
      <c r="P1033" s="14"/>
      <c r="Q1033" s="14"/>
      <c r="R1033" s="14"/>
      <c r="S1033" s="14"/>
      <c r="T1033" s="14"/>
      <c r="U1033" s="14"/>
      <c r="V1033" s="35"/>
      <c r="W1033" s="14"/>
    </row>
    <row r="1034" spans="1:23" x14ac:dyDescent="0.25">
      <c r="A1034" s="14"/>
      <c r="B1034" s="14"/>
      <c r="C1034" s="14"/>
      <c r="D1034" s="14"/>
      <c r="E1034" s="14"/>
      <c r="F1034" s="35"/>
      <c r="G1034" s="36"/>
      <c r="H1034" s="36"/>
      <c r="I1034" s="36"/>
      <c r="J1034" s="136"/>
      <c r="K1034" s="36"/>
      <c r="L1034" s="36"/>
      <c r="M1034" s="36"/>
      <c r="N1034" s="36"/>
      <c r="O1034" s="36"/>
      <c r="P1034" s="36"/>
      <c r="Q1034" s="36"/>
      <c r="R1034" s="36"/>
      <c r="S1034" s="36"/>
      <c r="T1034" s="36"/>
      <c r="U1034" s="36"/>
      <c r="V1034" s="42"/>
      <c r="W1034" s="36"/>
    </row>
    <row r="1035" spans="1:23" x14ac:dyDescent="0.25">
      <c r="A1035" s="14"/>
      <c r="B1035" s="14"/>
      <c r="C1035" s="14"/>
      <c r="D1035" s="14"/>
      <c r="E1035" s="14"/>
      <c r="F1035" s="35"/>
      <c r="G1035" s="36"/>
      <c r="H1035" s="36"/>
      <c r="I1035" s="36"/>
      <c r="J1035" s="136"/>
      <c r="K1035" s="36"/>
      <c r="L1035" s="36"/>
      <c r="M1035" s="36"/>
      <c r="N1035" s="36"/>
      <c r="O1035" s="36"/>
      <c r="P1035" s="36"/>
      <c r="Q1035" s="36"/>
      <c r="R1035" s="36"/>
      <c r="S1035" s="36"/>
      <c r="T1035" s="36"/>
      <c r="U1035" s="36"/>
      <c r="V1035" s="42"/>
      <c r="W1035" s="36"/>
    </row>
    <row r="1036" spans="1:23" x14ac:dyDescent="0.25">
      <c r="A1036" s="14"/>
      <c r="B1036" s="14"/>
      <c r="C1036" s="14"/>
      <c r="D1036" s="14"/>
      <c r="E1036" s="14"/>
      <c r="F1036" s="35"/>
      <c r="G1036" s="36"/>
      <c r="H1036" s="36"/>
      <c r="I1036" s="36"/>
      <c r="J1036" s="136"/>
      <c r="K1036" s="36"/>
      <c r="L1036" s="36"/>
      <c r="M1036" s="36"/>
      <c r="N1036" s="36"/>
      <c r="O1036" s="36"/>
      <c r="P1036" s="36"/>
      <c r="Q1036" s="36"/>
      <c r="R1036" s="36"/>
      <c r="S1036" s="36"/>
      <c r="T1036" s="36"/>
      <c r="U1036" s="36"/>
      <c r="V1036" s="42"/>
      <c r="W1036" s="36"/>
    </row>
    <row r="1037" spans="1:23" x14ac:dyDescent="0.25">
      <c r="A1037" s="14"/>
      <c r="B1037" s="14"/>
      <c r="C1037" s="14"/>
      <c r="D1037" s="14"/>
      <c r="E1037" s="14"/>
      <c r="F1037" s="35"/>
      <c r="G1037" s="36"/>
      <c r="H1037" s="36"/>
      <c r="I1037" s="36"/>
      <c r="J1037" s="136"/>
      <c r="K1037" s="36"/>
      <c r="L1037" s="36"/>
      <c r="M1037" s="36"/>
      <c r="N1037" s="36"/>
      <c r="O1037" s="36"/>
      <c r="P1037" s="36"/>
      <c r="Q1037" s="36"/>
      <c r="R1037" s="36"/>
      <c r="S1037" s="36"/>
      <c r="T1037" s="36"/>
      <c r="U1037" s="36"/>
      <c r="V1037" s="42"/>
      <c r="W1037" s="36"/>
    </row>
    <row r="1038" spans="1:23" x14ac:dyDescent="0.25">
      <c r="A1038" s="14"/>
      <c r="B1038" s="14"/>
      <c r="C1038" s="14"/>
      <c r="D1038" s="14"/>
      <c r="E1038" s="14"/>
      <c r="F1038" s="35"/>
      <c r="G1038" s="36"/>
      <c r="H1038" s="36"/>
      <c r="I1038" s="36"/>
      <c r="J1038" s="136"/>
      <c r="K1038" s="36"/>
      <c r="L1038" s="36"/>
      <c r="M1038" s="36"/>
      <c r="N1038" s="36"/>
      <c r="O1038" s="36"/>
      <c r="P1038" s="36"/>
      <c r="Q1038" s="36"/>
      <c r="R1038" s="36"/>
      <c r="S1038" s="36"/>
      <c r="T1038" s="36"/>
      <c r="U1038" s="36"/>
      <c r="V1038" s="42"/>
      <c r="W1038" s="36"/>
    </row>
    <row r="1039" spans="1:23" x14ac:dyDescent="0.25">
      <c r="A1039" s="14"/>
      <c r="B1039" s="14"/>
      <c r="C1039" s="14"/>
      <c r="D1039" s="14"/>
      <c r="E1039" s="14"/>
      <c r="F1039" s="35"/>
      <c r="G1039" s="14"/>
      <c r="H1039" s="14"/>
      <c r="I1039" s="14"/>
      <c r="J1039" s="30"/>
      <c r="K1039" s="14"/>
      <c r="L1039" s="14"/>
      <c r="M1039" s="14"/>
      <c r="N1039" s="14"/>
      <c r="O1039" s="14"/>
      <c r="P1039" s="14"/>
      <c r="Q1039" s="14"/>
      <c r="R1039" s="14"/>
      <c r="S1039" s="14"/>
      <c r="T1039" s="14"/>
      <c r="U1039" s="14"/>
      <c r="V1039" s="35"/>
      <c r="W1039" s="14"/>
    </row>
    <row r="1040" spans="1:23" x14ac:dyDescent="0.25">
      <c r="A1040" s="14"/>
      <c r="B1040" s="14"/>
      <c r="C1040" s="14"/>
      <c r="D1040" s="14"/>
      <c r="E1040" s="14"/>
      <c r="F1040" s="35"/>
      <c r="G1040" s="36"/>
      <c r="H1040" s="36"/>
      <c r="I1040" s="36"/>
      <c r="J1040" s="136"/>
      <c r="K1040" s="36"/>
      <c r="L1040" s="36"/>
      <c r="M1040" s="36"/>
      <c r="N1040" s="36"/>
      <c r="O1040" s="36"/>
      <c r="P1040" s="36"/>
      <c r="Q1040" s="36"/>
      <c r="R1040" s="36"/>
      <c r="S1040" s="36"/>
      <c r="T1040" s="36"/>
      <c r="U1040" s="36"/>
      <c r="V1040" s="42"/>
      <c r="W1040" s="36"/>
    </row>
    <row r="1041" spans="1:23" x14ac:dyDescent="0.25">
      <c r="A1041" s="14"/>
      <c r="B1041" s="14"/>
      <c r="C1041" s="14"/>
      <c r="D1041" s="14"/>
      <c r="E1041" s="14"/>
      <c r="F1041" s="35"/>
      <c r="G1041" s="36"/>
      <c r="H1041" s="36"/>
      <c r="I1041" s="36"/>
      <c r="J1041" s="136"/>
      <c r="K1041" s="36"/>
      <c r="L1041" s="36"/>
      <c r="M1041" s="36"/>
      <c r="N1041" s="36"/>
      <c r="O1041" s="36"/>
      <c r="P1041" s="36"/>
      <c r="Q1041" s="36"/>
      <c r="R1041" s="36"/>
      <c r="S1041" s="36"/>
      <c r="T1041" s="36"/>
      <c r="U1041" s="36"/>
      <c r="V1041" s="42"/>
      <c r="W1041" s="36"/>
    </row>
    <row r="1042" spans="1:23" x14ac:dyDescent="0.25">
      <c r="A1042" s="14"/>
      <c r="B1042" s="14"/>
      <c r="C1042" s="14"/>
      <c r="D1042" s="14"/>
      <c r="E1042" s="14"/>
      <c r="F1042" s="35"/>
      <c r="G1042" s="36"/>
      <c r="H1042" s="36"/>
      <c r="I1042" s="36"/>
      <c r="J1042" s="136"/>
      <c r="K1042" s="36"/>
      <c r="L1042" s="36"/>
      <c r="M1042" s="36"/>
      <c r="N1042" s="36"/>
      <c r="O1042" s="36"/>
      <c r="P1042" s="36"/>
      <c r="Q1042" s="36"/>
      <c r="R1042" s="36"/>
      <c r="S1042" s="36"/>
      <c r="T1042" s="36"/>
      <c r="U1042" s="36"/>
      <c r="V1042" s="42"/>
      <c r="W1042" s="36"/>
    </row>
    <row r="1043" spans="1:23" x14ac:dyDescent="0.25">
      <c r="A1043" s="14"/>
      <c r="B1043" s="14"/>
      <c r="C1043" s="14"/>
      <c r="D1043" s="14"/>
      <c r="E1043" s="14"/>
      <c r="F1043" s="35"/>
      <c r="G1043" s="36"/>
      <c r="H1043" s="36"/>
      <c r="I1043" s="36"/>
      <c r="J1043" s="136"/>
      <c r="K1043" s="36"/>
      <c r="L1043" s="36"/>
      <c r="M1043" s="36"/>
      <c r="N1043" s="36"/>
      <c r="O1043" s="36"/>
      <c r="P1043" s="36"/>
      <c r="Q1043" s="36"/>
      <c r="R1043" s="36"/>
      <c r="S1043" s="36"/>
      <c r="T1043" s="36"/>
      <c r="U1043" s="36"/>
      <c r="V1043" s="42"/>
      <c r="W1043" s="36"/>
    </row>
    <row r="1044" spans="1:23" x14ac:dyDescent="0.25">
      <c r="A1044" s="14"/>
      <c r="B1044" s="14"/>
      <c r="C1044" s="14"/>
      <c r="D1044" s="14"/>
      <c r="E1044" s="14"/>
      <c r="F1044" s="35"/>
      <c r="G1044" s="36"/>
      <c r="H1044" s="36"/>
      <c r="I1044" s="36"/>
      <c r="J1044" s="136"/>
      <c r="K1044" s="36"/>
      <c r="L1044" s="36"/>
      <c r="M1044" s="36"/>
      <c r="N1044" s="36"/>
      <c r="O1044" s="36"/>
      <c r="P1044" s="36"/>
      <c r="Q1044" s="36"/>
      <c r="R1044" s="36"/>
      <c r="S1044" s="36"/>
      <c r="T1044" s="36"/>
      <c r="U1044" s="36"/>
      <c r="V1044" s="42"/>
      <c r="W1044" s="36"/>
    </row>
    <row r="1045" spans="1:23" x14ac:dyDescent="0.25">
      <c r="A1045" s="14"/>
      <c r="B1045" s="14"/>
      <c r="C1045" s="14"/>
      <c r="D1045" s="14"/>
      <c r="E1045" s="14"/>
      <c r="F1045" s="35"/>
      <c r="G1045" s="14"/>
      <c r="H1045" s="14"/>
      <c r="I1045" s="14"/>
      <c r="J1045" s="30"/>
      <c r="K1045" s="14"/>
      <c r="L1045" s="14"/>
      <c r="M1045" s="14"/>
      <c r="N1045" s="14"/>
      <c r="O1045" s="14"/>
      <c r="P1045" s="14"/>
      <c r="Q1045" s="14"/>
      <c r="R1045" s="14"/>
      <c r="S1045" s="14"/>
      <c r="T1045" s="14"/>
      <c r="U1045" s="14"/>
      <c r="V1045" s="35"/>
      <c r="W1045" s="14"/>
    </row>
    <row r="1046" spans="1:23" x14ac:dyDescent="0.25">
      <c r="A1046" s="14"/>
      <c r="B1046" s="14"/>
      <c r="C1046" s="14"/>
      <c r="D1046" s="14"/>
      <c r="E1046" s="14"/>
      <c r="F1046" s="35"/>
      <c r="G1046" s="36"/>
      <c r="H1046" s="36"/>
      <c r="I1046" s="36"/>
      <c r="J1046" s="136"/>
      <c r="K1046" s="36"/>
      <c r="L1046" s="36"/>
      <c r="M1046" s="36"/>
      <c r="N1046" s="36"/>
      <c r="O1046" s="36"/>
      <c r="P1046" s="36"/>
      <c r="Q1046" s="36"/>
      <c r="R1046" s="36"/>
      <c r="S1046" s="36"/>
      <c r="T1046" s="36"/>
      <c r="U1046" s="36"/>
      <c r="V1046" s="42"/>
      <c r="W1046" s="36"/>
    </row>
    <row r="1047" spans="1:23" x14ac:dyDescent="0.25">
      <c r="A1047" s="14"/>
      <c r="B1047" s="14"/>
      <c r="C1047" s="14"/>
      <c r="D1047" s="14"/>
      <c r="E1047" s="14"/>
      <c r="F1047" s="35"/>
      <c r="G1047" s="36"/>
      <c r="H1047" s="36"/>
      <c r="I1047" s="36"/>
      <c r="J1047" s="136"/>
      <c r="K1047" s="36"/>
      <c r="L1047" s="36"/>
      <c r="M1047" s="36"/>
      <c r="N1047" s="36"/>
      <c r="O1047" s="36"/>
      <c r="P1047" s="36"/>
      <c r="Q1047" s="36"/>
      <c r="R1047" s="36"/>
      <c r="S1047" s="36"/>
      <c r="T1047" s="36"/>
      <c r="U1047" s="36"/>
      <c r="V1047" s="42"/>
      <c r="W1047" s="36"/>
    </row>
    <row r="1048" spans="1:23" x14ac:dyDescent="0.25">
      <c r="A1048" s="14"/>
      <c r="B1048" s="14"/>
      <c r="C1048" s="14"/>
      <c r="D1048" s="14"/>
      <c r="E1048" s="14"/>
      <c r="F1048" s="35"/>
      <c r="G1048" s="36"/>
      <c r="H1048" s="36"/>
      <c r="I1048" s="36"/>
      <c r="J1048" s="136"/>
      <c r="K1048" s="36"/>
      <c r="L1048" s="36"/>
      <c r="M1048" s="36"/>
      <c r="N1048" s="36"/>
      <c r="O1048" s="36"/>
      <c r="P1048" s="36"/>
      <c r="Q1048" s="36"/>
      <c r="R1048" s="36"/>
      <c r="S1048" s="36"/>
      <c r="T1048" s="36"/>
      <c r="U1048" s="36"/>
      <c r="V1048" s="42"/>
      <c r="W1048" s="36"/>
    </row>
    <row r="1049" spans="1:23" x14ac:dyDescent="0.25">
      <c r="A1049" s="14"/>
      <c r="B1049" s="14"/>
      <c r="C1049" s="14"/>
      <c r="D1049" s="14"/>
      <c r="E1049" s="14"/>
      <c r="F1049" s="35"/>
      <c r="G1049" s="36"/>
      <c r="H1049" s="36"/>
      <c r="I1049" s="36"/>
      <c r="J1049" s="136"/>
      <c r="K1049" s="36"/>
      <c r="L1049" s="36"/>
      <c r="M1049" s="36"/>
      <c r="N1049" s="36"/>
      <c r="O1049" s="36"/>
      <c r="P1049" s="36"/>
      <c r="Q1049" s="36"/>
      <c r="R1049" s="36"/>
      <c r="S1049" s="36"/>
      <c r="T1049" s="36"/>
      <c r="U1049" s="36"/>
      <c r="V1049" s="42"/>
      <c r="W1049" s="36"/>
    </row>
    <row r="1050" spans="1:23" x14ac:dyDescent="0.25">
      <c r="A1050" s="14"/>
      <c r="B1050" s="14"/>
      <c r="C1050" s="14"/>
      <c r="D1050" s="14"/>
      <c r="E1050" s="14"/>
      <c r="F1050" s="35"/>
      <c r="G1050" s="36"/>
      <c r="H1050" s="36"/>
      <c r="I1050" s="36"/>
      <c r="J1050" s="136"/>
      <c r="K1050" s="36"/>
      <c r="L1050" s="36"/>
      <c r="M1050" s="36"/>
      <c r="N1050" s="36"/>
      <c r="O1050" s="36"/>
      <c r="P1050" s="36"/>
      <c r="Q1050" s="36"/>
      <c r="R1050" s="36"/>
      <c r="S1050" s="36"/>
      <c r="T1050" s="36"/>
      <c r="U1050" s="36"/>
      <c r="V1050" s="42"/>
      <c r="W1050" s="36"/>
    </row>
    <row r="1051" spans="1:23" x14ac:dyDescent="0.25">
      <c r="A1051" s="14"/>
      <c r="B1051" s="14"/>
      <c r="C1051" s="14"/>
      <c r="D1051" s="14"/>
      <c r="E1051" s="14"/>
      <c r="F1051" s="35"/>
      <c r="G1051" s="14"/>
      <c r="H1051" s="14"/>
      <c r="I1051" s="14"/>
      <c r="J1051" s="30"/>
      <c r="K1051" s="14"/>
      <c r="L1051" s="14"/>
      <c r="M1051" s="14"/>
      <c r="N1051" s="14"/>
      <c r="O1051" s="14"/>
      <c r="P1051" s="14"/>
      <c r="Q1051" s="14"/>
      <c r="R1051" s="14"/>
      <c r="S1051" s="14"/>
      <c r="T1051" s="14"/>
      <c r="U1051" s="14"/>
      <c r="V1051" s="35"/>
      <c r="W1051" s="14"/>
    </row>
    <row r="1052" spans="1:23" x14ac:dyDescent="0.25">
      <c r="A1052" s="14"/>
      <c r="B1052" s="14"/>
      <c r="C1052" s="14"/>
      <c r="D1052" s="14"/>
      <c r="E1052" s="14"/>
      <c r="F1052" s="35"/>
      <c r="G1052" s="36"/>
      <c r="H1052" s="36"/>
      <c r="I1052" s="36"/>
      <c r="J1052" s="136"/>
      <c r="K1052" s="36"/>
      <c r="L1052" s="36"/>
      <c r="M1052" s="36"/>
      <c r="N1052" s="36"/>
      <c r="O1052" s="36"/>
      <c r="P1052" s="36"/>
      <c r="Q1052" s="36"/>
      <c r="R1052" s="36"/>
      <c r="S1052" s="36"/>
      <c r="T1052" s="36"/>
      <c r="U1052" s="36"/>
      <c r="V1052" s="42"/>
      <c r="W1052" s="36"/>
    </row>
    <row r="1053" spans="1:23" x14ac:dyDescent="0.25">
      <c r="A1053" s="14"/>
      <c r="B1053" s="14"/>
      <c r="C1053" s="14"/>
      <c r="D1053" s="14"/>
      <c r="E1053" s="14"/>
      <c r="F1053" s="35"/>
      <c r="G1053" s="36"/>
      <c r="H1053" s="36"/>
      <c r="I1053" s="36"/>
      <c r="J1053" s="136"/>
      <c r="K1053" s="36"/>
      <c r="L1053" s="36"/>
      <c r="M1053" s="36"/>
      <c r="N1053" s="36"/>
      <c r="O1053" s="36"/>
      <c r="P1053" s="36"/>
      <c r="Q1053" s="36"/>
      <c r="R1053" s="36"/>
      <c r="S1053" s="36"/>
      <c r="T1053" s="36"/>
      <c r="U1053" s="36"/>
      <c r="V1053" s="42"/>
      <c r="W1053" s="36"/>
    </row>
    <row r="1054" spans="1:23" x14ac:dyDescent="0.25">
      <c r="A1054" s="14"/>
      <c r="B1054" s="14"/>
      <c r="C1054" s="14"/>
      <c r="D1054" s="14"/>
      <c r="E1054" s="14"/>
      <c r="F1054" s="35"/>
      <c r="G1054" s="36"/>
      <c r="H1054" s="36"/>
      <c r="I1054" s="36"/>
      <c r="J1054" s="136"/>
      <c r="K1054" s="36"/>
      <c r="L1054" s="36"/>
      <c r="M1054" s="36"/>
      <c r="N1054" s="36"/>
      <c r="O1054" s="36"/>
      <c r="P1054" s="36"/>
      <c r="Q1054" s="36"/>
      <c r="R1054" s="36"/>
      <c r="S1054" s="36"/>
      <c r="T1054" s="36"/>
      <c r="U1054" s="36"/>
      <c r="V1054" s="42"/>
      <c r="W1054" s="36"/>
    </row>
    <row r="1055" spans="1:23" x14ac:dyDescent="0.25">
      <c r="A1055" s="14"/>
      <c r="B1055" s="14"/>
      <c r="C1055" s="14"/>
      <c r="D1055" s="14"/>
      <c r="E1055" s="14"/>
      <c r="F1055" s="35"/>
      <c r="G1055" s="36"/>
      <c r="H1055" s="36"/>
      <c r="I1055" s="36"/>
      <c r="J1055" s="136"/>
      <c r="K1055" s="36"/>
      <c r="L1055" s="36"/>
      <c r="M1055" s="36"/>
      <c r="N1055" s="36"/>
      <c r="O1055" s="36"/>
      <c r="P1055" s="36"/>
      <c r="Q1055" s="36"/>
      <c r="R1055" s="36"/>
      <c r="S1055" s="36"/>
      <c r="T1055" s="36"/>
      <c r="U1055" s="36"/>
      <c r="V1055" s="42"/>
      <c r="W1055" s="36"/>
    </row>
    <row r="1056" spans="1:23" x14ac:dyDescent="0.25">
      <c r="A1056" s="14"/>
      <c r="B1056" s="14"/>
      <c r="C1056" s="14"/>
      <c r="D1056" s="14"/>
      <c r="E1056" s="14"/>
      <c r="F1056" s="35"/>
      <c r="G1056" s="36"/>
      <c r="H1056" s="36"/>
      <c r="I1056" s="36"/>
      <c r="J1056" s="136"/>
      <c r="K1056" s="36"/>
      <c r="L1056" s="36"/>
      <c r="M1056" s="36"/>
      <c r="N1056" s="36"/>
      <c r="O1056" s="36"/>
      <c r="P1056" s="36"/>
      <c r="Q1056" s="36"/>
      <c r="R1056" s="36"/>
      <c r="S1056" s="36"/>
      <c r="T1056" s="36"/>
      <c r="U1056" s="36"/>
      <c r="V1056" s="42"/>
      <c r="W1056" s="36"/>
    </row>
    <row r="1057" spans="1:23" x14ac:dyDescent="0.25">
      <c r="A1057" s="14"/>
      <c r="B1057" s="14"/>
      <c r="C1057" s="14"/>
      <c r="D1057" s="14"/>
      <c r="E1057" s="14"/>
      <c r="F1057" s="35"/>
      <c r="G1057" s="14"/>
      <c r="H1057" s="14"/>
      <c r="I1057" s="14"/>
      <c r="J1057" s="30"/>
      <c r="K1057" s="14"/>
      <c r="L1057" s="14"/>
      <c r="M1057" s="14"/>
      <c r="N1057" s="14"/>
      <c r="O1057" s="14"/>
      <c r="P1057" s="14"/>
      <c r="Q1057" s="14"/>
      <c r="R1057" s="14"/>
      <c r="S1057" s="14"/>
      <c r="T1057" s="14"/>
      <c r="U1057" s="14"/>
      <c r="V1057" s="35"/>
      <c r="W1057" s="14"/>
    </row>
    <row r="1058" spans="1:23" x14ac:dyDescent="0.25">
      <c r="A1058" s="14"/>
      <c r="B1058" s="14"/>
      <c r="C1058" s="14"/>
      <c r="D1058" s="14"/>
      <c r="E1058" s="14"/>
      <c r="F1058" s="35"/>
      <c r="G1058" s="36"/>
      <c r="H1058" s="36"/>
      <c r="I1058" s="36"/>
      <c r="J1058" s="136"/>
      <c r="K1058" s="36"/>
      <c r="L1058" s="36"/>
      <c r="M1058" s="36"/>
      <c r="N1058" s="36"/>
      <c r="O1058" s="36"/>
      <c r="P1058" s="36"/>
      <c r="Q1058" s="36"/>
      <c r="R1058" s="36"/>
      <c r="S1058" s="36"/>
      <c r="T1058" s="36"/>
      <c r="U1058" s="36"/>
      <c r="V1058" s="42"/>
      <c r="W1058" s="36"/>
    </row>
    <row r="1059" spans="1:23" x14ac:dyDescent="0.25">
      <c r="A1059" s="14"/>
      <c r="B1059" s="14"/>
      <c r="C1059" s="14"/>
      <c r="D1059" s="14"/>
      <c r="E1059" s="14"/>
      <c r="F1059" s="35"/>
      <c r="G1059" s="36"/>
      <c r="H1059" s="36"/>
      <c r="I1059" s="36"/>
      <c r="J1059" s="136"/>
      <c r="K1059" s="36"/>
      <c r="L1059" s="36"/>
      <c r="M1059" s="36"/>
      <c r="N1059" s="36"/>
      <c r="O1059" s="36"/>
      <c r="P1059" s="36"/>
      <c r="Q1059" s="36"/>
      <c r="R1059" s="36"/>
      <c r="S1059" s="36"/>
      <c r="T1059" s="36"/>
      <c r="U1059" s="36"/>
      <c r="V1059" s="42"/>
      <c r="W1059" s="36"/>
    </row>
    <row r="1060" spans="1:23" x14ac:dyDescent="0.25">
      <c r="A1060" s="14"/>
      <c r="B1060" s="14"/>
      <c r="C1060" s="14"/>
      <c r="D1060" s="14"/>
      <c r="E1060" s="14"/>
      <c r="F1060" s="35"/>
      <c r="G1060" s="36"/>
      <c r="H1060" s="36"/>
      <c r="I1060" s="36"/>
      <c r="J1060" s="136"/>
      <c r="K1060" s="36"/>
      <c r="L1060" s="36"/>
      <c r="M1060" s="36"/>
      <c r="N1060" s="36"/>
      <c r="O1060" s="36"/>
      <c r="P1060" s="36"/>
      <c r="Q1060" s="36"/>
      <c r="R1060" s="36"/>
      <c r="S1060" s="36"/>
      <c r="T1060" s="36"/>
      <c r="U1060" s="36"/>
      <c r="V1060" s="42"/>
      <c r="W1060" s="36"/>
    </row>
    <row r="1061" spans="1:23" x14ac:dyDescent="0.25">
      <c r="A1061" s="14"/>
      <c r="B1061" s="14"/>
      <c r="C1061" s="14"/>
      <c r="D1061" s="14"/>
      <c r="E1061" s="14"/>
      <c r="F1061" s="35"/>
      <c r="G1061" s="36"/>
      <c r="H1061" s="36"/>
      <c r="I1061" s="36"/>
      <c r="J1061" s="136"/>
      <c r="K1061" s="36"/>
      <c r="L1061" s="36"/>
      <c r="M1061" s="36"/>
      <c r="N1061" s="36"/>
      <c r="O1061" s="36"/>
      <c r="P1061" s="36"/>
      <c r="Q1061" s="36"/>
      <c r="R1061" s="36"/>
      <c r="S1061" s="36"/>
      <c r="T1061" s="36"/>
      <c r="U1061" s="36"/>
      <c r="V1061" s="42"/>
      <c r="W1061" s="36"/>
    </row>
    <row r="1062" spans="1:23" x14ac:dyDescent="0.25">
      <c r="A1062" s="14"/>
      <c r="B1062" s="14"/>
      <c r="C1062" s="14"/>
      <c r="D1062" s="14"/>
      <c r="E1062" s="14"/>
      <c r="F1062" s="35"/>
      <c r="G1062" s="36"/>
      <c r="H1062" s="36"/>
      <c r="I1062" s="36"/>
      <c r="J1062" s="136"/>
      <c r="K1062" s="36"/>
      <c r="L1062" s="36"/>
      <c r="M1062" s="36"/>
      <c r="N1062" s="36"/>
      <c r="O1062" s="36"/>
      <c r="P1062" s="36"/>
      <c r="Q1062" s="36"/>
      <c r="R1062" s="36"/>
      <c r="S1062" s="36"/>
      <c r="T1062" s="36"/>
      <c r="U1062" s="36"/>
      <c r="V1062" s="42"/>
      <c r="W1062" s="36"/>
    </row>
    <row r="1063" spans="1:23" x14ac:dyDescent="0.25">
      <c r="A1063" s="14"/>
      <c r="B1063" s="14"/>
      <c r="C1063" s="14"/>
      <c r="D1063" s="14"/>
      <c r="E1063" s="14"/>
      <c r="F1063" s="35"/>
      <c r="G1063" s="14"/>
      <c r="H1063" s="14"/>
      <c r="I1063" s="14"/>
      <c r="J1063" s="30"/>
      <c r="K1063" s="14"/>
      <c r="L1063" s="14"/>
      <c r="M1063" s="14"/>
      <c r="N1063" s="14"/>
      <c r="O1063" s="14"/>
      <c r="P1063" s="14"/>
      <c r="Q1063" s="14"/>
      <c r="R1063" s="14"/>
      <c r="S1063" s="14"/>
      <c r="T1063" s="14"/>
      <c r="U1063" s="14"/>
      <c r="V1063" s="35"/>
      <c r="W1063" s="14"/>
    </row>
    <row r="1064" spans="1:23" x14ac:dyDescent="0.25">
      <c r="A1064" s="14"/>
      <c r="B1064" s="14"/>
      <c r="C1064" s="14"/>
      <c r="D1064" s="14"/>
      <c r="E1064" s="14"/>
      <c r="F1064" s="35"/>
      <c r="G1064" s="36"/>
      <c r="H1064" s="36"/>
      <c r="I1064" s="36"/>
      <c r="J1064" s="136"/>
      <c r="K1064" s="36"/>
      <c r="L1064" s="36"/>
      <c r="M1064" s="36"/>
      <c r="N1064" s="36"/>
      <c r="O1064" s="36"/>
      <c r="P1064" s="36"/>
      <c r="Q1064" s="36"/>
      <c r="R1064" s="36"/>
      <c r="S1064" s="36"/>
      <c r="T1064" s="36"/>
      <c r="U1064" s="36"/>
      <c r="V1064" s="42"/>
      <c r="W1064" s="36"/>
    </row>
    <row r="1065" spans="1:23" x14ac:dyDescent="0.25">
      <c r="A1065" s="14"/>
      <c r="B1065" s="14"/>
      <c r="C1065" s="14"/>
      <c r="D1065" s="14"/>
      <c r="E1065" s="14"/>
      <c r="F1065" s="35"/>
      <c r="G1065" s="36"/>
      <c r="H1065" s="36"/>
      <c r="I1065" s="36"/>
      <c r="J1065" s="136"/>
      <c r="K1065" s="36"/>
      <c r="L1065" s="36"/>
      <c r="M1065" s="36"/>
      <c r="N1065" s="36"/>
      <c r="O1065" s="36"/>
      <c r="P1065" s="36"/>
      <c r="Q1065" s="36"/>
      <c r="R1065" s="36"/>
      <c r="S1065" s="36"/>
      <c r="T1065" s="36"/>
      <c r="U1065" s="36"/>
      <c r="V1065" s="42"/>
      <c r="W1065" s="36"/>
    </row>
    <row r="1066" spans="1:23" x14ac:dyDescent="0.25">
      <c r="A1066" s="14"/>
      <c r="B1066" s="14"/>
      <c r="C1066" s="14"/>
      <c r="D1066" s="14"/>
      <c r="E1066" s="14"/>
      <c r="F1066" s="35"/>
      <c r="G1066" s="36"/>
      <c r="H1066" s="36"/>
      <c r="I1066" s="36"/>
      <c r="J1066" s="136"/>
      <c r="K1066" s="36"/>
      <c r="L1066" s="36"/>
      <c r="M1066" s="36"/>
      <c r="N1066" s="36"/>
      <c r="O1066" s="36"/>
      <c r="P1066" s="36"/>
      <c r="Q1066" s="36"/>
      <c r="R1066" s="36"/>
      <c r="S1066" s="36"/>
      <c r="T1066" s="36"/>
      <c r="U1066" s="36"/>
      <c r="V1066" s="42"/>
      <c r="W1066" s="36"/>
    </row>
    <row r="1067" spans="1:23" x14ac:dyDescent="0.25">
      <c r="A1067" s="14"/>
      <c r="B1067" s="14"/>
      <c r="C1067" s="14"/>
      <c r="D1067" s="14"/>
      <c r="E1067" s="14"/>
      <c r="F1067" s="35"/>
      <c r="G1067" s="36"/>
      <c r="H1067" s="36"/>
      <c r="I1067" s="36"/>
      <c r="J1067" s="136"/>
      <c r="K1067" s="36"/>
      <c r="L1067" s="36"/>
      <c r="M1067" s="36"/>
      <c r="N1067" s="36"/>
      <c r="O1067" s="36"/>
      <c r="P1067" s="36"/>
      <c r="Q1067" s="36"/>
      <c r="R1067" s="36"/>
      <c r="S1067" s="36"/>
      <c r="T1067" s="36"/>
      <c r="U1067" s="36"/>
      <c r="V1067" s="42"/>
      <c r="W1067" s="36"/>
    </row>
    <row r="1068" spans="1:23" x14ac:dyDescent="0.25">
      <c r="A1068" s="14"/>
      <c r="B1068" s="14"/>
      <c r="C1068" s="14"/>
      <c r="D1068" s="14"/>
      <c r="E1068" s="14"/>
      <c r="F1068" s="35"/>
      <c r="G1068" s="36"/>
      <c r="H1068" s="36"/>
      <c r="I1068" s="36"/>
      <c r="J1068" s="136"/>
      <c r="K1068" s="36"/>
      <c r="L1068" s="36"/>
      <c r="M1068" s="36"/>
      <c r="N1068" s="36"/>
      <c r="O1068" s="36"/>
      <c r="P1068" s="36"/>
      <c r="Q1068" s="36"/>
      <c r="R1068" s="36"/>
      <c r="S1068" s="36"/>
      <c r="T1068" s="36"/>
      <c r="U1068" s="36"/>
      <c r="V1068" s="42"/>
      <c r="W1068" s="36"/>
    </row>
    <row r="1069" spans="1:23" x14ac:dyDescent="0.25">
      <c r="A1069" s="14"/>
      <c r="B1069" s="14"/>
      <c r="C1069" s="14"/>
      <c r="D1069" s="14"/>
      <c r="E1069" s="14"/>
      <c r="F1069" s="35"/>
      <c r="G1069" s="14"/>
      <c r="H1069" s="14"/>
      <c r="I1069" s="14"/>
      <c r="J1069" s="30"/>
      <c r="K1069" s="14"/>
      <c r="L1069" s="14"/>
      <c r="M1069" s="14"/>
      <c r="N1069" s="14"/>
      <c r="O1069" s="14"/>
      <c r="P1069" s="14"/>
      <c r="Q1069" s="14"/>
      <c r="R1069" s="14"/>
      <c r="S1069" s="14"/>
      <c r="T1069" s="14"/>
      <c r="U1069" s="14"/>
      <c r="V1069" s="35"/>
      <c r="W1069" s="14"/>
    </row>
    <row r="1070" spans="1:23" x14ac:dyDescent="0.25">
      <c r="A1070" s="14"/>
      <c r="B1070" s="14"/>
      <c r="C1070" s="14"/>
      <c r="D1070" s="14"/>
      <c r="E1070" s="14"/>
      <c r="F1070" s="35"/>
      <c r="G1070" s="36"/>
      <c r="H1070" s="36"/>
      <c r="I1070" s="36"/>
      <c r="J1070" s="136"/>
      <c r="K1070" s="36"/>
      <c r="L1070" s="36"/>
      <c r="M1070" s="36"/>
      <c r="N1070" s="36"/>
      <c r="O1070" s="36"/>
      <c r="P1070" s="36"/>
      <c r="Q1070" s="36"/>
      <c r="R1070" s="36"/>
      <c r="S1070" s="36"/>
      <c r="T1070" s="36"/>
      <c r="U1070" s="36"/>
      <c r="V1070" s="42"/>
      <c r="W1070" s="36"/>
    </row>
    <row r="1071" spans="1:23" x14ac:dyDescent="0.25">
      <c r="A1071" s="14"/>
      <c r="B1071" s="14"/>
      <c r="C1071" s="14"/>
      <c r="D1071" s="14"/>
      <c r="E1071" s="14"/>
      <c r="F1071" s="35"/>
      <c r="G1071" s="36"/>
      <c r="H1071" s="36"/>
      <c r="I1071" s="36"/>
      <c r="J1071" s="136"/>
      <c r="K1071" s="36"/>
      <c r="L1071" s="36"/>
      <c r="M1071" s="36"/>
      <c r="N1071" s="36"/>
      <c r="O1071" s="36"/>
      <c r="P1071" s="36"/>
      <c r="Q1071" s="36"/>
      <c r="R1071" s="36"/>
      <c r="S1071" s="36"/>
      <c r="T1071" s="36"/>
      <c r="U1071" s="36"/>
      <c r="V1071" s="42"/>
      <c r="W1071" s="36"/>
    </row>
    <row r="1072" spans="1:23" x14ac:dyDescent="0.25">
      <c r="A1072" s="14"/>
      <c r="B1072" s="14"/>
      <c r="C1072" s="14"/>
      <c r="D1072" s="14"/>
      <c r="E1072" s="14"/>
      <c r="F1072" s="35"/>
      <c r="G1072" s="36"/>
      <c r="H1072" s="36"/>
      <c r="I1072" s="36"/>
      <c r="J1072" s="136"/>
      <c r="K1072" s="36"/>
      <c r="L1072" s="36"/>
      <c r="M1072" s="36"/>
      <c r="N1072" s="36"/>
      <c r="O1072" s="36"/>
      <c r="P1072" s="36"/>
      <c r="Q1072" s="36"/>
      <c r="R1072" s="36"/>
      <c r="S1072" s="36"/>
      <c r="T1072" s="36"/>
      <c r="U1072" s="36"/>
      <c r="V1072" s="42"/>
      <c r="W1072" s="36"/>
    </row>
    <row r="1073" spans="1:23" x14ac:dyDescent="0.25">
      <c r="A1073" s="14"/>
      <c r="B1073" s="14"/>
      <c r="C1073" s="14"/>
      <c r="D1073" s="14"/>
      <c r="E1073" s="14"/>
      <c r="F1073" s="35"/>
      <c r="G1073" s="36"/>
      <c r="H1073" s="36"/>
      <c r="I1073" s="36"/>
      <c r="J1073" s="136"/>
      <c r="K1073" s="36"/>
      <c r="L1073" s="36"/>
      <c r="M1073" s="36"/>
      <c r="N1073" s="36"/>
      <c r="O1073" s="36"/>
      <c r="P1073" s="36"/>
      <c r="Q1073" s="36"/>
      <c r="R1073" s="36"/>
      <c r="S1073" s="36"/>
      <c r="T1073" s="36"/>
      <c r="U1073" s="36"/>
      <c r="V1073" s="42"/>
      <c r="W1073" s="36"/>
    </row>
    <row r="1074" spans="1:23" x14ac:dyDescent="0.25">
      <c r="A1074" s="14"/>
      <c r="B1074" s="14"/>
      <c r="C1074" s="14"/>
      <c r="D1074" s="14"/>
      <c r="E1074" s="14"/>
      <c r="F1074" s="35"/>
      <c r="G1074" s="36"/>
      <c r="H1074" s="36"/>
      <c r="I1074" s="36"/>
      <c r="J1074" s="136"/>
      <c r="K1074" s="36"/>
      <c r="L1074" s="36"/>
      <c r="M1074" s="36"/>
      <c r="N1074" s="36"/>
      <c r="O1074" s="36"/>
      <c r="P1074" s="36"/>
      <c r="Q1074" s="36"/>
      <c r="R1074" s="36"/>
      <c r="S1074" s="36"/>
      <c r="T1074" s="36"/>
      <c r="U1074" s="36"/>
      <c r="V1074" s="42"/>
      <c r="W1074" s="36"/>
    </row>
    <row r="1075" spans="1:23" x14ac:dyDescent="0.25">
      <c r="A1075" s="14"/>
      <c r="B1075" s="14"/>
      <c r="C1075" s="14"/>
      <c r="D1075" s="14"/>
      <c r="E1075" s="14"/>
      <c r="F1075" s="35"/>
      <c r="G1075" s="14"/>
      <c r="H1075" s="14"/>
      <c r="I1075" s="14"/>
      <c r="J1075" s="30"/>
      <c r="K1075" s="14"/>
      <c r="L1075" s="14"/>
      <c r="M1075" s="14"/>
      <c r="N1075" s="14"/>
      <c r="O1075" s="14"/>
      <c r="P1075" s="14"/>
      <c r="Q1075" s="14"/>
      <c r="R1075" s="14"/>
      <c r="S1075" s="14"/>
      <c r="T1075" s="14"/>
      <c r="U1075" s="14"/>
      <c r="V1075" s="35"/>
      <c r="W1075" s="14"/>
    </row>
    <row r="1076" spans="1:23" x14ac:dyDescent="0.25">
      <c r="A1076" s="14"/>
      <c r="B1076" s="14"/>
      <c r="C1076" s="14"/>
      <c r="D1076" s="14"/>
      <c r="E1076" s="14"/>
      <c r="F1076" s="35"/>
      <c r="G1076" s="36"/>
      <c r="H1076" s="36"/>
      <c r="I1076" s="36"/>
      <c r="J1076" s="136"/>
      <c r="K1076" s="36"/>
      <c r="L1076" s="36"/>
      <c r="M1076" s="36"/>
      <c r="N1076" s="36"/>
      <c r="O1076" s="36"/>
      <c r="P1076" s="36"/>
      <c r="Q1076" s="36"/>
      <c r="R1076" s="36"/>
      <c r="S1076" s="36"/>
      <c r="T1076" s="36"/>
      <c r="U1076" s="36"/>
      <c r="V1076" s="42"/>
      <c r="W1076" s="36"/>
    </row>
    <row r="1077" spans="1:23" x14ac:dyDescent="0.25">
      <c r="A1077" s="14"/>
      <c r="B1077" s="14"/>
      <c r="C1077" s="14"/>
      <c r="D1077" s="14"/>
      <c r="E1077" s="14"/>
      <c r="F1077" s="35"/>
      <c r="G1077" s="36"/>
      <c r="H1077" s="36"/>
      <c r="I1077" s="36"/>
      <c r="J1077" s="136"/>
      <c r="K1077" s="36"/>
      <c r="L1077" s="36"/>
      <c r="M1077" s="36"/>
      <c r="N1077" s="36"/>
      <c r="O1077" s="36"/>
      <c r="P1077" s="36"/>
      <c r="Q1077" s="36"/>
      <c r="R1077" s="36"/>
      <c r="S1077" s="36"/>
      <c r="T1077" s="36"/>
      <c r="U1077" s="36"/>
      <c r="V1077" s="42"/>
      <c r="W1077" s="36"/>
    </row>
    <row r="1078" spans="1:23" x14ac:dyDescent="0.25">
      <c r="A1078" s="14"/>
      <c r="B1078" s="14"/>
      <c r="C1078" s="14"/>
      <c r="D1078" s="14"/>
      <c r="E1078" s="14"/>
      <c r="F1078" s="35"/>
      <c r="G1078" s="36"/>
      <c r="H1078" s="36"/>
      <c r="I1078" s="36"/>
      <c r="J1078" s="136"/>
      <c r="K1078" s="36"/>
      <c r="L1078" s="36"/>
      <c r="M1078" s="36"/>
      <c r="N1078" s="36"/>
      <c r="O1078" s="36"/>
      <c r="P1078" s="36"/>
      <c r="Q1078" s="36"/>
      <c r="R1078" s="36"/>
      <c r="S1078" s="36"/>
      <c r="T1078" s="36"/>
      <c r="U1078" s="36"/>
      <c r="V1078" s="42"/>
      <c r="W1078" s="36"/>
    </row>
    <row r="1079" spans="1:23" x14ac:dyDescent="0.25">
      <c r="A1079" s="14"/>
      <c r="B1079" s="14"/>
      <c r="C1079" s="14"/>
      <c r="D1079" s="14"/>
      <c r="E1079" s="14"/>
      <c r="F1079" s="35"/>
      <c r="G1079" s="36"/>
      <c r="H1079" s="36"/>
      <c r="I1079" s="36"/>
      <c r="J1079" s="136"/>
      <c r="K1079" s="36"/>
      <c r="L1079" s="36"/>
      <c r="M1079" s="36"/>
      <c r="N1079" s="36"/>
      <c r="O1079" s="36"/>
      <c r="P1079" s="36"/>
      <c r="Q1079" s="36"/>
      <c r="R1079" s="36"/>
      <c r="S1079" s="36"/>
      <c r="T1079" s="36"/>
      <c r="U1079" s="36"/>
      <c r="V1079" s="42"/>
      <c r="W1079" s="36"/>
    </row>
    <row r="1080" spans="1:23" x14ac:dyDescent="0.25">
      <c r="A1080" s="14"/>
      <c r="B1080" s="14"/>
      <c r="C1080" s="14"/>
      <c r="D1080" s="14"/>
      <c r="E1080" s="14"/>
      <c r="F1080" s="35"/>
      <c r="G1080" s="36"/>
      <c r="H1080" s="36"/>
      <c r="I1080" s="36"/>
      <c r="J1080" s="136"/>
      <c r="K1080" s="36"/>
      <c r="L1080" s="36"/>
      <c r="M1080" s="36"/>
      <c r="N1080" s="36"/>
      <c r="O1080" s="36"/>
      <c r="P1080" s="36"/>
      <c r="Q1080" s="36"/>
      <c r="R1080" s="36"/>
      <c r="S1080" s="36"/>
      <c r="T1080" s="36"/>
      <c r="U1080" s="36"/>
      <c r="V1080" s="42"/>
      <c r="W1080" s="36"/>
    </row>
    <row r="1081" spans="1:23" x14ac:dyDescent="0.25">
      <c r="A1081" s="14"/>
      <c r="B1081" s="14"/>
      <c r="C1081" s="14"/>
      <c r="D1081" s="14"/>
      <c r="E1081" s="14"/>
      <c r="F1081" s="35"/>
      <c r="G1081" s="14"/>
      <c r="H1081" s="14"/>
      <c r="I1081" s="14"/>
      <c r="J1081" s="30"/>
      <c r="K1081" s="14"/>
      <c r="L1081" s="14"/>
      <c r="M1081" s="14"/>
      <c r="N1081" s="14"/>
      <c r="O1081" s="14"/>
      <c r="P1081" s="14"/>
      <c r="Q1081" s="14"/>
      <c r="R1081" s="14"/>
      <c r="S1081" s="14"/>
      <c r="T1081" s="14"/>
      <c r="U1081" s="14"/>
      <c r="V1081" s="35"/>
      <c r="W1081" s="14"/>
    </row>
    <row r="1082" spans="1:23" x14ac:dyDescent="0.25">
      <c r="A1082" s="14"/>
      <c r="B1082" s="14"/>
      <c r="C1082" s="14"/>
      <c r="D1082" s="14"/>
      <c r="E1082" s="14"/>
      <c r="F1082" s="35"/>
      <c r="G1082" s="36"/>
      <c r="H1082" s="36"/>
      <c r="I1082" s="36"/>
      <c r="J1082" s="136"/>
      <c r="K1082" s="36"/>
      <c r="L1082" s="36"/>
      <c r="M1082" s="36"/>
      <c r="N1082" s="36"/>
      <c r="O1082" s="36"/>
      <c r="P1082" s="36"/>
      <c r="Q1082" s="36"/>
      <c r="R1082" s="36"/>
      <c r="S1082" s="36"/>
      <c r="T1082" s="36"/>
      <c r="U1082" s="36"/>
      <c r="V1082" s="42"/>
      <c r="W1082" s="36"/>
    </row>
    <row r="1083" spans="1:23" x14ac:dyDescent="0.25">
      <c r="A1083" s="14"/>
      <c r="B1083" s="14"/>
      <c r="C1083" s="14"/>
      <c r="D1083" s="14"/>
      <c r="E1083" s="14"/>
      <c r="F1083" s="35"/>
      <c r="G1083" s="36"/>
      <c r="H1083" s="36"/>
      <c r="I1083" s="36"/>
      <c r="J1083" s="136"/>
      <c r="K1083" s="36"/>
      <c r="L1083" s="36"/>
      <c r="M1083" s="36"/>
      <c r="N1083" s="36"/>
      <c r="O1083" s="36"/>
      <c r="P1083" s="36"/>
      <c r="Q1083" s="36"/>
      <c r="R1083" s="36"/>
      <c r="S1083" s="36"/>
      <c r="T1083" s="36"/>
      <c r="U1083" s="36"/>
      <c r="V1083" s="42"/>
      <c r="W1083" s="36"/>
    </row>
    <row r="1084" spans="1:23" x14ac:dyDescent="0.25">
      <c r="A1084" s="14"/>
      <c r="B1084" s="14"/>
      <c r="C1084" s="14"/>
      <c r="D1084" s="14"/>
      <c r="E1084" s="14"/>
      <c r="F1084" s="35"/>
      <c r="G1084" s="36"/>
      <c r="H1084" s="36"/>
      <c r="I1084" s="36"/>
      <c r="J1084" s="136"/>
      <c r="K1084" s="36"/>
      <c r="L1084" s="36"/>
      <c r="M1084" s="36"/>
      <c r="N1084" s="36"/>
      <c r="O1084" s="36"/>
      <c r="P1084" s="36"/>
      <c r="Q1084" s="36"/>
      <c r="R1084" s="36"/>
      <c r="S1084" s="36"/>
      <c r="T1084" s="36"/>
      <c r="U1084" s="36"/>
      <c r="V1084" s="42"/>
      <c r="W1084" s="36"/>
    </row>
    <row r="1085" spans="1:23" x14ac:dyDescent="0.25">
      <c r="A1085" s="14"/>
      <c r="B1085" s="14"/>
      <c r="C1085" s="14"/>
      <c r="D1085" s="14"/>
      <c r="E1085" s="14"/>
      <c r="F1085" s="35"/>
      <c r="G1085" s="36"/>
      <c r="H1085" s="36"/>
      <c r="I1085" s="36"/>
      <c r="J1085" s="136"/>
      <c r="K1085" s="36"/>
      <c r="L1085" s="36"/>
      <c r="M1085" s="36"/>
      <c r="N1085" s="36"/>
      <c r="O1085" s="36"/>
      <c r="P1085" s="36"/>
      <c r="Q1085" s="36"/>
      <c r="R1085" s="36"/>
      <c r="S1085" s="36"/>
      <c r="T1085" s="36"/>
      <c r="U1085" s="36"/>
      <c r="V1085" s="42"/>
      <c r="W1085" s="36"/>
    </row>
    <row r="1086" spans="1:23" x14ac:dyDescent="0.25">
      <c r="A1086" s="14"/>
      <c r="B1086" s="14"/>
      <c r="C1086" s="14"/>
      <c r="D1086" s="14"/>
      <c r="E1086" s="14"/>
      <c r="F1086" s="35"/>
      <c r="G1086" s="36"/>
      <c r="H1086" s="36"/>
      <c r="I1086" s="36"/>
      <c r="J1086" s="136"/>
      <c r="K1086" s="36"/>
      <c r="L1086" s="36"/>
      <c r="M1086" s="36"/>
      <c r="N1086" s="36"/>
      <c r="O1086" s="36"/>
      <c r="P1086" s="36"/>
      <c r="Q1086" s="36"/>
      <c r="R1086" s="36"/>
      <c r="S1086" s="36"/>
      <c r="T1086" s="36"/>
      <c r="U1086" s="36"/>
      <c r="V1086" s="42"/>
      <c r="W1086" s="36"/>
    </row>
    <row r="1087" spans="1:23" x14ac:dyDescent="0.25">
      <c r="A1087" s="14"/>
      <c r="B1087" s="14"/>
      <c r="C1087" s="14"/>
      <c r="D1087" s="14"/>
      <c r="E1087" s="14"/>
      <c r="F1087" s="35"/>
      <c r="G1087" s="14"/>
      <c r="H1087" s="14"/>
      <c r="I1087" s="14"/>
      <c r="J1087" s="30"/>
      <c r="K1087" s="14"/>
      <c r="L1087" s="14"/>
      <c r="M1087" s="14"/>
      <c r="N1087" s="14"/>
      <c r="O1087" s="14"/>
      <c r="P1087" s="14"/>
      <c r="Q1087" s="14"/>
      <c r="R1087" s="14"/>
      <c r="S1087" s="14"/>
      <c r="T1087" s="14"/>
      <c r="U1087" s="14"/>
      <c r="V1087" s="35"/>
      <c r="W1087" s="14"/>
    </row>
    <row r="1088" spans="1:23" x14ac:dyDescent="0.25">
      <c r="A1088" s="14"/>
      <c r="B1088" s="14"/>
      <c r="C1088" s="14"/>
      <c r="D1088" s="14"/>
      <c r="E1088" s="14"/>
      <c r="F1088" s="35"/>
      <c r="G1088" s="36"/>
      <c r="H1088" s="36"/>
      <c r="I1088" s="36"/>
      <c r="J1088" s="136"/>
      <c r="K1088" s="36"/>
      <c r="L1088" s="36"/>
      <c r="M1088" s="36"/>
      <c r="N1088" s="36"/>
      <c r="O1088" s="36"/>
      <c r="P1088" s="36"/>
      <c r="Q1088" s="36"/>
      <c r="R1088" s="36"/>
      <c r="S1088" s="36"/>
      <c r="T1088" s="36"/>
      <c r="U1088" s="36"/>
      <c r="V1088" s="42"/>
      <c r="W1088" s="36"/>
    </row>
    <row r="1089" spans="1:23" x14ac:dyDescent="0.25">
      <c r="A1089" s="14"/>
      <c r="B1089" s="14"/>
      <c r="C1089" s="14"/>
      <c r="D1089" s="14"/>
      <c r="E1089" s="14"/>
      <c r="F1089" s="35"/>
      <c r="G1089" s="36"/>
      <c r="H1089" s="36"/>
      <c r="I1089" s="36"/>
      <c r="J1089" s="136"/>
      <c r="K1089" s="36"/>
      <c r="L1089" s="36"/>
      <c r="M1089" s="36"/>
      <c r="N1089" s="36"/>
      <c r="O1089" s="36"/>
      <c r="P1089" s="36"/>
      <c r="Q1089" s="36"/>
      <c r="R1089" s="36"/>
      <c r="S1089" s="36"/>
      <c r="T1089" s="36"/>
      <c r="U1089" s="36"/>
      <c r="V1089" s="42"/>
      <c r="W1089" s="36"/>
    </row>
    <row r="1090" spans="1:23" x14ac:dyDescent="0.25">
      <c r="A1090" s="14"/>
      <c r="B1090" s="14"/>
      <c r="C1090" s="14"/>
      <c r="D1090" s="14"/>
      <c r="E1090" s="14"/>
      <c r="F1090" s="35"/>
      <c r="G1090" s="36"/>
      <c r="H1090" s="36"/>
      <c r="I1090" s="36"/>
      <c r="J1090" s="136"/>
      <c r="K1090" s="36"/>
      <c r="L1090" s="36"/>
      <c r="M1090" s="36"/>
      <c r="N1090" s="36"/>
      <c r="O1090" s="36"/>
      <c r="P1090" s="36"/>
      <c r="Q1090" s="36"/>
      <c r="R1090" s="36"/>
      <c r="S1090" s="36"/>
      <c r="T1090" s="36"/>
      <c r="U1090" s="36"/>
      <c r="V1090" s="42"/>
      <c r="W1090" s="36"/>
    </row>
    <row r="1091" spans="1:23" x14ac:dyDescent="0.25">
      <c r="A1091" s="14"/>
      <c r="B1091" s="14"/>
      <c r="C1091" s="14"/>
      <c r="D1091" s="14"/>
      <c r="E1091" s="14"/>
      <c r="F1091" s="35"/>
      <c r="G1091" s="36"/>
      <c r="H1091" s="36"/>
      <c r="I1091" s="36"/>
      <c r="J1091" s="136"/>
      <c r="K1091" s="36"/>
      <c r="L1091" s="36"/>
      <c r="M1091" s="36"/>
      <c r="N1091" s="36"/>
      <c r="O1091" s="36"/>
      <c r="P1091" s="36"/>
      <c r="Q1091" s="36"/>
      <c r="R1091" s="36"/>
      <c r="S1091" s="36"/>
      <c r="T1091" s="36"/>
      <c r="U1091" s="36"/>
      <c r="V1091" s="42"/>
      <c r="W1091" s="36"/>
    </row>
    <row r="1092" spans="1:23" x14ac:dyDescent="0.25">
      <c r="A1092" s="14"/>
      <c r="B1092" s="14"/>
      <c r="C1092" s="14"/>
      <c r="D1092" s="14"/>
      <c r="E1092" s="14"/>
      <c r="F1092" s="35"/>
      <c r="G1092" s="36"/>
      <c r="H1092" s="36"/>
      <c r="I1092" s="36"/>
      <c r="J1092" s="136"/>
      <c r="K1092" s="36"/>
      <c r="L1092" s="36"/>
      <c r="M1092" s="36"/>
      <c r="N1092" s="36"/>
      <c r="O1092" s="36"/>
      <c r="P1092" s="36"/>
      <c r="Q1092" s="36"/>
      <c r="R1092" s="36"/>
      <c r="S1092" s="36"/>
      <c r="T1092" s="36"/>
      <c r="U1092" s="36"/>
      <c r="V1092" s="42"/>
      <c r="W1092" s="36"/>
    </row>
    <row r="1093" spans="1:23" x14ac:dyDescent="0.25">
      <c r="A1093" s="14"/>
      <c r="B1093" s="14"/>
      <c r="C1093" s="14"/>
      <c r="D1093" s="14"/>
      <c r="E1093" s="14"/>
      <c r="F1093" s="35"/>
      <c r="G1093" s="14"/>
      <c r="H1093" s="14"/>
      <c r="I1093" s="14"/>
      <c r="J1093" s="30"/>
      <c r="K1093" s="14"/>
      <c r="L1093" s="14"/>
      <c r="M1093" s="14"/>
      <c r="N1093" s="14"/>
      <c r="O1093" s="14"/>
      <c r="P1093" s="14"/>
      <c r="Q1093" s="14"/>
      <c r="R1093" s="14"/>
      <c r="S1093" s="14"/>
      <c r="T1093" s="14"/>
      <c r="U1093" s="14"/>
      <c r="V1093" s="35"/>
      <c r="W1093" s="14"/>
    </row>
    <row r="1094" spans="1:23" x14ac:dyDescent="0.25">
      <c r="A1094" s="14"/>
      <c r="B1094" s="14"/>
      <c r="C1094" s="14"/>
      <c r="D1094" s="14"/>
      <c r="E1094" s="14"/>
      <c r="F1094" s="35"/>
      <c r="G1094" s="36"/>
      <c r="H1094" s="36"/>
      <c r="I1094" s="36"/>
      <c r="J1094" s="136"/>
      <c r="K1094" s="36"/>
      <c r="L1094" s="36"/>
      <c r="M1094" s="36"/>
      <c r="N1094" s="36"/>
      <c r="O1094" s="36"/>
      <c r="P1094" s="36"/>
      <c r="Q1094" s="36"/>
      <c r="R1094" s="36"/>
      <c r="S1094" s="36"/>
      <c r="T1094" s="36"/>
      <c r="U1094" s="36"/>
      <c r="V1094" s="42"/>
      <c r="W1094" s="36"/>
    </row>
    <row r="1095" spans="1:23" x14ac:dyDescent="0.25">
      <c r="A1095" s="14"/>
      <c r="B1095" s="14"/>
      <c r="C1095" s="14"/>
      <c r="D1095" s="14"/>
      <c r="E1095" s="14"/>
      <c r="F1095" s="35"/>
      <c r="G1095" s="36"/>
      <c r="H1095" s="36"/>
      <c r="I1095" s="36"/>
      <c r="J1095" s="136"/>
      <c r="K1095" s="36"/>
      <c r="L1095" s="36"/>
      <c r="M1095" s="36"/>
      <c r="N1095" s="36"/>
      <c r="O1095" s="36"/>
      <c r="P1095" s="36"/>
      <c r="Q1095" s="36"/>
      <c r="R1095" s="36"/>
      <c r="S1095" s="36"/>
      <c r="T1095" s="36"/>
      <c r="U1095" s="36"/>
      <c r="V1095" s="42"/>
      <c r="W1095" s="36"/>
    </row>
    <row r="1096" spans="1:23" x14ac:dyDescent="0.25">
      <c r="A1096" s="14"/>
      <c r="B1096" s="14"/>
      <c r="C1096" s="14"/>
      <c r="D1096" s="14"/>
      <c r="E1096" s="14"/>
      <c r="F1096" s="35"/>
      <c r="G1096" s="36"/>
      <c r="H1096" s="36"/>
      <c r="I1096" s="36"/>
      <c r="J1096" s="136"/>
      <c r="K1096" s="36"/>
      <c r="L1096" s="36"/>
      <c r="M1096" s="36"/>
      <c r="N1096" s="36"/>
      <c r="O1096" s="36"/>
      <c r="P1096" s="36"/>
      <c r="Q1096" s="36"/>
      <c r="R1096" s="36"/>
      <c r="S1096" s="36"/>
      <c r="T1096" s="36"/>
      <c r="U1096" s="36"/>
      <c r="V1096" s="42"/>
      <c r="W1096" s="36"/>
    </row>
    <row r="1097" spans="1:23" x14ac:dyDescent="0.25">
      <c r="A1097" s="14"/>
      <c r="B1097" s="14"/>
      <c r="C1097" s="14"/>
      <c r="D1097" s="14"/>
      <c r="E1097" s="14"/>
      <c r="F1097" s="35"/>
      <c r="G1097" s="36"/>
      <c r="H1097" s="36"/>
      <c r="I1097" s="36"/>
      <c r="J1097" s="136"/>
      <c r="K1097" s="36"/>
      <c r="L1097" s="36"/>
      <c r="M1097" s="36"/>
      <c r="N1097" s="36"/>
      <c r="O1097" s="36"/>
      <c r="P1097" s="36"/>
      <c r="Q1097" s="36"/>
      <c r="R1097" s="36"/>
      <c r="S1097" s="36"/>
      <c r="T1097" s="36"/>
      <c r="U1097" s="36"/>
      <c r="V1097" s="42"/>
      <c r="W1097" s="36"/>
    </row>
    <row r="1098" spans="1:23" x14ac:dyDescent="0.25">
      <c r="A1098" s="14"/>
      <c r="B1098" s="14"/>
      <c r="C1098" s="14"/>
      <c r="D1098" s="14"/>
      <c r="E1098" s="14"/>
      <c r="F1098" s="35"/>
      <c r="G1098" s="36"/>
      <c r="H1098" s="36"/>
      <c r="I1098" s="36"/>
      <c r="J1098" s="136"/>
      <c r="K1098" s="36"/>
      <c r="L1098" s="36"/>
      <c r="M1098" s="36"/>
      <c r="N1098" s="36"/>
      <c r="O1098" s="36"/>
      <c r="P1098" s="36"/>
      <c r="Q1098" s="36"/>
      <c r="R1098" s="36"/>
      <c r="S1098" s="36"/>
      <c r="T1098" s="36"/>
      <c r="U1098" s="36"/>
      <c r="V1098" s="42"/>
      <c r="W1098" s="36"/>
    </row>
    <row r="1099" spans="1:23" x14ac:dyDescent="0.25">
      <c r="A1099" s="14"/>
      <c r="B1099" s="14"/>
      <c r="C1099" s="14"/>
      <c r="D1099" s="14"/>
      <c r="E1099" s="14"/>
      <c r="F1099" s="35"/>
      <c r="G1099" s="14"/>
      <c r="H1099" s="14"/>
      <c r="I1099" s="14"/>
      <c r="J1099" s="30"/>
      <c r="K1099" s="14"/>
      <c r="L1099" s="14"/>
      <c r="M1099" s="14"/>
      <c r="N1099" s="14"/>
      <c r="O1099" s="14"/>
      <c r="P1099" s="14"/>
      <c r="Q1099" s="14"/>
      <c r="R1099" s="14"/>
      <c r="S1099" s="14"/>
      <c r="T1099" s="14"/>
      <c r="U1099" s="14"/>
      <c r="V1099" s="35"/>
      <c r="W1099" s="14"/>
    </row>
    <row r="1100" spans="1:23" x14ac:dyDescent="0.25">
      <c r="A1100" s="14"/>
      <c r="B1100" s="14"/>
      <c r="C1100" s="14"/>
      <c r="D1100" s="14"/>
      <c r="E1100" s="14"/>
      <c r="F1100" s="35"/>
      <c r="G1100" s="36"/>
      <c r="H1100" s="36"/>
      <c r="I1100" s="36"/>
      <c r="J1100" s="136"/>
      <c r="K1100" s="36"/>
      <c r="L1100" s="36"/>
      <c r="M1100" s="36"/>
      <c r="N1100" s="36"/>
      <c r="O1100" s="36"/>
      <c r="P1100" s="36"/>
      <c r="Q1100" s="36"/>
      <c r="R1100" s="36"/>
      <c r="S1100" s="36"/>
      <c r="T1100" s="36"/>
      <c r="U1100" s="36"/>
      <c r="V1100" s="42"/>
      <c r="W1100" s="36"/>
    </row>
    <row r="1101" spans="1:23" x14ac:dyDescent="0.25">
      <c r="A1101" s="14"/>
      <c r="B1101" s="14"/>
      <c r="C1101" s="14"/>
      <c r="D1101" s="14"/>
      <c r="E1101" s="14"/>
      <c r="F1101" s="35"/>
      <c r="G1101" s="36"/>
      <c r="H1101" s="36"/>
      <c r="I1101" s="36"/>
      <c r="J1101" s="136"/>
      <c r="K1101" s="36"/>
      <c r="L1101" s="36"/>
      <c r="M1101" s="36"/>
      <c r="N1101" s="36"/>
      <c r="O1101" s="36"/>
      <c r="P1101" s="36"/>
      <c r="Q1101" s="36"/>
      <c r="R1101" s="36"/>
      <c r="S1101" s="36"/>
      <c r="T1101" s="36"/>
      <c r="U1101" s="36"/>
      <c r="V1101" s="42"/>
      <c r="W1101" s="36"/>
    </row>
    <row r="1102" spans="1:23" x14ac:dyDescent="0.25">
      <c r="A1102" s="14"/>
      <c r="B1102" s="14"/>
      <c r="C1102" s="14"/>
      <c r="D1102" s="14"/>
      <c r="E1102" s="14"/>
      <c r="F1102" s="35"/>
      <c r="G1102" s="36"/>
      <c r="H1102" s="36"/>
      <c r="I1102" s="36"/>
      <c r="J1102" s="136"/>
      <c r="K1102" s="36"/>
      <c r="L1102" s="36"/>
      <c r="M1102" s="36"/>
      <c r="N1102" s="36"/>
      <c r="O1102" s="36"/>
      <c r="P1102" s="36"/>
      <c r="Q1102" s="36"/>
      <c r="R1102" s="36"/>
      <c r="S1102" s="36"/>
      <c r="T1102" s="36"/>
      <c r="U1102" s="36"/>
      <c r="V1102" s="42"/>
      <c r="W1102" s="36"/>
    </row>
    <row r="1103" spans="1:23" x14ac:dyDescent="0.25">
      <c r="A1103" s="14"/>
      <c r="B1103" s="14"/>
      <c r="C1103" s="14"/>
      <c r="D1103" s="14"/>
      <c r="E1103" s="14"/>
      <c r="F1103" s="35"/>
      <c r="G1103" s="36"/>
      <c r="H1103" s="36"/>
      <c r="I1103" s="36"/>
      <c r="J1103" s="136"/>
      <c r="K1103" s="36"/>
      <c r="L1103" s="36"/>
      <c r="M1103" s="36"/>
      <c r="N1103" s="36"/>
      <c r="O1103" s="36"/>
      <c r="P1103" s="36"/>
      <c r="Q1103" s="36"/>
      <c r="R1103" s="36"/>
      <c r="S1103" s="36"/>
      <c r="T1103" s="36"/>
      <c r="U1103" s="36"/>
      <c r="V1103" s="42"/>
      <c r="W1103" s="36"/>
    </row>
    <row r="1104" spans="1:23" x14ac:dyDescent="0.25">
      <c r="A1104" s="14"/>
      <c r="B1104" s="14"/>
      <c r="C1104" s="14"/>
      <c r="D1104" s="14"/>
      <c r="E1104" s="14"/>
      <c r="F1104" s="35"/>
      <c r="G1104" s="36"/>
      <c r="H1104" s="36"/>
      <c r="I1104" s="36"/>
      <c r="J1104" s="136"/>
      <c r="K1104" s="36"/>
      <c r="L1104" s="36"/>
      <c r="M1104" s="36"/>
      <c r="N1104" s="36"/>
      <c r="O1104" s="36"/>
      <c r="P1104" s="36"/>
      <c r="Q1104" s="36"/>
      <c r="R1104" s="36"/>
      <c r="S1104" s="36"/>
      <c r="T1104" s="36"/>
      <c r="U1104" s="36"/>
      <c r="V1104" s="42"/>
      <c r="W1104" s="36"/>
    </row>
    <row r="1105" spans="1:23" x14ac:dyDescent="0.25">
      <c r="A1105" s="14"/>
      <c r="B1105" s="14"/>
      <c r="C1105" s="14"/>
      <c r="D1105" s="14"/>
      <c r="E1105" s="14"/>
      <c r="F1105" s="35"/>
      <c r="G1105" s="14"/>
      <c r="H1105" s="14"/>
      <c r="I1105" s="14"/>
      <c r="J1105" s="30"/>
      <c r="K1105" s="14"/>
      <c r="L1105" s="14"/>
      <c r="M1105" s="14"/>
      <c r="N1105" s="14"/>
      <c r="O1105" s="14"/>
      <c r="P1105" s="14"/>
      <c r="Q1105" s="14"/>
      <c r="R1105" s="14"/>
      <c r="S1105" s="14"/>
      <c r="T1105" s="14"/>
      <c r="U1105" s="14"/>
      <c r="V1105" s="35"/>
      <c r="W1105" s="14"/>
    </row>
    <row r="1106" spans="1:23" x14ac:dyDescent="0.25">
      <c r="A1106" s="14"/>
      <c r="B1106" s="14"/>
      <c r="C1106" s="14"/>
      <c r="D1106" s="14"/>
      <c r="E1106" s="14"/>
      <c r="F1106" s="35"/>
      <c r="G1106" s="36"/>
      <c r="H1106" s="36"/>
      <c r="I1106" s="36"/>
      <c r="J1106" s="136"/>
      <c r="K1106" s="36"/>
      <c r="L1106" s="36"/>
      <c r="M1106" s="36"/>
      <c r="N1106" s="36"/>
      <c r="O1106" s="36"/>
      <c r="P1106" s="36"/>
      <c r="Q1106" s="36"/>
      <c r="R1106" s="36"/>
      <c r="S1106" s="36"/>
      <c r="T1106" s="36"/>
      <c r="U1106" s="36"/>
      <c r="V1106" s="42"/>
      <c r="W1106" s="36"/>
    </row>
    <row r="1107" spans="1:23" x14ac:dyDescent="0.25">
      <c r="A1107" s="14"/>
      <c r="B1107" s="14"/>
      <c r="C1107" s="14"/>
      <c r="D1107" s="14"/>
      <c r="E1107" s="14"/>
      <c r="F1107" s="35"/>
      <c r="G1107" s="36"/>
      <c r="H1107" s="36"/>
      <c r="I1107" s="36"/>
      <c r="J1107" s="136"/>
      <c r="K1107" s="36"/>
      <c r="L1107" s="36"/>
      <c r="M1107" s="36"/>
      <c r="N1107" s="36"/>
      <c r="O1107" s="36"/>
      <c r="P1107" s="36"/>
      <c r="Q1107" s="36"/>
      <c r="R1107" s="36"/>
      <c r="S1107" s="36"/>
      <c r="T1107" s="36"/>
      <c r="U1107" s="36"/>
      <c r="V1107" s="42"/>
      <c r="W1107" s="36"/>
    </row>
    <row r="1108" spans="1:23" x14ac:dyDescent="0.25">
      <c r="A1108" s="14"/>
      <c r="B1108" s="14"/>
      <c r="C1108" s="14"/>
      <c r="D1108" s="14"/>
      <c r="E1108" s="14"/>
      <c r="F1108" s="35"/>
      <c r="G1108" s="36"/>
      <c r="H1108" s="36"/>
      <c r="I1108" s="36"/>
      <c r="J1108" s="136"/>
      <c r="K1108" s="36"/>
      <c r="L1108" s="36"/>
      <c r="M1108" s="36"/>
      <c r="N1108" s="36"/>
      <c r="O1108" s="36"/>
      <c r="P1108" s="36"/>
      <c r="Q1108" s="36"/>
      <c r="R1108" s="36"/>
      <c r="S1108" s="36"/>
      <c r="T1108" s="36"/>
      <c r="U1108" s="36"/>
      <c r="V1108" s="42"/>
      <c r="W1108" s="36"/>
    </row>
    <row r="1109" spans="1:23" x14ac:dyDescent="0.25">
      <c r="A1109" s="14"/>
      <c r="B1109" s="14"/>
      <c r="C1109" s="14"/>
      <c r="D1109" s="14"/>
      <c r="E1109" s="14"/>
      <c r="F1109" s="35"/>
      <c r="G1109" s="36"/>
      <c r="H1109" s="36"/>
      <c r="I1109" s="36"/>
      <c r="J1109" s="136"/>
      <c r="K1109" s="36"/>
      <c r="L1109" s="36"/>
      <c r="M1109" s="36"/>
      <c r="N1109" s="36"/>
      <c r="O1109" s="36"/>
      <c r="P1109" s="36"/>
      <c r="Q1109" s="36"/>
      <c r="R1109" s="36"/>
      <c r="S1109" s="36"/>
      <c r="T1109" s="36"/>
      <c r="U1109" s="36"/>
      <c r="V1109" s="42"/>
      <c r="W1109" s="36"/>
    </row>
    <row r="1110" spans="1:23" x14ac:dyDescent="0.25">
      <c r="A1110" s="14"/>
      <c r="B1110" s="14"/>
      <c r="C1110" s="14"/>
      <c r="D1110" s="14"/>
      <c r="E1110" s="14"/>
      <c r="F1110" s="35"/>
      <c r="G1110" s="36"/>
      <c r="H1110" s="36"/>
      <c r="I1110" s="36"/>
      <c r="J1110" s="136"/>
      <c r="K1110" s="36"/>
      <c r="L1110" s="36"/>
      <c r="M1110" s="36"/>
      <c r="N1110" s="36"/>
      <c r="O1110" s="36"/>
      <c r="P1110" s="36"/>
      <c r="Q1110" s="36"/>
      <c r="R1110" s="36"/>
      <c r="S1110" s="36"/>
      <c r="T1110" s="36"/>
      <c r="U1110" s="36"/>
      <c r="V1110" s="42"/>
      <c r="W1110" s="36"/>
    </row>
    <row r="1111" spans="1:23" x14ac:dyDescent="0.25">
      <c r="A1111" s="14"/>
      <c r="B1111" s="14"/>
      <c r="C1111" s="14"/>
      <c r="D1111" s="14"/>
      <c r="E1111" s="14"/>
      <c r="F1111" s="35"/>
      <c r="G1111" s="14"/>
      <c r="H1111" s="14"/>
      <c r="I1111" s="14"/>
      <c r="J1111" s="30"/>
      <c r="K1111" s="14"/>
      <c r="L1111" s="14"/>
      <c r="M1111" s="14"/>
      <c r="N1111" s="14"/>
      <c r="O1111" s="14"/>
      <c r="P1111" s="14"/>
      <c r="Q1111" s="14"/>
      <c r="R1111" s="14"/>
      <c r="S1111" s="14"/>
      <c r="T1111" s="14"/>
      <c r="U1111" s="14"/>
      <c r="V1111" s="35"/>
      <c r="W1111" s="14"/>
    </row>
    <row r="1112" spans="1:23" x14ac:dyDescent="0.25">
      <c r="A1112" s="14"/>
      <c r="B1112" s="14"/>
      <c r="C1112" s="14"/>
      <c r="D1112" s="14"/>
      <c r="E1112" s="14"/>
      <c r="F1112" s="35"/>
      <c r="G1112" s="36"/>
      <c r="H1112" s="36"/>
      <c r="I1112" s="36"/>
      <c r="J1112" s="136"/>
      <c r="K1112" s="36"/>
      <c r="L1112" s="36"/>
      <c r="M1112" s="36"/>
      <c r="N1112" s="36"/>
      <c r="O1112" s="36"/>
      <c r="P1112" s="36"/>
      <c r="Q1112" s="36"/>
      <c r="R1112" s="36"/>
      <c r="S1112" s="36"/>
      <c r="T1112" s="36"/>
      <c r="U1112" s="36"/>
      <c r="V1112" s="42"/>
      <c r="W1112" s="36"/>
    </row>
    <row r="1113" spans="1:23" x14ac:dyDescent="0.25">
      <c r="A1113" s="14"/>
      <c r="B1113" s="14"/>
      <c r="C1113" s="14"/>
      <c r="D1113" s="14"/>
      <c r="E1113" s="14"/>
      <c r="F1113" s="35"/>
      <c r="G1113" s="36"/>
      <c r="H1113" s="36"/>
      <c r="I1113" s="36"/>
      <c r="J1113" s="136"/>
      <c r="K1113" s="36"/>
      <c r="L1113" s="36"/>
      <c r="M1113" s="36"/>
      <c r="N1113" s="36"/>
      <c r="O1113" s="36"/>
      <c r="P1113" s="36"/>
      <c r="Q1113" s="36"/>
      <c r="R1113" s="36"/>
      <c r="S1113" s="36"/>
      <c r="T1113" s="36"/>
      <c r="U1113" s="36"/>
      <c r="V1113" s="42"/>
      <c r="W1113" s="36"/>
    </row>
    <row r="1114" spans="1:23" x14ac:dyDescent="0.25">
      <c r="A1114" s="14"/>
      <c r="B1114" s="14"/>
      <c r="C1114" s="14"/>
      <c r="D1114" s="14"/>
      <c r="E1114" s="14"/>
      <c r="F1114" s="35"/>
      <c r="G1114" s="36"/>
      <c r="H1114" s="36"/>
      <c r="I1114" s="36"/>
      <c r="J1114" s="136"/>
      <c r="K1114" s="36"/>
      <c r="L1114" s="36"/>
      <c r="M1114" s="36"/>
      <c r="N1114" s="36"/>
      <c r="O1114" s="36"/>
      <c r="P1114" s="36"/>
      <c r="Q1114" s="36"/>
      <c r="R1114" s="36"/>
      <c r="S1114" s="36"/>
      <c r="T1114" s="36"/>
      <c r="U1114" s="36"/>
      <c r="V1114" s="42"/>
      <c r="W1114" s="36"/>
    </row>
    <row r="1115" spans="1:23" x14ac:dyDescent="0.25">
      <c r="A1115" s="14"/>
      <c r="B1115" s="14"/>
      <c r="C1115" s="14"/>
      <c r="D1115" s="14"/>
      <c r="E1115" s="14"/>
      <c r="F1115" s="35"/>
      <c r="G1115" s="36"/>
      <c r="H1115" s="36"/>
      <c r="I1115" s="36"/>
      <c r="J1115" s="136"/>
      <c r="K1115" s="36"/>
      <c r="L1115" s="36"/>
      <c r="M1115" s="36"/>
      <c r="N1115" s="36"/>
      <c r="O1115" s="36"/>
      <c r="P1115" s="36"/>
      <c r="Q1115" s="36"/>
      <c r="R1115" s="36"/>
      <c r="S1115" s="36"/>
      <c r="T1115" s="36"/>
      <c r="U1115" s="36"/>
      <c r="V1115" s="42"/>
      <c r="W1115" s="36"/>
    </row>
    <row r="1116" spans="1:23" x14ac:dyDescent="0.25">
      <c r="A1116" s="14"/>
      <c r="B1116" s="14"/>
      <c r="C1116" s="14"/>
      <c r="D1116" s="14"/>
      <c r="E1116" s="14"/>
      <c r="F1116" s="35"/>
      <c r="G1116" s="36"/>
      <c r="H1116" s="36"/>
      <c r="I1116" s="36"/>
      <c r="J1116" s="136"/>
      <c r="K1116" s="36"/>
      <c r="L1116" s="36"/>
      <c r="M1116" s="36"/>
      <c r="N1116" s="36"/>
      <c r="O1116" s="36"/>
      <c r="P1116" s="36"/>
      <c r="Q1116" s="36"/>
      <c r="R1116" s="36"/>
      <c r="S1116" s="36"/>
      <c r="T1116" s="36"/>
      <c r="U1116" s="36"/>
      <c r="V1116" s="42"/>
      <c r="W1116" s="36"/>
    </row>
    <row r="1117" spans="1:23" x14ac:dyDescent="0.25">
      <c r="A1117" s="14"/>
      <c r="B1117" s="14"/>
      <c r="C1117" s="14"/>
      <c r="D1117" s="14"/>
      <c r="E1117" s="14"/>
      <c r="F1117" s="35"/>
      <c r="G1117" s="14"/>
      <c r="H1117" s="14"/>
      <c r="I1117" s="14"/>
      <c r="J1117" s="30"/>
      <c r="K1117" s="14"/>
      <c r="L1117" s="14"/>
      <c r="M1117" s="14"/>
      <c r="N1117" s="14"/>
      <c r="O1117" s="14"/>
      <c r="P1117" s="14"/>
      <c r="Q1117" s="14"/>
      <c r="R1117" s="14"/>
      <c r="S1117" s="14"/>
      <c r="T1117" s="14"/>
      <c r="U1117" s="14"/>
      <c r="V1117" s="35"/>
      <c r="W1117" s="14"/>
    </row>
    <row r="1118" spans="1:23" x14ac:dyDescent="0.25">
      <c r="A1118" s="14"/>
      <c r="B1118" s="14"/>
      <c r="C1118" s="14"/>
      <c r="D1118" s="14"/>
      <c r="E1118" s="14"/>
      <c r="F1118" s="35"/>
      <c r="G1118" s="36"/>
      <c r="H1118" s="36"/>
      <c r="I1118" s="36"/>
      <c r="J1118" s="136"/>
      <c r="K1118" s="36"/>
      <c r="L1118" s="36"/>
      <c r="M1118" s="36"/>
      <c r="N1118" s="36"/>
      <c r="O1118" s="36"/>
      <c r="P1118" s="36"/>
      <c r="Q1118" s="36"/>
      <c r="R1118" s="36"/>
      <c r="S1118" s="36"/>
      <c r="T1118" s="36"/>
      <c r="U1118" s="36"/>
      <c r="V1118" s="42"/>
      <c r="W1118" s="36"/>
    </row>
    <row r="1119" spans="1:23" x14ac:dyDescent="0.25">
      <c r="A1119" s="14"/>
      <c r="B1119" s="14"/>
      <c r="C1119" s="14"/>
      <c r="D1119" s="14"/>
      <c r="E1119" s="14"/>
      <c r="F1119" s="35"/>
      <c r="G1119" s="36"/>
      <c r="H1119" s="36"/>
      <c r="I1119" s="36"/>
      <c r="J1119" s="136"/>
      <c r="K1119" s="36"/>
      <c r="L1119" s="36"/>
      <c r="M1119" s="36"/>
      <c r="N1119" s="36"/>
      <c r="O1119" s="36"/>
      <c r="P1119" s="36"/>
      <c r="Q1119" s="36"/>
      <c r="R1119" s="36"/>
      <c r="S1119" s="36"/>
      <c r="T1119" s="36"/>
      <c r="U1119" s="36"/>
      <c r="V1119" s="42"/>
      <c r="W1119" s="36"/>
    </row>
    <row r="1120" spans="1:23" x14ac:dyDescent="0.25">
      <c r="A1120" s="14"/>
      <c r="B1120" s="14"/>
      <c r="C1120" s="14"/>
      <c r="D1120" s="14"/>
      <c r="E1120" s="14"/>
      <c r="F1120" s="35"/>
      <c r="G1120" s="36"/>
      <c r="H1120" s="36"/>
      <c r="I1120" s="36"/>
      <c r="J1120" s="136"/>
      <c r="K1120" s="36"/>
      <c r="L1120" s="36"/>
      <c r="M1120" s="36"/>
      <c r="N1120" s="36"/>
      <c r="O1120" s="36"/>
      <c r="P1120" s="36"/>
      <c r="Q1120" s="36"/>
      <c r="R1120" s="36"/>
      <c r="S1120" s="36"/>
      <c r="T1120" s="36"/>
      <c r="U1120" s="36"/>
      <c r="V1120" s="42"/>
      <c r="W1120" s="36"/>
    </row>
    <row r="1121" spans="1:23" x14ac:dyDescent="0.25">
      <c r="A1121" s="14"/>
      <c r="B1121" s="14"/>
      <c r="C1121" s="14"/>
      <c r="D1121" s="14"/>
      <c r="E1121" s="14"/>
      <c r="F1121" s="35"/>
      <c r="G1121" s="36"/>
      <c r="H1121" s="36"/>
      <c r="I1121" s="36"/>
      <c r="J1121" s="136"/>
      <c r="K1121" s="36"/>
      <c r="L1121" s="36"/>
      <c r="M1121" s="36"/>
      <c r="N1121" s="36"/>
      <c r="O1121" s="36"/>
      <c r="P1121" s="36"/>
      <c r="Q1121" s="36"/>
      <c r="R1121" s="36"/>
      <c r="S1121" s="36"/>
      <c r="T1121" s="36"/>
      <c r="U1121" s="36"/>
      <c r="V1121" s="42"/>
      <c r="W1121" s="36"/>
    </row>
    <row r="1122" spans="1:23" x14ac:dyDescent="0.25">
      <c r="A1122" s="14"/>
      <c r="B1122" s="14"/>
      <c r="C1122" s="14"/>
      <c r="D1122" s="14"/>
      <c r="E1122" s="14"/>
      <c r="F1122" s="35"/>
      <c r="G1122" s="36"/>
      <c r="H1122" s="36"/>
      <c r="I1122" s="36"/>
      <c r="J1122" s="136"/>
      <c r="K1122" s="36"/>
      <c r="L1122" s="36"/>
      <c r="M1122" s="36"/>
      <c r="N1122" s="36"/>
      <c r="O1122" s="36"/>
      <c r="P1122" s="36"/>
      <c r="Q1122" s="36"/>
      <c r="R1122" s="36"/>
      <c r="S1122" s="36"/>
      <c r="T1122" s="36"/>
      <c r="U1122" s="36"/>
      <c r="V1122" s="42"/>
      <c r="W1122" s="36"/>
    </row>
    <row r="1123" spans="1:23" x14ac:dyDescent="0.25">
      <c r="A1123" s="14"/>
      <c r="B1123" s="14"/>
      <c r="C1123" s="14"/>
      <c r="D1123" s="14"/>
      <c r="E1123" s="14"/>
      <c r="F1123" s="35"/>
      <c r="G1123" s="14"/>
      <c r="H1123" s="14"/>
      <c r="I1123" s="14"/>
      <c r="J1123" s="30"/>
      <c r="K1123" s="14"/>
      <c r="L1123" s="14"/>
      <c r="M1123" s="14"/>
      <c r="N1123" s="14"/>
      <c r="O1123" s="14"/>
      <c r="P1123" s="14"/>
      <c r="Q1123" s="14"/>
      <c r="R1123" s="14"/>
      <c r="S1123" s="14"/>
      <c r="T1123" s="14"/>
      <c r="U1123" s="14"/>
      <c r="V1123" s="35"/>
      <c r="W1123" s="14"/>
    </row>
    <row r="1124" spans="1:23" x14ac:dyDescent="0.25">
      <c r="A1124" s="14"/>
      <c r="B1124" s="14"/>
      <c r="C1124" s="14"/>
      <c r="D1124" s="14"/>
      <c r="E1124" s="14"/>
      <c r="F1124" s="35"/>
      <c r="G1124" s="36"/>
      <c r="H1124" s="36"/>
      <c r="I1124" s="36"/>
      <c r="J1124" s="136"/>
      <c r="K1124" s="36"/>
      <c r="L1124" s="36"/>
      <c r="M1124" s="36"/>
      <c r="N1124" s="36"/>
      <c r="O1124" s="36"/>
      <c r="P1124" s="36"/>
      <c r="Q1124" s="36"/>
      <c r="R1124" s="36"/>
      <c r="S1124" s="36"/>
      <c r="T1124" s="36"/>
      <c r="U1124" s="36"/>
      <c r="V1124" s="42"/>
      <c r="W1124" s="36"/>
    </row>
    <row r="1125" spans="1:23" x14ac:dyDescent="0.25">
      <c r="A1125" s="14"/>
      <c r="B1125" s="14"/>
      <c r="C1125" s="14"/>
      <c r="D1125" s="14"/>
      <c r="E1125" s="14"/>
      <c r="F1125" s="35"/>
      <c r="G1125" s="36"/>
      <c r="H1125" s="36"/>
      <c r="I1125" s="36"/>
      <c r="J1125" s="136"/>
      <c r="K1125" s="36"/>
      <c r="L1125" s="36"/>
      <c r="M1125" s="36"/>
      <c r="N1125" s="36"/>
      <c r="O1125" s="36"/>
      <c r="P1125" s="36"/>
      <c r="Q1125" s="36"/>
      <c r="R1125" s="36"/>
      <c r="S1125" s="36"/>
      <c r="T1125" s="36"/>
      <c r="U1125" s="36"/>
      <c r="V1125" s="42"/>
      <c r="W1125" s="36"/>
    </row>
    <row r="1126" spans="1:23" x14ac:dyDescent="0.25">
      <c r="A1126" s="14"/>
      <c r="B1126" s="14"/>
      <c r="C1126" s="14"/>
      <c r="D1126" s="14"/>
      <c r="E1126" s="14"/>
      <c r="F1126" s="35"/>
      <c r="G1126" s="36"/>
      <c r="H1126" s="36"/>
      <c r="I1126" s="36"/>
      <c r="J1126" s="136"/>
      <c r="K1126" s="36"/>
      <c r="L1126" s="36"/>
      <c r="M1126" s="36"/>
      <c r="N1126" s="36"/>
      <c r="O1126" s="36"/>
      <c r="P1126" s="36"/>
      <c r="Q1126" s="36"/>
      <c r="R1126" s="36"/>
      <c r="S1126" s="36"/>
      <c r="T1126" s="36"/>
      <c r="U1126" s="36"/>
      <c r="V1126" s="42"/>
      <c r="W1126" s="36"/>
    </row>
    <row r="1127" spans="1:23" x14ac:dyDescent="0.25">
      <c r="A1127" s="14"/>
      <c r="B1127" s="14"/>
      <c r="C1127" s="14"/>
      <c r="D1127" s="14"/>
      <c r="E1127" s="14"/>
      <c r="F1127" s="35"/>
      <c r="G1127" s="36"/>
      <c r="H1127" s="36"/>
      <c r="I1127" s="36"/>
      <c r="J1127" s="136"/>
      <c r="K1127" s="36"/>
      <c r="L1127" s="36"/>
      <c r="M1127" s="36"/>
      <c r="N1127" s="36"/>
      <c r="O1127" s="36"/>
      <c r="P1127" s="36"/>
      <c r="Q1127" s="36"/>
      <c r="R1127" s="36"/>
      <c r="S1127" s="36"/>
      <c r="T1127" s="36"/>
      <c r="U1127" s="36"/>
      <c r="V1127" s="42"/>
      <c r="W1127" s="36"/>
    </row>
    <row r="1128" spans="1:23" x14ac:dyDescent="0.25">
      <c r="A1128" s="14"/>
      <c r="B1128" s="14"/>
      <c r="C1128" s="14"/>
      <c r="D1128" s="14"/>
      <c r="E1128" s="14"/>
      <c r="F1128" s="35"/>
      <c r="G1128" s="36"/>
      <c r="H1128" s="36"/>
      <c r="I1128" s="36"/>
      <c r="J1128" s="136"/>
      <c r="K1128" s="36"/>
      <c r="L1128" s="36"/>
      <c r="M1128" s="36"/>
      <c r="N1128" s="36"/>
      <c r="O1128" s="36"/>
      <c r="P1128" s="36"/>
      <c r="Q1128" s="36"/>
      <c r="R1128" s="36"/>
      <c r="S1128" s="36"/>
      <c r="T1128" s="36"/>
      <c r="U1128" s="36"/>
      <c r="V1128" s="42"/>
      <c r="W1128" s="36"/>
    </row>
    <row r="1129" spans="1:23" x14ac:dyDescent="0.25">
      <c r="A1129" s="14"/>
      <c r="B1129" s="14"/>
      <c r="C1129" s="14"/>
      <c r="D1129" s="14"/>
      <c r="E1129" s="14"/>
      <c r="F1129" s="35"/>
      <c r="G1129" s="14"/>
      <c r="H1129" s="14"/>
      <c r="I1129" s="14"/>
      <c r="J1129" s="30"/>
      <c r="K1129" s="14"/>
      <c r="L1129" s="14"/>
      <c r="M1129" s="14"/>
      <c r="N1129" s="14"/>
      <c r="O1129" s="14"/>
      <c r="P1129" s="14"/>
      <c r="Q1129" s="14"/>
      <c r="R1129" s="14"/>
      <c r="S1129" s="14"/>
      <c r="T1129" s="14"/>
      <c r="U1129" s="14"/>
      <c r="V1129" s="35"/>
      <c r="W1129" s="14"/>
    </row>
    <row r="1130" spans="1:23" x14ac:dyDescent="0.25">
      <c r="A1130" s="14"/>
      <c r="B1130" s="14"/>
      <c r="C1130" s="14"/>
      <c r="D1130" s="14"/>
      <c r="E1130" s="14"/>
      <c r="F1130" s="35"/>
      <c r="G1130" s="36"/>
      <c r="H1130" s="36"/>
      <c r="I1130" s="36"/>
      <c r="J1130" s="136"/>
      <c r="K1130" s="36"/>
      <c r="L1130" s="36"/>
      <c r="M1130" s="36"/>
      <c r="N1130" s="36"/>
      <c r="O1130" s="36"/>
      <c r="P1130" s="36"/>
      <c r="Q1130" s="36"/>
      <c r="R1130" s="36"/>
      <c r="S1130" s="36"/>
      <c r="T1130" s="36"/>
      <c r="U1130" s="36"/>
      <c r="V1130" s="42"/>
      <c r="W1130" s="36"/>
    </row>
    <row r="1131" spans="1:23" x14ac:dyDescent="0.25">
      <c r="A1131" s="14"/>
      <c r="B1131" s="14"/>
      <c r="C1131" s="14"/>
      <c r="D1131" s="14"/>
      <c r="E1131" s="14"/>
      <c r="F1131" s="35"/>
      <c r="G1131" s="36"/>
      <c r="H1131" s="36"/>
      <c r="I1131" s="36"/>
      <c r="J1131" s="136"/>
      <c r="K1131" s="36"/>
      <c r="L1131" s="36"/>
      <c r="M1131" s="36"/>
      <c r="N1131" s="36"/>
      <c r="O1131" s="36"/>
      <c r="P1131" s="36"/>
      <c r="Q1131" s="36"/>
      <c r="R1131" s="36"/>
      <c r="S1131" s="36"/>
      <c r="T1131" s="36"/>
      <c r="U1131" s="36"/>
      <c r="V1131" s="42"/>
      <c r="W1131" s="36"/>
    </row>
    <row r="1132" spans="1:23" x14ac:dyDescent="0.25">
      <c r="A1132" s="14"/>
      <c r="B1132" s="14"/>
      <c r="C1132" s="14"/>
      <c r="D1132" s="14"/>
      <c r="E1132" s="14"/>
      <c r="F1132" s="35"/>
      <c r="G1132" s="36"/>
      <c r="H1132" s="36"/>
      <c r="I1132" s="36"/>
      <c r="J1132" s="136"/>
      <c r="K1132" s="36"/>
      <c r="L1132" s="36"/>
      <c r="M1132" s="36"/>
      <c r="N1132" s="36"/>
      <c r="O1132" s="36"/>
      <c r="P1132" s="36"/>
      <c r="Q1132" s="36"/>
      <c r="R1132" s="36"/>
      <c r="S1132" s="36"/>
      <c r="T1132" s="36"/>
      <c r="U1132" s="36"/>
      <c r="V1132" s="42"/>
      <c r="W1132" s="36"/>
    </row>
    <row r="1133" spans="1:23" x14ac:dyDescent="0.25">
      <c r="A1133" s="14"/>
      <c r="B1133" s="14"/>
      <c r="C1133" s="14"/>
      <c r="D1133" s="14"/>
      <c r="E1133" s="14"/>
      <c r="F1133" s="35"/>
      <c r="G1133" s="36"/>
      <c r="H1133" s="36"/>
      <c r="I1133" s="36"/>
      <c r="J1133" s="136"/>
      <c r="K1133" s="36"/>
      <c r="L1133" s="36"/>
      <c r="M1133" s="36"/>
      <c r="N1133" s="36"/>
      <c r="O1133" s="36"/>
      <c r="P1133" s="36"/>
      <c r="Q1133" s="36"/>
      <c r="R1133" s="36"/>
      <c r="S1133" s="36"/>
      <c r="T1133" s="36"/>
      <c r="U1133" s="36"/>
      <c r="V1133" s="42"/>
      <c r="W1133" s="36"/>
    </row>
    <row r="1134" spans="1:23" x14ac:dyDescent="0.25">
      <c r="A1134" s="14"/>
      <c r="B1134" s="14"/>
      <c r="C1134" s="14"/>
      <c r="D1134" s="14"/>
      <c r="E1134" s="14"/>
      <c r="F1134" s="35"/>
      <c r="G1134" s="36"/>
      <c r="H1134" s="36"/>
      <c r="I1134" s="36"/>
      <c r="J1134" s="136"/>
      <c r="K1134" s="36"/>
      <c r="L1134" s="36"/>
      <c r="M1134" s="36"/>
      <c r="N1134" s="36"/>
      <c r="O1134" s="36"/>
      <c r="P1134" s="36"/>
      <c r="Q1134" s="36"/>
      <c r="R1134" s="36"/>
      <c r="S1134" s="36"/>
      <c r="T1134" s="36"/>
      <c r="U1134" s="36"/>
      <c r="V1134" s="42"/>
      <c r="W1134" s="36"/>
    </row>
    <row r="1135" spans="1:23" x14ac:dyDescent="0.25">
      <c r="A1135" s="14"/>
      <c r="B1135" s="14"/>
      <c r="C1135" s="14"/>
      <c r="D1135" s="14"/>
      <c r="E1135" s="14"/>
      <c r="F1135" s="35"/>
      <c r="G1135" s="14"/>
      <c r="H1135" s="14"/>
      <c r="I1135" s="14"/>
      <c r="J1135" s="30"/>
      <c r="K1135" s="14"/>
      <c r="L1135" s="14"/>
      <c r="M1135" s="14"/>
      <c r="N1135" s="14"/>
      <c r="O1135" s="14"/>
      <c r="P1135" s="14"/>
      <c r="Q1135" s="14"/>
      <c r="R1135" s="14"/>
      <c r="S1135" s="14"/>
      <c r="T1135" s="14"/>
      <c r="U1135" s="14"/>
      <c r="V1135" s="35"/>
      <c r="W1135" s="14"/>
    </row>
    <row r="1136" spans="1:23" x14ac:dyDescent="0.25">
      <c r="A1136" s="14"/>
      <c r="B1136" s="14"/>
      <c r="C1136" s="14"/>
      <c r="D1136" s="14"/>
      <c r="E1136" s="14"/>
      <c r="F1136" s="35"/>
      <c r="G1136" s="36"/>
      <c r="H1136" s="36"/>
      <c r="I1136" s="36"/>
      <c r="J1136" s="136"/>
      <c r="K1136" s="36"/>
      <c r="L1136" s="36"/>
      <c r="M1136" s="36"/>
      <c r="N1136" s="36"/>
      <c r="O1136" s="36"/>
      <c r="P1136" s="36"/>
      <c r="Q1136" s="36"/>
      <c r="R1136" s="36"/>
      <c r="S1136" s="36"/>
      <c r="T1136" s="36"/>
      <c r="U1136" s="36"/>
      <c r="V1136" s="42"/>
      <c r="W1136" s="36"/>
    </row>
    <row r="1137" spans="1:23" x14ac:dyDescent="0.25">
      <c r="A1137" s="14"/>
      <c r="B1137" s="14"/>
      <c r="C1137" s="14"/>
      <c r="D1137" s="14"/>
      <c r="E1137" s="14"/>
      <c r="F1137" s="35"/>
      <c r="G1137" s="36"/>
      <c r="H1137" s="36"/>
      <c r="I1137" s="36"/>
      <c r="J1137" s="136"/>
      <c r="K1137" s="36"/>
      <c r="L1137" s="36"/>
      <c r="M1137" s="36"/>
      <c r="N1137" s="36"/>
      <c r="O1137" s="36"/>
      <c r="P1137" s="36"/>
      <c r="Q1137" s="36"/>
      <c r="R1137" s="36"/>
      <c r="S1137" s="36"/>
      <c r="T1137" s="36"/>
      <c r="U1137" s="36"/>
      <c r="V1137" s="42"/>
      <c r="W1137" s="36"/>
    </row>
    <row r="1138" spans="1:23" x14ac:dyDescent="0.25">
      <c r="A1138" s="14"/>
      <c r="B1138" s="14"/>
      <c r="C1138" s="14"/>
      <c r="D1138" s="14"/>
      <c r="E1138" s="14"/>
      <c r="F1138" s="35"/>
      <c r="G1138" s="36"/>
      <c r="H1138" s="36"/>
      <c r="I1138" s="36"/>
      <c r="J1138" s="136"/>
      <c r="K1138" s="36"/>
      <c r="L1138" s="36"/>
      <c r="M1138" s="36"/>
      <c r="N1138" s="36"/>
      <c r="O1138" s="36"/>
      <c r="P1138" s="36"/>
      <c r="Q1138" s="36"/>
      <c r="R1138" s="36"/>
      <c r="S1138" s="36"/>
      <c r="T1138" s="36"/>
      <c r="U1138" s="36"/>
      <c r="V1138" s="42"/>
      <c r="W1138" s="36"/>
    </row>
    <row r="1139" spans="1:23" x14ac:dyDescent="0.25">
      <c r="A1139" s="14"/>
      <c r="B1139" s="14"/>
      <c r="C1139" s="14"/>
      <c r="D1139" s="14"/>
      <c r="E1139" s="14"/>
      <c r="F1139" s="35"/>
      <c r="G1139" s="36"/>
      <c r="H1139" s="36"/>
      <c r="I1139" s="36"/>
      <c r="J1139" s="136"/>
      <c r="K1139" s="36"/>
      <c r="L1139" s="36"/>
      <c r="M1139" s="36"/>
      <c r="N1139" s="36"/>
      <c r="O1139" s="36"/>
      <c r="P1139" s="36"/>
      <c r="Q1139" s="36"/>
      <c r="R1139" s="36"/>
      <c r="S1139" s="36"/>
      <c r="T1139" s="36"/>
      <c r="U1139" s="36"/>
      <c r="V1139" s="42"/>
      <c r="W1139" s="36"/>
    </row>
    <row r="1140" spans="1:23" x14ac:dyDescent="0.25">
      <c r="A1140" s="14"/>
      <c r="B1140" s="14"/>
      <c r="C1140" s="14"/>
      <c r="D1140" s="14"/>
      <c r="E1140" s="14"/>
      <c r="F1140" s="35"/>
      <c r="G1140" s="36"/>
      <c r="H1140" s="36"/>
      <c r="I1140" s="36"/>
      <c r="J1140" s="136"/>
      <c r="K1140" s="36"/>
      <c r="L1140" s="36"/>
      <c r="M1140" s="36"/>
      <c r="N1140" s="36"/>
      <c r="O1140" s="36"/>
      <c r="P1140" s="36"/>
      <c r="Q1140" s="36"/>
      <c r="R1140" s="36"/>
      <c r="S1140" s="36"/>
      <c r="T1140" s="36"/>
      <c r="U1140" s="36"/>
      <c r="V1140" s="42"/>
      <c r="W1140" s="36"/>
    </row>
    <row r="1141" spans="1:23" x14ac:dyDescent="0.25">
      <c r="A1141" s="14"/>
      <c r="B1141" s="14"/>
      <c r="C1141" s="14"/>
      <c r="D1141" s="14"/>
      <c r="E1141" s="14"/>
      <c r="F1141" s="35"/>
      <c r="G1141" s="14"/>
      <c r="H1141" s="14"/>
      <c r="I1141" s="14"/>
      <c r="J1141" s="30"/>
      <c r="K1141" s="14"/>
      <c r="L1141" s="14"/>
      <c r="M1141" s="14"/>
      <c r="N1141" s="14"/>
      <c r="O1141" s="14"/>
      <c r="P1141" s="14"/>
      <c r="Q1141" s="14"/>
      <c r="R1141" s="14"/>
      <c r="S1141" s="14"/>
      <c r="T1141" s="14"/>
      <c r="U1141" s="14"/>
      <c r="V1141" s="35"/>
      <c r="W1141" s="14"/>
    </row>
    <row r="1142" spans="1:23" x14ac:dyDescent="0.25">
      <c r="A1142" s="14"/>
      <c r="B1142" s="14"/>
      <c r="C1142" s="14"/>
      <c r="D1142" s="14"/>
      <c r="E1142" s="14"/>
      <c r="F1142" s="35"/>
      <c r="G1142" s="36"/>
      <c r="H1142" s="36"/>
      <c r="I1142" s="36"/>
      <c r="J1142" s="136"/>
      <c r="K1142" s="36"/>
      <c r="L1142" s="36"/>
      <c r="M1142" s="36"/>
      <c r="N1142" s="36"/>
      <c r="O1142" s="36"/>
      <c r="P1142" s="36"/>
      <c r="Q1142" s="36"/>
      <c r="R1142" s="36"/>
      <c r="S1142" s="36"/>
      <c r="T1142" s="36"/>
      <c r="U1142" s="36"/>
      <c r="V1142" s="42"/>
      <c r="W1142" s="36"/>
    </row>
    <row r="1143" spans="1:23" x14ac:dyDescent="0.25">
      <c r="A1143" s="14"/>
      <c r="B1143" s="14"/>
      <c r="C1143" s="14"/>
      <c r="D1143" s="14"/>
      <c r="E1143" s="14"/>
      <c r="F1143" s="35"/>
      <c r="G1143" s="36"/>
      <c r="H1143" s="36"/>
      <c r="I1143" s="36"/>
      <c r="J1143" s="136"/>
      <c r="K1143" s="36"/>
      <c r="L1143" s="36"/>
      <c r="M1143" s="36"/>
      <c r="N1143" s="36"/>
      <c r="O1143" s="36"/>
      <c r="P1143" s="36"/>
      <c r="Q1143" s="36"/>
      <c r="R1143" s="36"/>
      <c r="S1143" s="36"/>
      <c r="T1143" s="36"/>
      <c r="U1143" s="36"/>
      <c r="V1143" s="42"/>
      <c r="W1143" s="36"/>
    </row>
    <row r="1144" spans="1:23" x14ac:dyDescent="0.25">
      <c r="A1144" s="14"/>
      <c r="B1144" s="14"/>
      <c r="C1144" s="14"/>
      <c r="D1144" s="14"/>
      <c r="E1144" s="14"/>
      <c r="F1144" s="35"/>
      <c r="G1144" s="36"/>
      <c r="H1144" s="36"/>
      <c r="I1144" s="36"/>
      <c r="J1144" s="136"/>
      <c r="K1144" s="36"/>
      <c r="L1144" s="36"/>
      <c r="M1144" s="36"/>
      <c r="N1144" s="36"/>
      <c r="O1144" s="36"/>
      <c r="P1144" s="36"/>
      <c r="Q1144" s="36"/>
      <c r="R1144" s="36"/>
      <c r="S1144" s="36"/>
      <c r="T1144" s="36"/>
      <c r="U1144" s="36"/>
      <c r="V1144" s="42"/>
      <c r="W1144" s="36"/>
    </row>
    <row r="1145" spans="1:23" x14ac:dyDescent="0.25">
      <c r="A1145" s="14"/>
      <c r="B1145" s="14"/>
      <c r="C1145" s="14"/>
      <c r="D1145" s="14"/>
      <c r="E1145" s="14"/>
      <c r="F1145" s="35"/>
      <c r="G1145" s="36"/>
      <c r="H1145" s="36"/>
      <c r="I1145" s="36"/>
      <c r="J1145" s="136"/>
      <c r="K1145" s="36"/>
      <c r="L1145" s="36"/>
      <c r="M1145" s="36"/>
      <c r="N1145" s="36"/>
      <c r="O1145" s="36"/>
      <c r="P1145" s="36"/>
      <c r="Q1145" s="36"/>
      <c r="R1145" s="36"/>
      <c r="S1145" s="36"/>
      <c r="T1145" s="36"/>
      <c r="U1145" s="36"/>
      <c r="V1145" s="42"/>
      <c r="W1145" s="36"/>
    </row>
    <row r="1146" spans="1:23" x14ac:dyDescent="0.25">
      <c r="A1146" s="14"/>
      <c r="B1146" s="14"/>
      <c r="C1146" s="14"/>
      <c r="D1146" s="14"/>
      <c r="E1146" s="14"/>
      <c r="F1146" s="35"/>
      <c r="G1146" s="36"/>
      <c r="H1146" s="36"/>
      <c r="I1146" s="36"/>
      <c r="J1146" s="136"/>
      <c r="K1146" s="36"/>
      <c r="L1146" s="36"/>
      <c r="M1146" s="36"/>
      <c r="N1146" s="36"/>
      <c r="O1146" s="36"/>
      <c r="P1146" s="36"/>
      <c r="Q1146" s="36"/>
      <c r="R1146" s="36"/>
      <c r="S1146" s="36"/>
      <c r="T1146" s="36"/>
      <c r="U1146" s="36"/>
      <c r="V1146" s="42"/>
      <c r="W1146" s="36"/>
    </row>
    <row r="1147" spans="1:23" x14ac:dyDescent="0.25">
      <c r="A1147" s="14"/>
      <c r="B1147" s="14"/>
      <c r="C1147" s="14"/>
      <c r="D1147" s="14"/>
      <c r="E1147" s="14"/>
      <c r="F1147" s="35"/>
      <c r="G1147" s="14"/>
      <c r="H1147" s="14"/>
      <c r="I1147" s="14"/>
      <c r="J1147" s="30"/>
      <c r="K1147" s="14"/>
      <c r="L1147" s="14"/>
      <c r="M1147" s="14"/>
      <c r="N1147" s="14"/>
      <c r="O1147" s="14"/>
      <c r="P1147" s="14"/>
      <c r="Q1147" s="14"/>
      <c r="R1147" s="14"/>
      <c r="S1147" s="14"/>
      <c r="T1147" s="14"/>
      <c r="U1147" s="14"/>
      <c r="V1147" s="35"/>
      <c r="W1147" s="14"/>
    </row>
    <row r="1148" spans="1:23" x14ac:dyDescent="0.25">
      <c r="A1148" s="14"/>
      <c r="B1148" s="14"/>
      <c r="C1148" s="14"/>
      <c r="D1148" s="14"/>
      <c r="E1148" s="14"/>
      <c r="F1148" s="35"/>
      <c r="G1148" s="36"/>
      <c r="H1148" s="36"/>
      <c r="I1148" s="36"/>
      <c r="J1148" s="136"/>
      <c r="K1148" s="36"/>
      <c r="L1148" s="36"/>
      <c r="M1148" s="36"/>
      <c r="N1148" s="36"/>
      <c r="O1148" s="36"/>
      <c r="P1148" s="36"/>
      <c r="Q1148" s="36"/>
      <c r="R1148" s="36"/>
      <c r="S1148" s="36"/>
      <c r="T1148" s="36"/>
      <c r="U1148" s="36"/>
      <c r="V1148" s="42"/>
      <c r="W1148" s="36"/>
    </row>
    <row r="1149" spans="1:23" x14ac:dyDescent="0.25">
      <c r="A1149" s="14"/>
      <c r="B1149" s="14"/>
      <c r="C1149" s="14"/>
      <c r="D1149" s="14"/>
      <c r="E1149" s="14"/>
      <c r="F1149" s="35"/>
      <c r="G1149" s="36"/>
      <c r="H1149" s="36"/>
      <c r="I1149" s="36"/>
      <c r="J1149" s="136"/>
      <c r="K1149" s="36"/>
      <c r="L1149" s="36"/>
      <c r="M1149" s="36"/>
      <c r="N1149" s="36"/>
      <c r="O1149" s="36"/>
      <c r="P1149" s="36"/>
      <c r="Q1149" s="36"/>
      <c r="R1149" s="36"/>
      <c r="S1149" s="36"/>
      <c r="T1149" s="36"/>
      <c r="U1149" s="36"/>
      <c r="V1149" s="42"/>
      <c r="W1149" s="36"/>
    </row>
    <row r="1150" spans="1:23" x14ac:dyDescent="0.25">
      <c r="A1150" s="14"/>
      <c r="B1150" s="14"/>
      <c r="C1150" s="14"/>
      <c r="D1150" s="14"/>
      <c r="E1150" s="14"/>
      <c r="F1150" s="35"/>
      <c r="G1150" s="36"/>
      <c r="H1150" s="36"/>
      <c r="I1150" s="36"/>
      <c r="J1150" s="136"/>
      <c r="K1150" s="36"/>
      <c r="L1150" s="36"/>
      <c r="M1150" s="36"/>
      <c r="N1150" s="36"/>
      <c r="O1150" s="36"/>
      <c r="P1150" s="36"/>
      <c r="Q1150" s="36"/>
      <c r="R1150" s="36"/>
      <c r="S1150" s="36"/>
      <c r="T1150" s="36"/>
      <c r="U1150" s="36"/>
      <c r="V1150" s="42"/>
      <c r="W1150" s="36"/>
    </row>
    <row r="1151" spans="1:23" x14ac:dyDescent="0.25">
      <c r="A1151" s="14"/>
      <c r="B1151" s="14"/>
      <c r="C1151" s="14"/>
      <c r="D1151" s="14"/>
      <c r="E1151" s="14"/>
      <c r="F1151" s="35"/>
      <c r="G1151" s="36"/>
      <c r="H1151" s="36"/>
      <c r="I1151" s="36"/>
      <c r="J1151" s="136"/>
      <c r="K1151" s="36"/>
      <c r="L1151" s="36"/>
      <c r="M1151" s="36"/>
      <c r="N1151" s="36"/>
      <c r="O1151" s="36"/>
      <c r="P1151" s="36"/>
      <c r="Q1151" s="36"/>
      <c r="R1151" s="36"/>
      <c r="S1151" s="36"/>
      <c r="T1151" s="36"/>
      <c r="U1151" s="36"/>
      <c r="V1151" s="42"/>
      <c r="W1151" s="36"/>
    </row>
    <row r="1152" spans="1:23" x14ac:dyDescent="0.25">
      <c r="A1152" s="14"/>
      <c r="B1152" s="14"/>
      <c r="C1152" s="14"/>
      <c r="D1152" s="14"/>
      <c r="E1152" s="14"/>
      <c r="F1152" s="35"/>
      <c r="G1152" s="36"/>
      <c r="H1152" s="36"/>
      <c r="I1152" s="36"/>
      <c r="J1152" s="136"/>
      <c r="K1152" s="36"/>
      <c r="L1152" s="36"/>
      <c r="M1152" s="36"/>
      <c r="N1152" s="36"/>
      <c r="O1152" s="36"/>
      <c r="P1152" s="36"/>
      <c r="Q1152" s="36"/>
      <c r="R1152" s="36"/>
      <c r="S1152" s="36"/>
      <c r="T1152" s="36"/>
      <c r="U1152" s="36"/>
      <c r="V1152" s="42"/>
      <c r="W1152" s="36"/>
    </row>
    <row r="1153" spans="1:23" x14ac:dyDescent="0.25">
      <c r="A1153" s="14"/>
      <c r="B1153" s="14"/>
      <c r="C1153" s="14"/>
      <c r="D1153" s="14"/>
      <c r="E1153" s="14"/>
      <c r="F1153" s="35"/>
      <c r="G1153" s="14"/>
      <c r="H1153" s="14"/>
      <c r="I1153" s="14"/>
      <c r="J1153" s="30"/>
      <c r="K1153" s="14"/>
      <c r="L1153" s="14"/>
      <c r="M1153" s="14"/>
      <c r="N1153" s="14"/>
      <c r="O1153" s="14"/>
      <c r="P1153" s="14"/>
      <c r="Q1153" s="14"/>
      <c r="R1153" s="14"/>
      <c r="S1153" s="14"/>
      <c r="T1153" s="14"/>
      <c r="U1153" s="14"/>
      <c r="V1153" s="35"/>
      <c r="W1153" s="14"/>
    </row>
    <row r="1154" spans="1:23" x14ac:dyDescent="0.25">
      <c r="A1154" s="14"/>
      <c r="B1154" s="14"/>
      <c r="C1154" s="14"/>
      <c r="D1154" s="14"/>
      <c r="E1154" s="14"/>
      <c r="F1154" s="35"/>
      <c r="G1154" s="36"/>
      <c r="H1154" s="36"/>
      <c r="I1154" s="36"/>
      <c r="J1154" s="136"/>
      <c r="K1154" s="36"/>
      <c r="L1154" s="36"/>
      <c r="M1154" s="36"/>
      <c r="N1154" s="36"/>
      <c r="O1154" s="36"/>
      <c r="P1154" s="36"/>
      <c r="Q1154" s="36"/>
      <c r="R1154" s="36"/>
      <c r="S1154" s="36"/>
      <c r="T1154" s="36"/>
      <c r="U1154" s="36"/>
      <c r="V1154" s="42"/>
      <c r="W1154" s="36"/>
    </row>
    <row r="1155" spans="1:23" x14ac:dyDescent="0.25">
      <c r="A1155" s="14"/>
      <c r="B1155" s="14"/>
      <c r="C1155" s="14"/>
      <c r="D1155" s="14"/>
      <c r="E1155" s="14"/>
      <c r="F1155" s="35"/>
      <c r="G1155" s="36"/>
      <c r="H1155" s="36"/>
      <c r="I1155" s="36"/>
      <c r="J1155" s="136"/>
      <c r="K1155" s="36"/>
      <c r="L1155" s="36"/>
      <c r="M1155" s="36"/>
      <c r="N1155" s="36"/>
      <c r="O1155" s="36"/>
      <c r="P1155" s="36"/>
      <c r="Q1155" s="36"/>
      <c r="R1155" s="36"/>
      <c r="S1155" s="36"/>
      <c r="T1155" s="36"/>
      <c r="U1155" s="36"/>
      <c r="V1155" s="42"/>
      <c r="W1155" s="36"/>
    </row>
    <row r="1156" spans="1:23" x14ac:dyDescent="0.25">
      <c r="A1156" s="14"/>
      <c r="B1156" s="14"/>
      <c r="C1156" s="14"/>
      <c r="D1156" s="14"/>
      <c r="E1156" s="14"/>
      <c r="F1156" s="35"/>
      <c r="G1156" s="36"/>
      <c r="H1156" s="36"/>
      <c r="I1156" s="36"/>
      <c r="J1156" s="136"/>
      <c r="K1156" s="36"/>
      <c r="L1156" s="36"/>
      <c r="M1156" s="36"/>
      <c r="N1156" s="36"/>
      <c r="O1156" s="36"/>
      <c r="P1156" s="36"/>
      <c r="Q1156" s="36"/>
      <c r="R1156" s="36"/>
      <c r="S1156" s="36"/>
      <c r="T1156" s="36"/>
      <c r="U1156" s="36"/>
      <c r="V1156" s="42"/>
      <c r="W1156" s="36"/>
    </row>
    <row r="1157" spans="1:23" x14ac:dyDescent="0.25">
      <c r="A1157" s="14"/>
      <c r="B1157" s="14"/>
      <c r="C1157" s="14"/>
      <c r="D1157" s="14"/>
      <c r="E1157" s="14"/>
      <c r="F1157" s="35"/>
      <c r="G1157" s="36"/>
      <c r="H1157" s="36"/>
      <c r="I1157" s="36"/>
      <c r="J1157" s="136"/>
      <c r="K1157" s="36"/>
      <c r="L1157" s="36"/>
      <c r="M1157" s="36"/>
      <c r="N1157" s="36"/>
      <c r="O1157" s="36"/>
      <c r="P1157" s="36"/>
      <c r="Q1157" s="36"/>
      <c r="R1157" s="36"/>
      <c r="S1157" s="36"/>
      <c r="T1157" s="36"/>
      <c r="U1157" s="36"/>
      <c r="V1157" s="42"/>
      <c r="W1157" s="36"/>
    </row>
    <row r="1158" spans="1:23" x14ac:dyDescent="0.25">
      <c r="A1158" s="14"/>
      <c r="B1158" s="14"/>
      <c r="C1158" s="14"/>
      <c r="D1158" s="14"/>
      <c r="E1158" s="14"/>
      <c r="F1158" s="35"/>
      <c r="G1158" s="36"/>
      <c r="H1158" s="36"/>
      <c r="I1158" s="36"/>
      <c r="J1158" s="136"/>
      <c r="K1158" s="36"/>
      <c r="L1158" s="36"/>
      <c r="M1158" s="36"/>
      <c r="N1158" s="36"/>
      <c r="O1158" s="36"/>
      <c r="P1158" s="36"/>
      <c r="Q1158" s="36"/>
      <c r="R1158" s="36"/>
      <c r="S1158" s="36"/>
      <c r="T1158" s="36"/>
      <c r="U1158" s="36"/>
      <c r="V1158" s="42"/>
      <c r="W1158" s="36"/>
    </row>
    <row r="1159" spans="1:23" x14ac:dyDescent="0.25">
      <c r="A1159" s="14"/>
      <c r="B1159" s="14"/>
      <c r="C1159" s="14"/>
      <c r="D1159" s="14"/>
      <c r="E1159" s="14"/>
      <c r="F1159" s="35"/>
      <c r="G1159" s="14"/>
      <c r="H1159" s="14"/>
      <c r="I1159" s="14"/>
      <c r="J1159" s="30"/>
      <c r="K1159" s="14"/>
      <c r="L1159" s="14"/>
      <c r="M1159" s="14"/>
      <c r="N1159" s="14"/>
      <c r="O1159" s="14"/>
      <c r="P1159" s="14"/>
      <c r="Q1159" s="14"/>
      <c r="R1159" s="14"/>
      <c r="S1159" s="14"/>
      <c r="T1159" s="14"/>
      <c r="U1159" s="14"/>
      <c r="V1159" s="35"/>
      <c r="W1159" s="14"/>
    </row>
    <row r="1160" spans="1:23" x14ac:dyDescent="0.25">
      <c r="A1160" s="14"/>
      <c r="B1160" s="14"/>
      <c r="C1160" s="14"/>
      <c r="D1160" s="14"/>
      <c r="E1160" s="14"/>
      <c r="F1160" s="35"/>
      <c r="G1160" s="36"/>
      <c r="H1160" s="36"/>
      <c r="I1160" s="36"/>
      <c r="J1160" s="136"/>
      <c r="K1160" s="36"/>
      <c r="L1160" s="36"/>
      <c r="M1160" s="36"/>
      <c r="N1160" s="36"/>
      <c r="O1160" s="36"/>
      <c r="P1160" s="36"/>
      <c r="Q1160" s="36"/>
      <c r="R1160" s="36"/>
      <c r="S1160" s="36"/>
      <c r="T1160" s="36"/>
      <c r="U1160" s="36"/>
      <c r="V1160" s="42"/>
      <c r="W1160" s="36"/>
    </row>
    <row r="1161" spans="1:23" x14ac:dyDescent="0.25">
      <c r="A1161" s="14"/>
      <c r="B1161" s="14"/>
      <c r="C1161" s="14"/>
      <c r="D1161" s="14"/>
      <c r="E1161" s="14"/>
      <c r="F1161" s="35"/>
      <c r="G1161" s="36"/>
      <c r="H1161" s="36"/>
      <c r="I1161" s="36"/>
      <c r="J1161" s="136"/>
      <c r="K1161" s="36"/>
      <c r="L1161" s="36"/>
      <c r="M1161" s="36"/>
      <c r="N1161" s="36"/>
      <c r="O1161" s="36"/>
      <c r="P1161" s="36"/>
      <c r="Q1161" s="36"/>
      <c r="R1161" s="36"/>
      <c r="S1161" s="36"/>
      <c r="T1161" s="36"/>
      <c r="U1161" s="36"/>
      <c r="V1161" s="42"/>
      <c r="W1161" s="36"/>
    </row>
    <row r="1162" spans="1:23" x14ac:dyDescent="0.25">
      <c r="A1162" s="14"/>
      <c r="B1162" s="14"/>
      <c r="C1162" s="14"/>
      <c r="D1162" s="14"/>
      <c r="E1162" s="14"/>
      <c r="F1162" s="35"/>
      <c r="G1162" s="36"/>
      <c r="H1162" s="36"/>
      <c r="I1162" s="36"/>
      <c r="J1162" s="136"/>
      <c r="K1162" s="36"/>
      <c r="L1162" s="36"/>
      <c r="M1162" s="36"/>
      <c r="N1162" s="36"/>
      <c r="O1162" s="36"/>
      <c r="P1162" s="36"/>
      <c r="Q1162" s="36"/>
      <c r="R1162" s="36"/>
      <c r="S1162" s="36"/>
      <c r="T1162" s="36"/>
      <c r="U1162" s="36"/>
      <c r="V1162" s="42"/>
      <c r="W1162" s="36"/>
    </row>
    <row r="1163" spans="1:23" x14ac:dyDescent="0.25">
      <c r="A1163" s="14"/>
      <c r="B1163" s="14"/>
      <c r="C1163" s="14"/>
      <c r="D1163" s="14"/>
      <c r="E1163" s="14"/>
      <c r="F1163" s="35"/>
      <c r="G1163" s="36"/>
      <c r="H1163" s="36"/>
      <c r="I1163" s="36"/>
      <c r="J1163" s="136"/>
      <c r="K1163" s="36"/>
      <c r="L1163" s="36"/>
      <c r="M1163" s="36"/>
      <c r="N1163" s="36"/>
      <c r="O1163" s="36"/>
      <c r="P1163" s="36"/>
      <c r="Q1163" s="36"/>
      <c r="R1163" s="36"/>
      <c r="S1163" s="36"/>
      <c r="T1163" s="36"/>
      <c r="U1163" s="36"/>
      <c r="V1163" s="42"/>
      <c r="W1163" s="36"/>
    </row>
    <row r="1164" spans="1:23" x14ac:dyDescent="0.25">
      <c r="A1164" s="14"/>
      <c r="B1164" s="14"/>
      <c r="C1164" s="14"/>
      <c r="D1164" s="14"/>
      <c r="E1164" s="14"/>
      <c r="F1164" s="35"/>
      <c r="G1164" s="36"/>
      <c r="H1164" s="36"/>
      <c r="I1164" s="36"/>
      <c r="J1164" s="136"/>
      <c r="K1164" s="36"/>
      <c r="L1164" s="36"/>
      <c r="M1164" s="36"/>
      <c r="N1164" s="36"/>
      <c r="O1164" s="36"/>
      <c r="P1164" s="36"/>
      <c r="Q1164" s="36"/>
      <c r="R1164" s="36"/>
      <c r="S1164" s="36"/>
      <c r="T1164" s="36"/>
      <c r="U1164" s="36"/>
      <c r="V1164" s="42"/>
      <c r="W1164" s="36"/>
    </row>
    <row r="1165" spans="1:23" x14ac:dyDescent="0.25">
      <c r="A1165" s="14"/>
      <c r="B1165" s="14"/>
      <c r="C1165" s="14"/>
      <c r="D1165" s="14"/>
      <c r="E1165" s="14"/>
      <c r="F1165" s="35"/>
      <c r="G1165" s="14"/>
      <c r="H1165" s="14"/>
      <c r="I1165" s="14"/>
      <c r="J1165" s="30"/>
      <c r="K1165" s="14"/>
      <c r="L1165" s="14"/>
      <c r="M1165" s="14"/>
      <c r="N1165" s="14"/>
      <c r="O1165" s="14"/>
      <c r="P1165" s="14"/>
      <c r="Q1165" s="14"/>
      <c r="R1165" s="14"/>
      <c r="S1165" s="14"/>
      <c r="T1165" s="14"/>
      <c r="U1165" s="14"/>
      <c r="V1165" s="35"/>
      <c r="W1165" s="14"/>
    </row>
    <row r="1166" spans="1:23" x14ac:dyDescent="0.25">
      <c r="A1166" s="14"/>
      <c r="B1166" s="14"/>
      <c r="C1166" s="14"/>
      <c r="D1166" s="14"/>
      <c r="E1166" s="14"/>
      <c r="F1166" s="35"/>
      <c r="G1166" s="36"/>
      <c r="H1166" s="36"/>
      <c r="I1166" s="36"/>
      <c r="J1166" s="136"/>
      <c r="K1166" s="36"/>
      <c r="L1166" s="36"/>
      <c r="M1166" s="36"/>
      <c r="N1166" s="36"/>
      <c r="O1166" s="36"/>
      <c r="P1166" s="36"/>
      <c r="Q1166" s="36"/>
      <c r="R1166" s="36"/>
      <c r="S1166" s="36"/>
      <c r="T1166" s="36"/>
      <c r="U1166" s="36"/>
      <c r="V1166" s="42"/>
      <c r="W1166" s="36"/>
    </row>
    <row r="1167" spans="1:23" x14ac:dyDescent="0.25">
      <c r="A1167" s="14"/>
      <c r="B1167" s="14"/>
      <c r="C1167" s="14"/>
      <c r="D1167" s="14"/>
      <c r="E1167" s="14"/>
      <c r="F1167" s="35"/>
      <c r="G1167" s="36"/>
      <c r="H1167" s="36"/>
      <c r="I1167" s="36"/>
      <c r="J1167" s="136"/>
      <c r="K1167" s="36"/>
      <c r="L1167" s="36"/>
      <c r="M1167" s="36"/>
      <c r="N1167" s="36"/>
      <c r="O1167" s="36"/>
      <c r="P1167" s="36"/>
      <c r="Q1167" s="36"/>
      <c r="R1167" s="36"/>
      <c r="S1167" s="36"/>
      <c r="T1167" s="36"/>
      <c r="U1167" s="36"/>
      <c r="V1167" s="42"/>
      <c r="W1167" s="36"/>
    </row>
    <row r="1168" spans="1:23" x14ac:dyDescent="0.25">
      <c r="A1168" s="14"/>
      <c r="B1168" s="14"/>
      <c r="C1168" s="14"/>
      <c r="D1168" s="14"/>
      <c r="E1168" s="14"/>
      <c r="F1168" s="35"/>
      <c r="G1168" s="36"/>
      <c r="H1168" s="36"/>
      <c r="I1168" s="36"/>
      <c r="J1168" s="136"/>
      <c r="K1168" s="36"/>
      <c r="L1168" s="36"/>
      <c r="M1168" s="36"/>
      <c r="N1168" s="36"/>
      <c r="O1168" s="36"/>
      <c r="P1168" s="36"/>
      <c r="Q1168" s="36"/>
      <c r="R1168" s="36"/>
      <c r="S1168" s="36"/>
      <c r="T1168" s="36"/>
      <c r="U1168" s="36"/>
      <c r="V1168" s="42"/>
      <c r="W1168" s="36"/>
    </row>
    <row r="1169" spans="1:23" x14ac:dyDescent="0.25">
      <c r="A1169" s="14"/>
      <c r="B1169" s="14"/>
      <c r="C1169" s="14"/>
      <c r="D1169" s="14"/>
      <c r="E1169" s="14"/>
      <c r="F1169" s="35"/>
      <c r="G1169" s="36"/>
      <c r="H1169" s="36"/>
      <c r="I1169" s="36"/>
      <c r="J1169" s="136"/>
      <c r="K1169" s="36"/>
      <c r="L1169" s="36"/>
      <c r="M1169" s="36"/>
      <c r="N1169" s="36"/>
      <c r="O1169" s="36"/>
      <c r="P1169" s="36"/>
      <c r="Q1169" s="36"/>
      <c r="R1169" s="36"/>
      <c r="S1169" s="36"/>
      <c r="T1169" s="36"/>
      <c r="U1169" s="36"/>
      <c r="V1169" s="42"/>
      <c r="W1169" s="36"/>
    </row>
    <row r="1170" spans="1:23" x14ac:dyDescent="0.25">
      <c r="A1170" s="14"/>
      <c r="B1170" s="14"/>
      <c r="C1170" s="14"/>
      <c r="D1170" s="14"/>
      <c r="E1170" s="14"/>
      <c r="F1170" s="35"/>
      <c r="G1170" s="36"/>
      <c r="H1170" s="36"/>
      <c r="I1170" s="36"/>
      <c r="J1170" s="136"/>
      <c r="K1170" s="36"/>
      <c r="L1170" s="36"/>
      <c r="M1170" s="36"/>
      <c r="N1170" s="36"/>
      <c r="O1170" s="36"/>
      <c r="P1170" s="36"/>
      <c r="Q1170" s="36"/>
      <c r="R1170" s="36"/>
      <c r="S1170" s="36"/>
      <c r="T1170" s="36"/>
      <c r="U1170" s="36"/>
      <c r="V1170" s="42"/>
      <c r="W1170" s="36"/>
    </row>
    <row r="1171" spans="1:23" x14ac:dyDescent="0.25">
      <c r="A1171" s="14"/>
      <c r="B1171" s="14"/>
      <c r="C1171" s="14"/>
      <c r="D1171" s="14"/>
      <c r="E1171" s="14"/>
      <c r="F1171" s="35"/>
      <c r="G1171" s="14"/>
      <c r="H1171" s="14"/>
      <c r="I1171" s="14"/>
      <c r="J1171" s="30"/>
      <c r="K1171" s="14"/>
      <c r="L1171" s="14"/>
      <c r="M1171" s="14"/>
      <c r="N1171" s="14"/>
      <c r="O1171" s="14"/>
      <c r="P1171" s="14"/>
      <c r="Q1171" s="14"/>
      <c r="R1171" s="14"/>
      <c r="S1171" s="14"/>
      <c r="T1171" s="14"/>
      <c r="U1171" s="14"/>
      <c r="V1171" s="35"/>
      <c r="W1171" s="14"/>
    </row>
    <row r="1172" spans="1:23" x14ac:dyDescent="0.25">
      <c r="A1172" s="14"/>
      <c r="B1172" s="14"/>
      <c r="C1172" s="14"/>
      <c r="D1172" s="14"/>
      <c r="E1172" s="14"/>
      <c r="F1172" s="35"/>
      <c r="G1172" s="36"/>
      <c r="H1172" s="36"/>
      <c r="I1172" s="36"/>
      <c r="J1172" s="136"/>
      <c r="K1172" s="36"/>
      <c r="L1172" s="36"/>
      <c r="M1172" s="36"/>
      <c r="N1172" s="36"/>
      <c r="O1172" s="36"/>
      <c r="P1172" s="36"/>
      <c r="Q1172" s="36"/>
      <c r="R1172" s="36"/>
      <c r="S1172" s="36"/>
      <c r="T1172" s="36"/>
      <c r="U1172" s="36"/>
      <c r="V1172" s="42"/>
      <c r="W1172" s="36"/>
    </row>
    <row r="1173" spans="1:23" x14ac:dyDescent="0.25">
      <c r="A1173" s="14"/>
      <c r="B1173" s="14"/>
      <c r="C1173" s="14"/>
      <c r="D1173" s="14"/>
      <c r="E1173" s="14"/>
      <c r="F1173" s="35"/>
      <c r="G1173" s="36"/>
      <c r="H1173" s="36"/>
      <c r="I1173" s="36"/>
      <c r="J1173" s="136"/>
      <c r="K1173" s="36"/>
      <c r="L1173" s="36"/>
      <c r="M1173" s="36"/>
      <c r="N1173" s="36"/>
      <c r="O1173" s="36"/>
      <c r="P1173" s="36"/>
      <c r="Q1173" s="36"/>
      <c r="R1173" s="36"/>
      <c r="S1173" s="36"/>
      <c r="T1173" s="36"/>
      <c r="U1173" s="36"/>
      <c r="V1173" s="42"/>
      <c r="W1173" s="36"/>
    </row>
    <row r="1174" spans="1:23" x14ac:dyDescent="0.25">
      <c r="A1174" s="14"/>
      <c r="B1174" s="14"/>
      <c r="C1174" s="14"/>
      <c r="D1174" s="14"/>
      <c r="E1174" s="14"/>
      <c r="F1174" s="35"/>
      <c r="G1174" s="36"/>
      <c r="H1174" s="36"/>
      <c r="I1174" s="36"/>
      <c r="J1174" s="136"/>
      <c r="K1174" s="36"/>
      <c r="L1174" s="36"/>
      <c r="M1174" s="36"/>
      <c r="N1174" s="36"/>
      <c r="O1174" s="36"/>
      <c r="P1174" s="36"/>
      <c r="Q1174" s="36"/>
      <c r="R1174" s="36"/>
      <c r="S1174" s="36"/>
      <c r="T1174" s="36"/>
      <c r="U1174" s="36"/>
      <c r="V1174" s="42"/>
      <c r="W1174" s="36"/>
    </row>
    <row r="1175" spans="1:23" x14ac:dyDescent="0.25">
      <c r="A1175" s="14"/>
      <c r="B1175" s="14"/>
      <c r="C1175" s="14"/>
      <c r="D1175" s="14"/>
      <c r="E1175" s="14"/>
      <c r="F1175" s="35"/>
      <c r="G1175" s="36"/>
      <c r="H1175" s="36"/>
      <c r="I1175" s="36"/>
      <c r="J1175" s="136"/>
      <c r="K1175" s="36"/>
      <c r="L1175" s="36"/>
      <c r="M1175" s="36"/>
      <c r="N1175" s="36"/>
      <c r="O1175" s="36"/>
      <c r="P1175" s="36"/>
      <c r="Q1175" s="36"/>
      <c r="R1175" s="36"/>
      <c r="S1175" s="36"/>
      <c r="T1175" s="36"/>
      <c r="U1175" s="36"/>
      <c r="V1175" s="42"/>
      <c r="W1175" s="36"/>
    </row>
    <row r="1176" spans="1:23" x14ac:dyDescent="0.25">
      <c r="A1176" s="14"/>
      <c r="B1176" s="14"/>
      <c r="C1176" s="14"/>
      <c r="D1176" s="14"/>
      <c r="E1176" s="14"/>
      <c r="F1176" s="35"/>
      <c r="G1176" s="36"/>
      <c r="H1176" s="36"/>
      <c r="I1176" s="36"/>
      <c r="J1176" s="136"/>
      <c r="K1176" s="36"/>
      <c r="L1176" s="36"/>
      <c r="M1176" s="36"/>
      <c r="N1176" s="36"/>
      <c r="O1176" s="36"/>
      <c r="P1176" s="36"/>
      <c r="Q1176" s="36"/>
      <c r="R1176" s="36"/>
      <c r="S1176" s="36"/>
      <c r="T1176" s="36"/>
      <c r="U1176" s="36"/>
      <c r="V1176" s="42"/>
      <c r="W1176" s="36"/>
    </row>
    <row r="1177" spans="1:23" x14ac:dyDescent="0.25">
      <c r="A1177" s="14"/>
      <c r="B1177" s="14"/>
      <c r="C1177" s="14"/>
      <c r="D1177" s="14"/>
      <c r="E1177" s="14"/>
      <c r="F1177" s="35"/>
      <c r="G1177" s="14"/>
      <c r="H1177" s="14"/>
      <c r="I1177" s="14"/>
      <c r="J1177" s="30"/>
      <c r="K1177" s="14"/>
      <c r="L1177" s="14"/>
      <c r="M1177" s="14"/>
      <c r="N1177" s="14"/>
      <c r="O1177" s="14"/>
      <c r="P1177" s="14"/>
      <c r="Q1177" s="14"/>
      <c r="R1177" s="14"/>
      <c r="S1177" s="14"/>
      <c r="T1177" s="14"/>
      <c r="U1177" s="14"/>
      <c r="V1177" s="35"/>
      <c r="W1177" s="14"/>
    </row>
    <row r="1178" spans="1:23" x14ac:dyDescent="0.25">
      <c r="A1178" s="14"/>
      <c r="B1178" s="14"/>
      <c r="C1178" s="14"/>
      <c r="D1178" s="14"/>
      <c r="E1178" s="14"/>
      <c r="F1178" s="35"/>
      <c r="G1178" s="36"/>
      <c r="H1178" s="36"/>
      <c r="I1178" s="36"/>
      <c r="J1178" s="136"/>
      <c r="K1178" s="36"/>
      <c r="L1178" s="36"/>
      <c r="M1178" s="36"/>
      <c r="N1178" s="36"/>
      <c r="O1178" s="36"/>
      <c r="P1178" s="36"/>
      <c r="Q1178" s="36"/>
      <c r="R1178" s="36"/>
      <c r="S1178" s="36"/>
      <c r="T1178" s="36"/>
      <c r="U1178" s="36"/>
      <c r="V1178" s="42"/>
      <c r="W1178" s="36"/>
    </row>
    <row r="1179" spans="1:23" x14ac:dyDescent="0.25">
      <c r="A1179" s="14"/>
      <c r="B1179" s="14"/>
      <c r="C1179" s="14"/>
      <c r="D1179" s="14"/>
      <c r="E1179" s="14"/>
      <c r="F1179" s="35"/>
      <c r="G1179" s="36"/>
      <c r="H1179" s="36"/>
      <c r="I1179" s="36"/>
      <c r="J1179" s="136"/>
      <c r="K1179" s="36"/>
      <c r="L1179" s="36"/>
      <c r="M1179" s="36"/>
      <c r="N1179" s="36"/>
      <c r="O1179" s="36"/>
      <c r="P1179" s="36"/>
      <c r="Q1179" s="36"/>
      <c r="R1179" s="36"/>
      <c r="S1179" s="36"/>
      <c r="T1179" s="36"/>
      <c r="U1179" s="36"/>
      <c r="V1179" s="42"/>
      <c r="W1179" s="36"/>
    </row>
    <row r="1180" spans="1:23" x14ac:dyDescent="0.25">
      <c r="A1180" s="14"/>
      <c r="B1180" s="14"/>
      <c r="C1180" s="14"/>
      <c r="D1180" s="14"/>
      <c r="E1180" s="14"/>
      <c r="F1180" s="35"/>
      <c r="G1180" s="36"/>
      <c r="H1180" s="36"/>
      <c r="I1180" s="36"/>
      <c r="J1180" s="136"/>
      <c r="K1180" s="36"/>
      <c r="L1180" s="36"/>
      <c r="M1180" s="36"/>
      <c r="N1180" s="36"/>
      <c r="O1180" s="36"/>
      <c r="P1180" s="36"/>
      <c r="Q1180" s="36"/>
      <c r="R1180" s="36"/>
      <c r="S1180" s="36"/>
      <c r="T1180" s="36"/>
      <c r="U1180" s="36"/>
      <c r="V1180" s="42"/>
      <c r="W1180" s="36"/>
    </row>
    <row r="1181" spans="1:23" x14ac:dyDescent="0.25">
      <c r="A1181" s="14"/>
      <c r="B1181" s="14"/>
      <c r="C1181" s="14"/>
      <c r="D1181" s="14"/>
      <c r="E1181" s="14"/>
      <c r="F1181" s="35"/>
      <c r="G1181" s="36"/>
      <c r="H1181" s="36"/>
      <c r="I1181" s="36"/>
      <c r="J1181" s="136"/>
      <c r="K1181" s="36"/>
      <c r="L1181" s="36"/>
      <c r="M1181" s="36"/>
      <c r="N1181" s="36"/>
      <c r="O1181" s="36"/>
      <c r="P1181" s="36"/>
      <c r="Q1181" s="36"/>
      <c r="R1181" s="36"/>
      <c r="S1181" s="36"/>
      <c r="T1181" s="36"/>
      <c r="U1181" s="36"/>
      <c r="V1181" s="42"/>
      <c r="W1181" s="36"/>
    </row>
    <row r="1182" spans="1:23" x14ac:dyDescent="0.25">
      <c r="A1182" s="14"/>
      <c r="B1182" s="14"/>
      <c r="C1182" s="14"/>
      <c r="D1182" s="14"/>
      <c r="E1182" s="14"/>
      <c r="F1182" s="35"/>
      <c r="G1182" s="36"/>
      <c r="H1182" s="36"/>
      <c r="I1182" s="36"/>
      <c r="J1182" s="136"/>
      <c r="K1182" s="36"/>
      <c r="L1182" s="36"/>
      <c r="M1182" s="36"/>
      <c r="N1182" s="36"/>
      <c r="O1182" s="36"/>
      <c r="P1182" s="36"/>
      <c r="Q1182" s="36"/>
      <c r="R1182" s="36"/>
      <c r="S1182" s="36"/>
      <c r="T1182" s="36"/>
      <c r="U1182" s="36"/>
      <c r="V1182" s="42"/>
      <c r="W1182" s="36"/>
    </row>
    <row r="1183" spans="1:23" x14ac:dyDescent="0.25">
      <c r="A1183" s="14"/>
      <c r="B1183" s="14"/>
      <c r="C1183" s="14"/>
      <c r="D1183" s="14"/>
      <c r="E1183" s="14"/>
      <c r="F1183" s="35"/>
      <c r="G1183" s="14"/>
      <c r="H1183" s="14"/>
      <c r="I1183" s="14"/>
      <c r="J1183" s="30"/>
      <c r="K1183" s="14"/>
      <c r="L1183" s="14"/>
      <c r="M1183" s="14"/>
      <c r="N1183" s="14"/>
      <c r="O1183" s="14"/>
      <c r="P1183" s="14"/>
      <c r="Q1183" s="14"/>
      <c r="R1183" s="14"/>
      <c r="S1183" s="14"/>
      <c r="T1183" s="14"/>
      <c r="U1183" s="14"/>
      <c r="V1183" s="35"/>
      <c r="W1183" s="14"/>
    </row>
    <row r="1184" spans="1:23" x14ac:dyDescent="0.25">
      <c r="A1184" s="14"/>
      <c r="B1184" s="14"/>
      <c r="C1184" s="14"/>
      <c r="D1184" s="14"/>
      <c r="E1184" s="14"/>
      <c r="F1184" s="35"/>
      <c r="G1184" s="36"/>
      <c r="H1184" s="36"/>
      <c r="I1184" s="36"/>
      <c r="J1184" s="136"/>
      <c r="K1184" s="36"/>
      <c r="L1184" s="36"/>
      <c r="M1184" s="36"/>
      <c r="N1184" s="36"/>
      <c r="O1184" s="36"/>
      <c r="P1184" s="36"/>
      <c r="Q1184" s="36"/>
      <c r="R1184" s="36"/>
      <c r="S1184" s="36"/>
      <c r="T1184" s="36"/>
      <c r="U1184" s="36"/>
      <c r="V1184" s="42"/>
      <c r="W1184" s="36"/>
    </row>
    <row r="1185" spans="1:23" x14ac:dyDescent="0.25">
      <c r="A1185" s="14"/>
      <c r="B1185" s="14"/>
      <c r="C1185" s="14"/>
      <c r="D1185" s="14"/>
      <c r="E1185" s="14"/>
      <c r="F1185" s="35"/>
      <c r="G1185" s="36"/>
      <c r="H1185" s="36"/>
      <c r="I1185" s="36"/>
      <c r="J1185" s="136"/>
      <c r="K1185" s="36"/>
      <c r="L1185" s="36"/>
      <c r="M1185" s="36"/>
      <c r="N1185" s="36"/>
      <c r="O1185" s="36"/>
      <c r="P1185" s="36"/>
      <c r="Q1185" s="36"/>
      <c r="R1185" s="36"/>
      <c r="S1185" s="36"/>
      <c r="T1185" s="36"/>
      <c r="U1185" s="36"/>
      <c r="V1185" s="42"/>
      <c r="W1185" s="36"/>
    </row>
    <row r="1186" spans="1:23" x14ac:dyDescent="0.25">
      <c r="A1186" s="14"/>
      <c r="B1186" s="14"/>
      <c r="C1186" s="14"/>
      <c r="D1186" s="14"/>
      <c r="E1186" s="14"/>
      <c r="F1186" s="35"/>
      <c r="G1186" s="36"/>
      <c r="H1186" s="36"/>
      <c r="I1186" s="36"/>
      <c r="J1186" s="136"/>
      <c r="K1186" s="36"/>
      <c r="L1186" s="36"/>
      <c r="M1186" s="36"/>
      <c r="N1186" s="36"/>
      <c r="O1186" s="36"/>
      <c r="P1186" s="36"/>
      <c r="Q1186" s="36"/>
      <c r="R1186" s="36"/>
      <c r="S1186" s="36"/>
      <c r="T1186" s="36"/>
      <c r="U1186" s="36"/>
      <c r="V1186" s="42"/>
      <c r="W1186" s="36"/>
    </row>
    <row r="1187" spans="1:23" x14ac:dyDescent="0.25">
      <c r="A1187" s="14"/>
      <c r="B1187" s="14"/>
      <c r="C1187" s="14"/>
      <c r="D1187" s="14"/>
      <c r="E1187" s="14"/>
      <c r="F1187" s="35"/>
      <c r="G1187" s="36"/>
      <c r="H1187" s="36"/>
      <c r="I1187" s="36"/>
      <c r="J1187" s="136"/>
      <c r="K1187" s="36"/>
      <c r="L1187" s="36"/>
      <c r="M1187" s="36"/>
      <c r="N1187" s="36"/>
      <c r="O1187" s="36"/>
      <c r="P1187" s="36"/>
      <c r="Q1187" s="36"/>
      <c r="R1187" s="36"/>
      <c r="S1187" s="36"/>
      <c r="T1187" s="36"/>
      <c r="U1187" s="36"/>
      <c r="V1187" s="42"/>
      <c r="W1187" s="36"/>
    </row>
    <row r="1188" spans="1:23" x14ac:dyDescent="0.25">
      <c r="A1188" s="14"/>
      <c r="B1188" s="14"/>
      <c r="C1188" s="14"/>
      <c r="D1188" s="14"/>
      <c r="E1188" s="14"/>
      <c r="F1188" s="35"/>
      <c r="G1188" s="36"/>
      <c r="H1188" s="36"/>
      <c r="I1188" s="36"/>
      <c r="J1188" s="136"/>
      <c r="K1188" s="36"/>
      <c r="L1188" s="36"/>
      <c r="M1188" s="36"/>
      <c r="N1188" s="36"/>
      <c r="O1188" s="36"/>
      <c r="P1188" s="36"/>
      <c r="Q1188" s="36"/>
      <c r="R1188" s="36"/>
      <c r="S1188" s="36"/>
      <c r="T1188" s="36"/>
      <c r="U1188" s="36"/>
      <c r="V1188" s="42"/>
      <c r="W1188" s="36"/>
    </row>
    <row r="1189" spans="1:23" x14ac:dyDescent="0.25">
      <c r="A1189" s="14"/>
      <c r="B1189" s="14"/>
      <c r="C1189" s="14"/>
      <c r="D1189" s="14"/>
      <c r="E1189" s="14"/>
      <c r="F1189" s="35"/>
      <c r="G1189" s="14"/>
      <c r="H1189" s="14"/>
      <c r="I1189" s="14"/>
      <c r="J1189" s="30"/>
      <c r="K1189" s="14"/>
      <c r="L1189" s="14"/>
      <c r="M1189" s="14"/>
      <c r="N1189" s="14"/>
      <c r="O1189" s="14"/>
      <c r="P1189" s="14"/>
      <c r="Q1189" s="14"/>
      <c r="R1189" s="14"/>
      <c r="S1189" s="14"/>
      <c r="T1189" s="14"/>
      <c r="U1189" s="14"/>
      <c r="V1189" s="35"/>
      <c r="W1189" s="14"/>
    </row>
    <row r="1190" spans="1:23" x14ac:dyDescent="0.25">
      <c r="A1190" s="14"/>
      <c r="B1190" s="14"/>
      <c r="C1190" s="14"/>
      <c r="D1190" s="14"/>
      <c r="E1190" s="14"/>
      <c r="F1190" s="35"/>
      <c r="G1190" s="36"/>
      <c r="H1190" s="36"/>
      <c r="I1190" s="36"/>
      <c r="J1190" s="136"/>
      <c r="K1190" s="36"/>
      <c r="L1190" s="36"/>
      <c r="M1190" s="36"/>
      <c r="N1190" s="36"/>
      <c r="O1190" s="36"/>
      <c r="P1190" s="36"/>
      <c r="Q1190" s="36"/>
      <c r="R1190" s="36"/>
      <c r="S1190" s="36"/>
      <c r="T1190" s="36"/>
      <c r="U1190" s="36"/>
      <c r="V1190" s="42"/>
      <c r="W1190" s="36"/>
    </row>
    <row r="1191" spans="1:23" x14ac:dyDescent="0.25">
      <c r="A1191" s="14"/>
      <c r="B1191" s="14"/>
      <c r="C1191" s="14"/>
      <c r="D1191" s="14"/>
      <c r="E1191" s="14"/>
      <c r="F1191" s="35"/>
      <c r="G1191" s="36"/>
      <c r="H1191" s="36"/>
      <c r="I1191" s="36"/>
      <c r="J1191" s="136"/>
      <c r="K1191" s="36"/>
      <c r="L1191" s="36"/>
      <c r="M1191" s="36"/>
      <c r="N1191" s="36"/>
      <c r="O1191" s="36"/>
      <c r="P1191" s="36"/>
      <c r="Q1191" s="36"/>
      <c r="R1191" s="36"/>
      <c r="S1191" s="36"/>
      <c r="T1191" s="36"/>
      <c r="U1191" s="36"/>
      <c r="V1191" s="42"/>
      <c r="W1191" s="36"/>
    </row>
    <row r="1192" spans="1:23" x14ac:dyDescent="0.25">
      <c r="A1192" s="14"/>
      <c r="B1192" s="14"/>
      <c r="C1192" s="14"/>
      <c r="D1192" s="14"/>
      <c r="E1192" s="14"/>
      <c r="F1192" s="35"/>
      <c r="G1192" s="36"/>
      <c r="H1192" s="36"/>
      <c r="I1192" s="36"/>
      <c r="J1192" s="136"/>
      <c r="K1192" s="36"/>
      <c r="L1192" s="36"/>
      <c r="M1192" s="36"/>
      <c r="N1192" s="36"/>
      <c r="O1192" s="36"/>
      <c r="P1192" s="36"/>
      <c r="Q1192" s="36"/>
      <c r="R1192" s="36"/>
      <c r="S1192" s="36"/>
      <c r="T1192" s="36"/>
      <c r="U1192" s="36"/>
      <c r="V1192" s="42"/>
      <c r="W1192" s="36"/>
    </row>
    <row r="1193" spans="1:23" x14ac:dyDescent="0.25">
      <c r="A1193" s="14"/>
      <c r="B1193" s="14"/>
      <c r="C1193" s="14"/>
      <c r="D1193" s="14"/>
      <c r="E1193" s="14"/>
      <c r="F1193" s="35"/>
      <c r="G1193" s="36"/>
      <c r="H1193" s="36"/>
      <c r="I1193" s="36"/>
      <c r="J1193" s="136"/>
      <c r="K1193" s="36"/>
      <c r="L1193" s="36"/>
      <c r="M1193" s="36"/>
      <c r="N1193" s="36"/>
      <c r="O1193" s="36"/>
      <c r="P1193" s="36"/>
      <c r="Q1193" s="36"/>
      <c r="R1193" s="36"/>
      <c r="S1193" s="36"/>
      <c r="T1193" s="36"/>
      <c r="U1193" s="36"/>
      <c r="V1193" s="42"/>
      <c r="W1193" s="36"/>
    </row>
    <row r="1194" spans="1:23" x14ac:dyDescent="0.25">
      <c r="A1194" s="14"/>
      <c r="B1194" s="14"/>
      <c r="C1194" s="14"/>
      <c r="D1194" s="14"/>
      <c r="E1194" s="14"/>
      <c r="F1194" s="35"/>
      <c r="G1194" s="36"/>
      <c r="H1194" s="36"/>
      <c r="I1194" s="36"/>
      <c r="J1194" s="136"/>
      <c r="K1194" s="36"/>
      <c r="L1194" s="36"/>
      <c r="M1194" s="36"/>
      <c r="N1194" s="36"/>
      <c r="O1194" s="36"/>
      <c r="P1194" s="36"/>
      <c r="Q1194" s="36"/>
      <c r="R1194" s="36"/>
      <c r="S1194" s="36"/>
      <c r="T1194" s="36"/>
      <c r="U1194" s="36"/>
      <c r="V1194" s="42"/>
      <c r="W1194" s="36"/>
    </row>
    <row r="1195" spans="1:23" x14ac:dyDescent="0.25">
      <c r="A1195" s="14"/>
      <c r="B1195" s="14"/>
      <c r="C1195" s="14"/>
      <c r="D1195" s="14"/>
      <c r="E1195" s="14"/>
      <c r="F1195" s="35"/>
      <c r="G1195" s="14"/>
      <c r="H1195" s="14"/>
      <c r="I1195" s="14"/>
      <c r="J1195" s="30"/>
      <c r="K1195" s="14"/>
      <c r="L1195" s="14"/>
      <c r="M1195" s="14"/>
      <c r="N1195" s="14"/>
      <c r="O1195" s="14"/>
      <c r="P1195" s="14"/>
      <c r="Q1195" s="14"/>
      <c r="R1195" s="14"/>
      <c r="S1195" s="14"/>
      <c r="T1195" s="14"/>
      <c r="U1195" s="14"/>
      <c r="V1195" s="35"/>
      <c r="W1195" s="14"/>
    </row>
    <row r="1196" spans="1:23" x14ac:dyDescent="0.25">
      <c r="A1196" s="14"/>
      <c r="B1196" s="14"/>
      <c r="C1196" s="14"/>
      <c r="D1196" s="14"/>
      <c r="E1196" s="14"/>
      <c r="F1196" s="35"/>
      <c r="G1196" s="36"/>
      <c r="H1196" s="36"/>
      <c r="I1196" s="36"/>
      <c r="J1196" s="136"/>
      <c r="K1196" s="36"/>
      <c r="L1196" s="36"/>
      <c r="M1196" s="36"/>
      <c r="N1196" s="36"/>
      <c r="O1196" s="36"/>
      <c r="P1196" s="36"/>
      <c r="Q1196" s="36"/>
      <c r="R1196" s="36"/>
      <c r="S1196" s="36"/>
      <c r="T1196" s="36"/>
      <c r="U1196" s="36"/>
      <c r="V1196" s="42"/>
      <c r="W1196" s="36"/>
    </row>
    <row r="1197" spans="1:23" x14ac:dyDescent="0.25">
      <c r="A1197" s="14"/>
      <c r="B1197" s="14"/>
      <c r="C1197" s="14"/>
      <c r="D1197" s="14"/>
      <c r="E1197" s="14"/>
      <c r="F1197" s="35"/>
      <c r="G1197" s="36"/>
      <c r="H1197" s="36"/>
      <c r="I1197" s="36"/>
      <c r="J1197" s="136"/>
      <c r="K1197" s="36"/>
      <c r="L1197" s="36"/>
      <c r="M1197" s="36"/>
      <c r="N1197" s="36"/>
      <c r="O1197" s="36"/>
      <c r="P1197" s="36"/>
      <c r="Q1197" s="36"/>
      <c r="R1197" s="36"/>
      <c r="S1197" s="36"/>
      <c r="T1197" s="36"/>
      <c r="U1197" s="36"/>
      <c r="V1197" s="42"/>
      <c r="W1197" s="36"/>
    </row>
    <row r="1198" spans="1:23" x14ac:dyDescent="0.25">
      <c r="A1198" s="14"/>
      <c r="B1198" s="14"/>
      <c r="C1198" s="14"/>
      <c r="D1198" s="14"/>
      <c r="E1198" s="14"/>
      <c r="F1198" s="35"/>
      <c r="G1198" s="36"/>
      <c r="H1198" s="36"/>
      <c r="I1198" s="36"/>
      <c r="J1198" s="136"/>
      <c r="K1198" s="36"/>
      <c r="L1198" s="36"/>
      <c r="M1198" s="36"/>
      <c r="N1198" s="36"/>
      <c r="O1198" s="36"/>
      <c r="P1198" s="36"/>
      <c r="Q1198" s="36"/>
      <c r="R1198" s="36"/>
      <c r="S1198" s="36"/>
      <c r="T1198" s="36"/>
      <c r="U1198" s="36"/>
      <c r="V1198" s="42"/>
      <c r="W1198" s="36"/>
    </row>
    <row r="1199" spans="1:23" x14ac:dyDescent="0.25">
      <c r="A1199" s="14"/>
      <c r="B1199" s="14"/>
      <c r="C1199" s="14"/>
      <c r="D1199" s="14"/>
      <c r="E1199" s="14"/>
      <c r="F1199" s="35"/>
      <c r="G1199" s="36"/>
      <c r="H1199" s="36"/>
      <c r="I1199" s="36"/>
      <c r="J1199" s="136"/>
      <c r="K1199" s="36"/>
      <c r="L1199" s="36"/>
      <c r="M1199" s="36"/>
      <c r="N1199" s="36"/>
      <c r="O1199" s="36"/>
      <c r="P1199" s="36"/>
      <c r="Q1199" s="36"/>
      <c r="R1199" s="36"/>
      <c r="S1199" s="36"/>
      <c r="T1199" s="36"/>
      <c r="U1199" s="36"/>
      <c r="V1199" s="42"/>
      <c r="W1199" s="36"/>
    </row>
    <row r="1200" spans="1:23" x14ac:dyDescent="0.25">
      <c r="A1200" s="14"/>
      <c r="B1200" s="14"/>
      <c r="C1200" s="14"/>
      <c r="D1200" s="14"/>
      <c r="E1200" s="14"/>
      <c r="F1200" s="35"/>
      <c r="G1200" s="36"/>
      <c r="H1200" s="36"/>
      <c r="I1200" s="36"/>
      <c r="J1200" s="136"/>
      <c r="K1200" s="36"/>
      <c r="L1200" s="36"/>
      <c r="M1200" s="36"/>
      <c r="N1200" s="36"/>
      <c r="O1200" s="36"/>
      <c r="P1200" s="36"/>
      <c r="Q1200" s="36"/>
      <c r="R1200" s="36"/>
      <c r="S1200" s="36"/>
      <c r="T1200" s="36"/>
      <c r="U1200" s="36"/>
      <c r="V1200" s="42"/>
      <c r="W1200" s="36"/>
    </row>
    <row r="1201" spans="1:23" x14ac:dyDescent="0.25">
      <c r="A1201" s="14"/>
      <c r="B1201" s="14"/>
      <c r="C1201" s="14"/>
      <c r="D1201" s="14"/>
      <c r="E1201" s="14"/>
      <c r="F1201" s="35"/>
      <c r="G1201" s="14"/>
      <c r="H1201" s="14"/>
      <c r="I1201" s="14"/>
      <c r="J1201" s="30"/>
      <c r="K1201" s="14"/>
      <c r="L1201" s="14"/>
      <c r="M1201" s="14"/>
      <c r="N1201" s="14"/>
      <c r="O1201" s="14"/>
      <c r="P1201" s="14"/>
      <c r="Q1201" s="14"/>
      <c r="R1201" s="14"/>
      <c r="S1201" s="14"/>
      <c r="T1201" s="14"/>
      <c r="U1201" s="14"/>
      <c r="V1201" s="35"/>
      <c r="W1201" s="14"/>
    </row>
    <row r="1202" spans="1:23" x14ac:dyDescent="0.25">
      <c r="A1202" s="14"/>
      <c r="B1202" s="14"/>
      <c r="C1202" s="14"/>
      <c r="D1202" s="14"/>
      <c r="E1202" s="14"/>
      <c r="F1202" s="35"/>
      <c r="G1202" s="36"/>
      <c r="H1202" s="36"/>
      <c r="I1202" s="36"/>
      <c r="J1202" s="136"/>
      <c r="K1202" s="36"/>
      <c r="L1202" s="36"/>
      <c r="M1202" s="36"/>
      <c r="N1202" s="36"/>
      <c r="O1202" s="36"/>
      <c r="P1202" s="36"/>
      <c r="Q1202" s="36"/>
      <c r="R1202" s="36"/>
      <c r="S1202" s="36"/>
      <c r="T1202" s="36"/>
      <c r="U1202" s="36"/>
      <c r="V1202" s="42"/>
      <c r="W1202" s="36"/>
    </row>
    <row r="1203" spans="1:23" x14ac:dyDescent="0.25">
      <c r="A1203" s="14"/>
      <c r="B1203" s="14"/>
      <c r="C1203" s="14"/>
      <c r="D1203" s="14"/>
      <c r="E1203" s="14"/>
      <c r="F1203" s="35"/>
      <c r="G1203" s="36"/>
      <c r="H1203" s="36"/>
      <c r="I1203" s="36"/>
      <c r="J1203" s="136"/>
      <c r="K1203" s="36"/>
      <c r="L1203" s="36"/>
      <c r="M1203" s="36"/>
      <c r="N1203" s="36"/>
      <c r="O1203" s="36"/>
      <c r="P1203" s="36"/>
      <c r="Q1203" s="36"/>
      <c r="R1203" s="36"/>
      <c r="S1203" s="36"/>
      <c r="T1203" s="36"/>
      <c r="U1203" s="36"/>
      <c r="V1203" s="42"/>
      <c r="W1203" s="36"/>
    </row>
    <row r="1204" spans="1:23" x14ac:dyDescent="0.25">
      <c r="A1204" s="14"/>
      <c r="B1204" s="14"/>
      <c r="C1204" s="14"/>
      <c r="D1204" s="14"/>
      <c r="E1204" s="14"/>
      <c r="F1204" s="35"/>
      <c r="G1204" s="36"/>
      <c r="H1204" s="36"/>
      <c r="I1204" s="36"/>
      <c r="J1204" s="136"/>
      <c r="K1204" s="36"/>
      <c r="L1204" s="36"/>
      <c r="M1204" s="36"/>
      <c r="N1204" s="36"/>
      <c r="O1204" s="36"/>
      <c r="P1204" s="36"/>
      <c r="Q1204" s="36"/>
      <c r="R1204" s="36"/>
      <c r="S1204" s="36"/>
      <c r="T1204" s="36"/>
      <c r="U1204" s="36"/>
      <c r="V1204" s="42"/>
      <c r="W1204" s="36"/>
    </row>
    <row r="1205" spans="1:23" x14ac:dyDescent="0.25">
      <c r="A1205" s="14"/>
      <c r="B1205" s="14"/>
      <c r="C1205" s="14"/>
      <c r="D1205" s="14"/>
      <c r="E1205" s="14"/>
      <c r="F1205" s="35"/>
      <c r="G1205" s="36"/>
      <c r="H1205" s="36"/>
      <c r="I1205" s="36"/>
      <c r="J1205" s="136"/>
      <c r="K1205" s="36"/>
      <c r="L1205" s="36"/>
      <c r="M1205" s="36"/>
      <c r="N1205" s="36"/>
      <c r="O1205" s="36"/>
      <c r="P1205" s="36"/>
      <c r="Q1205" s="36"/>
      <c r="R1205" s="36"/>
      <c r="S1205" s="36"/>
      <c r="T1205" s="36"/>
      <c r="U1205" s="36"/>
      <c r="V1205" s="42"/>
      <c r="W1205" s="36"/>
    </row>
    <row r="1206" spans="1:23" x14ac:dyDescent="0.25">
      <c r="A1206" s="14"/>
      <c r="B1206" s="14"/>
      <c r="C1206" s="14"/>
      <c r="D1206" s="14"/>
      <c r="E1206" s="14"/>
      <c r="F1206" s="35"/>
      <c r="G1206" s="36"/>
      <c r="H1206" s="36"/>
      <c r="I1206" s="36"/>
      <c r="J1206" s="136"/>
      <c r="K1206" s="36"/>
      <c r="L1206" s="36"/>
      <c r="M1206" s="36"/>
      <c r="N1206" s="36"/>
      <c r="O1206" s="36"/>
      <c r="P1206" s="36"/>
      <c r="Q1206" s="36"/>
      <c r="R1206" s="36"/>
      <c r="S1206" s="36"/>
      <c r="T1206" s="36"/>
      <c r="U1206" s="36"/>
      <c r="V1206" s="42"/>
      <c r="W1206" s="36"/>
    </row>
    <row r="1207" spans="1:23" x14ac:dyDescent="0.25">
      <c r="A1207" s="14"/>
      <c r="B1207" s="14"/>
      <c r="C1207" s="14"/>
      <c r="D1207" s="14"/>
      <c r="E1207" s="14"/>
      <c r="F1207" s="35"/>
      <c r="G1207" s="14"/>
      <c r="H1207" s="14"/>
      <c r="I1207" s="14"/>
      <c r="J1207" s="30"/>
      <c r="K1207" s="14"/>
      <c r="L1207" s="14"/>
      <c r="M1207" s="14"/>
      <c r="N1207" s="14"/>
      <c r="O1207" s="14"/>
      <c r="P1207" s="14"/>
      <c r="Q1207" s="14"/>
      <c r="R1207" s="14"/>
      <c r="S1207" s="14"/>
      <c r="T1207" s="14"/>
      <c r="U1207" s="14"/>
      <c r="V1207" s="35"/>
      <c r="W1207" s="14"/>
    </row>
    <row r="1208" spans="1:23" x14ac:dyDescent="0.25">
      <c r="A1208" s="14"/>
      <c r="B1208" s="14"/>
      <c r="C1208" s="14"/>
      <c r="D1208" s="14"/>
      <c r="E1208" s="14"/>
      <c r="F1208" s="35"/>
      <c r="G1208" s="36"/>
      <c r="H1208" s="36"/>
      <c r="I1208" s="36"/>
      <c r="J1208" s="136"/>
      <c r="K1208" s="36"/>
      <c r="L1208" s="36"/>
      <c r="M1208" s="36"/>
      <c r="N1208" s="36"/>
      <c r="O1208" s="36"/>
      <c r="P1208" s="36"/>
      <c r="Q1208" s="36"/>
      <c r="R1208" s="36"/>
      <c r="S1208" s="36"/>
      <c r="T1208" s="36"/>
      <c r="U1208" s="36"/>
      <c r="V1208" s="42"/>
      <c r="W1208" s="36"/>
    </row>
    <row r="1209" spans="1:23" x14ac:dyDescent="0.25">
      <c r="A1209" s="14"/>
      <c r="B1209" s="14"/>
      <c r="C1209" s="14"/>
      <c r="D1209" s="14"/>
      <c r="E1209" s="14"/>
      <c r="F1209" s="35"/>
      <c r="G1209" s="36"/>
      <c r="H1209" s="36"/>
      <c r="I1209" s="36"/>
      <c r="J1209" s="136"/>
      <c r="K1209" s="36"/>
      <c r="L1209" s="36"/>
      <c r="M1209" s="36"/>
      <c r="N1209" s="36"/>
      <c r="O1209" s="36"/>
      <c r="P1209" s="36"/>
      <c r="Q1209" s="36"/>
      <c r="R1209" s="36"/>
      <c r="S1209" s="36"/>
      <c r="T1209" s="36"/>
      <c r="U1209" s="36"/>
      <c r="V1209" s="42"/>
      <c r="W1209" s="36"/>
    </row>
    <row r="1210" spans="1:23" x14ac:dyDescent="0.25">
      <c r="A1210" s="14"/>
      <c r="B1210" s="14"/>
      <c r="C1210" s="14"/>
      <c r="D1210" s="14"/>
      <c r="E1210" s="14"/>
      <c r="F1210" s="35"/>
      <c r="G1210" s="36"/>
      <c r="H1210" s="36"/>
      <c r="I1210" s="36"/>
      <c r="J1210" s="136"/>
      <c r="K1210" s="36"/>
      <c r="L1210" s="36"/>
      <c r="M1210" s="36"/>
      <c r="N1210" s="36"/>
      <c r="O1210" s="36"/>
      <c r="P1210" s="36"/>
      <c r="Q1210" s="36"/>
      <c r="R1210" s="36"/>
      <c r="S1210" s="36"/>
      <c r="T1210" s="36"/>
      <c r="U1210" s="36"/>
      <c r="V1210" s="42"/>
      <c r="W1210" s="36"/>
    </row>
    <row r="1211" spans="1:23" x14ac:dyDescent="0.25">
      <c r="A1211" s="14"/>
      <c r="B1211" s="14"/>
      <c r="C1211" s="14"/>
      <c r="D1211" s="14"/>
      <c r="E1211" s="14"/>
      <c r="F1211" s="35"/>
      <c r="G1211" s="36"/>
      <c r="H1211" s="36"/>
      <c r="I1211" s="36"/>
      <c r="J1211" s="136"/>
      <c r="K1211" s="36"/>
      <c r="L1211" s="36"/>
      <c r="M1211" s="36"/>
      <c r="N1211" s="36"/>
      <c r="O1211" s="36"/>
      <c r="P1211" s="36"/>
      <c r="Q1211" s="36"/>
      <c r="R1211" s="36"/>
      <c r="S1211" s="36"/>
      <c r="T1211" s="36"/>
      <c r="U1211" s="36"/>
      <c r="V1211" s="42"/>
      <c r="W1211" s="36"/>
    </row>
    <row r="1212" spans="1:23" x14ac:dyDescent="0.25">
      <c r="A1212" s="14"/>
      <c r="B1212" s="14"/>
      <c r="C1212" s="14"/>
      <c r="D1212" s="14"/>
      <c r="E1212" s="14"/>
      <c r="F1212" s="35"/>
      <c r="G1212" s="36"/>
      <c r="H1212" s="36"/>
      <c r="I1212" s="36"/>
      <c r="J1212" s="136"/>
      <c r="K1212" s="36"/>
      <c r="L1212" s="36"/>
      <c r="M1212" s="36"/>
      <c r="N1212" s="36"/>
      <c r="O1212" s="36"/>
      <c r="P1212" s="36"/>
      <c r="Q1212" s="36"/>
      <c r="R1212" s="36"/>
      <c r="S1212" s="36"/>
      <c r="T1212" s="36"/>
      <c r="U1212" s="36"/>
      <c r="V1212" s="42"/>
      <c r="W1212" s="36"/>
    </row>
    <row r="1213" spans="1:23" x14ac:dyDescent="0.25">
      <c r="A1213" s="14"/>
      <c r="B1213" s="14"/>
      <c r="C1213" s="14"/>
      <c r="D1213" s="14"/>
      <c r="E1213" s="14"/>
      <c r="F1213" s="35"/>
      <c r="G1213" s="14"/>
      <c r="H1213" s="14"/>
      <c r="I1213" s="14"/>
      <c r="J1213" s="30"/>
      <c r="K1213" s="14"/>
      <c r="L1213" s="14"/>
      <c r="M1213" s="14"/>
      <c r="N1213" s="14"/>
      <c r="O1213" s="14"/>
      <c r="P1213" s="14"/>
      <c r="Q1213" s="14"/>
      <c r="R1213" s="14"/>
      <c r="S1213" s="14"/>
      <c r="T1213" s="14"/>
      <c r="U1213" s="14"/>
      <c r="V1213" s="35"/>
      <c r="W1213" s="14"/>
    </row>
    <row r="1214" spans="1:23" x14ac:dyDescent="0.25">
      <c r="A1214" s="14"/>
      <c r="B1214" s="14"/>
      <c r="C1214" s="14"/>
      <c r="D1214" s="14"/>
      <c r="E1214" s="14"/>
      <c r="F1214" s="35"/>
      <c r="G1214" s="36"/>
      <c r="H1214" s="36"/>
      <c r="I1214" s="36"/>
      <c r="J1214" s="136"/>
      <c r="K1214" s="36"/>
      <c r="L1214" s="36"/>
      <c r="M1214" s="36"/>
      <c r="N1214" s="36"/>
      <c r="O1214" s="36"/>
      <c r="P1214" s="36"/>
      <c r="Q1214" s="36"/>
      <c r="R1214" s="36"/>
      <c r="S1214" s="36"/>
      <c r="T1214" s="36"/>
      <c r="U1214" s="36"/>
      <c r="V1214" s="42"/>
      <c r="W1214" s="36"/>
    </row>
    <row r="1215" spans="1:23" x14ac:dyDescent="0.25">
      <c r="A1215" s="14"/>
      <c r="B1215" s="14"/>
      <c r="C1215" s="14"/>
      <c r="D1215" s="14"/>
      <c r="E1215" s="14"/>
      <c r="F1215" s="35"/>
      <c r="G1215" s="36"/>
      <c r="H1215" s="36"/>
      <c r="I1215" s="36"/>
      <c r="J1215" s="136"/>
      <c r="K1215" s="36"/>
      <c r="L1215" s="36"/>
      <c r="M1215" s="36"/>
      <c r="N1215" s="36"/>
      <c r="O1215" s="36"/>
      <c r="P1215" s="36"/>
      <c r="Q1215" s="36"/>
      <c r="R1215" s="36"/>
      <c r="S1215" s="36"/>
      <c r="T1215" s="36"/>
      <c r="U1215" s="36"/>
      <c r="V1215" s="42"/>
      <c r="W1215" s="36"/>
    </row>
    <row r="1216" spans="1:23" x14ac:dyDescent="0.25">
      <c r="A1216" s="14"/>
      <c r="B1216" s="14"/>
      <c r="C1216" s="14"/>
      <c r="D1216" s="14"/>
      <c r="E1216" s="14"/>
      <c r="F1216" s="35"/>
      <c r="G1216" s="36"/>
      <c r="H1216" s="36"/>
      <c r="I1216" s="36"/>
      <c r="J1216" s="136"/>
      <c r="K1216" s="36"/>
      <c r="L1216" s="36"/>
      <c r="M1216" s="36"/>
      <c r="N1216" s="36"/>
      <c r="O1216" s="36"/>
      <c r="P1216" s="36"/>
      <c r="Q1216" s="36"/>
      <c r="R1216" s="36"/>
      <c r="S1216" s="36"/>
      <c r="T1216" s="36"/>
      <c r="U1216" s="36"/>
      <c r="V1216" s="42"/>
      <c r="W1216" s="36"/>
    </row>
    <row r="1217" spans="1:23" x14ac:dyDescent="0.25">
      <c r="A1217" s="14"/>
      <c r="B1217" s="14"/>
      <c r="C1217" s="14"/>
      <c r="D1217" s="14"/>
      <c r="E1217" s="14"/>
      <c r="F1217" s="35"/>
      <c r="G1217" s="36"/>
      <c r="H1217" s="36"/>
      <c r="I1217" s="36"/>
      <c r="J1217" s="136"/>
      <c r="K1217" s="36"/>
      <c r="L1217" s="36"/>
      <c r="M1217" s="36"/>
      <c r="N1217" s="36"/>
      <c r="O1217" s="36"/>
      <c r="P1217" s="36"/>
      <c r="Q1217" s="36"/>
      <c r="R1217" s="36"/>
      <c r="S1217" s="36"/>
      <c r="T1217" s="36"/>
      <c r="U1217" s="36"/>
      <c r="V1217" s="42"/>
      <c r="W1217" s="36"/>
    </row>
    <row r="1218" spans="1:23" x14ac:dyDescent="0.25">
      <c r="A1218" s="14"/>
      <c r="B1218" s="14"/>
      <c r="C1218" s="14"/>
      <c r="D1218" s="14"/>
      <c r="E1218" s="14"/>
      <c r="F1218" s="35"/>
      <c r="G1218" s="36"/>
      <c r="H1218" s="36"/>
      <c r="I1218" s="36"/>
      <c r="J1218" s="136"/>
      <c r="K1218" s="36"/>
      <c r="L1218" s="36"/>
      <c r="M1218" s="36"/>
      <c r="N1218" s="36"/>
      <c r="O1218" s="36"/>
      <c r="P1218" s="36"/>
      <c r="Q1218" s="36"/>
      <c r="R1218" s="36"/>
      <c r="S1218" s="36"/>
      <c r="T1218" s="36"/>
      <c r="U1218" s="36"/>
      <c r="V1218" s="42"/>
      <c r="W1218" s="36"/>
    </row>
    <row r="1219" spans="1:23" x14ac:dyDescent="0.25">
      <c r="A1219" s="14"/>
      <c r="B1219" s="14"/>
      <c r="C1219" s="14"/>
      <c r="D1219" s="14"/>
      <c r="E1219" s="14"/>
      <c r="F1219" s="35"/>
      <c r="G1219" s="14"/>
      <c r="H1219" s="14"/>
      <c r="I1219" s="14"/>
      <c r="J1219" s="30"/>
      <c r="K1219" s="14"/>
      <c r="L1219" s="14"/>
      <c r="M1219" s="14"/>
      <c r="N1219" s="14"/>
      <c r="O1219" s="14"/>
      <c r="P1219" s="14"/>
      <c r="Q1219" s="14"/>
      <c r="R1219" s="14"/>
      <c r="S1219" s="14"/>
      <c r="T1219" s="14"/>
      <c r="U1219" s="14"/>
      <c r="V1219" s="35"/>
      <c r="W1219" s="14"/>
    </row>
    <row r="1220" spans="1:23" x14ac:dyDescent="0.25">
      <c r="A1220" s="14"/>
      <c r="B1220" s="14"/>
      <c r="C1220" s="14"/>
      <c r="D1220" s="14"/>
      <c r="E1220" s="14"/>
      <c r="F1220" s="35"/>
      <c r="G1220" s="36"/>
      <c r="H1220" s="36"/>
      <c r="I1220" s="36"/>
      <c r="J1220" s="136"/>
      <c r="K1220" s="36"/>
      <c r="L1220" s="36"/>
      <c r="M1220" s="36"/>
      <c r="N1220" s="36"/>
      <c r="O1220" s="36"/>
      <c r="P1220" s="36"/>
      <c r="Q1220" s="36"/>
      <c r="R1220" s="36"/>
      <c r="S1220" s="36"/>
      <c r="T1220" s="36"/>
      <c r="U1220" s="36"/>
      <c r="V1220" s="42"/>
      <c r="W1220" s="36"/>
    </row>
    <row r="1221" spans="1:23" x14ac:dyDescent="0.25">
      <c r="A1221" s="14"/>
      <c r="B1221" s="14"/>
      <c r="C1221" s="14"/>
      <c r="D1221" s="14"/>
      <c r="E1221" s="14"/>
      <c r="F1221" s="35"/>
      <c r="G1221" s="36"/>
      <c r="H1221" s="36"/>
      <c r="I1221" s="36"/>
      <c r="J1221" s="136"/>
      <c r="K1221" s="36"/>
      <c r="L1221" s="36"/>
      <c r="M1221" s="36"/>
      <c r="N1221" s="36"/>
      <c r="O1221" s="36"/>
      <c r="P1221" s="36"/>
      <c r="Q1221" s="36"/>
      <c r="R1221" s="36"/>
      <c r="S1221" s="36"/>
      <c r="T1221" s="36"/>
      <c r="U1221" s="36"/>
      <c r="V1221" s="42"/>
      <c r="W1221" s="36"/>
    </row>
    <row r="1222" spans="1:23" x14ac:dyDescent="0.25">
      <c r="A1222" s="14"/>
      <c r="B1222" s="14"/>
      <c r="C1222" s="14"/>
      <c r="D1222" s="14"/>
      <c r="E1222" s="14"/>
      <c r="F1222" s="35"/>
      <c r="G1222" s="36"/>
      <c r="H1222" s="36"/>
      <c r="I1222" s="36"/>
      <c r="J1222" s="136"/>
      <c r="K1222" s="36"/>
      <c r="L1222" s="36"/>
      <c r="M1222" s="36"/>
      <c r="N1222" s="36"/>
      <c r="O1222" s="36"/>
      <c r="P1222" s="36"/>
      <c r="Q1222" s="36"/>
      <c r="R1222" s="36"/>
      <c r="S1222" s="36"/>
      <c r="T1222" s="36"/>
      <c r="U1222" s="36"/>
      <c r="V1222" s="42"/>
      <c r="W1222" s="36"/>
    </row>
    <row r="1223" spans="1:23" x14ac:dyDescent="0.25">
      <c r="A1223" s="14"/>
      <c r="B1223" s="14"/>
      <c r="C1223" s="14"/>
      <c r="D1223" s="14"/>
      <c r="E1223" s="14"/>
      <c r="F1223" s="35"/>
      <c r="G1223" s="36"/>
      <c r="H1223" s="36"/>
      <c r="I1223" s="36"/>
      <c r="J1223" s="136"/>
      <c r="K1223" s="36"/>
      <c r="L1223" s="36"/>
      <c r="M1223" s="36"/>
      <c r="N1223" s="36"/>
      <c r="O1223" s="36"/>
      <c r="P1223" s="36"/>
      <c r="Q1223" s="36"/>
      <c r="R1223" s="36"/>
      <c r="S1223" s="36"/>
      <c r="T1223" s="36"/>
      <c r="U1223" s="36"/>
      <c r="V1223" s="42"/>
      <c r="W1223" s="36"/>
    </row>
    <row r="1224" spans="1:23" x14ac:dyDescent="0.25">
      <c r="A1224" s="14"/>
      <c r="B1224" s="14"/>
      <c r="C1224" s="14"/>
      <c r="D1224" s="14"/>
      <c r="E1224" s="14"/>
      <c r="F1224" s="35"/>
      <c r="G1224" s="36"/>
      <c r="H1224" s="36"/>
      <c r="I1224" s="36"/>
      <c r="J1224" s="136"/>
      <c r="K1224" s="36"/>
      <c r="L1224" s="36"/>
      <c r="M1224" s="36"/>
      <c r="N1224" s="36"/>
      <c r="O1224" s="36"/>
      <c r="P1224" s="36"/>
      <c r="Q1224" s="36"/>
      <c r="R1224" s="36"/>
      <c r="S1224" s="36"/>
      <c r="T1224" s="36"/>
      <c r="U1224" s="36"/>
      <c r="V1224" s="42"/>
      <c r="W1224" s="36"/>
    </row>
    <row r="1225" spans="1:23" x14ac:dyDescent="0.25">
      <c r="A1225" s="14"/>
      <c r="B1225" s="14"/>
      <c r="C1225" s="14"/>
      <c r="D1225" s="14"/>
      <c r="E1225" s="14"/>
      <c r="F1225" s="35"/>
      <c r="G1225" s="14"/>
      <c r="H1225" s="14"/>
      <c r="I1225" s="14"/>
      <c r="J1225" s="30"/>
      <c r="K1225" s="14"/>
      <c r="L1225" s="14"/>
      <c r="M1225" s="14"/>
      <c r="N1225" s="14"/>
      <c r="O1225" s="14"/>
      <c r="P1225" s="14"/>
      <c r="Q1225" s="14"/>
      <c r="R1225" s="14"/>
      <c r="S1225" s="14"/>
      <c r="T1225" s="14"/>
      <c r="U1225" s="14"/>
      <c r="V1225" s="35"/>
      <c r="W1225" s="14"/>
    </row>
    <row r="1226" spans="1:23" x14ac:dyDescent="0.25">
      <c r="A1226" s="14"/>
      <c r="B1226" s="14"/>
      <c r="C1226" s="14"/>
      <c r="D1226" s="14"/>
      <c r="E1226" s="14"/>
      <c r="F1226" s="35"/>
      <c r="G1226" s="36"/>
      <c r="H1226" s="36"/>
      <c r="I1226" s="36"/>
      <c r="J1226" s="136"/>
      <c r="K1226" s="36"/>
      <c r="L1226" s="36"/>
      <c r="M1226" s="36"/>
      <c r="N1226" s="36"/>
      <c r="O1226" s="36"/>
      <c r="P1226" s="36"/>
      <c r="Q1226" s="36"/>
      <c r="R1226" s="36"/>
      <c r="S1226" s="36"/>
      <c r="T1226" s="36"/>
      <c r="U1226" s="36"/>
      <c r="V1226" s="42"/>
      <c r="W1226" s="36"/>
    </row>
    <row r="1227" spans="1:23" x14ac:dyDescent="0.25">
      <c r="A1227" s="14"/>
      <c r="B1227" s="14"/>
      <c r="C1227" s="14"/>
      <c r="D1227" s="14"/>
      <c r="E1227" s="14"/>
      <c r="F1227" s="35"/>
      <c r="G1227" s="36"/>
      <c r="H1227" s="36"/>
      <c r="I1227" s="36"/>
      <c r="J1227" s="136"/>
      <c r="K1227" s="36"/>
      <c r="L1227" s="36"/>
      <c r="M1227" s="36"/>
      <c r="N1227" s="36"/>
      <c r="O1227" s="36"/>
      <c r="P1227" s="36"/>
      <c r="Q1227" s="36"/>
      <c r="R1227" s="36"/>
      <c r="S1227" s="36"/>
      <c r="T1227" s="36"/>
      <c r="U1227" s="36"/>
      <c r="V1227" s="42"/>
      <c r="W1227" s="36"/>
    </row>
    <row r="1228" spans="1:23" x14ac:dyDescent="0.25">
      <c r="A1228" s="14"/>
      <c r="B1228" s="14"/>
      <c r="C1228" s="14"/>
      <c r="D1228" s="14"/>
      <c r="E1228" s="14"/>
      <c r="F1228" s="35"/>
      <c r="G1228" s="36"/>
      <c r="H1228" s="36"/>
      <c r="I1228" s="36"/>
      <c r="J1228" s="136"/>
      <c r="K1228" s="36"/>
      <c r="L1228" s="36"/>
      <c r="M1228" s="36"/>
      <c r="N1228" s="36"/>
      <c r="O1228" s="36"/>
      <c r="P1228" s="36"/>
      <c r="Q1228" s="36"/>
      <c r="R1228" s="36"/>
      <c r="S1228" s="36"/>
      <c r="T1228" s="36"/>
      <c r="U1228" s="36"/>
      <c r="V1228" s="42"/>
      <c r="W1228" s="36"/>
    </row>
    <row r="1229" spans="1:23" x14ac:dyDescent="0.25">
      <c r="A1229" s="14"/>
      <c r="B1229" s="14"/>
      <c r="C1229" s="14"/>
      <c r="D1229" s="14"/>
      <c r="E1229" s="14"/>
      <c r="F1229" s="35"/>
      <c r="G1229" s="36"/>
      <c r="H1229" s="36"/>
      <c r="I1229" s="36"/>
      <c r="J1229" s="136"/>
      <c r="K1229" s="36"/>
      <c r="L1229" s="36"/>
      <c r="M1229" s="36"/>
      <c r="N1229" s="36"/>
      <c r="O1229" s="36"/>
      <c r="P1229" s="36"/>
      <c r="Q1229" s="36"/>
      <c r="R1229" s="36"/>
      <c r="S1229" s="36"/>
      <c r="T1229" s="36"/>
      <c r="U1229" s="36"/>
      <c r="V1229" s="42"/>
      <c r="W1229" s="36"/>
    </row>
    <row r="1230" spans="1:23" x14ac:dyDescent="0.25">
      <c r="A1230" s="14"/>
      <c r="B1230" s="14"/>
      <c r="C1230" s="14"/>
      <c r="D1230" s="14"/>
      <c r="E1230" s="14"/>
      <c r="F1230" s="35"/>
      <c r="G1230" s="36"/>
      <c r="H1230" s="36"/>
      <c r="I1230" s="36"/>
      <c r="J1230" s="136"/>
      <c r="K1230" s="36"/>
      <c r="L1230" s="36"/>
      <c r="M1230" s="36"/>
      <c r="N1230" s="36"/>
      <c r="O1230" s="36"/>
      <c r="P1230" s="36"/>
      <c r="Q1230" s="36"/>
      <c r="R1230" s="36"/>
      <c r="S1230" s="36"/>
      <c r="T1230" s="36"/>
      <c r="U1230" s="36"/>
      <c r="V1230" s="42"/>
      <c r="W1230" s="36"/>
    </row>
    <row r="1231" spans="1:23" x14ac:dyDescent="0.25">
      <c r="A1231" s="14"/>
      <c r="B1231" s="14"/>
      <c r="C1231" s="14"/>
      <c r="D1231" s="14"/>
      <c r="E1231" s="14"/>
      <c r="F1231" s="35"/>
      <c r="G1231" s="14"/>
      <c r="H1231" s="14"/>
      <c r="I1231" s="14"/>
      <c r="J1231" s="30"/>
      <c r="K1231" s="14"/>
      <c r="L1231" s="14"/>
      <c r="M1231" s="14"/>
      <c r="N1231" s="14"/>
      <c r="O1231" s="14"/>
      <c r="P1231" s="14"/>
      <c r="Q1231" s="14"/>
      <c r="R1231" s="14"/>
      <c r="S1231" s="14"/>
      <c r="T1231" s="14"/>
      <c r="U1231" s="14"/>
      <c r="V1231" s="35"/>
      <c r="W1231" s="14"/>
    </row>
    <row r="1232" spans="1:23" x14ac:dyDescent="0.25">
      <c r="A1232" s="14"/>
      <c r="B1232" s="14"/>
      <c r="C1232" s="14"/>
      <c r="D1232" s="14"/>
      <c r="E1232" s="14"/>
      <c r="F1232" s="35"/>
      <c r="G1232" s="36"/>
      <c r="H1232" s="36"/>
      <c r="I1232" s="36"/>
      <c r="J1232" s="136"/>
      <c r="K1232" s="36"/>
      <c r="L1232" s="36"/>
      <c r="M1232" s="36"/>
      <c r="N1232" s="36"/>
      <c r="O1232" s="36"/>
      <c r="P1232" s="36"/>
      <c r="Q1232" s="36"/>
      <c r="R1232" s="36"/>
      <c r="S1232" s="36"/>
      <c r="T1232" s="36"/>
      <c r="U1232" s="36"/>
      <c r="V1232" s="42"/>
      <c r="W1232" s="36"/>
    </row>
    <row r="1233" spans="1:23" x14ac:dyDescent="0.25">
      <c r="A1233" s="14"/>
      <c r="B1233" s="14"/>
      <c r="C1233" s="14"/>
      <c r="D1233" s="14"/>
      <c r="E1233" s="14"/>
      <c r="F1233" s="35"/>
      <c r="G1233" s="36"/>
      <c r="H1233" s="36"/>
      <c r="I1233" s="36"/>
      <c r="J1233" s="136"/>
      <c r="K1233" s="36"/>
      <c r="L1233" s="36"/>
      <c r="M1233" s="36"/>
      <c r="N1233" s="36"/>
      <c r="O1233" s="36"/>
      <c r="P1233" s="36"/>
      <c r="Q1233" s="36"/>
      <c r="R1233" s="36"/>
      <c r="S1233" s="36"/>
      <c r="T1233" s="36"/>
      <c r="U1233" s="36"/>
      <c r="V1233" s="42"/>
      <c r="W1233" s="36"/>
    </row>
    <row r="1234" spans="1:23" x14ac:dyDescent="0.25">
      <c r="A1234" s="14"/>
      <c r="B1234" s="14"/>
      <c r="C1234" s="14"/>
      <c r="D1234" s="14"/>
      <c r="E1234" s="14"/>
      <c r="F1234" s="35"/>
      <c r="G1234" s="36"/>
      <c r="H1234" s="36"/>
      <c r="I1234" s="36"/>
      <c r="J1234" s="136"/>
      <c r="K1234" s="36"/>
      <c r="L1234" s="36"/>
      <c r="M1234" s="36"/>
      <c r="N1234" s="36"/>
      <c r="O1234" s="36"/>
      <c r="P1234" s="36"/>
      <c r="Q1234" s="36"/>
      <c r="R1234" s="36"/>
      <c r="S1234" s="36"/>
      <c r="T1234" s="36"/>
      <c r="U1234" s="36"/>
      <c r="V1234" s="42"/>
      <c r="W1234" s="36"/>
    </row>
    <row r="1235" spans="1:23" x14ac:dyDescent="0.25">
      <c r="A1235" s="14"/>
      <c r="B1235" s="14"/>
      <c r="C1235" s="14"/>
      <c r="D1235" s="14"/>
      <c r="E1235" s="14"/>
      <c r="F1235" s="35"/>
      <c r="G1235" s="36"/>
      <c r="H1235" s="36"/>
      <c r="I1235" s="36"/>
      <c r="J1235" s="136"/>
      <c r="K1235" s="36"/>
      <c r="L1235" s="36"/>
      <c r="M1235" s="36"/>
      <c r="N1235" s="36"/>
      <c r="O1235" s="36"/>
      <c r="P1235" s="36"/>
      <c r="Q1235" s="36"/>
      <c r="R1235" s="36"/>
      <c r="S1235" s="36"/>
      <c r="T1235" s="36"/>
      <c r="U1235" s="36"/>
      <c r="V1235" s="42"/>
      <c r="W1235" s="36"/>
    </row>
    <row r="1236" spans="1:23" x14ac:dyDescent="0.25">
      <c r="A1236" s="14"/>
      <c r="B1236" s="14"/>
      <c r="C1236" s="14"/>
      <c r="D1236" s="14"/>
      <c r="E1236" s="14"/>
      <c r="F1236" s="35"/>
      <c r="G1236" s="36"/>
      <c r="H1236" s="36"/>
      <c r="I1236" s="36"/>
      <c r="J1236" s="136"/>
      <c r="K1236" s="36"/>
      <c r="L1236" s="36"/>
      <c r="M1236" s="36"/>
      <c r="N1236" s="36"/>
      <c r="O1236" s="36"/>
      <c r="P1236" s="36"/>
      <c r="Q1236" s="36"/>
      <c r="R1236" s="36"/>
      <c r="S1236" s="36"/>
      <c r="T1236" s="36"/>
      <c r="U1236" s="36"/>
      <c r="V1236" s="42"/>
      <c r="W1236" s="36"/>
    </row>
    <row r="1237" spans="1:23" x14ac:dyDescent="0.25">
      <c r="A1237" s="14"/>
      <c r="B1237" s="14"/>
      <c r="C1237" s="14"/>
      <c r="D1237" s="14"/>
      <c r="E1237" s="14"/>
      <c r="F1237" s="35"/>
      <c r="G1237" s="14"/>
      <c r="H1237" s="14"/>
      <c r="I1237" s="14"/>
      <c r="J1237" s="30"/>
      <c r="K1237" s="14"/>
      <c r="L1237" s="14"/>
      <c r="M1237" s="14"/>
      <c r="N1237" s="14"/>
      <c r="O1237" s="14"/>
      <c r="P1237" s="14"/>
      <c r="Q1237" s="14"/>
      <c r="R1237" s="14"/>
      <c r="S1237" s="14"/>
      <c r="T1237" s="14"/>
      <c r="U1237" s="14"/>
      <c r="V1237" s="35"/>
      <c r="W1237" s="14"/>
    </row>
    <row r="1238" spans="1:23" x14ac:dyDescent="0.25">
      <c r="A1238" s="14"/>
      <c r="B1238" s="14"/>
      <c r="C1238" s="14"/>
      <c r="D1238" s="14"/>
      <c r="E1238" s="14"/>
      <c r="F1238" s="35"/>
      <c r="G1238" s="36"/>
      <c r="H1238" s="36"/>
      <c r="I1238" s="36"/>
      <c r="J1238" s="136"/>
      <c r="K1238" s="36"/>
      <c r="L1238" s="36"/>
      <c r="M1238" s="36"/>
      <c r="N1238" s="36"/>
      <c r="O1238" s="36"/>
      <c r="P1238" s="36"/>
      <c r="Q1238" s="36"/>
      <c r="R1238" s="36"/>
      <c r="S1238" s="36"/>
      <c r="T1238" s="36"/>
      <c r="U1238" s="36"/>
      <c r="V1238" s="42"/>
      <c r="W1238" s="36"/>
    </row>
    <row r="1239" spans="1:23" x14ac:dyDescent="0.25">
      <c r="A1239" s="14"/>
      <c r="B1239" s="14"/>
      <c r="C1239" s="14"/>
      <c r="D1239" s="14"/>
      <c r="E1239" s="14"/>
      <c r="F1239" s="35"/>
      <c r="G1239" s="36"/>
      <c r="H1239" s="36"/>
      <c r="I1239" s="36"/>
      <c r="J1239" s="136"/>
      <c r="K1239" s="36"/>
      <c r="L1239" s="36"/>
      <c r="M1239" s="36"/>
      <c r="N1239" s="36"/>
      <c r="O1239" s="36"/>
      <c r="P1239" s="36"/>
      <c r="Q1239" s="36"/>
      <c r="R1239" s="36"/>
      <c r="S1239" s="36"/>
      <c r="T1239" s="36"/>
      <c r="U1239" s="36"/>
      <c r="V1239" s="42"/>
      <c r="W1239" s="36"/>
    </row>
    <row r="1240" spans="1:23" x14ac:dyDescent="0.25">
      <c r="A1240" s="14"/>
      <c r="B1240" s="14"/>
      <c r="C1240" s="14"/>
      <c r="D1240" s="14"/>
      <c r="E1240" s="14"/>
      <c r="F1240" s="35"/>
      <c r="G1240" s="36"/>
      <c r="H1240" s="36"/>
      <c r="I1240" s="36"/>
      <c r="J1240" s="136"/>
      <c r="K1240" s="36"/>
      <c r="L1240" s="36"/>
      <c r="M1240" s="36"/>
      <c r="N1240" s="36"/>
      <c r="O1240" s="36"/>
      <c r="P1240" s="36"/>
      <c r="Q1240" s="36"/>
      <c r="R1240" s="36"/>
      <c r="S1240" s="36"/>
      <c r="T1240" s="36"/>
      <c r="U1240" s="36"/>
      <c r="V1240" s="42"/>
      <c r="W1240" s="36"/>
    </row>
    <row r="1241" spans="1:23" x14ac:dyDescent="0.25">
      <c r="A1241" s="14"/>
      <c r="B1241" s="14"/>
      <c r="C1241" s="14"/>
      <c r="D1241" s="14"/>
      <c r="E1241" s="14"/>
      <c r="F1241" s="35"/>
      <c r="G1241" s="36"/>
      <c r="H1241" s="36"/>
      <c r="I1241" s="36"/>
      <c r="J1241" s="136"/>
      <c r="K1241" s="36"/>
      <c r="L1241" s="36"/>
      <c r="M1241" s="36"/>
      <c r="N1241" s="36"/>
      <c r="O1241" s="36"/>
      <c r="P1241" s="36"/>
      <c r="Q1241" s="36"/>
      <c r="R1241" s="36"/>
      <c r="S1241" s="36"/>
      <c r="T1241" s="36"/>
      <c r="U1241" s="36"/>
      <c r="V1241" s="42"/>
      <c r="W1241" s="36"/>
    </row>
    <row r="1242" spans="1:23" x14ac:dyDescent="0.25">
      <c r="A1242" s="14"/>
      <c r="B1242" s="14"/>
      <c r="C1242" s="14"/>
      <c r="D1242" s="14"/>
      <c r="E1242" s="14"/>
      <c r="F1242" s="35"/>
      <c r="G1242" s="36"/>
      <c r="H1242" s="36"/>
      <c r="I1242" s="36"/>
      <c r="J1242" s="136"/>
      <c r="K1242" s="36"/>
      <c r="L1242" s="36"/>
      <c r="M1242" s="36"/>
      <c r="N1242" s="36"/>
      <c r="O1242" s="36"/>
      <c r="P1242" s="36"/>
      <c r="Q1242" s="36"/>
      <c r="R1242" s="36"/>
      <c r="S1242" s="36"/>
      <c r="T1242" s="36"/>
      <c r="U1242" s="36"/>
      <c r="V1242" s="42"/>
      <c r="W1242" s="36"/>
    </row>
    <row r="1243" spans="1:23" x14ac:dyDescent="0.25">
      <c r="A1243" s="14"/>
      <c r="B1243" s="14"/>
      <c r="C1243" s="14"/>
      <c r="D1243" s="14"/>
      <c r="E1243" s="14"/>
      <c r="F1243" s="35"/>
      <c r="G1243" s="14"/>
      <c r="H1243" s="14"/>
      <c r="I1243" s="14"/>
      <c r="J1243" s="30"/>
      <c r="K1243" s="14"/>
      <c r="L1243" s="14"/>
      <c r="M1243" s="14"/>
      <c r="N1243" s="14"/>
      <c r="O1243" s="14"/>
      <c r="P1243" s="14"/>
      <c r="Q1243" s="14"/>
      <c r="R1243" s="14"/>
      <c r="S1243" s="14"/>
      <c r="T1243" s="14"/>
      <c r="U1243" s="14"/>
      <c r="V1243" s="35"/>
      <c r="W1243" s="14"/>
    </row>
    <row r="1244" spans="1:23" x14ac:dyDescent="0.25">
      <c r="A1244" s="14"/>
      <c r="B1244" s="14"/>
      <c r="C1244" s="14"/>
      <c r="D1244" s="14"/>
      <c r="E1244" s="14"/>
      <c r="F1244" s="35"/>
      <c r="G1244" s="36"/>
      <c r="H1244" s="36"/>
      <c r="I1244" s="36"/>
      <c r="J1244" s="136"/>
      <c r="K1244" s="36"/>
      <c r="L1244" s="36"/>
      <c r="M1244" s="36"/>
      <c r="N1244" s="36"/>
      <c r="O1244" s="36"/>
      <c r="P1244" s="36"/>
      <c r="Q1244" s="36"/>
      <c r="R1244" s="36"/>
      <c r="S1244" s="36"/>
      <c r="T1244" s="36"/>
      <c r="U1244" s="36"/>
      <c r="V1244" s="42"/>
      <c r="W1244" s="36"/>
    </row>
    <row r="1245" spans="1:23" x14ac:dyDescent="0.25">
      <c r="A1245" s="14"/>
      <c r="B1245" s="14"/>
      <c r="C1245" s="14"/>
      <c r="D1245" s="14"/>
      <c r="E1245" s="14"/>
      <c r="F1245" s="35"/>
      <c r="G1245" s="36"/>
      <c r="H1245" s="36"/>
      <c r="I1245" s="36"/>
      <c r="J1245" s="136"/>
      <c r="K1245" s="36"/>
      <c r="L1245" s="36"/>
      <c r="M1245" s="36"/>
      <c r="N1245" s="36"/>
      <c r="O1245" s="36"/>
      <c r="P1245" s="36"/>
      <c r="Q1245" s="36"/>
      <c r="R1245" s="36"/>
      <c r="S1245" s="36"/>
      <c r="T1245" s="36"/>
      <c r="U1245" s="36"/>
      <c r="V1245" s="42"/>
      <c r="W1245" s="36"/>
    </row>
    <row r="1246" spans="1:23" x14ac:dyDescent="0.25">
      <c r="A1246" s="14"/>
      <c r="B1246" s="14"/>
      <c r="C1246" s="14"/>
      <c r="D1246" s="14"/>
      <c r="E1246" s="14"/>
      <c r="F1246" s="35"/>
      <c r="G1246" s="36"/>
      <c r="H1246" s="36"/>
      <c r="I1246" s="36"/>
      <c r="J1246" s="136"/>
      <c r="K1246" s="36"/>
      <c r="L1246" s="36"/>
      <c r="M1246" s="36"/>
      <c r="N1246" s="36"/>
      <c r="O1246" s="36"/>
      <c r="P1246" s="36"/>
      <c r="Q1246" s="36"/>
      <c r="R1246" s="36"/>
      <c r="S1246" s="36"/>
      <c r="T1246" s="36"/>
      <c r="U1246" s="36"/>
      <c r="V1246" s="42"/>
      <c r="W1246" s="36"/>
    </row>
    <row r="1247" spans="1:23" x14ac:dyDescent="0.25">
      <c r="A1247" s="14"/>
      <c r="B1247" s="14"/>
      <c r="C1247" s="14"/>
      <c r="D1247" s="14"/>
      <c r="E1247" s="14"/>
      <c r="F1247" s="35"/>
      <c r="G1247" s="36"/>
      <c r="H1247" s="36"/>
      <c r="I1247" s="36"/>
      <c r="J1247" s="136"/>
      <c r="K1247" s="36"/>
      <c r="L1247" s="36"/>
      <c r="M1247" s="36"/>
      <c r="N1247" s="36"/>
      <c r="O1247" s="36"/>
      <c r="P1247" s="36"/>
      <c r="Q1247" s="36"/>
      <c r="R1247" s="36"/>
      <c r="S1247" s="36"/>
      <c r="T1247" s="36"/>
      <c r="U1247" s="36"/>
      <c r="V1247" s="42"/>
      <c r="W1247" s="36"/>
    </row>
    <row r="1248" spans="1:23" x14ac:dyDescent="0.25">
      <c r="A1248" s="14"/>
      <c r="B1248" s="14"/>
      <c r="C1248" s="14"/>
      <c r="D1248" s="14"/>
      <c r="E1248" s="14"/>
      <c r="F1248" s="35"/>
      <c r="G1248" s="36"/>
      <c r="H1248" s="36"/>
      <c r="I1248" s="36"/>
      <c r="J1248" s="136"/>
      <c r="K1248" s="36"/>
      <c r="L1248" s="36"/>
      <c r="M1248" s="36"/>
      <c r="N1248" s="36"/>
      <c r="O1248" s="36"/>
      <c r="P1248" s="36"/>
      <c r="Q1248" s="36"/>
      <c r="R1248" s="36"/>
      <c r="S1248" s="36"/>
      <c r="T1248" s="36"/>
      <c r="U1248" s="36"/>
      <c r="V1248" s="42"/>
      <c r="W1248" s="36"/>
    </row>
    <row r="1249" spans="1:23" x14ac:dyDescent="0.25">
      <c r="A1249" s="14"/>
      <c r="B1249" s="14"/>
      <c r="C1249" s="14"/>
      <c r="D1249" s="14"/>
      <c r="E1249" s="14"/>
      <c r="F1249" s="35"/>
      <c r="G1249" s="14"/>
      <c r="H1249" s="14"/>
      <c r="I1249" s="14"/>
      <c r="J1249" s="30"/>
      <c r="K1249" s="14"/>
      <c r="L1249" s="14"/>
      <c r="M1249" s="14"/>
      <c r="N1249" s="14"/>
      <c r="O1249" s="14"/>
      <c r="P1249" s="14"/>
      <c r="Q1249" s="14"/>
      <c r="R1249" s="14"/>
      <c r="S1249" s="14"/>
      <c r="T1249" s="14"/>
      <c r="U1249" s="14"/>
      <c r="V1249" s="35"/>
      <c r="W1249" s="14"/>
    </row>
    <row r="1250" spans="1:23" x14ac:dyDescent="0.25">
      <c r="A1250" s="14"/>
      <c r="B1250" s="14"/>
      <c r="C1250" s="14"/>
      <c r="D1250" s="14"/>
      <c r="E1250" s="14"/>
      <c r="F1250" s="35"/>
      <c r="G1250" s="36"/>
      <c r="H1250" s="36"/>
      <c r="I1250" s="36"/>
      <c r="J1250" s="136"/>
      <c r="K1250" s="36"/>
      <c r="L1250" s="36"/>
      <c r="M1250" s="36"/>
      <c r="N1250" s="36"/>
      <c r="O1250" s="36"/>
      <c r="P1250" s="36"/>
      <c r="Q1250" s="36"/>
      <c r="R1250" s="36"/>
      <c r="S1250" s="36"/>
      <c r="T1250" s="36"/>
      <c r="U1250" s="36"/>
      <c r="V1250" s="42"/>
      <c r="W1250" s="36"/>
    </row>
    <row r="1251" spans="1:23" x14ac:dyDescent="0.25">
      <c r="A1251" s="14"/>
      <c r="B1251" s="14"/>
      <c r="C1251" s="14"/>
      <c r="D1251" s="14"/>
      <c r="E1251" s="14"/>
      <c r="F1251" s="35"/>
      <c r="G1251" s="36"/>
      <c r="H1251" s="36"/>
      <c r="I1251" s="36"/>
      <c r="J1251" s="136"/>
      <c r="K1251" s="36"/>
      <c r="L1251" s="36"/>
      <c r="M1251" s="36"/>
      <c r="N1251" s="36"/>
      <c r="O1251" s="36"/>
      <c r="P1251" s="36"/>
      <c r="Q1251" s="36"/>
      <c r="R1251" s="36"/>
      <c r="S1251" s="36"/>
      <c r="T1251" s="36"/>
      <c r="U1251" s="36"/>
      <c r="V1251" s="42"/>
      <c r="W1251" s="36"/>
    </row>
    <row r="1252" spans="1:23" x14ac:dyDescent="0.25">
      <c r="A1252" s="14"/>
      <c r="B1252" s="14"/>
      <c r="C1252" s="14"/>
      <c r="D1252" s="14"/>
      <c r="E1252" s="14"/>
      <c r="F1252" s="35"/>
      <c r="G1252" s="36"/>
      <c r="H1252" s="36"/>
      <c r="I1252" s="36"/>
      <c r="J1252" s="136"/>
      <c r="K1252" s="36"/>
      <c r="L1252" s="36"/>
      <c r="M1252" s="36"/>
      <c r="N1252" s="36"/>
      <c r="O1252" s="36"/>
      <c r="P1252" s="36"/>
      <c r="Q1252" s="36"/>
      <c r="R1252" s="36"/>
      <c r="S1252" s="36"/>
      <c r="T1252" s="36"/>
      <c r="U1252" s="36"/>
      <c r="V1252" s="42"/>
      <c r="W1252" s="36"/>
    </row>
    <row r="1253" spans="1:23" x14ac:dyDescent="0.25">
      <c r="A1253" s="14"/>
      <c r="B1253" s="14"/>
      <c r="C1253" s="14"/>
      <c r="D1253" s="14"/>
      <c r="E1253" s="14"/>
      <c r="F1253" s="35"/>
      <c r="G1253" s="36"/>
      <c r="H1253" s="36"/>
      <c r="I1253" s="36"/>
      <c r="J1253" s="136"/>
      <c r="K1253" s="36"/>
      <c r="L1253" s="36"/>
      <c r="M1253" s="36"/>
      <c r="N1253" s="36"/>
      <c r="O1253" s="36"/>
      <c r="P1253" s="36"/>
      <c r="Q1253" s="36"/>
      <c r="R1253" s="36"/>
      <c r="S1253" s="36"/>
      <c r="T1253" s="36"/>
      <c r="U1253" s="36"/>
      <c r="V1253" s="42"/>
      <c r="W1253" s="36"/>
    </row>
    <row r="1254" spans="1:23" x14ac:dyDescent="0.25">
      <c r="A1254" s="14"/>
      <c r="B1254" s="14"/>
      <c r="C1254" s="14"/>
      <c r="D1254" s="14"/>
      <c r="E1254" s="14"/>
      <c r="F1254" s="35"/>
      <c r="G1254" s="36"/>
      <c r="H1254" s="36"/>
      <c r="I1254" s="36"/>
      <c r="J1254" s="136"/>
      <c r="K1254" s="36"/>
      <c r="L1254" s="36"/>
      <c r="M1254" s="36"/>
      <c r="N1254" s="36"/>
      <c r="O1254" s="36"/>
      <c r="P1254" s="36"/>
      <c r="Q1254" s="36"/>
      <c r="R1254" s="36"/>
      <c r="S1254" s="36"/>
      <c r="T1254" s="36"/>
      <c r="U1254" s="36"/>
      <c r="V1254" s="42"/>
      <c r="W1254" s="36"/>
    </row>
    <row r="1255" spans="1:23" x14ac:dyDescent="0.25">
      <c r="A1255" s="14"/>
      <c r="B1255" s="14"/>
      <c r="C1255" s="14"/>
      <c r="D1255" s="14"/>
      <c r="E1255" s="14"/>
      <c r="F1255" s="35"/>
      <c r="G1255" s="14"/>
      <c r="H1255" s="14"/>
      <c r="I1255" s="14"/>
      <c r="J1255" s="30"/>
      <c r="K1255" s="14"/>
      <c r="L1255" s="14"/>
      <c r="M1255" s="14"/>
      <c r="N1255" s="14"/>
      <c r="O1255" s="14"/>
      <c r="P1255" s="14"/>
      <c r="Q1255" s="14"/>
      <c r="R1255" s="14"/>
      <c r="S1255" s="14"/>
      <c r="T1255" s="14"/>
      <c r="U1255" s="14"/>
      <c r="V1255" s="35"/>
      <c r="W1255" s="14"/>
    </row>
    <row r="1256" spans="1:23" x14ac:dyDescent="0.25">
      <c r="A1256" s="14"/>
      <c r="B1256" s="14"/>
      <c r="C1256" s="14"/>
      <c r="D1256" s="14"/>
      <c r="E1256" s="14"/>
      <c r="F1256" s="35"/>
      <c r="G1256" s="36"/>
      <c r="H1256" s="36"/>
      <c r="I1256" s="36"/>
      <c r="J1256" s="136"/>
      <c r="K1256" s="36"/>
      <c r="L1256" s="36"/>
      <c r="M1256" s="36"/>
      <c r="N1256" s="36"/>
      <c r="O1256" s="36"/>
      <c r="P1256" s="36"/>
      <c r="Q1256" s="36"/>
      <c r="R1256" s="36"/>
      <c r="S1256" s="36"/>
      <c r="T1256" s="36"/>
      <c r="U1256" s="36"/>
      <c r="V1256" s="42"/>
      <c r="W1256" s="36"/>
    </row>
    <row r="1257" spans="1:23" x14ac:dyDescent="0.25">
      <c r="A1257" s="14"/>
      <c r="B1257" s="14"/>
      <c r="C1257" s="14"/>
      <c r="D1257" s="14"/>
      <c r="E1257" s="14"/>
      <c r="F1257" s="35"/>
      <c r="G1257" s="36"/>
      <c r="H1257" s="36"/>
      <c r="I1257" s="36"/>
      <c r="J1257" s="136"/>
      <c r="K1257" s="36"/>
      <c r="L1257" s="36"/>
      <c r="M1257" s="36"/>
      <c r="N1257" s="36"/>
      <c r="O1257" s="36"/>
      <c r="P1257" s="36"/>
      <c r="Q1257" s="36"/>
      <c r="R1257" s="36"/>
      <c r="S1257" s="36"/>
      <c r="T1257" s="36"/>
      <c r="U1257" s="36"/>
      <c r="V1257" s="42"/>
      <c r="W1257" s="36"/>
    </row>
    <row r="1258" spans="1:23" x14ac:dyDescent="0.25">
      <c r="A1258" s="14"/>
      <c r="B1258" s="14"/>
      <c r="C1258" s="14"/>
      <c r="D1258" s="14"/>
      <c r="E1258" s="14"/>
      <c r="F1258" s="35"/>
      <c r="G1258" s="36"/>
      <c r="H1258" s="36"/>
      <c r="I1258" s="36"/>
      <c r="J1258" s="136"/>
      <c r="K1258" s="36"/>
      <c r="L1258" s="36"/>
      <c r="M1258" s="36"/>
      <c r="N1258" s="36"/>
      <c r="O1258" s="36"/>
      <c r="P1258" s="36"/>
      <c r="Q1258" s="36"/>
      <c r="R1258" s="36"/>
      <c r="S1258" s="36"/>
      <c r="T1258" s="36"/>
      <c r="U1258" s="36"/>
      <c r="V1258" s="42"/>
      <c r="W1258" s="36"/>
    </row>
    <row r="1259" spans="1:23" x14ac:dyDescent="0.25">
      <c r="A1259" s="14"/>
      <c r="B1259" s="14"/>
      <c r="C1259" s="14"/>
      <c r="D1259" s="14"/>
      <c r="E1259" s="14"/>
      <c r="F1259" s="35"/>
      <c r="G1259" s="36"/>
      <c r="H1259" s="36"/>
      <c r="I1259" s="36"/>
      <c r="J1259" s="136"/>
      <c r="K1259" s="36"/>
      <c r="L1259" s="36"/>
      <c r="M1259" s="36"/>
      <c r="N1259" s="36"/>
      <c r="O1259" s="36"/>
      <c r="P1259" s="36"/>
      <c r="Q1259" s="36"/>
      <c r="R1259" s="36"/>
      <c r="S1259" s="36"/>
      <c r="T1259" s="36"/>
      <c r="U1259" s="36"/>
      <c r="V1259" s="42"/>
      <c r="W1259" s="36"/>
    </row>
    <row r="1260" spans="1:23" x14ac:dyDescent="0.25">
      <c r="A1260" s="14"/>
      <c r="B1260" s="14"/>
      <c r="C1260" s="14"/>
      <c r="D1260" s="14"/>
      <c r="E1260" s="14"/>
      <c r="F1260" s="35"/>
      <c r="G1260" s="36"/>
      <c r="H1260" s="36"/>
      <c r="I1260" s="36"/>
      <c r="J1260" s="136"/>
      <c r="K1260" s="36"/>
      <c r="L1260" s="36"/>
      <c r="M1260" s="36"/>
      <c r="N1260" s="36"/>
      <c r="O1260" s="36"/>
      <c r="P1260" s="36"/>
      <c r="Q1260" s="36"/>
      <c r="R1260" s="36"/>
      <c r="S1260" s="36"/>
      <c r="T1260" s="36"/>
      <c r="U1260" s="36"/>
      <c r="V1260" s="42"/>
      <c r="W1260" s="36"/>
    </row>
    <row r="1261" spans="1:23" x14ac:dyDescent="0.25">
      <c r="A1261" s="14"/>
      <c r="B1261" s="14"/>
      <c r="C1261" s="14"/>
      <c r="D1261" s="14"/>
      <c r="E1261" s="14"/>
      <c r="F1261" s="35"/>
      <c r="G1261" s="14"/>
      <c r="H1261" s="14"/>
      <c r="I1261" s="14"/>
      <c r="J1261" s="30"/>
      <c r="K1261" s="14"/>
      <c r="L1261" s="14"/>
      <c r="M1261" s="14"/>
      <c r="N1261" s="14"/>
      <c r="O1261" s="14"/>
      <c r="P1261" s="14"/>
      <c r="Q1261" s="14"/>
      <c r="R1261" s="14"/>
      <c r="S1261" s="14"/>
      <c r="T1261" s="14"/>
      <c r="U1261" s="14"/>
      <c r="V1261" s="35"/>
      <c r="W1261" s="14"/>
    </row>
    <row r="1262" spans="1:23" x14ac:dyDescent="0.25">
      <c r="A1262" s="14"/>
      <c r="B1262" s="14"/>
      <c r="C1262" s="14"/>
      <c r="D1262" s="14"/>
      <c r="E1262" s="14"/>
      <c r="F1262" s="35"/>
      <c r="G1262" s="36"/>
      <c r="H1262" s="36"/>
      <c r="I1262" s="36"/>
      <c r="J1262" s="136"/>
      <c r="K1262" s="36"/>
      <c r="L1262" s="36"/>
      <c r="M1262" s="36"/>
      <c r="N1262" s="36"/>
      <c r="O1262" s="36"/>
      <c r="P1262" s="36"/>
      <c r="Q1262" s="36"/>
      <c r="R1262" s="36"/>
      <c r="S1262" s="36"/>
      <c r="T1262" s="36"/>
      <c r="U1262" s="36"/>
      <c r="V1262" s="42"/>
      <c r="W1262" s="36"/>
    </row>
    <row r="1263" spans="1:23" x14ac:dyDescent="0.25">
      <c r="A1263" s="14"/>
      <c r="B1263" s="14"/>
      <c r="C1263" s="14"/>
      <c r="D1263" s="14"/>
      <c r="E1263" s="14"/>
      <c r="F1263" s="35"/>
      <c r="G1263" s="36"/>
      <c r="H1263" s="36"/>
      <c r="I1263" s="36"/>
      <c r="J1263" s="136"/>
      <c r="K1263" s="36"/>
      <c r="L1263" s="36"/>
      <c r="M1263" s="36"/>
      <c r="N1263" s="36"/>
      <c r="O1263" s="36"/>
      <c r="P1263" s="36"/>
      <c r="Q1263" s="36"/>
      <c r="R1263" s="36"/>
      <c r="S1263" s="36"/>
      <c r="T1263" s="36"/>
      <c r="U1263" s="36"/>
      <c r="V1263" s="42"/>
      <c r="W1263" s="36"/>
    </row>
    <row r="1264" spans="1:23" x14ac:dyDescent="0.25">
      <c r="A1264" s="14"/>
      <c r="B1264" s="14"/>
      <c r="C1264" s="14"/>
      <c r="D1264" s="14"/>
      <c r="E1264" s="14"/>
      <c r="F1264" s="35"/>
      <c r="G1264" s="36"/>
      <c r="H1264" s="36"/>
      <c r="I1264" s="36"/>
      <c r="J1264" s="136"/>
      <c r="K1264" s="36"/>
      <c r="L1264" s="36"/>
      <c r="M1264" s="36"/>
      <c r="N1264" s="36"/>
      <c r="O1264" s="36"/>
      <c r="P1264" s="36"/>
      <c r="Q1264" s="36"/>
      <c r="R1264" s="36"/>
      <c r="S1264" s="36"/>
      <c r="T1264" s="36"/>
      <c r="U1264" s="36"/>
      <c r="V1264" s="42"/>
      <c r="W1264" s="36"/>
    </row>
    <row r="1265" spans="1:23" x14ac:dyDescent="0.25">
      <c r="A1265" s="14"/>
      <c r="B1265" s="14"/>
      <c r="C1265" s="14"/>
      <c r="D1265" s="14"/>
      <c r="E1265" s="14"/>
      <c r="F1265" s="35"/>
      <c r="G1265" s="36"/>
      <c r="H1265" s="36"/>
      <c r="I1265" s="36"/>
      <c r="J1265" s="136"/>
      <c r="K1265" s="36"/>
      <c r="L1265" s="36"/>
      <c r="M1265" s="36"/>
      <c r="N1265" s="36"/>
      <c r="O1265" s="36"/>
      <c r="P1265" s="36"/>
      <c r="Q1265" s="36"/>
      <c r="R1265" s="36"/>
      <c r="S1265" s="36"/>
      <c r="T1265" s="36"/>
      <c r="U1265" s="36"/>
      <c r="V1265" s="42"/>
      <c r="W1265" s="36"/>
    </row>
    <row r="1266" spans="1:23" x14ac:dyDescent="0.25">
      <c r="A1266" s="14"/>
      <c r="B1266" s="14"/>
      <c r="C1266" s="14"/>
      <c r="D1266" s="14"/>
      <c r="E1266" s="14"/>
      <c r="F1266" s="35"/>
      <c r="G1266" s="36"/>
      <c r="H1266" s="36"/>
      <c r="I1266" s="36"/>
      <c r="J1266" s="136"/>
      <c r="K1266" s="36"/>
      <c r="L1266" s="36"/>
      <c r="M1266" s="36"/>
      <c r="N1266" s="36"/>
      <c r="O1266" s="36"/>
      <c r="P1266" s="36"/>
      <c r="Q1266" s="36"/>
      <c r="R1266" s="36"/>
      <c r="S1266" s="36"/>
      <c r="T1266" s="36"/>
      <c r="U1266" s="36"/>
      <c r="V1266" s="42"/>
      <c r="W1266" s="36"/>
    </row>
    <row r="1267" spans="1:23" x14ac:dyDescent="0.25">
      <c r="A1267" s="14"/>
      <c r="B1267" s="14"/>
      <c r="C1267" s="14"/>
      <c r="D1267" s="14"/>
      <c r="E1267" s="14"/>
      <c r="F1267" s="35"/>
      <c r="G1267" s="36"/>
      <c r="H1267" s="36"/>
      <c r="I1267" s="36"/>
      <c r="J1267" s="136"/>
      <c r="K1267" s="36"/>
      <c r="L1267" s="36"/>
      <c r="M1267" s="36"/>
      <c r="N1267" s="36"/>
      <c r="O1267" s="36"/>
      <c r="P1267" s="36"/>
      <c r="Q1267" s="36"/>
      <c r="R1267" s="36"/>
      <c r="S1267" s="36"/>
      <c r="T1267" s="36"/>
      <c r="U1267" s="36"/>
      <c r="V1267" s="42"/>
      <c r="W1267" s="36"/>
    </row>
    <row r="1268" spans="1:23" x14ac:dyDescent="0.25">
      <c r="A1268" s="14"/>
      <c r="B1268" s="14"/>
      <c r="C1268" s="14"/>
      <c r="D1268" s="14"/>
      <c r="E1268" s="14"/>
      <c r="F1268" s="35"/>
      <c r="G1268" s="36"/>
      <c r="H1268" s="36"/>
      <c r="I1268" s="36"/>
      <c r="J1268" s="136"/>
      <c r="K1268" s="36"/>
      <c r="L1268" s="36"/>
      <c r="M1268" s="36"/>
      <c r="N1268" s="36"/>
      <c r="O1268" s="36"/>
      <c r="P1268" s="36"/>
      <c r="Q1268" s="36"/>
      <c r="R1268" s="36"/>
      <c r="S1268" s="36"/>
      <c r="T1268" s="36"/>
      <c r="U1268" s="36"/>
      <c r="V1268" s="42"/>
      <c r="W1268" s="36"/>
    </row>
    <row r="1269" spans="1:23" x14ac:dyDescent="0.25">
      <c r="A1269" s="14"/>
      <c r="B1269" s="14"/>
      <c r="C1269" s="14"/>
      <c r="D1269" s="14"/>
      <c r="E1269" s="14"/>
      <c r="F1269" s="35"/>
      <c r="G1269" s="36"/>
      <c r="H1269" s="36"/>
      <c r="I1269" s="36"/>
      <c r="J1269" s="136"/>
      <c r="K1269" s="36"/>
      <c r="L1269" s="36"/>
      <c r="M1269" s="36"/>
      <c r="N1269" s="36"/>
      <c r="O1269" s="36"/>
      <c r="P1269" s="36"/>
      <c r="Q1269" s="36"/>
      <c r="R1269" s="36"/>
      <c r="S1269" s="36"/>
      <c r="T1269" s="36"/>
      <c r="U1269" s="36"/>
      <c r="V1269" s="42"/>
      <c r="W1269" s="36"/>
    </row>
    <row r="1270" spans="1:23" x14ac:dyDescent="0.25">
      <c r="A1270" s="14"/>
      <c r="B1270" s="14"/>
      <c r="C1270" s="14"/>
      <c r="D1270" s="14"/>
      <c r="E1270" s="14"/>
      <c r="F1270" s="35"/>
      <c r="G1270" s="36"/>
      <c r="H1270" s="36"/>
      <c r="I1270" s="36"/>
      <c r="J1270" s="136"/>
      <c r="K1270" s="36"/>
      <c r="L1270" s="36"/>
      <c r="M1270" s="36"/>
      <c r="N1270" s="36"/>
      <c r="O1270" s="36"/>
      <c r="P1270" s="36"/>
      <c r="Q1270" s="36"/>
      <c r="R1270" s="36"/>
      <c r="S1270" s="36"/>
      <c r="T1270" s="36"/>
      <c r="U1270" s="36"/>
      <c r="V1270" s="42"/>
      <c r="W1270" s="36"/>
    </row>
    <row r="1271" spans="1:23" x14ac:dyDescent="0.25">
      <c r="A1271" s="14"/>
      <c r="B1271" s="14"/>
      <c r="C1271" s="14"/>
      <c r="D1271" s="14"/>
      <c r="E1271" s="14"/>
      <c r="F1271" s="35"/>
      <c r="G1271" s="36"/>
      <c r="H1271" s="36"/>
      <c r="I1271" s="36"/>
      <c r="J1271" s="136"/>
      <c r="K1271" s="36"/>
      <c r="L1271" s="36"/>
      <c r="M1271" s="36"/>
      <c r="N1271" s="36"/>
      <c r="O1271" s="36"/>
      <c r="P1271" s="36"/>
      <c r="Q1271" s="36"/>
      <c r="R1271" s="36"/>
      <c r="S1271" s="36"/>
      <c r="T1271" s="36"/>
      <c r="U1271" s="36"/>
      <c r="V1271" s="42"/>
      <c r="W1271" s="36"/>
    </row>
    <row r="1272" spans="1:23" x14ac:dyDescent="0.25">
      <c r="A1272" s="14"/>
      <c r="B1272" s="14"/>
      <c r="C1272" s="14"/>
      <c r="D1272" s="14"/>
      <c r="E1272" s="14"/>
      <c r="F1272" s="35"/>
      <c r="G1272" s="36"/>
      <c r="H1272" s="36"/>
      <c r="I1272" s="36"/>
      <c r="J1272" s="136"/>
      <c r="K1272" s="36"/>
      <c r="L1272" s="36"/>
      <c r="M1272" s="36"/>
      <c r="N1272" s="36"/>
      <c r="O1272" s="36"/>
      <c r="P1272" s="36"/>
      <c r="Q1272" s="36"/>
      <c r="R1272" s="36"/>
      <c r="S1272" s="36"/>
      <c r="T1272" s="36"/>
      <c r="U1272" s="36"/>
      <c r="V1272" s="42"/>
      <c r="W1272" s="36"/>
    </row>
    <row r="1273" spans="1:23" x14ac:dyDescent="0.25">
      <c r="A1273" s="14"/>
      <c r="B1273" s="14"/>
      <c r="C1273" s="14"/>
      <c r="D1273" s="14"/>
      <c r="E1273" s="14"/>
      <c r="F1273" s="35"/>
      <c r="G1273" s="36"/>
      <c r="H1273" s="36"/>
      <c r="I1273" s="36"/>
      <c r="J1273" s="136"/>
      <c r="K1273" s="36"/>
      <c r="L1273" s="36"/>
      <c r="M1273" s="36"/>
      <c r="N1273" s="36"/>
      <c r="O1273" s="36"/>
      <c r="P1273" s="36"/>
      <c r="Q1273" s="36"/>
      <c r="R1273" s="36"/>
      <c r="S1273" s="36"/>
      <c r="T1273" s="36"/>
      <c r="U1273" s="36"/>
      <c r="V1273" s="42"/>
      <c r="W1273" s="36"/>
    </row>
    <row r="1274" spans="1:23" x14ac:dyDescent="0.25">
      <c r="A1274" s="14"/>
      <c r="B1274" s="14"/>
      <c r="C1274" s="14"/>
      <c r="D1274" s="14"/>
      <c r="E1274" s="14"/>
      <c r="F1274" s="35"/>
      <c r="G1274" s="36"/>
      <c r="H1274" s="36"/>
      <c r="I1274" s="36"/>
      <c r="J1274" s="136"/>
      <c r="K1274" s="36"/>
      <c r="L1274" s="36"/>
      <c r="M1274" s="36"/>
      <c r="N1274" s="36"/>
      <c r="O1274" s="36"/>
      <c r="P1274" s="36"/>
      <c r="Q1274" s="36"/>
      <c r="R1274" s="36"/>
      <c r="S1274" s="36"/>
      <c r="T1274" s="36"/>
      <c r="U1274" s="36"/>
      <c r="V1274" s="42"/>
      <c r="W1274" s="36"/>
    </row>
    <row r="1275" spans="1:23" x14ac:dyDescent="0.25">
      <c r="A1275" s="14"/>
      <c r="B1275" s="14"/>
      <c r="C1275" s="14"/>
      <c r="D1275" s="14"/>
      <c r="E1275" s="14"/>
      <c r="F1275" s="35"/>
      <c r="G1275" s="36"/>
      <c r="H1275" s="36"/>
      <c r="I1275" s="36"/>
      <c r="J1275" s="136"/>
      <c r="K1275" s="36"/>
      <c r="L1275" s="36"/>
      <c r="M1275" s="36"/>
      <c r="N1275" s="36"/>
      <c r="O1275" s="36"/>
      <c r="P1275" s="36"/>
      <c r="Q1275" s="36"/>
      <c r="R1275" s="36"/>
      <c r="S1275" s="36"/>
      <c r="T1275" s="36"/>
      <c r="U1275" s="36"/>
      <c r="V1275" s="42"/>
      <c r="W1275" s="36"/>
    </row>
    <row r="1276" spans="1:23" x14ac:dyDescent="0.25">
      <c r="A1276" s="14"/>
      <c r="B1276" s="14"/>
      <c r="C1276" s="14"/>
      <c r="D1276" s="14"/>
      <c r="E1276" s="14"/>
      <c r="F1276" s="35"/>
      <c r="G1276" s="36"/>
      <c r="H1276" s="36"/>
      <c r="I1276" s="36"/>
      <c r="J1276" s="136"/>
      <c r="K1276" s="36"/>
      <c r="L1276" s="36"/>
      <c r="M1276" s="36"/>
      <c r="N1276" s="36"/>
      <c r="O1276" s="36"/>
      <c r="P1276" s="36"/>
      <c r="Q1276" s="36"/>
      <c r="R1276" s="36"/>
      <c r="S1276" s="36"/>
      <c r="T1276" s="36"/>
      <c r="U1276" s="36"/>
      <c r="V1276" s="42"/>
      <c r="W1276" s="36"/>
    </row>
    <row r="1277" spans="1:23" x14ac:dyDescent="0.25">
      <c r="A1277" s="14"/>
      <c r="B1277" s="14"/>
      <c r="C1277" s="14"/>
      <c r="D1277" s="14"/>
      <c r="E1277" s="14"/>
      <c r="F1277" s="35"/>
      <c r="G1277" s="36"/>
      <c r="H1277" s="36"/>
      <c r="I1277" s="36"/>
      <c r="J1277" s="136"/>
      <c r="K1277" s="36"/>
      <c r="L1277" s="36"/>
      <c r="M1277" s="36"/>
      <c r="N1277" s="36"/>
      <c r="O1277" s="36"/>
      <c r="P1277" s="36"/>
      <c r="Q1277" s="36"/>
      <c r="R1277" s="36"/>
      <c r="S1277" s="36"/>
      <c r="T1277" s="36"/>
      <c r="U1277" s="36"/>
      <c r="V1277" s="42"/>
      <c r="W1277" s="36"/>
    </row>
    <row r="1278" spans="1:23" x14ac:dyDescent="0.25">
      <c r="A1278" s="14"/>
      <c r="B1278" s="14"/>
      <c r="C1278" s="14"/>
      <c r="D1278" s="14"/>
      <c r="E1278" s="14"/>
      <c r="F1278" s="35"/>
      <c r="G1278" s="36"/>
      <c r="H1278" s="36"/>
      <c r="I1278" s="36"/>
      <c r="J1278" s="136"/>
      <c r="K1278" s="36"/>
      <c r="L1278" s="36"/>
      <c r="M1278" s="36"/>
      <c r="N1278" s="36"/>
      <c r="O1278" s="36"/>
      <c r="P1278" s="36"/>
      <c r="Q1278" s="36"/>
      <c r="R1278" s="36"/>
      <c r="S1278" s="36"/>
      <c r="T1278" s="36"/>
      <c r="U1278" s="36"/>
      <c r="V1278" s="42"/>
      <c r="W1278" s="36"/>
    </row>
    <row r="1279" spans="1:23" x14ac:dyDescent="0.25">
      <c r="A1279" s="14"/>
      <c r="B1279" s="14"/>
      <c r="C1279" s="14"/>
      <c r="D1279" s="14"/>
      <c r="E1279" s="14"/>
      <c r="F1279" s="35"/>
      <c r="G1279" s="36"/>
      <c r="H1279" s="36"/>
      <c r="I1279" s="36"/>
      <c r="J1279" s="136"/>
      <c r="K1279" s="36"/>
      <c r="L1279" s="36"/>
      <c r="M1279" s="36"/>
      <c r="N1279" s="36"/>
      <c r="O1279" s="36"/>
      <c r="P1279" s="36"/>
      <c r="Q1279" s="36"/>
      <c r="R1279" s="36"/>
      <c r="S1279" s="36"/>
      <c r="T1279" s="36"/>
      <c r="U1279" s="36"/>
      <c r="V1279" s="42"/>
      <c r="W1279" s="36"/>
    </row>
    <row r="1280" spans="1:23" x14ac:dyDescent="0.25">
      <c r="A1280" s="14"/>
      <c r="B1280" s="14"/>
      <c r="C1280" s="14"/>
      <c r="D1280" s="14"/>
      <c r="E1280" s="14"/>
      <c r="F1280" s="35"/>
      <c r="G1280" s="36"/>
      <c r="H1280" s="36"/>
      <c r="I1280" s="36"/>
      <c r="J1280" s="136"/>
      <c r="K1280" s="36"/>
      <c r="L1280" s="36"/>
      <c r="M1280" s="36"/>
      <c r="N1280" s="36"/>
      <c r="O1280" s="36"/>
      <c r="P1280" s="36"/>
      <c r="Q1280" s="36"/>
      <c r="R1280" s="36"/>
      <c r="S1280" s="36"/>
      <c r="T1280" s="36"/>
      <c r="U1280" s="36"/>
      <c r="V1280" s="42"/>
      <c r="W1280" s="36"/>
    </row>
    <row r="1281" spans="1:23" x14ac:dyDescent="0.25">
      <c r="A1281" s="14"/>
      <c r="B1281" s="14"/>
      <c r="C1281" s="14"/>
      <c r="D1281" s="14"/>
      <c r="E1281" s="14"/>
      <c r="F1281" s="35"/>
      <c r="G1281" s="36"/>
      <c r="H1281" s="36"/>
      <c r="I1281" s="36"/>
      <c r="J1281" s="136"/>
      <c r="K1281" s="36"/>
      <c r="L1281" s="36"/>
      <c r="M1281" s="36"/>
      <c r="N1281" s="36"/>
      <c r="O1281" s="36"/>
      <c r="P1281" s="36"/>
      <c r="Q1281" s="36"/>
      <c r="R1281" s="36"/>
      <c r="S1281" s="36"/>
      <c r="T1281" s="36"/>
      <c r="U1281" s="36"/>
      <c r="V1281" s="42"/>
      <c r="W1281" s="36"/>
    </row>
    <row r="1282" spans="1:23" x14ac:dyDescent="0.25">
      <c r="A1282" s="14"/>
      <c r="B1282" s="14"/>
      <c r="C1282" s="14"/>
      <c r="D1282" s="14"/>
      <c r="E1282" s="14"/>
      <c r="F1282" s="35"/>
      <c r="G1282" s="36"/>
      <c r="H1282" s="36"/>
      <c r="I1282" s="36"/>
      <c r="J1282" s="136"/>
      <c r="K1282" s="36"/>
      <c r="L1282" s="36"/>
      <c r="M1282" s="36"/>
      <c r="N1282" s="36"/>
      <c r="O1282" s="36"/>
      <c r="P1282" s="36"/>
      <c r="Q1282" s="36"/>
      <c r="R1282" s="36"/>
      <c r="S1282" s="36"/>
      <c r="T1282" s="36"/>
      <c r="U1282" s="36"/>
      <c r="V1282" s="42"/>
      <c r="W1282" s="36"/>
    </row>
    <row r="1283" spans="1:23" x14ac:dyDescent="0.25">
      <c r="A1283" s="14"/>
      <c r="B1283" s="14"/>
      <c r="C1283" s="14"/>
      <c r="D1283" s="14"/>
      <c r="E1283" s="14"/>
      <c r="F1283" s="35"/>
      <c r="G1283" s="36"/>
      <c r="H1283" s="36"/>
      <c r="I1283" s="36"/>
      <c r="J1283" s="136"/>
      <c r="K1283" s="36"/>
      <c r="L1283" s="36"/>
      <c r="M1283" s="36"/>
      <c r="N1283" s="36"/>
      <c r="O1283" s="36"/>
      <c r="P1283" s="36"/>
      <c r="Q1283" s="36"/>
      <c r="R1283" s="36"/>
      <c r="S1283" s="36"/>
      <c r="T1283" s="36"/>
      <c r="U1283" s="36"/>
      <c r="V1283" s="42"/>
      <c r="W1283" s="36"/>
    </row>
    <row r="1284" spans="1:23" x14ac:dyDescent="0.25">
      <c r="A1284" s="14"/>
      <c r="B1284" s="14"/>
      <c r="C1284" s="14"/>
      <c r="D1284" s="14"/>
      <c r="E1284" s="14"/>
      <c r="F1284" s="35"/>
      <c r="G1284" s="36"/>
      <c r="H1284" s="36"/>
      <c r="I1284" s="36"/>
      <c r="J1284" s="136"/>
      <c r="K1284" s="36"/>
      <c r="L1284" s="36"/>
      <c r="M1284" s="36"/>
      <c r="N1284" s="36"/>
      <c r="O1284" s="36"/>
      <c r="P1284" s="36"/>
      <c r="Q1284" s="36"/>
      <c r="R1284" s="36"/>
      <c r="S1284" s="36"/>
      <c r="T1284" s="36"/>
      <c r="U1284" s="36"/>
      <c r="V1284" s="42"/>
      <c r="W1284" s="36"/>
    </row>
    <row r="1285" spans="1:23" x14ac:dyDescent="0.25">
      <c r="A1285" s="14"/>
      <c r="B1285" s="14"/>
      <c r="C1285" s="14"/>
      <c r="D1285" s="14"/>
      <c r="E1285" s="14"/>
      <c r="F1285" s="35"/>
      <c r="G1285" s="36"/>
      <c r="H1285" s="36"/>
      <c r="I1285" s="36"/>
      <c r="J1285" s="136"/>
      <c r="K1285" s="36"/>
      <c r="L1285" s="36"/>
      <c r="M1285" s="36"/>
      <c r="N1285" s="36"/>
      <c r="O1285" s="36"/>
      <c r="P1285" s="36"/>
      <c r="Q1285" s="36"/>
      <c r="R1285" s="36"/>
      <c r="S1285" s="36"/>
      <c r="T1285" s="36"/>
      <c r="U1285" s="36"/>
      <c r="V1285" s="42"/>
      <c r="W1285" s="36"/>
    </row>
    <row r="1286" spans="1:23" x14ac:dyDescent="0.25">
      <c r="A1286" s="14"/>
      <c r="B1286" s="14"/>
      <c r="C1286" s="14"/>
      <c r="D1286" s="14"/>
      <c r="E1286" s="14"/>
      <c r="F1286" s="35"/>
      <c r="G1286" s="36"/>
      <c r="H1286" s="36"/>
      <c r="I1286" s="36"/>
      <c r="J1286" s="136"/>
      <c r="K1286" s="36"/>
      <c r="L1286" s="36"/>
      <c r="M1286" s="36"/>
      <c r="N1286" s="36"/>
      <c r="O1286" s="36"/>
      <c r="P1286" s="36"/>
      <c r="Q1286" s="36"/>
      <c r="R1286" s="36"/>
      <c r="S1286" s="36"/>
      <c r="T1286" s="36"/>
      <c r="U1286" s="36"/>
      <c r="V1286" s="42"/>
      <c r="W1286" s="36"/>
    </row>
    <row r="1287" spans="1:23" x14ac:dyDescent="0.25">
      <c r="A1287" s="14"/>
      <c r="B1287" s="14"/>
      <c r="C1287" s="14"/>
      <c r="D1287" s="14"/>
      <c r="E1287" s="14"/>
      <c r="F1287" s="35"/>
      <c r="G1287" s="36"/>
      <c r="H1287" s="36"/>
      <c r="I1287" s="36"/>
      <c r="J1287" s="136"/>
      <c r="K1287" s="36"/>
      <c r="L1287" s="36"/>
      <c r="M1287" s="36"/>
      <c r="N1287" s="36"/>
      <c r="O1287" s="36"/>
      <c r="P1287" s="36"/>
      <c r="Q1287" s="36"/>
      <c r="R1287" s="36"/>
      <c r="S1287" s="36"/>
      <c r="T1287" s="36"/>
      <c r="U1287" s="36"/>
      <c r="V1287" s="42"/>
      <c r="W1287" s="36"/>
    </row>
    <row r="1288" spans="1:23" x14ac:dyDescent="0.25">
      <c r="A1288" s="14"/>
      <c r="B1288" s="14"/>
      <c r="C1288" s="14"/>
      <c r="D1288" s="14"/>
      <c r="E1288" s="14"/>
      <c r="F1288" s="35"/>
      <c r="G1288" s="36"/>
      <c r="H1288" s="36"/>
      <c r="I1288" s="36"/>
      <c r="J1288" s="136"/>
      <c r="K1288" s="36"/>
      <c r="L1288" s="36"/>
      <c r="M1288" s="36"/>
      <c r="N1288" s="36"/>
      <c r="O1288" s="36"/>
      <c r="P1288" s="36"/>
      <c r="Q1288" s="36"/>
      <c r="R1288" s="36"/>
      <c r="S1288" s="36"/>
      <c r="T1288" s="36"/>
      <c r="U1288" s="36"/>
      <c r="V1288" s="42"/>
      <c r="W1288" s="36"/>
    </row>
    <row r="1289" spans="1:23" x14ac:dyDescent="0.25">
      <c r="A1289" s="14"/>
      <c r="B1289" s="14"/>
      <c r="C1289" s="14"/>
      <c r="D1289" s="14"/>
      <c r="E1289" s="14"/>
      <c r="F1289" s="35"/>
      <c r="G1289" s="36"/>
      <c r="H1289" s="36"/>
      <c r="I1289" s="36"/>
      <c r="J1289" s="136"/>
      <c r="K1289" s="36"/>
      <c r="L1289" s="36"/>
      <c r="M1289" s="36"/>
      <c r="N1289" s="36"/>
      <c r="O1289" s="36"/>
      <c r="P1289" s="36"/>
      <c r="Q1289" s="36"/>
      <c r="R1289" s="36"/>
      <c r="S1289" s="36"/>
      <c r="T1289" s="36"/>
      <c r="U1289" s="36"/>
      <c r="V1289" s="42"/>
      <c r="W1289" s="36"/>
    </row>
    <row r="1290" spans="1:23" x14ac:dyDescent="0.25">
      <c r="A1290" s="14"/>
      <c r="B1290" s="14"/>
      <c r="C1290" s="14"/>
      <c r="D1290" s="14"/>
      <c r="E1290" s="14"/>
      <c r="F1290" s="35"/>
      <c r="G1290" s="36"/>
      <c r="H1290" s="36"/>
      <c r="I1290" s="36"/>
      <c r="J1290" s="136"/>
      <c r="K1290" s="36"/>
      <c r="L1290" s="36"/>
      <c r="M1290" s="36"/>
      <c r="N1290" s="36"/>
      <c r="O1290" s="36"/>
      <c r="P1290" s="36"/>
      <c r="Q1290" s="36"/>
      <c r="R1290" s="36"/>
      <c r="S1290" s="36"/>
      <c r="T1290" s="36"/>
      <c r="U1290" s="36"/>
      <c r="V1290" s="42"/>
      <c r="W1290" s="36"/>
    </row>
    <row r="1291" spans="1:23" x14ac:dyDescent="0.25">
      <c r="A1291" s="14"/>
      <c r="B1291" s="14"/>
      <c r="C1291" s="14"/>
      <c r="D1291" s="14"/>
      <c r="E1291" s="14"/>
      <c r="F1291" s="35"/>
      <c r="G1291" s="36"/>
      <c r="H1291" s="36"/>
      <c r="I1291" s="36"/>
      <c r="J1291" s="136"/>
      <c r="K1291" s="36"/>
      <c r="L1291" s="36"/>
      <c r="M1291" s="36"/>
      <c r="N1291" s="36"/>
      <c r="O1291" s="36"/>
      <c r="P1291" s="36"/>
      <c r="Q1291" s="36"/>
      <c r="R1291" s="36"/>
      <c r="S1291" s="36"/>
      <c r="T1291" s="36"/>
      <c r="U1291" s="36"/>
      <c r="V1291" s="42"/>
      <c r="W1291" s="36"/>
    </row>
    <row r="1292" spans="1:23" x14ac:dyDescent="0.25">
      <c r="A1292" s="14"/>
      <c r="B1292" s="14"/>
      <c r="C1292" s="14"/>
      <c r="D1292" s="14"/>
      <c r="E1292" s="14"/>
      <c r="F1292" s="35"/>
      <c r="G1292" s="36"/>
      <c r="H1292" s="36"/>
      <c r="I1292" s="36"/>
      <c r="J1292" s="136"/>
      <c r="K1292" s="36"/>
      <c r="L1292" s="36"/>
      <c r="M1292" s="36"/>
      <c r="N1292" s="36"/>
      <c r="O1292" s="36"/>
      <c r="P1292" s="36"/>
      <c r="Q1292" s="36"/>
      <c r="R1292" s="36"/>
      <c r="S1292" s="36"/>
      <c r="T1292" s="36"/>
      <c r="U1292" s="36"/>
      <c r="V1292" s="42"/>
      <c r="W1292" s="36"/>
    </row>
    <row r="1293" spans="1:23" x14ac:dyDescent="0.25">
      <c r="A1293" s="14"/>
      <c r="B1293" s="14"/>
      <c r="C1293" s="14"/>
      <c r="D1293" s="14"/>
      <c r="E1293" s="14"/>
      <c r="F1293" s="35"/>
      <c r="G1293" s="36"/>
      <c r="H1293" s="36"/>
      <c r="I1293" s="36"/>
      <c r="J1293" s="136"/>
      <c r="K1293" s="36"/>
      <c r="L1293" s="36"/>
      <c r="M1293" s="36"/>
      <c r="N1293" s="36"/>
      <c r="O1293" s="36"/>
      <c r="P1293" s="36"/>
      <c r="Q1293" s="36"/>
      <c r="R1293" s="36"/>
      <c r="S1293" s="36"/>
      <c r="T1293" s="36"/>
      <c r="U1293" s="36"/>
      <c r="V1293" s="42"/>
      <c r="W1293" s="36"/>
    </row>
    <row r="1294" spans="1:23" x14ac:dyDescent="0.25">
      <c r="A1294" s="14"/>
      <c r="B1294" s="14"/>
      <c r="C1294" s="14"/>
      <c r="D1294" s="14"/>
      <c r="E1294" s="14"/>
      <c r="F1294" s="35"/>
      <c r="G1294" s="36"/>
      <c r="H1294" s="36"/>
      <c r="I1294" s="36"/>
      <c r="J1294" s="136"/>
      <c r="K1294" s="36"/>
      <c r="L1294" s="36"/>
      <c r="M1294" s="36"/>
      <c r="N1294" s="36"/>
      <c r="O1294" s="36"/>
      <c r="P1294" s="36"/>
      <c r="Q1294" s="36"/>
      <c r="R1294" s="36"/>
      <c r="S1294" s="36"/>
      <c r="T1294" s="36"/>
      <c r="U1294" s="36"/>
      <c r="V1294" s="42"/>
      <c r="W1294" s="36"/>
    </row>
    <row r="1295" spans="1:23" x14ac:dyDescent="0.25">
      <c r="A1295" s="14"/>
      <c r="B1295" s="14"/>
      <c r="C1295" s="14"/>
      <c r="D1295" s="14"/>
      <c r="E1295" s="14"/>
      <c r="F1295" s="35"/>
      <c r="G1295" s="36"/>
      <c r="H1295" s="36"/>
      <c r="I1295" s="36"/>
      <c r="J1295" s="136"/>
      <c r="K1295" s="36"/>
      <c r="L1295" s="36"/>
      <c r="M1295" s="36"/>
      <c r="N1295" s="36"/>
      <c r="O1295" s="36"/>
      <c r="P1295" s="36"/>
      <c r="Q1295" s="36"/>
      <c r="R1295" s="36"/>
      <c r="S1295" s="36"/>
      <c r="T1295" s="36"/>
      <c r="U1295" s="36"/>
      <c r="V1295" s="42"/>
      <c r="W1295" s="36"/>
    </row>
    <row r="1296" spans="1:23" x14ac:dyDescent="0.25">
      <c r="A1296" s="14"/>
      <c r="B1296" s="14"/>
      <c r="C1296" s="14"/>
      <c r="D1296" s="14"/>
      <c r="E1296" s="14"/>
      <c r="F1296" s="35"/>
      <c r="G1296" s="36"/>
      <c r="H1296" s="36"/>
      <c r="I1296" s="36"/>
      <c r="J1296" s="136"/>
      <c r="K1296" s="36"/>
      <c r="L1296" s="36"/>
      <c r="M1296" s="36"/>
      <c r="N1296" s="36"/>
      <c r="O1296" s="36"/>
      <c r="P1296" s="36"/>
      <c r="Q1296" s="36"/>
      <c r="R1296" s="36"/>
      <c r="S1296" s="36"/>
      <c r="T1296" s="36"/>
      <c r="U1296" s="36"/>
      <c r="V1296" s="42"/>
      <c r="W1296" s="36"/>
    </row>
    <row r="1297" spans="1:23" x14ac:dyDescent="0.25">
      <c r="A1297" s="14"/>
      <c r="B1297" s="14"/>
      <c r="C1297" s="14"/>
      <c r="D1297" s="14"/>
      <c r="E1297" s="14"/>
      <c r="F1297" s="35"/>
      <c r="G1297" s="36"/>
      <c r="H1297" s="36"/>
      <c r="I1297" s="36"/>
      <c r="J1297" s="136"/>
      <c r="K1297" s="36"/>
      <c r="L1297" s="36"/>
      <c r="M1297" s="36"/>
      <c r="N1297" s="36"/>
      <c r="O1297" s="36"/>
      <c r="P1297" s="36"/>
      <c r="Q1297" s="36"/>
      <c r="R1297" s="36"/>
      <c r="S1297" s="36"/>
      <c r="T1297" s="36"/>
      <c r="U1297" s="36"/>
      <c r="V1297" s="42"/>
      <c r="W1297" s="36"/>
    </row>
    <row r="1298" spans="1:23" x14ac:dyDescent="0.25">
      <c r="A1298" s="14"/>
      <c r="B1298" s="14"/>
      <c r="C1298" s="14"/>
      <c r="D1298" s="14"/>
      <c r="E1298" s="14"/>
      <c r="F1298" s="35"/>
      <c r="G1298" s="36"/>
      <c r="H1298" s="36"/>
      <c r="I1298" s="36"/>
      <c r="J1298" s="136"/>
      <c r="K1298" s="36"/>
      <c r="L1298" s="36"/>
      <c r="M1298" s="36"/>
      <c r="N1298" s="36"/>
      <c r="O1298" s="36"/>
      <c r="P1298" s="36"/>
      <c r="Q1298" s="36"/>
      <c r="R1298" s="36"/>
      <c r="S1298" s="36"/>
      <c r="T1298" s="36"/>
      <c r="U1298" s="36"/>
      <c r="V1298" s="42"/>
      <c r="W1298" s="36"/>
    </row>
    <row r="1300" spans="1:23" x14ac:dyDescent="0.25">
      <c r="A1300" s="14"/>
      <c r="B1300" s="14"/>
      <c r="C1300" s="14"/>
      <c r="D1300" s="14"/>
      <c r="E1300" s="14"/>
      <c r="F1300" s="35"/>
      <c r="G1300" s="36"/>
      <c r="H1300" s="36"/>
      <c r="I1300" s="36"/>
      <c r="J1300" s="136"/>
      <c r="K1300" s="36"/>
      <c r="L1300" s="36"/>
      <c r="M1300" s="36"/>
      <c r="N1300" s="36"/>
      <c r="O1300" s="36"/>
      <c r="P1300" s="36"/>
      <c r="Q1300" s="36"/>
      <c r="R1300" s="36"/>
      <c r="S1300" s="36"/>
      <c r="T1300" s="36"/>
      <c r="U1300" s="36"/>
      <c r="V1300" s="42"/>
      <c r="W1300" s="36"/>
    </row>
    <row r="1301" spans="1:23" x14ac:dyDescent="0.25">
      <c r="A1301" s="14"/>
      <c r="B1301" s="14"/>
      <c r="C1301" s="14"/>
      <c r="D1301" s="14"/>
      <c r="E1301" s="14"/>
      <c r="F1301" s="35"/>
      <c r="G1301" s="36"/>
      <c r="H1301" s="36"/>
      <c r="I1301" s="36"/>
      <c r="J1301" s="136"/>
      <c r="K1301" s="36"/>
      <c r="L1301" s="36"/>
      <c r="M1301" s="36"/>
      <c r="N1301" s="36"/>
      <c r="O1301" s="36"/>
      <c r="P1301" s="36"/>
      <c r="Q1301" s="36"/>
      <c r="R1301" s="36"/>
      <c r="S1301" s="36"/>
      <c r="T1301" s="36"/>
      <c r="U1301" s="36"/>
      <c r="V1301" s="42"/>
      <c r="W1301" s="36"/>
    </row>
    <row r="1302" spans="1:23" x14ac:dyDescent="0.25">
      <c r="A1302" s="14"/>
      <c r="B1302" s="14"/>
      <c r="C1302" s="14"/>
      <c r="D1302" s="14"/>
      <c r="E1302" s="14"/>
      <c r="F1302" s="35"/>
      <c r="G1302" s="36"/>
      <c r="H1302" s="36"/>
      <c r="I1302" s="36"/>
      <c r="J1302" s="136"/>
      <c r="K1302" s="36"/>
      <c r="L1302" s="36"/>
      <c r="M1302" s="36"/>
      <c r="N1302" s="36"/>
      <c r="O1302" s="36"/>
      <c r="P1302" s="36"/>
      <c r="Q1302" s="36"/>
      <c r="R1302" s="36"/>
      <c r="S1302" s="36"/>
      <c r="T1302" s="36"/>
      <c r="U1302" s="36"/>
      <c r="V1302" s="42"/>
      <c r="W1302" s="36"/>
    </row>
  </sheetData>
  <autoFilter ref="A1:AG402" xr:uid="{00000000-0009-0000-0000-000005000000}"/>
  <phoneticPr fontId="35" type="noConversion"/>
  <conditionalFormatting sqref="A17 A50 A56 A62 A68 A74 A80 A86 A92 A98 A104 A110 A116 A122 A128 A134 A140 A146 A152 A158 A164 A170 A176 A182 A188 A194 A200 A206 A212 A218 A224 A230 A236 A241 A254 A272:A274 A278:A281 A290 A302:A303 A308 A310 A314 A318:A319 A342:A343 A354:A356 A395 A413 A419 A425 A431 A437 A443 A449 A455 A461 A467 A473 A479 A485 A491 A497 A503 A509 A515 A521 A527 A533 A539 A545 A551 A557 A563 A569 A575 A581 A587 A593 A599 A605 A611 A617 A623 A629 A635 A641 A647 A653 A659 A665 A671 A677 A683 A689 A695 A701 A707 A713 A719 A725 A731 A737 A743 A749 A755 A761 A767 A773 A779 A785 A791 A797 A803 A809 A815 A821 A827 A833 A839 A845 A851 A857 A863 A869 A875 A881 A887 A893 A899 A905 A911 A917 A923 A929 A935 A941 A947 A953 A959 A965 A971 A977 A983 A989 A995 A1001 A1007 A1013 A1019 A1025 A1031 A1037 A1043 A1049 A1055 A1061 A1067 A1073 A1079 A1085 A1091 A1097 A1103 A1109 A1115 A1121 A1127 A1133 A1139 A1145 A1151 A1157 A1163 A1169 A1175 A1181 A1187 A1193 A1199 A1205 A1211 A1217 A1223 A1229 A1235 A1241 A1247 A1253 A1259">
    <cfRule type="duplicateValues" dxfId="568" priority="264"/>
  </conditionalFormatting>
  <conditionalFormatting sqref="A18:A19 A21:A22 A51:A52 A54:A55 A57:A58 A60:A61 A63:A64 A66:A67 A69:A70 A72:A73 A75:A76 A79 A81:A82 A84:A85 A87:A88 A90:A91 A93:A94 A96:A97 A99:A100 A102:A103 A105:A106 A108:A109 A111:A112 A114:A115 A117:A118 A120:A121 A123:A124 A126:A127 A129:A130 A132:A133 A135:A136 A138:A139 A141:A142 A144:A145 A147:A148 A150:A151 A153:A154 A156:A157 A159:A160 A162:A163 A165:A166 A168:A169 A171:A172 A174:A175 A177:A178 A180:A181 A183:A184 A186:A187 A189:A190 A192:A193 A195:A196 A198:A199 A201:A202 A204:A205 A207:A208 A210:A211 A213:A214 A216:A217 A219:A220 A222:A223 A225:A226 A228:A229 A231:A232 A234:A235 A237:A240 A252:A253 A255:A267 A270:A271 A276:A277 A282:A286 A288:A289 A291:A298 A300:A301 A304 A307 A309 A315:A317 A320 A322:A332 A334:A341 A344 A352:A353 A357:A362 A368 A411:A412 A414:A415 A417:A418 A420:A421 A423:A424 A426:A427 A429:A430 A432:A433 A435:A436 A438:A439 A441:A442 A444:A445 A447:A448 A450:A451 A453:A454 A456:A457 A459:A460 A462:A463 A465:A466 A468:A469 A471:A472 A474:A475 A477:A478 A480:A481 A483:A484 A486:A487 A489:A490 A492:A493 A495:A496 A498:A499 A501:A502 A504:A505 A507:A508 A510:A511 A513:A514 A516:A517 A519:A520 A522:A523 A525:A526 A528:A529 A531:A532 A534:A535 A537:A538 A540:A541 A543:A544 A546:A547 A549:A550 A552:A553 A555:A556 A558:A559 A561:A562 A564:A565 A567:A568 A570:A571 A573:A574 A576:A577 A579:A580 A582:A583 A585:A586 A588:A589 A591:A592 A594:A595 A597:A598 A600:A601 A603:A604 A606:A607 A609:A610 A612:A613 A615:A616 A618:A619 A621:A622 A624:A625 A627:A628 A630:A631 A633:A634 A636:A637 A639:A640 A642:A643 A645:A646 A648:A649 A651:A652 A654:A655 A657:A658 A660:A661 A663:A664 A666:A667 A669:A670 A672:A673 A675:A676 A678:A679 A681:A682 A684:A685 A687:A688 A690:A691 A693:A694 A696:A697 A699:A700 A702:A703 A705:A706 A708:A709 A711:A712 A714:A715 A717:A718 A720:A721 A723:A724 A726:A727 A729:A730 A732:A733 A735:A736 A738:A739 A741:A742 A744:A745 A747:A748 A750:A751 A753:A754 A756:A757 A759:A760 A762:A763 A765:A766 A768:A769 A771:A772 A774:A775 A777:A778 A780:A781 A783:A784 A786:A787 A789:A790 A792:A793 A795:A796 A798:A799 A801:A802 A804:A805 A807:A808 A810:A811 A813:A814 A816:A817 A819:A820 A822:A823 A825:A826 A828:A829 A831:A832 A834:A835 A837:A838 A840:A841 A843:A844 A846:A847 A849:A850 A852:A853 A855:A856 A858:A859 A861:A862 A864:A865 A867:A868 A870:A871 A873:A874 A876:A877 A879:A880 A882:A883 A885:A886 A888:A889 A891:A892 A894:A895 A897:A898 A900:A901 A903:A904 A906:A907 A909:A910 A912:A913 A915:A916 A918:A919 A921:A922 A924:A925 A927:A928 A930:A931 A933:A934 A936:A937 A939:A940 A942:A943 A945:A946 A948:A949 A951:A952 A954:A955 A957:A958 A960:A961 A963:A964 A966:A967 A969:A970 A972:A973 A975:A976 A978:A979 A981:A982 A984:A985 A987:A988 A990:A991 A993:A994 A996:A997 A999:A1000 A1002:A1003 A1005:A1006 A1008:A1009 A1011:A1012 A1014:A1015 A1017:A1018 A1020:A1021 A1023:A1024 A1026:A1027 A1029:A1030 A1032:A1033 A1035:A1036 A1038:A1039 A1041:A1042 A1044:A1045 A1047:A1048 A1050:A1051 A1053:A1054 A1056:A1057 A1059:A1060 A1062:A1063 A1065:A1066 A1068:A1069 A1071:A1072 A1074:A1075 A1077:A1078 A1080:A1081 A1083:A1084 A1086:A1087 A1089:A1090 A1092:A1093 A1095:A1096 A1098:A1099 A1101:A1102 A1104:A1105 A1107:A1108 A1110:A1111 A1113:A1114 A1116:A1117 A1119:A1120 A1122:A1123 A1125:A1126 A1128:A1129 A1131:A1132 A1134:A1135 A1137:A1138 A1140:A1141 A1143:A1144 A1146:A1147 A1149:A1150 A1152:A1153 A1155:A1156 A1158:A1159 A1161:A1162 A1164:A1165 A1167:A1168 A1170:A1171 A1173:A1174 A1176:A1177 A1179:A1180 A1182:A1183 A1185:A1186 A1188:A1189 A1191:A1192 A1194:A1195 A1197:A1198 A1200:A1201 A1203:A1204 A1206:A1207 A1209:A1210 A1212:A1213 A1215:A1216 A1218:A1219 A1221:A1222 A1224:A1225 A1227:A1228 A1230:A1231 A1233:A1234 A1236:A1237 A1239:A1240 A1242:A1243 A1245:A1246 A1248:A1249 A1251:A1252 A1254:A1255 A1257:A1258 A1260:A1261 A370:A394 A396:A409">
    <cfRule type="duplicateValues" dxfId="567" priority="258"/>
  </conditionalFormatting>
  <conditionalFormatting sqref="A20 A53 A59 A65 A71 A77 A83 A89 A95 A101 A107 A113 A119 A125 A131 A137 A143 A149 A155 A161 A167 A173 A179 A185 A191 A197 A203 A209 A215 A221 A227 A233 A251 A268 A275 A287 A299 A305:A306 A311:A313 A321 A333 A345:A351 A363:A367 A369 A410 A416 A422 A428 A434 A440 A446 A452 A458 A464 A470 A476 A482 A488 A494 A500 A506 A512 A518 A524 A530 A536 A542 A548 A554 A560 A566 A572 A578 A584 A590 A596 A602 A608 A614 A620 A626 A632 A638 A644 A650 A656 A662 A668 A674 A680 A686 A692 A698 A704 A710 A716 A722 A728 A734 A740 A746 A752 A758 A764 A770 A776 A782 A788 A794 A800 A806 A812 A818 A824 A830 A836 A842 A848 A854 A860 A866 A872 A878 A884 A890 A896 A902 A908 A914 A920 A926 A932 A938 A944 A950 A956 A962 A968 A974 A980 A986 A992 A998 A1004 A1010 A1016 A1022 A1028 A1034 A1040 A1046 A1052 A1058 A1064 A1070 A1076 A1082 A1088 A1094 A1100 A1106 A1112 A1118 A1124 A1130 A1136 A1142 A1148 A1154 A1160 A1166 A1172 A1178 A1184 A1190 A1196 A1202 A1208 A1214 A1220 A1226 A1232 A1238 A1244 A1250 A1256 A1262">
    <cfRule type="duplicateValues" dxfId="566" priority="252"/>
  </conditionalFormatting>
  <conditionalFormatting sqref="A23:A28">
    <cfRule type="duplicateValues" dxfId="565" priority="209"/>
  </conditionalFormatting>
  <conditionalFormatting sqref="A29">
    <cfRule type="duplicateValues" dxfId="564" priority="210"/>
  </conditionalFormatting>
  <conditionalFormatting sqref="A30:A35">
    <cfRule type="duplicateValues" dxfId="563" priority="211"/>
  </conditionalFormatting>
  <conditionalFormatting sqref="A36">
    <cfRule type="duplicateValues" dxfId="562" priority="212"/>
  </conditionalFormatting>
  <conditionalFormatting sqref="A37:A42">
    <cfRule type="duplicateValues" dxfId="561" priority="213"/>
  </conditionalFormatting>
  <conditionalFormatting sqref="A43">
    <cfRule type="duplicateValues" dxfId="560" priority="214"/>
  </conditionalFormatting>
  <conditionalFormatting sqref="A44:A49">
    <cfRule type="duplicateValues" dxfId="559" priority="215"/>
  </conditionalFormatting>
  <conditionalFormatting sqref="A78">
    <cfRule type="duplicateValues" dxfId="558" priority="246"/>
  </conditionalFormatting>
  <conditionalFormatting sqref="A242:A243">
    <cfRule type="duplicateValues" dxfId="557" priority="204"/>
  </conditionalFormatting>
  <conditionalFormatting sqref="A244">
    <cfRule type="duplicateValues" dxfId="556" priority="205"/>
  </conditionalFormatting>
  <conditionalFormatting sqref="A245:A246">
    <cfRule type="duplicateValues" dxfId="555" priority="201"/>
  </conditionalFormatting>
  <conditionalFormatting sqref="A247">
    <cfRule type="duplicateValues" dxfId="554" priority="202"/>
  </conditionalFormatting>
  <conditionalFormatting sqref="A248:A249">
    <cfRule type="duplicateValues" dxfId="553" priority="198"/>
  </conditionalFormatting>
  <conditionalFormatting sqref="A250">
    <cfRule type="duplicateValues" dxfId="552" priority="199"/>
  </conditionalFormatting>
  <conditionalFormatting sqref="A1263:A1264">
    <cfRule type="duplicateValues" dxfId="551" priority="195"/>
  </conditionalFormatting>
  <conditionalFormatting sqref="A1265">
    <cfRule type="duplicateValues" dxfId="550" priority="196"/>
  </conditionalFormatting>
  <conditionalFormatting sqref="A1266:A1267">
    <cfRule type="duplicateValues" dxfId="549" priority="192"/>
  </conditionalFormatting>
  <conditionalFormatting sqref="A1268">
    <cfRule type="duplicateValues" dxfId="548" priority="193"/>
  </conditionalFormatting>
  <conditionalFormatting sqref="A1269:A1270">
    <cfRule type="duplicateValues" dxfId="547" priority="189"/>
  </conditionalFormatting>
  <conditionalFormatting sqref="A1271">
    <cfRule type="duplicateValues" dxfId="546" priority="190"/>
  </conditionalFormatting>
  <conditionalFormatting sqref="A1272:A1273">
    <cfRule type="duplicateValues" dxfId="545" priority="186"/>
  </conditionalFormatting>
  <conditionalFormatting sqref="A1274">
    <cfRule type="duplicateValues" dxfId="544" priority="187"/>
  </conditionalFormatting>
  <conditionalFormatting sqref="A1275:A1276">
    <cfRule type="duplicateValues" dxfId="543" priority="183"/>
  </conditionalFormatting>
  <conditionalFormatting sqref="A1277">
    <cfRule type="duplicateValues" dxfId="542" priority="184"/>
  </conditionalFormatting>
  <conditionalFormatting sqref="A1278:A1279">
    <cfRule type="duplicateValues" dxfId="541" priority="180"/>
  </conditionalFormatting>
  <conditionalFormatting sqref="A1280">
    <cfRule type="duplicateValues" dxfId="540" priority="181"/>
  </conditionalFormatting>
  <conditionalFormatting sqref="A1281:A1282">
    <cfRule type="duplicateValues" dxfId="539" priority="177"/>
  </conditionalFormatting>
  <conditionalFormatting sqref="A1283">
    <cfRule type="duplicateValues" dxfId="538" priority="178"/>
  </conditionalFormatting>
  <conditionalFormatting sqref="A1284:A1285">
    <cfRule type="duplicateValues" dxfId="537" priority="174"/>
  </conditionalFormatting>
  <conditionalFormatting sqref="A1286">
    <cfRule type="duplicateValues" dxfId="536" priority="175"/>
  </conditionalFormatting>
  <conditionalFormatting sqref="A1287:A1288">
    <cfRule type="duplicateValues" dxfId="535" priority="171"/>
  </conditionalFormatting>
  <conditionalFormatting sqref="A1289">
    <cfRule type="duplicateValues" dxfId="534" priority="172"/>
  </conditionalFormatting>
  <conditionalFormatting sqref="A1290:A1291">
    <cfRule type="duplicateValues" dxfId="533" priority="168"/>
  </conditionalFormatting>
  <conditionalFormatting sqref="A1292">
    <cfRule type="duplicateValues" dxfId="532" priority="169"/>
  </conditionalFormatting>
  <conditionalFormatting sqref="A1293:A1294">
    <cfRule type="duplicateValues" dxfId="531" priority="165"/>
  </conditionalFormatting>
  <conditionalFormatting sqref="A1295">
    <cfRule type="duplicateValues" dxfId="530" priority="166"/>
  </conditionalFormatting>
  <conditionalFormatting sqref="A1296:A1297">
    <cfRule type="duplicateValues" dxfId="529" priority="162"/>
  </conditionalFormatting>
  <conditionalFormatting sqref="A1298">
    <cfRule type="duplicateValues" dxfId="528" priority="163"/>
  </conditionalFormatting>
  <conditionalFormatting sqref="A1300:A1301">
    <cfRule type="duplicateValues" dxfId="527" priority="159"/>
  </conditionalFormatting>
  <conditionalFormatting sqref="A1302">
    <cfRule type="duplicateValues" dxfId="526" priority="160"/>
  </conditionalFormatting>
  <conditionalFormatting sqref="B1:B378 B381:B384 B388:B1048576">
    <cfRule type="duplicateValues" dxfId="525" priority="49"/>
  </conditionalFormatting>
  <conditionalFormatting sqref="B2:B358 B360:B361 B369:B371 B374:B378 B381:B384 B388:B1048576">
    <cfRule type="duplicateValues" dxfId="524" priority="122"/>
  </conditionalFormatting>
  <conditionalFormatting sqref="B23:B28">
    <cfRule type="duplicateValues" dxfId="523" priority="216"/>
  </conditionalFormatting>
  <conditionalFormatting sqref="B29">
    <cfRule type="duplicateValues" dxfId="522" priority="220"/>
  </conditionalFormatting>
  <conditionalFormatting sqref="B30:B35">
    <cfRule type="duplicateValues" dxfId="521" priority="222"/>
  </conditionalFormatting>
  <conditionalFormatting sqref="B36">
    <cfRule type="duplicateValues" dxfId="520" priority="226"/>
  </conditionalFormatting>
  <conditionalFormatting sqref="B37:B42">
    <cfRule type="duplicateValues" dxfId="519" priority="228"/>
  </conditionalFormatting>
  <conditionalFormatting sqref="B43">
    <cfRule type="duplicateValues" dxfId="518" priority="232"/>
  </conditionalFormatting>
  <conditionalFormatting sqref="B44:B49">
    <cfRule type="duplicateValues" dxfId="517" priority="234"/>
  </conditionalFormatting>
  <conditionalFormatting sqref="B235">
    <cfRule type="duplicateValues" dxfId="516" priority="206"/>
  </conditionalFormatting>
  <conditionalFormatting sqref="B242:B244">
    <cfRule type="duplicateValues" dxfId="515" priority="203"/>
  </conditionalFormatting>
  <conditionalFormatting sqref="B245:B247">
    <cfRule type="duplicateValues" dxfId="514" priority="200"/>
  </conditionalFormatting>
  <conditionalFormatting sqref="B248:B250">
    <cfRule type="duplicateValues" dxfId="513" priority="197"/>
  </conditionalFormatting>
  <conditionalFormatting sqref="B317:B319">
    <cfRule type="duplicateValues" dxfId="512" priority="20709"/>
    <cfRule type="duplicateValues" dxfId="511" priority="20710"/>
    <cfRule type="duplicateValues" dxfId="510" priority="20711"/>
    <cfRule type="duplicateValues" dxfId="509" priority="20712"/>
    <cfRule type="duplicateValues" dxfId="508" priority="20713"/>
    <cfRule type="duplicateValues" dxfId="507" priority="20714"/>
    <cfRule type="duplicateValues" dxfId="506" priority="20715"/>
  </conditionalFormatting>
  <conditionalFormatting sqref="B325">
    <cfRule type="duplicateValues" dxfId="505" priority="138"/>
    <cfRule type="duplicateValues" dxfId="504" priority="139"/>
    <cfRule type="duplicateValues" dxfId="503" priority="140"/>
    <cfRule type="duplicateValues" dxfId="502" priority="141"/>
    <cfRule type="duplicateValues" dxfId="501" priority="142"/>
    <cfRule type="duplicateValues" dxfId="500" priority="143"/>
    <cfRule type="duplicateValues" dxfId="499" priority="144"/>
    <cfRule type="duplicateValues" dxfId="498" priority="145"/>
    <cfRule type="duplicateValues" dxfId="497" priority="146"/>
    <cfRule type="duplicateValues" dxfId="496" priority="147"/>
    <cfRule type="duplicateValues" dxfId="495" priority="148"/>
    <cfRule type="duplicateValues" dxfId="494" priority="149"/>
  </conditionalFormatting>
  <conditionalFormatting sqref="B339">
    <cfRule type="duplicateValues" dxfId="493" priority="123"/>
    <cfRule type="duplicateValues" dxfId="492" priority="124"/>
    <cfRule type="duplicateValues" dxfId="491" priority="125"/>
    <cfRule type="duplicateValues" dxfId="490" priority="126"/>
    <cfRule type="duplicateValues" dxfId="489" priority="127"/>
    <cfRule type="duplicateValues" dxfId="488" priority="128"/>
    <cfRule type="duplicateValues" dxfId="487" priority="129"/>
    <cfRule type="duplicateValues" dxfId="486" priority="130"/>
    <cfRule type="duplicateValues" dxfId="485" priority="131"/>
    <cfRule type="duplicateValues" dxfId="484" priority="132"/>
    <cfRule type="duplicateValues" dxfId="483" priority="133"/>
    <cfRule type="duplicateValues" dxfId="482" priority="134"/>
    <cfRule type="duplicateValues" dxfId="481" priority="135"/>
    <cfRule type="duplicateValues" dxfId="480" priority="136"/>
  </conditionalFormatting>
  <conditionalFormatting sqref="B359">
    <cfRule type="duplicateValues" dxfId="479" priority="114"/>
    <cfRule type="duplicateValues" dxfId="478" priority="115"/>
    <cfRule type="duplicateValues" dxfId="477" priority="116"/>
    <cfRule type="duplicateValues" dxfId="476" priority="117"/>
    <cfRule type="duplicateValues" dxfId="475" priority="118"/>
    <cfRule type="duplicateValues" dxfId="474" priority="119"/>
    <cfRule type="duplicateValues" dxfId="473" priority="120"/>
  </conditionalFormatting>
  <conditionalFormatting sqref="B362">
    <cfRule type="duplicateValues" dxfId="472" priority="121"/>
  </conditionalFormatting>
  <conditionalFormatting sqref="B365">
    <cfRule type="duplicateValues" dxfId="471" priority="86"/>
    <cfRule type="duplicateValues" dxfId="470" priority="87"/>
    <cfRule type="duplicateValues" dxfId="469" priority="88"/>
    <cfRule type="duplicateValues" dxfId="468" priority="89"/>
    <cfRule type="duplicateValues" dxfId="467" priority="90"/>
    <cfRule type="duplicateValues" dxfId="466" priority="91"/>
    <cfRule type="duplicateValues" dxfId="465" priority="92"/>
    <cfRule type="duplicateValues" dxfId="464" priority="93"/>
    <cfRule type="duplicateValues" dxfId="463" priority="94"/>
    <cfRule type="duplicateValues" dxfId="462" priority="95"/>
    <cfRule type="duplicateValues" dxfId="461" priority="96"/>
    <cfRule type="duplicateValues" dxfId="460" priority="97"/>
    <cfRule type="duplicateValues" dxfId="459" priority="98"/>
    <cfRule type="duplicateValues" dxfId="458" priority="99"/>
  </conditionalFormatting>
  <conditionalFormatting sqref="B367">
    <cfRule type="duplicateValues" dxfId="457" priority="78"/>
    <cfRule type="duplicateValues" dxfId="456" priority="79"/>
    <cfRule type="duplicateValues" dxfId="455" priority="80"/>
    <cfRule type="duplicateValues" dxfId="454" priority="81"/>
    <cfRule type="duplicateValues" dxfId="453" priority="82"/>
    <cfRule type="duplicateValues" dxfId="452" priority="83"/>
    <cfRule type="duplicateValues" dxfId="451" priority="84"/>
    <cfRule type="duplicateValues" dxfId="450" priority="85"/>
  </conditionalFormatting>
  <conditionalFormatting sqref="B372">
    <cfRule type="duplicateValues" dxfId="449" priority="60"/>
    <cfRule type="duplicateValues" dxfId="448" priority="61"/>
    <cfRule type="duplicateValues" dxfId="447" priority="62"/>
    <cfRule type="duplicateValues" dxfId="446" priority="63"/>
    <cfRule type="duplicateValues" dxfId="445" priority="64"/>
    <cfRule type="duplicateValues" dxfId="444" priority="65"/>
    <cfRule type="duplicateValues" dxfId="443" priority="66"/>
    <cfRule type="duplicateValues" dxfId="442" priority="67"/>
    <cfRule type="duplicateValues" dxfId="441" priority="68"/>
  </conditionalFormatting>
  <conditionalFormatting sqref="B373">
    <cfRule type="duplicateValues" dxfId="440" priority="50"/>
    <cfRule type="duplicateValues" dxfId="439" priority="51"/>
    <cfRule type="duplicateValues" dxfId="438" priority="52"/>
    <cfRule type="duplicateValues" dxfId="437" priority="53"/>
    <cfRule type="duplicateValues" dxfId="436" priority="54"/>
    <cfRule type="duplicateValues" dxfId="435" priority="55"/>
    <cfRule type="duplicateValues" dxfId="434" priority="56"/>
    <cfRule type="duplicateValues" dxfId="433" priority="57"/>
    <cfRule type="duplicateValues" dxfId="432" priority="58"/>
    <cfRule type="duplicateValues" dxfId="431" priority="59"/>
  </conditionalFormatting>
  <conditionalFormatting sqref="B379:B380">
    <cfRule type="duplicateValues" dxfId="430" priority="31"/>
    <cfRule type="duplicateValues" dxfId="429" priority="32"/>
    <cfRule type="duplicateValues" dxfId="428" priority="33"/>
    <cfRule type="duplicateValues" dxfId="427" priority="34"/>
    <cfRule type="duplicateValues" dxfId="426" priority="35"/>
    <cfRule type="duplicateValues" dxfId="425" priority="36"/>
    <cfRule type="duplicateValues" dxfId="424" priority="37"/>
    <cfRule type="duplicateValues" dxfId="423" priority="38"/>
    <cfRule type="duplicateValues" dxfId="422" priority="39"/>
    <cfRule type="duplicateValues" dxfId="421" priority="40"/>
    <cfRule type="duplicateValues" dxfId="420" priority="41"/>
    <cfRule type="duplicateValues" dxfId="419" priority="42"/>
    <cfRule type="duplicateValues" dxfId="418" priority="43"/>
    <cfRule type="duplicateValues" dxfId="417" priority="44"/>
    <cfRule type="duplicateValues" dxfId="416" priority="45"/>
    <cfRule type="duplicateValues" dxfId="415" priority="46"/>
    <cfRule type="duplicateValues" dxfId="414" priority="47"/>
    <cfRule type="duplicateValues" dxfId="413" priority="48"/>
  </conditionalFormatting>
  <conditionalFormatting sqref="B385">
    <cfRule type="duplicateValues" dxfId="412" priority="19"/>
    <cfRule type="duplicateValues" dxfId="411" priority="20"/>
    <cfRule type="duplicateValues" dxfId="410" priority="21"/>
    <cfRule type="duplicateValues" dxfId="409" priority="22"/>
    <cfRule type="duplicateValues" dxfId="408" priority="23"/>
    <cfRule type="duplicateValues" dxfId="407" priority="24"/>
    <cfRule type="duplicateValues" dxfId="406" priority="25"/>
    <cfRule type="duplicateValues" dxfId="405" priority="26"/>
    <cfRule type="duplicateValues" dxfId="404" priority="27"/>
    <cfRule type="duplicateValues" dxfId="403" priority="28"/>
    <cfRule type="duplicateValues" dxfId="402" priority="29"/>
    <cfRule type="duplicateValues" dxfId="401" priority="30"/>
  </conditionalFormatting>
  <conditionalFormatting sqref="B386">
    <cfRule type="duplicateValues" dxfId="400" priority="1"/>
    <cfRule type="duplicateValues" dxfId="399" priority="2"/>
    <cfRule type="duplicateValues" dxfId="398" priority="3"/>
    <cfRule type="duplicateValues" dxfId="397" priority="4"/>
    <cfRule type="duplicateValues" dxfId="396" priority="5"/>
    <cfRule type="duplicateValues" dxfId="395" priority="6"/>
    <cfRule type="duplicateValues" dxfId="394" priority="7"/>
    <cfRule type="duplicateValues" dxfId="393" priority="8"/>
    <cfRule type="duplicateValues" dxfId="392" priority="9"/>
    <cfRule type="duplicateValues" dxfId="391" priority="10"/>
    <cfRule type="duplicateValues" dxfId="390" priority="11"/>
    <cfRule type="duplicateValues" dxfId="389" priority="12"/>
    <cfRule type="duplicateValues" dxfId="388" priority="13"/>
    <cfRule type="duplicateValues" dxfId="387" priority="14"/>
    <cfRule type="duplicateValues" dxfId="386" priority="15"/>
    <cfRule type="duplicateValues" dxfId="385" priority="16"/>
    <cfRule type="duplicateValues" dxfId="384" priority="17"/>
    <cfRule type="duplicateValues" dxfId="383" priority="18"/>
  </conditionalFormatting>
  <conditionalFormatting sqref="B1263:B1265">
    <cfRule type="duplicateValues" dxfId="382" priority="194"/>
  </conditionalFormatting>
  <conditionalFormatting sqref="B1266:B1268">
    <cfRule type="duplicateValues" dxfId="381" priority="191"/>
  </conditionalFormatting>
  <conditionalFormatting sqref="B1269:B1271">
    <cfRule type="duplicateValues" dxfId="380" priority="188"/>
  </conditionalFormatting>
  <conditionalFormatting sqref="B1272:B1274">
    <cfRule type="duplicateValues" dxfId="379" priority="185"/>
  </conditionalFormatting>
  <conditionalFormatting sqref="B1275:B1277">
    <cfRule type="duplicateValues" dxfId="378" priority="182"/>
  </conditionalFormatting>
  <conditionalFormatting sqref="B1278:B1280">
    <cfRule type="duplicateValues" dxfId="377" priority="179"/>
  </conditionalFormatting>
  <conditionalFormatting sqref="B1281:B1283">
    <cfRule type="duplicateValues" dxfId="376" priority="176"/>
  </conditionalFormatting>
  <conditionalFormatting sqref="B1284:B1286">
    <cfRule type="duplicateValues" dxfId="375" priority="173"/>
  </conditionalFormatting>
  <conditionalFormatting sqref="B1287:B1289">
    <cfRule type="duplicateValues" dxfId="374" priority="170"/>
  </conditionalFormatting>
  <conditionalFormatting sqref="B1290:B1292">
    <cfRule type="duplicateValues" dxfId="373" priority="167"/>
  </conditionalFormatting>
  <conditionalFormatting sqref="B1293:B1295">
    <cfRule type="duplicateValues" dxfId="372" priority="164"/>
  </conditionalFormatting>
  <conditionalFormatting sqref="B1296:B1298">
    <cfRule type="duplicateValues" dxfId="371" priority="161"/>
  </conditionalFormatting>
  <conditionalFormatting sqref="B1299 B21:B22 B50:B234 B236:B241 B251:B316 B320:B324 B326:B338 B340:B358 B360:B361 B1303:B1048576 B369:B371 B374:B378 B381:B384 B388:B1262">
    <cfRule type="duplicateValues" dxfId="370" priority="19329"/>
  </conditionalFormatting>
  <conditionalFormatting sqref="B1300:B1302">
    <cfRule type="duplicateValues" dxfId="369" priority="158"/>
  </conditionalFormatting>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0">
    <tabColor rgb="FF92D050"/>
  </sheetPr>
  <dimension ref="A1:AJ217"/>
  <sheetViews>
    <sheetView workbookViewId="0">
      <pane xSplit="6" ySplit="1" topLeftCell="G81" activePane="bottomRight" state="frozen"/>
      <selection pane="topRight" activeCell="G1" sqref="G1"/>
      <selection pane="bottomLeft" activeCell="A2" sqref="A2"/>
      <selection pane="bottomRight" activeCell="W89" sqref="W89"/>
    </sheetView>
  </sheetViews>
  <sheetFormatPr defaultColWidth="9.140625" defaultRowHeight="15" x14ac:dyDescent="0.25"/>
  <cols>
    <col min="1" max="1" width="14.7109375" style="11" bestFit="1" customWidth="1"/>
    <col min="2" max="2" width="12.140625" style="11" bestFit="1" customWidth="1"/>
    <col min="3" max="3" width="8.140625" style="11" bestFit="1" customWidth="1"/>
    <col min="4" max="4" width="10.85546875" style="11" bestFit="1" customWidth="1"/>
    <col min="5" max="5" width="11.140625" style="11" bestFit="1" customWidth="1"/>
    <col min="6" max="6" width="11" style="11" bestFit="1" customWidth="1"/>
    <col min="7" max="7" width="9.42578125" style="11" bestFit="1" customWidth="1"/>
    <col min="8" max="8" width="15.140625" style="11" hidden="1" customWidth="1"/>
    <col min="9" max="9" width="12" style="11" hidden="1" customWidth="1"/>
    <col min="10" max="10" width="10.28515625" style="11" bestFit="1" customWidth="1"/>
    <col min="11" max="11" width="9.28515625" style="11" bestFit="1" customWidth="1"/>
    <col min="12" max="12" width="15.28515625" style="11" bestFit="1" customWidth="1"/>
    <col min="13" max="13" width="11" style="11" bestFit="1" customWidth="1"/>
    <col min="14" max="14" width="10.140625" style="11" bestFit="1" customWidth="1"/>
    <col min="15" max="15" width="10.7109375" style="11" bestFit="1" customWidth="1"/>
    <col min="16" max="16" width="15.42578125" style="11" hidden="1" customWidth="1"/>
    <col min="17" max="17" width="7.42578125" style="11" hidden="1" customWidth="1"/>
    <col min="18" max="18" width="17.7109375" style="11" hidden="1" customWidth="1"/>
    <col min="19" max="19" width="16.140625" style="11" hidden="1" customWidth="1"/>
    <col min="20" max="20" width="15.28515625" style="11" hidden="1" customWidth="1"/>
    <col min="21" max="21" width="10.5703125" style="11" bestFit="1" customWidth="1"/>
    <col min="22" max="22" width="19.5703125" style="17" bestFit="1" customWidth="1"/>
    <col min="23" max="23" width="27.5703125" style="11" bestFit="1" customWidth="1"/>
    <col min="24" max="24" width="27" style="11" bestFit="1" customWidth="1"/>
    <col min="25" max="25" width="14.42578125" style="11" bestFit="1" customWidth="1"/>
    <col min="26" max="26" width="19.7109375" style="11" bestFit="1" customWidth="1"/>
    <col min="27" max="27" width="13" style="11" bestFit="1" customWidth="1"/>
    <col min="28" max="28" width="14.7109375" style="11" bestFit="1" customWidth="1"/>
    <col min="29" max="29" width="8.42578125" style="11" bestFit="1" customWidth="1"/>
    <col min="30" max="30" width="23.140625" style="11" bestFit="1" customWidth="1"/>
    <col min="31" max="31" width="16.7109375" style="11" bestFit="1" customWidth="1"/>
    <col min="32" max="32" width="12.42578125" style="11" bestFit="1" customWidth="1"/>
    <col min="33" max="33" width="8" style="11" bestFit="1" customWidth="1"/>
    <col min="34" max="35" width="9.140625" style="11" customWidth="1"/>
    <col min="36" max="16384" width="9.140625" style="11"/>
  </cols>
  <sheetData>
    <row r="1" spans="1:36" s="98" customFormat="1" ht="24" customHeight="1" x14ac:dyDescent="0.25">
      <c r="A1" s="97" t="s">
        <v>3805</v>
      </c>
      <c r="B1" s="97" t="s">
        <v>1</v>
      </c>
      <c r="C1" s="97" t="s">
        <v>2</v>
      </c>
      <c r="D1" s="97" t="s">
        <v>3</v>
      </c>
      <c r="E1" s="97" t="s">
        <v>4</v>
      </c>
      <c r="F1" s="97" t="s">
        <v>5</v>
      </c>
      <c r="G1" s="97" t="s">
        <v>6</v>
      </c>
      <c r="H1" s="97" t="s">
        <v>7</v>
      </c>
      <c r="I1" s="97" t="s">
        <v>8</v>
      </c>
      <c r="J1" s="97" t="s">
        <v>9</v>
      </c>
      <c r="K1" s="97" t="s">
        <v>10</v>
      </c>
      <c r="L1" s="97" t="s">
        <v>11</v>
      </c>
      <c r="M1" s="97" t="s">
        <v>12</v>
      </c>
      <c r="N1" s="97" t="s">
        <v>13</v>
      </c>
      <c r="O1" s="97" t="s">
        <v>14</v>
      </c>
      <c r="P1" s="97" t="s">
        <v>15</v>
      </c>
      <c r="Q1" s="97" t="s">
        <v>16</v>
      </c>
      <c r="R1" s="97" t="s">
        <v>17</v>
      </c>
      <c r="S1" s="97" t="s">
        <v>18</v>
      </c>
      <c r="T1" s="97" t="s">
        <v>19</v>
      </c>
      <c r="U1" s="97" t="s">
        <v>20</v>
      </c>
      <c r="V1" s="97" t="s">
        <v>21</v>
      </c>
      <c r="W1" s="97" t="s">
        <v>22</v>
      </c>
      <c r="X1" s="97" t="s">
        <v>23</v>
      </c>
      <c r="Y1" s="97" t="s">
        <v>24</v>
      </c>
      <c r="Z1" s="97" t="s">
        <v>25</v>
      </c>
      <c r="AA1" s="97" t="s">
        <v>26</v>
      </c>
      <c r="AB1" s="97" t="s">
        <v>27</v>
      </c>
      <c r="AC1" s="97" t="s">
        <v>28</v>
      </c>
      <c r="AD1" s="97" t="s">
        <v>29</v>
      </c>
      <c r="AE1" s="97" t="s">
        <v>30</v>
      </c>
      <c r="AF1" s="97" t="s">
        <v>31</v>
      </c>
      <c r="AG1" s="97" t="s">
        <v>32</v>
      </c>
      <c r="AJ1" s="99"/>
    </row>
    <row r="2" spans="1:36" x14ac:dyDescent="0.25">
      <c r="A2" s="14" t="s">
        <v>6705</v>
      </c>
      <c r="B2" s="14">
        <v>13824396</v>
      </c>
      <c r="C2" s="58" t="s">
        <v>78</v>
      </c>
      <c r="D2" s="14" t="s">
        <v>79</v>
      </c>
      <c r="E2" s="14" t="s">
        <v>5511</v>
      </c>
      <c r="F2" s="35">
        <v>45060</v>
      </c>
      <c r="G2" s="14" t="s">
        <v>5301</v>
      </c>
      <c r="H2" s="14"/>
      <c r="I2" s="14"/>
      <c r="J2" s="14"/>
      <c r="K2" s="14"/>
      <c r="L2" s="14"/>
      <c r="M2" s="14"/>
      <c r="N2" s="14"/>
      <c r="O2" s="14"/>
      <c r="P2" s="14"/>
      <c r="Q2" s="14"/>
      <c r="R2" s="14"/>
      <c r="S2" s="14"/>
      <c r="T2" s="14"/>
      <c r="U2" s="14"/>
      <c r="V2" s="35">
        <v>45048</v>
      </c>
      <c r="W2" s="14"/>
      <c r="X2" s="14"/>
      <c r="Y2" s="14"/>
      <c r="Z2" s="14">
        <f ca="1">IF(AND(ISBLANK(F2), ISBLANK(V2)), "", NETWORKDAYS.INTL(F2, IF(V2="", TODAY(), V2), "0000110", DATA!$B$2:$B$200))</f>
        <v>-9</v>
      </c>
      <c r="AA2" s="14"/>
      <c r="AB2" s="62"/>
      <c r="AC2" s="14"/>
      <c r="AD2" s="14"/>
      <c r="AE2" s="14"/>
      <c r="AF2" s="35"/>
      <c r="AG2" s="14"/>
      <c r="AJ2" s="17"/>
    </row>
    <row r="3" spans="1:36" x14ac:dyDescent="0.25">
      <c r="A3" s="14" t="s">
        <v>6706</v>
      </c>
      <c r="B3" s="14" t="s">
        <v>6707</v>
      </c>
      <c r="C3" s="58" t="s">
        <v>78</v>
      </c>
      <c r="D3" s="14" t="s">
        <v>79</v>
      </c>
      <c r="E3" s="14" t="s">
        <v>5511</v>
      </c>
      <c r="F3" s="35">
        <v>45110</v>
      </c>
      <c r="G3" s="14" t="s">
        <v>5301</v>
      </c>
      <c r="H3" s="14"/>
      <c r="I3" s="14"/>
      <c r="J3" s="14"/>
      <c r="K3" s="14"/>
      <c r="L3" s="14"/>
      <c r="M3" s="14"/>
      <c r="N3" s="14"/>
      <c r="O3" s="14"/>
      <c r="P3" s="14"/>
      <c r="Q3" s="14"/>
      <c r="R3" s="14"/>
      <c r="S3" s="14"/>
      <c r="T3" s="14"/>
      <c r="U3" s="14"/>
      <c r="V3" s="35">
        <v>45119</v>
      </c>
      <c r="W3" s="14"/>
      <c r="X3" s="14"/>
      <c r="Y3" s="14"/>
      <c r="Z3" s="14">
        <f ca="1">IF(AND(ISBLANK(F3), ISBLANK(V3)), "", NETWORKDAYS.INTL(F3, IF(V3="", TODAY(), V3), "0000110", DATA!$B$2:$B$200))</f>
        <v>8</v>
      </c>
      <c r="AA3" s="14"/>
      <c r="AB3" s="62"/>
      <c r="AC3" s="14"/>
      <c r="AD3" s="14"/>
      <c r="AE3" s="14"/>
      <c r="AF3" s="35"/>
      <c r="AG3" s="14"/>
      <c r="AJ3" s="17"/>
    </row>
    <row r="4" spans="1:36" x14ac:dyDescent="0.25">
      <c r="A4" s="14" t="s">
        <v>6708</v>
      </c>
      <c r="B4" s="14">
        <v>13955536</v>
      </c>
      <c r="C4" s="58" t="s">
        <v>78</v>
      </c>
      <c r="D4" s="14" t="s">
        <v>79</v>
      </c>
      <c r="E4" s="14">
        <v>1252149</v>
      </c>
      <c r="F4" s="35">
        <v>45110</v>
      </c>
      <c r="G4" s="14" t="s">
        <v>5301</v>
      </c>
      <c r="H4" s="14"/>
      <c r="I4" s="14"/>
      <c r="J4" s="14"/>
      <c r="K4" s="14"/>
      <c r="L4" s="14"/>
      <c r="M4" s="14"/>
      <c r="N4" s="14"/>
      <c r="O4" s="14"/>
      <c r="P4" s="14"/>
      <c r="Q4" s="14"/>
      <c r="R4" s="14"/>
      <c r="S4" s="14"/>
      <c r="T4" s="14"/>
      <c r="U4" s="14"/>
      <c r="V4" s="35">
        <v>45119</v>
      </c>
      <c r="W4" s="14"/>
      <c r="X4" s="14"/>
      <c r="Y4" s="14"/>
      <c r="Z4" s="14">
        <f ca="1">IF(AND(ISBLANK(F4), ISBLANK(V4)), "", NETWORKDAYS.INTL(F4, IF(V4="", TODAY(), V4), "0000110", DATA!$B$2:$B$200))</f>
        <v>8</v>
      </c>
      <c r="AA4" s="14"/>
      <c r="AB4" s="62"/>
      <c r="AC4" s="14"/>
      <c r="AD4" s="14"/>
      <c r="AE4" s="14"/>
      <c r="AF4" s="35"/>
      <c r="AG4" s="14"/>
      <c r="AJ4" s="17"/>
    </row>
    <row r="5" spans="1:36" x14ac:dyDescent="0.25">
      <c r="A5" s="14" t="s">
        <v>6709</v>
      </c>
      <c r="B5" s="14">
        <v>13970758</v>
      </c>
      <c r="C5" s="58">
        <v>3.875</v>
      </c>
      <c r="D5" s="14" t="s">
        <v>79</v>
      </c>
      <c r="E5" s="14">
        <v>1252149</v>
      </c>
      <c r="F5" s="35">
        <v>45120</v>
      </c>
      <c r="G5" s="14" t="s">
        <v>5301</v>
      </c>
      <c r="H5" s="14"/>
      <c r="I5" s="14"/>
      <c r="J5" s="14"/>
      <c r="K5" s="14"/>
      <c r="L5" s="14"/>
      <c r="M5" s="14"/>
      <c r="N5" s="14"/>
      <c r="O5" s="14"/>
      <c r="P5" s="14"/>
      <c r="Q5" s="14"/>
      <c r="R5" s="14"/>
      <c r="S5" s="14"/>
      <c r="T5" s="14"/>
      <c r="U5" s="14"/>
      <c r="V5" s="35">
        <v>45130</v>
      </c>
      <c r="W5" s="14"/>
      <c r="X5" s="14"/>
      <c r="Y5" s="14"/>
      <c r="Z5" s="14">
        <f ca="1">IF(AND(ISBLANK(F5), ISBLANK(V5)), "", NETWORKDAYS.INTL(F5, IF(V5="", TODAY(), V5), "0000110", DATA!$B$2:$B$200))</f>
        <v>7</v>
      </c>
      <c r="AA5" s="14"/>
      <c r="AB5" s="62"/>
      <c r="AC5" s="14"/>
      <c r="AD5" s="14"/>
      <c r="AE5" s="14"/>
      <c r="AF5" s="35"/>
      <c r="AG5" s="14"/>
      <c r="AJ5" s="17"/>
    </row>
    <row r="6" spans="1:36" x14ac:dyDescent="0.25">
      <c r="A6" s="14" t="s">
        <v>6710</v>
      </c>
      <c r="B6" s="14" t="s">
        <v>6711</v>
      </c>
      <c r="C6" s="58" t="s">
        <v>78</v>
      </c>
      <c r="D6" s="14" t="s">
        <v>79</v>
      </c>
      <c r="E6" s="14">
        <v>1252149</v>
      </c>
      <c r="F6" s="35">
        <v>45169</v>
      </c>
      <c r="G6" s="14" t="s">
        <v>5301</v>
      </c>
      <c r="H6" s="14"/>
      <c r="I6" s="14"/>
      <c r="J6" s="14"/>
      <c r="K6" s="14"/>
      <c r="L6" s="14"/>
      <c r="M6" s="14"/>
      <c r="N6" s="14"/>
      <c r="O6" s="14"/>
      <c r="P6" s="14"/>
      <c r="Q6" s="14"/>
      <c r="R6" s="14"/>
      <c r="S6" s="14"/>
      <c r="T6" s="14"/>
      <c r="U6" s="14"/>
      <c r="V6" s="35">
        <v>45173</v>
      </c>
      <c r="W6" s="14"/>
      <c r="X6" s="14"/>
      <c r="Y6" s="14"/>
      <c r="Z6" s="14">
        <f ca="1">IF(AND(ISBLANK(F6), ISBLANK(V6)), "", NETWORKDAYS.INTL(F6, IF(V6="", TODAY(), V6), "0000110", DATA!$B$2:$B$200))</f>
        <v>3</v>
      </c>
      <c r="AA6" s="14"/>
      <c r="AB6" s="62"/>
      <c r="AC6" s="14"/>
      <c r="AD6" s="14"/>
      <c r="AE6" s="14"/>
      <c r="AF6" s="35"/>
      <c r="AG6" s="14"/>
      <c r="AJ6" s="17"/>
    </row>
    <row r="7" spans="1:36" x14ac:dyDescent="0.25">
      <c r="A7" s="14" t="s">
        <v>6712</v>
      </c>
      <c r="B7" s="14" t="s">
        <v>6713</v>
      </c>
      <c r="C7" s="58" t="s">
        <v>78</v>
      </c>
      <c r="D7" s="14" t="s">
        <v>79</v>
      </c>
      <c r="E7" s="14" t="s">
        <v>5511</v>
      </c>
      <c r="F7" s="35">
        <v>45176</v>
      </c>
      <c r="G7" s="14" t="s">
        <v>5301</v>
      </c>
      <c r="H7" s="14"/>
      <c r="I7" s="14"/>
      <c r="J7" s="14"/>
      <c r="K7" s="14"/>
      <c r="L7" s="14"/>
      <c r="M7" s="14"/>
      <c r="N7" s="14"/>
      <c r="O7" s="14"/>
      <c r="P7" s="14"/>
      <c r="Q7" s="14"/>
      <c r="R7" s="14"/>
      <c r="S7" s="14"/>
      <c r="T7" s="14"/>
      <c r="U7" s="14"/>
      <c r="V7" s="35">
        <v>45181</v>
      </c>
      <c r="W7" s="14"/>
      <c r="X7" s="14"/>
      <c r="Y7" s="14"/>
      <c r="Z7" s="14">
        <f ca="1">IF(AND(ISBLANK(F7), ISBLANK(V7)), "", NETWORKDAYS.INTL(F7, IF(V7="", TODAY(), V7), "0000110", DATA!$B$2:$B$200))</f>
        <v>4</v>
      </c>
      <c r="AA7" s="14"/>
      <c r="AB7" s="62"/>
      <c r="AC7" s="14"/>
      <c r="AD7" s="14"/>
      <c r="AE7" s="14"/>
      <c r="AF7" s="35"/>
      <c r="AG7" s="14"/>
      <c r="AJ7" s="17"/>
    </row>
    <row r="8" spans="1:36" x14ac:dyDescent="0.25">
      <c r="A8" s="14" t="s">
        <v>6714</v>
      </c>
      <c r="B8" s="14" t="s">
        <v>6715</v>
      </c>
      <c r="C8" s="14" t="s">
        <v>78</v>
      </c>
      <c r="D8" s="14" t="s">
        <v>79</v>
      </c>
      <c r="E8" s="14">
        <v>1252149</v>
      </c>
      <c r="F8" s="35">
        <v>45183</v>
      </c>
      <c r="G8" s="14" t="s">
        <v>5301</v>
      </c>
      <c r="H8" s="14"/>
      <c r="I8" s="14"/>
      <c r="J8" s="14"/>
      <c r="K8" s="14"/>
      <c r="L8" s="14"/>
      <c r="M8" s="14"/>
      <c r="N8" s="14"/>
      <c r="O8" s="14"/>
      <c r="P8" s="14"/>
      <c r="Q8" s="14"/>
      <c r="R8" s="14"/>
      <c r="S8" s="14"/>
      <c r="T8" s="14"/>
      <c r="U8" s="14"/>
      <c r="V8" s="35">
        <v>45189</v>
      </c>
      <c r="W8" s="14"/>
      <c r="X8" s="14"/>
      <c r="Y8" s="14"/>
      <c r="Z8" s="14">
        <f ca="1">IF(AND(ISBLANK(F8), ISBLANK(V8)), "", NETWORKDAYS.INTL(F8, IF(V8="", TODAY(), V8), "0000110", DATA!$B$2:$B$200))</f>
        <v>5</v>
      </c>
      <c r="AA8" s="14"/>
      <c r="AB8" s="62"/>
      <c r="AC8" s="14"/>
      <c r="AD8" s="14"/>
      <c r="AE8" s="14"/>
      <c r="AF8" s="35"/>
      <c r="AG8" s="14"/>
      <c r="AJ8" s="17"/>
    </row>
    <row r="9" spans="1:36" x14ac:dyDescent="0.25">
      <c r="A9" s="14" t="s">
        <v>6716</v>
      </c>
      <c r="B9" s="14" t="s">
        <v>6711</v>
      </c>
      <c r="C9" s="14" t="s">
        <v>78</v>
      </c>
      <c r="D9" s="14" t="s">
        <v>79</v>
      </c>
      <c r="E9" s="14">
        <v>1252149</v>
      </c>
      <c r="F9" s="35">
        <v>45187</v>
      </c>
      <c r="G9" s="14" t="s">
        <v>5301</v>
      </c>
      <c r="H9" s="14"/>
      <c r="I9" s="14"/>
      <c r="J9" s="14"/>
      <c r="K9" s="14"/>
      <c r="L9" s="14"/>
      <c r="M9" s="14"/>
      <c r="N9" s="14"/>
      <c r="O9" s="14"/>
      <c r="P9" s="14"/>
      <c r="Q9" s="14"/>
      <c r="R9" s="14"/>
      <c r="S9" s="14"/>
      <c r="T9" s="14"/>
      <c r="U9" s="14"/>
      <c r="V9" s="35">
        <v>45189</v>
      </c>
      <c r="W9" s="14"/>
      <c r="X9" s="14"/>
      <c r="Y9" s="14"/>
      <c r="Z9" s="14">
        <f ca="1">IF(AND(ISBLANK(F9), ISBLANK(V9)), "", NETWORKDAYS.INTL(F9, IF(V9="", TODAY(), V9), "0000110", DATA!$B$2:$B$200))</f>
        <v>3</v>
      </c>
      <c r="AA9" s="14"/>
      <c r="AB9" s="14"/>
      <c r="AC9" s="14"/>
      <c r="AD9" s="14"/>
      <c r="AE9" s="14"/>
      <c r="AF9" s="14"/>
      <c r="AG9" s="14"/>
    </row>
    <row r="10" spans="1:36" x14ac:dyDescent="0.25">
      <c r="A10" s="14" t="s">
        <v>6717</v>
      </c>
      <c r="B10" s="14" t="s">
        <v>6718</v>
      </c>
      <c r="C10" s="58" t="s">
        <v>78</v>
      </c>
      <c r="D10" s="14" t="s">
        <v>79</v>
      </c>
      <c r="E10" s="14" t="s">
        <v>5511</v>
      </c>
      <c r="F10" s="35">
        <v>45214</v>
      </c>
      <c r="G10" s="14" t="s">
        <v>5301</v>
      </c>
      <c r="H10" s="14"/>
      <c r="I10" s="14"/>
      <c r="J10" s="14"/>
      <c r="K10" s="14"/>
      <c r="L10" s="14"/>
      <c r="M10" s="14"/>
      <c r="N10" s="14"/>
      <c r="O10" s="14"/>
      <c r="P10" s="14"/>
      <c r="Q10" s="14"/>
      <c r="R10" s="14"/>
      <c r="S10" s="14"/>
      <c r="T10" s="14"/>
      <c r="U10" s="14"/>
      <c r="V10" s="35">
        <v>45224</v>
      </c>
      <c r="W10" s="14"/>
      <c r="X10" s="14"/>
      <c r="Y10" s="14"/>
      <c r="Z10" s="14">
        <f ca="1">IF(AND(ISBLANK(F10), ISBLANK(V10)), "", NETWORKDAYS.INTL(F10, IF(V10="", TODAY(), V10), "0000110", DATA!$B$2:$B$200))</f>
        <v>9</v>
      </c>
      <c r="AA10" s="14"/>
      <c r="AB10" s="14"/>
      <c r="AC10" s="14"/>
      <c r="AD10" s="14"/>
      <c r="AE10" s="14"/>
      <c r="AF10" s="14"/>
      <c r="AG10" s="14"/>
    </row>
    <row r="11" spans="1:36" x14ac:dyDescent="0.25">
      <c r="A11" s="14" t="s">
        <v>6719</v>
      </c>
      <c r="B11" s="14" t="s">
        <v>6720</v>
      </c>
      <c r="C11" s="14" t="s">
        <v>78</v>
      </c>
      <c r="D11" s="14" t="s">
        <v>79</v>
      </c>
      <c r="E11" s="14">
        <v>1252149</v>
      </c>
      <c r="F11" s="35">
        <v>45222</v>
      </c>
      <c r="G11" s="14" t="s">
        <v>5301</v>
      </c>
      <c r="H11" s="14"/>
      <c r="I11" s="14"/>
      <c r="J11" s="14"/>
      <c r="K11" s="14"/>
      <c r="L11" s="14"/>
      <c r="M11" s="14"/>
      <c r="N11" s="14"/>
      <c r="O11" s="14"/>
      <c r="P11" s="14"/>
      <c r="Q11" s="14"/>
      <c r="R11" s="14"/>
      <c r="S11" s="14"/>
      <c r="T11" s="14"/>
      <c r="U11" s="14"/>
      <c r="V11" s="35">
        <v>45228</v>
      </c>
      <c r="W11" s="14"/>
      <c r="X11" s="14"/>
      <c r="Y11" s="14"/>
      <c r="Z11" s="14">
        <f ca="1">IF(AND(ISBLANK(F11), ISBLANK(V11)), "", NETWORKDAYS.INTL(F11, IF(V11="", TODAY(), V11), "0000110", DATA!$B$2:$B$200))</f>
        <v>5</v>
      </c>
      <c r="AA11" s="14"/>
      <c r="AB11" s="14"/>
      <c r="AC11" s="14"/>
      <c r="AD11" s="14"/>
      <c r="AE11" s="14"/>
      <c r="AF11" s="14"/>
      <c r="AG11" s="14"/>
    </row>
    <row r="12" spans="1:36" x14ac:dyDescent="0.25">
      <c r="A12" s="14" t="s">
        <v>6721</v>
      </c>
      <c r="B12" s="14" t="s">
        <v>6722</v>
      </c>
      <c r="C12" s="14" t="s">
        <v>78</v>
      </c>
      <c r="D12" s="14" t="s">
        <v>79</v>
      </c>
      <c r="E12" s="14" t="s">
        <v>5511</v>
      </c>
      <c r="F12" s="35">
        <v>45258</v>
      </c>
      <c r="G12" s="14" t="s">
        <v>5301</v>
      </c>
      <c r="H12" s="14"/>
      <c r="I12" s="14"/>
      <c r="J12" s="14"/>
      <c r="K12" s="14"/>
      <c r="L12" s="14"/>
      <c r="M12" s="14"/>
      <c r="N12" s="14"/>
      <c r="O12" s="14"/>
      <c r="P12" s="14"/>
      <c r="Q12" s="14"/>
      <c r="R12" s="14"/>
      <c r="S12" s="14"/>
      <c r="T12" s="14"/>
      <c r="U12" s="14"/>
      <c r="V12" s="35">
        <v>45288</v>
      </c>
      <c r="W12" s="14"/>
      <c r="X12" s="14" t="str">
        <f t="shared" ref="X12:X66" si="0">A12&amp;"-"&amp;B12</f>
        <v>2023-WFD-1011-13824396R4</v>
      </c>
      <c r="Y12" s="14"/>
      <c r="Z12" s="14">
        <f ca="1">IF(AND(ISBLANK(F12), ISBLANK(V12)), "", NETWORKDAYS.INTL(F12, IF(V12="", TODAY(), V12), "0000110", DATA!$B$2:$B$200))</f>
        <v>23</v>
      </c>
      <c r="AA12" s="14"/>
      <c r="AB12" s="14"/>
      <c r="AC12" s="14"/>
      <c r="AD12" s="14"/>
      <c r="AE12" s="14"/>
      <c r="AF12" s="14"/>
      <c r="AG12" s="14"/>
    </row>
    <row r="13" spans="1:36" x14ac:dyDescent="0.25">
      <c r="A13" s="14" t="s">
        <v>6723</v>
      </c>
      <c r="B13" s="14" t="s">
        <v>6724</v>
      </c>
      <c r="C13" s="14" t="s">
        <v>78</v>
      </c>
      <c r="D13" s="14" t="s">
        <v>79</v>
      </c>
      <c r="E13" s="14">
        <v>1252149</v>
      </c>
      <c r="F13" s="35">
        <v>45291</v>
      </c>
      <c r="G13" s="14" t="s">
        <v>5301</v>
      </c>
      <c r="H13" s="14"/>
      <c r="I13" s="14"/>
      <c r="J13" s="14"/>
      <c r="K13" s="14"/>
      <c r="L13" s="14"/>
      <c r="M13" s="14"/>
      <c r="N13" s="14"/>
      <c r="O13" s="14"/>
      <c r="P13" s="14"/>
      <c r="Q13" s="14"/>
      <c r="R13" s="14"/>
      <c r="S13" s="14"/>
      <c r="T13" s="14"/>
      <c r="U13" s="14"/>
      <c r="V13" s="35">
        <v>45295</v>
      </c>
      <c r="W13" s="14"/>
      <c r="X13" s="14" t="str">
        <f t="shared" si="0"/>
        <v>2023-WFD-1012-13955536R2</v>
      </c>
      <c r="Y13" s="14"/>
      <c r="Z13" s="14">
        <f ca="1">IF(AND(ISBLANK(F13), ISBLANK(V13)), "", NETWORKDAYS.INTL(F13, IF(V13="", TODAY(), V13), "0000110", DATA!$B$2:$B$200))</f>
        <v>5</v>
      </c>
      <c r="AA13" s="14"/>
      <c r="AB13" s="14"/>
      <c r="AC13" s="14"/>
      <c r="AD13" s="14"/>
      <c r="AE13" s="14"/>
      <c r="AF13" s="14"/>
      <c r="AG13" s="14"/>
    </row>
    <row r="14" spans="1:36" x14ac:dyDescent="0.25">
      <c r="A14" s="14" t="s">
        <v>6725</v>
      </c>
      <c r="B14" s="14" t="s">
        <v>6726</v>
      </c>
      <c r="C14" s="14" t="s">
        <v>78</v>
      </c>
      <c r="D14" s="14" t="s">
        <v>79</v>
      </c>
      <c r="E14" s="14">
        <v>1252149</v>
      </c>
      <c r="F14" s="35">
        <v>45301</v>
      </c>
      <c r="G14" s="14" t="s">
        <v>5301</v>
      </c>
      <c r="H14" s="14"/>
      <c r="I14" s="14"/>
      <c r="J14" s="14"/>
      <c r="K14" s="14"/>
      <c r="L14" s="14"/>
      <c r="M14" s="14"/>
      <c r="N14" s="14"/>
      <c r="O14" s="14"/>
      <c r="P14" s="14"/>
      <c r="Q14" s="14"/>
      <c r="R14" s="14"/>
      <c r="S14" s="14"/>
      <c r="T14" s="14"/>
      <c r="U14" s="14"/>
      <c r="V14" s="35">
        <v>45313</v>
      </c>
      <c r="W14" s="14"/>
      <c r="X14" s="14" t="str">
        <f t="shared" si="0"/>
        <v>2024-WFD-1001-13970758R3</v>
      </c>
      <c r="Y14" s="14"/>
      <c r="Z14" s="14">
        <f ca="1">IF(AND(ISBLANK(F14), ISBLANK(V14)), "", NETWORKDAYS.INTL(F14, IF(V14="", TODAY(), V14), "0000110", DATA!$B$2:$B$200))</f>
        <v>9</v>
      </c>
      <c r="AA14" s="14"/>
      <c r="AB14" s="14"/>
      <c r="AC14" s="14"/>
      <c r="AD14" s="14"/>
      <c r="AE14" s="14"/>
      <c r="AF14" s="14"/>
      <c r="AG14" s="14"/>
    </row>
    <row r="15" spans="1:36" x14ac:dyDescent="0.25">
      <c r="A15" s="14" t="s">
        <v>6727</v>
      </c>
      <c r="B15" s="14" t="s">
        <v>6728</v>
      </c>
      <c r="C15" s="14" t="s">
        <v>78</v>
      </c>
      <c r="D15" s="14" t="s">
        <v>79</v>
      </c>
      <c r="E15" s="14" t="s">
        <v>5511</v>
      </c>
      <c r="F15" s="35">
        <v>45306</v>
      </c>
      <c r="G15" s="14" t="s">
        <v>5301</v>
      </c>
      <c r="H15" s="14"/>
      <c r="I15" s="14"/>
      <c r="J15" s="14"/>
      <c r="K15" s="14"/>
      <c r="L15" s="14"/>
      <c r="M15" s="14"/>
      <c r="N15" s="14"/>
      <c r="O15" s="14"/>
      <c r="P15" s="14"/>
      <c r="Q15" s="14"/>
      <c r="R15" s="14"/>
      <c r="S15" s="14"/>
      <c r="T15" s="14"/>
      <c r="U15" s="14"/>
      <c r="V15" s="35">
        <v>45313</v>
      </c>
      <c r="W15" s="14"/>
      <c r="X15" s="14" t="str">
        <f t="shared" si="0"/>
        <v>2024-WFD-1002-13824396R5</v>
      </c>
      <c r="Y15" s="14"/>
      <c r="Z15" s="14">
        <f ca="1">IF(AND(ISBLANK(F15), ISBLANK(V15)), "", NETWORKDAYS.INTL(F15, IF(V15="", TODAY(), V15), "0000110", DATA!$B$2:$B$200))</f>
        <v>6</v>
      </c>
      <c r="AA15" s="14"/>
      <c r="AB15" s="14"/>
      <c r="AC15" s="14"/>
      <c r="AD15" s="14"/>
      <c r="AE15" s="14"/>
      <c r="AF15" s="14"/>
      <c r="AG15" s="14"/>
    </row>
    <row r="16" spans="1:36" x14ac:dyDescent="0.25">
      <c r="A16" s="14" t="s">
        <v>6729</v>
      </c>
      <c r="B16" s="14" t="s">
        <v>6730</v>
      </c>
      <c r="C16" s="14" t="s">
        <v>78</v>
      </c>
      <c r="D16" s="14" t="s">
        <v>79</v>
      </c>
      <c r="E16" s="14">
        <v>1252149</v>
      </c>
      <c r="F16" s="35">
        <v>45326</v>
      </c>
      <c r="G16" s="14" t="s">
        <v>5301</v>
      </c>
      <c r="H16" s="14"/>
      <c r="I16" s="14"/>
      <c r="J16" s="14"/>
      <c r="K16" s="14"/>
      <c r="L16" s="14"/>
      <c r="M16" s="14"/>
      <c r="N16" s="14"/>
      <c r="O16" s="14"/>
      <c r="P16" s="14"/>
      <c r="Q16" s="14"/>
      <c r="R16" s="14"/>
      <c r="S16" s="14"/>
      <c r="T16" s="14"/>
      <c r="U16" s="14"/>
      <c r="V16" s="35">
        <v>45328</v>
      </c>
      <c r="W16" s="14"/>
      <c r="X16" s="14" t="str">
        <f t="shared" si="0"/>
        <v>2024-WFD-1003-13955536R3</v>
      </c>
      <c r="Y16" s="14"/>
      <c r="Z16" s="14">
        <f ca="1">IF(AND(ISBLANK(F16), ISBLANK(V16)), "", NETWORKDAYS.INTL(F16, IF(V16="", TODAY(), V16), "0000110", DATA!$B$2:$B$200))</f>
        <v>3</v>
      </c>
      <c r="AA16" s="14"/>
      <c r="AB16" s="14"/>
      <c r="AC16" s="14"/>
      <c r="AD16" s="14"/>
      <c r="AE16" s="14"/>
      <c r="AF16" s="14"/>
      <c r="AG16" s="14"/>
    </row>
    <row r="17" spans="1:33" x14ac:dyDescent="0.25">
      <c r="A17" s="14" t="s">
        <v>6731</v>
      </c>
      <c r="B17" s="14" t="s">
        <v>6732</v>
      </c>
      <c r="C17" s="14" t="s">
        <v>78</v>
      </c>
      <c r="D17" s="14" t="s">
        <v>79</v>
      </c>
      <c r="E17" s="14">
        <v>1252149</v>
      </c>
      <c r="F17" s="35">
        <v>45335</v>
      </c>
      <c r="G17" s="14" t="s">
        <v>5301</v>
      </c>
      <c r="H17" s="14"/>
      <c r="I17" s="14"/>
      <c r="J17" s="14"/>
      <c r="K17" s="14"/>
      <c r="L17" s="14"/>
      <c r="M17" s="14"/>
      <c r="N17" s="14"/>
      <c r="O17" s="14"/>
      <c r="P17" s="14"/>
      <c r="Q17" s="14"/>
      <c r="R17" s="14"/>
      <c r="S17" s="14"/>
      <c r="T17" s="14"/>
      <c r="U17" s="14"/>
      <c r="V17" s="35">
        <v>45337</v>
      </c>
      <c r="W17" s="14" t="s">
        <v>6733</v>
      </c>
      <c r="X17" s="14" t="str">
        <f t="shared" si="0"/>
        <v>2024-WFD-1004-13824396R6</v>
      </c>
      <c r="Y17" s="14"/>
      <c r="Z17" s="14">
        <f ca="1">IF(AND(ISBLANK(F17), ISBLANK(V17)), "", NETWORKDAYS.INTL(F17, IF(V17="", TODAY(), V17), "0000110", DATA!$B$2:$B$200))</f>
        <v>3</v>
      </c>
      <c r="AA17" s="14"/>
      <c r="AB17" s="14"/>
      <c r="AC17" s="14"/>
      <c r="AD17" s="14"/>
      <c r="AE17" s="14"/>
      <c r="AF17" s="14"/>
      <c r="AG17" s="14"/>
    </row>
    <row r="18" spans="1:33" x14ac:dyDescent="0.25">
      <c r="A18" s="14" t="s">
        <v>6734</v>
      </c>
      <c r="B18" s="14" t="s">
        <v>6735</v>
      </c>
      <c r="C18" s="14" t="s">
        <v>78</v>
      </c>
      <c r="D18" s="14" t="s">
        <v>79</v>
      </c>
      <c r="E18" s="14">
        <v>1252149</v>
      </c>
      <c r="F18" s="35">
        <v>45348</v>
      </c>
      <c r="G18" s="14" t="s">
        <v>5301</v>
      </c>
      <c r="H18" s="14"/>
      <c r="I18" s="14"/>
      <c r="J18" s="14"/>
      <c r="K18" s="14"/>
      <c r="L18" s="14"/>
      <c r="M18" s="14"/>
      <c r="N18" s="14"/>
      <c r="O18" s="14"/>
      <c r="P18" s="14"/>
      <c r="Q18" s="14"/>
      <c r="R18" s="14"/>
      <c r="S18" s="14"/>
      <c r="T18" s="14"/>
      <c r="U18" s="14"/>
      <c r="V18" s="35">
        <v>45355</v>
      </c>
      <c r="W18" s="14"/>
      <c r="X18" s="14" t="str">
        <f t="shared" si="0"/>
        <v>2024-WFD-1005-13970758R4</v>
      </c>
      <c r="Y18" s="14"/>
      <c r="Z18" s="14">
        <f ca="1">IF(AND(ISBLANK(F18), ISBLANK(V18)), "", NETWORKDAYS.INTL(F18, IF(V18="", TODAY(), V18), "0000110", DATA!$B$2:$B$200))</f>
        <v>6</v>
      </c>
      <c r="AA18" s="14"/>
      <c r="AB18" s="14"/>
      <c r="AC18" s="14"/>
      <c r="AD18" s="14"/>
      <c r="AE18" s="14"/>
      <c r="AF18" s="14"/>
      <c r="AG18" s="14"/>
    </row>
    <row r="19" spans="1:33" x14ac:dyDescent="0.25">
      <c r="A19" s="14" t="s">
        <v>6736</v>
      </c>
      <c r="B19" s="14" t="s">
        <v>6737</v>
      </c>
      <c r="C19" s="14" t="s">
        <v>78</v>
      </c>
      <c r="D19" s="14" t="s">
        <v>79</v>
      </c>
      <c r="E19" s="14">
        <v>1252149</v>
      </c>
      <c r="F19" s="35">
        <v>45348</v>
      </c>
      <c r="G19" s="14" t="s">
        <v>5301</v>
      </c>
      <c r="H19" s="14"/>
      <c r="I19" s="14"/>
      <c r="J19" s="14"/>
      <c r="K19" s="14"/>
      <c r="L19" s="14"/>
      <c r="M19" s="14"/>
      <c r="N19" s="14"/>
      <c r="O19" s="14"/>
      <c r="P19" s="14"/>
      <c r="Q19" s="14"/>
      <c r="R19" s="14"/>
      <c r="S19" s="14"/>
      <c r="T19" s="14"/>
      <c r="U19" s="14"/>
      <c r="V19" s="35">
        <v>45354</v>
      </c>
      <c r="W19" s="14"/>
      <c r="X19" s="14" t="str">
        <f t="shared" si="0"/>
        <v>2024-WFD-1006-13824396R7</v>
      </c>
      <c r="Y19" s="14"/>
      <c r="Z19" s="14">
        <f ca="1">IF(AND(ISBLANK(F19), ISBLANK(V19)), "", NETWORKDAYS.INTL(F19, IF(V19="", TODAY(), V19), "0000110", DATA!$B$2:$B$200))</f>
        <v>5</v>
      </c>
      <c r="AA19" s="14"/>
      <c r="AB19" s="14"/>
      <c r="AC19" s="14"/>
      <c r="AD19" s="14"/>
      <c r="AE19" s="14"/>
      <c r="AF19" s="14"/>
      <c r="AG19" s="14"/>
    </row>
    <row r="20" spans="1:33" x14ac:dyDescent="0.25">
      <c r="A20" s="14" t="s">
        <v>6738</v>
      </c>
      <c r="B20" s="14" t="s">
        <v>6739</v>
      </c>
      <c r="C20" s="14" t="s">
        <v>78</v>
      </c>
      <c r="D20" s="14" t="s">
        <v>79</v>
      </c>
      <c r="E20" s="14">
        <v>1252149</v>
      </c>
      <c r="F20" s="35">
        <v>45386</v>
      </c>
      <c r="G20" s="14" t="s">
        <v>5301</v>
      </c>
      <c r="H20" s="14"/>
      <c r="I20" s="14"/>
      <c r="J20" s="14"/>
      <c r="K20" s="14"/>
      <c r="L20" s="14"/>
      <c r="M20" s="14"/>
      <c r="N20" s="14"/>
      <c r="O20" s="14"/>
      <c r="P20" s="14"/>
      <c r="Q20" s="14"/>
      <c r="R20" s="14"/>
      <c r="S20" s="14"/>
      <c r="T20" s="14"/>
      <c r="U20" s="14"/>
      <c r="V20" s="35">
        <v>45390</v>
      </c>
      <c r="W20" s="14"/>
      <c r="X20" s="14" t="str">
        <f t="shared" si="0"/>
        <v>2024-WFD-1007-13955536R4</v>
      </c>
      <c r="Y20" s="14"/>
      <c r="Z20" s="14">
        <f ca="1">IF(AND(ISBLANK(F20), ISBLANK(V20)), "", NETWORKDAYS.INTL(F20, IF(V20="", TODAY(), V20), "0000110", DATA!$B$2:$B$200))</f>
        <v>3</v>
      </c>
      <c r="AA20" s="14"/>
      <c r="AB20" s="14"/>
      <c r="AC20" s="14"/>
      <c r="AD20" s="14" t="str">
        <f t="shared" ref="AD20:AD57" si="1">B20</f>
        <v>13955536R4</v>
      </c>
      <c r="AE20" s="14"/>
      <c r="AF20" s="14"/>
      <c r="AG20" s="14"/>
    </row>
    <row r="21" spans="1:33" x14ac:dyDescent="0.25">
      <c r="A21" s="14" t="s">
        <v>6740</v>
      </c>
      <c r="B21" s="14" t="s">
        <v>6741</v>
      </c>
      <c r="C21" s="14" t="s">
        <v>78</v>
      </c>
      <c r="D21" s="14" t="s">
        <v>79</v>
      </c>
      <c r="E21" s="14">
        <v>1252149</v>
      </c>
      <c r="F21" s="35">
        <v>45403</v>
      </c>
      <c r="G21" s="14" t="s">
        <v>5301</v>
      </c>
      <c r="H21" s="14"/>
      <c r="I21" s="14"/>
      <c r="J21" s="14"/>
      <c r="K21" s="14"/>
      <c r="L21" s="14"/>
      <c r="M21" s="14"/>
      <c r="N21" s="14"/>
      <c r="O21" s="14"/>
      <c r="P21" s="14"/>
      <c r="Q21" s="14"/>
      <c r="R21" s="14"/>
      <c r="S21" s="14"/>
      <c r="T21" s="14"/>
      <c r="U21" s="14"/>
      <c r="V21" s="35">
        <v>45421</v>
      </c>
      <c r="W21" s="14"/>
      <c r="X21" s="14" t="str">
        <f t="shared" si="0"/>
        <v>2024-WFD-1008-13970758R5</v>
      </c>
      <c r="Y21" s="14"/>
      <c r="Z21" s="14">
        <f ca="1">IF(AND(ISBLANK(F21), ISBLANK(V21)), "", NETWORKDAYS.INTL(F21, IF(V21="", TODAY(), V21), "0000110", DATA!$B$2:$B$200))</f>
        <v>15</v>
      </c>
      <c r="AA21" s="14"/>
      <c r="AB21" s="14"/>
      <c r="AC21" s="14"/>
      <c r="AD21" s="14" t="str">
        <f t="shared" si="1"/>
        <v>13970758R5</v>
      </c>
      <c r="AE21" s="14"/>
      <c r="AF21" s="14"/>
      <c r="AG21" s="14"/>
    </row>
    <row r="22" spans="1:33" x14ac:dyDescent="0.25">
      <c r="A22" s="14" t="s">
        <v>6742</v>
      </c>
      <c r="B22" s="14" t="s">
        <v>6743</v>
      </c>
      <c r="C22" s="14" t="s">
        <v>78</v>
      </c>
      <c r="D22" s="14" t="s">
        <v>79</v>
      </c>
      <c r="E22" s="14">
        <v>1252149</v>
      </c>
      <c r="F22" s="35">
        <v>45406</v>
      </c>
      <c r="G22" s="14" t="s">
        <v>5301</v>
      </c>
      <c r="H22" s="14"/>
      <c r="I22" s="14"/>
      <c r="J22" s="14"/>
      <c r="K22" s="14"/>
      <c r="L22" s="14"/>
      <c r="M22" s="14"/>
      <c r="N22" s="14"/>
      <c r="O22" s="14"/>
      <c r="P22" s="14"/>
      <c r="Q22" s="14"/>
      <c r="R22" s="14"/>
      <c r="S22" s="14"/>
      <c r="T22" s="14"/>
      <c r="U22" s="14"/>
      <c r="V22" s="35">
        <v>45427</v>
      </c>
      <c r="W22" s="14"/>
      <c r="X22" s="14" t="str">
        <f t="shared" si="0"/>
        <v>2024-WFD-1009-13955536R5</v>
      </c>
      <c r="Y22" s="14"/>
      <c r="Z22" s="14">
        <f ca="1">IF(AND(ISBLANK(F22), ISBLANK(V22)), "", NETWORKDAYS.INTL(F22, IF(V22="", TODAY(), V22), "0000110", DATA!$B$2:$B$200))</f>
        <v>16</v>
      </c>
      <c r="AA22" s="14"/>
      <c r="AB22" s="14"/>
      <c r="AC22" s="14"/>
      <c r="AD22" s="14" t="str">
        <f t="shared" si="1"/>
        <v>13955536R5</v>
      </c>
      <c r="AE22" s="14"/>
      <c r="AF22" s="14"/>
      <c r="AG22" s="14"/>
    </row>
    <row r="23" spans="1:33" x14ac:dyDescent="0.25">
      <c r="A23" s="14" t="s">
        <v>6744</v>
      </c>
      <c r="B23" s="14" t="s">
        <v>6745</v>
      </c>
      <c r="C23" s="14" t="s">
        <v>78</v>
      </c>
      <c r="D23" s="14" t="s">
        <v>79</v>
      </c>
      <c r="E23" s="14">
        <v>1252149</v>
      </c>
      <c r="F23" s="35">
        <v>45414</v>
      </c>
      <c r="G23" s="14" t="s">
        <v>5301</v>
      </c>
      <c r="H23" s="14"/>
      <c r="I23" s="14"/>
      <c r="J23" s="14" t="s">
        <v>40</v>
      </c>
      <c r="K23" s="14">
        <v>5037</v>
      </c>
      <c r="L23" s="14"/>
      <c r="M23" s="14"/>
      <c r="N23" s="14"/>
      <c r="O23" s="14"/>
      <c r="P23" s="14"/>
      <c r="Q23" s="14"/>
      <c r="R23" s="14"/>
      <c r="S23" s="14"/>
      <c r="T23" s="14"/>
      <c r="U23" s="14"/>
      <c r="V23" s="35">
        <v>45433</v>
      </c>
      <c r="W23" s="14"/>
      <c r="X23" s="14" t="str">
        <f t="shared" si="0"/>
        <v>2024-WFD-1010-13824396R8</v>
      </c>
      <c r="Y23" s="14"/>
      <c r="Z23" s="14">
        <f ca="1">IF(AND(ISBLANK(F23), ISBLANK(V23)), "", NETWORKDAYS.INTL(F23, IF(V23="", TODAY(), V23), "0000110", DATA!$B$2:$B$200))</f>
        <v>14</v>
      </c>
      <c r="AA23" s="14"/>
      <c r="AB23" s="14"/>
      <c r="AC23" s="14"/>
      <c r="AD23" s="14" t="str">
        <f t="shared" si="1"/>
        <v>13824396R8</v>
      </c>
      <c r="AE23" s="14"/>
      <c r="AF23" s="14"/>
      <c r="AG23" s="14"/>
    </row>
    <row r="24" spans="1:33" x14ac:dyDescent="0.25">
      <c r="A24" s="14" t="s">
        <v>6746</v>
      </c>
      <c r="B24" s="14" t="s">
        <v>6747</v>
      </c>
      <c r="C24" s="14" t="s">
        <v>78</v>
      </c>
      <c r="D24" s="14" t="s">
        <v>79</v>
      </c>
      <c r="E24" s="14">
        <v>1252149</v>
      </c>
      <c r="F24" s="35">
        <v>45432</v>
      </c>
      <c r="G24" s="14" t="s">
        <v>5301</v>
      </c>
      <c r="H24" s="14"/>
      <c r="I24" s="14"/>
      <c r="J24" s="14" t="s">
        <v>268</v>
      </c>
      <c r="K24" s="14">
        <v>550</v>
      </c>
      <c r="L24" s="14"/>
      <c r="M24" s="14"/>
      <c r="N24" s="14"/>
      <c r="O24" s="14"/>
      <c r="P24" s="14"/>
      <c r="Q24" s="14"/>
      <c r="R24" s="14"/>
      <c r="S24" s="14"/>
      <c r="T24" s="14"/>
      <c r="U24" s="14"/>
      <c r="V24" s="35">
        <v>45435</v>
      </c>
      <c r="W24" s="14"/>
      <c r="X24" s="14" t="str">
        <f t="shared" si="0"/>
        <v>2024-WFD-1011-13970758R6</v>
      </c>
      <c r="Y24" s="14"/>
      <c r="Z24" s="14">
        <f ca="1">IF(AND(ISBLANK(F24), ISBLANK(V24)), "", NETWORKDAYS.INTL(F24, IF(V24="", TODAY(), V24), "0000110", DATA!$B$2:$B$200))</f>
        <v>4</v>
      </c>
      <c r="AA24" s="14"/>
      <c r="AB24" s="14"/>
      <c r="AC24" s="14"/>
      <c r="AD24" s="14" t="str">
        <f t="shared" si="1"/>
        <v>13970758R6</v>
      </c>
      <c r="AE24" s="14"/>
      <c r="AF24" s="14"/>
      <c r="AG24" s="14"/>
    </row>
    <row r="25" spans="1:33" x14ac:dyDescent="0.25">
      <c r="A25" s="14" t="s">
        <v>6748</v>
      </c>
      <c r="B25" s="14" t="s">
        <v>6749</v>
      </c>
      <c r="C25" s="14" t="s">
        <v>78</v>
      </c>
      <c r="D25" s="14" t="s">
        <v>79</v>
      </c>
      <c r="E25" s="14">
        <v>1252149</v>
      </c>
      <c r="F25" s="35">
        <v>45435</v>
      </c>
      <c r="G25" s="14" t="s">
        <v>5301</v>
      </c>
      <c r="H25" s="14"/>
      <c r="I25" s="14"/>
      <c r="J25" s="14" t="s">
        <v>40</v>
      </c>
      <c r="K25" s="14">
        <v>4171</v>
      </c>
      <c r="L25" s="14"/>
      <c r="M25" s="14"/>
      <c r="N25" s="14"/>
      <c r="O25" s="14"/>
      <c r="P25" s="14"/>
      <c r="Q25" s="14"/>
      <c r="R25" s="14"/>
      <c r="S25" s="14"/>
      <c r="T25" s="14"/>
      <c r="U25" s="14"/>
      <c r="V25" s="35">
        <v>45442</v>
      </c>
      <c r="W25" s="14"/>
      <c r="X25" s="14" t="str">
        <f t="shared" si="0"/>
        <v>2024-WFD-1012-13955536R6</v>
      </c>
      <c r="Y25" s="14"/>
      <c r="Z25" s="14">
        <f ca="1">IF(AND(ISBLANK(F25), ISBLANK(V25)), "", NETWORKDAYS.INTL(F25, IF(V25="", TODAY(), V25), "0000110", DATA!$B$2:$B$200))</f>
        <v>6</v>
      </c>
      <c r="AA25" s="14"/>
      <c r="AB25" s="14"/>
      <c r="AC25" s="14"/>
      <c r="AD25" s="14" t="str">
        <f t="shared" si="1"/>
        <v>13955536R6</v>
      </c>
      <c r="AE25" s="14"/>
      <c r="AF25" s="14"/>
      <c r="AG25" s="14"/>
    </row>
    <row r="26" spans="1:33" x14ac:dyDescent="0.25">
      <c r="A26" s="14" t="s">
        <v>6750</v>
      </c>
      <c r="B26" s="14" t="s">
        <v>6751</v>
      </c>
      <c r="C26" s="14" t="s">
        <v>78</v>
      </c>
      <c r="D26" s="14" t="s">
        <v>79</v>
      </c>
      <c r="E26" s="14">
        <v>1252149</v>
      </c>
      <c r="F26" s="35">
        <v>45447</v>
      </c>
      <c r="G26" s="14" t="s">
        <v>5301</v>
      </c>
      <c r="H26" s="14"/>
      <c r="I26" s="14"/>
      <c r="J26" s="14" t="s">
        <v>40</v>
      </c>
      <c r="K26" s="14">
        <v>4171</v>
      </c>
      <c r="L26" s="14"/>
      <c r="M26" s="14"/>
      <c r="N26" s="14"/>
      <c r="O26" s="14"/>
      <c r="P26" s="14"/>
      <c r="Q26" s="14"/>
      <c r="R26" s="14"/>
      <c r="S26" s="14"/>
      <c r="T26" s="14"/>
      <c r="U26" s="14"/>
      <c r="V26" s="35">
        <v>45473</v>
      </c>
      <c r="W26" s="14"/>
      <c r="X26" s="14" t="str">
        <f t="shared" si="0"/>
        <v>2024-WFD-1013-13824396R9</v>
      </c>
      <c r="Y26" s="14"/>
      <c r="Z26" s="14">
        <f ca="1">IF(AND(ISBLANK(F26), ISBLANK(V26)), "", NETWORKDAYS.INTL(F26, IF(V26="", TODAY(), V26), "0000110", DATA!$B$2:$B$200))</f>
        <v>15</v>
      </c>
      <c r="AA26" s="14"/>
      <c r="AB26" s="14"/>
      <c r="AC26" s="14"/>
      <c r="AD26" s="14" t="str">
        <f t="shared" si="1"/>
        <v>13824396R9</v>
      </c>
      <c r="AE26" s="14"/>
      <c r="AF26" s="14"/>
      <c r="AG26" s="14"/>
    </row>
    <row r="27" spans="1:33" x14ac:dyDescent="0.25">
      <c r="A27" s="14" t="s">
        <v>6752</v>
      </c>
      <c r="B27" s="14" t="s">
        <v>6753</v>
      </c>
      <c r="C27" s="14" t="s">
        <v>78</v>
      </c>
      <c r="D27" s="14" t="s">
        <v>79</v>
      </c>
      <c r="E27" s="14">
        <v>1252149</v>
      </c>
      <c r="F27" s="35">
        <v>45463</v>
      </c>
      <c r="G27" s="14" t="s">
        <v>5301</v>
      </c>
      <c r="H27" s="14"/>
      <c r="I27" s="14"/>
      <c r="J27" s="14" t="s">
        <v>40</v>
      </c>
      <c r="K27" s="14">
        <v>4146</v>
      </c>
      <c r="L27" s="14"/>
      <c r="M27" s="14"/>
      <c r="N27" s="14"/>
      <c r="O27" s="14"/>
      <c r="P27" s="14"/>
      <c r="Q27" s="14"/>
      <c r="R27" s="14"/>
      <c r="S27" s="14"/>
      <c r="T27" s="14"/>
      <c r="U27" s="14"/>
      <c r="V27" s="35">
        <v>45475</v>
      </c>
      <c r="W27" s="14"/>
      <c r="X27" s="14" t="str">
        <f t="shared" si="0"/>
        <v>2024-WFD-1014-13955536R7</v>
      </c>
      <c r="Y27" s="14"/>
      <c r="Z27" s="14">
        <f ca="1">IF(AND(ISBLANK(F27), ISBLANK(V27)), "", NETWORKDAYS.INTL(F27, IF(V27="", TODAY(), V27), "0000110", DATA!$B$2:$B$200))</f>
        <v>9</v>
      </c>
      <c r="AA27" s="14"/>
      <c r="AB27" s="14"/>
      <c r="AC27" s="14"/>
      <c r="AD27" s="14" t="str">
        <f t="shared" si="1"/>
        <v>13955536R7</v>
      </c>
      <c r="AE27" s="14"/>
      <c r="AF27" s="14"/>
      <c r="AG27" s="14"/>
    </row>
    <row r="28" spans="1:33" x14ac:dyDescent="0.25">
      <c r="A28" s="14" t="s">
        <v>6754</v>
      </c>
      <c r="B28" s="14" t="s">
        <v>6755</v>
      </c>
      <c r="C28" s="14" t="s">
        <v>78</v>
      </c>
      <c r="D28" s="14" t="s">
        <v>79</v>
      </c>
      <c r="E28" s="14">
        <v>1252149</v>
      </c>
      <c r="F28" s="35">
        <v>45488</v>
      </c>
      <c r="G28" s="14" t="s">
        <v>5301</v>
      </c>
      <c r="H28" s="14"/>
      <c r="I28" s="14"/>
      <c r="J28" s="14" t="s">
        <v>40</v>
      </c>
      <c r="K28" s="14">
        <v>4418</v>
      </c>
      <c r="L28" s="14"/>
      <c r="M28" s="14"/>
      <c r="N28" s="14"/>
      <c r="O28" s="14"/>
      <c r="P28" s="14"/>
      <c r="Q28" s="14"/>
      <c r="R28" s="14"/>
      <c r="S28" s="14"/>
      <c r="T28" s="14"/>
      <c r="U28" s="14"/>
      <c r="V28" s="35">
        <v>45491</v>
      </c>
      <c r="W28" s="14"/>
      <c r="X28" s="14" t="str">
        <f t="shared" si="0"/>
        <v>2024-WFD-1015-13970758R7</v>
      </c>
      <c r="Y28" s="14"/>
      <c r="Z28" s="14">
        <f ca="1">IF(AND(ISBLANK(F28), ISBLANK(V28)), "", NETWORKDAYS.INTL(F28, IF(V28="", TODAY(), V28), "0000110", DATA!$B$2:$B$200))</f>
        <v>4</v>
      </c>
      <c r="AA28" s="14"/>
      <c r="AB28" s="14"/>
      <c r="AC28" s="14"/>
      <c r="AD28" s="14" t="str">
        <f t="shared" si="1"/>
        <v>13970758R7</v>
      </c>
      <c r="AE28" s="14"/>
      <c r="AF28" s="14"/>
      <c r="AG28" s="14"/>
    </row>
    <row r="29" spans="1:33" x14ac:dyDescent="0.25">
      <c r="A29" s="14" t="s">
        <v>6756</v>
      </c>
      <c r="B29" s="14" t="s">
        <v>6757</v>
      </c>
      <c r="C29" s="14" t="s">
        <v>78</v>
      </c>
      <c r="D29" s="14" t="s">
        <v>79</v>
      </c>
      <c r="E29" s="14">
        <v>1252149</v>
      </c>
      <c r="F29" s="35">
        <v>45489</v>
      </c>
      <c r="G29" s="14" t="s">
        <v>5301</v>
      </c>
      <c r="H29" s="14"/>
      <c r="I29" s="14"/>
      <c r="J29" s="14" t="s">
        <v>506</v>
      </c>
      <c r="K29" s="14">
        <v>500</v>
      </c>
      <c r="L29" s="14"/>
      <c r="M29" s="14"/>
      <c r="N29" s="14"/>
      <c r="O29" s="14"/>
      <c r="P29" s="14"/>
      <c r="Q29" s="14"/>
      <c r="R29" s="14"/>
      <c r="S29" s="14"/>
      <c r="T29" s="14"/>
      <c r="U29" s="14"/>
      <c r="V29" s="35">
        <v>45496</v>
      </c>
      <c r="W29" s="14"/>
      <c r="X29" s="14" t="str">
        <f t="shared" si="0"/>
        <v>2024-WFD-1016-13955536R8</v>
      </c>
      <c r="Y29" s="14"/>
      <c r="Z29" s="14">
        <f ca="1">IF(AND(ISBLANK(F29), ISBLANK(V29)), "", NETWORKDAYS.INTL(F29, IF(V29="", TODAY(), V29), "0000110", DATA!$B$2:$B$200))</f>
        <v>6</v>
      </c>
      <c r="AA29" s="14"/>
      <c r="AB29" s="14"/>
      <c r="AC29" s="14"/>
      <c r="AD29" s="14" t="str">
        <f t="shared" si="1"/>
        <v>13955536R8</v>
      </c>
      <c r="AE29" s="14"/>
      <c r="AF29" s="14"/>
      <c r="AG29" s="14"/>
    </row>
    <row r="30" spans="1:33" x14ac:dyDescent="0.25">
      <c r="A30" s="14" t="s">
        <v>6758</v>
      </c>
      <c r="B30" s="14" t="s">
        <v>6759</v>
      </c>
      <c r="C30" s="58" t="s">
        <v>78</v>
      </c>
      <c r="D30" s="14" t="s">
        <v>79</v>
      </c>
      <c r="E30" s="14">
        <v>1252149</v>
      </c>
      <c r="F30" s="35">
        <v>45526</v>
      </c>
      <c r="G30" s="14" t="s">
        <v>5301</v>
      </c>
      <c r="H30" s="14"/>
      <c r="I30" s="14"/>
      <c r="J30" s="14" t="s">
        <v>268</v>
      </c>
      <c r="K30" s="14">
        <v>550</v>
      </c>
      <c r="L30" s="14"/>
      <c r="M30" s="14"/>
      <c r="N30" s="14"/>
      <c r="O30" s="14"/>
      <c r="P30" s="14"/>
      <c r="Q30" s="14"/>
      <c r="R30" s="14"/>
      <c r="S30" s="14"/>
      <c r="T30" s="14"/>
      <c r="U30" s="14"/>
      <c r="V30" s="35">
        <v>45526</v>
      </c>
      <c r="W30" s="14"/>
      <c r="X30" s="14" t="str">
        <f t="shared" si="0"/>
        <v>2024-WFD-1017-13970758R8</v>
      </c>
      <c r="Y30" s="14"/>
      <c r="Z30" s="14">
        <f ca="1">IF(AND(ISBLANK(F30), ISBLANK(V30)), "", NETWORKDAYS.INTL(F30, IF(V30="", TODAY(), V30), "0000110", DATA!$B$2:$B$200))</f>
        <v>1</v>
      </c>
      <c r="AA30" s="14"/>
      <c r="AB30" s="14"/>
      <c r="AC30" s="14"/>
      <c r="AD30" s="14" t="str">
        <f t="shared" si="1"/>
        <v>13970758R8</v>
      </c>
      <c r="AE30" s="14"/>
      <c r="AF30" s="14"/>
      <c r="AG30" s="14"/>
    </row>
    <row r="31" spans="1:33" x14ac:dyDescent="0.25">
      <c r="A31" s="14" t="s">
        <v>6760</v>
      </c>
      <c r="B31" s="14" t="s">
        <v>6761</v>
      </c>
      <c r="C31" s="58" t="s">
        <v>78</v>
      </c>
      <c r="D31" s="14" t="s">
        <v>79</v>
      </c>
      <c r="E31" s="14">
        <v>1252149</v>
      </c>
      <c r="F31" s="35">
        <v>45526</v>
      </c>
      <c r="G31" s="14" t="s">
        <v>5301</v>
      </c>
      <c r="H31" s="14"/>
      <c r="I31" s="14"/>
      <c r="J31" s="14" t="s">
        <v>40</v>
      </c>
      <c r="K31" s="14">
        <v>4665</v>
      </c>
      <c r="L31" s="14"/>
      <c r="M31" s="14"/>
      <c r="N31" s="14"/>
      <c r="O31" s="14"/>
      <c r="P31" s="14"/>
      <c r="Q31" s="14"/>
      <c r="R31" s="14"/>
      <c r="S31" s="14"/>
      <c r="T31" s="14"/>
      <c r="U31" s="14"/>
      <c r="V31" s="35">
        <v>45536</v>
      </c>
      <c r="W31" s="14"/>
      <c r="X31" s="14" t="str">
        <f t="shared" si="0"/>
        <v>2024-WFD-1018-13824396R10</v>
      </c>
      <c r="Y31" s="14"/>
      <c r="Z31" s="14">
        <f ca="1">IF(AND(ISBLANK(F31), ISBLANK(V31)), "", NETWORKDAYS.INTL(F31, IF(V31="", TODAY(), V31), "0000110", DATA!$B$2:$B$200))</f>
        <v>7</v>
      </c>
      <c r="AA31" s="14"/>
      <c r="AB31" s="14"/>
      <c r="AC31" s="14"/>
      <c r="AD31" s="14" t="str">
        <f t="shared" si="1"/>
        <v>13824396R10</v>
      </c>
      <c r="AE31" s="14"/>
      <c r="AF31" s="14"/>
      <c r="AG31" s="14"/>
    </row>
    <row r="32" spans="1:33" x14ac:dyDescent="0.25">
      <c r="A32" s="14" t="s">
        <v>6762</v>
      </c>
      <c r="B32" s="14">
        <v>14211927</v>
      </c>
      <c r="C32" s="58" t="s">
        <v>78</v>
      </c>
      <c r="D32" s="14" t="s">
        <v>79</v>
      </c>
      <c r="E32" s="14">
        <v>1252149</v>
      </c>
      <c r="F32" s="35">
        <v>45545</v>
      </c>
      <c r="G32" s="14" t="s">
        <v>5301</v>
      </c>
      <c r="H32" s="14"/>
      <c r="I32" s="14"/>
      <c r="J32" s="14" t="s">
        <v>40</v>
      </c>
      <c r="K32" s="14">
        <v>5209</v>
      </c>
      <c r="L32" s="14"/>
      <c r="M32" s="14"/>
      <c r="N32" s="14"/>
      <c r="O32" s="14"/>
      <c r="P32" s="14"/>
      <c r="Q32" s="14"/>
      <c r="R32" s="14"/>
      <c r="S32" s="14"/>
      <c r="T32" s="14"/>
      <c r="U32" s="14"/>
      <c r="V32" s="35">
        <v>45565</v>
      </c>
      <c r="W32" s="14"/>
      <c r="X32" s="14" t="str">
        <f t="shared" si="0"/>
        <v>2024-WFD-1019-14211927</v>
      </c>
      <c r="Y32" s="14"/>
      <c r="Z32" s="14">
        <f ca="1">IF(AND(ISBLANK(F32), ISBLANK(V32)), "", NETWORKDAYS.INTL(F32, IF(V32="", TODAY(), V32), "0000110", DATA!$B$2:$B$200))</f>
        <v>15</v>
      </c>
      <c r="AA32" s="14"/>
      <c r="AB32" s="14"/>
      <c r="AC32" s="14"/>
      <c r="AD32" s="14">
        <f t="shared" si="1"/>
        <v>14211927</v>
      </c>
      <c r="AE32" s="14"/>
      <c r="AF32" s="14"/>
      <c r="AG32" s="14"/>
    </row>
    <row r="33" spans="1:33" x14ac:dyDescent="0.25">
      <c r="A33" s="14" t="s">
        <v>6763</v>
      </c>
      <c r="B33" s="14">
        <v>14012924</v>
      </c>
      <c r="C33" s="58">
        <v>3.875</v>
      </c>
      <c r="D33" s="14" t="s">
        <v>79</v>
      </c>
      <c r="E33" s="14">
        <v>1252149</v>
      </c>
      <c r="F33" s="35">
        <v>45552</v>
      </c>
      <c r="G33" s="14" t="s">
        <v>5301</v>
      </c>
      <c r="H33" s="14"/>
      <c r="I33" s="14"/>
      <c r="J33" s="14" t="s">
        <v>40</v>
      </c>
      <c r="K33" s="14">
        <v>4418</v>
      </c>
      <c r="L33" s="14"/>
      <c r="M33" s="14"/>
      <c r="N33" s="14"/>
      <c r="O33" s="14"/>
      <c r="P33" s="14"/>
      <c r="Q33" s="14"/>
      <c r="R33" s="14"/>
      <c r="S33" s="14"/>
      <c r="T33" s="14"/>
      <c r="U33" s="14"/>
      <c r="V33" s="35">
        <v>45560</v>
      </c>
      <c r="W33" s="14"/>
      <c r="X33" s="14" t="str">
        <f t="shared" si="0"/>
        <v>2024-WFD-1020-14012924</v>
      </c>
      <c r="Y33" s="14"/>
      <c r="Z33" s="14">
        <f ca="1">IF(AND(ISBLANK(F33), ISBLANK(V33)), "", NETWORKDAYS.INTL(F33, IF(V33="", TODAY(), V33), "0000110", DATA!$B$2:$B$200))</f>
        <v>7</v>
      </c>
      <c r="AA33" s="14"/>
      <c r="AB33" s="14"/>
      <c r="AC33" s="14"/>
      <c r="AD33" s="14">
        <f t="shared" si="1"/>
        <v>14012924</v>
      </c>
      <c r="AE33" s="14"/>
      <c r="AF33" s="14"/>
      <c r="AG33" s="14"/>
    </row>
    <row r="34" spans="1:33" x14ac:dyDescent="0.25">
      <c r="A34" s="14" t="s">
        <v>6764</v>
      </c>
      <c r="B34" s="14" t="s">
        <v>6765</v>
      </c>
      <c r="C34" s="58" t="s">
        <v>78</v>
      </c>
      <c r="D34" s="14" t="s">
        <v>79</v>
      </c>
      <c r="E34" s="14">
        <v>1252149</v>
      </c>
      <c r="F34" s="35">
        <v>45554</v>
      </c>
      <c r="G34" s="14" t="s">
        <v>5301</v>
      </c>
      <c r="H34" s="14"/>
      <c r="I34" s="14"/>
      <c r="J34" s="14" t="s">
        <v>40</v>
      </c>
      <c r="K34" s="14">
        <v>5259</v>
      </c>
      <c r="L34" s="14"/>
      <c r="M34" s="14"/>
      <c r="N34" s="14"/>
      <c r="O34" s="14"/>
      <c r="P34" s="14"/>
      <c r="Q34" s="14"/>
      <c r="R34" s="14"/>
      <c r="S34" s="14"/>
      <c r="T34" s="14"/>
      <c r="U34" s="14"/>
      <c r="V34" s="35">
        <v>45560</v>
      </c>
      <c r="W34" s="14"/>
      <c r="X34" s="14" t="str">
        <f t="shared" si="0"/>
        <v>2024-WFD-1021-13824396R11</v>
      </c>
      <c r="Y34" s="14"/>
      <c r="Z34" s="14">
        <f ca="1">IF(AND(ISBLANK(F34), ISBLANK(V34)), "", NETWORKDAYS.INTL(F34, IF(V34="", TODAY(), V34), "0000110", DATA!$B$2:$B$200))</f>
        <v>5</v>
      </c>
      <c r="AA34" s="14"/>
      <c r="AB34" s="14"/>
      <c r="AC34" s="14"/>
      <c r="AD34" s="14" t="str">
        <f t="shared" si="1"/>
        <v>13824396R11</v>
      </c>
      <c r="AE34" s="14"/>
      <c r="AF34" s="14"/>
      <c r="AG34" s="14"/>
    </row>
    <row r="35" spans="1:33" x14ac:dyDescent="0.25">
      <c r="A35" s="14" t="s">
        <v>6766</v>
      </c>
      <c r="B35" s="14" t="s">
        <v>6767</v>
      </c>
      <c r="C35" s="58" t="s">
        <v>78</v>
      </c>
      <c r="D35" s="14" t="s">
        <v>79</v>
      </c>
      <c r="E35" s="14">
        <v>1252149</v>
      </c>
      <c r="F35" s="35">
        <v>45595</v>
      </c>
      <c r="G35" s="14" t="s">
        <v>5301</v>
      </c>
      <c r="H35" s="14"/>
      <c r="I35" s="14"/>
      <c r="J35" s="14" t="s">
        <v>40</v>
      </c>
      <c r="K35" s="14">
        <v>4196</v>
      </c>
      <c r="L35" s="14"/>
      <c r="M35" s="14"/>
      <c r="N35" s="14"/>
      <c r="O35" s="14"/>
      <c r="P35" s="14"/>
      <c r="Q35" s="14"/>
      <c r="R35" s="14"/>
      <c r="S35" s="14"/>
      <c r="T35" s="14"/>
      <c r="U35" s="14"/>
      <c r="V35" s="35">
        <v>45600</v>
      </c>
      <c r="W35" s="14"/>
      <c r="X35" s="14" t="str">
        <f t="shared" si="0"/>
        <v>2024-WFD-1022-14211927R1</v>
      </c>
      <c r="Y35" s="14"/>
      <c r="Z35" s="14">
        <f ca="1">IF(AND(ISBLANK(F35), ISBLANK(V35)), "", NETWORKDAYS.INTL(F35, IF(V35="", TODAY(), V35), "0000110", DATA!$B$2:$B$200))</f>
        <v>4</v>
      </c>
      <c r="AA35" s="14"/>
      <c r="AB35" s="14"/>
      <c r="AC35" s="14"/>
      <c r="AD35" s="14" t="str">
        <f t="shared" si="1"/>
        <v>14211927R1</v>
      </c>
      <c r="AE35" s="14"/>
      <c r="AF35" s="14"/>
      <c r="AG35" s="14"/>
    </row>
    <row r="36" spans="1:33" x14ac:dyDescent="0.25">
      <c r="A36" s="14" t="s">
        <v>6768</v>
      </c>
      <c r="B36" s="14">
        <v>14247174</v>
      </c>
      <c r="C36" s="58">
        <v>3.875</v>
      </c>
      <c r="D36" s="14" t="s">
        <v>79</v>
      </c>
      <c r="E36" s="14">
        <v>1252149</v>
      </c>
      <c r="F36" s="35">
        <v>45595</v>
      </c>
      <c r="G36" s="14" t="s">
        <v>5301</v>
      </c>
      <c r="H36" s="14"/>
      <c r="I36" s="14"/>
      <c r="J36" s="14" t="s">
        <v>40</v>
      </c>
      <c r="K36" s="14">
        <v>5903</v>
      </c>
      <c r="L36" s="14"/>
      <c r="M36" s="14"/>
      <c r="N36" s="14"/>
      <c r="O36" s="14"/>
      <c r="P36" s="14"/>
      <c r="Q36" s="14"/>
      <c r="R36" s="14"/>
      <c r="S36" s="14"/>
      <c r="T36" s="14"/>
      <c r="U36" s="14"/>
      <c r="V36" s="35">
        <v>45620</v>
      </c>
      <c r="W36" s="14"/>
      <c r="X36" s="14" t="str">
        <f t="shared" si="0"/>
        <v>2024-WFD-1023-14247174</v>
      </c>
      <c r="Y36" s="14"/>
      <c r="Z36" s="14">
        <f ca="1">IF(AND(ISBLANK(F36), ISBLANK(V36)), "", NETWORKDAYS.INTL(F36, IF(V36="", TODAY(), V36), "0000110", DATA!$B$2:$B$200))</f>
        <v>18</v>
      </c>
      <c r="AA36" s="14"/>
      <c r="AB36" s="14"/>
      <c r="AC36" s="14"/>
      <c r="AD36" s="14">
        <f t="shared" si="1"/>
        <v>14247174</v>
      </c>
      <c r="AE36" s="14"/>
      <c r="AF36" s="14"/>
      <c r="AG36" s="14"/>
    </row>
    <row r="37" spans="1:33" x14ac:dyDescent="0.25">
      <c r="A37" s="14" t="s">
        <v>6769</v>
      </c>
      <c r="B37" s="14" t="s">
        <v>6770</v>
      </c>
      <c r="C37" s="58" t="s">
        <v>78</v>
      </c>
      <c r="D37" s="14" t="s">
        <v>79</v>
      </c>
      <c r="E37" s="14">
        <v>1252149</v>
      </c>
      <c r="F37" s="35">
        <v>45599</v>
      </c>
      <c r="G37" s="14" t="s">
        <v>5301</v>
      </c>
      <c r="H37" s="14"/>
      <c r="I37" s="14"/>
      <c r="J37" s="14" t="s">
        <v>40</v>
      </c>
      <c r="K37" s="14">
        <v>6422</v>
      </c>
      <c r="L37" s="14"/>
      <c r="M37" s="14"/>
      <c r="N37" s="14"/>
      <c r="O37" s="14"/>
      <c r="P37" s="14"/>
      <c r="Q37" s="14"/>
      <c r="R37" s="14"/>
      <c r="S37" s="14"/>
      <c r="T37" s="14"/>
      <c r="U37" s="14"/>
      <c r="V37" s="35">
        <v>45617</v>
      </c>
      <c r="W37" s="14"/>
      <c r="X37" s="14" t="str">
        <f t="shared" si="0"/>
        <v>2024-WFD-1024-13970758R9</v>
      </c>
      <c r="Y37" s="14"/>
      <c r="Z37" s="14">
        <f ca="1">IF(AND(ISBLANK(F37), ISBLANK(V37)), "", NETWORKDAYS.INTL(F37, IF(V37="", TODAY(), V37), "0000110", DATA!$B$2:$B$200))</f>
        <v>15</v>
      </c>
      <c r="AA37" s="14"/>
      <c r="AB37" s="14"/>
      <c r="AC37" s="14"/>
      <c r="AD37" s="14" t="str">
        <f t="shared" si="1"/>
        <v>13970758R9</v>
      </c>
      <c r="AE37" s="14"/>
      <c r="AF37" s="14"/>
      <c r="AG37" s="14"/>
    </row>
    <row r="38" spans="1:33" x14ac:dyDescent="0.25">
      <c r="A38" s="14" t="s">
        <v>6771</v>
      </c>
      <c r="B38" s="14" t="s">
        <v>6772</v>
      </c>
      <c r="C38" s="58" t="s">
        <v>78</v>
      </c>
      <c r="D38" s="14" t="s">
        <v>79</v>
      </c>
      <c r="E38" s="14">
        <v>1252149</v>
      </c>
      <c r="F38" s="35">
        <v>45599</v>
      </c>
      <c r="G38" s="14" t="s">
        <v>5301</v>
      </c>
      <c r="H38" s="14"/>
      <c r="I38" s="14"/>
      <c r="J38" s="14" t="s">
        <v>40</v>
      </c>
      <c r="K38" s="14">
        <v>5556</v>
      </c>
      <c r="L38" s="14"/>
      <c r="M38" s="14"/>
      <c r="N38" s="14"/>
      <c r="O38" s="14"/>
      <c r="P38" s="14"/>
      <c r="Q38" s="14"/>
      <c r="R38" s="14"/>
      <c r="S38" s="14"/>
      <c r="T38" s="14"/>
      <c r="U38" s="14"/>
      <c r="V38" s="35">
        <v>45621</v>
      </c>
      <c r="W38" s="14"/>
      <c r="X38" s="14" t="str">
        <f t="shared" si="0"/>
        <v>2024-WFD-1025-13824396R12</v>
      </c>
      <c r="Y38" s="14"/>
      <c r="Z38" s="14">
        <f ca="1">IF(AND(ISBLANK(F38), ISBLANK(V38)), "", NETWORKDAYS.INTL(F38, IF(V38="", TODAY(), V38), "0000110", DATA!$B$2:$B$200))</f>
        <v>17</v>
      </c>
      <c r="AA38" s="14"/>
      <c r="AB38" s="14"/>
      <c r="AC38" s="14"/>
      <c r="AD38" s="14" t="str">
        <f t="shared" si="1"/>
        <v>13824396R12</v>
      </c>
      <c r="AE38" s="14"/>
      <c r="AF38" s="14"/>
      <c r="AG38" s="14"/>
    </row>
    <row r="39" spans="1:33" x14ac:dyDescent="0.25">
      <c r="A39" s="14" t="s">
        <v>6773</v>
      </c>
      <c r="B39" s="14" t="s">
        <v>6774</v>
      </c>
      <c r="C39" s="58">
        <v>3.875</v>
      </c>
      <c r="D39" s="14" t="s">
        <v>79</v>
      </c>
      <c r="E39" s="14">
        <v>1252149</v>
      </c>
      <c r="F39" s="35">
        <v>45618</v>
      </c>
      <c r="G39" s="14" t="s">
        <v>5301</v>
      </c>
      <c r="H39" s="14"/>
      <c r="I39" s="14"/>
      <c r="J39" s="14" t="s">
        <v>40</v>
      </c>
      <c r="K39" s="14">
        <v>4790</v>
      </c>
      <c r="L39" s="14"/>
      <c r="M39" s="14"/>
      <c r="N39" s="14"/>
      <c r="O39" s="14"/>
      <c r="P39" s="14"/>
      <c r="Q39" s="14"/>
      <c r="R39" s="14"/>
      <c r="S39" s="14"/>
      <c r="T39" s="14"/>
      <c r="U39" s="14"/>
      <c r="V39" s="35">
        <v>45629</v>
      </c>
      <c r="W39" s="14"/>
      <c r="X39" s="14" t="str">
        <f t="shared" si="0"/>
        <v>2024-WFD-1026-14012924R1</v>
      </c>
      <c r="Y39" s="14"/>
      <c r="Z39" s="14">
        <f ca="1">IF(AND(ISBLANK(F39), ISBLANK(V39)), "", NETWORKDAYS.INTL(F39, IF(V39="", TODAY(), V39), "0000110", DATA!$B$2:$B$200))</f>
        <v>8</v>
      </c>
      <c r="AA39" s="14"/>
      <c r="AB39" s="14"/>
      <c r="AC39" s="14"/>
      <c r="AD39" s="14" t="str">
        <f t="shared" si="1"/>
        <v>14012924R1</v>
      </c>
      <c r="AE39" s="14"/>
      <c r="AF39" s="14"/>
      <c r="AG39" s="14"/>
    </row>
    <row r="40" spans="1:33" x14ac:dyDescent="0.25">
      <c r="A40" s="14" t="s">
        <v>6775</v>
      </c>
      <c r="B40" s="14" t="s">
        <v>6776</v>
      </c>
      <c r="C40" s="58" t="s">
        <v>78</v>
      </c>
      <c r="D40" s="14" t="s">
        <v>79</v>
      </c>
      <c r="E40" s="14">
        <v>1252149</v>
      </c>
      <c r="F40" s="35">
        <v>45630</v>
      </c>
      <c r="G40" s="14" t="s">
        <v>5301</v>
      </c>
      <c r="H40" s="14"/>
      <c r="I40" s="14"/>
      <c r="J40" s="14" t="s">
        <v>40</v>
      </c>
      <c r="K40" s="14">
        <v>5259</v>
      </c>
      <c r="L40" s="14"/>
      <c r="M40" s="14"/>
      <c r="N40" s="14"/>
      <c r="O40" s="14"/>
      <c r="P40" s="14"/>
      <c r="Q40" s="14"/>
      <c r="R40" s="14"/>
      <c r="S40" s="14"/>
      <c r="T40" s="14"/>
      <c r="U40" s="14"/>
      <c r="V40" s="35">
        <v>45637</v>
      </c>
      <c r="W40" s="14"/>
      <c r="X40" s="14" t="str">
        <f t="shared" si="0"/>
        <v>2024-WFD-1027-14211927R2</v>
      </c>
      <c r="Y40" s="14"/>
      <c r="Z40" s="14">
        <f ca="1">IF(AND(ISBLANK(F40), ISBLANK(V40)), "", NETWORKDAYS.INTL(F40, IF(V40="", TODAY(), V40), "0000110", DATA!$B$2:$B$200))</f>
        <v>6</v>
      </c>
      <c r="AA40" s="14"/>
      <c r="AB40" s="14"/>
      <c r="AC40" s="14"/>
      <c r="AD40" s="14" t="str">
        <f t="shared" si="1"/>
        <v>14211927R2</v>
      </c>
      <c r="AE40" s="14"/>
      <c r="AF40" s="14"/>
      <c r="AG40" s="14"/>
    </row>
    <row r="41" spans="1:33" x14ac:dyDescent="0.25">
      <c r="A41" s="14" t="s">
        <v>6777</v>
      </c>
      <c r="B41" s="14" t="s">
        <v>6778</v>
      </c>
      <c r="C41" s="58" t="s">
        <v>78</v>
      </c>
      <c r="D41" s="14" t="s">
        <v>79</v>
      </c>
      <c r="E41" s="14">
        <v>1252149</v>
      </c>
      <c r="F41" s="35">
        <v>45630</v>
      </c>
      <c r="G41" s="14" t="s">
        <v>5301</v>
      </c>
      <c r="H41" s="14"/>
      <c r="I41" s="14"/>
      <c r="J41" s="14" t="s">
        <v>40</v>
      </c>
      <c r="K41" s="14">
        <v>5548</v>
      </c>
      <c r="L41" s="14"/>
      <c r="M41" s="14"/>
      <c r="N41" s="14"/>
      <c r="O41" s="14"/>
      <c r="P41" s="14"/>
      <c r="Q41" s="14"/>
      <c r="R41" s="14"/>
      <c r="S41" s="14"/>
      <c r="T41" s="14"/>
      <c r="U41" s="14"/>
      <c r="V41" s="35">
        <v>45650</v>
      </c>
      <c r="W41" s="14"/>
      <c r="X41" s="14" t="str">
        <f t="shared" si="0"/>
        <v>2024-WFD-1028-13970758R10</v>
      </c>
      <c r="Y41" s="14"/>
      <c r="Z41" s="14">
        <f ca="1">IF(AND(ISBLANK(F41), ISBLANK(V41)), "", NETWORKDAYS.INTL(F41, IF(V41="", TODAY(), V41), "0000110", DATA!$B$2:$B$200))</f>
        <v>15</v>
      </c>
      <c r="AA41" s="14"/>
      <c r="AB41" s="14"/>
      <c r="AC41" s="14"/>
      <c r="AD41" s="14" t="str">
        <f t="shared" si="1"/>
        <v>13970758R10</v>
      </c>
      <c r="AE41" s="14"/>
      <c r="AF41" s="14"/>
      <c r="AG41" s="14"/>
    </row>
    <row r="42" spans="1:33" x14ac:dyDescent="0.25">
      <c r="A42" s="14" t="s">
        <v>6779</v>
      </c>
      <c r="B42" s="14" t="s">
        <v>6780</v>
      </c>
      <c r="C42" s="58">
        <v>3.875</v>
      </c>
      <c r="D42" s="14" t="s">
        <v>79</v>
      </c>
      <c r="E42" s="14">
        <v>1252149</v>
      </c>
      <c r="F42" s="35">
        <v>45642</v>
      </c>
      <c r="G42" s="14" t="s">
        <v>5301</v>
      </c>
      <c r="H42" s="14"/>
      <c r="I42" s="14"/>
      <c r="J42" s="14" t="s">
        <v>40</v>
      </c>
      <c r="K42" s="14">
        <v>5531</v>
      </c>
      <c r="L42" s="14"/>
      <c r="M42" s="14"/>
      <c r="N42" s="14"/>
      <c r="O42" s="14"/>
      <c r="P42" s="14"/>
      <c r="Q42" s="14"/>
      <c r="R42" s="14"/>
      <c r="S42" s="14"/>
      <c r="T42" s="14"/>
      <c r="U42" s="14"/>
      <c r="V42" s="35">
        <v>45648</v>
      </c>
      <c r="W42" s="14"/>
      <c r="X42" s="14" t="str">
        <f t="shared" si="0"/>
        <v>2024-WFD-1029-14247174R1</v>
      </c>
      <c r="Y42" s="14"/>
      <c r="Z42" s="14">
        <f ca="1">IF(AND(ISBLANK(F42), ISBLANK(V42)), "", NETWORKDAYS.INTL(F42, IF(V42="", TODAY(), V42), "0000110", DATA!$B$2:$B$200))</f>
        <v>5</v>
      </c>
      <c r="AA42" s="14"/>
      <c r="AB42" s="14"/>
      <c r="AC42" s="14"/>
      <c r="AD42" s="14" t="str">
        <f t="shared" si="1"/>
        <v>14247174R1</v>
      </c>
      <c r="AE42" s="14"/>
      <c r="AF42" s="14"/>
      <c r="AG42" s="14"/>
    </row>
    <row r="43" spans="1:33" x14ac:dyDescent="0.25">
      <c r="A43" s="14" t="s">
        <v>6781</v>
      </c>
      <c r="B43" s="14" t="s">
        <v>6782</v>
      </c>
      <c r="C43" s="58">
        <v>3.875</v>
      </c>
      <c r="D43" s="14" t="s">
        <v>79</v>
      </c>
      <c r="E43" s="14">
        <v>1252149</v>
      </c>
      <c r="F43" s="35">
        <v>45642</v>
      </c>
      <c r="G43" s="14" t="s">
        <v>5301</v>
      </c>
      <c r="H43" s="14"/>
      <c r="I43" s="14"/>
      <c r="J43" s="14" t="s">
        <v>40</v>
      </c>
      <c r="K43" s="14">
        <v>5866</v>
      </c>
      <c r="L43" s="14"/>
      <c r="M43" s="14"/>
      <c r="N43" s="14"/>
      <c r="O43" s="14"/>
      <c r="P43" s="14"/>
      <c r="Q43" s="14"/>
      <c r="R43" s="14"/>
      <c r="S43" s="14"/>
      <c r="T43" s="14"/>
      <c r="U43" s="14"/>
      <c r="V43" s="35">
        <v>45648</v>
      </c>
      <c r="W43" s="14"/>
      <c r="X43" s="14" t="str">
        <f t="shared" si="0"/>
        <v>2024-WFD-1030-14012924R2</v>
      </c>
      <c r="Y43" s="14"/>
      <c r="Z43" s="14">
        <f ca="1">IF(AND(ISBLANK(F43), ISBLANK(V43)), "", NETWORKDAYS.INTL(F43, IF(V43="", TODAY(), V43), "0000110", DATA!$B$2:$B$200))</f>
        <v>5</v>
      </c>
      <c r="AA43" s="14"/>
      <c r="AB43" s="14"/>
      <c r="AC43" s="14"/>
      <c r="AD43" s="14" t="str">
        <f t="shared" si="1"/>
        <v>14012924R2</v>
      </c>
      <c r="AE43" s="14"/>
      <c r="AF43" s="14"/>
      <c r="AG43" s="14"/>
    </row>
    <row r="44" spans="1:33" x14ac:dyDescent="0.25">
      <c r="A44" s="14" t="s">
        <v>6783</v>
      </c>
      <c r="B44" s="14" t="s">
        <v>6784</v>
      </c>
      <c r="C44" s="58">
        <v>3.875</v>
      </c>
      <c r="D44" s="14" t="s">
        <v>79</v>
      </c>
      <c r="E44" s="14">
        <v>1252149</v>
      </c>
      <c r="F44" s="35">
        <v>45678</v>
      </c>
      <c r="G44" s="14" t="s">
        <v>5301</v>
      </c>
      <c r="H44" s="14"/>
      <c r="I44" s="14"/>
      <c r="J44" s="14" t="s">
        <v>268</v>
      </c>
      <c r="K44" s="14">
        <v>550</v>
      </c>
      <c r="L44" s="14"/>
      <c r="M44" s="14"/>
      <c r="N44" s="14" t="s">
        <v>36</v>
      </c>
      <c r="O44" s="14" t="s">
        <v>36</v>
      </c>
      <c r="P44" s="14"/>
      <c r="Q44" s="14"/>
      <c r="R44" s="14"/>
      <c r="S44" s="14"/>
      <c r="T44" s="14"/>
      <c r="U44" s="14"/>
      <c r="V44" s="35">
        <v>45683</v>
      </c>
      <c r="W44" s="14"/>
      <c r="X44" s="14" t="str">
        <f t="shared" si="0"/>
        <v>2025-WFD-1001-14012924R3</v>
      </c>
      <c r="Y44" s="14"/>
      <c r="Z44" s="14">
        <f ca="1">IF(AND(ISBLANK(F44), ISBLANK(V44)), "", NETWORKDAYS.INTL(F44, IF(V44="", TODAY(), V44), "0000110", DATA!$B$2:$B$200))</f>
        <v>4</v>
      </c>
      <c r="AA44" s="14"/>
      <c r="AB44" s="14"/>
      <c r="AC44" s="14"/>
      <c r="AD44" s="14" t="str">
        <f t="shared" si="1"/>
        <v>14012924R3</v>
      </c>
      <c r="AE44" s="14"/>
      <c r="AF44" s="14"/>
      <c r="AG44" s="14"/>
    </row>
    <row r="45" spans="1:33" x14ac:dyDescent="0.25">
      <c r="A45" s="14" t="s">
        <v>6785</v>
      </c>
      <c r="B45" s="14" t="s">
        <v>6786</v>
      </c>
      <c r="C45" s="58">
        <v>3.875</v>
      </c>
      <c r="D45" s="14" t="s">
        <v>79</v>
      </c>
      <c r="E45" s="14">
        <v>1252149</v>
      </c>
      <c r="F45" s="35">
        <v>45679</v>
      </c>
      <c r="G45" s="14" t="s">
        <v>5301</v>
      </c>
      <c r="H45" s="14"/>
      <c r="I45" s="14"/>
      <c r="J45" s="14" t="s">
        <v>40</v>
      </c>
      <c r="K45" s="14">
        <v>4740</v>
      </c>
      <c r="L45" s="14"/>
      <c r="M45" s="14"/>
      <c r="N45" s="14" t="s">
        <v>3579</v>
      </c>
      <c r="O45" s="14" t="s">
        <v>3578</v>
      </c>
      <c r="P45" s="14"/>
      <c r="Q45" s="14"/>
      <c r="R45" s="14"/>
      <c r="S45" s="14"/>
      <c r="T45" s="14"/>
      <c r="U45" s="14"/>
      <c r="V45" s="101">
        <v>45694</v>
      </c>
      <c r="W45" s="14"/>
      <c r="X45" s="14" t="str">
        <f t="shared" si="0"/>
        <v>2025-WFD-1002-14247174R2</v>
      </c>
      <c r="Y45" s="14"/>
      <c r="Z45" s="14">
        <f ca="1">IF(AND(ISBLANK(F45), ISBLANK(V45)), "", NETWORKDAYS.INTL(F45, IF(V45="", TODAY(), V45), "0000110", DATA!$B$2:$B$200))</f>
        <v>12</v>
      </c>
      <c r="AA45" s="14"/>
      <c r="AB45" s="14"/>
      <c r="AC45" s="14"/>
      <c r="AD45" s="14" t="str">
        <f t="shared" si="1"/>
        <v>14247174R2</v>
      </c>
      <c r="AE45" s="14"/>
      <c r="AF45" s="14"/>
      <c r="AG45" s="14"/>
    </row>
    <row r="46" spans="1:33" x14ac:dyDescent="0.25">
      <c r="A46" s="14" t="s">
        <v>6787</v>
      </c>
      <c r="B46" s="14" t="s">
        <v>6788</v>
      </c>
      <c r="C46" s="58" t="s">
        <v>78</v>
      </c>
      <c r="D46" s="14" t="s">
        <v>79</v>
      </c>
      <c r="E46" s="14">
        <v>1252149</v>
      </c>
      <c r="F46" s="35">
        <v>45691</v>
      </c>
      <c r="G46" s="14" t="s">
        <v>5301</v>
      </c>
      <c r="H46" s="14"/>
      <c r="I46" s="14"/>
      <c r="J46" s="14" t="s">
        <v>40</v>
      </c>
      <c r="K46" s="14">
        <v>4393</v>
      </c>
      <c r="L46" s="14"/>
      <c r="M46" s="14"/>
      <c r="N46" s="14" t="s">
        <v>3579</v>
      </c>
      <c r="O46" s="14" t="s">
        <v>3578</v>
      </c>
      <c r="P46" s="14"/>
      <c r="Q46" s="14"/>
      <c r="R46" s="14"/>
      <c r="S46" s="14"/>
      <c r="T46" s="14"/>
      <c r="U46" s="14"/>
      <c r="V46" s="101">
        <v>45697</v>
      </c>
      <c r="W46" s="14"/>
      <c r="X46" s="14" t="str">
        <f t="shared" si="0"/>
        <v>2025-WFD-1003-14211927R3</v>
      </c>
      <c r="Y46" s="14"/>
      <c r="Z46" s="14">
        <f ca="1">IF(AND(ISBLANK(F46), ISBLANK(V46)), "", NETWORKDAYS.INTL(F46, IF(V46="", TODAY(), V46), "0000110", DATA!$B$2:$B$200))</f>
        <v>5</v>
      </c>
      <c r="AA46" s="14"/>
      <c r="AB46" s="14"/>
      <c r="AC46" s="14"/>
      <c r="AD46" s="14" t="str">
        <f t="shared" si="1"/>
        <v>14211927R3</v>
      </c>
      <c r="AE46" s="14"/>
      <c r="AF46" s="14"/>
      <c r="AG46" s="14"/>
    </row>
    <row r="47" spans="1:33" x14ac:dyDescent="0.25">
      <c r="A47" s="14" t="s">
        <v>6789</v>
      </c>
      <c r="B47" s="14" t="s">
        <v>6790</v>
      </c>
      <c r="C47" s="58" t="s">
        <v>78</v>
      </c>
      <c r="D47" s="14" t="s">
        <v>79</v>
      </c>
      <c r="E47" s="14">
        <v>1252149</v>
      </c>
      <c r="F47" s="35">
        <v>45706</v>
      </c>
      <c r="G47" s="14" t="s">
        <v>5301</v>
      </c>
      <c r="H47" s="14"/>
      <c r="I47" s="14"/>
      <c r="J47" s="14" t="s">
        <v>40</v>
      </c>
      <c r="K47" s="14">
        <v>5359</v>
      </c>
      <c r="L47" s="14"/>
      <c r="M47" s="14"/>
      <c r="N47" s="14" t="s">
        <v>3579</v>
      </c>
      <c r="O47" s="14" t="s">
        <v>3578</v>
      </c>
      <c r="P47" s="14"/>
      <c r="Q47" s="14"/>
      <c r="R47" s="14"/>
      <c r="S47" s="14"/>
      <c r="T47" s="14"/>
      <c r="U47" s="14"/>
      <c r="V47" s="101">
        <v>45709</v>
      </c>
      <c r="W47" s="14"/>
      <c r="X47" s="14" t="str">
        <f t="shared" si="0"/>
        <v>2025-WFD-1004-13970758R11</v>
      </c>
      <c r="Y47" s="14"/>
      <c r="Z47" s="14">
        <f ca="1">IF(AND(ISBLANK(F47), ISBLANK(V47)), "", NETWORKDAYS.INTL(F47, IF(V47="", TODAY(), V47), "0000110", DATA!$B$2:$B$200))</f>
        <v>3</v>
      </c>
      <c r="AA47" s="14"/>
      <c r="AB47" s="14"/>
      <c r="AC47" s="14"/>
      <c r="AD47" s="14" t="str">
        <f t="shared" si="1"/>
        <v>13970758R11</v>
      </c>
      <c r="AE47" s="14"/>
      <c r="AF47" s="14"/>
      <c r="AG47" s="14"/>
    </row>
    <row r="48" spans="1:33" x14ac:dyDescent="0.25">
      <c r="A48" s="14" t="s">
        <v>6791</v>
      </c>
      <c r="B48" s="14" t="s">
        <v>6792</v>
      </c>
      <c r="C48" s="58">
        <v>3.875</v>
      </c>
      <c r="D48" s="14" t="s">
        <v>79</v>
      </c>
      <c r="E48" s="14">
        <v>1252149</v>
      </c>
      <c r="F48" s="35">
        <v>45712</v>
      </c>
      <c r="G48" s="14" t="s">
        <v>5301</v>
      </c>
      <c r="H48" s="14"/>
      <c r="I48" s="14"/>
      <c r="J48" s="14" t="s">
        <v>40</v>
      </c>
      <c r="K48" s="14">
        <v>5234</v>
      </c>
      <c r="L48" s="14"/>
      <c r="M48" s="14"/>
      <c r="N48" s="14" t="s">
        <v>3579</v>
      </c>
      <c r="O48" s="14" t="s">
        <v>3578</v>
      </c>
      <c r="P48" s="14"/>
      <c r="Q48" s="14"/>
      <c r="R48" s="14"/>
      <c r="S48" s="14"/>
      <c r="T48" s="14"/>
      <c r="U48" s="14" t="s">
        <v>5302</v>
      </c>
      <c r="V48" s="101">
        <v>45712</v>
      </c>
      <c r="W48" s="14"/>
      <c r="X48" s="14" t="str">
        <f t="shared" si="0"/>
        <v>2025-WFD-1005-14012924R4</v>
      </c>
      <c r="Y48" s="14"/>
      <c r="Z48" s="14">
        <f ca="1">IF(AND(ISBLANK(F48), ISBLANK(V48)), "", NETWORKDAYS.INTL(F48, IF(V48="", TODAY(), V48), "0000110", DATA!$B$2:$B$200))</f>
        <v>1</v>
      </c>
      <c r="AA48" s="14"/>
      <c r="AB48" s="14"/>
      <c r="AC48" s="14"/>
      <c r="AD48" s="14" t="str">
        <f t="shared" si="1"/>
        <v>14012924R4</v>
      </c>
      <c r="AE48" s="14"/>
      <c r="AF48" s="14"/>
      <c r="AG48" s="14"/>
    </row>
    <row r="49" spans="1:33" x14ac:dyDescent="0.25">
      <c r="A49" s="14" t="s">
        <v>6793</v>
      </c>
      <c r="B49" s="14" t="s">
        <v>6794</v>
      </c>
      <c r="C49" s="58" t="s">
        <v>78</v>
      </c>
      <c r="D49" s="14" t="s">
        <v>79</v>
      </c>
      <c r="E49" s="14">
        <v>1252149</v>
      </c>
      <c r="F49" s="35">
        <v>45721</v>
      </c>
      <c r="G49" s="14" t="s">
        <v>5301</v>
      </c>
      <c r="H49" s="14"/>
      <c r="I49" s="14"/>
      <c r="J49" s="14" t="s">
        <v>40</v>
      </c>
      <c r="K49" s="14">
        <v>5012</v>
      </c>
      <c r="L49" s="14"/>
      <c r="M49" s="14"/>
      <c r="N49" s="14" t="s">
        <v>3579</v>
      </c>
      <c r="O49" s="14" t="s">
        <v>3578</v>
      </c>
      <c r="P49" s="14"/>
      <c r="Q49" s="14"/>
      <c r="R49" s="14"/>
      <c r="S49" s="14"/>
      <c r="T49" s="14"/>
      <c r="U49" s="14"/>
      <c r="V49" s="101">
        <v>45726</v>
      </c>
      <c r="W49" s="14"/>
      <c r="X49" s="14" t="str">
        <f t="shared" si="0"/>
        <v>2025-WFD-1006-13970758R12</v>
      </c>
      <c r="Y49" s="14"/>
      <c r="Z49" s="14">
        <f ca="1">IF(AND(ISBLANK(F49), ISBLANK(V49)), "", NETWORKDAYS.INTL(F49, IF(V49="", TODAY(), V49), "0000110", DATA!$B$2:$B$200))</f>
        <v>4</v>
      </c>
      <c r="AA49" s="14"/>
      <c r="AB49" s="14"/>
      <c r="AC49" s="14"/>
      <c r="AD49" s="14" t="str">
        <f t="shared" si="1"/>
        <v>13970758R12</v>
      </c>
      <c r="AE49" s="14"/>
      <c r="AF49" s="14"/>
      <c r="AG49" s="14"/>
    </row>
    <row r="50" spans="1:33" x14ac:dyDescent="0.25">
      <c r="A50" s="14" t="s">
        <v>6795</v>
      </c>
      <c r="B50" s="14" t="s">
        <v>6796</v>
      </c>
      <c r="C50" s="58" t="s">
        <v>78</v>
      </c>
      <c r="D50" s="14" t="s">
        <v>79</v>
      </c>
      <c r="E50" s="14">
        <v>1252149</v>
      </c>
      <c r="F50" s="35">
        <v>45725</v>
      </c>
      <c r="G50" s="14" t="s">
        <v>5301</v>
      </c>
      <c r="H50" s="14"/>
      <c r="I50" s="14"/>
      <c r="J50" s="14" t="s">
        <v>40</v>
      </c>
      <c r="K50" s="14">
        <v>6297</v>
      </c>
      <c r="L50" s="14"/>
      <c r="M50" s="14"/>
      <c r="N50" s="14" t="s">
        <v>3579</v>
      </c>
      <c r="O50" s="14" t="s">
        <v>3578</v>
      </c>
      <c r="P50" s="14"/>
      <c r="Q50" s="14"/>
      <c r="R50" s="14"/>
      <c r="S50" s="14"/>
      <c r="T50" s="14"/>
      <c r="U50" s="14" t="s">
        <v>5303</v>
      </c>
      <c r="V50" s="35">
        <v>45753</v>
      </c>
      <c r="W50" s="14"/>
      <c r="X50" s="14" t="str">
        <f t="shared" si="0"/>
        <v>2025-WFD-1007-14211927R4</v>
      </c>
      <c r="Y50" s="14"/>
      <c r="Z50" s="14">
        <f ca="1">IF(AND(ISBLANK(F50), ISBLANK(V50)), "", NETWORKDAYS.INTL(F50, IF(V50="", TODAY(), V50), "0000110", DATA!$B$2:$B$200))</f>
        <v>17</v>
      </c>
      <c r="AA50" s="14"/>
      <c r="AB50" s="14"/>
      <c r="AC50" s="14"/>
      <c r="AD50" s="14" t="str">
        <f t="shared" si="1"/>
        <v>14211927R4</v>
      </c>
      <c r="AE50" s="14"/>
      <c r="AF50" s="14"/>
      <c r="AG50" s="14"/>
    </row>
    <row r="51" spans="1:33" x14ac:dyDescent="0.25">
      <c r="A51" s="14" t="s">
        <v>6797</v>
      </c>
      <c r="B51" s="14" t="s">
        <v>6798</v>
      </c>
      <c r="C51" s="58">
        <v>3.875</v>
      </c>
      <c r="D51" s="14" t="s">
        <v>79</v>
      </c>
      <c r="E51" s="14">
        <v>1252149</v>
      </c>
      <c r="F51" s="35">
        <v>45726</v>
      </c>
      <c r="G51" s="14" t="s">
        <v>5301</v>
      </c>
      <c r="H51" s="14"/>
      <c r="I51" s="14"/>
      <c r="J51" s="14" t="s">
        <v>40</v>
      </c>
      <c r="K51" s="14">
        <v>5209</v>
      </c>
      <c r="L51" s="14"/>
      <c r="M51" s="14"/>
      <c r="N51" s="14" t="s">
        <v>3579</v>
      </c>
      <c r="O51" s="14" t="s">
        <v>3578</v>
      </c>
      <c r="P51" s="14"/>
      <c r="Q51" s="14"/>
      <c r="R51" s="14"/>
      <c r="S51" s="14"/>
      <c r="T51" s="14"/>
      <c r="U51" s="14" t="s">
        <v>5304</v>
      </c>
      <c r="V51" s="35">
        <v>45734</v>
      </c>
      <c r="W51" s="14"/>
      <c r="X51" s="14" t="str">
        <f t="shared" si="0"/>
        <v>2025-WFD-1008-14247174R3</v>
      </c>
      <c r="Y51" s="14"/>
      <c r="Z51" s="14">
        <f ca="1">IF(AND(ISBLANK(F51), ISBLANK(V51)), "", NETWORKDAYS.INTL(F51, IF(V51="", TODAY(), V51), "0000110", DATA!$B$2:$B$200))</f>
        <v>7</v>
      </c>
      <c r="AA51" s="14"/>
      <c r="AB51" s="14"/>
      <c r="AC51" s="14"/>
      <c r="AD51" s="14" t="str">
        <f t="shared" si="1"/>
        <v>14247174R3</v>
      </c>
      <c r="AE51" s="14"/>
      <c r="AF51" s="14"/>
      <c r="AG51" s="14"/>
    </row>
    <row r="52" spans="1:33" x14ac:dyDescent="0.25">
      <c r="A52" s="14" t="s">
        <v>6799</v>
      </c>
      <c r="B52" s="14" t="s">
        <v>6800</v>
      </c>
      <c r="C52" s="58" t="s">
        <v>78</v>
      </c>
      <c r="D52" s="14" t="s">
        <v>79</v>
      </c>
      <c r="E52" s="14">
        <v>1252149</v>
      </c>
      <c r="F52" s="35">
        <v>45732</v>
      </c>
      <c r="G52" s="14" t="s">
        <v>5301</v>
      </c>
      <c r="H52" s="14"/>
      <c r="I52" s="14"/>
      <c r="J52" s="14" t="s">
        <v>506</v>
      </c>
      <c r="K52" s="14">
        <v>500</v>
      </c>
      <c r="L52" s="14"/>
      <c r="M52" s="14"/>
      <c r="N52" s="14" t="s">
        <v>36</v>
      </c>
      <c r="O52" s="14" t="s">
        <v>36</v>
      </c>
      <c r="P52" s="14"/>
      <c r="Q52" s="14"/>
      <c r="R52" s="14"/>
      <c r="S52" s="14"/>
      <c r="T52" s="14"/>
      <c r="U52" s="14"/>
      <c r="V52" s="35">
        <v>45733</v>
      </c>
      <c r="W52" s="14"/>
      <c r="X52" s="14" t="str">
        <f t="shared" si="0"/>
        <v>2025-WFD-1009-13824396R13</v>
      </c>
      <c r="Y52" s="14"/>
      <c r="Z52" s="14">
        <f ca="1">IF(AND(ISBLANK(F52), ISBLANK(V52)), "", NETWORKDAYS.INTL(F52, IF(V52="", TODAY(), V52), "0000110", DATA!$B$2:$B$200))</f>
        <v>2</v>
      </c>
      <c r="AA52" s="14"/>
      <c r="AB52" s="14"/>
      <c r="AC52" s="14"/>
      <c r="AD52" s="14" t="str">
        <f t="shared" si="1"/>
        <v>13824396R13</v>
      </c>
      <c r="AE52" s="14"/>
      <c r="AF52" s="14"/>
      <c r="AG52" s="14"/>
    </row>
    <row r="53" spans="1:33" x14ac:dyDescent="0.25">
      <c r="A53" s="14" t="s">
        <v>6801</v>
      </c>
      <c r="B53" s="14" t="s">
        <v>6802</v>
      </c>
      <c r="C53" s="58">
        <v>3.875</v>
      </c>
      <c r="D53" s="14" t="s">
        <v>79</v>
      </c>
      <c r="E53" s="14">
        <v>1252149</v>
      </c>
      <c r="F53" s="35">
        <v>45761</v>
      </c>
      <c r="G53" s="14" t="s">
        <v>5301</v>
      </c>
      <c r="H53" s="14"/>
      <c r="I53" s="14"/>
      <c r="J53" s="14" t="s">
        <v>40</v>
      </c>
      <c r="K53" s="14"/>
      <c r="L53" s="14"/>
      <c r="M53" s="14"/>
      <c r="N53" s="14" t="s">
        <v>3579</v>
      </c>
      <c r="O53" s="14" t="s">
        <v>3578</v>
      </c>
      <c r="P53" s="14" t="s">
        <v>6803</v>
      </c>
      <c r="Q53" s="14" t="s">
        <v>3666</v>
      </c>
      <c r="R53" s="14"/>
      <c r="S53" s="14" t="s">
        <v>6804</v>
      </c>
      <c r="T53" s="14"/>
      <c r="U53" s="14"/>
      <c r="V53" s="35">
        <v>45763</v>
      </c>
      <c r="W53" s="14"/>
      <c r="X53" s="14" t="str">
        <f t="shared" si="0"/>
        <v>2025-WFD-1010-14012924R5</v>
      </c>
      <c r="Y53" s="14"/>
      <c r="Z53" s="14">
        <f ca="1">IF(AND(ISBLANK(F53), ISBLANK(V53)), "", NETWORKDAYS.INTL(F53, IF(V53="", TODAY(), V53), "0000110", DATA!$B$2:$B$200))</f>
        <v>3</v>
      </c>
      <c r="AA53" s="14"/>
      <c r="AB53" s="14"/>
      <c r="AC53" s="14"/>
      <c r="AD53" s="14" t="str">
        <f t="shared" si="1"/>
        <v>14012924R5</v>
      </c>
      <c r="AE53" s="14"/>
      <c r="AF53" s="14"/>
      <c r="AG53" s="14"/>
    </row>
    <row r="54" spans="1:33" x14ac:dyDescent="0.25">
      <c r="A54" s="14" t="s">
        <v>7908</v>
      </c>
      <c r="B54" s="14" t="s">
        <v>7906</v>
      </c>
      <c r="C54" s="58">
        <v>3.875</v>
      </c>
      <c r="D54" s="14" t="s">
        <v>79</v>
      </c>
      <c r="E54" s="14">
        <v>1252149</v>
      </c>
      <c r="F54" s="35">
        <v>45767</v>
      </c>
      <c r="G54" s="14" t="s">
        <v>5301</v>
      </c>
      <c r="H54" s="14"/>
      <c r="I54" s="14"/>
      <c r="J54" s="14" t="s">
        <v>40</v>
      </c>
      <c r="K54" s="14"/>
      <c r="L54" s="14"/>
      <c r="M54" s="14"/>
      <c r="N54" s="100" t="s">
        <v>3597</v>
      </c>
      <c r="O54" s="14" t="s">
        <v>3579</v>
      </c>
      <c r="P54" s="14"/>
      <c r="Q54" s="14"/>
      <c r="R54" s="14"/>
      <c r="S54" s="14"/>
      <c r="T54" s="14"/>
      <c r="U54" s="14"/>
      <c r="V54" s="35">
        <v>45769</v>
      </c>
      <c r="W54" s="14"/>
      <c r="X54" s="14" t="str">
        <f t="shared" si="0"/>
        <v>2025-WFD-1011-14247174R4</v>
      </c>
      <c r="Y54" s="14"/>
      <c r="Z54" s="14">
        <f ca="1">IF(AND(ISBLANK(F54), ISBLANK(V54)), "", NETWORKDAYS.INTL(F54, IF(V54="", TODAY(), V54), "0000110", DATA!$B$2:$B$200))</f>
        <v>3</v>
      </c>
      <c r="AA54" s="14"/>
      <c r="AB54" s="14"/>
      <c r="AC54" s="14"/>
      <c r="AD54" s="14" t="str">
        <f t="shared" si="1"/>
        <v>14247174R4</v>
      </c>
      <c r="AE54" s="14"/>
      <c r="AF54" s="14"/>
      <c r="AG54" s="14"/>
    </row>
    <row r="55" spans="1:33" x14ac:dyDescent="0.25">
      <c r="A55" s="14" t="s">
        <v>7909</v>
      </c>
      <c r="B55" s="14" t="s">
        <v>7907</v>
      </c>
      <c r="C55" s="58" t="s">
        <v>78</v>
      </c>
      <c r="D55" s="14" t="s">
        <v>79</v>
      </c>
      <c r="E55" s="14">
        <v>1252149</v>
      </c>
      <c r="F55" s="35">
        <v>45767</v>
      </c>
      <c r="G55" s="14" t="s">
        <v>5301</v>
      </c>
      <c r="H55" s="14"/>
      <c r="I55" s="14"/>
      <c r="J55" s="14" t="s">
        <v>40</v>
      </c>
      <c r="K55" s="14"/>
      <c r="L55" s="14"/>
      <c r="M55" s="14"/>
      <c r="N55" s="14" t="s">
        <v>3579</v>
      </c>
      <c r="O55" s="14" t="s">
        <v>3578</v>
      </c>
      <c r="P55" s="14"/>
      <c r="Q55" s="14"/>
      <c r="R55" s="14"/>
      <c r="S55" s="14"/>
      <c r="T55" s="14"/>
      <c r="U55" s="14"/>
      <c r="V55" s="35">
        <v>45769</v>
      </c>
      <c r="W55" s="14"/>
      <c r="X55" s="14" t="str">
        <f t="shared" si="0"/>
        <v>2025-WFD-1012-14211927R5</v>
      </c>
      <c r="Y55" s="14"/>
      <c r="Z55" s="14">
        <f ca="1">IF(AND(ISBLANK(F55), ISBLANK(V55)), "", NETWORKDAYS.INTL(F55, IF(V55="", TODAY(), V55), "0000110", DATA!$B$2:$B$200))</f>
        <v>3</v>
      </c>
      <c r="AA55" s="14"/>
      <c r="AB55" s="14"/>
      <c r="AC55" s="14"/>
      <c r="AD55" s="14" t="str">
        <f t="shared" si="1"/>
        <v>14211927R5</v>
      </c>
      <c r="AE55" s="14"/>
      <c r="AF55" s="14"/>
      <c r="AG55" s="14"/>
    </row>
    <row r="56" spans="1:33" x14ac:dyDescent="0.25">
      <c r="A56" s="14" t="s">
        <v>7910</v>
      </c>
      <c r="B56" s="14">
        <v>14304768</v>
      </c>
      <c r="C56" s="58">
        <v>3.875</v>
      </c>
      <c r="D56" s="14" t="s">
        <v>79</v>
      </c>
      <c r="E56" s="14">
        <v>1252149</v>
      </c>
      <c r="F56" s="35">
        <v>45767</v>
      </c>
      <c r="G56" s="14" t="s">
        <v>5301</v>
      </c>
      <c r="H56" s="14"/>
      <c r="I56" s="14"/>
      <c r="J56" s="14" t="s">
        <v>40</v>
      </c>
      <c r="K56" s="14"/>
      <c r="L56" s="14"/>
      <c r="M56" s="14"/>
      <c r="N56" s="14" t="s">
        <v>3597</v>
      </c>
      <c r="O56" s="14" t="s">
        <v>3579</v>
      </c>
      <c r="P56" s="14"/>
      <c r="Q56" s="14"/>
      <c r="R56" s="14"/>
      <c r="S56" s="14"/>
      <c r="T56" s="14"/>
      <c r="U56" s="14"/>
      <c r="V56" s="35">
        <v>45769</v>
      </c>
      <c r="W56" s="14"/>
      <c r="X56" s="14" t="str">
        <f t="shared" si="0"/>
        <v>2025-WFD-1013-14304768</v>
      </c>
      <c r="Y56" s="14"/>
      <c r="Z56" s="14">
        <f ca="1">IF(AND(ISBLANK(F56), ISBLANK(V56)), "", NETWORKDAYS.INTL(F56, IF(V56="", TODAY(), V56), "0000110", DATA!$B$2:$B$200))</f>
        <v>3</v>
      </c>
      <c r="AA56" s="14"/>
      <c r="AB56" s="14"/>
      <c r="AC56" s="14"/>
      <c r="AD56" s="14">
        <f t="shared" si="1"/>
        <v>14304768</v>
      </c>
      <c r="AE56" s="14"/>
      <c r="AF56" s="14"/>
      <c r="AG56" s="14"/>
    </row>
    <row r="57" spans="1:33" x14ac:dyDescent="0.25">
      <c r="A57" s="14" t="s">
        <v>8040</v>
      </c>
      <c r="B57" s="14" t="s">
        <v>8039</v>
      </c>
      <c r="C57" s="58">
        <v>3.875</v>
      </c>
      <c r="D57" s="14" t="s">
        <v>79</v>
      </c>
      <c r="E57" s="14">
        <v>1252149</v>
      </c>
      <c r="F57" s="35">
        <v>45803</v>
      </c>
      <c r="G57" s="14" t="s">
        <v>5301</v>
      </c>
      <c r="H57" s="14"/>
      <c r="I57" s="14"/>
      <c r="J57" s="14" t="s">
        <v>40</v>
      </c>
      <c r="K57" s="14"/>
      <c r="L57" s="14"/>
      <c r="M57" s="14"/>
      <c r="N57" s="14" t="s">
        <v>3579</v>
      </c>
      <c r="O57" s="14" t="s">
        <v>3578</v>
      </c>
      <c r="P57" s="14"/>
      <c r="Q57" s="14"/>
      <c r="R57" s="14"/>
      <c r="S57" s="14"/>
      <c r="T57" s="14"/>
      <c r="U57" s="14"/>
      <c r="V57" s="35">
        <v>45816</v>
      </c>
      <c r="W57" s="14"/>
      <c r="X57" s="14" t="str">
        <f t="shared" si="0"/>
        <v>2025-WFD-1014-14012924R6</v>
      </c>
      <c r="Y57" s="14"/>
      <c r="Z57" s="14">
        <f ca="1">IF(AND(ISBLANK(F57), ISBLANK(V57)), "", NETWORKDAYS.INTL(F57, IF(V57="", TODAY(), V57), "0000110", DATA!$B$2:$B$200))</f>
        <v>8</v>
      </c>
      <c r="AA57" s="14"/>
      <c r="AB57" s="14"/>
      <c r="AC57" s="14"/>
      <c r="AD57" s="14" t="str">
        <f t="shared" si="1"/>
        <v>14012924R6</v>
      </c>
      <c r="AE57" s="14"/>
      <c r="AF57" s="14"/>
      <c r="AG57" s="14"/>
    </row>
    <row r="58" spans="1:33" x14ac:dyDescent="0.25">
      <c r="A58" s="14" t="s">
        <v>8122</v>
      </c>
      <c r="B58" s="14" t="s">
        <v>8121</v>
      </c>
      <c r="C58" s="58">
        <v>3.875</v>
      </c>
      <c r="D58" s="14" t="s">
        <v>79</v>
      </c>
      <c r="E58" s="14">
        <v>1252149</v>
      </c>
      <c r="F58" s="35">
        <v>45819</v>
      </c>
      <c r="G58" s="14" t="s">
        <v>5301</v>
      </c>
      <c r="H58" s="14"/>
      <c r="I58" s="14"/>
      <c r="J58" s="14" t="s">
        <v>40</v>
      </c>
      <c r="K58" s="14"/>
      <c r="L58" s="14"/>
      <c r="M58" s="14"/>
      <c r="N58" s="14" t="s">
        <v>3579</v>
      </c>
      <c r="O58" s="14" t="s">
        <v>3578</v>
      </c>
      <c r="P58" s="14"/>
      <c r="Q58" s="14"/>
      <c r="R58" s="14"/>
      <c r="S58" s="14"/>
      <c r="T58" s="14"/>
      <c r="U58" s="14"/>
      <c r="V58" s="35">
        <v>45824</v>
      </c>
      <c r="W58" s="14"/>
      <c r="X58" s="14" t="str">
        <f t="shared" si="0"/>
        <v>2025-WFD-1015-14304768R1</v>
      </c>
      <c r="Y58" s="14"/>
      <c r="Z58" s="14">
        <f ca="1">IF(AND(ISBLANK(F58), ISBLANK(V58)), "", NETWORKDAYS.INTL(F58, IF(V58="", TODAY(), V58), "0000110", DATA!$B$2:$B$200))</f>
        <v>4</v>
      </c>
      <c r="AA58" s="14"/>
      <c r="AB58" s="14"/>
      <c r="AC58" s="14"/>
      <c r="AD58" s="14"/>
      <c r="AE58" s="14"/>
      <c r="AF58" s="14"/>
      <c r="AG58" s="14"/>
    </row>
    <row r="59" spans="1:33" x14ac:dyDescent="0.25">
      <c r="A59" s="14" t="s">
        <v>8132</v>
      </c>
      <c r="B59" s="14" t="s">
        <v>8131</v>
      </c>
      <c r="C59" s="58" t="s">
        <v>78</v>
      </c>
      <c r="D59" s="14" t="s">
        <v>79</v>
      </c>
      <c r="E59" s="14">
        <v>1252149</v>
      </c>
      <c r="F59" s="35">
        <v>45820</v>
      </c>
      <c r="G59" s="14" t="s">
        <v>5301</v>
      </c>
      <c r="H59" s="14"/>
      <c r="I59" s="14"/>
      <c r="J59" s="14" t="s">
        <v>40</v>
      </c>
      <c r="K59" s="14"/>
      <c r="L59" s="14"/>
      <c r="M59" s="14"/>
      <c r="N59" s="14" t="s">
        <v>3579</v>
      </c>
      <c r="O59" s="14" t="s">
        <v>3578</v>
      </c>
      <c r="P59" s="14"/>
      <c r="Q59" s="14"/>
      <c r="R59" s="14"/>
      <c r="S59" s="14"/>
      <c r="T59" s="14"/>
      <c r="U59" s="14"/>
      <c r="V59" s="35">
        <v>45824</v>
      </c>
      <c r="W59" s="14"/>
      <c r="X59" s="14" t="str">
        <f t="shared" si="0"/>
        <v>2025-WFD-1016-13970758R13</v>
      </c>
      <c r="Y59" s="14"/>
      <c r="Z59" s="14">
        <f ca="1">IF(AND(ISBLANK(F59), ISBLANK(V59)), "", NETWORKDAYS.INTL(F59, IF(V59="", TODAY(), V59), "0000110", DATA!$B$2:$B$200))</f>
        <v>3</v>
      </c>
      <c r="AA59" s="14"/>
      <c r="AB59" s="14"/>
      <c r="AC59" s="14"/>
      <c r="AD59" s="14"/>
      <c r="AE59" s="14"/>
      <c r="AF59" s="14"/>
      <c r="AG59" s="14"/>
    </row>
    <row r="60" spans="1:33" ht="45" x14ac:dyDescent="0.25">
      <c r="A60" s="14" t="s">
        <v>8138</v>
      </c>
      <c r="B60" s="14" t="s">
        <v>8139</v>
      </c>
      <c r="C60" s="58">
        <v>3.875</v>
      </c>
      <c r="D60" s="14" t="s">
        <v>79</v>
      </c>
      <c r="E60" s="14">
        <v>1252149</v>
      </c>
      <c r="F60" s="35">
        <v>45823</v>
      </c>
      <c r="G60" s="14" t="s">
        <v>5301</v>
      </c>
      <c r="H60" s="14"/>
      <c r="I60" s="14"/>
      <c r="J60" s="14" t="s">
        <v>40</v>
      </c>
      <c r="K60" s="14"/>
      <c r="L60" s="14"/>
      <c r="M60" s="14"/>
      <c r="N60" s="14" t="s">
        <v>3579</v>
      </c>
      <c r="O60" s="14" t="s">
        <v>3578</v>
      </c>
      <c r="P60" s="14"/>
      <c r="Q60" s="14"/>
      <c r="R60" s="14"/>
      <c r="S60" s="14"/>
      <c r="T60" s="14"/>
      <c r="U60" s="14"/>
      <c r="V60" s="35">
        <v>45839</v>
      </c>
      <c r="W60" s="106" t="s">
        <v>8145</v>
      </c>
      <c r="X60" s="14" t="str">
        <f t="shared" si="0"/>
        <v>2025-WFD-1017-14247174R5</v>
      </c>
      <c r="Y60" s="14"/>
      <c r="Z60" s="14">
        <f ca="1">IF(AND(ISBLANK(F60), ISBLANK(V60)), "", NETWORKDAYS.INTL(F60, IF(V60="", TODAY(), V60), "0000110", DATA!$B$2:$B$200))</f>
        <v>13</v>
      </c>
      <c r="AA60" s="14"/>
      <c r="AB60" s="14"/>
      <c r="AC60" s="14"/>
      <c r="AD60" s="14"/>
      <c r="AE60" s="14"/>
      <c r="AF60" s="14"/>
      <c r="AG60" s="14"/>
    </row>
    <row r="61" spans="1:33" x14ac:dyDescent="0.25">
      <c r="A61" s="14" t="s">
        <v>8275</v>
      </c>
      <c r="B61" s="14" t="s">
        <v>8274</v>
      </c>
      <c r="C61" s="58">
        <v>3.875</v>
      </c>
      <c r="D61" s="14" t="s">
        <v>79</v>
      </c>
      <c r="E61" s="14">
        <v>1252149</v>
      </c>
      <c r="F61" s="35">
        <v>45845</v>
      </c>
      <c r="G61" s="14" t="s">
        <v>5301</v>
      </c>
      <c r="H61" s="14"/>
      <c r="I61" s="14"/>
      <c r="J61" s="14" t="s">
        <v>40</v>
      </c>
      <c r="K61" s="14"/>
      <c r="L61" s="14"/>
      <c r="M61" s="14"/>
      <c r="N61" s="14" t="s">
        <v>3579</v>
      </c>
      <c r="O61" s="14" t="s">
        <v>3578</v>
      </c>
      <c r="P61" s="14"/>
      <c r="Q61" s="14"/>
      <c r="R61" s="14"/>
      <c r="S61" s="14"/>
      <c r="T61" s="14"/>
      <c r="U61" s="14"/>
      <c r="V61" s="35">
        <v>45855</v>
      </c>
      <c r="W61" s="14"/>
      <c r="X61" s="14" t="str">
        <f t="shared" si="0"/>
        <v>2025-WFD-1018-14012924R7</v>
      </c>
      <c r="Y61" s="14"/>
      <c r="Z61" s="14">
        <f ca="1">IF(AND(ISBLANK(F61), ISBLANK(V61)), "", NETWORKDAYS.INTL(F61, IF(V61="", TODAY(), V61), "0000110", DATA!$B$2:$B$200))</f>
        <v>9</v>
      </c>
      <c r="AA61" s="14"/>
      <c r="AB61" s="14"/>
      <c r="AC61" s="14"/>
      <c r="AD61" s="14"/>
      <c r="AE61" s="14"/>
      <c r="AF61" s="14"/>
      <c r="AG61" s="14"/>
    </row>
    <row r="62" spans="1:33" x14ac:dyDescent="0.25">
      <c r="A62" s="14" t="s">
        <v>8307</v>
      </c>
      <c r="B62" s="14">
        <v>13710809</v>
      </c>
      <c r="C62" s="58" t="s">
        <v>5288</v>
      </c>
      <c r="D62" s="14" t="s">
        <v>3904</v>
      </c>
      <c r="E62" s="14" t="s">
        <v>8264</v>
      </c>
      <c r="F62" s="35">
        <v>45851</v>
      </c>
      <c r="G62" s="14" t="s">
        <v>5301</v>
      </c>
      <c r="H62" s="14"/>
      <c r="I62" s="14"/>
      <c r="J62" s="14" t="s">
        <v>40</v>
      </c>
      <c r="K62" s="14"/>
      <c r="L62" s="14"/>
      <c r="M62" s="14"/>
      <c r="N62" s="14" t="s">
        <v>3578</v>
      </c>
      <c r="O62" s="14" t="s">
        <v>3579</v>
      </c>
      <c r="P62" s="14"/>
      <c r="Q62" s="14"/>
      <c r="R62" s="14"/>
      <c r="S62" s="14"/>
      <c r="T62" s="14"/>
      <c r="U62" s="14"/>
      <c r="V62" s="35">
        <v>45863</v>
      </c>
      <c r="W62" s="14"/>
      <c r="X62" s="14" t="str">
        <f t="shared" si="0"/>
        <v>2025-WFD-1019-13710809</v>
      </c>
      <c r="Y62" s="14"/>
      <c r="Z62" s="14">
        <f ca="1">IF(AND(ISBLANK(F62), ISBLANK(V62)), "", NETWORKDAYS.INTL(F62, IF(V62="", TODAY(), V62), "0000110", DATA!$B$2:$B$200))</f>
        <v>10</v>
      </c>
      <c r="AA62" s="14"/>
      <c r="AB62" s="14"/>
      <c r="AC62" s="14"/>
      <c r="AD62" s="14"/>
      <c r="AE62" s="14"/>
      <c r="AF62" s="14"/>
      <c r="AG62" s="14"/>
    </row>
    <row r="63" spans="1:33" x14ac:dyDescent="0.25">
      <c r="A63" s="14" t="s">
        <v>8321</v>
      </c>
      <c r="B63" s="14" t="s">
        <v>8322</v>
      </c>
      <c r="C63" s="58">
        <v>3.875</v>
      </c>
      <c r="D63" s="14" t="s">
        <v>79</v>
      </c>
      <c r="E63" s="14">
        <v>1252149</v>
      </c>
      <c r="F63" s="35">
        <v>45852</v>
      </c>
      <c r="G63" s="14" t="s">
        <v>5301</v>
      </c>
      <c r="H63" s="14"/>
      <c r="I63" s="14"/>
      <c r="J63" s="14" t="s">
        <v>40</v>
      </c>
      <c r="K63" s="14"/>
      <c r="L63" s="14"/>
      <c r="M63" s="14"/>
      <c r="N63" s="14" t="s">
        <v>3579</v>
      </c>
      <c r="O63" s="14" t="s">
        <v>3578</v>
      </c>
      <c r="P63" s="14"/>
      <c r="Q63" s="14"/>
      <c r="R63" s="14"/>
      <c r="S63" s="14"/>
      <c r="T63" s="14"/>
      <c r="U63" s="14"/>
      <c r="V63" s="35">
        <v>45867</v>
      </c>
      <c r="W63" s="14"/>
      <c r="X63" s="14" t="str">
        <f t="shared" si="0"/>
        <v>2025-WFD-1020-14304768R2</v>
      </c>
      <c r="Y63" s="14"/>
      <c r="Z63" s="14">
        <f ca="1">IF(AND(ISBLANK(F63), ISBLANK(V63)), "", NETWORKDAYS.INTL(F63, IF(V63="", TODAY(), V63), "0000110", DATA!$B$2:$B$200))</f>
        <v>12</v>
      </c>
      <c r="AA63" s="14"/>
      <c r="AB63" s="14"/>
      <c r="AC63" s="14"/>
      <c r="AD63" s="14"/>
      <c r="AE63" s="14"/>
      <c r="AF63" s="14"/>
      <c r="AG63" s="14"/>
    </row>
    <row r="64" spans="1:33" x14ac:dyDescent="0.25">
      <c r="A64" s="14" t="s">
        <v>8469</v>
      </c>
      <c r="B64" s="14" t="s">
        <v>8470</v>
      </c>
      <c r="C64" s="58" t="s">
        <v>78</v>
      </c>
      <c r="D64" s="14" t="s">
        <v>79</v>
      </c>
      <c r="E64" s="14">
        <v>1252149</v>
      </c>
      <c r="F64" s="35">
        <v>45853</v>
      </c>
      <c r="G64" s="14" t="s">
        <v>5301</v>
      </c>
      <c r="H64" s="14"/>
      <c r="I64" s="14"/>
      <c r="J64" s="14" t="s">
        <v>40</v>
      </c>
      <c r="K64" s="14"/>
      <c r="L64" s="14"/>
      <c r="M64" s="14"/>
      <c r="N64" s="14" t="s">
        <v>3597</v>
      </c>
      <c r="O64" s="14" t="s">
        <v>3579</v>
      </c>
      <c r="P64" s="14"/>
      <c r="Q64" s="14"/>
      <c r="R64" s="14"/>
      <c r="S64" s="14"/>
      <c r="T64" s="14"/>
      <c r="U64" s="14"/>
      <c r="V64" s="35">
        <v>45872</v>
      </c>
      <c r="W64" s="14"/>
      <c r="X64" s="14" t="s">
        <v>8359</v>
      </c>
      <c r="Y64" s="14"/>
      <c r="Z64" s="14">
        <f ca="1">IF(AND(ISBLANK(F64), ISBLANK(V64)), "", NETWORKDAYS.INTL(F64, IF(V64="", TODAY(), V64), "0000110", DATA!$B$2:$B$200))</f>
        <v>14</v>
      </c>
      <c r="AA64" s="14"/>
      <c r="AB64" s="14"/>
      <c r="AC64" s="14"/>
      <c r="AD64" s="14"/>
      <c r="AE64" s="14"/>
      <c r="AF64" s="14"/>
      <c r="AG64" s="14"/>
    </row>
    <row r="65" spans="1:33" x14ac:dyDescent="0.25">
      <c r="A65" s="14" t="s">
        <v>8358</v>
      </c>
      <c r="B65" s="14">
        <v>13999836</v>
      </c>
      <c r="C65" s="58">
        <v>16</v>
      </c>
      <c r="D65" s="14" t="s">
        <v>5628</v>
      </c>
      <c r="E65" s="14">
        <v>1241180</v>
      </c>
      <c r="F65" s="35">
        <v>45854</v>
      </c>
      <c r="G65" s="14" t="s">
        <v>5301</v>
      </c>
      <c r="H65" s="14"/>
      <c r="I65" s="14"/>
      <c r="J65" s="14" t="s">
        <v>40</v>
      </c>
      <c r="K65" s="14"/>
      <c r="L65" s="14"/>
      <c r="M65" s="14"/>
      <c r="N65" s="14" t="s">
        <v>3597</v>
      </c>
      <c r="O65" s="14" t="s">
        <v>3579</v>
      </c>
      <c r="P65" s="14"/>
      <c r="Q65" s="14"/>
      <c r="R65" s="14"/>
      <c r="S65" s="14"/>
      <c r="T65" s="14"/>
      <c r="U65" s="14"/>
      <c r="V65" s="35">
        <v>45858</v>
      </c>
      <c r="W65" s="14"/>
      <c r="X65" s="14" t="s">
        <v>8471</v>
      </c>
      <c r="Y65" s="14"/>
      <c r="Z65" s="14">
        <f ca="1">IF(AND(ISBLANK(F65), ISBLANK(V65)), "", NETWORKDAYS.INTL(F65, IF(V65="", TODAY(), V65), "0000110", DATA!$B$2:$B$200))</f>
        <v>3</v>
      </c>
      <c r="AA65" s="14"/>
      <c r="AB65" s="14"/>
      <c r="AC65" s="14"/>
      <c r="AD65" s="14"/>
      <c r="AE65" s="14"/>
      <c r="AF65" s="14"/>
      <c r="AG65" s="14"/>
    </row>
    <row r="66" spans="1:33" x14ac:dyDescent="0.25">
      <c r="A66" s="14" t="s">
        <v>8366</v>
      </c>
      <c r="B66" s="14">
        <v>14210789</v>
      </c>
      <c r="C66" s="58">
        <v>12</v>
      </c>
      <c r="D66" s="14" t="s">
        <v>3996</v>
      </c>
      <c r="E66" s="14">
        <v>1269308</v>
      </c>
      <c r="F66" s="35">
        <v>45855</v>
      </c>
      <c r="G66" s="14" t="s">
        <v>5301</v>
      </c>
      <c r="H66" s="14"/>
      <c r="I66" s="14"/>
      <c r="J66" s="14" t="s">
        <v>40</v>
      </c>
      <c r="K66" s="14"/>
      <c r="L66" s="14"/>
      <c r="M66" s="14"/>
      <c r="N66" s="14" t="s">
        <v>3578</v>
      </c>
      <c r="O66" s="14" t="s">
        <v>3579</v>
      </c>
      <c r="P66" s="14"/>
      <c r="Q66" s="14"/>
      <c r="R66" s="14"/>
      <c r="S66" s="14"/>
      <c r="T66" s="14"/>
      <c r="U66" s="14"/>
      <c r="V66" s="35">
        <v>45870</v>
      </c>
      <c r="W66" s="14" t="s">
        <v>8472</v>
      </c>
      <c r="X66" s="14" t="str">
        <f t="shared" si="0"/>
        <v>2025-WFD-1023-14210789</v>
      </c>
      <c r="Y66" s="14"/>
      <c r="Z66" s="14">
        <f ca="1">IF(AND(ISBLANK(F66), ISBLANK(V66)), "", NETWORKDAYS.INTL(F66, IF(V66="", TODAY(), V66), "0000110", DATA!$B$2:$B$200))</f>
        <v>11</v>
      </c>
      <c r="AA66" s="14"/>
      <c r="AB66" s="14"/>
      <c r="AC66" s="14"/>
      <c r="AD66" s="14"/>
      <c r="AE66" s="14"/>
      <c r="AF66" s="14"/>
      <c r="AG66" s="14"/>
    </row>
    <row r="67" spans="1:33" x14ac:dyDescent="0.25">
      <c r="A67" s="14" t="s">
        <v>8423</v>
      </c>
      <c r="B67" s="14">
        <v>14210787</v>
      </c>
      <c r="C67" s="58">
        <v>12</v>
      </c>
      <c r="D67" s="14" t="s">
        <v>3996</v>
      </c>
      <c r="E67" s="14">
        <v>1269308</v>
      </c>
      <c r="F67" s="35">
        <v>45862</v>
      </c>
      <c r="G67" s="14" t="s">
        <v>5301</v>
      </c>
      <c r="H67" s="14"/>
      <c r="I67" s="14"/>
      <c r="J67" s="14" t="s">
        <v>40</v>
      </c>
      <c r="K67" s="14"/>
      <c r="L67" s="14"/>
      <c r="M67" s="14"/>
      <c r="N67" s="14" t="s">
        <v>3578</v>
      </c>
      <c r="O67" s="14" t="s">
        <v>3579</v>
      </c>
      <c r="P67" s="14"/>
      <c r="Q67" s="14"/>
      <c r="R67" s="14"/>
      <c r="S67" s="14"/>
      <c r="T67" s="14"/>
      <c r="U67" s="14"/>
      <c r="V67" s="35">
        <v>45870</v>
      </c>
      <c r="W67" s="14" t="s">
        <v>20</v>
      </c>
      <c r="X67" s="14" t="str">
        <f>A67&amp;"-"&amp;B67</f>
        <v>2025-WFD-1024-14210787</v>
      </c>
      <c r="Y67" s="14"/>
      <c r="Z67" s="14">
        <f ca="1">IF(AND(ISBLANK(F67), ISBLANK(V67)), "", NETWORKDAYS.INTL(F67, IF(V67="", TODAY(), V67), "0000110", DATA!$B$2:$B$200))</f>
        <v>6</v>
      </c>
      <c r="AA67" s="14"/>
      <c r="AB67" s="14"/>
      <c r="AC67" s="14"/>
      <c r="AD67" s="14"/>
      <c r="AE67" s="14"/>
      <c r="AF67" s="14"/>
      <c r="AG67" s="14"/>
    </row>
    <row r="68" spans="1:33" x14ac:dyDescent="0.25">
      <c r="A68" s="14" t="s">
        <v>8432</v>
      </c>
      <c r="B68" s="14" t="s">
        <v>8431</v>
      </c>
      <c r="C68" s="58">
        <v>16</v>
      </c>
      <c r="D68" s="14" t="s">
        <v>5628</v>
      </c>
      <c r="E68" s="14">
        <v>1241180</v>
      </c>
      <c r="F68" s="35">
        <v>45865</v>
      </c>
      <c r="G68" s="14" t="s">
        <v>5301</v>
      </c>
      <c r="H68" s="14"/>
      <c r="I68" s="14"/>
      <c r="J68" s="103" t="s">
        <v>794</v>
      </c>
      <c r="K68" s="14"/>
      <c r="L68" s="14"/>
      <c r="M68" s="14"/>
      <c r="N68" s="14"/>
      <c r="O68" s="14"/>
      <c r="P68" s="14"/>
      <c r="Q68" s="14"/>
      <c r="R68" s="14"/>
      <c r="S68" s="14"/>
      <c r="T68" s="14"/>
      <c r="U68" s="14"/>
      <c r="V68" s="104"/>
      <c r="W68" s="14"/>
      <c r="X68" s="14" t="str">
        <f t="shared" ref="X68:X100" si="2">A68&amp;"-"&amp;B68</f>
        <v>2025-WFD-1025-13999836R1</v>
      </c>
      <c r="Y68" s="14"/>
      <c r="Z68" s="14">
        <f ca="1">IF(AND(ISBLANK(F68), ISBLANK(V68)), "", NETWORKDAYS.INTL(F68, IF(V68="", TODAY(), V68), "0000110", DATA!$B$2:$B$200))</f>
        <v>133</v>
      </c>
      <c r="AA68" s="14"/>
      <c r="AB68" s="14"/>
      <c r="AC68" s="14"/>
      <c r="AD68" s="14"/>
      <c r="AE68" s="14"/>
      <c r="AF68" s="14"/>
      <c r="AG68" s="14"/>
    </row>
    <row r="69" spans="1:33" s="90" customFormat="1" x14ac:dyDescent="0.25">
      <c r="A69" s="29" t="s">
        <v>8474</v>
      </c>
      <c r="B69" s="29" t="s">
        <v>8473</v>
      </c>
      <c r="C69" s="61" t="s">
        <v>78</v>
      </c>
      <c r="D69" s="29" t="s">
        <v>79</v>
      </c>
      <c r="E69" s="29">
        <v>1252149</v>
      </c>
      <c r="F69" s="38">
        <v>45868</v>
      </c>
      <c r="G69" s="29" t="s">
        <v>5301</v>
      </c>
      <c r="H69" s="29"/>
      <c r="I69" s="29"/>
      <c r="J69" s="103" t="s">
        <v>506</v>
      </c>
      <c r="K69" s="29"/>
      <c r="L69" s="29"/>
      <c r="M69" s="29"/>
      <c r="N69" s="29"/>
      <c r="O69" s="29"/>
      <c r="P69" s="29"/>
      <c r="Q69" s="29"/>
      <c r="R69" s="29"/>
      <c r="S69" s="29"/>
      <c r="T69" s="29"/>
      <c r="U69" s="29"/>
      <c r="V69" s="87"/>
      <c r="W69" s="29"/>
      <c r="X69" s="29" t="str">
        <f t="shared" si="2"/>
        <v>2025-WFD-1026-13970758R14</v>
      </c>
      <c r="Y69" s="29"/>
      <c r="Z69" s="29">
        <f ca="1">IF(AND(ISBLANK(F69), ISBLANK(V69)), "", NETWORKDAYS.INTL(F69, IF(V69="", TODAY(), V69), "0000110", DATA!$B$2:$B$200))</f>
        <v>130</v>
      </c>
      <c r="AA69" s="29"/>
      <c r="AB69" s="29"/>
      <c r="AC69" s="29"/>
      <c r="AD69" s="29"/>
      <c r="AE69" s="29"/>
      <c r="AF69" s="29"/>
      <c r="AG69" s="29"/>
    </row>
    <row r="70" spans="1:33" s="90" customFormat="1" x14ac:dyDescent="0.25">
      <c r="A70" s="29" t="s">
        <v>8477</v>
      </c>
      <c r="B70" s="29">
        <v>14204326</v>
      </c>
      <c r="C70" s="61">
        <v>12</v>
      </c>
      <c r="D70" s="29" t="s">
        <v>3996</v>
      </c>
      <c r="E70" s="29" t="s">
        <v>5909</v>
      </c>
      <c r="F70" s="38">
        <v>45871</v>
      </c>
      <c r="G70" s="29" t="s">
        <v>5301</v>
      </c>
      <c r="H70" s="29"/>
      <c r="I70" s="29"/>
      <c r="J70" s="103" t="s">
        <v>506</v>
      </c>
      <c r="K70" s="29"/>
      <c r="L70" s="29"/>
      <c r="M70" s="29"/>
      <c r="N70" s="29"/>
      <c r="O70" s="29"/>
      <c r="P70" s="29"/>
      <c r="Q70" s="29"/>
      <c r="R70" s="29"/>
      <c r="S70" s="29"/>
      <c r="T70" s="29"/>
      <c r="U70" s="29"/>
      <c r="V70" s="87"/>
      <c r="W70" s="29"/>
      <c r="X70" s="29" t="str">
        <f t="shared" si="2"/>
        <v>2025-WFD-1027-14204326</v>
      </c>
      <c r="Y70" s="29"/>
      <c r="Z70" s="29">
        <f ca="1">IF(AND(ISBLANK(F70), ISBLANK(V70)), "", NETWORKDAYS.INTL(F70, IF(V70="", TODAY(), V70), "0000110", DATA!$B$2:$B$200))</f>
        <v>128</v>
      </c>
      <c r="AA70" s="29"/>
      <c r="AB70" s="29"/>
      <c r="AC70" s="29"/>
      <c r="AD70" s="29"/>
      <c r="AE70" s="29"/>
      <c r="AF70" s="29"/>
      <c r="AG70" s="29"/>
    </row>
    <row r="71" spans="1:33" s="90" customFormat="1" x14ac:dyDescent="0.25">
      <c r="A71" s="29" t="s">
        <v>8517</v>
      </c>
      <c r="B71" s="29" t="s">
        <v>8516</v>
      </c>
      <c r="C71" s="61">
        <v>12</v>
      </c>
      <c r="D71" s="29" t="s">
        <v>3996</v>
      </c>
      <c r="E71" s="29">
        <v>1269308</v>
      </c>
      <c r="F71" s="38">
        <v>45882</v>
      </c>
      <c r="G71" s="29" t="s">
        <v>5301</v>
      </c>
      <c r="H71" s="29"/>
      <c r="I71" s="29"/>
      <c r="J71" s="103" t="s">
        <v>506</v>
      </c>
      <c r="K71" s="29"/>
      <c r="L71" s="29"/>
      <c r="M71" s="29"/>
      <c r="N71" s="29"/>
      <c r="O71" s="29"/>
      <c r="P71" s="29"/>
      <c r="Q71" s="29"/>
      <c r="R71" s="29"/>
      <c r="S71" s="29"/>
      <c r="T71" s="29"/>
      <c r="U71" s="29"/>
      <c r="V71" s="87"/>
      <c r="W71" s="29"/>
      <c r="X71" s="29" t="str">
        <f t="shared" si="2"/>
        <v>2025-WFD-1028-14210787R1</v>
      </c>
      <c r="Y71" s="29"/>
      <c r="Z71" s="29">
        <f ca="1">IF(AND(ISBLANK(F71), ISBLANK(V71)), "", NETWORKDAYS.INTL(F71, IF(V71="", TODAY(), V71), "0000110", DATA!$B$2:$B$200))</f>
        <v>120</v>
      </c>
      <c r="AA71" s="29"/>
      <c r="AB71" s="29"/>
      <c r="AC71" s="29"/>
      <c r="AD71" s="29"/>
      <c r="AE71" s="29"/>
      <c r="AF71" s="29"/>
      <c r="AG71" s="29"/>
    </row>
    <row r="72" spans="1:33" s="90" customFormat="1" x14ac:dyDescent="0.25">
      <c r="A72" s="29" t="s">
        <v>8530</v>
      </c>
      <c r="B72" s="29" t="s">
        <v>8529</v>
      </c>
      <c r="C72" s="61">
        <v>12</v>
      </c>
      <c r="D72" s="29" t="s">
        <v>3996</v>
      </c>
      <c r="E72" s="29">
        <v>1269308</v>
      </c>
      <c r="F72" s="38">
        <v>45886</v>
      </c>
      <c r="G72" s="29" t="s">
        <v>5301</v>
      </c>
      <c r="H72" s="29"/>
      <c r="I72" s="29"/>
      <c r="J72" s="103" t="s">
        <v>506</v>
      </c>
      <c r="K72" s="29"/>
      <c r="L72" s="29"/>
      <c r="M72" s="29"/>
      <c r="N72" s="29" t="s">
        <v>9187</v>
      </c>
      <c r="O72" s="29" t="s">
        <v>9188</v>
      </c>
      <c r="P72" s="29"/>
      <c r="Q72" s="29"/>
      <c r="R72" s="29"/>
      <c r="S72" s="29"/>
      <c r="T72" s="29"/>
      <c r="U72" s="29"/>
      <c r="V72" s="87">
        <v>46007</v>
      </c>
      <c r="W72" s="29"/>
      <c r="X72" s="29" t="str">
        <f t="shared" si="2"/>
        <v>2025-WFD-1029-14210789R1</v>
      </c>
      <c r="Y72" s="29"/>
      <c r="Z72" s="29">
        <f ca="1">IF(AND(ISBLANK(F72), ISBLANK(V72)), "", NETWORKDAYS.INTL(F72, IF(V72="", TODAY(), V72), "0000110", DATA!$B$2:$B$200))</f>
        <v>86</v>
      </c>
      <c r="AA72" s="29"/>
      <c r="AB72" s="29"/>
      <c r="AC72" s="29"/>
      <c r="AD72" s="29"/>
      <c r="AE72" s="29"/>
      <c r="AF72" s="29"/>
      <c r="AG72" s="29"/>
    </row>
    <row r="73" spans="1:33" x14ac:dyDescent="0.25">
      <c r="A73" s="14" t="s">
        <v>8538</v>
      </c>
      <c r="B73" s="14" t="s">
        <v>8537</v>
      </c>
      <c r="C73" s="58">
        <v>3.875</v>
      </c>
      <c r="D73" s="14" t="s">
        <v>79</v>
      </c>
      <c r="E73" s="14">
        <v>1252149</v>
      </c>
      <c r="F73" s="35">
        <v>45852</v>
      </c>
      <c r="G73" s="14" t="s">
        <v>5301</v>
      </c>
      <c r="H73" s="14"/>
      <c r="I73" s="14"/>
      <c r="J73" s="14" t="s">
        <v>40</v>
      </c>
      <c r="K73" s="14"/>
      <c r="L73" s="14"/>
      <c r="M73" s="14"/>
      <c r="N73" s="14"/>
      <c r="O73" s="14"/>
      <c r="P73" s="14"/>
      <c r="Q73" s="14"/>
      <c r="R73" s="14"/>
      <c r="S73" s="14"/>
      <c r="T73" s="14"/>
      <c r="U73" s="14"/>
      <c r="V73" s="35">
        <v>45890</v>
      </c>
      <c r="W73" s="14"/>
      <c r="X73" s="14" t="str">
        <f t="shared" si="2"/>
        <v>2025-WFD-1030-14304768R3</v>
      </c>
      <c r="Y73" s="14"/>
      <c r="Z73" s="14">
        <f ca="1">IF(AND(ISBLANK(F73), ISBLANK(V73)), "", NETWORKDAYS.INTL(F73, IF(V73="", TODAY(), V73), "0000110", DATA!$B$2:$B$200))</f>
        <v>29</v>
      </c>
      <c r="AA73" s="14"/>
      <c r="AB73" s="14"/>
      <c r="AC73" s="14"/>
      <c r="AD73" s="14"/>
      <c r="AE73" s="14"/>
      <c r="AF73" s="14"/>
      <c r="AG73" s="14"/>
    </row>
    <row r="74" spans="1:33" s="90" customFormat="1" x14ac:dyDescent="0.25">
      <c r="A74" s="29" t="s">
        <v>8600</v>
      </c>
      <c r="B74" s="29">
        <v>14161999</v>
      </c>
      <c r="C74" s="61">
        <v>12</v>
      </c>
      <c r="D74" s="29" t="s">
        <v>3996</v>
      </c>
      <c r="E74" s="29">
        <v>1269308</v>
      </c>
      <c r="F74" s="38">
        <v>45893</v>
      </c>
      <c r="G74" s="29" t="s">
        <v>5301</v>
      </c>
      <c r="H74" s="29"/>
      <c r="I74" s="29"/>
      <c r="J74" s="103" t="s">
        <v>506</v>
      </c>
      <c r="K74" s="29"/>
      <c r="L74" s="29"/>
      <c r="M74" s="29"/>
      <c r="N74" s="29"/>
      <c r="O74" s="29"/>
      <c r="P74" s="29"/>
      <c r="Q74" s="29"/>
      <c r="R74" s="29"/>
      <c r="S74" s="29"/>
      <c r="T74" s="29"/>
      <c r="U74" s="29"/>
      <c r="V74" s="87"/>
      <c r="W74" s="29"/>
      <c r="X74" s="29" t="str">
        <f t="shared" si="2"/>
        <v>2025-WFD-1031-14161999</v>
      </c>
      <c r="Y74" s="29"/>
      <c r="Z74" s="29">
        <f ca="1">IF(AND(ISBLANK(F74), ISBLANK(V74)), "", NETWORKDAYS.INTL(F74, IF(V74="", TODAY(), V74), "0000110", DATA!$B$2:$B$200))</f>
        <v>113</v>
      </c>
      <c r="AA74" s="29"/>
      <c r="AB74" s="29"/>
      <c r="AC74" s="29"/>
      <c r="AD74" s="29"/>
      <c r="AE74" s="29"/>
      <c r="AF74" s="29"/>
      <c r="AG74" s="29"/>
    </row>
    <row r="75" spans="1:33" x14ac:dyDescent="0.25">
      <c r="A75" s="14" t="s">
        <v>8614</v>
      </c>
      <c r="B75" s="14" t="s">
        <v>8613</v>
      </c>
      <c r="C75" s="58">
        <v>3.875</v>
      </c>
      <c r="D75" s="14" t="s">
        <v>79</v>
      </c>
      <c r="E75" s="14">
        <v>1252149</v>
      </c>
      <c r="F75" s="35">
        <v>45894</v>
      </c>
      <c r="G75" s="14" t="s">
        <v>5301</v>
      </c>
      <c r="H75" s="14"/>
      <c r="I75" s="14"/>
      <c r="J75" s="14" t="s">
        <v>40</v>
      </c>
      <c r="K75" s="14"/>
      <c r="L75" s="14"/>
      <c r="M75" s="14"/>
      <c r="N75" s="14" t="s">
        <v>3579</v>
      </c>
      <c r="O75" s="14" t="s">
        <v>3578</v>
      </c>
      <c r="P75" s="14"/>
      <c r="Q75" s="14"/>
      <c r="R75" s="14"/>
      <c r="S75" s="14"/>
      <c r="T75" s="14"/>
      <c r="U75" s="14"/>
      <c r="V75" s="35">
        <v>45900</v>
      </c>
      <c r="W75" s="14"/>
      <c r="X75" s="14" t="str">
        <f t="shared" si="2"/>
        <v>2025-WFD-1032-14247174R6</v>
      </c>
      <c r="Y75" s="14"/>
      <c r="Z75" s="14">
        <f ca="1">IF(AND(ISBLANK(F75), ISBLANK(V75)), "", NETWORKDAYS.INTL(F75, IF(V75="", TODAY(), V75), "0000110", DATA!$B$2:$B$200))</f>
        <v>5</v>
      </c>
      <c r="AA75" s="14"/>
      <c r="AB75" s="14"/>
      <c r="AC75" s="14"/>
      <c r="AD75" s="14"/>
      <c r="AE75" s="14"/>
      <c r="AF75" s="14"/>
      <c r="AG75" s="14"/>
    </row>
    <row r="76" spans="1:33" x14ac:dyDescent="0.25">
      <c r="A76" s="14" t="s">
        <v>8629</v>
      </c>
      <c r="B76" s="68">
        <v>14210785</v>
      </c>
      <c r="C76" s="75">
        <v>12</v>
      </c>
      <c r="D76" s="68" t="s">
        <v>3996</v>
      </c>
      <c r="E76" s="68" t="s">
        <v>5075</v>
      </c>
      <c r="F76" s="35">
        <v>45896</v>
      </c>
      <c r="G76" s="14" t="s">
        <v>5301</v>
      </c>
      <c r="H76" s="14"/>
      <c r="I76" s="14"/>
      <c r="J76" s="14" t="s">
        <v>40</v>
      </c>
      <c r="K76" s="14"/>
      <c r="L76" s="14"/>
      <c r="M76" s="14"/>
      <c r="N76" s="14" t="s">
        <v>3578</v>
      </c>
      <c r="O76" s="14" t="s">
        <v>3579</v>
      </c>
      <c r="P76" s="14"/>
      <c r="Q76" s="14"/>
      <c r="R76" s="14"/>
      <c r="S76" s="14"/>
      <c r="T76" s="14"/>
      <c r="U76" s="14"/>
      <c r="V76" s="35">
        <v>45917</v>
      </c>
      <c r="W76" s="14"/>
      <c r="X76" s="14" t="str">
        <f t="shared" si="2"/>
        <v>2025-WFD-1033-14210785</v>
      </c>
      <c r="Y76" s="14"/>
      <c r="Z76" s="14">
        <f ca="1">IF(AND(ISBLANK(F76), ISBLANK(V76)), "", NETWORKDAYS.INTL(F76, IF(V76="", TODAY(), V76), "0000110", DATA!$B$2:$B$200))</f>
        <v>16</v>
      </c>
      <c r="AA76" s="14"/>
      <c r="AB76" s="14"/>
      <c r="AC76" s="14"/>
      <c r="AD76" s="14"/>
      <c r="AE76" s="14"/>
      <c r="AF76" s="14"/>
      <c r="AG76" s="14"/>
    </row>
    <row r="77" spans="1:33" s="90" customFormat="1" x14ac:dyDescent="0.25">
      <c r="A77" s="29" t="s">
        <v>8630</v>
      </c>
      <c r="B77" s="29" t="s">
        <v>5117</v>
      </c>
      <c r="C77" s="61">
        <v>12</v>
      </c>
      <c r="D77" s="29" t="s">
        <v>3996</v>
      </c>
      <c r="E77" s="29">
        <v>1269308</v>
      </c>
      <c r="F77" s="38">
        <v>45896</v>
      </c>
      <c r="G77" s="29" t="s">
        <v>5301</v>
      </c>
      <c r="H77" s="29"/>
      <c r="I77" s="29"/>
      <c r="J77" s="103" t="s">
        <v>506</v>
      </c>
      <c r="K77" s="29"/>
      <c r="L77" s="29"/>
      <c r="M77" s="29"/>
      <c r="N77" s="29"/>
      <c r="O77" s="29"/>
      <c r="P77" s="29"/>
      <c r="Q77" s="29"/>
      <c r="R77" s="29"/>
      <c r="S77" s="29"/>
      <c r="T77" s="29"/>
      <c r="U77" s="29"/>
      <c r="V77" s="87"/>
      <c r="W77" s="29"/>
      <c r="X77" s="29" t="str">
        <f t="shared" si="2"/>
        <v xml:space="preserve">2025-WFD-1034-14178473	</v>
      </c>
      <c r="Y77" s="29"/>
      <c r="Z77" s="29">
        <f ca="1">IF(AND(ISBLANK(F77), ISBLANK(V77)), "", NETWORKDAYS.INTL(F77, IF(V77="", TODAY(), V77), "0000110", DATA!$B$2:$B$200))</f>
        <v>110</v>
      </c>
      <c r="AA77" s="29"/>
      <c r="AB77" s="29"/>
      <c r="AC77" s="29"/>
      <c r="AD77" s="29"/>
      <c r="AE77" s="29"/>
      <c r="AF77" s="29"/>
      <c r="AG77" s="29"/>
    </row>
    <row r="78" spans="1:33" s="90" customFormat="1" x14ac:dyDescent="0.25">
      <c r="A78" s="29" t="s">
        <v>8644</v>
      </c>
      <c r="B78" s="29">
        <v>14162004</v>
      </c>
      <c r="C78" s="61">
        <v>12</v>
      </c>
      <c r="D78" s="29" t="s">
        <v>3996</v>
      </c>
      <c r="E78" s="29">
        <v>1269308</v>
      </c>
      <c r="F78" s="38">
        <v>45900</v>
      </c>
      <c r="G78" s="29" t="s">
        <v>5301</v>
      </c>
      <c r="H78" s="29"/>
      <c r="I78" s="29"/>
      <c r="J78" s="103" t="s">
        <v>506</v>
      </c>
      <c r="K78" s="29"/>
      <c r="L78" s="29"/>
      <c r="M78" s="29"/>
      <c r="N78" s="29"/>
      <c r="O78" s="29"/>
      <c r="P78" s="29"/>
      <c r="Q78" s="29"/>
      <c r="R78" s="29"/>
      <c r="S78" s="29"/>
      <c r="T78" s="29"/>
      <c r="U78" s="29"/>
      <c r="V78" s="87"/>
      <c r="W78" s="29"/>
      <c r="X78" s="29" t="str">
        <f t="shared" si="2"/>
        <v>2025-WFD-1035-14162004</v>
      </c>
      <c r="Y78" s="29"/>
      <c r="Z78" s="29">
        <f ca="1">IF(AND(ISBLANK(F78), ISBLANK(V78)), "", NETWORKDAYS.INTL(F78, IF(V78="", TODAY(), V78), "0000110", DATA!$B$2:$B$200))</f>
        <v>108</v>
      </c>
      <c r="AA78" s="29"/>
      <c r="AB78" s="29"/>
      <c r="AC78" s="29"/>
      <c r="AD78" s="29"/>
      <c r="AE78" s="29"/>
      <c r="AF78" s="29"/>
      <c r="AG78" s="29"/>
    </row>
    <row r="79" spans="1:33" x14ac:dyDescent="0.25">
      <c r="A79" s="14" t="s">
        <v>8647</v>
      </c>
      <c r="B79" s="68">
        <v>14210786</v>
      </c>
      <c r="C79" s="75">
        <v>12</v>
      </c>
      <c r="D79" s="68" t="s">
        <v>3996</v>
      </c>
      <c r="E79" s="14">
        <v>1269308</v>
      </c>
      <c r="F79" s="35">
        <v>45900</v>
      </c>
      <c r="G79" s="14" t="s">
        <v>5301</v>
      </c>
      <c r="H79" s="14"/>
      <c r="I79" s="14"/>
      <c r="J79" s="14" t="s">
        <v>40</v>
      </c>
      <c r="K79" s="14"/>
      <c r="L79" s="14"/>
      <c r="M79" s="14"/>
      <c r="N79" s="14" t="s">
        <v>3578</v>
      </c>
      <c r="O79" s="14" t="s">
        <v>3579</v>
      </c>
      <c r="P79" s="14"/>
      <c r="Q79" s="14"/>
      <c r="R79" s="14"/>
      <c r="S79" s="14"/>
      <c r="T79" s="14"/>
      <c r="U79" s="14"/>
      <c r="V79" s="35">
        <v>45926</v>
      </c>
      <c r="W79" s="14"/>
      <c r="X79" s="14" t="str">
        <f t="shared" si="2"/>
        <v>2025-WFD-1036-14210786</v>
      </c>
      <c r="Y79" s="14"/>
      <c r="Z79" s="14">
        <f ca="1">IF(AND(ISBLANK(F79), ISBLANK(V79)), "", NETWORKDAYS.INTL(F79, IF(V79="", TODAY(), V79), "0000110", DATA!$B$2:$B$200))</f>
        <v>19</v>
      </c>
      <c r="AA79" s="14"/>
      <c r="AB79" s="14"/>
      <c r="AC79" s="14"/>
      <c r="AD79" s="14"/>
      <c r="AE79" s="14"/>
      <c r="AF79" s="14"/>
      <c r="AG79" s="14"/>
    </row>
    <row r="80" spans="1:33" x14ac:dyDescent="0.25">
      <c r="A80" s="14" t="s">
        <v>8667</v>
      </c>
      <c r="B80" s="14" t="s">
        <v>8666</v>
      </c>
      <c r="C80" s="58" t="s">
        <v>78</v>
      </c>
      <c r="D80" s="14" t="s">
        <v>79</v>
      </c>
      <c r="E80" s="14">
        <v>1252149</v>
      </c>
      <c r="F80" s="35">
        <v>45853</v>
      </c>
      <c r="G80" s="14" t="s">
        <v>5301</v>
      </c>
      <c r="H80" s="14"/>
      <c r="I80" s="14"/>
      <c r="J80" s="14" t="s">
        <v>40</v>
      </c>
      <c r="K80" s="14"/>
      <c r="L80" s="14"/>
      <c r="M80" s="14"/>
      <c r="N80" s="14" t="s">
        <v>3579</v>
      </c>
      <c r="O80" s="14" t="s">
        <v>3578</v>
      </c>
      <c r="P80" s="14"/>
      <c r="Q80" s="14"/>
      <c r="R80" s="14"/>
      <c r="S80" s="14"/>
      <c r="T80" s="14"/>
      <c r="U80" s="14"/>
      <c r="V80" s="35">
        <v>45915</v>
      </c>
      <c r="W80" s="14"/>
      <c r="X80" s="14" t="str">
        <f t="shared" si="2"/>
        <v>2025-WFD-1037-14211927R7</v>
      </c>
      <c r="Y80" s="14"/>
      <c r="Z80" s="14">
        <f ca="1">IF(AND(ISBLANK(F80), ISBLANK(V80)), "", NETWORKDAYS.INTL(F80, IF(V80="", TODAY(), V80), "0000110", DATA!$B$2:$B$200))</f>
        <v>45</v>
      </c>
      <c r="AA80" s="14"/>
      <c r="AB80" s="14"/>
      <c r="AC80" s="14"/>
      <c r="AD80" s="14"/>
      <c r="AE80" s="14"/>
      <c r="AF80" s="14"/>
      <c r="AG80" s="14"/>
    </row>
    <row r="81" spans="1:33" x14ac:dyDescent="0.25">
      <c r="A81" s="14" t="s">
        <v>8677</v>
      </c>
      <c r="B81" s="14" t="s">
        <v>8678</v>
      </c>
      <c r="C81" s="58">
        <v>3.875</v>
      </c>
      <c r="D81" s="14" t="s">
        <v>79</v>
      </c>
      <c r="E81" s="14">
        <v>1252149</v>
      </c>
      <c r="F81" s="35">
        <v>45909</v>
      </c>
      <c r="G81" s="14" t="s">
        <v>5301</v>
      </c>
      <c r="H81" s="14"/>
      <c r="I81" s="14"/>
      <c r="J81" s="14" t="s">
        <v>40</v>
      </c>
      <c r="K81" s="14"/>
      <c r="L81" s="14"/>
      <c r="M81" s="14"/>
      <c r="N81" s="14" t="s">
        <v>3579</v>
      </c>
      <c r="O81" s="14" t="s">
        <v>3578</v>
      </c>
      <c r="P81" s="14"/>
      <c r="Q81" s="14"/>
      <c r="R81" s="14"/>
      <c r="S81" s="14"/>
      <c r="T81" s="14"/>
      <c r="U81" s="14"/>
      <c r="V81" s="35">
        <v>45915</v>
      </c>
      <c r="W81" s="14"/>
      <c r="X81" s="14" t="str">
        <f t="shared" si="2"/>
        <v>2025-WFD-1038-14304768R4</v>
      </c>
      <c r="Y81" s="14"/>
      <c r="Z81" s="14">
        <f ca="1">IF(AND(ISBLANK(F81), ISBLANK(V81)), "", NETWORKDAYS.INTL(F81, IF(V81="", TODAY(), V81), "0000110", DATA!$B$2:$B$200))</f>
        <v>5</v>
      </c>
      <c r="AA81" s="14"/>
      <c r="AB81" s="14"/>
      <c r="AC81" s="14"/>
      <c r="AD81" s="14"/>
      <c r="AE81" s="14"/>
      <c r="AF81" s="14"/>
      <c r="AG81" s="14"/>
    </row>
    <row r="82" spans="1:33" x14ac:dyDescent="0.25">
      <c r="A82" s="14" t="s">
        <v>8699</v>
      </c>
      <c r="B82" s="68">
        <v>14210788</v>
      </c>
      <c r="C82" s="75" t="s">
        <v>8607</v>
      </c>
      <c r="D82" s="68" t="s">
        <v>3996</v>
      </c>
      <c r="E82" s="68">
        <v>1269308</v>
      </c>
      <c r="F82" s="74">
        <v>45914</v>
      </c>
      <c r="G82" s="14" t="s">
        <v>5301</v>
      </c>
      <c r="H82" s="14"/>
      <c r="I82" s="14"/>
      <c r="J82" s="14" t="s">
        <v>40</v>
      </c>
      <c r="K82" s="14"/>
      <c r="L82" s="14"/>
      <c r="M82" s="14"/>
      <c r="N82" s="14" t="s">
        <v>3578</v>
      </c>
      <c r="O82" s="14" t="s">
        <v>3579</v>
      </c>
      <c r="P82" s="14"/>
      <c r="Q82" s="14"/>
      <c r="R82" s="14"/>
      <c r="S82" s="14"/>
      <c r="T82" s="14"/>
      <c r="U82" s="14"/>
      <c r="V82" s="35">
        <v>45926</v>
      </c>
      <c r="W82" s="14"/>
      <c r="X82" s="14" t="str">
        <f t="shared" si="2"/>
        <v>2025-WFD-1039-14210788</v>
      </c>
      <c r="Y82" s="14"/>
      <c r="Z82" s="14">
        <f ca="1">IF(AND(ISBLANK(F82), ISBLANK(V82)), "", NETWORKDAYS.INTL(F82, IF(V82="", TODAY(), V82), "0000110", DATA!$B$2:$B$200))</f>
        <v>9</v>
      </c>
      <c r="AA82" s="14"/>
      <c r="AB82" s="14"/>
      <c r="AC82" s="14"/>
      <c r="AD82" s="14"/>
      <c r="AE82" s="14"/>
      <c r="AF82" s="14"/>
      <c r="AG82" s="14"/>
    </row>
    <row r="83" spans="1:33" s="90" customFormat="1" x14ac:dyDescent="0.25">
      <c r="A83" s="29" t="s">
        <v>8755</v>
      </c>
      <c r="B83" s="29">
        <v>14159991</v>
      </c>
      <c r="C83" s="61">
        <v>12</v>
      </c>
      <c r="D83" s="29" t="s">
        <v>5060</v>
      </c>
      <c r="E83" s="29" t="s">
        <v>8657</v>
      </c>
      <c r="F83" s="38">
        <v>45921</v>
      </c>
      <c r="G83" s="29" t="s">
        <v>5301</v>
      </c>
      <c r="H83" s="29"/>
      <c r="I83" s="29"/>
      <c r="J83" s="103" t="s">
        <v>506</v>
      </c>
      <c r="K83" s="29"/>
      <c r="L83" s="29"/>
      <c r="M83" s="29"/>
      <c r="N83" s="29" t="s">
        <v>9187</v>
      </c>
      <c r="O83" s="29" t="s">
        <v>9293</v>
      </c>
      <c r="P83" s="29"/>
      <c r="Q83" s="29"/>
      <c r="R83" s="29"/>
      <c r="S83" s="29"/>
      <c r="T83" s="29"/>
      <c r="U83" s="29"/>
      <c r="V83" s="87">
        <v>46005</v>
      </c>
      <c r="W83" s="29"/>
      <c r="X83" s="29" t="str">
        <f t="shared" si="2"/>
        <v>2025-WFD-1040-14159991</v>
      </c>
      <c r="Y83" s="29"/>
      <c r="Z83" s="29">
        <f ca="1">IF(AND(ISBLANK(F83), ISBLANK(V83)), "", NETWORKDAYS.INTL(F83, IF(V83="", TODAY(), V83), "0000110", DATA!$B$2:$B$200))</f>
        <v>59</v>
      </c>
      <c r="AA83" s="29"/>
      <c r="AB83" s="29"/>
      <c r="AC83" s="29"/>
      <c r="AD83" s="29"/>
      <c r="AE83" s="29"/>
      <c r="AF83" s="29"/>
      <c r="AG83" s="29"/>
    </row>
    <row r="84" spans="1:33" x14ac:dyDescent="0.25">
      <c r="A84" s="14" t="s">
        <v>8811</v>
      </c>
      <c r="B84" s="14" t="s">
        <v>8810</v>
      </c>
      <c r="C84" s="75" t="s">
        <v>8607</v>
      </c>
      <c r="D84" s="68" t="s">
        <v>3996</v>
      </c>
      <c r="E84" s="68">
        <v>1269308</v>
      </c>
      <c r="F84" s="74">
        <v>45932</v>
      </c>
      <c r="G84" s="14" t="s">
        <v>5301</v>
      </c>
      <c r="H84" s="14"/>
      <c r="I84" s="14"/>
      <c r="J84" s="14" t="s">
        <v>40</v>
      </c>
      <c r="K84" s="14"/>
      <c r="L84" s="14"/>
      <c r="M84" s="14"/>
      <c r="N84" s="14" t="s">
        <v>3578</v>
      </c>
      <c r="O84" s="14" t="s">
        <v>3579</v>
      </c>
      <c r="P84" s="14"/>
      <c r="Q84" s="14"/>
      <c r="R84" s="14"/>
      <c r="S84" s="14"/>
      <c r="T84" s="14"/>
      <c r="U84" s="14"/>
      <c r="V84" s="35">
        <v>45944</v>
      </c>
      <c r="W84" s="14"/>
      <c r="X84" s="14" t="str">
        <f t="shared" si="2"/>
        <v>2025-WFD-1041-14210788R1</v>
      </c>
      <c r="Y84" s="14"/>
      <c r="Z84" s="14">
        <f ca="1">IF(AND(ISBLANK(F84), ISBLANK(V84)), "", NETWORKDAYS.INTL(F84, IF(V84="", TODAY(), V84), "0000110", DATA!$B$2:$B$200))</f>
        <v>9</v>
      </c>
      <c r="AA84" s="14"/>
      <c r="AB84" s="14"/>
      <c r="AC84" s="14"/>
      <c r="AD84" s="14"/>
      <c r="AE84" s="14"/>
      <c r="AF84" s="14"/>
      <c r="AG84" s="14"/>
    </row>
    <row r="85" spans="1:33" x14ac:dyDescent="0.25">
      <c r="A85" s="14" t="s">
        <v>8819</v>
      </c>
      <c r="B85" s="14" t="s">
        <v>8820</v>
      </c>
      <c r="C85" s="58">
        <v>3.875</v>
      </c>
      <c r="D85" s="14" t="s">
        <v>79</v>
      </c>
      <c r="E85" s="14">
        <v>1252149</v>
      </c>
      <c r="F85" s="35">
        <v>45932</v>
      </c>
      <c r="G85" s="14" t="s">
        <v>5301</v>
      </c>
      <c r="H85" s="14"/>
      <c r="I85" s="14"/>
      <c r="J85" s="14" t="s">
        <v>40</v>
      </c>
      <c r="K85" s="14"/>
      <c r="L85" s="14"/>
      <c r="M85" s="14"/>
      <c r="N85" s="14" t="s">
        <v>3578</v>
      </c>
      <c r="O85" s="14" t="s">
        <v>3579</v>
      </c>
      <c r="P85" s="14"/>
      <c r="Q85" s="14"/>
      <c r="R85" s="14"/>
      <c r="S85" s="14"/>
      <c r="T85" s="14"/>
      <c r="U85" s="14"/>
      <c r="V85" s="35">
        <v>45936</v>
      </c>
      <c r="W85" s="14"/>
      <c r="X85" s="14" t="str">
        <f t="shared" si="2"/>
        <v>2025-WFD-1042-14304768R5</v>
      </c>
      <c r="Y85" s="14"/>
      <c r="Z85" s="14">
        <f ca="1">IF(AND(ISBLANK(F85), ISBLANK(V85)), "", NETWORKDAYS.INTL(F85, IF(V85="", TODAY(), V85), "0000110", DATA!$B$2:$B$200))</f>
        <v>3</v>
      </c>
      <c r="AA85" s="14"/>
      <c r="AB85" s="14"/>
      <c r="AC85" s="14"/>
      <c r="AD85" s="14"/>
      <c r="AE85" s="14"/>
      <c r="AF85" s="14"/>
      <c r="AG85" s="14"/>
    </row>
    <row r="86" spans="1:33" x14ac:dyDescent="0.25">
      <c r="A86" s="29" t="s">
        <v>8831</v>
      </c>
      <c r="B86" s="29" t="s">
        <v>8833</v>
      </c>
      <c r="C86" s="61">
        <v>12</v>
      </c>
      <c r="D86" s="29" t="s">
        <v>3996</v>
      </c>
      <c r="E86" s="29">
        <v>1269308</v>
      </c>
      <c r="F86" s="38">
        <v>45938</v>
      </c>
      <c r="G86" s="29" t="s">
        <v>5301</v>
      </c>
      <c r="H86" s="29"/>
      <c r="I86" s="29"/>
      <c r="J86" s="103" t="s">
        <v>506</v>
      </c>
      <c r="K86" s="29"/>
      <c r="L86" s="29"/>
      <c r="M86" s="29"/>
      <c r="N86" s="29"/>
      <c r="O86" s="29"/>
      <c r="P86" s="29"/>
      <c r="Q86" s="29"/>
      <c r="R86" s="29"/>
      <c r="S86" s="29"/>
      <c r="T86" s="29"/>
      <c r="U86" s="29"/>
      <c r="V86" s="87"/>
      <c r="W86" s="29"/>
      <c r="X86" s="29" t="str">
        <f t="shared" si="2"/>
        <v>2025-WFD-1043-14210786R1</v>
      </c>
      <c r="Y86" s="14"/>
      <c r="Z86" s="14">
        <f ca="1">IF(AND(ISBLANK(F86), ISBLANK(V86)), "", NETWORKDAYS.INTL(F86, IF(V86="", TODAY(), V86), "0000110", DATA!$B$2:$B$200))</f>
        <v>81</v>
      </c>
      <c r="AA86" s="14"/>
      <c r="AB86" s="14"/>
      <c r="AC86" s="14"/>
      <c r="AD86" s="14"/>
      <c r="AE86" s="14"/>
      <c r="AF86" s="14"/>
      <c r="AG86" s="14"/>
    </row>
    <row r="87" spans="1:33" x14ac:dyDescent="0.25">
      <c r="A87" s="14" t="s">
        <v>8832</v>
      </c>
      <c r="B87" s="14">
        <v>13742389</v>
      </c>
      <c r="C87" s="75">
        <v>12</v>
      </c>
      <c r="D87" s="68" t="s">
        <v>3996</v>
      </c>
      <c r="E87" s="68">
        <v>1121983</v>
      </c>
      <c r="F87" s="35">
        <v>45938</v>
      </c>
      <c r="G87" s="14" t="s">
        <v>5301</v>
      </c>
      <c r="H87" s="14"/>
      <c r="I87" s="14"/>
      <c r="J87" s="14" t="s">
        <v>40</v>
      </c>
      <c r="K87" s="14"/>
      <c r="L87" s="14"/>
      <c r="M87" s="14"/>
      <c r="N87" s="14" t="s">
        <v>3578</v>
      </c>
      <c r="O87" s="14" t="s">
        <v>3579</v>
      </c>
      <c r="P87" s="14"/>
      <c r="Q87" s="14"/>
      <c r="R87" s="14"/>
      <c r="S87" s="14"/>
      <c r="T87" s="14"/>
      <c r="U87" s="14"/>
      <c r="V87" s="35">
        <v>45948</v>
      </c>
      <c r="W87" s="14"/>
      <c r="X87" s="14" t="str">
        <f t="shared" si="2"/>
        <v>2025-WFD-1044-13742389</v>
      </c>
      <c r="Y87" s="14"/>
      <c r="Z87" s="14">
        <f ca="1">IF(AND(ISBLANK(F87), ISBLANK(V87)), "", NETWORKDAYS.INTL(F87, IF(V87="", TODAY(), V87), "0000110", DATA!$B$2:$B$200))</f>
        <v>7</v>
      </c>
      <c r="AA87" s="14"/>
      <c r="AB87" s="14"/>
      <c r="AC87" s="14"/>
      <c r="AD87" s="14"/>
      <c r="AE87" s="14"/>
      <c r="AF87" s="14"/>
      <c r="AG87" s="14"/>
    </row>
    <row r="88" spans="1:33" x14ac:dyDescent="0.25">
      <c r="A88" s="14" t="s">
        <v>8857</v>
      </c>
      <c r="B88" s="14">
        <v>13742392</v>
      </c>
      <c r="C88" s="75">
        <v>12</v>
      </c>
      <c r="D88" s="68" t="s">
        <v>3996</v>
      </c>
      <c r="E88" s="68">
        <v>1121983</v>
      </c>
      <c r="F88" s="35">
        <v>45944</v>
      </c>
      <c r="G88" s="14" t="s">
        <v>5301</v>
      </c>
      <c r="H88" s="14"/>
      <c r="I88" s="14"/>
      <c r="J88" s="14" t="s">
        <v>40</v>
      </c>
      <c r="K88" s="14"/>
      <c r="L88" s="14"/>
      <c r="M88" s="14"/>
      <c r="N88" s="14" t="s">
        <v>3578</v>
      </c>
      <c r="O88" s="14" t="s">
        <v>3579</v>
      </c>
      <c r="P88" s="14"/>
      <c r="Q88" s="14"/>
      <c r="R88" s="14"/>
      <c r="S88" s="14"/>
      <c r="T88" s="14"/>
      <c r="U88" s="14"/>
      <c r="V88" s="35">
        <v>45955</v>
      </c>
      <c r="W88" s="14"/>
      <c r="X88" s="14" t="str">
        <f t="shared" si="2"/>
        <v>2025-WFD-1045-13742392</v>
      </c>
      <c r="Y88" s="14"/>
      <c r="Z88" s="14">
        <f ca="1">IF(AND(ISBLANK(F88), ISBLANK(V88)), "", NETWORKDAYS.INTL(F88, IF(V88="", TODAY(), V88), "0000110", DATA!$B$2:$B$200))</f>
        <v>8</v>
      </c>
      <c r="AA88" s="14"/>
      <c r="AB88" s="14"/>
      <c r="AC88" s="14"/>
      <c r="AD88" s="14"/>
      <c r="AE88" s="14"/>
      <c r="AF88" s="14"/>
      <c r="AG88" s="14"/>
    </row>
    <row r="89" spans="1:33" x14ac:dyDescent="0.25">
      <c r="A89" s="14" t="s">
        <v>8971</v>
      </c>
      <c r="B89" s="14" t="s">
        <v>8970</v>
      </c>
      <c r="C89" s="58" t="s">
        <v>78</v>
      </c>
      <c r="D89" s="14" t="s">
        <v>79</v>
      </c>
      <c r="E89" s="14">
        <v>1252149</v>
      </c>
      <c r="F89" s="35">
        <v>45959</v>
      </c>
      <c r="G89" s="14" t="s">
        <v>5301</v>
      </c>
      <c r="H89" s="14"/>
      <c r="I89" s="14"/>
      <c r="J89" s="14" t="s">
        <v>40</v>
      </c>
      <c r="K89" s="14"/>
      <c r="L89" s="14"/>
      <c r="M89" s="14"/>
      <c r="N89" s="14" t="s">
        <v>3579</v>
      </c>
      <c r="O89" s="14" t="s">
        <v>3578</v>
      </c>
      <c r="P89" s="14"/>
      <c r="Q89" s="14"/>
      <c r="R89" s="14"/>
      <c r="S89" s="14"/>
      <c r="T89" s="14"/>
      <c r="U89" s="14"/>
      <c r="V89" s="35">
        <v>45964</v>
      </c>
      <c r="W89" s="14"/>
      <c r="X89" s="14" t="str">
        <f t="shared" si="2"/>
        <v>2025-WFD-1046-14211927R8</v>
      </c>
      <c r="Y89" s="14"/>
      <c r="Z89" s="14"/>
      <c r="AA89" s="14"/>
      <c r="AB89" s="14"/>
      <c r="AC89" s="14"/>
      <c r="AD89" s="14"/>
      <c r="AE89" s="14"/>
      <c r="AF89" s="14"/>
      <c r="AG89" s="14"/>
    </row>
    <row r="90" spans="1:33" x14ac:dyDescent="0.25">
      <c r="A90" s="14" t="s">
        <v>9050</v>
      </c>
      <c r="B90" s="14" t="s">
        <v>9049</v>
      </c>
      <c r="C90" s="58">
        <v>3.875</v>
      </c>
      <c r="D90" s="14" t="s">
        <v>79</v>
      </c>
      <c r="E90" s="14">
        <v>1252149</v>
      </c>
      <c r="F90" s="35">
        <v>45966</v>
      </c>
      <c r="G90" s="14" t="s">
        <v>5301</v>
      </c>
      <c r="H90" s="14"/>
      <c r="I90" s="14"/>
      <c r="J90" s="14" t="s">
        <v>40</v>
      </c>
      <c r="K90" s="14"/>
      <c r="L90" s="14"/>
      <c r="M90" s="14"/>
      <c r="N90" s="14" t="s">
        <v>3579</v>
      </c>
      <c r="O90" s="14" t="s">
        <v>3597</v>
      </c>
      <c r="P90" s="14"/>
      <c r="Q90" s="14"/>
      <c r="R90" s="14"/>
      <c r="S90" s="14"/>
      <c r="T90" s="14"/>
      <c r="U90" s="14"/>
      <c r="V90" s="35">
        <v>45982</v>
      </c>
      <c r="W90" s="14"/>
      <c r="X90" s="14" t="str">
        <f t="shared" si="2"/>
        <v>2025-WFD-1047-14304768R6</v>
      </c>
      <c r="Y90" s="14"/>
      <c r="Z90" s="14"/>
      <c r="AA90" s="14"/>
      <c r="AB90" s="14"/>
      <c r="AC90" s="14"/>
      <c r="AD90" s="14"/>
      <c r="AE90" s="14"/>
      <c r="AF90" s="14"/>
      <c r="AG90" s="14"/>
    </row>
    <row r="91" spans="1:33" x14ac:dyDescent="0.25">
      <c r="A91" s="14" t="s">
        <v>9154</v>
      </c>
      <c r="B91" s="14" t="s">
        <v>9155</v>
      </c>
      <c r="C91" s="58">
        <v>3.875</v>
      </c>
      <c r="D91" s="14" t="s">
        <v>79</v>
      </c>
      <c r="E91" s="14">
        <v>1252149</v>
      </c>
      <c r="F91" s="35">
        <v>45986</v>
      </c>
      <c r="G91" s="14" t="s">
        <v>5301</v>
      </c>
      <c r="H91" s="14" t="s">
        <v>40</v>
      </c>
      <c r="I91" s="14"/>
      <c r="J91" s="14" t="s">
        <v>40</v>
      </c>
      <c r="K91" s="14"/>
      <c r="L91" s="14"/>
      <c r="M91" s="14"/>
      <c r="N91" s="14" t="s">
        <v>3578</v>
      </c>
      <c r="O91" s="14" t="s">
        <v>3579</v>
      </c>
      <c r="P91" s="14"/>
      <c r="Q91" s="14"/>
      <c r="R91" s="14"/>
      <c r="S91" s="14"/>
      <c r="T91" s="14"/>
      <c r="U91" s="14"/>
      <c r="V91" s="35">
        <v>45994</v>
      </c>
      <c r="W91" s="14"/>
      <c r="X91" s="14" t="str">
        <f t="shared" si="2"/>
        <v>2025-WFD-1048-14012924R8</v>
      </c>
      <c r="Y91" s="14"/>
      <c r="Z91" s="14"/>
      <c r="AA91" s="14"/>
      <c r="AB91" s="14"/>
      <c r="AC91" s="14"/>
      <c r="AD91" s="14"/>
      <c r="AE91" s="14"/>
      <c r="AF91" s="14"/>
      <c r="AG91" s="14"/>
    </row>
    <row r="92" spans="1:33" x14ac:dyDescent="0.25">
      <c r="A92" s="14" t="s">
        <v>9172</v>
      </c>
      <c r="B92" s="14" t="s">
        <v>9173</v>
      </c>
      <c r="C92" s="58">
        <v>3.875</v>
      </c>
      <c r="D92" s="14" t="s">
        <v>79</v>
      </c>
      <c r="E92" s="14">
        <v>1252149</v>
      </c>
      <c r="F92" s="35">
        <v>45991</v>
      </c>
      <c r="G92" s="14" t="s">
        <v>5301</v>
      </c>
      <c r="H92" s="14"/>
      <c r="I92" s="14"/>
      <c r="J92" s="14" t="s">
        <v>40</v>
      </c>
      <c r="K92" s="14"/>
      <c r="L92" s="14"/>
      <c r="M92" s="14"/>
      <c r="N92" s="14" t="s">
        <v>3597</v>
      </c>
      <c r="O92" s="14" t="s">
        <v>3578</v>
      </c>
      <c r="P92" s="14"/>
      <c r="Q92" s="14"/>
      <c r="R92" s="14"/>
      <c r="S92" s="14"/>
      <c r="T92" s="14"/>
      <c r="U92" s="14"/>
      <c r="V92" s="35">
        <v>46001</v>
      </c>
      <c r="W92" s="14"/>
      <c r="X92" s="14" t="str">
        <f t="shared" si="2"/>
        <v>2025-WFD-1049-14247174R7</v>
      </c>
      <c r="Y92" s="14"/>
      <c r="Z92" s="14"/>
      <c r="AA92" s="14"/>
      <c r="AB92" s="14"/>
      <c r="AC92" s="14"/>
      <c r="AD92" s="14"/>
      <c r="AE92" s="14"/>
      <c r="AF92" s="14"/>
      <c r="AG92" s="14"/>
    </row>
    <row r="93" spans="1:33" x14ac:dyDescent="0.25">
      <c r="A93" s="94" t="s">
        <v>9232</v>
      </c>
      <c r="B93" s="14" t="s">
        <v>9233</v>
      </c>
      <c r="C93" s="58" t="s">
        <v>78</v>
      </c>
      <c r="D93" s="14" t="s">
        <v>79</v>
      </c>
      <c r="E93" s="14">
        <v>1252149</v>
      </c>
      <c r="F93" s="35">
        <v>46005</v>
      </c>
      <c r="G93" s="14" t="s">
        <v>5301</v>
      </c>
      <c r="H93" s="14"/>
      <c r="I93" s="14"/>
      <c r="J93" s="14"/>
      <c r="K93" s="14"/>
      <c r="L93" s="14"/>
      <c r="M93" s="14"/>
      <c r="N93" s="14"/>
      <c r="O93" s="14"/>
      <c r="P93" s="14"/>
      <c r="Q93" s="14"/>
      <c r="R93" s="14"/>
      <c r="S93" s="14"/>
      <c r="T93" s="14"/>
      <c r="U93" s="14"/>
      <c r="V93" s="35"/>
      <c r="W93" s="14"/>
      <c r="X93" s="14" t="str">
        <f t="shared" si="2"/>
        <v>2025-WFD-1050-14211927R9</v>
      </c>
      <c r="Y93" s="14"/>
      <c r="Z93" s="14"/>
      <c r="AA93" s="14"/>
      <c r="AB93" s="14"/>
      <c r="AC93" s="14"/>
      <c r="AD93" s="14"/>
      <c r="AE93" s="14"/>
      <c r="AF93" s="14"/>
      <c r="AG93" s="14"/>
    </row>
    <row r="94" spans="1:33" x14ac:dyDescent="0.25">
      <c r="A94" s="14" t="s">
        <v>9452</v>
      </c>
      <c r="B94" s="14" t="s">
        <v>9453</v>
      </c>
      <c r="C94" s="58">
        <v>3.875</v>
      </c>
      <c r="D94" s="14" t="s">
        <v>79</v>
      </c>
      <c r="E94" s="14">
        <v>1252149</v>
      </c>
      <c r="F94" s="35">
        <v>46035</v>
      </c>
      <c r="G94" s="14" t="s">
        <v>5301</v>
      </c>
      <c r="H94" s="14" t="s">
        <v>40</v>
      </c>
      <c r="I94" s="14"/>
      <c r="J94" s="14"/>
      <c r="K94" s="14"/>
      <c r="L94" s="14"/>
      <c r="M94" s="14"/>
      <c r="N94" s="14"/>
      <c r="O94" s="14"/>
      <c r="P94" s="14"/>
      <c r="Q94" s="14"/>
      <c r="R94" s="14"/>
      <c r="S94" s="14"/>
      <c r="T94" s="14"/>
      <c r="U94" s="14"/>
      <c r="V94" s="35"/>
      <c r="W94" s="14"/>
      <c r="X94" s="14" t="str">
        <f t="shared" si="2"/>
        <v>2026-WFD-1001-14304768R7</v>
      </c>
      <c r="Y94" s="14"/>
      <c r="Z94" s="14"/>
      <c r="AA94" s="14"/>
      <c r="AB94" s="14"/>
      <c r="AC94" s="14"/>
      <c r="AD94" s="14"/>
      <c r="AE94" s="14"/>
      <c r="AF94" s="14"/>
      <c r="AG94" s="14"/>
    </row>
    <row r="95" spans="1:33" x14ac:dyDescent="0.25">
      <c r="A95" s="14" t="s">
        <v>9478</v>
      </c>
      <c r="B95" s="14" t="s">
        <v>9477</v>
      </c>
      <c r="C95" s="58" t="s">
        <v>78</v>
      </c>
      <c r="D95" s="14" t="s">
        <v>79</v>
      </c>
      <c r="E95" s="14">
        <v>1252149</v>
      </c>
      <c r="F95" s="35">
        <v>46040</v>
      </c>
      <c r="G95" s="14" t="s">
        <v>5301</v>
      </c>
      <c r="H95" s="14"/>
      <c r="I95" s="14"/>
      <c r="J95" s="14"/>
      <c r="K95" s="14"/>
      <c r="L95" s="14"/>
      <c r="M95" s="14"/>
      <c r="N95" s="14"/>
      <c r="O95" s="14"/>
      <c r="P95" s="14"/>
      <c r="Q95" s="14"/>
      <c r="R95" s="14"/>
      <c r="S95" s="14"/>
      <c r="T95" s="14"/>
      <c r="U95" s="14"/>
      <c r="V95" s="35"/>
      <c r="W95" s="14"/>
      <c r="X95" s="14" t="str">
        <f t="shared" si="2"/>
        <v>2026-WFD-1002-14211927R10</v>
      </c>
      <c r="Y95" s="14"/>
      <c r="Z95" s="14"/>
      <c r="AA95" s="14"/>
      <c r="AB95" s="14"/>
      <c r="AC95" s="14"/>
      <c r="AD95" s="14"/>
      <c r="AE95" s="14"/>
      <c r="AF95" s="14"/>
      <c r="AG95" s="14"/>
    </row>
    <row r="96" spans="1:33" x14ac:dyDescent="0.25">
      <c r="A96" s="14" t="s">
        <v>9503</v>
      </c>
      <c r="B96" s="14" t="s">
        <v>9504</v>
      </c>
      <c r="C96" s="58">
        <v>3.875</v>
      </c>
      <c r="D96" s="14" t="s">
        <v>79</v>
      </c>
      <c r="E96" s="14">
        <v>1252149</v>
      </c>
      <c r="F96" s="35">
        <v>46041</v>
      </c>
      <c r="G96" s="14" t="s">
        <v>5301</v>
      </c>
      <c r="H96" s="14" t="s">
        <v>40</v>
      </c>
      <c r="I96" s="14"/>
      <c r="J96" s="14"/>
      <c r="K96" s="14"/>
      <c r="L96" s="14"/>
      <c r="M96" s="14"/>
      <c r="N96" s="14"/>
      <c r="O96" s="14"/>
      <c r="P96" s="14"/>
      <c r="Q96" s="14"/>
      <c r="R96" s="14"/>
      <c r="S96" s="14"/>
      <c r="T96" s="14"/>
      <c r="U96" s="14"/>
      <c r="V96" s="35"/>
      <c r="W96" s="14"/>
      <c r="X96" s="14" t="str">
        <f t="shared" si="2"/>
        <v>2026-WFD-1003-14012924R9</v>
      </c>
      <c r="Y96" s="14"/>
      <c r="Z96" s="14"/>
      <c r="AA96" s="14"/>
      <c r="AB96" s="14"/>
      <c r="AC96" s="14"/>
      <c r="AD96" s="14"/>
      <c r="AE96" s="14"/>
      <c r="AF96" s="14"/>
      <c r="AG96" s="14"/>
    </row>
    <row r="97" spans="1:33" x14ac:dyDescent="0.25">
      <c r="A97" s="14"/>
      <c r="B97" s="14"/>
      <c r="C97" s="58"/>
      <c r="D97" s="14"/>
      <c r="E97" s="14"/>
      <c r="F97" s="35"/>
      <c r="G97" s="14"/>
      <c r="H97" s="14"/>
      <c r="I97" s="14"/>
      <c r="J97" s="14"/>
      <c r="K97" s="14"/>
      <c r="L97" s="14"/>
      <c r="M97" s="14"/>
      <c r="N97" s="14"/>
      <c r="O97" s="14"/>
      <c r="P97" s="14"/>
      <c r="Q97" s="14"/>
      <c r="R97" s="14"/>
      <c r="S97" s="14"/>
      <c r="T97" s="14"/>
      <c r="U97" s="14"/>
      <c r="V97" s="35"/>
      <c r="W97" s="14"/>
      <c r="X97" s="14" t="str">
        <f t="shared" si="2"/>
        <v>-</v>
      </c>
      <c r="Y97" s="14"/>
      <c r="Z97" s="14"/>
      <c r="AA97" s="14"/>
      <c r="AB97" s="14"/>
      <c r="AC97" s="14"/>
      <c r="AD97" s="14"/>
      <c r="AE97" s="14"/>
      <c r="AF97" s="14"/>
      <c r="AG97" s="14"/>
    </row>
    <row r="98" spans="1:33" x14ac:dyDescent="0.25">
      <c r="A98" s="14"/>
      <c r="B98" s="14"/>
      <c r="C98" s="58"/>
      <c r="D98" s="14"/>
      <c r="E98" s="14"/>
      <c r="F98" s="35"/>
      <c r="G98" s="14"/>
      <c r="H98" s="14"/>
      <c r="I98" s="14"/>
      <c r="J98" s="14"/>
      <c r="K98" s="14"/>
      <c r="L98" s="14"/>
      <c r="M98" s="14"/>
      <c r="N98" s="14"/>
      <c r="O98" s="14"/>
      <c r="P98" s="14"/>
      <c r="Q98" s="14"/>
      <c r="R98" s="14"/>
      <c r="S98" s="14"/>
      <c r="T98" s="14"/>
      <c r="U98" s="14"/>
      <c r="V98" s="35"/>
      <c r="W98" s="14"/>
      <c r="X98" s="14" t="str">
        <f t="shared" si="2"/>
        <v>-</v>
      </c>
      <c r="Y98" s="14"/>
      <c r="Z98" s="14"/>
      <c r="AA98" s="14"/>
      <c r="AB98" s="14"/>
      <c r="AC98" s="14"/>
      <c r="AD98" s="14"/>
      <c r="AE98" s="14"/>
      <c r="AF98" s="14"/>
      <c r="AG98" s="14"/>
    </row>
    <row r="99" spans="1:33" x14ac:dyDescent="0.25">
      <c r="A99" s="14"/>
      <c r="B99" s="14"/>
      <c r="C99" s="58"/>
      <c r="D99" s="14"/>
      <c r="E99" s="14"/>
      <c r="F99" s="35"/>
      <c r="G99" s="14"/>
      <c r="H99" s="14"/>
      <c r="I99" s="14"/>
      <c r="J99" s="14"/>
      <c r="K99" s="14"/>
      <c r="L99" s="14"/>
      <c r="M99" s="14"/>
      <c r="N99" s="14"/>
      <c r="O99" s="14"/>
      <c r="P99" s="14"/>
      <c r="Q99" s="14"/>
      <c r="R99" s="14"/>
      <c r="S99" s="14"/>
      <c r="T99" s="14"/>
      <c r="U99" s="14"/>
      <c r="V99" s="35"/>
      <c r="W99" s="14"/>
      <c r="X99" s="14" t="str">
        <f t="shared" si="2"/>
        <v>-</v>
      </c>
      <c r="Y99" s="14"/>
      <c r="Z99" s="14"/>
      <c r="AA99" s="14"/>
      <c r="AB99" s="14"/>
      <c r="AC99" s="14"/>
      <c r="AD99" s="14"/>
      <c r="AE99" s="14"/>
      <c r="AF99" s="14"/>
      <c r="AG99" s="14"/>
    </row>
    <row r="100" spans="1:33" x14ac:dyDescent="0.25">
      <c r="A100" s="14"/>
      <c r="B100" s="14"/>
      <c r="C100" s="58"/>
      <c r="D100" s="14"/>
      <c r="E100" s="14"/>
      <c r="F100" s="35"/>
      <c r="G100" s="14"/>
      <c r="H100" s="14"/>
      <c r="I100" s="14"/>
      <c r="J100" s="14"/>
      <c r="K100" s="14"/>
      <c r="L100" s="14"/>
      <c r="M100" s="14"/>
      <c r="N100" s="14"/>
      <c r="O100" s="14"/>
      <c r="P100" s="14"/>
      <c r="Q100" s="14"/>
      <c r="R100" s="14"/>
      <c r="S100" s="14"/>
      <c r="T100" s="14"/>
      <c r="U100" s="14"/>
      <c r="V100" s="35"/>
      <c r="W100" s="14"/>
      <c r="X100" s="14" t="str">
        <f t="shared" si="2"/>
        <v>-</v>
      </c>
      <c r="Y100" s="14"/>
      <c r="Z100" s="14"/>
      <c r="AA100" s="14"/>
      <c r="AB100" s="14"/>
      <c r="AC100" s="14"/>
      <c r="AD100" s="14"/>
      <c r="AE100" s="14"/>
      <c r="AF100" s="14"/>
      <c r="AG100" s="14"/>
    </row>
    <row r="101" spans="1:33" x14ac:dyDescent="0.25">
      <c r="A101" s="14"/>
      <c r="B101" s="14"/>
      <c r="C101" s="58"/>
      <c r="D101" s="14"/>
      <c r="E101" s="14"/>
      <c r="F101" s="35"/>
      <c r="G101" s="14"/>
      <c r="H101" s="14"/>
      <c r="I101" s="14"/>
      <c r="J101" s="14"/>
      <c r="K101" s="14"/>
      <c r="L101" s="14"/>
      <c r="M101" s="14"/>
      <c r="N101" s="14"/>
      <c r="O101" s="14"/>
      <c r="P101" s="14"/>
      <c r="Q101" s="14"/>
      <c r="R101" s="14"/>
      <c r="S101" s="14"/>
      <c r="T101" s="14"/>
      <c r="U101" s="14"/>
      <c r="V101" s="35"/>
      <c r="W101" s="14"/>
      <c r="X101" s="14"/>
      <c r="Y101" s="14"/>
      <c r="Z101" s="14"/>
      <c r="AA101" s="14"/>
      <c r="AB101" s="14"/>
      <c r="AC101" s="14"/>
      <c r="AD101" s="14"/>
      <c r="AE101" s="14"/>
      <c r="AF101" s="14"/>
      <c r="AG101" s="14"/>
    </row>
    <row r="102" spans="1:33" x14ac:dyDescent="0.25">
      <c r="A102" s="14"/>
      <c r="B102" s="14"/>
      <c r="C102" s="58"/>
      <c r="D102" s="14"/>
      <c r="E102" s="14"/>
      <c r="F102" s="35"/>
      <c r="G102" s="14"/>
      <c r="H102" s="14"/>
      <c r="I102" s="14"/>
      <c r="J102" s="14"/>
      <c r="K102" s="14"/>
      <c r="L102" s="14"/>
      <c r="M102" s="14"/>
      <c r="N102" s="14"/>
      <c r="O102" s="14"/>
      <c r="P102" s="14"/>
      <c r="Q102" s="14"/>
      <c r="R102" s="14"/>
      <c r="S102" s="14"/>
      <c r="T102" s="14"/>
      <c r="U102" s="14"/>
      <c r="V102" s="35"/>
      <c r="W102" s="14"/>
      <c r="X102" s="14"/>
      <c r="Y102" s="14"/>
      <c r="Z102" s="14"/>
      <c r="AA102" s="14"/>
      <c r="AB102" s="14"/>
      <c r="AC102" s="14"/>
      <c r="AD102" s="14"/>
      <c r="AE102" s="14"/>
      <c r="AF102" s="14"/>
      <c r="AG102" s="14"/>
    </row>
    <row r="103" spans="1:33" x14ac:dyDescent="0.25">
      <c r="A103" s="14"/>
      <c r="B103" s="14"/>
      <c r="C103" s="58"/>
      <c r="D103" s="14"/>
      <c r="E103" s="14"/>
      <c r="F103" s="35"/>
      <c r="G103" s="14"/>
      <c r="H103" s="14"/>
      <c r="I103" s="14"/>
      <c r="J103" s="14"/>
      <c r="K103" s="14"/>
      <c r="L103" s="14"/>
      <c r="M103" s="14"/>
      <c r="N103" s="14"/>
      <c r="O103" s="14"/>
      <c r="P103" s="14"/>
      <c r="Q103" s="14"/>
      <c r="R103" s="14"/>
      <c r="S103" s="14"/>
      <c r="T103" s="14"/>
      <c r="U103" s="14"/>
      <c r="V103" s="35"/>
      <c r="W103" s="14"/>
      <c r="X103" s="14"/>
      <c r="Y103" s="14"/>
      <c r="Z103" s="14"/>
      <c r="AA103" s="14"/>
      <c r="AB103" s="14"/>
      <c r="AC103" s="14"/>
      <c r="AD103" s="14"/>
      <c r="AE103" s="14"/>
      <c r="AF103" s="14"/>
      <c r="AG103" s="14"/>
    </row>
    <row r="104" spans="1:33" x14ac:dyDescent="0.25">
      <c r="A104" s="14"/>
      <c r="B104" s="14"/>
      <c r="C104" s="58"/>
      <c r="D104" s="14"/>
      <c r="E104" s="14"/>
      <c r="F104" s="35"/>
      <c r="G104" s="14"/>
      <c r="H104" s="14"/>
      <c r="I104" s="14"/>
      <c r="J104" s="14"/>
      <c r="K104" s="14"/>
      <c r="L104" s="14"/>
      <c r="M104" s="14"/>
      <c r="N104" s="14"/>
      <c r="O104" s="14"/>
      <c r="P104" s="14"/>
      <c r="Q104" s="14"/>
      <c r="R104" s="14"/>
      <c r="S104" s="14"/>
      <c r="T104" s="14"/>
      <c r="U104" s="14"/>
      <c r="V104" s="35"/>
      <c r="W104" s="14"/>
      <c r="X104" s="14"/>
      <c r="Y104" s="14"/>
      <c r="Z104" s="14"/>
      <c r="AA104" s="14"/>
      <c r="AB104" s="14"/>
      <c r="AC104" s="14"/>
      <c r="AD104" s="14"/>
      <c r="AE104" s="14"/>
      <c r="AF104" s="14"/>
      <c r="AG104" s="14"/>
    </row>
    <row r="105" spans="1:33" x14ac:dyDescent="0.25">
      <c r="A105" s="14"/>
      <c r="B105" s="14"/>
      <c r="C105" s="58"/>
      <c r="D105" s="14"/>
      <c r="E105" s="14"/>
      <c r="F105" s="35"/>
      <c r="G105" s="14"/>
      <c r="H105" s="14"/>
      <c r="I105" s="14"/>
      <c r="J105" s="14"/>
      <c r="K105" s="14"/>
      <c r="L105" s="14"/>
      <c r="M105" s="14"/>
      <c r="N105" s="14"/>
      <c r="O105" s="14"/>
      <c r="P105" s="14"/>
      <c r="Q105" s="14"/>
      <c r="R105" s="14"/>
      <c r="S105" s="14"/>
      <c r="T105" s="14"/>
      <c r="U105" s="14"/>
      <c r="V105" s="35"/>
      <c r="W105" s="14"/>
      <c r="X105" s="14"/>
      <c r="Y105" s="14"/>
      <c r="Z105" s="14"/>
      <c r="AA105" s="14"/>
      <c r="AB105" s="14"/>
      <c r="AC105" s="14"/>
      <c r="AD105" s="14"/>
      <c r="AE105" s="14"/>
      <c r="AF105" s="14"/>
      <c r="AG105" s="14"/>
    </row>
    <row r="106" spans="1:33" x14ac:dyDescent="0.25">
      <c r="A106" s="14"/>
      <c r="B106" s="14"/>
      <c r="C106" s="58"/>
      <c r="D106" s="14"/>
      <c r="E106" s="14"/>
      <c r="F106" s="35"/>
      <c r="G106" s="14"/>
      <c r="H106" s="14"/>
      <c r="I106" s="14"/>
      <c r="J106" s="14"/>
      <c r="K106" s="14"/>
      <c r="L106" s="14"/>
      <c r="M106" s="14"/>
      <c r="N106" s="14"/>
      <c r="O106" s="14"/>
      <c r="P106" s="14"/>
      <c r="Q106" s="14"/>
      <c r="R106" s="14"/>
      <c r="S106" s="14"/>
      <c r="T106" s="14"/>
      <c r="U106" s="14"/>
      <c r="V106" s="35"/>
      <c r="W106" s="14"/>
      <c r="X106" s="14"/>
      <c r="Y106" s="14"/>
      <c r="Z106" s="14"/>
      <c r="AA106" s="14"/>
      <c r="AB106" s="14"/>
      <c r="AC106" s="14"/>
      <c r="AD106" s="14"/>
      <c r="AE106" s="14"/>
      <c r="AF106" s="14"/>
      <c r="AG106" s="14"/>
    </row>
    <row r="107" spans="1:33" x14ac:dyDescent="0.25">
      <c r="A107" s="14"/>
      <c r="B107" s="14"/>
      <c r="C107" s="58"/>
      <c r="D107" s="14"/>
      <c r="E107" s="14"/>
      <c r="F107" s="35"/>
      <c r="G107" s="14"/>
      <c r="H107" s="14"/>
      <c r="I107" s="14"/>
      <c r="J107" s="14"/>
      <c r="K107" s="14"/>
      <c r="L107" s="14"/>
      <c r="M107" s="14"/>
      <c r="N107" s="14"/>
      <c r="O107" s="14"/>
      <c r="P107" s="14"/>
      <c r="Q107" s="14"/>
      <c r="R107" s="14"/>
      <c r="S107" s="14"/>
      <c r="T107" s="14"/>
      <c r="U107" s="14"/>
      <c r="V107" s="35"/>
      <c r="W107" s="14"/>
      <c r="X107" s="14"/>
      <c r="Y107" s="14"/>
      <c r="Z107" s="14"/>
      <c r="AA107" s="14"/>
      <c r="AB107" s="14"/>
      <c r="AC107" s="14"/>
      <c r="AD107" s="14"/>
      <c r="AE107" s="14"/>
      <c r="AF107" s="14"/>
      <c r="AG107" s="14"/>
    </row>
    <row r="108" spans="1:33" x14ac:dyDescent="0.25">
      <c r="A108" s="14"/>
      <c r="B108" s="14"/>
      <c r="C108" s="58"/>
      <c r="D108" s="14"/>
      <c r="E108" s="14"/>
      <c r="F108" s="35"/>
      <c r="G108" s="14"/>
      <c r="H108" s="14"/>
      <c r="I108" s="14"/>
      <c r="J108" s="14"/>
      <c r="K108" s="14"/>
      <c r="L108" s="14"/>
      <c r="M108" s="14"/>
      <c r="N108" s="14"/>
      <c r="O108" s="14"/>
      <c r="P108" s="14"/>
      <c r="Q108" s="14"/>
      <c r="R108" s="14"/>
      <c r="S108" s="14"/>
      <c r="T108" s="14"/>
      <c r="U108" s="14"/>
      <c r="V108" s="35"/>
      <c r="W108" s="14"/>
      <c r="X108" s="14"/>
      <c r="Y108" s="14"/>
      <c r="Z108" s="14"/>
      <c r="AA108" s="14"/>
      <c r="AB108" s="14"/>
      <c r="AC108" s="14"/>
      <c r="AD108" s="14"/>
      <c r="AE108" s="14"/>
      <c r="AF108" s="14"/>
      <c r="AG108" s="14"/>
    </row>
    <row r="109" spans="1:33" x14ac:dyDescent="0.25">
      <c r="A109" s="14"/>
      <c r="B109" s="14"/>
      <c r="C109" s="58"/>
      <c r="D109" s="14"/>
      <c r="E109" s="14"/>
      <c r="F109" s="35"/>
      <c r="G109" s="14"/>
      <c r="H109" s="14"/>
      <c r="I109" s="14"/>
      <c r="J109" s="14"/>
      <c r="K109" s="14"/>
      <c r="L109" s="14"/>
      <c r="M109" s="14"/>
      <c r="N109" s="14"/>
      <c r="O109" s="14"/>
      <c r="P109" s="14"/>
      <c r="Q109" s="14"/>
      <c r="R109" s="14"/>
      <c r="S109" s="14"/>
      <c r="T109" s="14"/>
      <c r="U109" s="14"/>
      <c r="V109" s="35"/>
      <c r="W109" s="14"/>
      <c r="X109" s="14"/>
      <c r="Y109" s="14"/>
      <c r="Z109" s="14"/>
      <c r="AA109" s="14"/>
      <c r="AB109" s="14"/>
      <c r="AC109" s="14"/>
      <c r="AD109" s="14"/>
      <c r="AE109" s="14"/>
      <c r="AF109" s="14"/>
      <c r="AG109" s="14"/>
    </row>
    <row r="110" spans="1:33" x14ac:dyDescent="0.25">
      <c r="A110" s="14"/>
      <c r="B110" s="14"/>
      <c r="C110" s="58"/>
      <c r="D110" s="14"/>
      <c r="E110" s="14"/>
      <c r="F110" s="35"/>
      <c r="G110" s="14"/>
      <c r="H110" s="14"/>
      <c r="I110" s="14"/>
      <c r="J110" s="14"/>
      <c r="K110" s="14"/>
      <c r="L110" s="14"/>
      <c r="M110" s="14"/>
      <c r="N110" s="14"/>
      <c r="O110" s="14"/>
      <c r="P110" s="14"/>
      <c r="Q110" s="14"/>
      <c r="R110" s="14"/>
      <c r="S110" s="14"/>
      <c r="T110" s="14"/>
      <c r="U110" s="14"/>
      <c r="V110" s="35"/>
      <c r="W110" s="14"/>
      <c r="X110" s="14"/>
      <c r="Y110" s="14"/>
      <c r="Z110" s="14"/>
      <c r="AA110" s="14"/>
      <c r="AB110" s="14"/>
      <c r="AC110" s="14"/>
      <c r="AD110" s="14"/>
      <c r="AE110" s="14"/>
      <c r="AF110" s="14"/>
      <c r="AG110" s="14"/>
    </row>
    <row r="111" spans="1:33" x14ac:dyDescent="0.25">
      <c r="A111" s="14"/>
      <c r="B111" s="14"/>
      <c r="C111" s="58"/>
      <c r="D111" s="14"/>
      <c r="E111" s="14"/>
      <c r="F111" s="35"/>
      <c r="G111" s="14"/>
      <c r="H111" s="14"/>
      <c r="I111" s="14"/>
      <c r="J111" s="14"/>
      <c r="K111" s="14"/>
      <c r="L111" s="14"/>
      <c r="M111" s="14"/>
      <c r="N111" s="14"/>
      <c r="O111" s="14"/>
      <c r="P111" s="14"/>
      <c r="Q111" s="14"/>
      <c r="R111" s="14"/>
      <c r="S111" s="14"/>
      <c r="T111" s="14"/>
      <c r="U111" s="14"/>
      <c r="V111" s="35"/>
      <c r="W111" s="14"/>
      <c r="X111" s="14"/>
      <c r="Y111" s="14"/>
      <c r="Z111" s="14"/>
      <c r="AA111" s="14"/>
      <c r="AB111" s="14"/>
      <c r="AC111" s="14"/>
      <c r="AD111" s="14"/>
      <c r="AE111" s="14"/>
      <c r="AF111" s="14"/>
      <c r="AG111" s="14"/>
    </row>
    <row r="112" spans="1:33" x14ac:dyDescent="0.25">
      <c r="A112" s="14"/>
      <c r="B112" s="14"/>
      <c r="C112" s="58"/>
      <c r="D112" s="14"/>
      <c r="E112" s="14"/>
      <c r="F112" s="35"/>
      <c r="G112" s="14"/>
      <c r="H112" s="14"/>
      <c r="I112" s="14"/>
      <c r="J112" s="14"/>
      <c r="K112" s="14"/>
      <c r="L112" s="14"/>
      <c r="M112" s="14"/>
      <c r="N112" s="14"/>
      <c r="O112" s="14"/>
      <c r="P112" s="14"/>
      <c r="Q112" s="14"/>
      <c r="R112" s="14"/>
      <c r="S112" s="14"/>
      <c r="T112" s="14"/>
      <c r="U112" s="14"/>
      <c r="V112" s="35"/>
      <c r="W112" s="14"/>
      <c r="X112" s="14"/>
      <c r="Y112" s="14"/>
      <c r="Z112" s="14"/>
      <c r="AA112" s="14"/>
      <c r="AB112" s="14"/>
      <c r="AC112" s="14"/>
      <c r="AD112" s="14"/>
      <c r="AE112" s="14"/>
      <c r="AF112" s="14"/>
      <c r="AG112" s="14"/>
    </row>
    <row r="113" spans="1:33" x14ac:dyDescent="0.25">
      <c r="A113" s="14"/>
      <c r="B113" s="14"/>
      <c r="C113" s="58"/>
      <c r="D113" s="14"/>
      <c r="E113" s="14"/>
      <c r="F113" s="35"/>
      <c r="G113" s="14"/>
      <c r="H113" s="14"/>
      <c r="I113" s="14"/>
      <c r="J113" s="14"/>
      <c r="K113" s="14"/>
      <c r="L113" s="14"/>
      <c r="M113" s="14"/>
      <c r="N113" s="14"/>
      <c r="O113" s="14"/>
      <c r="P113" s="14"/>
      <c r="Q113" s="14"/>
      <c r="R113" s="14"/>
      <c r="S113" s="14"/>
      <c r="T113" s="14"/>
      <c r="U113" s="14"/>
      <c r="V113" s="35"/>
      <c r="W113" s="14"/>
      <c r="X113" s="14"/>
      <c r="Y113" s="14"/>
      <c r="Z113" s="14"/>
      <c r="AA113" s="14"/>
      <c r="AB113" s="14"/>
      <c r="AC113" s="14"/>
      <c r="AD113" s="14"/>
      <c r="AE113" s="14"/>
      <c r="AF113" s="14"/>
      <c r="AG113" s="14"/>
    </row>
    <row r="114" spans="1:33" x14ac:dyDescent="0.25">
      <c r="A114" s="14"/>
      <c r="B114" s="14"/>
      <c r="C114" s="58"/>
      <c r="D114" s="14"/>
      <c r="E114" s="14"/>
      <c r="F114" s="35"/>
      <c r="G114" s="14"/>
      <c r="H114" s="14"/>
      <c r="I114" s="14"/>
      <c r="J114" s="14"/>
      <c r="K114" s="14"/>
      <c r="L114" s="14"/>
      <c r="M114" s="14"/>
      <c r="N114" s="14"/>
      <c r="O114" s="14"/>
      <c r="P114" s="14"/>
      <c r="Q114" s="14"/>
      <c r="R114" s="14"/>
      <c r="S114" s="14"/>
      <c r="T114" s="14"/>
      <c r="U114" s="14"/>
      <c r="V114" s="35"/>
      <c r="W114" s="14"/>
      <c r="X114" s="14"/>
      <c r="Y114" s="14"/>
      <c r="Z114" s="14"/>
      <c r="AA114" s="14"/>
      <c r="AB114" s="14"/>
      <c r="AC114" s="14"/>
      <c r="AD114" s="14"/>
      <c r="AE114" s="14"/>
      <c r="AF114" s="14"/>
      <c r="AG114" s="14"/>
    </row>
    <row r="115" spans="1:33" x14ac:dyDescent="0.25">
      <c r="A115" s="14"/>
      <c r="B115" s="14"/>
      <c r="C115" s="58"/>
      <c r="D115" s="14"/>
      <c r="E115" s="14"/>
      <c r="F115" s="35"/>
      <c r="G115" s="14"/>
      <c r="H115" s="14"/>
      <c r="I115" s="14"/>
      <c r="J115" s="14"/>
      <c r="K115" s="14"/>
      <c r="L115" s="14"/>
      <c r="M115" s="14"/>
      <c r="N115" s="14"/>
      <c r="O115" s="14"/>
      <c r="P115" s="14"/>
      <c r="Q115" s="14"/>
      <c r="R115" s="14"/>
      <c r="S115" s="14"/>
      <c r="T115" s="14"/>
      <c r="U115" s="14"/>
      <c r="V115" s="35"/>
      <c r="W115" s="14"/>
      <c r="X115" s="14"/>
      <c r="Y115" s="14"/>
      <c r="Z115" s="14"/>
      <c r="AA115" s="14"/>
      <c r="AB115" s="14"/>
      <c r="AC115" s="14"/>
      <c r="AD115" s="14"/>
      <c r="AE115" s="14"/>
      <c r="AF115" s="14"/>
      <c r="AG115" s="14"/>
    </row>
    <row r="116" spans="1:33" x14ac:dyDescent="0.25">
      <c r="A116" s="14"/>
      <c r="B116" s="14"/>
      <c r="C116" s="58"/>
      <c r="D116" s="14"/>
      <c r="E116" s="14"/>
      <c r="F116" s="35"/>
      <c r="G116" s="14"/>
      <c r="H116" s="14"/>
      <c r="I116" s="14"/>
      <c r="J116" s="14"/>
      <c r="K116" s="14"/>
      <c r="L116" s="14"/>
      <c r="M116" s="14"/>
      <c r="N116" s="14"/>
      <c r="O116" s="14"/>
      <c r="P116" s="14"/>
      <c r="Q116" s="14"/>
      <c r="R116" s="14"/>
      <c r="S116" s="14"/>
      <c r="T116" s="14"/>
      <c r="U116" s="14"/>
      <c r="V116" s="35"/>
      <c r="W116" s="14"/>
      <c r="X116" s="14"/>
      <c r="Y116" s="14"/>
      <c r="Z116" s="14"/>
      <c r="AA116" s="14"/>
      <c r="AB116" s="14"/>
      <c r="AC116" s="14"/>
      <c r="AD116" s="14"/>
      <c r="AE116" s="14"/>
      <c r="AF116" s="14"/>
      <c r="AG116" s="14"/>
    </row>
    <row r="117" spans="1:33" x14ac:dyDescent="0.25">
      <c r="A117" s="14"/>
      <c r="B117" s="14"/>
      <c r="C117" s="58"/>
      <c r="D117" s="14"/>
      <c r="E117" s="14"/>
      <c r="F117" s="35"/>
      <c r="G117" s="14"/>
      <c r="H117" s="14"/>
      <c r="I117" s="14"/>
      <c r="J117" s="14"/>
      <c r="K117" s="14"/>
      <c r="L117" s="14"/>
      <c r="M117" s="14"/>
      <c r="N117" s="14"/>
      <c r="O117" s="14"/>
      <c r="P117" s="14"/>
      <c r="Q117" s="14"/>
      <c r="R117" s="14"/>
      <c r="S117" s="14"/>
      <c r="T117" s="14"/>
      <c r="U117" s="14"/>
      <c r="V117" s="35"/>
      <c r="W117" s="14"/>
      <c r="X117" s="14"/>
      <c r="Y117" s="14"/>
      <c r="Z117" s="14"/>
      <c r="AA117" s="14"/>
      <c r="AB117" s="14"/>
      <c r="AC117" s="14"/>
      <c r="AD117" s="14"/>
      <c r="AE117" s="14"/>
      <c r="AF117" s="14"/>
      <c r="AG117" s="14"/>
    </row>
    <row r="118" spans="1:33" x14ac:dyDescent="0.25">
      <c r="A118" s="14"/>
      <c r="B118" s="14"/>
      <c r="C118" s="58"/>
      <c r="D118" s="14"/>
      <c r="E118" s="14"/>
      <c r="F118" s="35"/>
      <c r="G118" s="14"/>
      <c r="H118" s="14"/>
      <c r="I118" s="14"/>
      <c r="J118" s="14"/>
      <c r="K118" s="14"/>
      <c r="L118" s="14"/>
      <c r="M118" s="14"/>
      <c r="N118" s="14"/>
      <c r="O118" s="14"/>
      <c r="P118" s="14"/>
      <c r="Q118" s="14"/>
      <c r="R118" s="14"/>
      <c r="S118" s="14"/>
      <c r="T118" s="14"/>
      <c r="U118" s="14"/>
      <c r="V118" s="35"/>
      <c r="W118" s="14"/>
      <c r="X118" s="14"/>
      <c r="Y118" s="14"/>
      <c r="Z118" s="14"/>
      <c r="AA118" s="14"/>
      <c r="AB118" s="14"/>
      <c r="AC118" s="14"/>
      <c r="AD118" s="14"/>
      <c r="AE118" s="14"/>
      <c r="AF118" s="14"/>
      <c r="AG118" s="14"/>
    </row>
    <row r="119" spans="1:33" x14ac:dyDescent="0.25">
      <c r="A119" s="14"/>
      <c r="B119" s="14"/>
      <c r="C119" s="58"/>
      <c r="D119" s="14"/>
      <c r="E119" s="14"/>
      <c r="F119" s="35"/>
      <c r="G119" s="14"/>
      <c r="H119" s="14"/>
      <c r="I119" s="14"/>
      <c r="J119" s="14"/>
      <c r="K119" s="14"/>
      <c r="L119" s="14"/>
      <c r="M119" s="14"/>
      <c r="N119" s="14"/>
      <c r="O119" s="14"/>
      <c r="P119" s="14"/>
      <c r="Q119" s="14"/>
      <c r="R119" s="14"/>
      <c r="S119" s="14"/>
      <c r="T119" s="14"/>
      <c r="U119" s="14"/>
      <c r="V119" s="35"/>
      <c r="W119" s="14"/>
      <c r="X119" s="14"/>
      <c r="Y119" s="14"/>
      <c r="Z119" s="14"/>
      <c r="AA119" s="14"/>
      <c r="AB119" s="14"/>
      <c r="AC119" s="14"/>
      <c r="AD119" s="14"/>
      <c r="AE119" s="14"/>
      <c r="AF119" s="14"/>
      <c r="AG119" s="14"/>
    </row>
    <row r="120" spans="1:33" x14ac:dyDescent="0.25">
      <c r="A120" s="14"/>
      <c r="B120" s="14"/>
      <c r="C120" s="58"/>
      <c r="D120" s="14"/>
      <c r="E120" s="14"/>
      <c r="F120" s="35"/>
      <c r="G120" s="14"/>
      <c r="H120" s="14"/>
      <c r="I120" s="14"/>
      <c r="J120" s="14"/>
      <c r="K120" s="14"/>
      <c r="L120" s="14"/>
      <c r="M120" s="14"/>
      <c r="N120" s="14"/>
      <c r="O120" s="14"/>
      <c r="P120" s="14"/>
      <c r="Q120" s="14"/>
      <c r="R120" s="14"/>
      <c r="S120" s="14"/>
      <c r="T120" s="14"/>
      <c r="U120" s="14"/>
      <c r="V120" s="35"/>
      <c r="W120" s="14"/>
      <c r="X120" s="14"/>
      <c r="Y120" s="14"/>
      <c r="Z120" s="14"/>
      <c r="AA120" s="14"/>
      <c r="AB120" s="14"/>
      <c r="AC120" s="14"/>
      <c r="AD120" s="14"/>
      <c r="AE120" s="14"/>
      <c r="AF120" s="14"/>
      <c r="AG120" s="14"/>
    </row>
    <row r="121" spans="1:33" x14ac:dyDescent="0.25">
      <c r="A121" s="14"/>
      <c r="B121" s="14"/>
      <c r="C121" s="58"/>
      <c r="D121" s="14"/>
      <c r="E121" s="14"/>
      <c r="F121" s="35"/>
      <c r="G121" s="14"/>
      <c r="H121" s="14"/>
      <c r="I121" s="14"/>
      <c r="J121" s="14"/>
      <c r="K121" s="14"/>
      <c r="L121" s="14"/>
      <c r="M121" s="14"/>
      <c r="N121" s="14"/>
      <c r="O121" s="14"/>
      <c r="P121" s="14"/>
      <c r="Q121" s="14"/>
      <c r="R121" s="14"/>
      <c r="S121" s="14"/>
      <c r="T121" s="14"/>
      <c r="U121" s="14"/>
      <c r="V121" s="35"/>
      <c r="W121" s="14"/>
      <c r="X121" s="14"/>
      <c r="Y121" s="14"/>
      <c r="Z121" s="14"/>
      <c r="AA121" s="14"/>
      <c r="AB121" s="14"/>
      <c r="AC121" s="14"/>
      <c r="AD121" s="14"/>
      <c r="AE121" s="14"/>
      <c r="AF121" s="14"/>
      <c r="AG121" s="14"/>
    </row>
    <row r="122" spans="1:33" x14ac:dyDescent="0.25">
      <c r="A122" s="14"/>
      <c r="B122" s="14"/>
      <c r="C122" s="58"/>
      <c r="D122" s="14"/>
      <c r="E122" s="14"/>
      <c r="F122" s="35"/>
      <c r="G122" s="14"/>
      <c r="H122" s="14"/>
      <c r="I122" s="14"/>
      <c r="J122" s="14"/>
      <c r="K122" s="14"/>
      <c r="L122" s="14"/>
      <c r="M122" s="14"/>
      <c r="N122" s="14"/>
      <c r="O122" s="14"/>
      <c r="P122" s="14"/>
      <c r="Q122" s="14"/>
      <c r="R122" s="14"/>
      <c r="S122" s="14"/>
      <c r="T122" s="14"/>
      <c r="U122" s="14"/>
      <c r="V122" s="35"/>
      <c r="W122" s="14"/>
      <c r="X122" s="14"/>
      <c r="Y122" s="14"/>
      <c r="Z122" s="14"/>
      <c r="AA122" s="14"/>
      <c r="AB122" s="14"/>
      <c r="AC122" s="14"/>
      <c r="AD122" s="14"/>
      <c r="AE122" s="14"/>
      <c r="AF122" s="14"/>
      <c r="AG122" s="14"/>
    </row>
    <row r="123" spans="1:33" x14ac:dyDescent="0.25">
      <c r="A123" s="14"/>
      <c r="B123" s="14"/>
      <c r="C123" s="58"/>
      <c r="D123" s="14"/>
      <c r="E123" s="14"/>
      <c r="F123" s="35"/>
      <c r="G123" s="14"/>
      <c r="H123" s="14"/>
      <c r="I123" s="14"/>
      <c r="J123" s="14"/>
      <c r="K123" s="14"/>
      <c r="L123" s="14"/>
      <c r="M123" s="14"/>
      <c r="N123" s="14"/>
      <c r="O123" s="14"/>
      <c r="P123" s="14"/>
      <c r="Q123" s="14"/>
      <c r="R123" s="14"/>
      <c r="S123" s="14"/>
      <c r="T123" s="14"/>
      <c r="U123" s="14"/>
      <c r="V123" s="35"/>
      <c r="W123" s="14"/>
      <c r="X123" s="14"/>
      <c r="Y123" s="14"/>
      <c r="Z123" s="14"/>
      <c r="AA123" s="14"/>
      <c r="AB123" s="14"/>
      <c r="AC123" s="14"/>
      <c r="AD123" s="14"/>
      <c r="AE123" s="14"/>
      <c r="AF123" s="14"/>
      <c r="AG123" s="14"/>
    </row>
    <row r="124" spans="1:33" x14ac:dyDescent="0.25">
      <c r="A124" s="14"/>
      <c r="B124" s="14"/>
      <c r="C124" s="58"/>
      <c r="D124" s="14"/>
      <c r="E124" s="14"/>
      <c r="F124" s="35"/>
      <c r="G124" s="14"/>
      <c r="H124" s="14"/>
      <c r="I124" s="14"/>
      <c r="J124" s="14"/>
      <c r="K124" s="14"/>
      <c r="L124" s="14"/>
      <c r="M124" s="14"/>
      <c r="N124" s="14"/>
      <c r="O124" s="14"/>
      <c r="P124" s="14"/>
      <c r="Q124" s="14"/>
      <c r="R124" s="14"/>
      <c r="S124" s="14"/>
      <c r="T124" s="14"/>
      <c r="U124" s="14"/>
      <c r="V124" s="35"/>
      <c r="W124" s="14"/>
      <c r="X124" s="14"/>
      <c r="Y124" s="14"/>
      <c r="Z124" s="14"/>
      <c r="AA124" s="14"/>
      <c r="AB124" s="14"/>
      <c r="AC124" s="14"/>
      <c r="AD124" s="14"/>
      <c r="AE124" s="14"/>
      <c r="AF124" s="14"/>
      <c r="AG124" s="14"/>
    </row>
    <row r="125" spans="1:33" x14ac:dyDescent="0.25">
      <c r="A125" s="14"/>
      <c r="B125" s="14"/>
      <c r="C125" s="58"/>
      <c r="D125" s="14"/>
      <c r="E125" s="14"/>
      <c r="F125" s="35"/>
      <c r="G125" s="14"/>
      <c r="H125" s="14"/>
      <c r="I125" s="14"/>
      <c r="J125" s="14"/>
      <c r="K125" s="14"/>
      <c r="L125" s="14"/>
      <c r="M125" s="14"/>
      <c r="N125" s="14"/>
      <c r="O125" s="14"/>
      <c r="P125" s="14"/>
      <c r="Q125" s="14"/>
      <c r="R125" s="14"/>
      <c r="S125" s="14"/>
      <c r="T125" s="14"/>
      <c r="U125" s="14"/>
      <c r="V125" s="35"/>
      <c r="W125" s="14"/>
      <c r="X125" s="14"/>
      <c r="Y125" s="14"/>
      <c r="Z125" s="14"/>
      <c r="AA125" s="14"/>
      <c r="AB125" s="14"/>
      <c r="AC125" s="14"/>
      <c r="AD125" s="14"/>
      <c r="AE125" s="14"/>
      <c r="AF125" s="14"/>
      <c r="AG125" s="14"/>
    </row>
    <row r="126" spans="1:33" x14ac:dyDescent="0.25">
      <c r="A126" s="14"/>
      <c r="B126" s="14"/>
      <c r="C126" s="58"/>
      <c r="D126" s="14"/>
      <c r="E126" s="14"/>
      <c r="F126" s="35"/>
      <c r="G126" s="14"/>
      <c r="H126" s="14"/>
      <c r="I126" s="14"/>
      <c r="J126" s="14"/>
      <c r="K126" s="14"/>
      <c r="L126" s="14"/>
      <c r="M126" s="14"/>
      <c r="N126" s="14"/>
      <c r="O126" s="14"/>
      <c r="P126" s="14"/>
      <c r="Q126" s="14"/>
      <c r="R126" s="14"/>
      <c r="S126" s="14"/>
      <c r="T126" s="14"/>
      <c r="U126" s="14"/>
      <c r="V126" s="35"/>
      <c r="W126" s="14"/>
      <c r="X126" s="14"/>
      <c r="Y126" s="14"/>
      <c r="Z126" s="14"/>
      <c r="AA126" s="14"/>
      <c r="AB126" s="14"/>
      <c r="AC126" s="14"/>
      <c r="AD126" s="14"/>
      <c r="AE126" s="14"/>
      <c r="AF126" s="14"/>
      <c r="AG126" s="14"/>
    </row>
    <row r="127" spans="1:33" x14ac:dyDescent="0.25">
      <c r="A127" s="14"/>
      <c r="B127" s="14"/>
      <c r="C127" s="58"/>
      <c r="D127" s="14"/>
      <c r="E127" s="14"/>
      <c r="F127" s="35"/>
      <c r="G127" s="14"/>
      <c r="H127" s="14"/>
      <c r="I127" s="14"/>
      <c r="J127" s="14"/>
      <c r="K127" s="14"/>
      <c r="L127" s="14"/>
      <c r="M127" s="14"/>
      <c r="N127" s="14"/>
      <c r="O127" s="14"/>
      <c r="P127" s="14"/>
      <c r="Q127" s="14"/>
      <c r="R127" s="14"/>
      <c r="S127" s="14"/>
      <c r="T127" s="14"/>
      <c r="U127" s="14"/>
      <c r="V127" s="35"/>
      <c r="W127" s="14"/>
      <c r="X127" s="14"/>
      <c r="Y127" s="14"/>
      <c r="Z127" s="14"/>
      <c r="AA127" s="14"/>
      <c r="AB127" s="14"/>
      <c r="AC127" s="14"/>
      <c r="AD127" s="14"/>
      <c r="AE127" s="14"/>
      <c r="AF127" s="14"/>
      <c r="AG127" s="14"/>
    </row>
    <row r="128" spans="1:33" x14ac:dyDescent="0.25">
      <c r="A128" s="14"/>
      <c r="B128" s="14"/>
      <c r="C128" s="58"/>
      <c r="D128" s="14"/>
      <c r="E128" s="14"/>
      <c r="F128" s="35"/>
      <c r="G128" s="14"/>
      <c r="H128" s="14"/>
      <c r="I128" s="14"/>
      <c r="J128" s="14"/>
      <c r="K128" s="14"/>
      <c r="L128" s="14"/>
      <c r="M128" s="14"/>
      <c r="N128" s="14"/>
      <c r="O128" s="14"/>
      <c r="P128" s="14"/>
      <c r="Q128" s="14"/>
      <c r="R128" s="14"/>
      <c r="S128" s="14"/>
      <c r="T128" s="14"/>
      <c r="U128" s="14"/>
      <c r="V128" s="35"/>
      <c r="W128" s="14"/>
      <c r="X128" s="14"/>
      <c r="Y128" s="14"/>
      <c r="Z128" s="14"/>
      <c r="AA128" s="14"/>
      <c r="AB128" s="14"/>
      <c r="AC128" s="14"/>
      <c r="AD128" s="14"/>
      <c r="AE128" s="14"/>
      <c r="AF128" s="14"/>
      <c r="AG128" s="14"/>
    </row>
    <row r="129" spans="1:33" x14ac:dyDescent="0.25">
      <c r="A129" s="14"/>
      <c r="B129" s="14"/>
      <c r="C129" s="58"/>
      <c r="D129" s="14"/>
      <c r="E129" s="14"/>
      <c r="F129" s="35"/>
      <c r="G129" s="14"/>
      <c r="H129" s="14"/>
      <c r="I129" s="14"/>
      <c r="J129" s="14"/>
      <c r="K129" s="14"/>
      <c r="L129" s="14"/>
      <c r="M129" s="14"/>
      <c r="N129" s="14"/>
      <c r="O129" s="14"/>
      <c r="P129" s="14"/>
      <c r="Q129" s="14"/>
      <c r="R129" s="14"/>
      <c r="S129" s="14"/>
      <c r="T129" s="14"/>
      <c r="U129" s="14"/>
      <c r="V129" s="35"/>
      <c r="W129" s="14"/>
      <c r="X129" s="14"/>
      <c r="Y129" s="14"/>
      <c r="Z129" s="14"/>
      <c r="AA129" s="14"/>
      <c r="AB129" s="14"/>
      <c r="AC129" s="14"/>
      <c r="AD129" s="14"/>
      <c r="AE129" s="14"/>
      <c r="AF129" s="14"/>
      <c r="AG129" s="14"/>
    </row>
    <row r="130" spans="1:33" x14ac:dyDescent="0.25">
      <c r="A130" s="14"/>
      <c r="B130" s="14"/>
      <c r="C130" s="58"/>
      <c r="D130" s="14"/>
      <c r="E130" s="14"/>
      <c r="F130" s="35"/>
      <c r="G130" s="14"/>
      <c r="H130" s="14"/>
      <c r="I130" s="14"/>
      <c r="J130" s="14"/>
      <c r="K130" s="14"/>
      <c r="L130" s="14"/>
      <c r="M130" s="14"/>
      <c r="N130" s="14"/>
      <c r="O130" s="14"/>
      <c r="P130" s="14"/>
      <c r="Q130" s="14"/>
      <c r="R130" s="14"/>
      <c r="S130" s="14"/>
      <c r="T130" s="14"/>
      <c r="U130" s="14"/>
      <c r="V130" s="35"/>
      <c r="W130" s="14"/>
      <c r="X130" s="14"/>
      <c r="Y130" s="14"/>
      <c r="Z130" s="14"/>
      <c r="AA130" s="14"/>
      <c r="AB130" s="14"/>
      <c r="AC130" s="14"/>
      <c r="AD130" s="14"/>
      <c r="AE130" s="14"/>
      <c r="AF130" s="14"/>
      <c r="AG130" s="14"/>
    </row>
    <row r="131" spans="1:33" x14ac:dyDescent="0.25">
      <c r="A131" s="14"/>
      <c r="B131" s="14"/>
      <c r="C131" s="58"/>
      <c r="D131" s="14"/>
      <c r="E131" s="14"/>
      <c r="F131" s="35"/>
      <c r="G131" s="14"/>
      <c r="H131" s="14"/>
      <c r="I131" s="14"/>
      <c r="J131" s="14"/>
      <c r="K131" s="14"/>
      <c r="L131" s="14"/>
      <c r="M131" s="14"/>
      <c r="N131" s="14"/>
      <c r="O131" s="14"/>
      <c r="P131" s="14"/>
      <c r="Q131" s="14"/>
      <c r="R131" s="14"/>
      <c r="S131" s="14"/>
      <c r="T131" s="14"/>
      <c r="U131" s="14"/>
      <c r="V131" s="35"/>
      <c r="W131" s="14"/>
      <c r="X131" s="14"/>
      <c r="Y131" s="14"/>
      <c r="Z131" s="14"/>
      <c r="AA131" s="14"/>
      <c r="AB131" s="14"/>
      <c r="AC131" s="14"/>
      <c r="AD131" s="14"/>
      <c r="AE131" s="14"/>
      <c r="AF131" s="14"/>
      <c r="AG131" s="14"/>
    </row>
    <row r="132" spans="1:33" x14ac:dyDescent="0.25">
      <c r="A132" s="14"/>
      <c r="B132" s="14"/>
      <c r="C132" s="58"/>
      <c r="D132" s="14"/>
      <c r="E132" s="14"/>
      <c r="F132" s="35"/>
      <c r="G132" s="14"/>
      <c r="H132" s="14"/>
      <c r="I132" s="14"/>
      <c r="J132" s="14"/>
      <c r="K132" s="14"/>
      <c r="L132" s="14"/>
      <c r="M132" s="14"/>
      <c r="N132" s="14"/>
      <c r="O132" s="14"/>
      <c r="P132" s="14"/>
      <c r="Q132" s="14"/>
      <c r="R132" s="14"/>
      <c r="S132" s="14"/>
      <c r="T132" s="14"/>
      <c r="U132" s="14"/>
      <c r="V132" s="35"/>
      <c r="W132" s="14"/>
      <c r="X132" s="14"/>
      <c r="Y132" s="14"/>
      <c r="Z132" s="14"/>
      <c r="AA132" s="14"/>
      <c r="AB132" s="14"/>
      <c r="AC132" s="14"/>
      <c r="AD132" s="14"/>
      <c r="AE132" s="14"/>
      <c r="AF132" s="14"/>
      <c r="AG132" s="14"/>
    </row>
    <row r="133" spans="1:33" x14ac:dyDescent="0.25">
      <c r="A133" s="14"/>
      <c r="B133" s="14"/>
      <c r="C133" s="58"/>
      <c r="D133" s="14"/>
      <c r="E133" s="14"/>
      <c r="F133" s="35"/>
      <c r="G133" s="14"/>
      <c r="H133" s="14"/>
      <c r="I133" s="14"/>
      <c r="J133" s="14"/>
      <c r="K133" s="14"/>
      <c r="L133" s="14"/>
      <c r="M133" s="14"/>
      <c r="N133" s="14"/>
      <c r="O133" s="14"/>
      <c r="P133" s="14"/>
      <c r="Q133" s="14"/>
      <c r="R133" s="14"/>
      <c r="S133" s="14"/>
      <c r="T133" s="14"/>
      <c r="U133" s="14"/>
      <c r="V133" s="35"/>
      <c r="W133" s="14"/>
      <c r="X133" s="14"/>
      <c r="Y133" s="14"/>
      <c r="Z133" s="14"/>
      <c r="AA133" s="14"/>
      <c r="AB133" s="14"/>
      <c r="AC133" s="14"/>
      <c r="AD133" s="14"/>
      <c r="AE133" s="14"/>
      <c r="AF133" s="14"/>
      <c r="AG133" s="14"/>
    </row>
    <row r="134" spans="1:33" x14ac:dyDescent="0.25">
      <c r="A134" s="14"/>
      <c r="B134" s="14"/>
      <c r="C134" s="58"/>
      <c r="D134" s="14"/>
      <c r="E134" s="14"/>
      <c r="F134" s="35"/>
      <c r="G134" s="14"/>
      <c r="H134" s="14"/>
      <c r="I134" s="14"/>
      <c r="J134" s="14"/>
      <c r="K134" s="14"/>
      <c r="L134" s="14"/>
      <c r="M134" s="14"/>
      <c r="N134" s="14"/>
      <c r="O134" s="14"/>
      <c r="P134" s="14"/>
      <c r="Q134" s="14"/>
      <c r="R134" s="14"/>
      <c r="S134" s="14"/>
      <c r="T134" s="14"/>
      <c r="U134" s="14"/>
      <c r="V134" s="35"/>
      <c r="W134" s="14"/>
      <c r="X134" s="14"/>
      <c r="Y134" s="14"/>
      <c r="Z134" s="14"/>
      <c r="AA134" s="14"/>
      <c r="AB134" s="14"/>
      <c r="AC134" s="14"/>
      <c r="AD134" s="14"/>
      <c r="AE134" s="14"/>
      <c r="AF134" s="14"/>
      <c r="AG134" s="14"/>
    </row>
    <row r="135" spans="1:33" x14ac:dyDescent="0.25">
      <c r="A135" s="14"/>
      <c r="B135" s="14"/>
      <c r="C135" s="58"/>
      <c r="D135" s="14"/>
      <c r="E135" s="14"/>
      <c r="F135" s="35"/>
      <c r="G135" s="14"/>
      <c r="H135" s="14"/>
      <c r="I135" s="14"/>
      <c r="J135" s="14"/>
      <c r="K135" s="14"/>
      <c r="L135" s="14"/>
      <c r="M135" s="14"/>
      <c r="N135" s="14"/>
      <c r="O135" s="14"/>
      <c r="P135" s="14"/>
      <c r="Q135" s="14"/>
      <c r="R135" s="14"/>
      <c r="S135" s="14"/>
      <c r="T135" s="14"/>
      <c r="U135" s="14"/>
      <c r="V135" s="35"/>
      <c r="W135" s="14"/>
      <c r="X135" s="14"/>
      <c r="Y135" s="14"/>
      <c r="Z135" s="14"/>
      <c r="AA135" s="14"/>
      <c r="AB135" s="14"/>
      <c r="AC135" s="14"/>
      <c r="AD135" s="14"/>
      <c r="AE135" s="14"/>
      <c r="AF135" s="14"/>
      <c r="AG135" s="14"/>
    </row>
    <row r="136" spans="1:33" x14ac:dyDescent="0.25">
      <c r="A136" s="14"/>
      <c r="B136" s="14"/>
      <c r="C136" s="58"/>
      <c r="D136" s="14"/>
      <c r="E136" s="14"/>
      <c r="F136" s="35"/>
      <c r="G136" s="14"/>
      <c r="H136" s="14"/>
      <c r="I136" s="14"/>
      <c r="J136" s="14"/>
      <c r="K136" s="14"/>
      <c r="L136" s="14"/>
      <c r="M136" s="14"/>
      <c r="N136" s="14"/>
      <c r="O136" s="14"/>
      <c r="P136" s="14"/>
      <c r="Q136" s="14"/>
      <c r="R136" s="14"/>
      <c r="S136" s="14"/>
      <c r="T136" s="14"/>
      <c r="U136" s="14"/>
      <c r="V136" s="35"/>
      <c r="W136" s="14"/>
      <c r="X136" s="14"/>
      <c r="Y136" s="14"/>
      <c r="Z136" s="14"/>
      <c r="AA136" s="14"/>
      <c r="AB136" s="14"/>
      <c r="AC136" s="14"/>
      <c r="AD136" s="14"/>
      <c r="AE136" s="14"/>
      <c r="AF136" s="14"/>
      <c r="AG136" s="14"/>
    </row>
    <row r="137" spans="1:33" x14ac:dyDescent="0.25">
      <c r="A137" s="14"/>
      <c r="B137" s="14"/>
      <c r="C137" s="58"/>
      <c r="D137" s="14"/>
      <c r="E137" s="14"/>
      <c r="F137" s="35"/>
      <c r="G137" s="14"/>
      <c r="H137" s="14"/>
      <c r="I137" s="14"/>
      <c r="J137" s="14"/>
      <c r="K137" s="14"/>
      <c r="L137" s="14"/>
      <c r="M137" s="14"/>
      <c r="N137" s="14"/>
      <c r="O137" s="14"/>
      <c r="P137" s="14"/>
      <c r="Q137" s="14"/>
      <c r="R137" s="14"/>
      <c r="S137" s="14"/>
      <c r="T137" s="14"/>
      <c r="U137" s="14"/>
      <c r="V137" s="35"/>
      <c r="W137" s="14"/>
      <c r="X137" s="14"/>
      <c r="Y137" s="14"/>
      <c r="Z137" s="14"/>
      <c r="AA137" s="14"/>
      <c r="AB137" s="14"/>
      <c r="AC137" s="14"/>
      <c r="AD137" s="14"/>
      <c r="AE137" s="14"/>
      <c r="AF137" s="14"/>
      <c r="AG137" s="14"/>
    </row>
    <row r="138" spans="1:33" x14ac:dyDescent="0.25">
      <c r="A138" s="14"/>
      <c r="B138" s="14"/>
      <c r="C138" s="58"/>
      <c r="D138" s="14"/>
      <c r="E138" s="14"/>
      <c r="F138" s="35"/>
      <c r="G138" s="14"/>
      <c r="H138" s="14"/>
      <c r="I138" s="14"/>
      <c r="J138" s="14"/>
      <c r="K138" s="14"/>
      <c r="L138" s="14"/>
      <c r="M138" s="14"/>
      <c r="N138" s="14"/>
      <c r="O138" s="14"/>
      <c r="P138" s="14"/>
      <c r="Q138" s="14"/>
      <c r="R138" s="14"/>
      <c r="S138" s="14"/>
      <c r="T138" s="14"/>
      <c r="U138" s="14"/>
      <c r="V138" s="35"/>
      <c r="W138" s="14"/>
      <c r="X138" s="14"/>
      <c r="Y138" s="14"/>
      <c r="Z138" s="14"/>
      <c r="AA138" s="14"/>
      <c r="AB138" s="14"/>
      <c r="AC138" s="14"/>
      <c r="AD138" s="14"/>
      <c r="AE138" s="14"/>
      <c r="AF138" s="14"/>
      <c r="AG138" s="14"/>
    </row>
    <row r="139" spans="1:33" x14ac:dyDescent="0.25">
      <c r="A139" s="14"/>
      <c r="B139" s="14"/>
      <c r="C139" s="58"/>
      <c r="D139" s="14"/>
      <c r="E139" s="14"/>
      <c r="F139" s="35"/>
      <c r="G139" s="14"/>
      <c r="H139" s="14"/>
      <c r="I139" s="14"/>
      <c r="J139" s="14"/>
      <c r="K139" s="14"/>
      <c r="L139" s="14"/>
      <c r="M139" s="14"/>
      <c r="N139" s="14"/>
      <c r="O139" s="14"/>
      <c r="P139" s="14"/>
      <c r="Q139" s="14"/>
      <c r="R139" s="14"/>
      <c r="S139" s="14"/>
      <c r="T139" s="14"/>
      <c r="U139" s="14"/>
      <c r="V139" s="35"/>
      <c r="W139" s="14"/>
      <c r="X139" s="14"/>
      <c r="Y139" s="14"/>
      <c r="Z139" s="14"/>
      <c r="AA139" s="14"/>
      <c r="AB139" s="14"/>
      <c r="AC139" s="14"/>
      <c r="AD139" s="14"/>
      <c r="AE139" s="14"/>
      <c r="AF139" s="14"/>
      <c r="AG139" s="14"/>
    </row>
    <row r="140" spans="1:33" x14ac:dyDescent="0.25">
      <c r="A140" s="14"/>
      <c r="B140" s="14"/>
      <c r="C140" s="58"/>
      <c r="D140" s="14"/>
      <c r="E140" s="14"/>
      <c r="F140" s="35"/>
      <c r="G140" s="14"/>
      <c r="H140" s="14"/>
      <c r="I140" s="14"/>
      <c r="J140" s="14"/>
      <c r="K140" s="14"/>
      <c r="L140" s="14"/>
      <c r="M140" s="14"/>
      <c r="N140" s="14"/>
      <c r="O140" s="14"/>
      <c r="P140" s="14"/>
      <c r="Q140" s="14"/>
      <c r="R140" s="14"/>
      <c r="S140" s="14"/>
      <c r="T140" s="14"/>
      <c r="U140" s="14"/>
      <c r="V140" s="35"/>
      <c r="W140" s="14"/>
      <c r="X140" s="14"/>
      <c r="Y140" s="14"/>
      <c r="Z140" s="14"/>
      <c r="AA140" s="14"/>
      <c r="AB140" s="14"/>
      <c r="AC140" s="14"/>
      <c r="AD140" s="14"/>
      <c r="AE140" s="14"/>
      <c r="AF140" s="14"/>
      <c r="AG140" s="14"/>
    </row>
    <row r="141" spans="1:33" x14ac:dyDescent="0.25">
      <c r="A141" s="14"/>
      <c r="B141" s="14"/>
      <c r="C141" s="58"/>
      <c r="D141" s="14"/>
      <c r="E141" s="14"/>
      <c r="F141" s="35"/>
      <c r="G141" s="14"/>
      <c r="H141" s="14"/>
      <c r="I141" s="14"/>
      <c r="J141" s="14"/>
      <c r="K141" s="14"/>
      <c r="L141" s="14"/>
      <c r="M141" s="14"/>
      <c r="N141" s="14"/>
      <c r="O141" s="14"/>
      <c r="P141" s="14"/>
      <c r="Q141" s="14"/>
      <c r="R141" s="14"/>
      <c r="S141" s="14"/>
      <c r="T141" s="14"/>
      <c r="U141" s="14"/>
      <c r="V141" s="35"/>
      <c r="W141" s="14"/>
      <c r="X141" s="14"/>
      <c r="Y141" s="14"/>
      <c r="Z141" s="14"/>
      <c r="AA141" s="14"/>
      <c r="AB141" s="14"/>
      <c r="AC141" s="14"/>
      <c r="AD141" s="14"/>
      <c r="AE141" s="14"/>
      <c r="AF141" s="14"/>
      <c r="AG141" s="14"/>
    </row>
    <row r="142" spans="1:33" x14ac:dyDescent="0.25">
      <c r="A142" s="14"/>
      <c r="B142" s="14"/>
      <c r="C142" s="58"/>
      <c r="D142" s="14"/>
      <c r="E142" s="14"/>
      <c r="F142" s="35"/>
      <c r="G142" s="14"/>
      <c r="H142" s="14"/>
      <c r="I142" s="14"/>
      <c r="J142" s="14"/>
      <c r="K142" s="14"/>
      <c r="L142" s="14"/>
      <c r="M142" s="14"/>
      <c r="N142" s="14"/>
      <c r="O142" s="14"/>
      <c r="P142" s="14"/>
      <c r="Q142" s="14"/>
      <c r="R142" s="14"/>
      <c r="S142" s="14"/>
      <c r="T142" s="14"/>
      <c r="U142" s="14"/>
      <c r="V142" s="35"/>
      <c r="W142" s="14"/>
      <c r="X142" s="14"/>
      <c r="Y142" s="14"/>
      <c r="Z142" s="14"/>
      <c r="AA142" s="14"/>
      <c r="AB142" s="14"/>
      <c r="AC142" s="14"/>
      <c r="AD142" s="14"/>
      <c r="AE142" s="14"/>
      <c r="AF142" s="14"/>
      <c r="AG142" s="14"/>
    </row>
    <row r="143" spans="1:33" x14ac:dyDescent="0.25">
      <c r="A143" s="14"/>
      <c r="B143" s="14"/>
      <c r="C143" s="58"/>
      <c r="D143" s="14"/>
      <c r="E143" s="14"/>
      <c r="F143" s="35"/>
      <c r="G143" s="14"/>
      <c r="H143" s="14"/>
      <c r="I143" s="14"/>
      <c r="J143" s="14"/>
      <c r="K143" s="14"/>
      <c r="L143" s="14"/>
      <c r="M143" s="14"/>
      <c r="N143" s="14"/>
      <c r="O143" s="14"/>
      <c r="P143" s="14"/>
      <c r="Q143" s="14"/>
      <c r="R143" s="14"/>
      <c r="S143" s="14"/>
      <c r="T143" s="14"/>
      <c r="U143" s="14"/>
      <c r="V143" s="35"/>
      <c r="W143" s="14"/>
      <c r="X143" s="14"/>
      <c r="Y143" s="14"/>
      <c r="Z143" s="14"/>
      <c r="AA143" s="14"/>
      <c r="AB143" s="14"/>
      <c r="AC143" s="14"/>
      <c r="AD143" s="14"/>
      <c r="AE143" s="14"/>
      <c r="AF143" s="14"/>
      <c r="AG143" s="14"/>
    </row>
    <row r="144" spans="1:33" x14ac:dyDescent="0.25">
      <c r="A144" s="14"/>
      <c r="B144" s="14"/>
      <c r="C144" s="58"/>
      <c r="D144" s="14"/>
      <c r="E144" s="14"/>
      <c r="F144" s="35"/>
      <c r="G144" s="14"/>
      <c r="H144" s="14"/>
      <c r="I144" s="14"/>
      <c r="J144" s="14"/>
      <c r="K144" s="14"/>
      <c r="L144" s="14"/>
      <c r="M144" s="14"/>
      <c r="N144" s="14"/>
      <c r="O144" s="14"/>
      <c r="P144" s="14"/>
      <c r="Q144" s="14"/>
      <c r="R144" s="14"/>
      <c r="S144" s="14"/>
      <c r="T144" s="14"/>
      <c r="U144" s="14"/>
      <c r="V144" s="35"/>
      <c r="W144" s="14"/>
      <c r="X144" s="14"/>
      <c r="Y144" s="14"/>
      <c r="Z144" s="14"/>
      <c r="AA144" s="14"/>
      <c r="AB144" s="14"/>
      <c r="AC144" s="14"/>
      <c r="AD144" s="14"/>
      <c r="AE144" s="14"/>
      <c r="AF144" s="14"/>
      <c r="AG144" s="14"/>
    </row>
    <row r="145" spans="1:33" x14ac:dyDescent="0.25">
      <c r="A145" s="14"/>
      <c r="B145" s="14"/>
      <c r="C145" s="58"/>
      <c r="D145" s="14"/>
      <c r="E145" s="14"/>
      <c r="F145" s="35"/>
      <c r="G145" s="14"/>
      <c r="H145" s="14"/>
      <c r="I145" s="14"/>
      <c r="J145" s="14"/>
      <c r="K145" s="14"/>
      <c r="L145" s="14"/>
      <c r="M145" s="14"/>
      <c r="N145" s="14"/>
      <c r="O145" s="14"/>
      <c r="P145" s="14"/>
      <c r="Q145" s="14"/>
      <c r="R145" s="14"/>
      <c r="S145" s="14"/>
      <c r="T145" s="14"/>
      <c r="U145" s="14"/>
      <c r="V145" s="35"/>
      <c r="W145" s="14"/>
      <c r="X145" s="14"/>
      <c r="Y145" s="14"/>
      <c r="Z145" s="14"/>
      <c r="AA145" s="14"/>
      <c r="AB145" s="14"/>
      <c r="AC145" s="14"/>
      <c r="AD145" s="14"/>
      <c r="AE145" s="14"/>
      <c r="AF145" s="14"/>
      <c r="AG145" s="14"/>
    </row>
    <row r="146" spans="1:33" x14ac:dyDescent="0.25">
      <c r="A146" s="14"/>
      <c r="B146" s="14"/>
      <c r="C146" s="58"/>
      <c r="D146" s="14"/>
      <c r="E146" s="14"/>
      <c r="F146" s="35"/>
      <c r="G146" s="14"/>
      <c r="H146" s="14"/>
      <c r="I146" s="14"/>
      <c r="J146" s="14"/>
      <c r="K146" s="14"/>
      <c r="L146" s="14"/>
      <c r="M146" s="14"/>
      <c r="N146" s="14"/>
      <c r="O146" s="14"/>
      <c r="P146" s="14"/>
      <c r="Q146" s="14"/>
      <c r="R146" s="14"/>
      <c r="S146" s="14"/>
      <c r="T146" s="14"/>
      <c r="U146" s="14"/>
      <c r="V146" s="35"/>
      <c r="W146" s="14"/>
      <c r="X146" s="14"/>
      <c r="Y146" s="14"/>
      <c r="Z146" s="14"/>
      <c r="AA146" s="14"/>
      <c r="AB146" s="14"/>
      <c r="AC146" s="14"/>
      <c r="AD146" s="14"/>
      <c r="AE146" s="14"/>
      <c r="AF146" s="14"/>
      <c r="AG146" s="14"/>
    </row>
    <row r="147" spans="1:33" x14ac:dyDescent="0.25">
      <c r="A147" s="14"/>
      <c r="B147" s="14"/>
      <c r="C147" s="58"/>
      <c r="D147" s="14"/>
      <c r="E147" s="14"/>
      <c r="F147" s="35"/>
      <c r="G147" s="14"/>
      <c r="H147" s="14"/>
      <c r="I147" s="14"/>
      <c r="J147" s="14"/>
      <c r="K147" s="14"/>
      <c r="L147" s="14"/>
      <c r="M147" s="14"/>
      <c r="N147" s="14"/>
      <c r="O147" s="14"/>
      <c r="P147" s="14"/>
      <c r="Q147" s="14"/>
      <c r="R147" s="14"/>
      <c r="S147" s="14"/>
      <c r="T147" s="14"/>
      <c r="U147" s="14"/>
      <c r="V147" s="35"/>
      <c r="W147" s="14"/>
      <c r="X147" s="14"/>
      <c r="Y147" s="14"/>
      <c r="Z147" s="14"/>
      <c r="AA147" s="14"/>
      <c r="AB147" s="14"/>
      <c r="AC147" s="14"/>
      <c r="AD147" s="14"/>
      <c r="AE147" s="14"/>
      <c r="AF147" s="14"/>
      <c r="AG147" s="14"/>
    </row>
    <row r="148" spans="1:33" x14ac:dyDescent="0.25">
      <c r="A148" s="14"/>
      <c r="B148" s="14"/>
      <c r="C148" s="58"/>
      <c r="D148" s="14"/>
      <c r="E148" s="14"/>
      <c r="F148" s="35"/>
      <c r="G148" s="14"/>
      <c r="H148" s="14"/>
      <c r="I148" s="14"/>
      <c r="J148" s="14"/>
      <c r="K148" s="14"/>
      <c r="L148" s="14"/>
      <c r="M148" s="14"/>
      <c r="N148" s="14"/>
      <c r="O148" s="14"/>
      <c r="P148" s="14"/>
      <c r="Q148" s="14"/>
      <c r="R148" s="14"/>
      <c r="S148" s="14"/>
      <c r="T148" s="14"/>
      <c r="U148" s="14"/>
      <c r="V148" s="35"/>
      <c r="W148" s="14"/>
      <c r="X148" s="14"/>
      <c r="Y148" s="14"/>
      <c r="Z148" s="14"/>
      <c r="AA148" s="14"/>
      <c r="AB148" s="14"/>
      <c r="AC148" s="14"/>
      <c r="AD148" s="14"/>
      <c r="AE148" s="14"/>
      <c r="AF148" s="14"/>
      <c r="AG148" s="14"/>
    </row>
    <row r="149" spans="1:33" x14ac:dyDescent="0.25">
      <c r="A149" s="14"/>
      <c r="B149" s="14"/>
      <c r="C149" s="58"/>
      <c r="D149" s="14"/>
      <c r="E149" s="14"/>
      <c r="F149" s="35"/>
      <c r="G149" s="14"/>
      <c r="H149" s="14"/>
      <c r="I149" s="14"/>
      <c r="J149" s="14"/>
      <c r="K149" s="14"/>
      <c r="L149" s="14"/>
      <c r="M149" s="14"/>
      <c r="N149" s="14"/>
      <c r="O149" s="14"/>
      <c r="P149" s="14"/>
      <c r="Q149" s="14"/>
      <c r="R149" s="14"/>
      <c r="S149" s="14"/>
      <c r="T149" s="14"/>
      <c r="U149" s="14"/>
      <c r="V149" s="35"/>
      <c r="W149" s="14"/>
      <c r="X149" s="14"/>
      <c r="Y149" s="14"/>
      <c r="Z149" s="14"/>
      <c r="AA149" s="14"/>
      <c r="AB149" s="14"/>
      <c r="AC149" s="14"/>
      <c r="AD149" s="14"/>
      <c r="AE149" s="14"/>
      <c r="AF149" s="14"/>
      <c r="AG149" s="14"/>
    </row>
    <row r="150" spans="1:33" x14ac:dyDescent="0.25">
      <c r="A150" s="14"/>
      <c r="B150" s="14"/>
      <c r="C150" s="58"/>
      <c r="D150" s="14"/>
      <c r="E150" s="14"/>
      <c r="F150" s="35"/>
      <c r="G150" s="14"/>
      <c r="H150" s="14"/>
      <c r="I150" s="14"/>
      <c r="J150" s="14"/>
      <c r="K150" s="14"/>
      <c r="L150" s="14"/>
      <c r="M150" s="14"/>
      <c r="N150" s="14"/>
      <c r="O150" s="14"/>
      <c r="P150" s="14"/>
      <c r="Q150" s="14"/>
      <c r="R150" s="14"/>
      <c r="S150" s="14"/>
      <c r="T150" s="14"/>
      <c r="U150" s="14"/>
      <c r="V150" s="35"/>
      <c r="W150" s="14"/>
      <c r="X150" s="14"/>
      <c r="Y150" s="14"/>
      <c r="Z150" s="14"/>
      <c r="AA150" s="14"/>
      <c r="AB150" s="14"/>
      <c r="AC150" s="14"/>
      <c r="AD150" s="14"/>
      <c r="AE150" s="14"/>
      <c r="AF150" s="14"/>
      <c r="AG150" s="14"/>
    </row>
    <row r="151" spans="1:33" x14ac:dyDescent="0.25">
      <c r="A151" s="14"/>
      <c r="B151" s="14"/>
      <c r="C151" s="58"/>
      <c r="D151" s="14"/>
      <c r="E151" s="14"/>
      <c r="F151" s="35"/>
      <c r="G151" s="14"/>
      <c r="H151" s="14"/>
      <c r="I151" s="14"/>
      <c r="J151" s="14"/>
      <c r="K151" s="14"/>
      <c r="L151" s="14"/>
      <c r="M151" s="14"/>
      <c r="N151" s="14"/>
      <c r="O151" s="14"/>
      <c r="P151" s="14"/>
      <c r="Q151" s="14"/>
      <c r="R151" s="14"/>
      <c r="S151" s="14"/>
      <c r="T151" s="14"/>
      <c r="U151" s="14"/>
      <c r="V151" s="35"/>
      <c r="W151" s="14"/>
      <c r="X151" s="14"/>
      <c r="Y151" s="14"/>
      <c r="Z151" s="14"/>
      <c r="AA151" s="14"/>
      <c r="AB151" s="14"/>
      <c r="AC151" s="14"/>
      <c r="AD151" s="14"/>
      <c r="AE151" s="14"/>
      <c r="AF151" s="14"/>
      <c r="AG151" s="14"/>
    </row>
    <row r="152" spans="1:33" x14ac:dyDescent="0.25">
      <c r="A152" s="14"/>
      <c r="B152" s="14"/>
      <c r="C152" s="58"/>
      <c r="D152" s="14"/>
      <c r="E152" s="14"/>
      <c r="F152" s="35"/>
      <c r="G152" s="14"/>
      <c r="H152" s="14"/>
      <c r="I152" s="14"/>
      <c r="J152" s="14"/>
      <c r="K152" s="14"/>
      <c r="L152" s="14"/>
      <c r="M152" s="14"/>
      <c r="N152" s="14"/>
      <c r="O152" s="14"/>
      <c r="P152" s="14"/>
      <c r="Q152" s="14"/>
      <c r="R152" s="14"/>
      <c r="S152" s="14"/>
      <c r="T152" s="14"/>
      <c r="U152" s="14"/>
      <c r="V152" s="35"/>
      <c r="W152" s="14"/>
      <c r="X152" s="14"/>
      <c r="Y152" s="14"/>
      <c r="Z152" s="14"/>
      <c r="AA152" s="14"/>
      <c r="AB152" s="14"/>
      <c r="AC152" s="14"/>
      <c r="AD152" s="14"/>
      <c r="AE152" s="14"/>
      <c r="AF152" s="14"/>
      <c r="AG152" s="14"/>
    </row>
    <row r="153" spans="1:33" x14ac:dyDescent="0.25">
      <c r="A153" s="14"/>
      <c r="B153" s="14"/>
      <c r="C153" s="58"/>
      <c r="D153" s="14"/>
      <c r="E153" s="14"/>
      <c r="F153" s="35"/>
      <c r="G153" s="14"/>
      <c r="H153" s="14"/>
      <c r="I153" s="14"/>
      <c r="J153" s="14"/>
      <c r="K153" s="14"/>
      <c r="L153" s="14"/>
      <c r="M153" s="14"/>
      <c r="N153" s="14"/>
      <c r="O153" s="14"/>
      <c r="P153" s="14"/>
      <c r="Q153" s="14"/>
      <c r="R153" s="14"/>
      <c r="S153" s="14"/>
      <c r="T153" s="14"/>
      <c r="U153" s="14"/>
      <c r="V153" s="35"/>
      <c r="W153" s="14"/>
      <c r="X153" s="14"/>
      <c r="Y153" s="14"/>
      <c r="Z153" s="14"/>
      <c r="AA153" s="14"/>
      <c r="AB153" s="14"/>
      <c r="AC153" s="14"/>
      <c r="AD153" s="14"/>
      <c r="AE153" s="14"/>
      <c r="AF153" s="14"/>
      <c r="AG153" s="14"/>
    </row>
    <row r="154" spans="1:33" x14ac:dyDescent="0.25">
      <c r="A154" s="14"/>
      <c r="B154" s="14"/>
      <c r="C154" s="58"/>
      <c r="D154" s="14"/>
      <c r="E154" s="14"/>
      <c r="F154" s="35"/>
      <c r="G154" s="14"/>
      <c r="H154" s="14"/>
      <c r="I154" s="14"/>
      <c r="J154" s="14"/>
      <c r="K154" s="14"/>
      <c r="L154" s="14"/>
      <c r="M154" s="14"/>
      <c r="N154" s="14"/>
      <c r="O154" s="14"/>
      <c r="P154" s="14"/>
      <c r="Q154" s="14"/>
      <c r="R154" s="14"/>
      <c r="S154" s="14"/>
      <c r="T154" s="14"/>
      <c r="U154" s="14"/>
      <c r="V154" s="35"/>
      <c r="W154" s="14"/>
      <c r="X154" s="14"/>
      <c r="Y154" s="14"/>
      <c r="Z154" s="14"/>
      <c r="AA154" s="14"/>
      <c r="AB154" s="14"/>
      <c r="AC154" s="14"/>
      <c r="AD154" s="14"/>
      <c r="AE154" s="14"/>
      <c r="AF154" s="14"/>
      <c r="AG154" s="14"/>
    </row>
    <row r="155" spans="1:33" x14ac:dyDescent="0.25">
      <c r="A155" s="14"/>
      <c r="B155" s="14"/>
      <c r="C155" s="58"/>
      <c r="D155" s="14"/>
      <c r="E155" s="14"/>
      <c r="F155" s="35"/>
      <c r="G155" s="14"/>
      <c r="H155" s="14"/>
      <c r="I155" s="14"/>
      <c r="J155" s="14"/>
      <c r="K155" s="14"/>
      <c r="L155" s="14"/>
      <c r="M155" s="14"/>
      <c r="N155" s="14"/>
      <c r="O155" s="14"/>
      <c r="P155" s="14"/>
      <c r="Q155" s="14"/>
      <c r="R155" s="14"/>
      <c r="S155" s="14"/>
      <c r="T155" s="14"/>
      <c r="U155" s="14"/>
      <c r="V155" s="35"/>
      <c r="W155" s="14"/>
      <c r="X155" s="14"/>
      <c r="Y155" s="14"/>
      <c r="Z155" s="14"/>
      <c r="AA155" s="14"/>
      <c r="AB155" s="14"/>
      <c r="AC155" s="14"/>
      <c r="AD155" s="14"/>
      <c r="AE155" s="14"/>
      <c r="AF155" s="14"/>
      <c r="AG155" s="14"/>
    </row>
    <row r="156" spans="1:33" x14ac:dyDescent="0.25">
      <c r="A156" s="14"/>
      <c r="B156" s="14"/>
      <c r="C156" s="58"/>
      <c r="D156" s="14"/>
      <c r="E156" s="14"/>
      <c r="F156" s="35"/>
      <c r="G156" s="14"/>
      <c r="H156" s="14"/>
      <c r="I156" s="14"/>
      <c r="J156" s="14"/>
      <c r="K156" s="14"/>
      <c r="L156" s="14"/>
      <c r="M156" s="14"/>
      <c r="N156" s="14"/>
      <c r="O156" s="14"/>
      <c r="P156" s="14"/>
      <c r="Q156" s="14"/>
      <c r="R156" s="14"/>
      <c r="S156" s="14"/>
      <c r="T156" s="14"/>
      <c r="U156" s="14"/>
      <c r="V156" s="35"/>
      <c r="W156" s="14"/>
      <c r="X156" s="14"/>
      <c r="Y156" s="14"/>
      <c r="Z156" s="14"/>
      <c r="AA156" s="14"/>
      <c r="AB156" s="14"/>
      <c r="AC156" s="14"/>
      <c r="AD156" s="14"/>
      <c r="AE156" s="14"/>
      <c r="AF156" s="14"/>
      <c r="AG156" s="14"/>
    </row>
    <row r="157" spans="1:33" x14ac:dyDescent="0.25">
      <c r="A157" s="14"/>
      <c r="B157" s="14"/>
      <c r="C157" s="58"/>
      <c r="D157" s="14"/>
      <c r="E157" s="14"/>
      <c r="F157" s="35"/>
      <c r="G157" s="14"/>
      <c r="H157" s="14"/>
      <c r="I157" s="14"/>
      <c r="J157" s="14"/>
      <c r="K157" s="14"/>
      <c r="L157" s="14"/>
      <c r="M157" s="14"/>
      <c r="N157" s="14"/>
      <c r="O157" s="14"/>
      <c r="P157" s="14"/>
      <c r="Q157" s="14"/>
      <c r="R157" s="14"/>
      <c r="S157" s="14"/>
      <c r="T157" s="14"/>
      <c r="U157" s="14"/>
      <c r="V157" s="35"/>
      <c r="W157" s="14"/>
      <c r="X157" s="14"/>
      <c r="Y157" s="14"/>
      <c r="Z157" s="14"/>
      <c r="AA157" s="14"/>
      <c r="AB157" s="14"/>
      <c r="AC157" s="14"/>
      <c r="AD157" s="14"/>
      <c r="AE157" s="14"/>
      <c r="AF157" s="14"/>
      <c r="AG157" s="14"/>
    </row>
    <row r="158" spans="1:33" x14ac:dyDescent="0.25">
      <c r="A158" s="14"/>
      <c r="B158" s="14"/>
      <c r="C158" s="58"/>
      <c r="D158" s="14"/>
      <c r="E158" s="14"/>
      <c r="F158" s="35"/>
      <c r="G158" s="14"/>
      <c r="H158" s="14"/>
      <c r="I158" s="14"/>
      <c r="J158" s="14"/>
      <c r="K158" s="14"/>
      <c r="L158" s="14"/>
      <c r="M158" s="14"/>
      <c r="N158" s="14"/>
      <c r="O158" s="14"/>
      <c r="P158" s="14"/>
      <c r="Q158" s="14"/>
      <c r="R158" s="14"/>
      <c r="S158" s="14"/>
      <c r="T158" s="14"/>
      <c r="U158" s="14"/>
      <c r="V158" s="35"/>
      <c r="W158" s="14"/>
      <c r="X158" s="14"/>
      <c r="Y158" s="14"/>
      <c r="Z158" s="14"/>
      <c r="AA158" s="14"/>
      <c r="AB158" s="14"/>
      <c r="AC158" s="14"/>
      <c r="AD158" s="14"/>
      <c r="AE158" s="14"/>
      <c r="AF158" s="14"/>
      <c r="AG158" s="14"/>
    </row>
    <row r="159" spans="1:33" x14ac:dyDescent="0.25">
      <c r="A159" s="14"/>
      <c r="B159" s="14"/>
      <c r="C159" s="58"/>
      <c r="D159" s="14"/>
      <c r="E159" s="14"/>
      <c r="F159" s="35"/>
      <c r="G159" s="14"/>
      <c r="H159" s="14"/>
      <c r="I159" s="14"/>
      <c r="J159" s="14"/>
      <c r="K159" s="14"/>
      <c r="L159" s="14"/>
      <c r="M159" s="14"/>
      <c r="N159" s="14"/>
      <c r="O159" s="14"/>
      <c r="P159" s="14"/>
      <c r="Q159" s="14"/>
      <c r="R159" s="14"/>
      <c r="S159" s="14"/>
      <c r="T159" s="14"/>
      <c r="U159" s="14"/>
      <c r="V159" s="35"/>
      <c r="W159" s="14"/>
      <c r="X159" s="14"/>
      <c r="Y159" s="14"/>
      <c r="Z159" s="14"/>
      <c r="AA159" s="14"/>
      <c r="AB159" s="14"/>
      <c r="AC159" s="14"/>
      <c r="AD159" s="14"/>
      <c r="AE159" s="14"/>
      <c r="AF159" s="14"/>
      <c r="AG159" s="14"/>
    </row>
    <row r="160" spans="1:33" x14ac:dyDescent="0.25">
      <c r="A160" s="14"/>
      <c r="B160" s="14"/>
      <c r="C160" s="58"/>
      <c r="D160" s="14"/>
      <c r="E160" s="14"/>
      <c r="F160" s="35"/>
      <c r="G160" s="14"/>
      <c r="H160" s="14"/>
      <c r="I160" s="14"/>
      <c r="J160" s="14"/>
      <c r="K160" s="14"/>
      <c r="L160" s="14"/>
      <c r="M160" s="14"/>
      <c r="N160" s="14"/>
      <c r="O160" s="14"/>
      <c r="P160" s="14"/>
      <c r="Q160" s="14"/>
      <c r="R160" s="14"/>
      <c r="S160" s="14"/>
      <c r="T160" s="14"/>
      <c r="U160" s="14"/>
      <c r="V160" s="35"/>
      <c r="W160" s="14"/>
      <c r="X160" s="14"/>
      <c r="Y160" s="14"/>
      <c r="Z160" s="14"/>
      <c r="AA160" s="14"/>
      <c r="AB160" s="14"/>
      <c r="AC160" s="14"/>
      <c r="AD160" s="14"/>
      <c r="AE160" s="14"/>
      <c r="AF160" s="14"/>
      <c r="AG160" s="14"/>
    </row>
    <row r="161" spans="1:33" x14ac:dyDescent="0.25">
      <c r="A161" s="14"/>
      <c r="B161" s="14"/>
      <c r="C161" s="58"/>
      <c r="D161" s="14"/>
      <c r="E161" s="14"/>
      <c r="F161" s="35"/>
      <c r="G161" s="14"/>
      <c r="H161" s="14"/>
      <c r="I161" s="14"/>
      <c r="J161" s="14"/>
      <c r="K161" s="14"/>
      <c r="L161" s="14"/>
      <c r="M161" s="14"/>
      <c r="N161" s="14"/>
      <c r="O161" s="14"/>
      <c r="P161" s="14"/>
      <c r="Q161" s="14"/>
      <c r="R161" s="14"/>
      <c r="S161" s="14"/>
      <c r="T161" s="14"/>
      <c r="U161" s="14"/>
      <c r="V161" s="35"/>
      <c r="W161" s="14"/>
      <c r="X161" s="14"/>
      <c r="Y161" s="14"/>
      <c r="Z161" s="14"/>
      <c r="AA161" s="14"/>
      <c r="AB161" s="14"/>
      <c r="AC161" s="14"/>
      <c r="AD161" s="14"/>
      <c r="AE161" s="14"/>
      <c r="AF161" s="14"/>
      <c r="AG161" s="14"/>
    </row>
    <row r="162" spans="1:33" x14ac:dyDescent="0.25">
      <c r="A162" s="14"/>
      <c r="B162" s="14"/>
      <c r="C162" s="58"/>
      <c r="D162" s="14"/>
      <c r="E162" s="14"/>
      <c r="F162" s="35"/>
      <c r="G162" s="14"/>
      <c r="H162" s="14"/>
      <c r="I162" s="14"/>
      <c r="J162" s="14"/>
      <c r="K162" s="14"/>
      <c r="L162" s="14"/>
      <c r="M162" s="14"/>
      <c r="N162" s="14"/>
      <c r="O162" s="14"/>
      <c r="P162" s="14"/>
      <c r="Q162" s="14"/>
      <c r="R162" s="14"/>
      <c r="S162" s="14"/>
      <c r="T162" s="14"/>
      <c r="U162" s="14"/>
      <c r="V162" s="35"/>
      <c r="W162" s="14"/>
      <c r="X162" s="14"/>
      <c r="Y162" s="14"/>
      <c r="Z162" s="14"/>
      <c r="AA162" s="14"/>
      <c r="AB162" s="14"/>
      <c r="AC162" s="14"/>
      <c r="AD162" s="14"/>
      <c r="AE162" s="14"/>
      <c r="AF162" s="14"/>
      <c r="AG162" s="14"/>
    </row>
    <row r="163" spans="1:33" x14ac:dyDescent="0.25">
      <c r="A163" s="14"/>
      <c r="B163" s="14"/>
      <c r="C163" s="58"/>
      <c r="D163" s="14"/>
      <c r="E163" s="14"/>
      <c r="F163" s="35"/>
      <c r="G163" s="14"/>
      <c r="H163" s="14"/>
      <c r="I163" s="14"/>
      <c r="J163" s="14"/>
      <c r="K163" s="14"/>
      <c r="L163" s="14"/>
      <c r="M163" s="14"/>
      <c r="N163" s="14"/>
      <c r="O163" s="14"/>
      <c r="P163" s="14"/>
      <c r="Q163" s="14"/>
      <c r="R163" s="14"/>
      <c r="S163" s="14"/>
      <c r="T163" s="14"/>
      <c r="U163" s="14"/>
      <c r="V163" s="35"/>
      <c r="W163" s="14"/>
      <c r="X163" s="14"/>
      <c r="Y163" s="14"/>
      <c r="Z163" s="14"/>
      <c r="AA163" s="14"/>
      <c r="AB163" s="14"/>
      <c r="AC163" s="14"/>
      <c r="AD163" s="14"/>
      <c r="AE163" s="14"/>
      <c r="AF163" s="14"/>
      <c r="AG163" s="14"/>
    </row>
    <row r="164" spans="1:33" x14ac:dyDescent="0.25">
      <c r="A164" s="14"/>
      <c r="B164" s="14"/>
      <c r="C164" s="58"/>
      <c r="D164" s="14"/>
      <c r="E164" s="14"/>
      <c r="F164" s="35"/>
      <c r="G164" s="14"/>
      <c r="H164" s="14"/>
      <c r="I164" s="14"/>
      <c r="J164" s="14"/>
      <c r="K164" s="14"/>
      <c r="L164" s="14"/>
      <c r="M164" s="14"/>
      <c r="N164" s="14"/>
      <c r="O164" s="14"/>
      <c r="P164" s="14"/>
      <c r="Q164" s="14"/>
      <c r="R164" s="14"/>
      <c r="S164" s="14"/>
      <c r="T164" s="14"/>
      <c r="U164" s="14"/>
      <c r="V164" s="35"/>
      <c r="W164" s="14"/>
      <c r="X164" s="14"/>
      <c r="Y164" s="14"/>
      <c r="Z164" s="14"/>
      <c r="AA164" s="14"/>
      <c r="AB164" s="14"/>
      <c r="AC164" s="14"/>
      <c r="AD164" s="14"/>
      <c r="AE164" s="14"/>
      <c r="AF164" s="14"/>
      <c r="AG164" s="14"/>
    </row>
    <row r="165" spans="1:33" x14ac:dyDescent="0.25">
      <c r="A165" s="14"/>
      <c r="B165" s="14"/>
      <c r="C165" s="58"/>
      <c r="D165" s="14"/>
      <c r="E165" s="14"/>
      <c r="F165" s="35"/>
      <c r="G165" s="14"/>
      <c r="H165" s="14"/>
      <c r="I165" s="14"/>
      <c r="J165" s="14"/>
      <c r="K165" s="14"/>
      <c r="L165" s="14"/>
      <c r="M165" s="14"/>
      <c r="N165" s="14"/>
      <c r="O165" s="14"/>
      <c r="P165" s="14"/>
      <c r="Q165" s="14"/>
      <c r="R165" s="14"/>
      <c r="S165" s="14"/>
      <c r="T165" s="14"/>
      <c r="U165" s="14"/>
      <c r="V165" s="35"/>
      <c r="W165" s="14"/>
      <c r="X165" s="14"/>
      <c r="Y165" s="14"/>
      <c r="Z165" s="14"/>
      <c r="AA165" s="14"/>
      <c r="AB165" s="14"/>
      <c r="AC165" s="14"/>
      <c r="AD165" s="14"/>
      <c r="AE165" s="14"/>
      <c r="AF165" s="14"/>
      <c r="AG165" s="14"/>
    </row>
    <row r="166" spans="1:33" x14ac:dyDescent="0.25">
      <c r="A166" s="14"/>
      <c r="B166" s="14"/>
      <c r="C166" s="58"/>
      <c r="D166" s="14"/>
      <c r="E166" s="14"/>
      <c r="F166" s="35"/>
      <c r="G166" s="14"/>
      <c r="H166" s="14"/>
      <c r="I166" s="14"/>
      <c r="J166" s="14"/>
      <c r="K166" s="14"/>
      <c r="L166" s="14"/>
      <c r="M166" s="14"/>
      <c r="N166" s="14"/>
      <c r="O166" s="14"/>
      <c r="P166" s="14"/>
      <c r="Q166" s="14"/>
      <c r="R166" s="14"/>
      <c r="S166" s="14"/>
      <c r="T166" s="14"/>
      <c r="U166" s="14"/>
      <c r="V166" s="35"/>
      <c r="W166" s="14"/>
      <c r="X166" s="14"/>
      <c r="Y166" s="14"/>
      <c r="Z166" s="14"/>
      <c r="AA166" s="14"/>
      <c r="AB166" s="14"/>
      <c r="AC166" s="14"/>
      <c r="AD166" s="14"/>
      <c r="AE166" s="14"/>
      <c r="AF166" s="14"/>
      <c r="AG166" s="14"/>
    </row>
    <row r="167" spans="1:33" x14ac:dyDescent="0.25">
      <c r="A167" s="14"/>
      <c r="B167" s="14"/>
      <c r="C167" s="58"/>
      <c r="D167" s="14"/>
      <c r="E167" s="14"/>
      <c r="F167" s="35"/>
      <c r="G167" s="14"/>
      <c r="H167" s="14"/>
      <c r="I167" s="14"/>
      <c r="J167" s="14"/>
      <c r="K167" s="14"/>
      <c r="L167" s="14"/>
      <c r="M167" s="14"/>
      <c r="N167" s="14"/>
      <c r="O167" s="14"/>
      <c r="P167" s="14"/>
      <c r="Q167" s="14"/>
      <c r="R167" s="14"/>
      <c r="S167" s="14"/>
      <c r="T167" s="14"/>
      <c r="U167" s="14"/>
      <c r="V167" s="35"/>
      <c r="W167" s="14"/>
      <c r="X167" s="14"/>
      <c r="Y167" s="14"/>
      <c r="Z167" s="14"/>
      <c r="AA167" s="14"/>
      <c r="AB167" s="14"/>
      <c r="AC167" s="14"/>
      <c r="AD167" s="14"/>
      <c r="AE167" s="14"/>
      <c r="AF167" s="14"/>
      <c r="AG167" s="14"/>
    </row>
    <row r="168" spans="1:33" x14ac:dyDescent="0.25">
      <c r="A168" s="14"/>
      <c r="B168" s="14"/>
      <c r="C168" s="58"/>
      <c r="D168" s="14"/>
      <c r="E168" s="14"/>
      <c r="F168" s="35"/>
      <c r="G168" s="14"/>
      <c r="H168" s="14"/>
      <c r="I168" s="14"/>
      <c r="J168" s="14"/>
      <c r="K168" s="14"/>
      <c r="L168" s="14"/>
      <c r="M168" s="14"/>
      <c r="N168" s="14"/>
      <c r="O168" s="14"/>
      <c r="P168" s="14"/>
      <c r="Q168" s="14"/>
      <c r="R168" s="14"/>
      <c r="S168" s="14"/>
      <c r="T168" s="14"/>
      <c r="U168" s="14"/>
      <c r="V168" s="35"/>
      <c r="W168" s="14"/>
      <c r="X168" s="14"/>
      <c r="Y168" s="14"/>
      <c r="Z168" s="14"/>
      <c r="AA168" s="14"/>
      <c r="AB168" s="14"/>
      <c r="AC168" s="14"/>
      <c r="AD168" s="14"/>
      <c r="AE168" s="14"/>
      <c r="AF168" s="14"/>
      <c r="AG168" s="14"/>
    </row>
    <row r="169" spans="1:33" x14ac:dyDescent="0.25">
      <c r="A169" s="14"/>
      <c r="B169" s="14"/>
      <c r="C169" s="58"/>
      <c r="D169" s="14"/>
      <c r="E169" s="14"/>
      <c r="F169" s="35"/>
      <c r="G169" s="14"/>
      <c r="H169" s="14"/>
      <c r="I169" s="14"/>
      <c r="J169" s="14"/>
      <c r="K169" s="14"/>
      <c r="L169" s="14"/>
      <c r="M169" s="14"/>
      <c r="N169" s="14"/>
      <c r="O169" s="14"/>
      <c r="P169" s="14"/>
      <c r="Q169" s="14"/>
      <c r="R169" s="14"/>
      <c r="S169" s="14"/>
      <c r="T169" s="14"/>
      <c r="U169" s="14"/>
      <c r="V169" s="35"/>
      <c r="W169" s="14"/>
      <c r="X169" s="14"/>
      <c r="Y169" s="14"/>
      <c r="Z169" s="14"/>
      <c r="AA169" s="14"/>
      <c r="AB169" s="14"/>
      <c r="AC169" s="14"/>
      <c r="AD169" s="14"/>
      <c r="AE169" s="14"/>
      <c r="AF169" s="14"/>
      <c r="AG169" s="14"/>
    </row>
    <row r="170" spans="1:33" x14ac:dyDescent="0.25">
      <c r="A170" s="14"/>
      <c r="B170" s="14"/>
      <c r="C170" s="58"/>
      <c r="D170" s="14"/>
      <c r="E170" s="14"/>
      <c r="F170" s="35"/>
      <c r="G170" s="14"/>
      <c r="H170" s="14"/>
      <c r="I170" s="14"/>
      <c r="J170" s="14"/>
      <c r="K170" s="14"/>
      <c r="L170" s="14"/>
      <c r="M170" s="14"/>
      <c r="N170" s="14"/>
      <c r="O170" s="14"/>
      <c r="P170" s="14"/>
      <c r="Q170" s="14"/>
      <c r="R170" s="14"/>
      <c r="S170" s="14"/>
      <c r="T170" s="14"/>
      <c r="U170" s="14"/>
      <c r="V170" s="35"/>
      <c r="W170" s="14"/>
      <c r="X170" s="14"/>
      <c r="Y170" s="14"/>
      <c r="Z170" s="14"/>
      <c r="AA170" s="14"/>
      <c r="AB170" s="14"/>
      <c r="AC170" s="14"/>
      <c r="AD170" s="14"/>
      <c r="AE170" s="14"/>
      <c r="AF170" s="14"/>
      <c r="AG170" s="14"/>
    </row>
    <row r="171" spans="1:33" x14ac:dyDescent="0.25">
      <c r="A171" s="14"/>
      <c r="B171" s="14"/>
      <c r="C171" s="58"/>
      <c r="D171" s="14"/>
      <c r="E171" s="14"/>
      <c r="F171" s="35"/>
      <c r="G171" s="14"/>
      <c r="H171" s="14"/>
      <c r="I171" s="14"/>
      <c r="J171" s="14"/>
      <c r="K171" s="14"/>
      <c r="L171" s="14"/>
      <c r="M171" s="14"/>
      <c r="N171" s="14"/>
      <c r="O171" s="14"/>
      <c r="P171" s="14"/>
      <c r="Q171" s="14"/>
      <c r="R171" s="14"/>
      <c r="S171" s="14"/>
      <c r="T171" s="14"/>
      <c r="U171" s="14"/>
      <c r="V171" s="35"/>
      <c r="W171" s="14"/>
      <c r="X171" s="14"/>
      <c r="Y171" s="14"/>
      <c r="Z171" s="14"/>
      <c r="AA171" s="14"/>
      <c r="AB171" s="14"/>
      <c r="AC171" s="14"/>
      <c r="AD171" s="14"/>
      <c r="AE171" s="14"/>
      <c r="AF171" s="14"/>
      <c r="AG171" s="14"/>
    </row>
    <row r="172" spans="1:33" x14ac:dyDescent="0.25">
      <c r="A172" s="14"/>
      <c r="B172" s="14"/>
      <c r="C172" s="58"/>
      <c r="D172" s="14"/>
      <c r="E172" s="14"/>
      <c r="F172" s="35"/>
      <c r="G172" s="14"/>
      <c r="H172" s="14"/>
      <c r="I172" s="14"/>
      <c r="J172" s="14"/>
      <c r="K172" s="14"/>
      <c r="L172" s="14"/>
      <c r="M172" s="14"/>
      <c r="N172" s="14"/>
      <c r="O172" s="14"/>
      <c r="P172" s="14"/>
      <c r="Q172" s="14"/>
      <c r="R172" s="14"/>
      <c r="S172" s="14"/>
      <c r="T172" s="14"/>
      <c r="U172" s="14"/>
      <c r="V172" s="35"/>
      <c r="W172" s="14"/>
      <c r="X172" s="14"/>
      <c r="Y172" s="14"/>
      <c r="Z172" s="14"/>
      <c r="AA172" s="14"/>
      <c r="AB172" s="14"/>
      <c r="AC172" s="14"/>
      <c r="AD172" s="14"/>
      <c r="AE172" s="14"/>
      <c r="AF172" s="14"/>
      <c r="AG172" s="14"/>
    </row>
    <row r="173" spans="1:33" x14ac:dyDescent="0.25">
      <c r="A173" s="14"/>
      <c r="B173" s="14"/>
      <c r="C173" s="58"/>
      <c r="D173" s="14"/>
      <c r="E173" s="14"/>
      <c r="F173" s="35"/>
      <c r="G173" s="14"/>
      <c r="H173" s="14"/>
      <c r="I173" s="14"/>
      <c r="J173" s="14"/>
      <c r="K173" s="14"/>
      <c r="L173" s="14"/>
      <c r="M173" s="14"/>
      <c r="N173" s="14"/>
      <c r="O173" s="14"/>
      <c r="P173" s="14"/>
      <c r="Q173" s="14"/>
      <c r="R173" s="14"/>
      <c r="S173" s="14"/>
      <c r="T173" s="14"/>
      <c r="U173" s="14"/>
      <c r="V173" s="35"/>
      <c r="W173" s="14"/>
      <c r="X173" s="14"/>
      <c r="Y173" s="14"/>
      <c r="Z173" s="14"/>
      <c r="AA173" s="14"/>
      <c r="AB173" s="14"/>
      <c r="AC173" s="14"/>
      <c r="AD173" s="14"/>
      <c r="AE173" s="14"/>
      <c r="AF173" s="14"/>
      <c r="AG173" s="14"/>
    </row>
    <row r="174" spans="1:33" x14ac:dyDescent="0.25">
      <c r="A174" s="14"/>
      <c r="B174" s="14"/>
      <c r="C174" s="58"/>
      <c r="D174" s="14"/>
      <c r="E174" s="14"/>
      <c r="F174" s="35"/>
      <c r="G174" s="14"/>
      <c r="H174" s="14"/>
      <c r="I174" s="14"/>
      <c r="J174" s="14"/>
      <c r="K174" s="14"/>
      <c r="L174" s="14"/>
      <c r="M174" s="14"/>
      <c r="N174" s="14"/>
      <c r="O174" s="14"/>
      <c r="P174" s="14"/>
      <c r="Q174" s="14"/>
      <c r="R174" s="14"/>
      <c r="S174" s="14"/>
      <c r="T174" s="14"/>
      <c r="U174" s="14"/>
      <c r="V174" s="35"/>
      <c r="W174" s="14"/>
      <c r="X174" s="14"/>
      <c r="Y174" s="14"/>
      <c r="Z174" s="14"/>
      <c r="AA174" s="14"/>
      <c r="AB174" s="14"/>
      <c r="AC174" s="14"/>
      <c r="AD174" s="14"/>
      <c r="AE174" s="14"/>
      <c r="AF174" s="14"/>
      <c r="AG174" s="14"/>
    </row>
    <row r="175" spans="1:33" x14ac:dyDescent="0.25">
      <c r="A175" s="14"/>
      <c r="B175" s="14"/>
      <c r="C175" s="58"/>
      <c r="D175" s="14"/>
      <c r="E175" s="14"/>
      <c r="F175" s="35"/>
      <c r="G175" s="14"/>
      <c r="H175" s="14"/>
      <c r="I175" s="14"/>
      <c r="J175" s="14"/>
      <c r="K175" s="14"/>
      <c r="L175" s="14"/>
      <c r="M175" s="14"/>
      <c r="N175" s="14"/>
      <c r="O175" s="14"/>
      <c r="P175" s="14"/>
      <c r="Q175" s="14"/>
      <c r="R175" s="14"/>
      <c r="S175" s="14"/>
      <c r="T175" s="14"/>
      <c r="U175" s="14"/>
      <c r="V175" s="35"/>
      <c r="W175" s="14"/>
      <c r="X175" s="14"/>
      <c r="Y175" s="14"/>
      <c r="Z175" s="14"/>
      <c r="AA175" s="14"/>
      <c r="AB175" s="14"/>
      <c r="AC175" s="14"/>
      <c r="AD175" s="14"/>
      <c r="AE175" s="14"/>
      <c r="AF175" s="14"/>
      <c r="AG175" s="14"/>
    </row>
    <row r="176" spans="1:33" x14ac:dyDescent="0.25">
      <c r="A176" s="14"/>
      <c r="B176" s="14"/>
      <c r="C176" s="58"/>
      <c r="D176" s="14"/>
      <c r="E176" s="14"/>
      <c r="F176" s="35"/>
      <c r="G176" s="14"/>
      <c r="H176" s="14"/>
      <c r="I176" s="14"/>
      <c r="J176" s="14"/>
      <c r="K176" s="14"/>
      <c r="L176" s="14"/>
      <c r="M176" s="14"/>
      <c r="N176" s="14"/>
      <c r="O176" s="14"/>
      <c r="P176" s="14"/>
      <c r="Q176" s="14"/>
      <c r="R176" s="14"/>
      <c r="S176" s="14"/>
      <c r="T176" s="14"/>
      <c r="U176" s="14"/>
      <c r="V176" s="35"/>
      <c r="W176" s="14"/>
      <c r="X176" s="14"/>
      <c r="Y176" s="14"/>
      <c r="Z176" s="14"/>
      <c r="AA176" s="14"/>
      <c r="AB176" s="14"/>
      <c r="AC176" s="14"/>
      <c r="AD176" s="14"/>
      <c r="AE176" s="14"/>
      <c r="AF176" s="14"/>
      <c r="AG176" s="14"/>
    </row>
    <row r="177" spans="1:33" x14ac:dyDescent="0.25">
      <c r="A177" s="14"/>
      <c r="B177" s="14"/>
      <c r="C177" s="58"/>
      <c r="D177" s="14"/>
      <c r="E177" s="14"/>
      <c r="F177" s="35"/>
      <c r="G177" s="14"/>
      <c r="H177" s="14"/>
      <c r="I177" s="14"/>
      <c r="J177" s="14"/>
      <c r="K177" s="14"/>
      <c r="L177" s="14"/>
      <c r="M177" s="14"/>
      <c r="N177" s="14"/>
      <c r="O177" s="14"/>
      <c r="P177" s="14"/>
      <c r="Q177" s="14"/>
      <c r="R177" s="14"/>
      <c r="S177" s="14"/>
      <c r="T177" s="14"/>
      <c r="U177" s="14"/>
      <c r="V177" s="35"/>
      <c r="W177" s="14"/>
      <c r="X177" s="14"/>
      <c r="Y177" s="14"/>
      <c r="Z177" s="14"/>
      <c r="AA177" s="14"/>
      <c r="AB177" s="14"/>
      <c r="AC177" s="14"/>
      <c r="AD177" s="14"/>
      <c r="AE177" s="14"/>
      <c r="AF177" s="14"/>
      <c r="AG177" s="14"/>
    </row>
    <row r="178" spans="1:33" x14ac:dyDescent="0.25">
      <c r="A178" s="14"/>
      <c r="B178" s="14"/>
      <c r="C178" s="58"/>
      <c r="D178" s="14"/>
      <c r="E178" s="14"/>
      <c r="F178" s="35"/>
      <c r="G178" s="14"/>
      <c r="H178" s="14"/>
      <c r="I178" s="14"/>
      <c r="J178" s="14"/>
      <c r="K178" s="14"/>
      <c r="L178" s="14"/>
      <c r="M178" s="14"/>
      <c r="N178" s="14"/>
      <c r="O178" s="14"/>
      <c r="P178" s="14"/>
      <c r="Q178" s="14"/>
      <c r="R178" s="14"/>
      <c r="S178" s="14"/>
      <c r="T178" s="14"/>
      <c r="U178" s="14"/>
      <c r="V178" s="35"/>
      <c r="W178" s="14"/>
      <c r="X178" s="14"/>
      <c r="Y178" s="14"/>
      <c r="Z178" s="14"/>
      <c r="AA178" s="14"/>
      <c r="AB178" s="14"/>
      <c r="AC178" s="14"/>
      <c r="AD178" s="14"/>
      <c r="AE178" s="14"/>
      <c r="AF178" s="14"/>
      <c r="AG178" s="14"/>
    </row>
    <row r="179" spans="1:33" x14ac:dyDescent="0.25">
      <c r="A179" s="14"/>
      <c r="B179" s="14"/>
      <c r="C179" s="58"/>
      <c r="D179" s="14"/>
      <c r="E179" s="14"/>
      <c r="F179" s="35"/>
      <c r="G179" s="14"/>
      <c r="H179" s="14"/>
      <c r="I179" s="14"/>
      <c r="J179" s="14"/>
      <c r="K179" s="14"/>
      <c r="L179" s="14"/>
      <c r="M179" s="14"/>
      <c r="N179" s="14"/>
      <c r="O179" s="14"/>
      <c r="P179" s="14"/>
      <c r="Q179" s="14"/>
      <c r="R179" s="14"/>
      <c r="S179" s="14"/>
      <c r="T179" s="14"/>
      <c r="U179" s="14"/>
      <c r="V179" s="35"/>
      <c r="W179" s="14"/>
      <c r="X179" s="14"/>
      <c r="Y179" s="14"/>
      <c r="Z179" s="14"/>
      <c r="AA179" s="14"/>
      <c r="AB179" s="14"/>
      <c r="AC179" s="14"/>
      <c r="AD179" s="14"/>
      <c r="AE179" s="14"/>
      <c r="AF179" s="14"/>
      <c r="AG179" s="14"/>
    </row>
    <row r="180" spans="1:33" x14ac:dyDescent="0.25">
      <c r="A180" s="14"/>
      <c r="B180" s="14"/>
      <c r="C180" s="58"/>
      <c r="D180" s="14"/>
      <c r="E180" s="14"/>
      <c r="F180" s="35"/>
      <c r="G180" s="14"/>
      <c r="H180" s="14"/>
      <c r="I180" s="14"/>
      <c r="J180" s="14"/>
      <c r="K180" s="14"/>
      <c r="L180" s="14"/>
      <c r="M180" s="14"/>
      <c r="N180" s="14"/>
      <c r="O180" s="14"/>
      <c r="P180" s="14"/>
      <c r="Q180" s="14"/>
      <c r="R180" s="14"/>
      <c r="S180" s="14"/>
      <c r="T180" s="14"/>
      <c r="U180" s="14"/>
      <c r="V180" s="35"/>
      <c r="W180" s="14"/>
      <c r="X180" s="14"/>
      <c r="Y180" s="14"/>
      <c r="Z180" s="14"/>
      <c r="AA180" s="14"/>
      <c r="AB180" s="14"/>
      <c r="AC180" s="14"/>
      <c r="AD180" s="14"/>
      <c r="AE180" s="14"/>
      <c r="AF180" s="14"/>
      <c r="AG180" s="14"/>
    </row>
    <row r="181" spans="1:33" x14ac:dyDescent="0.25">
      <c r="A181" s="14"/>
      <c r="B181" s="14"/>
      <c r="C181" s="58"/>
      <c r="D181" s="14"/>
      <c r="E181" s="14"/>
      <c r="F181" s="35"/>
      <c r="G181" s="14"/>
      <c r="H181" s="14"/>
      <c r="I181" s="14"/>
      <c r="J181" s="14"/>
      <c r="K181" s="14"/>
      <c r="L181" s="14"/>
      <c r="M181" s="14"/>
      <c r="N181" s="14"/>
      <c r="O181" s="14"/>
      <c r="P181" s="14"/>
      <c r="Q181" s="14"/>
      <c r="R181" s="14"/>
      <c r="S181" s="14"/>
      <c r="T181" s="14"/>
      <c r="U181" s="14"/>
      <c r="V181" s="35"/>
      <c r="W181" s="14"/>
      <c r="X181" s="14"/>
      <c r="Y181" s="14"/>
      <c r="Z181" s="14"/>
      <c r="AA181" s="14"/>
      <c r="AB181" s="14"/>
      <c r="AC181" s="14"/>
      <c r="AD181" s="14"/>
      <c r="AE181" s="14"/>
      <c r="AF181" s="14"/>
      <c r="AG181" s="14"/>
    </row>
    <row r="182" spans="1:33" x14ac:dyDescent="0.25">
      <c r="A182" s="14"/>
      <c r="B182" s="14"/>
      <c r="C182" s="58"/>
      <c r="D182" s="14"/>
      <c r="E182" s="14"/>
      <c r="F182" s="35"/>
      <c r="G182" s="14"/>
      <c r="H182" s="14"/>
      <c r="I182" s="14"/>
      <c r="J182" s="14"/>
      <c r="K182" s="14"/>
      <c r="L182" s="14"/>
      <c r="M182" s="14"/>
      <c r="N182" s="14"/>
      <c r="O182" s="14"/>
      <c r="P182" s="14"/>
      <c r="Q182" s="14"/>
      <c r="R182" s="14"/>
      <c r="S182" s="14"/>
      <c r="T182" s="14"/>
      <c r="U182" s="14"/>
      <c r="V182" s="35"/>
      <c r="W182" s="14"/>
      <c r="X182" s="14"/>
      <c r="Y182" s="14"/>
      <c r="Z182" s="14"/>
      <c r="AA182" s="14"/>
      <c r="AB182" s="14"/>
      <c r="AC182" s="14"/>
      <c r="AD182" s="14"/>
      <c r="AE182" s="14"/>
      <c r="AF182" s="14"/>
      <c r="AG182" s="14"/>
    </row>
    <row r="183" spans="1:33" x14ac:dyDescent="0.25">
      <c r="A183" s="14"/>
      <c r="B183" s="14"/>
      <c r="C183" s="58"/>
      <c r="D183" s="14"/>
      <c r="E183" s="14"/>
      <c r="F183" s="35"/>
      <c r="G183" s="14"/>
      <c r="H183" s="14"/>
      <c r="I183" s="14"/>
      <c r="J183" s="14"/>
      <c r="K183" s="14"/>
      <c r="L183" s="14"/>
      <c r="M183" s="14"/>
      <c r="N183" s="14"/>
      <c r="O183" s="14"/>
      <c r="P183" s="14"/>
      <c r="Q183" s="14"/>
      <c r="R183" s="14"/>
      <c r="S183" s="14"/>
      <c r="T183" s="14"/>
      <c r="U183" s="14"/>
      <c r="V183" s="35"/>
      <c r="W183" s="14"/>
      <c r="X183" s="14"/>
      <c r="Y183" s="14"/>
      <c r="Z183" s="14"/>
      <c r="AA183" s="14"/>
      <c r="AB183" s="14"/>
      <c r="AC183" s="14"/>
      <c r="AD183" s="14"/>
      <c r="AE183" s="14"/>
      <c r="AF183" s="14"/>
      <c r="AG183" s="14"/>
    </row>
    <row r="184" spans="1:33" x14ac:dyDescent="0.25">
      <c r="A184" s="14"/>
      <c r="B184" s="14"/>
      <c r="C184" s="58"/>
      <c r="D184" s="14"/>
      <c r="E184" s="14"/>
      <c r="F184" s="35"/>
      <c r="G184" s="14"/>
      <c r="H184" s="14"/>
      <c r="I184" s="14"/>
      <c r="J184" s="14"/>
      <c r="K184" s="14"/>
      <c r="L184" s="14"/>
      <c r="M184" s="14"/>
      <c r="N184" s="14"/>
      <c r="O184" s="14"/>
      <c r="P184" s="14"/>
      <c r="Q184" s="14"/>
      <c r="R184" s="14"/>
      <c r="S184" s="14"/>
      <c r="T184" s="14"/>
      <c r="U184" s="14"/>
      <c r="V184" s="35"/>
      <c r="W184" s="14"/>
      <c r="X184" s="14"/>
      <c r="Y184" s="14"/>
      <c r="Z184" s="14"/>
      <c r="AA184" s="14"/>
      <c r="AB184" s="14"/>
      <c r="AC184" s="14"/>
      <c r="AD184" s="14"/>
      <c r="AE184" s="14"/>
      <c r="AF184" s="14"/>
      <c r="AG184" s="14"/>
    </row>
    <row r="185" spans="1:33" x14ac:dyDescent="0.25">
      <c r="A185" s="14"/>
      <c r="B185" s="14"/>
      <c r="C185" s="58"/>
      <c r="D185" s="14"/>
      <c r="E185" s="14"/>
      <c r="F185" s="35"/>
      <c r="G185" s="14"/>
      <c r="H185" s="14"/>
      <c r="I185" s="14"/>
      <c r="J185" s="14"/>
      <c r="K185" s="14"/>
      <c r="L185" s="14"/>
      <c r="M185" s="14"/>
      <c r="N185" s="14"/>
      <c r="O185" s="14"/>
      <c r="P185" s="14"/>
      <c r="Q185" s="14"/>
      <c r="R185" s="14"/>
      <c r="S185" s="14"/>
      <c r="T185" s="14"/>
      <c r="U185" s="14"/>
      <c r="V185" s="35"/>
      <c r="W185" s="14"/>
      <c r="X185" s="14"/>
      <c r="Y185" s="14"/>
      <c r="Z185" s="14"/>
      <c r="AA185" s="14"/>
      <c r="AB185" s="14"/>
      <c r="AC185" s="14"/>
      <c r="AD185" s="14"/>
      <c r="AE185" s="14"/>
      <c r="AF185" s="14"/>
      <c r="AG185" s="14"/>
    </row>
    <row r="186" spans="1:33" x14ac:dyDescent="0.25">
      <c r="A186" s="14"/>
      <c r="B186" s="14"/>
      <c r="C186" s="58"/>
      <c r="D186" s="14"/>
      <c r="E186" s="14"/>
      <c r="F186" s="35"/>
      <c r="G186" s="14"/>
      <c r="H186" s="14"/>
      <c r="I186" s="14"/>
      <c r="J186" s="14"/>
      <c r="K186" s="14"/>
      <c r="L186" s="14"/>
      <c r="M186" s="14"/>
      <c r="N186" s="14"/>
      <c r="O186" s="14"/>
      <c r="P186" s="14"/>
      <c r="Q186" s="14"/>
      <c r="R186" s="14"/>
      <c r="S186" s="14"/>
      <c r="T186" s="14"/>
      <c r="U186" s="14"/>
      <c r="V186" s="35"/>
      <c r="W186" s="14"/>
      <c r="X186" s="14"/>
      <c r="Y186" s="14"/>
      <c r="Z186" s="14"/>
      <c r="AA186" s="14"/>
      <c r="AB186" s="14"/>
      <c r="AC186" s="14"/>
      <c r="AD186" s="14"/>
      <c r="AE186" s="14"/>
      <c r="AF186" s="14"/>
      <c r="AG186" s="14"/>
    </row>
    <row r="187" spans="1:33" x14ac:dyDescent="0.25">
      <c r="A187" s="14"/>
      <c r="B187" s="14"/>
      <c r="C187" s="58"/>
      <c r="D187" s="14"/>
      <c r="E187" s="14"/>
      <c r="F187" s="35"/>
      <c r="G187" s="14"/>
      <c r="H187" s="14"/>
      <c r="I187" s="14"/>
      <c r="J187" s="14"/>
      <c r="K187" s="14"/>
      <c r="L187" s="14"/>
      <c r="M187" s="14"/>
      <c r="N187" s="14"/>
      <c r="O187" s="14"/>
      <c r="P187" s="14"/>
      <c r="Q187" s="14"/>
      <c r="R187" s="14"/>
      <c r="S187" s="14"/>
      <c r="T187" s="14"/>
      <c r="U187" s="14"/>
      <c r="V187" s="35"/>
      <c r="W187" s="14"/>
      <c r="X187" s="14"/>
      <c r="Y187" s="14"/>
      <c r="Z187" s="14"/>
      <c r="AA187" s="14"/>
      <c r="AB187" s="14"/>
      <c r="AC187" s="14"/>
      <c r="AD187" s="14"/>
      <c r="AE187" s="14"/>
      <c r="AF187" s="14"/>
      <c r="AG187" s="14"/>
    </row>
    <row r="188" spans="1:33" x14ac:dyDescent="0.25">
      <c r="A188" s="14"/>
      <c r="B188" s="14"/>
      <c r="C188" s="58"/>
      <c r="D188" s="14"/>
      <c r="E188" s="14"/>
      <c r="F188" s="35"/>
      <c r="G188" s="14"/>
      <c r="H188" s="14"/>
      <c r="I188" s="14"/>
      <c r="J188" s="14"/>
      <c r="K188" s="14"/>
      <c r="L188" s="14"/>
      <c r="M188" s="14"/>
      <c r="N188" s="14"/>
      <c r="O188" s="14"/>
      <c r="P188" s="14"/>
      <c r="Q188" s="14"/>
      <c r="R188" s="14"/>
      <c r="S188" s="14"/>
      <c r="T188" s="14"/>
      <c r="U188" s="14"/>
      <c r="V188" s="35"/>
      <c r="W188" s="14"/>
      <c r="X188" s="14"/>
      <c r="Y188" s="14"/>
      <c r="Z188" s="14"/>
      <c r="AA188" s="14"/>
      <c r="AB188" s="14"/>
      <c r="AC188" s="14"/>
      <c r="AD188" s="14"/>
      <c r="AE188" s="14"/>
      <c r="AF188" s="14"/>
      <c r="AG188" s="14"/>
    </row>
    <row r="189" spans="1:33" x14ac:dyDescent="0.25">
      <c r="A189" s="14"/>
      <c r="B189" s="14"/>
      <c r="C189" s="58"/>
      <c r="D189" s="14"/>
      <c r="E189" s="14"/>
      <c r="F189" s="35"/>
      <c r="G189" s="14"/>
      <c r="H189" s="14"/>
      <c r="I189" s="14"/>
      <c r="J189" s="14"/>
      <c r="K189" s="14"/>
      <c r="L189" s="14"/>
      <c r="M189" s="14"/>
      <c r="N189" s="14"/>
      <c r="O189" s="14"/>
      <c r="P189" s="14"/>
      <c r="Q189" s="14"/>
      <c r="R189" s="14"/>
      <c r="S189" s="14"/>
      <c r="T189" s="14"/>
      <c r="U189" s="14"/>
      <c r="V189" s="35"/>
      <c r="W189" s="14"/>
      <c r="X189" s="14"/>
      <c r="Y189" s="14"/>
      <c r="Z189" s="14"/>
      <c r="AA189" s="14"/>
      <c r="AB189" s="14"/>
      <c r="AC189" s="14"/>
      <c r="AD189" s="14"/>
      <c r="AE189" s="14"/>
      <c r="AF189" s="14"/>
      <c r="AG189" s="14"/>
    </row>
    <row r="190" spans="1:33" x14ac:dyDescent="0.25">
      <c r="A190" s="14"/>
      <c r="B190" s="14"/>
      <c r="C190" s="58"/>
      <c r="D190" s="14"/>
      <c r="E190" s="14"/>
      <c r="F190" s="35"/>
      <c r="G190" s="14"/>
      <c r="H190" s="14"/>
      <c r="I190" s="14"/>
      <c r="J190" s="14"/>
      <c r="K190" s="14"/>
      <c r="L190" s="14"/>
      <c r="M190" s="14"/>
      <c r="N190" s="14"/>
      <c r="O190" s="14"/>
      <c r="P190" s="14"/>
      <c r="Q190" s="14"/>
      <c r="R190" s="14"/>
      <c r="S190" s="14"/>
      <c r="T190" s="14"/>
      <c r="U190" s="14"/>
      <c r="V190" s="35"/>
      <c r="W190" s="14"/>
      <c r="X190" s="14"/>
      <c r="Y190" s="14"/>
      <c r="Z190" s="14"/>
      <c r="AA190" s="14"/>
      <c r="AB190" s="14"/>
      <c r="AC190" s="14"/>
      <c r="AD190" s="14"/>
      <c r="AE190" s="14"/>
      <c r="AF190" s="14"/>
      <c r="AG190" s="14"/>
    </row>
    <row r="191" spans="1:33" x14ac:dyDescent="0.25">
      <c r="A191" s="14"/>
      <c r="B191" s="14"/>
      <c r="C191" s="58"/>
      <c r="D191" s="14"/>
      <c r="E191" s="14"/>
      <c r="F191" s="35"/>
      <c r="G191" s="14"/>
      <c r="H191" s="14"/>
      <c r="I191" s="14"/>
      <c r="J191" s="14"/>
      <c r="K191" s="14"/>
      <c r="L191" s="14"/>
      <c r="M191" s="14"/>
      <c r="N191" s="14"/>
      <c r="O191" s="14"/>
      <c r="P191" s="14"/>
      <c r="Q191" s="14"/>
      <c r="R191" s="14"/>
      <c r="S191" s="14"/>
      <c r="T191" s="14"/>
      <c r="U191" s="14"/>
      <c r="V191" s="35"/>
      <c r="W191" s="14"/>
      <c r="X191" s="14"/>
      <c r="Y191" s="14"/>
      <c r="Z191" s="14"/>
      <c r="AA191" s="14"/>
      <c r="AB191" s="14"/>
      <c r="AC191" s="14"/>
      <c r="AD191" s="14"/>
      <c r="AE191" s="14"/>
      <c r="AF191" s="14"/>
      <c r="AG191" s="14"/>
    </row>
    <row r="192" spans="1:33" x14ac:dyDescent="0.25">
      <c r="A192" s="14"/>
      <c r="B192" s="14"/>
      <c r="C192" s="58"/>
      <c r="D192" s="14"/>
      <c r="E192" s="14"/>
      <c r="F192" s="35"/>
      <c r="G192" s="14"/>
      <c r="H192" s="14"/>
      <c r="I192" s="14"/>
      <c r="J192" s="14"/>
      <c r="K192" s="14"/>
      <c r="L192" s="14"/>
      <c r="M192" s="14"/>
      <c r="N192" s="14"/>
      <c r="O192" s="14"/>
      <c r="P192" s="14"/>
      <c r="Q192" s="14"/>
      <c r="R192" s="14"/>
      <c r="S192" s="14"/>
      <c r="T192" s="14"/>
      <c r="U192" s="14"/>
      <c r="V192" s="35"/>
      <c r="W192" s="14"/>
      <c r="X192" s="14"/>
      <c r="Y192" s="14"/>
      <c r="Z192" s="14"/>
      <c r="AA192" s="14"/>
      <c r="AB192" s="14"/>
      <c r="AC192" s="14"/>
      <c r="AD192" s="14"/>
      <c r="AE192" s="14"/>
      <c r="AF192" s="14"/>
      <c r="AG192" s="14"/>
    </row>
    <row r="193" spans="1:33" x14ac:dyDescent="0.25">
      <c r="A193" s="14"/>
      <c r="B193" s="14"/>
      <c r="C193" s="58"/>
      <c r="D193" s="14"/>
      <c r="E193" s="14"/>
      <c r="F193" s="35"/>
      <c r="G193" s="14"/>
      <c r="H193" s="14"/>
      <c r="I193" s="14"/>
      <c r="J193" s="14"/>
      <c r="K193" s="14"/>
      <c r="L193" s="14"/>
      <c r="M193" s="14"/>
      <c r="N193" s="14"/>
      <c r="O193" s="14"/>
      <c r="P193" s="14"/>
      <c r="Q193" s="14"/>
      <c r="R193" s="14"/>
      <c r="S193" s="14"/>
      <c r="T193" s="14"/>
      <c r="U193" s="14"/>
      <c r="V193" s="35"/>
      <c r="W193" s="14"/>
      <c r="X193" s="14"/>
      <c r="Y193" s="14"/>
      <c r="Z193" s="14"/>
      <c r="AA193" s="14"/>
      <c r="AB193" s="14"/>
      <c r="AC193" s="14"/>
      <c r="AD193" s="14"/>
      <c r="AE193" s="14"/>
      <c r="AF193" s="14"/>
      <c r="AG193" s="14"/>
    </row>
    <row r="194" spans="1:33" x14ac:dyDescent="0.25">
      <c r="A194" s="14"/>
      <c r="B194" s="14"/>
      <c r="C194" s="58"/>
      <c r="D194" s="14"/>
      <c r="E194" s="14"/>
      <c r="F194" s="35"/>
      <c r="G194" s="14"/>
      <c r="H194" s="14"/>
      <c r="I194" s="14"/>
      <c r="J194" s="14"/>
      <c r="K194" s="14"/>
      <c r="L194" s="14"/>
      <c r="M194" s="14"/>
      <c r="N194" s="14"/>
      <c r="O194" s="14"/>
      <c r="P194" s="14"/>
      <c r="Q194" s="14"/>
      <c r="R194" s="14"/>
      <c r="S194" s="14"/>
      <c r="T194" s="14"/>
      <c r="U194" s="14"/>
      <c r="V194" s="35"/>
      <c r="W194" s="14"/>
      <c r="X194" s="14"/>
      <c r="Y194" s="14"/>
      <c r="Z194" s="14"/>
      <c r="AA194" s="14"/>
      <c r="AB194" s="14"/>
      <c r="AC194" s="14"/>
      <c r="AD194" s="14"/>
      <c r="AE194" s="14"/>
      <c r="AF194" s="14"/>
      <c r="AG194" s="14"/>
    </row>
    <row r="195" spans="1:33" x14ac:dyDescent="0.25">
      <c r="A195" s="14"/>
      <c r="B195" s="14"/>
      <c r="C195" s="58"/>
      <c r="D195" s="14"/>
      <c r="E195" s="14"/>
      <c r="F195" s="35"/>
      <c r="G195" s="14"/>
      <c r="H195" s="14"/>
      <c r="I195" s="14"/>
      <c r="J195" s="14"/>
      <c r="K195" s="14"/>
      <c r="L195" s="14"/>
      <c r="M195" s="14"/>
      <c r="N195" s="14"/>
      <c r="O195" s="14"/>
      <c r="P195" s="14"/>
      <c r="Q195" s="14"/>
      <c r="R195" s="14"/>
      <c r="S195" s="14"/>
      <c r="T195" s="14"/>
      <c r="U195" s="14"/>
      <c r="V195" s="35"/>
      <c r="W195" s="14"/>
      <c r="X195" s="14"/>
      <c r="Y195" s="14"/>
      <c r="Z195" s="14"/>
      <c r="AA195" s="14"/>
      <c r="AB195" s="14"/>
      <c r="AC195" s="14"/>
      <c r="AD195" s="14"/>
      <c r="AE195" s="14"/>
      <c r="AF195" s="14"/>
      <c r="AG195" s="14"/>
    </row>
    <row r="196" spans="1:33" x14ac:dyDescent="0.25">
      <c r="A196" s="14"/>
      <c r="B196" s="14"/>
      <c r="C196" s="58"/>
      <c r="D196" s="14"/>
      <c r="E196" s="14"/>
      <c r="F196" s="35"/>
      <c r="G196" s="14"/>
      <c r="H196" s="14"/>
      <c r="I196" s="14"/>
      <c r="J196" s="14"/>
      <c r="K196" s="14"/>
      <c r="L196" s="14"/>
      <c r="M196" s="14"/>
      <c r="N196" s="14"/>
      <c r="O196" s="14"/>
      <c r="P196" s="14"/>
      <c r="Q196" s="14"/>
      <c r="R196" s="14"/>
      <c r="S196" s="14"/>
      <c r="T196" s="14"/>
      <c r="U196" s="14"/>
      <c r="V196" s="35"/>
      <c r="W196" s="14"/>
      <c r="X196" s="14"/>
      <c r="Y196" s="14"/>
      <c r="Z196" s="14"/>
      <c r="AA196" s="14"/>
      <c r="AB196" s="14"/>
      <c r="AC196" s="14"/>
      <c r="AD196" s="14"/>
      <c r="AE196" s="14"/>
      <c r="AF196" s="14"/>
      <c r="AG196" s="14"/>
    </row>
    <row r="197" spans="1:33" x14ac:dyDescent="0.25">
      <c r="A197" s="14"/>
      <c r="B197" s="14"/>
      <c r="C197" s="58"/>
      <c r="D197" s="14"/>
      <c r="E197" s="14"/>
      <c r="F197" s="35"/>
      <c r="G197" s="14"/>
      <c r="H197" s="14"/>
      <c r="I197" s="14"/>
      <c r="J197" s="14"/>
      <c r="K197" s="14"/>
      <c r="L197" s="14"/>
      <c r="M197" s="14"/>
      <c r="N197" s="14"/>
      <c r="O197" s="14"/>
      <c r="P197" s="14"/>
      <c r="Q197" s="14"/>
      <c r="R197" s="14"/>
      <c r="S197" s="14"/>
      <c r="T197" s="14"/>
      <c r="U197" s="14"/>
      <c r="V197" s="35"/>
      <c r="W197" s="14"/>
      <c r="X197" s="14"/>
      <c r="Y197" s="14"/>
      <c r="Z197" s="14"/>
      <c r="AA197" s="14"/>
      <c r="AB197" s="14"/>
      <c r="AC197" s="14"/>
      <c r="AD197" s="14"/>
      <c r="AE197" s="14"/>
      <c r="AF197" s="14"/>
      <c r="AG197" s="14"/>
    </row>
    <row r="198" spans="1:33" x14ac:dyDescent="0.25">
      <c r="A198" s="14"/>
      <c r="B198" s="14"/>
      <c r="C198" s="58"/>
      <c r="D198" s="14"/>
      <c r="E198" s="14"/>
      <c r="F198" s="35"/>
      <c r="G198" s="14"/>
      <c r="H198" s="14"/>
      <c r="I198" s="14"/>
      <c r="J198" s="14"/>
      <c r="K198" s="14"/>
      <c r="L198" s="14"/>
      <c r="M198" s="14"/>
      <c r="N198" s="14"/>
      <c r="O198" s="14"/>
      <c r="P198" s="14"/>
      <c r="Q198" s="14"/>
      <c r="R198" s="14"/>
      <c r="S198" s="14"/>
      <c r="T198" s="14"/>
      <c r="U198" s="14"/>
      <c r="V198" s="35"/>
      <c r="W198" s="14"/>
      <c r="X198" s="14"/>
      <c r="Y198" s="14"/>
      <c r="Z198" s="14"/>
      <c r="AA198" s="14"/>
      <c r="AB198" s="14"/>
      <c r="AC198" s="14"/>
      <c r="AD198" s="14"/>
      <c r="AE198" s="14"/>
      <c r="AF198" s="14"/>
      <c r="AG198" s="14"/>
    </row>
    <row r="199" spans="1:33" x14ac:dyDescent="0.25">
      <c r="A199" s="14"/>
      <c r="B199" s="14"/>
      <c r="C199" s="58"/>
      <c r="D199" s="14"/>
      <c r="E199" s="14"/>
      <c r="F199" s="35"/>
      <c r="G199" s="14"/>
      <c r="H199" s="14"/>
      <c r="I199" s="14"/>
      <c r="J199" s="14"/>
      <c r="K199" s="14"/>
      <c r="L199" s="14"/>
      <c r="M199" s="14"/>
      <c r="N199" s="14"/>
      <c r="O199" s="14"/>
      <c r="P199" s="14"/>
      <c r="Q199" s="14"/>
      <c r="R199" s="14"/>
      <c r="S199" s="14"/>
      <c r="T199" s="14"/>
      <c r="U199" s="14"/>
      <c r="V199" s="35"/>
      <c r="W199" s="14"/>
      <c r="X199" s="14"/>
      <c r="Y199" s="14"/>
      <c r="Z199" s="14"/>
      <c r="AA199" s="14"/>
      <c r="AB199" s="14"/>
      <c r="AC199" s="14"/>
      <c r="AD199" s="14"/>
      <c r="AE199" s="14"/>
      <c r="AF199" s="14"/>
      <c r="AG199" s="14"/>
    </row>
    <row r="200" spans="1:33" x14ac:dyDescent="0.25">
      <c r="A200" s="14"/>
      <c r="B200" s="14"/>
      <c r="C200" s="58"/>
      <c r="D200" s="14"/>
      <c r="E200" s="14"/>
      <c r="F200" s="35"/>
      <c r="G200" s="14"/>
      <c r="H200" s="14"/>
      <c r="I200" s="14"/>
      <c r="J200" s="14"/>
      <c r="K200" s="14"/>
      <c r="L200" s="14"/>
      <c r="M200" s="14"/>
      <c r="N200" s="14"/>
      <c r="O200" s="14"/>
      <c r="P200" s="14"/>
      <c r="Q200" s="14"/>
      <c r="R200" s="14"/>
      <c r="S200" s="14"/>
      <c r="T200" s="14"/>
      <c r="U200" s="14"/>
      <c r="V200" s="35"/>
      <c r="W200" s="14"/>
      <c r="X200" s="14"/>
      <c r="Y200" s="14"/>
      <c r="Z200" s="14"/>
      <c r="AA200" s="14"/>
      <c r="AB200" s="14"/>
      <c r="AC200" s="14"/>
      <c r="AD200" s="14"/>
      <c r="AE200" s="14"/>
      <c r="AF200" s="14"/>
      <c r="AG200" s="14"/>
    </row>
    <row r="201" spans="1:33" x14ac:dyDescent="0.25">
      <c r="A201" s="14"/>
      <c r="B201" s="14"/>
      <c r="C201" s="58"/>
      <c r="D201" s="14"/>
      <c r="E201" s="14"/>
      <c r="F201" s="35"/>
      <c r="G201" s="14"/>
      <c r="H201" s="14"/>
      <c r="I201" s="14"/>
      <c r="J201" s="14"/>
      <c r="K201" s="14"/>
      <c r="L201" s="14"/>
      <c r="M201" s="14"/>
      <c r="N201" s="14"/>
      <c r="O201" s="14"/>
      <c r="P201" s="14"/>
      <c r="Q201" s="14"/>
      <c r="R201" s="14"/>
      <c r="S201" s="14"/>
      <c r="T201" s="14"/>
      <c r="U201" s="14"/>
      <c r="V201" s="35"/>
      <c r="W201" s="14"/>
      <c r="X201" s="14"/>
      <c r="Y201" s="14"/>
      <c r="Z201" s="14"/>
      <c r="AA201" s="14"/>
      <c r="AB201" s="14"/>
      <c r="AC201" s="14"/>
      <c r="AD201" s="14"/>
      <c r="AE201" s="14"/>
      <c r="AF201" s="14"/>
      <c r="AG201" s="14"/>
    </row>
    <row r="202" spans="1:33" x14ac:dyDescent="0.25">
      <c r="A202" s="14"/>
      <c r="B202" s="14"/>
      <c r="C202" s="58"/>
      <c r="D202" s="14"/>
      <c r="E202" s="14"/>
      <c r="F202" s="35"/>
      <c r="G202" s="14"/>
      <c r="H202" s="14"/>
      <c r="I202" s="14"/>
      <c r="J202" s="14"/>
      <c r="K202" s="14"/>
      <c r="L202" s="14"/>
      <c r="M202" s="14"/>
      <c r="N202" s="14"/>
      <c r="O202" s="14"/>
      <c r="P202" s="14"/>
      <c r="Q202" s="14"/>
      <c r="R202" s="14"/>
      <c r="S202" s="14"/>
      <c r="T202" s="14"/>
      <c r="U202" s="14"/>
      <c r="V202" s="35"/>
      <c r="W202" s="14"/>
      <c r="X202" s="14"/>
      <c r="Y202" s="14"/>
      <c r="Z202" s="14"/>
      <c r="AA202" s="14"/>
      <c r="AB202" s="14"/>
      <c r="AC202" s="14"/>
      <c r="AD202" s="14"/>
      <c r="AE202" s="14"/>
      <c r="AF202" s="14"/>
      <c r="AG202" s="14"/>
    </row>
    <row r="203" spans="1:33" x14ac:dyDescent="0.25">
      <c r="A203" s="14"/>
      <c r="B203" s="14"/>
      <c r="C203" s="58"/>
      <c r="D203" s="14"/>
      <c r="E203" s="14"/>
      <c r="F203" s="35"/>
      <c r="G203" s="14"/>
      <c r="H203" s="14"/>
      <c r="I203" s="14"/>
      <c r="J203" s="14"/>
      <c r="K203" s="14"/>
      <c r="L203" s="14"/>
      <c r="M203" s="14"/>
      <c r="N203" s="14"/>
      <c r="O203" s="14"/>
      <c r="P203" s="14"/>
      <c r="Q203" s="14"/>
      <c r="R203" s="14"/>
      <c r="S203" s="14"/>
      <c r="T203" s="14"/>
      <c r="U203" s="14"/>
      <c r="V203" s="35"/>
      <c r="W203" s="14"/>
      <c r="X203" s="14"/>
      <c r="Y203" s="14"/>
      <c r="Z203" s="14"/>
      <c r="AA203" s="14"/>
      <c r="AB203" s="14"/>
      <c r="AC203" s="14"/>
      <c r="AD203" s="14"/>
      <c r="AE203" s="14"/>
      <c r="AF203" s="14"/>
      <c r="AG203" s="14"/>
    </row>
    <row r="204" spans="1:33" x14ac:dyDescent="0.25">
      <c r="A204" s="14"/>
      <c r="B204" s="14"/>
      <c r="C204" s="58"/>
      <c r="D204" s="14"/>
      <c r="E204" s="14"/>
      <c r="F204" s="35"/>
      <c r="G204" s="14"/>
      <c r="H204" s="14"/>
      <c r="I204" s="14"/>
      <c r="J204" s="14"/>
      <c r="K204" s="14"/>
      <c r="L204" s="14"/>
      <c r="M204" s="14"/>
      <c r="N204" s="14"/>
      <c r="O204" s="14"/>
      <c r="P204" s="14"/>
      <c r="Q204" s="14"/>
      <c r="R204" s="14"/>
      <c r="S204" s="14"/>
      <c r="T204" s="14"/>
      <c r="U204" s="14"/>
      <c r="V204" s="35"/>
      <c r="W204" s="14"/>
      <c r="X204" s="14"/>
      <c r="Y204" s="14"/>
      <c r="Z204" s="14"/>
      <c r="AA204" s="14"/>
      <c r="AB204" s="14"/>
      <c r="AC204" s="14"/>
      <c r="AD204" s="14"/>
      <c r="AE204" s="14"/>
      <c r="AF204" s="14"/>
      <c r="AG204" s="14"/>
    </row>
    <row r="205" spans="1:33" x14ac:dyDescent="0.25">
      <c r="A205" s="14"/>
      <c r="B205" s="14"/>
      <c r="C205" s="58"/>
      <c r="D205" s="14"/>
      <c r="E205" s="14"/>
      <c r="F205" s="35"/>
      <c r="G205" s="14"/>
      <c r="H205" s="14"/>
      <c r="I205" s="14"/>
      <c r="J205" s="14"/>
      <c r="K205" s="14"/>
      <c r="L205" s="14"/>
      <c r="M205" s="14"/>
      <c r="N205" s="14"/>
      <c r="O205" s="14"/>
      <c r="P205" s="14"/>
      <c r="Q205" s="14"/>
      <c r="R205" s="14"/>
      <c r="S205" s="14"/>
      <c r="T205" s="14"/>
      <c r="U205" s="14"/>
      <c r="V205" s="35"/>
      <c r="W205" s="14"/>
      <c r="X205" s="14"/>
      <c r="Y205" s="14"/>
      <c r="Z205" s="14"/>
      <c r="AA205" s="14"/>
      <c r="AB205" s="14"/>
      <c r="AC205" s="14"/>
      <c r="AD205" s="14"/>
      <c r="AE205" s="14"/>
      <c r="AF205" s="14"/>
      <c r="AG205" s="14"/>
    </row>
    <row r="206" spans="1:33" x14ac:dyDescent="0.25">
      <c r="A206" s="14"/>
      <c r="B206" s="14"/>
      <c r="C206" s="58"/>
      <c r="D206" s="14"/>
      <c r="E206" s="14"/>
      <c r="F206" s="35"/>
      <c r="G206" s="14"/>
      <c r="H206" s="14"/>
      <c r="I206" s="14"/>
      <c r="J206" s="14"/>
      <c r="K206" s="14"/>
      <c r="L206" s="14"/>
      <c r="M206" s="14"/>
      <c r="N206" s="14"/>
      <c r="O206" s="14"/>
      <c r="P206" s="14"/>
      <c r="Q206" s="14"/>
      <c r="R206" s="14"/>
      <c r="S206" s="14"/>
      <c r="T206" s="14"/>
      <c r="U206" s="14"/>
      <c r="V206" s="35"/>
      <c r="W206" s="14"/>
      <c r="X206" s="14"/>
      <c r="Y206" s="14"/>
      <c r="Z206" s="14"/>
      <c r="AA206" s="14"/>
      <c r="AB206" s="14"/>
      <c r="AC206" s="14"/>
      <c r="AD206" s="14"/>
      <c r="AE206" s="14"/>
      <c r="AF206" s="14"/>
      <c r="AG206" s="14"/>
    </row>
    <row r="207" spans="1:33" x14ac:dyDescent="0.25">
      <c r="A207" s="14"/>
      <c r="B207" s="14"/>
      <c r="C207" s="58"/>
      <c r="D207" s="14"/>
      <c r="E207" s="14"/>
      <c r="F207" s="35"/>
      <c r="G207" s="14"/>
      <c r="H207" s="14"/>
      <c r="I207" s="14"/>
      <c r="J207" s="14"/>
      <c r="K207" s="14"/>
      <c r="L207" s="14"/>
      <c r="M207" s="14"/>
      <c r="N207" s="14"/>
      <c r="O207" s="14"/>
      <c r="P207" s="14"/>
      <c r="Q207" s="14"/>
      <c r="R207" s="14"/>
      <c r="S207" s="14"/>
      <c r="T207" s="14"/>
      <c r="U207" s="14"/>
      <c r="V207" s="35"/>
      <c r="W207" s="14"/>
      <c r="X207" s="14"/>
      <c r="Y207" s="14"/>
      <c r="Z207" s="14"/>
      <c r="AA207" s="14"/>
      <c r="AB207" s="14"/>
      <c r="AC207" s="14"/>
      <c r="AD207" s="14"/>
      <c r="AE207" s="14"/>
      <c r="AF207" s="14"/>
      <c r="AG207" s="14"/>
    </row>
    <row r="208" spans="1:33" x14ac:dyDescent="0.25">
      <c r="A208" s="14"/>
      <c r="B208" s="14"/>
      <c r="C208" s="58"/>
      <c r="D208" s="14"/>
      <c r="E208" s="14"/>
      <c r="F208" s="35"/>
      <c r="G208" s="14"/>
      <c r="H208" s="14"/>
      <c r="I208" s="14"/>
      <c r="J208" s="14"/>
      <c r="K208" s="14"/>
      <c r="L208" s="14"/>
      <c r="M208" s="14"/>
      <c r="N208" s="14"/>
      <c r="O208" s="14"/>
      <c r="P208" s="14"/>
      <c r="Q208" s="14"/>
      <c r="R208" s="14"/>
      <c r="S208" s="14"/>
      <c r="T208" s="14"/>
      <c r="U208" s="14"/>
      <c r="V208" s="35"/>
      <c r="W208" s="14"/>
      <c r="X208" s="14"/>
      <c r="Y208" s="14"/>
      <c r="Z208" s="14"/>
      <c r="AA208" s="14"/>
      <c r="AB208" s="14"/>
      <c r="AC208" s="14"/>
      <c r="AD208" s="14"/>
      <c r="AE208" s="14"/>
      <c r="AF208" s="14"/>
      <c r="AG208" s="14"/>
    </row>
    <row r="209" spans="1:33" x14ac:dyDescent="0.25">
      <c r="A209" s="14"/>
      <c r="B209" s="14"/>
      <c r="C209" s="58"/>
      <c r="D209" s="14"/>
      <c r="E209" s="14"/>
      <c r="F209" s="35"/>
      <c r="G209" s="14"/>
      <c r="H209" s="14"/>
      <c r="I209" s="14"/>
      <c r="J209" s="14"/>
      <c r="K209" s="14"/>
      <c r="L209" s="14"/>
      <c r="M209" s="14"/>
      <c r="N209" s="14"/>
      <c r="O209" s="14"/>
      <c r="P209" s="14"/>
      <c r="Q209" s="14"/>
      <c r="R209" s="14"/>
      <c r="S209" s="14"/>
      <c r="T209" s="14"/>
      <c r="U209" s="14"/>
      <c r="V209" s="35"/>
      <c r="W209" s="14"/>
      <c r="X209" s="14"/>
      <c r="Y209" s="14"/>
      <c r="Z209" s="14"/>
      <c r="AA209" s="14"/>
      <c r="AB209" s="14"/>
      <c r="AC209" s="14"/>
      <c r="AD209" s="14"/>
      <c r="AE209" s="14"/>
      <c r="AF209" s="14"/>
      <c r="AG209" s="14"/>
    </row>
    <row r="210" spans="1:33" x14ac:dyDescent="0.25">
      <c r="A210" s="14"/>
      <c r="B210" s="14"/>
      <c r="C210" s="58"/>
      <c r="D210" s="14"/>
      <c r="E210" s="14"/>
      <c r="F210" s="35"/>
      <c r="G210" s="14"/>
      <c r="H210" s="14"/>
      <c r="I210" s="14"/>
      <c r="J210" s="14"/>
      <c r="K210" s="14"/>
      <c r="L210" s="14"/>
      <c r="M210" s="14"/>
      <c r="N210" s="14"/>
      <c r="O210" s="14"/>
      <c r="P210" s="14"/>
      <c r="Q210" s="14"/>
      <c r="R210" s="14"/>
      <c r="S210" s="14"/>
      <c r="T210" s="14"/>
      <c r="U210" s="14"/>
      <c r="V210" s="35"/>
      <c r="W210" s="14"/>
      <c r="X210" s="14"/>
      <c r="Y210" s="14"/>
      <c r="Z210" s="14"/>
      <c r="AA210" s="14"/>
      <c r="AB210" s="14"/>
      <c r="AC210" s="14"/>
      <c r="AD210" s="14"/>
      <c r="AE210" s="14"/>
      <c r="AF210" s="14"/>
      <c r="AG210" s="14"/>
    </row>
    <row r="211" spans="1:33" x14ac:dyDescent="0.25">
      <c r="A211" s="14"/>
      <c r="B211" s="14"/>
      <c r="C211" s="58"/>
      <c r="D211" s="14"/>
      <c r="E211" s="14"/>
      <c r="F211" s="35"/>
      <c r="G211" s="14"/>
      <c r="H211" s="14"/>
      <c r="I211" s="14"/>
      <c r="J211" s="14"/>
      <c r="K211" s="14"/>
      <c r="L211" s="14"/>
      <c r="M211" s="14"/>
      <c r="N211" s="14"/>
      <c r="O211" s="14"/>
      <c r="P211" s="14"/>
      <c r="Q211" s="14"/>
      <c r="R211" s="14"/>
      <c r="S211" s="14"/>
      <c r="T211" s="14"/>
      <c r="U211" s="14"/>
      <c r="V211" s="35"/>
      <c r="W211" s="14"/>
      <c r="X211" s="14"/>
      <c r="Y211" s="14"/>
      <c r="Z211" s="14"/>
      <c r="AA211" s="14"/>
      <c r="AB211" s="14"/>
      <c r="AC211" s="14"/>
      <c r="AD211" s="14"/>
      <c r="AE211" s="14"/>
      <c r="AF211" s="14"/>
      <c r="AG211" s="14"/>
    </row>
    <row r="212" spans="1:33" x14ac:dyDescent="0.25">
      <c r="A212" s="14"/>
      <c r="B212" s="14"/>
      <c r="C212" s="58"/>
      <c r="D212" s="14"/>
      <c r="E212" s="14"/>
      <c r="F212" s="35"/>
      <c r="G212" s="14"/>
      <c r="H212" s="14"/>
      <c r="I212" s="14"/>
      <c r="J212" s="14"/>
      <c r="K212" s="14"/>
      <c r="L212" s="14"/>
      <c r="M212" s="14"/>
      <c r="N212" s="14"/>
      <c r="O212" s="14"/>
      <c r="P212" s="14"/>
      <c r="Q212" s="14"/>
      <c r="R212" s="14"/>
      <c r="S212" s="14"/>
      <c r="T212" s="14"/>
      <c r="U212" s="14"/>
      <c r="V212" s="35"/>
      <c r="W212" s="14"/>
      <c r="X212" s="14"/>
      <c r="Y212" s="14"/>
      <c r="Z212" s="14"/>
      <c r="AA212" s="14"/>
      <c r="AB212" s="14"/>
      <c r="AC212" s="14"/>
      <c r="AD212" s="14"/>
      <c r="AE212" s="14"/>
      <c r="AF212" s="14"/>
      <c r="AG212" s="14"/>
    </row>
    <row r="213" spans="1:33" x14ac:dyDescent="0.25">
      <c r="A213" s="14"/>
      <c r="B213" s="14"/>
      <c r="C213" s="58"/>
      <c r="D213" s="14"/>
      <c r="E213" s="14"/>
      <c r="F213" s="35"/>
      <c r="G213" s="14"/>
      <c r="H213" s="14"/>
      <c r="I213" s="14"/>
      <c r="J213" s="14"/>
      <c r="K213" s="14"/>
      <c r="L213" s="14"/>
      <c r="M213" s="14"/>
      <c r="N213" s="14"/>
      <c r="O213" s="14"/>
      <c r="P213" s="14"/>
      <c r="Q213" s="14"/>
      <c r="R213" s="14"/>
      <c r="S213" s="14"/>
      <c r="T213" s="14"/>
      <c r="U213" s="14"/>
      <c r="V213" s="35"/>
      <c r="W213" s="14"/>
      <c r="X213" s="14"/>
      <c r="Y213" s="14"/>
      <c r="Z213" s="14"/>
      <c r="AA213" s="14"/>
      <c r="AB213" s="14"/>
      <c r="AC213" s="14"/>
      <c r="AD213" s="14"/>
      <c r="AE213" s="14"/>
      <c r="AF213" s="14"/>
      <c r="AG213" s="14"/>
    </row>
    <row r="214" spans="1:33" x14ac:dyDescent="0.25">
      <c r="A214" s="14"/>
      <c r="B214" s="14"/>
      <c r="C214" s="58"/>
      <c r="D214" s="14"/>
      <c r="E214" s="14"/>
      <c r="F214" s="35"/>
      <c r="G214" s="14"/>
      <c r="H214" s="14"/>
      <c r="I214" s="14"/>
      <c r="J214" s="14"/>
      <c r="K214" s="14"/>
      <c r="L214" s="14"/>
      <c r="M214" s="14"/>
      <c r="N214" s="14"/>
      <c r="O214" s="14"/>
      <c r="P214" s="14"/>
      <c r="Q214" s="14"/>
      <c r="R214" s="14"/>
      <c r="S214" s="14"/>
      <c r="T214" s="14"/>
      <c r="U214" s="14"/>
      <c r="V214" s="35"/>
      <c r="W214" s="14"/>
      <c r="X214" s="14"/>
      <c r="Y214" s="14"/>
      <c r="Z214" s="14"/>
      <c r="AA214" s="14"/>
      <c r="AB214" s="14"/>
      <c r="AC214" s="14"/>
      <c r="AD214" s="14"/>
      <c r="AE214" s="14"/>
      <c r="AF214" s="14"/>
      <c r="AG214" s="14"/>
    </row>
    <row r="215" spans="1:33" x14ac:dyDescent="0.25">
      <c r="A215" s="14"/>
      <c r="B215" s="14"/>
      <c r="C215" s="58"/>
      <c r="D215" s="14"/>
      <c r="E215" s="14"/>
      <c r="F215" s="35"/>
      <c r="G215" s="14"/>
      <c r="H215" s="14"/>
      <c r="I215" s="14"/>
      <c r="J215" s="14"/>
      <c r="K215" s="14"/>
      <c r="L215" s="14"/>
      <c r="M215" s="14"/>
      <c r="N215" s="14"/>
      <c r="O215" s="14"/>
      <c r="P215" s="14"/>
      <c r="Q215" s="14"/>
      <c r="R215" s="14"/>
      <c r="S215" s="14"/>
      <c r="T215" s="14"/>
      <c r="U215" s="14"/>
      <c r="V215" s="35"/>
      <c r="W215" s="14"/>
      <c r="X215" s="14"/>
      <c r="Y215" s="14"/>
      <c r="Z215" s="14"/>
      <c r="AA215" s="14"/>
      <c r="AB215" s="14"/>
      <c r="AC215" s="14"/>
      <c r="AD215" s="14"/>
      <c r="AE215" s="14"/>
      <c r="AF215" s="14"/>
      <c r="AG215" s="14"/>
    </row>
    <row r="216" spans="1:33" x14ac:dyDescent="0.25">
      <c r="A216" s="14"/>
      <c r="B216" s="14"/>
      <c r="C216" s="58"/>
      <c r="D216" s="14"/>
      <c r="E216" s="14"/>
      <c r="F216" s="35"/>
      <c r="G216" s="14"/>
      <c r="H216" s="14"/>
      <c r="I216" s="14"/>
      <c r="J216" s="14"/>
      <c r="K216" s="14"/>
      <c r="L216" s="14"/>
      <c r="M216" s="14"/>
      <c r="N216" s="14"/>
      <c r="O216" s="14"/>
      <c r="P216" s="14"/>
      <c r="Q216" s="14"/>
      <c r="R216" s="14"/>
      <c r="S216" s="14"/>
      <c r="T216" s="14"/>
      <c r="U216" s="14"/>
      <c r="V216" s="35"/>
      <c r="W216" s="14"/>
      <c r="X216" s="14"/>
      <c r="Y216" s="14"/>
      <c r="Z216" s="14"/>
      <c r="AA216" s="14"/>
      <c r="AB216" s="14"/>
      <c r="AC216" s="14"/>
      <c r="AD216" s="14"/>
      <c r="AE216" s="14"/>
      <c r="AF216" s="14"/>
      <c r="AG216" s="14"/>
    </row>
    <row r="217" spans="1:33" x14ac:dyDescent="0.25">
      <c r="A217" s="14"/>
      <c r="B217" s="14"/>
      <c r="C217" s="58"/>
      <c r="D217" s="14"/>
      <c r="E217" s="14"/>
      <c r="F217" s="35"/>
      <c r="G217" s="14"/>
      <c r="H217" s="14"/>
      <c r="I217" s="14"/>
      <c r="J217" s="14"/>
      <c r="K217" s="14"/>
      <c r="L217" s="14"/>
      <c r="M217" s="14"/>
      <c r="N217" s="14"/>
      <c r="O217" s="14"/>
      <c r="P217" s="14"/>
      <c r="Q217" s="14"/>
      <c r="R217" s="14"/>
      <c r="S217" s="14"/>
      <c r="T217" s="14"/>
      <c r="U217" s="14"/>
      <c r="V217" s="35"/>
      <c r="W217" s="14"/>
      <c r="X217" s="14"/>
      <c r="Y217" s="14"/>
      <c r="Z217" s="14"/>
      <c r="AA217" s="14"/>
      <c r="AB217" s="14"/>
      <c r="AC217" s="14"/>
      <c r="AD217" s="14"/>
      <c r="AE217" s="14"/>
      <c r="AF217" s="14"/>
      <c r="AG217" s="14"/>
    </row>
  </sheetData>
  <autoFilter ref="A1:AG98" xr:uid="{00000000-0009-0000-0000-000006000000}"/>
  <phoneticPr fontId="35" type="noConversion"/>
  <conditionalFormatting sqref="A2:A20">
    <cfRule type="duplicateValues" dxfId="368" priority="20838"/>
  </conditionalFormatting>
  <conditionalFormatting sqref="A23:A27">
    <cfRule type="duplicateValues" dxfId="367" priority="190"/>
  </conditionalFormatting>
  <conditionalFormatting sqref="A1:AG1">
    <cfRule type="duplicateValues" dxfId="366" priority="29225"/>
  </conditionalFormatting>
  <conditionalFormatting sqref="B1">
    <cfRule type="duplicateValues" dxfId="365" priority="29226"/>
    <cfRule type="duplicateValues" dxfId="364" priority="29227"/>
    <cfRule type="duplicateValues" dxfId="363" priority="29228"/>
  </conditionalFormatting>
  <conditionalFormatting sqref="B1:B22 B25 B218:B1048576">
    <cfRule type="duplicateValues" dxfId="362" priority="191"/>
  </conditionalFormatting>
  <conditionalFormatting sqref="B1:B29 B218:B1048576">
    <cfRule type="duplicateValues" dxfId="361" priority="184"/>
    <cfRule type="duplicateValues" dxfId="360" priority="185"/>
  </conditionalFormatting>
  <conditionalFormatting sqref="B1:B35 B37:B41 B43:B51 B53 B63 B81 B85 B87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B213 B215 B217:B1048576 B55 B57:B59 B61 B69:B75">
    <cfRule type="duplicateValues" dxfId="359" priority="22775"/>
    <cfRule type="duplicateValues" dxfId="358" priority="22776"/>
    <cfRule type="duplicateValues" dxfId="357" priority="22777"/>
    <cfRule type="duplicateValues" dxfId="356" priority="22778"/>
  </conditionalFormatting>
  <conditionalFormatting sqref="B1:B1048576">
    <cfRule type="duplicateValues" dxfId="355" priority="1"/>
    <cfRule type="duplicateValues" dxfId="354" priority="20"/>
    <cfRule type="duplicateValues" dxfId="353" priority="39"/>
  </conditionalFormatting>
  <conditionalFormatting sqref="B2:B7 B10:B19">
    <cfRule type="duplicateValues" dxfId="352" priority="19955"/>
    <cfRule type="duplicateValues" dxfId="351" priority="19956"/>
    <cfRule type="duplicateValues" dxfId="350" priority="19957"/>
  </conditionalFormatting>
  <conditionalFormatting sqref="B8">
    <cfRule type="duplicateValues" dxfId="349" priority="192"/>
    <cfRule type="duplicateValues" dxfId="348" priority="193"/>
    <cfRule type="duplicateValues" dxfId="347" priority="194"/>
  </conditionalFormatting>
  <conditionalFormatting sqref="B23">
    <cfRule type="duplicateValues" dxfId="346" priority="186"/>
    <cfRule type="duplicateValues" dxfId="345" priority="187"/>
    <cfRule type="duplicateValues" dxfId="344" priority="188"/>
    <cfRule type="duplicateValues" dxfId="343" priority="189"/>
  </conditionalFormatting>
  <conditionalFormatting sqref="B26">
    <cfRule type="duplicateValues" dxfId="342" priority="165"/>
    <cfRule type="duplicateValues" dxfId="341" priority="166"/>
    <cfRule type="duplicateValues" dxfId="340" priority="167"/>
    <cfRule type="duplicateValues" dxfId="339" priority="168"/>
  </conditionalFormatting>
  <conditionalFormatting sqref="B30:B35 B37:B41 B43:B51 B53 B63 B81 B85 B87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B213 B215 B217 B55 B57:B59 B61 B69:B75">
    <cfRule type="duplicateValues" dxfId="338" priority="22795"/>
    <cfRule type="duplicateValues" dxfId="337" priority="22796"/>
    <cfRule type="duplicateValues" dxfId="336" priority="22797"/>
    <cfRule type="duplicateValues" dxfId="335" priority="22798"/>
    <cfRule type="duplicateValues" dxfId="334" priority="22799"/>
    <cfRule type="duplicateValues" dxfId="333" priority="22800"/>
    <cfRule type="duplicateValues" dxfId="332" priority="22801"/>
    <cfRule type="duplicateValues" dxfId="331" priority="22802"/>
    <cfRule type="duplicateValues" dxfId="330" priority="22803"/>
    <cfRule type="duplicateValues" dxfId="329" priority="22804"/>
    <cfRule type="duplicateValues" dxfId="328" priority="22805"/>
    <cfRule type="duplicateValues" dxfId="327" priority="22806"/>
    <cfRule type="duplicateValues" dxfId="326" priority="22807"/>
    <cfRule type="duplicateValues" dxfId="325" priority="22808"/>
  </conditionalFormatting>
  <conditionalFormatting sqref="B36">
    <cfRule type="duplicateValues" dxfId="324" priority="148"/>
    <cfRule type="duplicateValues" dxfId="323" priority="149"/>
    <cfRule type="duplicateValues" dxfId="322" priority="150"/>
    <cfRule type="duplicateValues" dxfId="321" priority="151"/>
    <cfRule type="duplicateValues" dxfId="320" priority="152"/>
    <cfRule type="duplicateValues" dxfId="319" priority="153"/>
    <cfRule type="duplicateValues" dxfId="318" priority="154"/>
    <cfRule type="duplicateValues" dxfId="317" priority="155"/>
    <cfRule type="duplicateValues" dxfId="316" priority="156"/>
    <cfRule type="duplicateValues" dxfId="315" priority="157"/>
    <cfRule type="duplicateValues" dxfId="314" priority="158"/>
    <cfRule type="duplicateValues" dxfId="313" priority="159"/>
    <cfRule type="duplicateValues" dxfId="312" priority="160"/>
    <cfRule type="duplicateValues" dxfId="311" priority="161"/>
  </conditionalFormatting>
  <conditionalFormatting sqref="B42">
    <cfRule type="duplicateValues" dxfId="310" priority="134"/>
    <cfRule type="duplicateValues" dxfId="309" priority="135"/>
    <cfRule type="duplicateValues" dxfId="308" priority="136"/>
    <cfRule type="duplicateValues" dxfId="307" priority="137"/>
    <cfRule type="duplicateValues" dxfId="306" priority="138"/>
    <cfRule type="duplicateValues" dxfId="305" priority="139"/>
    <cfRule type="duplicateValues" dxfId="304" priority="140"/>
    <cfRule type="duplicateValues" dxfId="303" priority="141"/>
    <cfRule type="duplicateValues" dxfId="302" priority="142"/>
    <cfRule type="duplicateValues" dxfId="301" priority="143"/>
    <cfRule type="duplicateValues" dxfId="300" priority="144"/>
    <cfRule type="duplicateValues" dxfId="299" priority="145"/>
    <cfRule type="duplicateValues" dxfId="298" priority="146"/>
    <cfRule type="duplicateValues" dxfId="297" priority="147"/>
  </conditionalFormatting>
  <conditionalFormatting sqref="B76">
    <cfRule type="duplicateValues" dxfId="296" priority="108"/>
    <cfRule type="duplicateValues" dxfId="295" priority="109"/>
    <cfRule type="duplicateValues" dxfId="294" priority="110"/>
    <cfRule type="duplicateValues" dxfId="293" priority="111"/>
    <cfRule type="duplicateValues" dxfId="292" priority="112"/>
    <cfRule type="duplicateValues" dxfId="291" priority="113"/>
    <cfRule type="duplicateValues" dxfId="290" priority="114"/>
    <cfRule type="duplicateValues" dxfId="289" priority="115"/>
    <cfRule type="duplicateValues" dxfId="288" priority="116"/>
    <cfRule type="duplicateValues" dxfId="287" priority="117"/>
    <cfRule type="duplicateValues" dxfId="286" priority="118"/>
    <cfRule type="duplicateValues" dxfId="285" priority="119"/>
  </conditionalFormatting>
  <conditionalFormatting sqref="B77:B78">
    <cfRule type="duplicateValues" dxfId="284" priority="58"/>
    <cfRule type="duplicateValues" dxfId="283" priority="59"/>
    <cfRule type="duplicateValues" dxfId="282" priority="60"/>
    <cfRule type="duplicateValues" dxfId="281" priority="61"/>
    <cfRule type="duplicateValues" dxfId="280" priority="62"/>
    <cfRule type="duplicateValues" dxfId="279" priority="63"/>
    <cfRule type="duplicateValues" dxfId="278" priority="64"/>
    <cfRule type="duplicateValues" dxfId="277" priority="65"/>
    <cfRule type="duplicateValues" dxfId="276" priority="66"/>
    <cfRule type="duplicateValues" dxfId="275" priority="67"/>
    <cfRule type="duplicateValues" dxfId="274" priority="68"/>
    <cfRule type="duplicateValues" dxfId="273" priority="69"/>
    <cfRule type="duplicateValues" dxfId="272" priority="70"/>
    <cfRule type="duplicateValues" dxfId="271" priority="71"/>
    <cfRule type="duplicateValues" dxfId="270" priority="72"/>
    <cfRule type="duplicateValues" dxfId="269" priority="73"/>
    <cfRule type="duplicateValues" dxfId="268" priority="74"/>
    <cfRule type="duplicateValues" dxfId="267" priority="75"/>
  </conditionalFormatting>
  <conditionalFormatting sqref="B79">
    <cfRule type="duplicateValues" dxfId="266" priority="78"/>
    <cfRule type="duplicateValues" dxfId="265" priority="79"/>
    <cfRule type="duplicateValues" dxfId="264" priority="80"/>
    <cfRule type="duplicateValues" dxfId="263" priority="81"/>
    <cfRule type="duplicateValues" dxfId="262" priority="82"/>
    <cfRule type="duplicateValues" dxfId="261" priority="83"/>
    <cfRule type="duplicateValues" dxfId="260" priority="84"/>
    <cfRule type="duplicateValues" dxfId="259" priority="85"/>
    <cfRule type="duplicateValues" dxfId="258" priority="86"/>
    <cfRule type="duplicateValues" dxfId="257" priority="87"/>
    <cfRule type="duplicateValues" dxfId="256" priority="88"/>
    <cfRule type="duplicateValues" dxfId="255" priority="89"/>
  </conditionalFormatting>
  <conditionalFormatting sqref="B80:B81 B1:B75 B77:B78 B83:B1048576">
    <cfRule type="duplicateValues" dxfId="254" priority="132"/>
    <cfRule type="duplicateValues" dxfId="253" priority="133"/>
  </conditionalFormatting>
  <conditionalFormatting sqref="B82">
    <cfRule type="duplicateValues" dxfId="252" priority="76"/>
    <cfRule type="duplicateValues" dxfId="251" priority="77"/>
  </conditionalFormatting>
  <conditionalFormatting sqref="B83">
    <cfRule type="duplicateValues" dxfId="250" priority="40"/>
    <cfRule type="duplicateValues" dxfId="249" priority="41"/>
    <cfRule type="duplicateValues" dxfId="248" priority="42"/>
    <cfRule type="duplicateValues" dxfId="247" priority="43"/>
    <cfRule type="duplicateValues" dxfId="246" priority="44"/>
    <cfRule type="duplicateValues" dxfId="245" priority="45"/>
    <cfRule type="duplicateValues" dxfId="244" priority="46"/>
    <cfRule type="duplicateValues" dxfId="243" priority="47"/>
    <cfRule type="duplicateValues" dxfId="242" priority="48"/>
    <cfRule type="duplicateValues" dxfId="241" priority="49"/>
    <cfRule type="duplicateValues" dxfId="240" priority="50"/>
    <cfRule type="duplicateValues" dxfId="239" priority="51"/>
    <cfRule type="duplicateValues" dxfId="238" priority="52"/>
    <cfRule type="duplicateValues" dxfId="237" priority="53"/>
    <cfRule type="duplicateValues" dxfId="236" priority="54"/>
    <cfRule type="duplicateValues" dxfId="235" priority="55"/>
    <cfRule type="duplicateValues" dxfId="234" priority="56"/>
    <cfRule type="duplicateValues" dxfId="233" priority="57"/>
  </conditionalFormatting>
  <conditionalFormatting sqref="B86">
    <cfRule type="duplicateValues" dxfId="232" priority="21"/>
    <cfRule type="duplicateValues" dxfId="231" priority="22"/>
    <cfRule type="duplicateValues" dxfId="230" priority="23"/>
    <cfRule type="duplicateValues" dxfId="229" priority="24"/>
    <cfRule type="duplicateValues" dxfId="228" priority="25"/>
    <cfRule type="duplicateValues" dxfId="227" priority="26"/>
    <cfRule type="duplicateValues" dxfId="226" priority="27"/>
    <cfRule type="duplicateValues" dxfId="225" priority="28"/>
    <cfRule type="duplicateValues" dxfId="224" priority="29"/>
    <cfRule type="duplicateValues" dxfId="223" priority="30"/>
    <cfRule type="duplicateValues" dxfId="222" priority="31"/>
    <cfRule type="duplicateValues" dxfId="221" priority="32"/>
    <cfRule type="duplicateValues" dxfId="220" priority="33"/>
    <cfRule type="duplicateValues" dxfId="219" priority="34"/>
    <cfRule type="duplicateValues" dxfId="218" priority="35"/>
    <cfRule type="duplicateValues" dxfId="217" priority="36"/>
    <cfRule type="duplicateValues" dxfId="216" priority="37"/>
    <cfRule type="duplicateValues" dxfId="215" priority="38"/>
  </conditionalFormatting>
  <conditionalFormatting sqref="B90:B92">
    <cfRule type="duplicateValues" dxfId="214" priority="2"/>
    <cfRule type="duplicateValues" dxfId="213" priority="3"/>
    <cfRule type="duplicateValues" dxfId="212" priority="4"/>
    <cfRule type="duplicateValues" dxfId="211" priority="5"/>
    <cfRule type="duplicateValues" dxfId="210" priority="6"/>
    <cfRule type="duplicateValues" dxfId="209" priority="7"/>
    <cfRule type="duplicateValues" dxfId="208" priority="8"/>
    <cfRule type="duplicateValues" dxfId="207" priority="9"/>
    <cfRule type="duplicateValues" dxfId="206" priority="10"/>
    <cfRule type="duplicateValues" dxfId="205" priority="11"/>
    <cfRule type="duplicateValues" dxfId="204" priority="12"/>
    <cfRule type="duplicateValues" dxfId="203" priority="13"/>
    <cfRule type="duplicateValues" dxfId="202" priority="14"/>
    <cfRule type="duplicateValues" dxfId="201" priority="15"/>
    <cfRule type="duplicateValues" dxfId="200" priority="16"/>
    <cfRule type="duplicateValues" dxfId="199" priority="17"/>
    <cfRule type="duplicateValues" dxfId="198" priority="18"/>
    <cfRule type="duplicateValues" dxfId="197" priority="19"/>
  </conditionalFormatting>
  <conditionalFormatting sqref="AD1">
    <cfRule type="duplicateValues" dxfId="196" priority="29290"/>
    <cfRule type="duplicateValues" dxfId="195" priority="29291"/>
  </conditionalFormatting>
  <conditionalFormatting sqref="AD2:AE8">
    <cfRule type="duplicateValues" dxfId="194" priority="195"/>
    <cfRule type="duplicateValues" dxfId="193" priority="196"/>
  </conditionalFormatting>
  <conditionalFormatting sqref="AX2:AX8">
    <cfRule type="duplicateValues" dxfId="192" priority="20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CheckGaps">
    <tabColor rgb="FF92D050"/>
  </sheetPr>
  <dimension ref="B1:B198"/>
  <sheetViews>
    <sheetView workbookViewId="0">
      <selection activeCell="G35" sqref="G35"/>
    </sheetView>
  </sheetViews>
  <sheetFormatPr defaultRowHeight="15" x14ac:dyDescent="0.25"/>
  <cols>
    <col min="2" max="2" width="11.42578125" bestFit="1" customWidth="1"/>
  </cols>
  <sheetData>
    <row r="1" spans="2:2" x14ac:dyDescent="0.25">
      <c r="B1" t="s">
        <v>6805</v>
      </c>
    </row>
    <row r="2" spans="2:2" x14ac:dyDescent="0.25">
      <c r="B2">
        <v>11890943</v>
      </c>
    </row>
    <row r="3" spans="2:2" x14ac:dyDescent="0.25">
      <c r="B3">
        <v>12721812</v>
      </c>
    </row>
    <row r="4" spans="2:2" x14ac:dyDescent="0.25">
      <c r="B4">
        <v>12652742</v>
      </c>
    </row>
    <row r="5" spans="2:2" x14ac:dyDescent="0.25">
      <c r="B5">
        <v>12679502</v>
      </c>
    </row>
    <row r="6" spans="2:2" x14ac:dyDescent="0.25">
      <c r="B6">
        <v>12693583</v>
      </c>
    </row>
    <row r="7" spans="2:2" x14ac:dyDescent="0.25">
      <c r="B7">
        <v>12733371</v>
      </c>
    </row>
    <row r="8" spans="2:2" x14ac:dyDescent="0.25">
      <c r="B8">
        <v>12694312</v>
      </c>
    </row>
    <row r="9" spans="2:2" x14ac:dyDescent="0.25">
      <c r="B9">
        <v>12733370</v>
      </c>
    </row>
    <row r="10" spans="2:2" x14ac:dyDescent="0.25">
      <c r="B10">
        <v>12877927</v>
      </c>
    </row>
    <row r="11" spans="2:2" x14ac:dyDescent="0.25">
      <c r="B11">
        <v>12847522</v>
      </c>
    </row>
    <row r="12" spans="2:2" x14ac:dyDescent="0.25">
      <c r="B12">
        <v>12529832</v>
      </c>
    </row>
    <row r="13" spans="2:2" x14ac:dyDescent="0.25">
      <c r="B13">
        <v>12924919</v>
      </c>
    </row>
    <row r="14" spans="2:2" x14ac:dyDescent="0.25">
      <c r="B14">
        <v>12680226</v>
      </c>
    </row>
    <row r="15" spans="2:2" x14ac:dyDescent="0.25">
      <c r="B15">
        <v>12800691</v>
      </c>
    </row>
    <row r="16" spans="2:2" x14ac:dyDescent="0.25">
      <c r="B16">
        <v>12652181</v>
      </c>
    </row>
    <row r="17" spans="2:2" x14ac:dyDescent="0.25">
      <c r="B17">
        <v>12667067</v>
      </c>
    </row>
    <row r="18" spans="2:2" x14ac:dyDescent="0.25">
      <c r="B18">
        <v>12584328</v>
      </c>
    </row>
    <row r="19" spans="2:2" x14ac:dyDescent="0.25">
      <c r="B19">
        <v>12847523</v>
      </c>
    </row>
    <row r="20" spans="2:2" x14ac:dyDescent="0.25">
      <c r="B20">
        <v>12934734</v>
      </c>
    </row>
    <row r="21" spans="2:2" x14ac:dyDescent="0.25">
      <c r="B21">
        <v>12762915</v>
      </c>
    </row>
    <row r="22" spans="2:2" x14ac:dyDescent="0.25">
      <c r="B22">
        <v>13010775</v>
      </c>
    </row>
    <row r="23" spans="2:2" x14ac:dyDescent="0.25">
      <c r="B23">
        <v>12978769</v>
      </c>
    </row>
    <row r="24" spans="2:2" x14ac:dyDescent="0.25">
      <c r="B24">
        <v>12680225</v>
      </c>
    </row>
    <row r="25" spans="2:2" x14ac:dyDescent="0.25">
      <c r="B25">
        <v>11848664</v>
      </c>
    </row>
    <row r="26" spans="2:2" x14ac:dyDescent="0.25">
      <c r="B26">
        <v>12854790</v>
      </c>
    </row>
    <row r="27" spans="2:2" x14ac:dyDescent="0.25">
      <c r="B27">
        <v>13010774</v>
      </c>
    </row>
    <row r="28" spans="2:2" x14ac:dyDescent="0.25">
      <c r="B28">
        <v>13015725</v>
      </c>
    </row>
    <row r="29" spans="2:2" x14ac:dyDescent="0.25">
      <c r="B29">
        <v>12364524</v>
      </c>
    </row>
    <row r="30" spans="2:2" x14ac:dyDescent="0.25">
      <c r="B30">
        <v>12936218</v>
      </c>
    </row>
    <row r="31" spans="2:2" x14ac:dyDescent="0.25">
      <c r="B31">
        <v>12998454</v>
      </c>
    </row>
    <row r="32" spans="2:2" x14ac:dyDescent="0.25">
      <c r="B32">
        <v>13064087</v>
      </c>
    </row>
    <row r="33" spans="2:2" x14ac:dyDescent="0.25">
      <c r="B33">
        <v>13017455</v>
      </c>
    </row>
    <row r="34" spans="2:2" x14ac:dyDescent="0.25">
      <c r="B34">
        <v>13064084</v>
      </c>
    </row>
    <row r="35" spans="2:2" x14ac:dyDescent="0.25">
      <c r="B35">
        <v>13052802</v>
      </c>
    </row>
    <row r="36" spans="2:2" x14ac:dyDescent="0.25">
      <c r="B36">
        <v>13064077</v>
      </c>
    </row>
    <row r="37" spans="2:2" x14ac:dyDescent="0.25">
      <c r="B37">
        <v>13022031</v>
      </c>
    </row>
    <row r="38" spans="2:2" x14ac:dyDescent="0.25">
      <c r="B38">
        <v>12991817</v>
      </c>
    </row>
    <row r="39" spans="2:2" x14ac:dyDescent="0.25">
      <c r="B39">
        <v>13022906</v>
      </c>
    </row>
    <row r="40" spans="2:2" x14ac:dyDescent="0.25">
      <c r="B40">
        <v>13035210</v>
      </c>
    </row>
    <row r="41" spans="2:2" x14ac:dyDescent="0.25">
      <c r="B41">
        <v>13094634</v>
      </c>
    </row>
    <row r="42" spans="2:2" x14ac:dyDescent="0.25">
      <c r="B42">
        <v>13064083</v>
      </c>
    </row>
    <row r="43" spans="2:2" x14ac:dyDescent="0.25">
      <c r="B43">
        <v>12854792</v>
      </c>
    </row>
    <row r="44" spans="2:2" x14ac:dyDescent="0.25">
      <c r="B44">
        <v>13094644</v>
      </c>
    </row>
    <row r="45" spans="2:2" x14ac:dyDescent="0.25">
      <c r="B45">
        <v>13094646</v>
      </c>
    </row>
    <row r="46" spans="2:2" x14ac:dyDescent="0.25">
      <c r="B46">
        <v>13131312</v>
      </c>
    </row>
    <row r="47" spans="2:2" x14ac:dyDescent="0.25">
      <c r="B47">
        <v>13111878</v>
      </c>
    </row>
    <row r="48" spans="2:2" x14ac:dyDescent="0.25">
      <c r="B48">
        <v>13131335</v>
      </c>
    </row>
    <row r="49" spans="2:2" x14ac:dyDescent="0.25">
      <c r="B49">
        <v>13111858</v>
      </c>
    </row>
    <row r="50" spans="2:2" x14ac:dyDescent="0.25">
      <c r="B50">
        <v>13131316</v>
      </c>
    </row>
    <row r="51" spans="2:2" x14ac:dyDescent="0.25">
      <c r="B51">
        <v>13111906</v>
      </c>
    </row>
    <row r="52" spans="2:2" x14ac:dyDescent="0.25">
      <c r="B52">
        <v>13094635</v>
      </c>
    </row>
    <row r="53" spans="2:2" x14ac:dyDescent="0.25">
      <c r="B53">
        <v>13111859</v>
      </c>
    </row>
    <row r="54" spans="2:2" x14ac:dyDescent="0.25">
      <c r="B54">
        <v>13172282</v>
      </c>
    </row>
    <row r="55" spans="2:2" x14ac:dyDescent="0.25">
      <c r="B55">
        <v>13187245</v>
      </c>
    </row>
    <row r="56" spans="2:2" x14ac:dyDescent="0.25">
      <c r="B56">
        <v>13187244</v>
      </c>
    </row>
    <row r="57" spans="2:2" x14ac:dyDescent="0.25">
      <c r="B57">
        <v>13187247</v>
      </c>
    </row>
    <row r="58" spans="2:2" x14ac:dyDescent="0.25">
      <c r="B58">
        <v>13172284</v>
      </c>
    </row>
    <row r="59" spans="2:2" x14ac:dyDescent="0.25">
      <c r="B59">
        <v>13149253</v>
      </c>
    </row>
    <row r="60" spans="2:2" x14ac:dyDescent="0.25">
      <c r="B60">
        <v>13186633</v>
      </c>
    </row>
    <row r="61" spans="2:2" x14ac:dyDescent="0.25">
      <c r="B61">
        <v>13172285</v>
      </c>
    </row>
    <row r="62" spans="2:2" x14ac:dyDescent="0.25">
      <c r="B62">
        <v>13172286</v>
      </c>
    </row>
    <row r="63" spans="2:2" x14ac:dyDescent="0.25">
      <c r="B63">
        <v>13224439</v>
      </c>
    </row>
    <row r="64" spans="2:2" x14ac:dyDescent="0.25">
      <c r="B64">
        <v>13224438</v>
      </c>
    </row>
    <row r="65" spans="2:2" x14ac:dyDescent="0.25">
      <c r="B65">
        <v>12734057</v>
      </c>
    </row>
    <row r="66" spans="2:2" x14ac:dyDescent="0.25">
      <c r="B66">
        <v>12733306</v>
      </c>
    </row>
    <row r="67" spans="2:2" x14ac:dyDescent="0.25">
      <c r="B67">
        <v>13172560</v>
      </c>
    </row>
    <row r="68" spans="2:2" x14ac:dyDescent="0.25">
      <c r="B68">
        <v>12745463</v>
      </c>
    </row>
    <row r="69" spans="2:2" x14ac:dyDescent="0.25">
      <c r="B69">
        <v>13207309</v>
      </c>
    </row>
    <row r="70" spans="2:2" x14ac:dyDescent="0.25">
      <c r="B70">
        <v>13172559</v>
      </c>
    </row>
    <row r="71" spans="2:2" x14ac:dyDescent="0.25">
      <c r="B71">
        <v>13261217</v>
      </c>
    </row>
    <row r="72" spans="2:2" x14ac:dyDescent="0.25">
      <c r="B72">
        <v>12721820</v>
      </c>
    </row>
    <row r="73" spans="2:2" x14ac:dyDescent="0.25">
      <c r="B73">
        <v>12721822</v>
      </c>
    </row>
    <row r="74" spans="2:2" x14ac:dyDescent="0.25">
      <c r="B74">
        <v>12232837</v>
      </c>
    </row>
    <row r="75" spans="2:2" x14ac:dyDescent="0.25">
      <c r="B75">
        <v>13272154</v>
      </c>
    </row>
    <row r="76" spans="2:2" x14ac:dyDescent="0.25">
      <c r="B76">
        <v>12745464</v>
      </c>
    </row>
    <row r="77" spans="2:2" x14ac:dyDescent="0.25">
      <c r="B77">
        <v>13207310</v>
      </c>
    </row>
    <row r="78" spans="2:2" x14ac:dyDescent="0.25">
      <c r="B78">
        <v>13273657</v>
      </c>
    </row>
    <row r="79" spans="2:2" x14ac:dyDescent="0.25">
      <c r="B79">
        <v>13243086</v>
      </c>
    </row>
    <row r="80" spans="2:2" x14ac:dyDescent="0.25">
      <c r="B80">
        <v>13273658</v>
      </c>
    </row>
    <row r="81" spans="2:2" x14ac:dyDescent="0.25">
      <c r="B81">
        <v>13317711</v>
      </c>
    </row>
    <row r="82" spans="2:2" x14ac:dyDescent="0.25">
      <c r="B82">
        <v>13273682</v>
      </c>
    </row>
    <row r="83" spans="2:2" x14ac:dyDescent="0.25">
      <c r="B83">
        <v>13317712</v>
      </c>
    </row>
    <row r="84" spans="2:2" x14ac:dyDescent="0.25">
      <c r="B84">
        <v>13291195</v>
      </c>
    </row>
    <row r="85" spans="2:2" x14ac:dyDescent="0.25">
      <c r="B85">
        <v>13291194</v>
      </c>
    </row>
    <row r="86" spans="2:2" x14ac:dyDescent="0.25">
      <c r="B86">
        <v>13334636</v>
      </c>
    </row>
    <row r="87" spans="2:2" x14ac:dyDescent="0.25">
      <c r="B87">
        <v>13334635</v>
      </c>
    </row>
    <row r="88" spans="2:2" x14ac:dyDescent="0.25">
      <c r="B88">
        <v>13334638</v>
      </c>
    </row>
    <row r="89" spans="2:2" x14ac:dyDescent="0.25">
      <c r="B89">
        <v>13168554</v>
      </c>
    </row>
    <row r="90" spans="2:2" x14ac:dyDescent="0.25">
      <c r="B90">
        <v>13291197</v>
      </c>
    </row>
    <row r="91" spans="2:2" x14ac:dyDescent="0.25">
      <c r="B91">
        <v>13304967</v>
      </c>
    </row>
    <row r="92" spans="2:2" x14ac:dyDescent="0.25">
      <c r="B92">
        <v>13304966</v>
      </c>
    </row>
    <row r="93" spans="2:2" x14ac:dyDescent="0.25">
      <c r="B93">
        <v>12745462</v>
      </c>
    </row>
    <row r="94" spans="2:2" x14ac:dyDescent="0.25">
      <c r="B94">
        <v>13383201</v>
      </c>
    </row>
    <row r="95" spans="2:2" x14ac:dyDescent="0.25">
      <c r="B95">
        <v>13383200</v>
      </c>
    </row>
    <row r="96" spans="2:2" x14ac:dyDescent="0.25">
      <c r="B96">
        <v>13400184</v>
      </c>
    </row>
    <row r="97" spans="2:2" x14ac:dyDescent="0.25">
      <c r="B97">
        <v>13400185</v>
      </c>
    </row>
    <row r="98" spans="2:2" x14ac:dyDescent="0.25">
      <c r="B98">
        <v>13400190</v>
      </c>
    </row>
    <row r="99" spans="2:2" x14ac:dyDescent="0.25">
      <c r="B99">
        <v>13273681</v>
      </c>
    </row>
    <row r="100" spans="2:2" x14ac:dyDescent="0.25">
      <c r="B100">
        <v>13383199</v>
      </c>
    </row>
    <row r="101" spans="2:2" x14ac:dyDescent="0.25">
      <c r="B101">
        <v>13400186</v>
      </c>
    </row>
    <row r="102" spans="2:2" x14ac:dyDescent="0.25">
      <c r="B102">
        <v>13383216</v>
      </c>
    </row>
    <row r="103" spans="2:2" x14ac:dyDescent="0.25">
      <c r="B103">
        <v>13291196</v>
      </c>
    </row>
    <row r="104" spans="2:2" x14ac:dyDescent="0.25">
      <c r="B104">
        <v>13416352</v>
      </c>
    </row>
    <row r="105" spans="2:2" x14ac:dyDescent="0.25">
      <c r="B105">
        <v>13400191</v>
      </c>
    </row>
    <row r="106" spans="2:2" x14ac:dyDescent="0.25">
      <c r="B106">
        <v>13131347</v>
      </c>
    </row>
    <row r="107" spans="2:2" x14ac:dyDescent="0.25">
      <c r="B107">
        <v>13433070</v>
      </c>
    </row>
    <row r="108" spans="2:2" x14ac:dyDescent="0.25">
      <c r="B108">
        <v>13447690</v>
      </c>
    </row>
    <row r="109" spans="2:2" x14ac:dyDescent="0.25">
      <c r="B109">
        <v>13447692</v>
      </c>
    </row>
    <row r="110" spans="2:2" x14ac:dyDescent="0.25">
      <c r="B110">
        <v>13442385</v>
      </c>
    </row>
    <row r="111" spans="2:2" x14ac:dyDescent="0.25">
      <c r="B111">
        <v>13416351</v>
      </c>
    </row>
    <row r="112" spans="2:2" x14ac:dyDescent="0.25">
      <c r="B112">
        <v>13186635</v>
      </c>
    </row>
    <row r="113" spans="2:2" x14ac:dyDescent="0.25">
      <c r="B113">
        <v>13416350</v>
      </c>
    </row>
    <row r="114" spans="2:2" x14ac:dyDescent="0.25">
      <c r="B114">
        <v>13149237</v>
      </c>
    </row>
    <row r="115" spans="2:2" x14ac:dyDescent="0.25">
      <c r="B115">
        <v>13447689</v>
      </c>
    </row>
    <row r="116" spans="2:2" x14ac:dyDescent="0.25">
      <c r="B116">
        <v>13177407</v>
      </c>
    </row>
    <row r="117" spans="2:2" x14ac:dyDescent="0.25">
      <c r="B117">
        <v>13454904</v>
      </c>
    </row>
    <row r="118" spans="2:2" x14ac:dyDescent="0.25">
      <c r="B118">
        <v>13454905</v>
      </c>
    </row>
    <row r="119" spans="2:2" x14ac:dyDescent="0.25">
      <c r="B119">
        <v>13482812</v>
      </c>
    </row>
    <row r="120" spans="2:2" x14ac:dyDescent="0.25">
      <c r="B120">
        <v>13482813</v>
      </c>
    </row>
    <row r="121" spans="2:2" x14ac:dyDescent="0.25">
      <c r="B121">
        <v>13482811</v>
      </c>
    </row>
    <row r="122" spans="2:2" x14ac:dyDescent="0.25">
      <c r="B122">
        <v>13499664</v>
      </c>
    </row>
    <row r="123" spans="2:2" x14ac:dyDescent="0.25">
      <c r="B123">
        <v>13499663</v>
      </c>
    </row>
    <row r="124" spans="2:2" x14ac:dyDescent="0.25">
      <c r="B124">
        <v>13499665</v>
      </c>
    </row>
    <row r="125" spans="2:2" x14ac:dyDescent="0.25">
      <c r="B125">
        <v>13509986</v>
      </c>
    </row>
    <row r="126" spans="2:2" x14ac:dyDescent="0.25">
      <c r="B126">
        <v>13482809</v>
      </c>
    </row>
    <row r="127" spans="2:2" x14ac:dyDescent="0.25">
      <c r="B127">
        <v>13490647</v>
      </c>
    </row>
    <row r="128" spans="2:2" x14ac:dyDescent="0.25">
      <c r="B128">
        <v>13508789</v>
      </c>
    </row>
    <row r="129" spans="2:2" x14ac:dyDescent="0.25">
      <c r="B129">
        <v>13490645</v>
      </c>
    </row>
    <row r="130" spans="2:2" x14ac:dyDescent="0.25">
      <c r="B130">
        <v>13490646</v>
      </c>
    </row>
    <row r="131" spans="2:2" x14ac:dyDescent="0.25">
      <c r="B131">
        <v>13549049</v>
      </c>
    </row>
    <row r="132" spans="2:2" x14ac:dyDescent="0.25">
      <c r="B132">
        <v>13416364</v>
      </c>
    </row>
    <row r="133" spans="2:2" x14ac:dyDescent="0.25">
      <c r="B133">
        <v>13317714</v>
      </c>
    </row>
    <row r="134" spans="2:2" x14ac:dyDescent="0.25">
      <c r="B134">
        <v>12756174</v>
      </c>
    </row>
    <row r="135" spans="2:2" x14ac:dyDescent="0.25">
      <c r="B135">
        <v>13508788</v>
      </c>
    </row>
    <row r="136" spans="2:2" x14ac:dyDescent="0.25">
      <c r="B136">
        <v>13508790</v>
      </c>
    </row>
    <row r="137" spans="2:2" x14ac:dyDescent="0.25">
      <c r="B137">
        <v>13433574</v>
      </c>
    </row>
    <row r="138" spans="2:2" x14ac:dyDescent="0.25">
      <c r="B138">
        <v>13433573</v>
      </c>
    </row>
    <row r="139" spans="2:2" x14ac:dyDescent="0.25">
      <c r="B139">
        <v>13516789</v>
      </c>
    </row>
    <row r="140" spans="2:2" x14ac:dyDescent="0.25">
      <c r="B140">
        <v>13516793</v>
      </c>
    </row>
    <row r="141" spans="2:2" x14ac:dyDescent="0.25">
      <c r="B141">
        <v>12801117</v>
      </c>
    </row>
    <row r="142" spans="2:2" x14ac:dyDescent="0.25">
      <c r="B142">
        <v>13448357</v>
      </c>
    </row>
    <row r="143" spans="2:2" x14ac:dyDescent="0.25">
      <c r="B143">
        <v>13574639</v>
      </c>
    </row>
    <row r="144" spans="2:2" x14ac:dyDescent="0.25">
      <c r="B144">
        <v>13558461</v>
      </c>
    </row>
    <row r="145" spans="2:2" x14ac:dyDescent="0.25">
      <c r="B145">
        <v>13482806</v>
      </c>
    </row>
    <row r="146" spans="2:2" x14ac:dyDescent="0.25">
      <c r="B146">
        <v>12801119</v>
      </c>
    </row>
    <row r="147" spans="2:2" x14ac:dyDescent="0.25">
      <c r="B147">
        <v>13606235</v>
      </c>
    </row>
    <row r="148" spans="2:2" x14ac:dyDescent="0.25">
      <c r="B148">
        <v>13448358</v>
      </c>
    </row>
    <row r="149" spans="2:2" x14ac:dyDescent="0.25">
      <c r="B149">
        <v>13490799</v>
      </c>
    </row>
    <row r="150" spans="2:2" x14ac:dyDescent="0.25">
      <c r="B150">
        <v>13593127</v>
      </c>
    </row>
    <row r="151" spans="2:2" x14ac:dyDescent="0.25">
      <c r="B151">
        <v>13593349</v>
      </c>
    </row>
    <row r="152" spans="2:2" x14ac:dyDescent="0.25">
      <c r="B152">
        <v>13490648</v>
      </c>
    </row>
    <row r="153" spans="2:2" x14ac:dyDescent="0.25">
      <c r="B153">
        <v>13482807</v>
      </c>
    </row>
    <row r="154" spans="2:2" x14ac:dyDescent="0.25">
      <c r="B154">
        <v>13558475</v>
      </c>
    </row>
    <row r="155" spans="2:2" x14ac:dyDescent="0.25">
      <c r="B155">
        <v>13593126</v>
      </c>
    </row>
    <row r="156" spans="2:2" x14ac:dyDescent="0.25">
      <c r="B156">
        <v>13482810</v>
      </c>
    </row>
    <row r="157" spans="2:2" x14ac:dyDescent="0.25">
      <c r="B157">
        <v>13593129</v>
      </c>
    </row>
    <row r="158" spans="2:2" x14ac:dyDescent="0.25">
      <c r="B158">
        <v>13593128</v>
      </c>
    </row>
    <row r="159" spans="2:2" x14ac:dyDescent="0.25">
      <c r="B159">
        <v>13617399</v>
      </c>
    </row>
    <row r="160" spans="2:2" x14ac:dyDescent="0.25">
      <c r="B160">
        <v>13546865</v>
      </c>
    </row>
    <row r="161" spans="2:2" x14ac:dyDescent="0.25">
      <c r="B161">
        <v>13593365</v>
      </c>
    </row>
    <row r="162" spans="2:2" x14ac:dyDescent="0.25">
      <c r="B162">
        <v>13655226</v>
      </c>
    </row>
    <row r="163" spans="2:2" x14ac:dyDescent="0.25">
      <c r="B163">
        <v>13655223</v>
      </c>
    </row>
    <row r="164" spans="2:2" x14ac:dyDescent="0.25">
      <c r="B164">
        <v>13309202</v>
      </c>
    </row>
    <row r="165" spans="2:2" x14ac:dyDescent="0.25">
      <c r="B165">
        <v>13653276</v>
      </c>
    </row>
    <row r="166" spans="2:2" x14ac:dyDescent="0.25">
      <c r="B166">
        <v>12801120</v>
      </c>
    </row>
    <row r="167" spans="2:2" x14ac:dyDescent="0.25">
      <c r="B167">
        <v>12865229</v>
      </c>
    </row>
    <row r="168" spans="2:2" x14ac:dyDescent="0.25">
      <c r="B168">
        <v>12801118</v>
      </c>
    </row>
    <row r="169" spans="2:2" x14ac:dyDescent="0.25">
      <c r="B169">
        <v>13653275</v>
      </c>
    </row>
    <row r="170" spans="2:2" x14ac:dyDescent="0.25">
      <c r="B170">
        <v>13655955</v>
      </c>
    </row>
    <row r="171" spans="2:2" x14ac:dyDescent="0.25">
      <c r="B171">
        <v>13655224</v>
      </c>
    </row>
    <row r="172" spans="2:2" x14ac:dyDescent="0.25">
      <c r="B172">
        <v>13593366</v>
      </c>
    </row>
    <row r="173" spans="2:2" x14ac:dyDescent="0.25">
      <c r="B173">
        <v>12801121</v>
      </c>
    </row>
    <row r="174" spans="2:2" x14ac:dyDescent="0.25">
      <c r="B174">
        <v>13670112</v>
      </c>
    </row>
    <row r="175" spans="2:2" x14ac:dyDescent="0.25">
      <c r="B175">
        <v>13641021</v>
      </c>
    </row>
    <row r="176" spans="2:2" x14ac:dyDescent="0.25">
      <c r="B176">
        <v>13546857</v>
      </c>
    </row>
    <row r="177" spans="2:2" x14ac:dyDescent="0.25">
      <c r="B177">
        <v>13655228</v>
      </c>
    </row>
    <row r="178" spans="2:2" x14ac:dyDescent="0.25">
      <c r="B178">
        <v>13685067</v>
      </c>
    </row>
    <row r="179" spans="2:2" x14ac:dyDescent="0.25">
      <c r="B179">
        <v>13655956</v>
      </c>
    </row>
    <row r="180" spans="2:2" x14ac:dyDescent="0.25">
      <c r="B180">
        <v>13669998</v>
      </c>
    </row>
    <row r="181" spans="2:2" x14ac:dyDescent="0.25">
      <c r="B181">
        <v>13655225</v>
      </c>
    </row>
    <row r="182" spans="2:2" x14ac:dyDescent="0.25">
      <c r="B182">
        <v>13669997</v>
      </c>
    </row>
    <row r="183" spans="2:2" x14ac:dyDescent="0.25">
      <c r="B183">
        <v>13641020</v>
      </c>
    </row>
    <row r="184" spans="2:2" x14ac:dyDescent="0.25">
      <c r="B184">
        <v>13655227</v>
      </c>
    </row>
    <row r="185" spans="2:2" x14ac:dyDescent="0.25">
      <c r="B185">
        <v>13685059</v>
      </c>
    </row>
    <row r="186" spans="2:2" x14ac:dyDescent="0.25">
      <c r="B186">
        <v>12667080</v>
      </c>
    </row>
    <row r="187" spans="2:2" x14ac:dyDescent="0.25">
      <c r="B187">
        <v>13482808</v>
      </c>
    </row>
    <row r="188" spans="2:2" x14ac:dyDescent="0.25">
      <c r="B188">
        <v>13670100</v>
      </c>
    </row>
    <row r="189" spans="2:2" x14ac:dyDescent="0.25">
      <c r="B189">
        <v>13655229</v>
      </c>
    </row>
    <row r="190" spans="2:2" x14ac:dyDescent="0.25">
      <c r="B190">
        <v>13666071</v>
      </c>
    </row>
    <row r="191" spans="2:2" x14ac:dyDescent="0.25">
      <c r="B191">
        <v>13742386</v>
      </c>
    </row>
    <row r="193" spans="2:2" x14ac:dyDescent="0.25">
      <c r="B193">
        <v>13732809</v>
      </c>
    </row>
    <row r="194" spans="2:2" x14ac:dyDescent="0.25">
      <c r="B194">
        <v>13734730</v>
      </c>
    </row>
    <row r="195" spans="2:2" x14ac:dyDescent="0.25">
      <c r="B195">
        <v>13719616</v>
      </c>
    </row>
    <row r="196" spans="2:2" x14ac:dyDescent="0.25">
      <c r="B196">
        <v>13719641</v>
      </c>
    </row>
    <row r="197" spans="2:2" x14ac:dyDescent="0.25">
      <c r="B197">
        <v>13697084</v>
      </c>
    </row>
    <row r="198" spans="2:2" x14ac:dyDescent="0.25">
      <c r="B198">
        <v>13754557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K40"/>
  <sheetViews>
    <sheetView topLeftCell="A13" workbookViewId="0">
      <selection activeCell="J30" sqref="J30"/>
    </sheetView>
  </sheetViews>
  <sheetFormatPr defaultRowHeight="15" x14ac:dyDescent="0.25"/>
  <cols>
    <col min="2" max="2" width="11.85546875" bestFit="1" customWidth="1"/>
    <col min="3" max="3" width="11.140625" bestFit="1" customWidth="1"/>
    <col min="4" max="4" width="6" bestFit="1" customWidth="1"/>
    <col min="5" max="5" width="10" bestFit="1" customWidth="1"/>
    <col min="6" max="6" width="9.85546875" bestFit="1" customWidth="1"/>
    <col min="7" max="7" width="8.85546875" bestFit="1" customWidth="1"/>
  </cols>
  <sheetData>
    <row r="1" spans="1:11" x14ac:dyDescent="0.25">
      <c r="A1" s="12">
        <v>20181312</v>
      </c>
      <c r="B1" s="12"/>
      <c r="C1" s="12"/>
      <c r="D1" s="12"/>
      <c r="E1" s="12"/>
      <c r="F1" s="12"/>
      <c r="G1" s="12"/>
      <c r="H1" s="12"/>
      <c r="I1" s="12"/>
      <c r="J1" s="12"/>
      <c r="K1" s="12"/>
    </row>
    <row r="2" spans="1:11" x14ac:dyDescent="0.25">
      <c r="A2" s="12">
        <v>20191012</v>
      </c>
      <c r="B2" s="12"/>
      <c r="C2" s="12"/>
      <c r="D2" s="12"/>
      <c r="E2" s="12"/>
      <c r="F2" s="12"/>
      <c r="G2" s="12"/>
      <c r="H2" s="12"/>
      <c r="I2" s="12"/>
      <c r="J2" s="12"/>
      <c r="K2" s="12"/>
    </row>
    <row r="3" spans="1:11" x14ac:dyDescent="0.25">
      <c r="A3" s="12">
        <v>20191024</v>
      </c>
      <c r="B3" s="12"/>
      <c r="C3" s="12"/>
      <c r="D3" s="12"/>
      <c r="E3" s="12"/>
      <c r="F3" s="12"/>
      <c r="G3" s="12"/>
      <c r="H3" s="12"/>
      <c r="I3" s="12"/>
      <c r="J3" s="12"/>
      <c r="K3" s="12"/>
    </row>
    <row r="4" spans="1:11" x14ac:dyDescent="0.25">
      <c r="A4" s="12">
        <v>20191050</v>
      </c>
      <c r="B4" s="12"/>
      <c r="C4" s="12"/>
      <c r="D4" s="12"/>
      <c r="E4" s="12"/>
      <c r="F4" s="12"/>
      <c r="G4" s="12"/>
      <c r="H4" s="12"/>
      <c r="I4" s="12"/>
      <c r="J4" s="12"/>
      <c r="K4" s="12"/>
    </row>
    <row r="5" spans="1:11" x14ac:dyDescent="0.25">
      <c r="A5" s="12">
        <v>20191086</v>
      </c>
      <c r="B5" s="12"/>
      <c r="C5" s="12"/>
      <c r="D5" s="12"/>
      <c r="E5" s="12"/>
      <c r="F5" s="12"/>
      <c r="G5" s="12"/>
      <c r="H5" s="12"/>
      <c r="I5" s="12"/>
      <c r="J5" s="12"/>
      <c r="K5" s="12"/>
    </row>
    <row r="6" spans="1:11" x14ac:dyDescent="0.25">
      <c r="A6" s="12">
        <v>20191137</v>
      </c>
      <c r="B6" s="12"/>
      <c r="C6" s="12"/>
      <c r="D6" s="12"/>
      <c r="E6" s="12"/>
      <c r="F6" s="12"/>
      <c r="G6" s="12"/>
      <c r="H6" s="12"/>
      <c r="I6" s="12"/>
      <c r="J6" s="12"/>
      <c r="K6" s="12"/>
    </row>
    <row r="7" spans="1:11" x14ac:dyDescent="0.25">
      <c r="A7" s="12">
        <v>20191294</v>
      </c>
      <c r="B7" s="12"/>
      <c r="C7" s="12"/>
      <c r="D7" s="12"/>
      <c r="E7" s="12"/>
      <c r="F7" s="12"/>
      <c r="G7" s="12"/>
      <c r="H7" s="12"/>
      <c r="I7" s="12"/>
      <c r="J7" s="12"/>
      <c r="K7" s="12"/>
    </row>
    <row r="8" spans="1:11" x14ac:dyDescent="0.25">
      <c r="A8" s="12">
        <v>20201003</v>
      </c>
      <c r="B8" s="12"/>
      <c r="C8" s="12"/>
      <c r="D8" s="12"/>
      <c r="E8" s="12"/>
      <c r="F8" s="12"/>
      <c r="G8" s="12"/>
      <c r="H8" s="12"/>
      <c r="I8" s="12"/>
      <c r="J8" s="12"/>
      <c r="K8" s="12"/>
    </row>
    <row r="9" spans="1:11" x14ac:dyDescent="0.25">
      <c r="A9" s="12">
        <v>20201150</v>
      </c>
      <c r="B9" s="12"/>
      <c r="C9" s="12"/>
      <c r="D9" s="12"/>
      <c r="E9" s="12"/>
      <c r="F9" s="12"/>
      <c r="G9" s="12"/>
      <c r="H9" s="12"/>
      <c r="I9" s="12"/>
      <c r="J9" s="12"/>
      <c r="K9" s="12"/>
    </row>
    <row r="10" spans="1:11" x14ac:dyDescent="0.25">
      <c r="A10" s="12">
        <v>20201168</v>
      </c>
      <c r="B10" s="12"/>
      <c r="C10" s="12"/>
      <c r="D10" s="12"/>
      <c r="E10" s="12"/>
      <c r="F10" s="12"/>
      <c r="G10" s="12"/>
      <c r="H10" s="12"/>
      <c r="I10" s="12"/>
      <c r="J10" s="12"/>
      <c r="K10" s="12"/>
    </row>
    <row r="11" spans="1:11" x14ac:dyDescent="0.25">
      <c r="A11" s="12">
        <v>20201211</v>
      </c>
      <c r="B11" s="12"/>
      <c r="C11" s="12"/>
      <c r="D11" s="12"/>
      <c r="E11" s="12"/>
      <c r="F11" s="12"/>
      <c r="G11" s="12"/>
      <c r="H11" s="12"/>
      <c r="I11" s="12"/>
      <c r="J11" s="12"/>
      <c r="K11" s="12"/>
    </row>
    <row r="12" spans="1:11" x14ac:dyDescent="0.25">
      <c r="A12" s="12">
        <v>20201235</v>
      </c>
      <c r="B12" s="12"/>
      <c r="C12" s="12"/>
      <c r="D12" s="12"/>
      <c r="E12" s="12"/>
      <c r="F12" s="12"/>
      <c r="G12" s="12"/>
      <c r="H12" s="12"/>
      <c r="I12" s="12"/>
      <c r="J12" s="12"/>
      <c r="K12" s="12"/>
    </row>
    <row r="13" spans="1:11" x14ac:dyDescent="0.25">
      <c r="A13" s="12">
        <v>20201254</v>
      </c>
      <c r="B13" s="12"/>
      <c r="C13" s="12"/>
      <c r="D13" s="12"/>
      <c r="E13" s="12"/>
      <c r="F13" s="12"/>
      <c r="G13" s="12"/>
      <c r="H13" s="12"/>
      <c r="I13" s="12"/>
      <c r="J13" s="12"/>
      <c r="K13" s="12"/>
    </row>
    <row r="14" spans="1:11" x14ac:dyDescent="0.25">
      <c r="A14" s="12">
        <v>20211011</v>
      </c>
      <c r="B14" s="12"/>
      <c r="C14" s="12"/>
      <c r="D14" s="12"/>
      <c r="E14" s="12"/>
      <c r="F14" s="12"/>
      <c r="G14" s="12"/>
      <c r="H14" s="12"/>
      <c r="I14" s="12"/>
      <c r="J14" s="12"/>
      <c r="K14" s="12"/>
    </row>
    <row r="17" spans="2:6" x14ac:dyDescent="0.25">
      <c r="B17" t="s">
        <v>6806</v>
      </c>
      <c r="C17" s="31"/>
    </row>
    <row r="18" spans="2:6" x14ac:dyDescent="0.25">
      <c r="B18" t="s">
        <v>6807</v>
      </c>
      <c r="C18" s="32"/>
    </row>
    <row r="19" spans="2:6" x14ac:dyDescent="0.25">
      <c r="B19" t="s">
        <v>6808</v>
      </c>
      <c r="C19" s="15"/>
    </row>
    <row r="26" spans="2:6" ht="15.75" customHeight="1" thickBot="1" x14ac:dyDescent="0.3"/>
    <row r="27" spans="2:6" ht="15.75" customHeight="1" thickBot="1" x14ac:dyDescent="0.3">
      <c r="B27" s="20" t="s">
        <v>3805</v>
      </c>
      <c r="C27" s="20" t="s">
        <v>1</v>
      </c>
      <c r="D27" s="20" t="s">
        <v>2</v>
      </c>
      <c r="E27" s="20" t="s">
        <v>3</v>
      </c>
      <c r="F27" s="20" t="s">
        <v>4</v>
      </c>
    </row>
    <row r="28" spans="2:6" x14ac:dyDescent="0.25">
      <c r="B28" s="2">
        <v>20211128</v>
      </c>
      <c r="C28" s="2" t="s">
        <v>1001</v>
      </c>
      <c r="D28" s="2" t="s">
        <v>58</v>
      </c>
      <c r="E28" s="2" t="s">
        <v>945</v>
      </c>
      <c r="F28" s="2">
        <v>1159702</v>
      </c>
    </row>
    <row r="35" spans="2:7" ht="15.75" customHeight="1" thickBot="1" x14ac:dyDescent="0.3"/>
    <row r="36" spans="2:7" ht="15.75" customHeight="1" thickBot="1" x14ac:dyDescent="0.3">
      <c r="B36" s="27" t="s">
        <v>3805</v>
      </c>
      <c r="C36" s="41" t="s">
        <v>3806</v>
      </c>
      <c r="D36" s="41" t="s">
        <v>2</v>
      </c>
      <c r="E36" s="41" t="s">
        <v>3</v>
      </c>
      <c r="F36" s="41" t="s">
        <v>8</v>
      </c>
      <c r="G36" s="28" t="s">
        <v>4</v>
      </c>
    </row>
    <row r="37" spans="2:7" x14ac:dyDescent="0.25">
      <c r="B37" s="26" t="s">
        <v>6809</v>
      </c>
      <c r="C37" s="37">
        <v>13310916</v>
      </c>
      <c r="D37" s="37">
        <v>12</v>
      </c>
      <c r="E37" s="37" t="s">
        <v>6181</v>
      </c>
      <c r="F37" s="37" t="s">
        <v>4698</v>
      </c>
      <c r="G37" s="33">
        <v>1005462</v>
      </c>
    </row>
    <row r="38" spans="2:7" x14ac:dyDescent="0.25">
      <c r="B38" s="21" t="s">
        <v>6810</v>
      </c>
      <c r="C38" s="12">
        <v>13334648</v>
      </c>
      <c r="D38" s="12">
        <v>8.375</v>
      </c>
      <c r="E38" s="12" t="s">
        <v>337</v>
      </c>
      <c r="F38" s="12" t="s">
        <v>337</v>
      </c>
      <c r="G38" s="22">
        <v>1093763</v>
      </c>
    </row>
    <row r="39" spans="2:7" x14ac:dyDescent="0.25">
      <c r="B39" s="21" t="s">
        <v>6811</v>
      </c>
      <c r="C39" s="12">
        <v>13111885</v>
      </c>
      <c r="D39" s="12">
        <v>12.25</v>
      </c>
      <c r="E39" s="12" t="s">
        <v>6812</v>
      </c>
      <c r="F39" s="12" t="s">
        <v>146</v>
      </c>
      <c r="G39" s="22">
        <v>1054398</v>
      </c>
    </row>
    <row r="40" spans="2:7" ht="15.75" customHeight="1" thickBot="1" x14ac:dyDescent="0.3">
      <c r="B40" s="23" t="s">
        <v>6813</v>
      </c>
      <c r="C40" s="24">
        <v>13131318</v>
      </c>
      <c r="D40" s="24">
        <v>12.25</v>
      </c>
      <c r="E40" s="24" t="s">
        <v>6812</v>
      </c>
      <c r="F40" s="24" t="s">
        <v>146</v>
      </c>
      <c r="G40" s="25">
        <v>1054398</v>
      </c>
    </row>
  </sheetData>
  <conditionalFormatting sqref="B27">
    <cfRule type="duplicateValues" dxfId="191" priority="10"/>
  </conditionalFormatting>
  <conditionalFormatting sqref="B27:B28">
    <cfRule type="duplicateValues" dxfId="190" priority="7"/>
    <cfRule type="duplicateValues" dxfId="189" priority="9"/>
  </conditionalFormatting>
  <conditionalFormatting sqref="B28">
    <cfRule type="duplicateValues" dxfId="188" priority="1"/>
  </conditionalFormatting>
  <conditionalFormatting sqref="B27:C28">
    <cfRule type="duplicateValues" dxfId="187" priority="3"/>
    <cfRule type="duplicateValues" dxfId="186" priority="4"/>
    <cfRule type="duplicateValues" dxfId="185" priority="8"/>
  </conditionalFormatting>
  <conditionalFormatting sqref="C27">
    <cfRule type="duplicateValues" dxfId="184" priority="12"/>
  </conditionalFormatting>
  <conditionalFormatting sqref="C27:C28">
    <cfRule type="duplicateValues" dxfId="183" priority="5"/>
    <cfRule type="duplicateValues" dxfId="182" priority="6"/>
    <cfRule type="duplicateValues" dxfId="181" priority="11"/>
    <cfRule type="duplicateValues" dxfId="180" priority="13"/>
    <cfRule type="duplicateValues" dxfId="179" priority="14"/>
    <cfRule type="duplicateValues" dxfId="178" priority="15"/>
    <cfRule type="duplicateValues" dxfId="177" priority="16"/>
  </conditionalFormatting>
  <conditionalFormatting sqref="C28">
    <cfRule type="duplicateValues" dxfId="176" priority="2"/>
  </conditionalFormatting>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filterMode="1">
    <tabColor rgb="FF92D050"/>
  </sheetPr>
  <dimension ref="A1:XEZ472"/>
  <sheetViews>
    <sheetView zoomScale="90" zoomScaleNormal="90" workbookViewId="0">
      <pane xSplit="2" ySplit="1" topLeftCell="C390" activePane="bottomRight" state="frozen"/>
      <selection activeCell="L18" sqref="L18"/>
      <selection pane="topRight" activeCell="L18" sqref="L18"/>
      <selection pane="bottomLeft" activeCell="L18" sqref="L18"/>
      <selection pane="bottomRight" activeCell="E436" sqref="E436"/>
    </sheetView>
  </sheetViews>
  <sheetFormatPr defaultColWidth="9.140625" defaultRowHeight="15" x14ac:dyDescent="0.25"/>
  <cols>
    <col min="1" max="1" width="15.7109375" style="11" customWidth="1"/>
    <col min="2" max="2" width="16.42578125" style="11" bestFit="1" customWidth="1"/>
    <col min="3" max="3" width="9" style="384" bestFit="1" customWidth="1"/>
    <col min="4" max="4" width="12.28515625" style="11" bestFit="1" customWidth="1"/>
    <col min="5" max="5" width="17.28515625" style="11" bestFit="1" customWidth="1"/>
    <col min="6" max="6" width="13.5703125" style="17" bestFit="1" customWidth="1"/>
    <col min="7" max="7" width="15" style="11" bestFit="1" customWidth="1"/>
    <col min="8" max="8" width="22" style="11" bestFit="1" customWidth="1"/>
    <col min="9" max="9" width="15" style="11" bestFit="1" customWidth="1"/>
    <col min="10" max="10" width="15.7109375" style="11" bestFit="1" customWidth="1"/>
    <col min="11" max="11" width="16" style="11" bestFit="1" customWidth="1"/>
    <col min="12" max="12" width="28.85546875" style="11" customWidth="1"/>
    <col min="13" max="13" width="31.42578125" style="11" customWidth="1"/>
    <col min="14" max="14" width="11.5703125" style="11" customWidth="1"/>
    <col min="15" max="15" width="7.42578125" style="11" customWidth="1"/>
    <col min="16" max="16" width="18" style="11" customWidth="1"/>
    <col min="17" max="17" width="9" style="11" customWidth="1"/>
    <col min="18" max="18" width="36.5703125" style="11" customWidth="1"/>
    <col min="19" max="19" width="77.140625" style="11" customWidth="1"/>
    <col min="20" max="20" width="17.5703125" style="11" customWidth="1"/>
    <col min="21" max="21" width="12.28515625" style="11" customWidth="1"/>
    <col min="22" max="22" width="24.85546875" style="17" customWidth="1"/>
    <col min="23" max="23" width="69.7109375" style="11" customWidth="1"/>
    <col min="24" max="24" width="21.28515625" style="11" customWidth="1"/>
    <col min="25" max="25" width="16.28515625" style="11" customWidth="1"/>
    <col min="26" max="26" width="23.5703125" style="11" customWidth="1"/>
    <col min="27" max="27" width="15.7109375" style="11" customWidth="1"/>
    <col min="28" max="28" width="17.5703125" style="11" bestFit="1" customWidth="1"/>
    <col min="29" max="29" width="10.28515625" style="11" bestFit="1" customWidth="1"/>
    <col min="30" max="30" width="26.5703125" style="11" bestFit="1" customWidth="1"/>
    <col min="31" max="31" width="21.85546875" style="11" bestFit="1" customWidth="1"/>
    <col min="32" max="32" width="14.28515625" style="11" bestFit="1" customWidth="1"/>
    <col min="33" max="33" width="9.85546875" style="11" bestFit="1" customWidth="1"/>
    <col min="34" max="34" width="14.7109375" style="11" bestFit="1" customWidth="1"/>
    <col min="35" max="35" width="20.140625" style="11" bestFit="1" customWidth="1"/>
    <col min="36" max="36" width="11.28515625" style="11" bestFit="1" customWidth="1"/>
    <col min="37" max="37" width="19.85546875" style="11" bestFit="1" customWidth="1"/>
    <col min="38" max="38" width="18.28515625" style="11" bestFit="1" customWidth="1"/>
    <col min="39" max="39" width="10.42578125" style="11" bestFit="1" customWidth="1"/>
    <col min="40" max="40" width="25.5703125" style="11" bestFit="1" customWidth="1"/>
    <col min="41" max="41" width="20" style="11" bestFit="1" customWidth="1"/>
    <col min="42" max="42" width="19.28515625" style="11" bestFit="1" customWidth="1"/>
    <col min="43" max="43" width="17.85546875" style="11" bestFit="1" customWidth="1"/>
    <col min="44" max="44" width="13.42578125" style="11" bestFit="1" customWidth="1"/>
    <col min="45" max="45" width="18.85546875" style="11" bestFit="1" customWidth="1"/>
    <col min="46" max="46" width="22.5703125" style="11" bestFit="1" customWidth="1"/>
    <col min="47" max="47" width="22.28515625" style="11" bestFit="1" customWidth="1"/>
    <col min="48" max="72" width="9.140625" style="11" customWidth="1"/>
    <col min="73" max="16384" width="9.140625" style="11"/>
  </cols>
  <sheetData>
    <row r="1" spans="1:47" s="34" customFormat="1" ht="50.25" customHeight="1" x14ac:dyDescent="0.25">
      <c r="A1" s="248" t="s">
        <v>3805</v>
      </c>
      <c r="B1" s="248" t="s">
        <v>3806</v>
      </c>
      <c r="C1" s="383" t="s">
        <v>2</v>
      </c>
      <c r="D1" s="248" t="s">
        <v>3</v>
      </c>
      <c r="E1" s="248" t="s">
        <v>6814</v>
      </c>
      <c r="F1" s="248" t="s">
        <v>5</v>
      </c>
      <c r="G1" s="248" t="s">
        <v>6</v>
      </c>
      <c r="H1" s="248" t="s">
        <v>7</v>
      </c>
      <c r="I1" s="248" t="s">
        <v>8</v>
      </c>
      <c r="J1" s="248" t="s">
        <v>9</v>
      </c>
      <c r="K1" s="248" t="s">
        <v>6815</v>
      </c>
      <c r="L1" s="248" t="s">
        <v>11</v>
      </c>
      <c r="M1" s="248" t="s">
        <v>6816</v>
      </c>
      <c r="N1" s="248" t="s">
        <v>13</v>
      </c>
      <c r="O1" s="248" t="s">
        <v>14</v>
      </c>
      <c r="P1" s="248" t="s">
        <v>15</v>
      </c>
      <c r="Q1" s="248" t="s">
        <v>16</v>
      </c>
      <c r="R1" s="248" t="s">
        <v>17</v>
      </c>
      <c r="S1" s="248" t="s">
        <v>18</v>
      </c>
      <c r="T1" s="248" t="s">
        <v>19</v>
      </c>
      <c r="U1" s="248" t="s">
        <v>20</v>
      </c>
      <c r="V1" s="248" t="s">
        <v>21</v>
      </c>
      <c r="W1" s="248" t="s">
        <v>22</v>
      </c>
      <c r="X1" s="248" t="s">
        <v>23</v>
      </c>
      <c r="Y1" s="248" t="s">
        <v>24</v>
      </c>
      <c r="Z1" s="248" t="s">
        <v>25</v>
      </c>
      <c r="AA1" s="248" t="s">
        <v>3809</v>
      </c>
      <c r="AB1" s="248" t="s">
        <v>27</v>
      </c>
      <c r="AC1" s="248" t="s">
        <v>28</v>
      </c>
      <c r="AD1" s="248" t="s">
        <v>29</v>
      </c>
      <c r="AE1" s="248" t="s">
        <v>30</v>
      </c>
      <c r="AF1" s="248" t="s">
        <v>31</v>
      </c>
      <c r="AG1" s="248" t="s">
        <v>32</v>
      </c>
      <c r="AH1" s="248" t="s">
        <v>6817</v>
      </c>
      <c r="AI1" s="248" t="s">
        <v>6818</v>
      </c>
      <c r="AJ1" s="248" t="s">
        <v>6819</v>
      </c>
      <c r="AK1" s="248" t="s">
        <v>6820</v>
      </c>
      <c r="AL1" s="248" t="s">
        <v>6821</v>
      </c>
      <c r="AM1" s="248" t="s">
        <v>6822</v>
      </c>
      <c r="AN1" s="248" t="s">
        <v>6823</v>
      </c>
      <c r="AO1" s="248" t="s">
        <v>6824</v>
      </c>
      <c r="AP1" s="248" t="s">
        <v>6825</v>
      </c>
      <c r="AQ1" s="248" t="s">
        <v>6826</v>
      </c>
      <c r="AR1" s="248" t="s">
        <v>6827</v>
      </c>
      <c r="AS1" s="248" t="s">
        <v>6828</v>
      </c>
      <c r="AT1" s="248" t="s">
        <v>6829</v>
      </c>
      <c r="AU1" s="248" t="s">
        <v>6830</v>
      </c>
    </row>
    <row r="2" spans="1:47" ht="19.5" hidden="1" customHeight="1" x14ac:dyDescent="0.25">
      <c r="A2" s="11" t="s">
        <v>6831</v>
      </c>
      <c r="B2" s="11">
        <v>12693813</v>
      </c>
      <c r="C2" s="384" t="s">
        <v>6160</v>
      </c>
      <c r="D2" s="11" t="s">
        <v>6173</v>
      </c>
      <c r="E2" s="11">
        <v>757448</v>
      </c>
      <c r="F2" s="17">
        <v>43244</v>
      </c>
      <c r="J2" s="11" t="s">
        <v>5326</v>
      </c>
      <c r="K2" s="11">
        <v>58896</v>
      </c>
      <c r="M2" s="91" t="s">
        <v>5326</v>
      </c>
      <c r="N2" s="91"/>
      <c r="O2" s="91"/>
      <c r="P2" s="91"/>
      <c r="Q2" s="91"/>
      <c r="R2" s="91"/>
      <c r="S2" s="91"/>
      <c r="V2" s="91"/>
      <c r="W2" s="91">
        <v>58896</v>
      </c>
      <c r="X2" s="91"/>
      <c r="Y2" s="91"/>
      <c r="Z2" s="91"/>
      <c r="AA2" s="91"/>
      <c r="AB2" s="91"/>
      <c r="AC2" s="91"/>
      <c r="AD2" s="91"/>
      <c r="AE2" s="91"/>
      <c r="AF2" s="91"/>
      <c r="AG2" s="91"/>
      <c r="AH2" s="91"/>
      <c r="AI2" s="11">
        <v>58896</v>
      </c>
      <c r="AM2" s="91"/>
      <c r="AN2" s="91"/>
    </row>
    <row r="3" spans="1:47" ht="19.5" hidden="1" customHeight="1" x14ac:dyDescent="0.25">
      <c r="A3" s="11" t="s">
        <v>6832</v>
      </c>
      <c r="B3" s="11">
        <v>12194090</v>
      </c>
      <c r="C3" s="384" t="s">
        <v>6160</v>
      </c>
      <c r="D3" s="11" t="s">
        <v>6173</v>
      </c>
      <c r="E3" s="11">
        <v>757448</v>
      </c>
      <c r="F3" s="17">
        <v>43244</v>
      </c>
      <c r="J3" s="11" t="s">
        <v>5326</v>
      </c>
      <c r="K3" s="11">
        <v>76451.399999999994</v>
      </c>
      <c r="M3" s="91" t="s">
        <v>5326</v>
      </c>
      <c r="N3" s="91"/>
      <c r="O3" s="91"/>
      <c r="P3" s="91"/>
      <c r="Q3" s="91"/>
      <c r="R3" s="91"/>
      <c r="S3" s="91"/>
      <c r="V3" s="91"/>
      <c r="W3" s="91">
        <v>76451.399999999994</v>
      </c>
      <c r="X3" s="91"/>
      <c r="Y3" s="91"/>
      <c r="Z3" s="91"/>
      <c r="AA3" s="91"/>
      <c r="AB3" s="91"/>
      <c r="AC3" s="91"/>
      <c r="AD3" s="91"/>
      <c r="AE3" s="91"/>
      <c r="AF3" s="91"/>
      <c r="AG3" s="91"/>
      <c r="AH3" s="91"/>
      <c r="AI3" s="11">
        <v>76451.399999999994</v>
      </c>
      <c r="AM3" s="91"/>
      <c r="AN3" s="91"/>
    </row>
    <row r="4" spans="1:47" ht="19.5" hidden="1" customHeight="1" x14ac:dyDescent="0.25">
      <c r="A4" s="11" t="s">
        <v>6833</v>
      </c>
      <c r="B4" s="11">
        <v>12613349</v>
      </c>
      <c r="C4" s="1" t="s">
        <v>6160</v>
      </c>
      <c r="D4" s="11" t="s">
        <v>6173</v>
      </c>
      <c r="E4" s="11">
        <v>757448</v>
      </c>
      <c r="F4" s="17">
        <v>43244</v>
      </c>
      <c r="J4" s="11" t="s">
        <v>6834</v>
      </c>
      <c r="K4" s="11">
        <v>800</v>
      </c>
      <c r="M4" s="91" t="s">
        <v>6834</v>
      </c>
      <c r="N4" s="91"/>
      <c r="O4" s="91"/>
      <c r="P4" s="91"/>
      <c r="Q4" s="91"/>
      <c r="R4" s="91"/>
      <c r="S4" s="91"/>
      <c r="V4" s="91"/>
      <c r="W4" s="11">
        <v>65003.4</v>
      </c>
      <c r="AI4" s="11">
        <v>800</v>
      </c>
    </row>
    <row r="5" spans="1:47" ht="19.5" hidden="1" customHeight="1" x14ac:dyDescent="0.25">
      <c r="A5" s="11" t="s">
        <v>6835</v>
      </c>
      <c r="B5" s="11">
        <v>12721542</v>
      </c>
      <c r="C5" s="1" t="s">
        <v>6160</v>
      </c>
      <c r="D5" s="11" t="s">
        <v>6173</v>
      </c>
      <c r="E5" s="11">
        <v>757448</v>
      </c>
      <c r="F5" s="17">
        <v>43244</v>
      </c>
      <c r="J5" s="11" t="s">
        <v>6834</v>
      </c>
      <c r="K5" s="11">
        <v>800</v>
      </c>
      <c r="M5" s="91" t="s">
        <v>6834</v>
      </c>
      <c r="N5" s="91"/>
      <c r="O5" s="91"/>
      <c r="P5" s="91"/>
      <c r="Q5" s="91"/>
      <c r="R5" s="91"/>
      <c r="S5" s="91"/>
      <c r="V5" s="91"/>
      <c r="W5" s="91">
        <v>37098.9</v>
      </c>
      <c r="X5" s="91"/>
      <c r="Y5" s="91"/>
      <c r="Z5" s="91"/>
      <c r="AA5" s="91"/>
      <c r="AB5" s="91"/>
      <c r="AC5" s="91"/>
      <c r="AD5" s="91"/>
      <c r="AE5" s="91"/>
      <c r="AF5" s="91"/>
      <c r="AG5" s="91"/>
      <c r="AH5" s="91"/>
      <c r="AI5" s="11">
        <v>800</v>
      </c>
      <c r="AM5" s="91"/>
      <c r="AN5" s="91"/>
    </row>
    <row r="6" spans="1:47" ht="19.5" hidden="1" customHeight="1" x14ac:dyDescent="0.25">
      <c r="A6" s="11" t="s">
        <v>6836</v>
      </c>
      <c r="B6" s="11">
        <v>12754949</v>
      </c>
      <c r="C6" s="1" t="s">
        <v>6160</v>
      </c>
      <c r="D6" s="11" t="s">
        <v>6173</v>
      </c>
      <c r="E6" s="11">
        <v>757448</v>
      </c>
      <c r="F6" s="17">
        <v>43244</v>
      </c>
      <c r="J6" s="11" t="s">
        <v>6834</v>
      </c>
      <c r="K6" s="11">
        <v>800</v>
      </c>
      <c r="M6" s="91" t="s">
        <v>6834</v>
      </c>
      <c r="N6" s="91"/>
      <c r="O6" s="91"/>
      <c r="P6" s="91"/>
      <c r="Q6" s="91"/>
      <c r="R6" s="91"/>
      <c r="S6" s="91"/>
      <c r="V6" s="91"/>
      <c r="W6" s="91">
        <v>106502.39999999999</v>
      </c>
      <c r="X6" s="91"/>
      <c r="Y6" s="91"/>
      <c r="Z6" s="91"/>
      <c r="AA6" s="91"/>
      <c r="AB6" s="91"/>
      <c r="AC6" s="91"/>
      <c r="AD6" s="91"/>
      <c r="AE6" s="91"/>
      <c r="AF6" s="91"/>
      <c r="AG6" s="91"/>
      <c r="AH6" s="91"/>
      <c r="AI6" s="11">
        <v>800</v>
      </c>
      <c r="AM6" s="91"/>
      <c r="AN6" s="91"/>
    </row>
    <row r="7" spans="1:47" ht="19.5" hidden="1" customHeight="1" x14ac:dyDescent="0.25">
      <c r="A7" s="11" t="s">
        <v>6837</v>
      </c>
      <c r="B7" s="11">
        <v>13206948</v>
      </c>
      <c r="C7" s="1" t="s">
        <v>6481</v>
      </c>
      <c r="D7" s="11" t="s">
        <v>3908</v>
      </c>
      <c r="E7" s="11">
        <v>1102437</v>
      </c>
      <c r="F7" s="17">
        <v>43758</v>
      </c>
      <c r="M7" s="91"/>
      <c r="N7" s="91"/>
      <c r="O7" s="91"/>
      <c r="P7" s="91"/>
      <c r="Q7" s="91"/>
      <c r="R7" s="91"/>
      <c r="S7" s="91"/>
      <c r="V7" s="91"/>
      <c r="W7" s="91"/>
      <c r="X7" s="91"/>
      <c r="Y7" s="91"/>
      <c r="Z7" s="91"/>
      <c r="AA7" s="91"/>
      <c r="AB7" s="91"/>
      <c r="AC7" s="91"/>
      <c r="AD7" s="91"/>
      <c r="AE7" s="91"/>
      <c r="AF7" s="91"/>
      <c r="AG7" s="91"/>
      <c r="AH7" s="91"/>
      <c r="AM7" s="91"/>
      <c r="AN7" s="91"/>
    </row>
    <row r="8" spans="1:47" ht="19.5" hidden="1" customHeight="1" x14ac:dyDescent="0.25">
      <c r="A8" s="11" t="s">
        <v>6838</v>
      </c>
      <c r="B8" s="11">
        <v>13206947</v>
      </c>
      <c r="C8" s="1" t="s">
        <v>6481</v>
      </c>
      <c r="D8" s="11" t="s">
        <v>3908</v>
      </c>
      <c r="E8" s="11" t="s">
        <v>6839</v>
      </c>
      <c r="F8" s="17">
        <v>43758</v>
      </c>
      <c r="M8" s="91"/>
      <c r="N8" s="91"/>
      <c r="O8" s="91"/>
      <c r="P8" s="91"/>
      <c r="Q8" s="91"/>
      <c r="R8" s="91"/>
      <c r="S8" s="91"/>
      <c r="V8" s="91"/>
      <c r="W8" s="91"/>
      <c r="X8" s="91"/>
      <c r="Y8" s="91"/>
      <c r="Z8" s="91"/>
      <c r="AA8" s="91"/>
      <c r="AB8" s="91"/>
      <c r="AC8" s="91"/>
      <c r="AD8" s="91"/>
      <c r="AE8" s="91"/>
      <c r="AF8" s="91"/>
      <c r="AG8" s="91"/>
      <c r="AH8" s="91"/>
      <c r="AM8" s="91"/>
      <c r="AN8" s="91"/>
    </row>
    <row r="9" spans="1:47" ht="19.5" hidden="1" customHeight="1" x14ac:dyDescent="0.25">
      <c r="A9" s="11" t="s">
        <v>6840</v>
      </c>
      <c r="B9" s="11">
        <v>13260003</v>
      </c>
      <c r="C9" s="384" t="s">
        <v>5334</v>
      </c>
      <c r="D9" s="11" t="s">
        <v>6181</v>
      </c>
      <c r="E9" s="11">
        <v>1005462</v>
      </c>
      <c r="F9" s="17">
        <v>44125</v>
      </c>
      <c r="J9" s="11" t="s">
        <v>5326</v>
      </c>
      <c r="M9" s="91" t="s">
        <v>5326</v>
      </c>
      <c r="N9" s="91"/>
      <c r="O9" s="91"/>
      <c r="P9" s="91"/>
      <c r="Q9" s="91"/>
      <c r="R9" s="91"/>
      <c r="S9" s="91"/>
      <c r="V9" s="91"/>
      <c r="W9" s="91"/>
      <c r="X9" s="91"/>
      <c r="Y9" s="91"/>
      <c r="Z9" s="91"/>
      <c r="AA9" s="91"/>
      <c r="AB9" s="91"/>
      <c r="AC9" s="91"/>
      <c r="AD9" s="91"/>
      <c r="AE9" s="91"/>
      <c r="AF9" s="91"/>
      <c r="AG9" s="91"/>
      <c r="AH9" s="91"/>
      <c r="AI9" s="105">
        <v>20433.599999999999</v>
      </c>
      <c r="AJ9" s="105"/>
      <c r="AM9" s="91"/>
      <c r="AN9" s="91" t="s">
        <v>6841</v>
      </c>
    </row>
    <row r="10" spans="1:47" ht="19.5" hidden="1" customHeight="1" x14ac:dyDescent="0.25">
      <c r="A10" s="11" t="s">
        <v>6842</v>
      </c>
      <c r="B10" s="11">
        <v>13131352</v>
      </c>
      <c r="C10" s="1" t="s">
        <v>5334</v>
      </c>
      <c r="D10" s="11" t="s">
        <v>6181</v>
      </c>
      <c r="E10" s="11">
        <v>1005462</v>
      </c>
      <c r="F10" s="17">
        <v>44125</v>
      </c>
      <c r="J10" s="11" t="s">
        <v>506</v>
      </c>
      <c r="M10" s="91" t="s">
        <v>506</v>
      </c>
      <c r="N10" s="91"/>
      <c r="O10" s="91"/>
      <c r="P10" s="91"/>
      <c r="Q10" s="91"/>
      <c r="R10" s="91"/>
      <c r="S10" s="91"/>
      <c r="V10" s="91"/>
      <c r="W10" s="11" t="s">
        <v>6843</v>
      </c>
      <c r="AI10" s="105">
        <v>900</v>
      </c>
      <c r="AJ10" s="105"/>
      <c r="AN10" s="11" t="s">
        <v>6844</v>
      </c>
    </row>
    <row r="11" spans="1:47" ht="19.5" hidden="1" customHeight="1" x14ac:dyDescent="0.25">
      <c r="A11" s="11" t="s">
        <v>6845</v>
      </c>
      <c r="B11" s="11">
        <v>13304982</v>
      </c>
      <c r="C11" s="384" t="s">
        <v>5334</v>
      </c>
      <c r="D11" s="11" t="s">
        <v>6181</v>
      </c>
      <c r="E11" s="11">
        <v>1005462</v>
      </c>
      <c r="F11" s="17">
        <v>44125</v>
      </c>
      <c r="J11" s="11" t="s">
        <v>5326</v>
      </c>
      <c r="M11" s="91" t="s">
        <v>5326</v>
      </c>
      <c r="N11" s="91"/>
      <c r="O11" s="91"/>
      <c r="P11" s="91"/>
      <c r="Q11" s="91"/>
      <c r="R11" s="91"/>
      <c r="S11" s="91"/>
      <c r="V11" s="91"/>
      <c r="W11" s="91"/>
      <c r="X11" s="91"/>
      <c r="Y11" s="91"/>
      <c r="Z11" s="91"/>
      <c r="AA11" s="91"/>
      <c r="AB11" s="91"/>
      <c r="AC11" s="91"/>
      <c r="AD11" s="91"/>
      <c r="AE11" s="91"/>
      <c r="AF11" s="91"/>
      <c r="AG11" s="91"/>
      <c r="AH11" s="91"/>
      <c r="AI11" s="105">
        <v>36305.1</v>
      </c>
      <c r="AJ11" s="105"/>
      <c r="AM11" s="91"/>
      <c r="AN11" s="91" t="s">
        <v>6846</v>
      </c>
    </row>
    <row r="12" spans="1:47" ht="19.5" hidden="1" customHeight="1" x14ac:dyDescent="0.25">
      <c r="A12" s="11" t="s">
        <v>6847</v>
      </c>
      <c r="B12" s="11">
        <v>13291378</v>
      </c>
      <c r="C12" s="384" t="s">
        <v>6160</v>
      </c>
      <c r="D12" s="11" t="s">
        <v>6173</v>
      </c>
      <c r="E12" s="11">
        <v>1033011</v>
      </c>
      <c r="F12" s="17">
        <v>44125</v>
      </c>
      <c r="J12" s="11" t="s">
        <v>5326</v>
      </c>
      <c r="M12" s="91" t="s">
        <v>5326</v>
      </c>
      <c r="N12" s="91"/>
      <c r="O12" s="91"/>
      <c r="P12" s="91"/>
      <c r="Q12" s="91"/>
      <c r="R12" s="91"/>
      <c r="S12" s="91"/>
      <c r="V12" s="91"/>
      <c r="W12" s="91"/>
      <c r="X12" s="91"/>
      <c r="Y12" s="91"/>
      <c r="Z12" s="91"/>
      <c r="AA12" s="91"/>
      <c r="AB12" s="91"/>
      <c r="AC12" s="91"/>
      <c r="AD12" s="91"/>
      <c r="AE12" s="91"/>
      <c r="AF12" s="91"/>
      <c r="AG12" s="91"/>
      <c r="AH12" s="91"/>
      <c r="AI12" s="105">
        <v>46735.199999999997</v>
      </c>
      <c r="AJ12" s="105"/>
      <c r="AM12" s="91"/>
      <c r="AN12" s="91" t="s">
        <v>6848</v>
      </c>
    </row>
    <row r="13" spans="1:47" ht="19.5" hidden="1" customHeight="1" x14ac:dyDescent="0.25">
      <c r="A13" s="11" t="s">
        <v>6849</v>
      </c>
      <c r="B13" s="11">
        <v>13304985</v>
      </c>
      <c r="C13" s="384" t="s">
        <v>5334</v>
      </c>
      <c r="D13" s="11" t="s">
        <v>6181</v>
      </c>
      <c r="E13" s="11">
        <v>1020531</v>
      </c>
      <c r="F13" s="17">
        <v>44125</v>
      </c>
      <c r="J13" s="11" t="s">
        <v>5326</v>
      </c>
      <c r="M13" s="91" t="s">
        <v>5326</v>
      </c>
      <c r="N13" s="91"/>
      <c r="O13" s="91"/>
      <c r="P13" s="91"/>
      <c r="Q13" s="91"/>
      <c r="R13" s="91"/>
      <c r="S13" s="91"/>
      <c r="V13" s="91"/>
      <c r="W13" s="91"/>
      <c r="X13" s="91"/>
      <c r="Y13" s="91"/>
      <c r="Z13" s="91"/>
      <c r="AA13" s="91"/>
      <c r="AB13" s="91"/>
      <c r="AC13" s="91"/>
      <c r="AD13" s="91"/>
      <c r="AE13" s="91"/>
      <c r="AF13" s="91"/>
      <c r="AG13" s="91"/>
      <c r="AH13" s="91"/>
      <c r="AI13" s="105">
        <v>34134.199999999997</v>
      </c>
      <c r="AJ13" s="105"/>
      <c r="AM13" s="91"/>
      <c r="AN13" s="91" t="s">
        <v>6850</v>
      </c>
    </row>
    <row r="14" spans="1:47" ht="19.5" hidden="1" customHeight="1" x14ac:dyDescent="0.25">
      <c r="A14" s="11" t="s">
        <v>6851</v>
      </c>
      <c r="B14" s="11">
        <v>13268459</v>
      </c>
      <c r="C14" s="1" t="s">
        <v>5334</v>
      </c>
      <c r="D14" s="11" t="s">
        <v>6181</v>
      </c>
      <c r="E14" s="11">
        <v>1005462</v>
      </c>
      <c r="F14" s="17">
        <v>44125</v>
      </c>
      <c r="J14" s="11" t="s">
        <v>506</v>
      </c>
      <c r="M14" s="91" t="s">
        <v>506</v>
      </c>
      <c r="N14" s="91"/>
      <c r="O14" s="91"/>
      <c r="P14" s="91"/>
      <c r="Q14" s="91"/>
      <c r="R14" s="91"/>
      <c r="S14" s="91"/>
      <c r="V14" s="91"/>
      <c r="W14" s="91" t="s">
        <v>6843</v>
      </c>
      <c r="X14" s="91"/>
      <c r="Y14" s="91"/>
      <c r="Z14" s="91"/>
      <c r="AA14" s="91"/>
      <c r="AB14" s="91"/>
      <c r="AC14" s="91"/>
      <c r="AD14" s="91"/>
      <c r="AE14" s="91"/>
      <c r="AF14" s="91"/>
      <c r="AG14" s="91"/>
      <c r="AH14" s="91"/>
      <c r="AI14" s="105">
        <v>900</v>
      </c>
      <c r="AJ14" s="105"/>
      <c r="AM14" s="91"/>
      <c r="AN14" s="91" t="s">
        <v>6852</v>
      </c>
    </row>
    <row r="15" spans="1:47" ht="19.5" hidden="1" customHeight="1" x14ac:dyDescent="0.25">
      <c r="A15" s="11" t="s">
        <v>6853</v>
      </c>
      <c r="B15" s="11">
        <v>13291376</v>
      </c>
      <c r="C15" s="1" t="s">
        <v>6160</v>
      </c>
      <c r="D15" s="11" t="s">
        <v>6173</v>
      </c>
      <c r="E15" s="11">
        <v>1033011</v>
      </c>
      <c r="F15" s="17">
        <v>44125</v>
      </c>
      <c r="J15" s="11" t="s">
        <v>6834</v>
      </c>
      <c r="L15" s="11" t="s">
        <v>6854</v>
      </c>
      <c r="M15" s="91" t="s">
        <v>506</v>
      </c>
      <c r="N15" s="91"/>
      <c r="O15" s="91"/>
      <c r="P15" s="91"/>
      <c r="Q15" s="91"/>
      <c r="R15" s="91"/>
      <c r="S15" s="91"/>
      <c r="V15" s="91"/>
      <c r="W15" s="91" t="s">
        <v>6855</v>
      </c>
      <c r="X15" s="91"/>
      <c r="Y15" s="91"/>
      <c r="Z15" s="91"/>
      <c r="AA15" s="91"/>
      <c r="AB15" s="91"/>
      <c r="AC15" s="91"/>
      <c r="AD15" s="91"/>
      <c r="AE15" s="91"/>
      <c r="AF15" s="91"/>
      <c r="AG15" s="91"/>
      <c r="AH15" s="91"/>
      <c r="AI15" s="105">
        <v>34747.199999999997</v>
      </c>
      <c r="AJ15" s="105"/>
      <c r="AM15" s="91"/>
      <c r="AN15" s="91" t="s">
        <v>6856</v>
      </c>
    </row>
    <row r="16" spans="1:47" ht="19.5" hidden="1" customHeight="1" x14ac:dyDescent="0.25">
      <c r="A16" s="11" t="s">
        <v>6857</v>
      </c>
      <c r="B16" s="11">
        <v>13310911</v>
      </c>
      <c r="C16" s="1" t="s">
        <v>5334</v>
      </c>
      <c r="D16" s="11" t="s">
        <v>6181</v>
      </c>
      <c r="E16" s="11">
        <v>1005462</v>
      </c>
      <c r="F16" s="17">
        <v>44125</v>
      </c>
      <c r="J16" s="11" t="s">
        <v>506</v>
      </c>
      <c r="M16" s="91" t="s">
        <v>506</v>
      </c>
      <c r="N16" s="91"/>
      <c r="O16" s="91"/>
      <c r="P16" s="91"/>
      <c r="Q16" s="91"/>
      <c r="R16" s="91"/>
      <c r="S16" s="91"/>
      <c r="V16" s="91"/>
      <c r="W16" s="11" t="s">
        <v>6843</v>
      </c>
      <c r="AI16" s="105">
        <v>900</v>
      </c>
      <c r="AJ16" s="105"/>
      <c r="AN16" s="11" t="s">
        <v>6858</v>
      </c>
    </row>
    <row r="17" spans="1:40" ht="19.5" hidden="1" customHeight="1" x14ac:dyDescent="0.25">
      <c r="A17" s="11" t="s">
        <v>6859</v>
      </c>
      <c r="B17" s="11">
        <v>12194090</v>
      </c>
      <c r="C17" s="1" t="s">
        <v>6160</v>
      </c>
      <c r="D17" s="11" t="s">
        <v>6173</v>
      </c>
      <c r="E17" s="11">
        <v>757448</v>
      </c>
      <c r="F17" s="17">
        <v>44125</v>
      </c>
      <c r="J17" s="11" t="s">
        <v>506</v>
      </c>
      <c r="M17" s="91" t="s">
        <v>506</v>
      </c>
      <c r="N17" s="91"/>
      <c r="O17" s="91"/>
      <c r="P17" s="91"/>
      <c r="Q17" s="91"/>
      <c r="R17" s="91"/>
      <c r="S17" s="91"/>
      <c r="V17" s="91"/>
      <c r="W17" s="91" t="s">
        <v>6843</v>
      </c>
      <c r="X17" s="91"/>
      <c r="Y17" s="91"/>
      <c r="Z17" s="91"/>
      <c r="AA17" s="91"/>
      <c r="AB17" s="91"/>
      <c r="AC17" s="91"/>
      <c r="AD17" s="91"/>
      <c r="AE17" s="91"/>
      <c r="AF17" s="91"/>
      <c r="AG17" s="91"/>
      <c r="AH17" s="91"/>
      <c r="AI17" s="105">
        <v>900</v>
      </c>
      <c r="AJ17" s="105"/>
      <c r="AM17" s="91"/>
      <c r="AN17" s="91" t="s">
        <v>6860</v>
      </c>
    </row>
    <row r="18" spans="1:40" ht="19.5" hidden="1" customHeight="1" x14ac:dyDescent="0.25">
      <c r="A18" s="11" t="s">
        <v>6861</v>
      </c>
      <c r="B18" s="11">
        <v>13111894</v>
      </c>
      <c r="C18" s="1" t="s">
        <v>6160</v>
      </c>
      <c r="D18" s="11" t="s">
        <v>6173</v>
      </c>
      <c r="E18" s="11">
        <v>1058252</v>
      </c>
      <c r="F18" s="17">
        <v>44125</v>
      </c>
      <c r="J18" s="11" t="s">
        <v>506</v>
      </c>
      <c r="M18" s="91" t="s">
        <v>506</v>
      </c>
      <c r="N18" s="91"/>
      <c r="O18" s="91"/>
      <c r="P18" s="91"/>
      <c r="Q18" s="91"/>
      <c r="R18" s="91"/>
      <c r="S18" s="91"/>
      <c r="V18" s="91"/>
      <c r="W18" s="91"/>
      <c r="X18" s="91"/>
      <c r="Y18" s="91"/>
      <c r="Z18" s="91"/>
      <c r="AA18" s="91"/>
      <c r="AB18" s="91"/>
      <c r="AC18" s="91"/>
      <c r="AD18" s="91"/>
      <c r="AE18" s="91"/>
      <c r="AF18" s="91"/>
      <c r="AG18" s="91"/>
      <c r="AH18" s="91"/>
      <c r="AI18" s="105">
        <v>900</v>
      </c>
      <c r="AJ18" s="105"/>
      <c r="AM18" s="91"/>
      <c r="AN18" s="91" t="s">
        <v>6862</v>
      </c>
    </row>
    <row r="19" spans="1:40" ht="19.5" hidden="1" customHeight="1" x14ac:dyDescent="0.25">
      <c r="A19" s="11" t="s">
        <v>6863</v>
      </c>
      <c r="B19" s="11">
        <v>13131322</v>
      </c>
      <c r="C19" s="384" t="s">
        <v>6160</v>
      </c>
      <c r="D19" s="11" t="s">
        <v>6173</v>
      </c>
      <c r="E19" s="11" t="s">
        <v>6864</v>
      </c>
      <c r="F19" s="17">
        <v>44125</v>
      </c>
      <c r="J19" s="11" t="s">
        <v>5326</v>
      </c>
      <c r="M19" s="91" t="s">
        <v>5326</v>
      </c>
      <c r="N19" s="91"/>
      <c r="O19" s="91"/>
      <c r="P19" s="91"/>
      <c r="Q19" s="91"/>
      <c r="R19" s="91"/>
      <c r="S19" s="91"/>
      <c r="V19" s="91"/>
      <c r="W19" s="91"/>
      <c r="X19" s="91"/>
      <c r="Y19" s="91"/>
      <c r="Z19" s="91"/>
      <c r="AA19" s="91"/>
      <c r="AB19" s="91"/>
      <c r="AC19" s="91"/>
      <c r="AD19" s="91"/>
      <c r="AE19" s="91"/>
      <c r="AF19" s="91"/>
      <c r="AG19" s="91"/>
      <c r="AH19" s="91"/>
      <c r="AI19" s="105">
        <v>22929.3</v>
      </c>
      <c r="AJ19" s="105"/>
      <c r="AM19" s="91"/>
      <c r="AN19" s="91" t="s">
        <v>6865</v>
      </c>
    </row>
    <row r="20" spans="1:40" ht="19.5" hidden="1" customHeight="1" x14ac:dyDescent="0.25">
      <c r="A20" s="11" t="s">
        <v>6866</v>
      </c>
      <c r="B20" s="11">
        <v>13187307</v>
      </c>
      <c r="C20" s="384" t="s">
        <v>5334</v>
      </c>
      <c r="D20" s="11" t="s">
        <v>6181</v>
      </c>
      <c r="E20" s="11">
        <v>1005462</v>
      </c>
      <c r="F20" s="17">
        <v>44125</v>
      </c>
      <c r="J20" s="11" t="s">
        <v>5326</v>
      </c>
      <c r="M20" s="91" t="s">
        <v>5326</v>
      </c>
      <c r="N20" s="91"/>
      <c r="O20" s="91"/>
      <c r="P20" s="91"/>
      <c r="Q20" s="91"/>
      <c r="R20" s="91"/>
      <c r="S20" s="91"/>
      <c r="V20" s="91"/>
      <c r="W20" s="91"/>
      <c r="X20" s="91"/>
      <c r="Y20" s="91"/>
      <c r="Z20" s="91"/>
      <c r="AA20" s="91"/>
      <c r="AB20" s="91"/>
      <c r="AC20" s="91"/>
      <c r="AD20" s="91"/>
      <c r="AE20" s="91"/>
      <c r="AF20" s="91"/>
      <c r="AG20" s="91"/>
      <c r="AH20" s="91"/>
      <c r="AI20" s="105">
        <v>32133.599999999999</v>
      </c>
      <c r="AJ20" s="105"/>
      <c r="AM20" s="91"/>
      <c r="AN20" s="91" t="s">
        <v>6867</v>
      </c>
    </row>
    <row r="21" spans="1:40" ht="19.5" hidden="1" customHeight="1" x14ac:dyDescent="0.25">
      <c r="A21" s="11" t="s">
        <v>6868</v>
      </c>
      <c r="B21" s="11">
        <v>13022883</v>
      </c>
      <c r="C21" s="1" t="s">
        <v>6160</v>
      </c>
      <c r="D21" s="11" t="s">
        <v>6173</v>
      </c>
      <c r="E21" s="11">
        <v>1033011</v>
      </c>
      <c r="F21" s="17">
        <v>44125</v>
      </c>
      <c r="J21" s="11" t="s">
        <v>506</v>
      </c>
      <c r="M21" s="91" t="s">
        <v>506</v>
      </c>
      <c r="N21" s="91"/>
      <c r="O21" s="91"/>
      <c r="P21" s="91"/>
      <c r="Q21" s="91"/>
      <c r="R21" s="91"/>
      <c r="S21" s="91"/>
      <c r="V21" s="91"/>
      <c r="W21" s="91" t="s">
        <v>6843</v>
      </c>
      <c r="X21" s="91"/>
      <c r="Y21" s="91"/>
      <c r="Z21" s="91"/>
      <c r="AA21" s="91"/>
      <c r="AB21" s="91"/>
      <c r="AC21" s="91"/>
      <c r="AD21" s="91"/>
      <c r="AE21" s="91"/>
      <c r="AF21" s="91"/>
      <c r="AG21" s="91"/>
      <c r="AH21" s="91"/>
      <c r="AI21" s="105">
        <v>900</v>
      </c>
      <c r="AJ21" s="105"/>
      <c r="AM21" s="91"/>
      <c r="AN21" s="91" t="s">
        <v>6869</v>
      </c>
    </row>
    <row r="22" spans="1:40" ht="19.5" hidden="1" customHeight="1" x14ac:dyDescent="0.25">
      <c r="A22" s="11" t="s">
        <v>6870</v>
      </c>
      <c r="B22" s="11">
        <v>13187254</v>
      </c>
      <c r="C22" s="384" t="s">
        <v>5334</v>
      </c>
      <c r="D22" s="11" t="s">
        <v>6181</v>
      </c>
      <c r="E22" s="11">
        <v>1005462</v>
      </c>
      <c r="F22" s="17">
        <v>44125</v>
      </c>
      <c r="J22" s="11" t="s">
        <v>5326</v>
      </c>
      <c r="M22" s="91" t="s">
        <v>5326</v>
      </c>
      <c r="N22" s="91"/>
      <c r="O22" s="91"/>
      <c r="P22" s="91"/>
      <c r="Q22" s="91"/>
      <c r="R22" s="91"/>
      <c r="S22" s="91"/>
      <c r="V22" s="91"/>
      <c r="AI22" s="105">
        <v>42933.599999999999</v>
      </c>
      <c r="AJ22" s="105"/>
      <c r="AN22" s="11" t="s">
        <v>6871</v>
      </c>
    </row>
    <row r="23" spans="1:40" ht="19.5" hidden="1" customHeight="1" x14ac:dyDescent="0.25">
      <c r="A23" s="11" t="s">
        <v>6872</v>
      </c>
      <c r="B23" s="11">
        <v>13243458</v>
      </c>
      <c r="C23" s="1" t="s">
        <v>6160</v>
      </c>
      <c r="D23" s="11" t="s">
        <v>6173</v>
      </c>
      <c r="E23" s="11" t="s">
        <v>4788</v>
      </c>
      <c r="F23" s="17">
        <v>44125</v>
      </c>
      <c r="J23" s="11" t="s">
        <v>506</v>
      </c>
      <c r="M23" s="91" t="s">
        <v>506</v>
      </c>
      <c r="N23" s="91"/>
      <c r="O23" s="91"/>
      <c r="P23" s="91"/>
      <c r="Q23" s="91"/>
      <c r="R23" s="91"/>
      <c r="S23" s="91"/>
      <c r="V23" s="91"/>
      <c r="W23" s="91"/>
      <c r="X23" s="91"/>
      <c r="Y23" s="91"/>
      <c r="Z23" s="91"/>
      <c r="AA23" s="91"/>
      <c r="AB23" s="91"/>
      <c r="AC23" s="91"/>
      <c r="AD23" s="91"/>
      <c r="AE23" s="91"/>
      <c r="AF23" s="91"/>
      <c r="AG23" s="91"/>
      <c r="AH23" s="91"/>
      <c r="AI23" s="105">
        <v>900</v>
      </c>
      <c r="AJ23" s="105"/>
      <c r="AM23" s="91"/>
      <c r="AN23" s="91" t="s">
        <v>6873</v>
      </c>
    </row>
    <row r="24" spans="1:40" ht="19.5" hidden="1" customHeight="1" x14ac:dyDescent="0.25">
      <c r="A24" s="11" t="s">
        <v>6874</v>
      </c>
      <c r="B24" s="11">
        <v>13273678</v>
      </c>
      <c r="C24" s="1" t="s">
        <v>6160</v>
      </c>
      <c r="D24" s="11" t="s">
        <v>6173</v>
      </c>
      <c r="E24" s="11">
        <v>1033011</v>
      </c>
      <c r="F24" s="17">
        <v>44125</v>
      </c>
      <c r="J24" s="11" t="s">
        <v>506</v>
      </c>
      <c r="M24" s="91" t="s">
        <v>506</v>
      </c>
      <c r="N24" s="91"/>
      <c r="O24" s="91"/>
      <c r="P24" s="91"/>
      <c r="Q24" s="91"/>
      <c r="R24" s="91"/>
      <c r="S24" s="91"/>
      <c r="V24" s="91"/>
      <c r="W24" s="91" t="s">
        <v>6843</v>
      </c>
      <c r="X24" s="91"/>
      <c r="Y24" s="91"/>
      <c r="Z24" s="91"/>
      <c r="AA24" s="91"/>
      <c r="AB24" s="91"/>
      <c r="AC24" s="91"/>
      <c r="AD24" s="91"/>
      <c r="AE24" s="91"/>
      <c r="AF24" s="91"/>
      <c r="AG24" s="91"/>
      <c r="AH24" s="91"/>
      <c r="AI24" s="105">
        <v>900</v>
      </c>
      <c r="AJ24" s="105"/>
      <c r="AM24" s="91"/>
      <c r="AN24" s="91" t="s">
        <v>6875</v>
      </c>
    </row>
    <row r="25" spans="1:40" ht="19.5" hidden="1" customHeight="1" x14ac:dyDescent="0.25">
      <c r="A25" s="11" t="s">
        <v>6876</v>
      </c>
      <c r="B25" s="11">
        <v>13149251</v>
      </c>
      <c r="C25" s="1" t="s">
        <v>6160</v>
      </c>
      <c r="D25" s="11" t="s">
        <v>6173</v>
      </c>
      <c r="E25" s="11">
        <v>1060889</v>
      </c>
      <c r="F25" s="17">
        <v>44125</v>
      </c>
      <c r="J25" s="11" t="s">
        <v>506</v>
      </c>
      <c r="M25" s="91" t="s">
        <v>506</v>
      </c>
      <c r="N25" s="91"/>
      <c r="O25" s="91"/>
      <c r="P25" s="91"/>
      <c r="Q25" s="91"/>
      <c r="R25" s="91"/>
      <c r="S25" s="91"/>
      <c r="V25" s="91"/>
      <c r="W25" s="91"/>
      <c r="X25" s="91"/>
      <c r="Y25" s="91"/>
      <c r="Z25" s="91"/>
      <c r="AA25" s="91"/>
      <c r="AB25" s="91"/>
      <c r="AC25" s="91"/>
      <c r="AD25" s="91"/>
      <c r="AE25" s="91"/>
      <c r="AF25" s="91"/>
      <c r="AG25" s="91"/>
      <c r="AH25" s="91"/>
      <c r="AI25" s="105">
        <v>900</v>
      </c>
      <c r="AJ25" s="105"/>
      <c r="AM25" s="91"/>
      <c r="AN25" s="91" t="s">
        <v>6877</v>
      </c>
    </row>
    <row r="26" spans="1:40" ht="19.5" hidden="1" customHeight="1" x14ac:dyDescent="0.25">
      <c r="A26" s="11" t="s">
        <v>6878</v>
      </c>
      <c r="B26" s="11">
        <v>13172416</v>
      </c>
      <c r="C26" s="1" t="s">
        <v>6160</v>
      </c>
      <c r="D26" s="11" t="s">
        <v>6173</v>
      </c>
      <c r="E26" s="11">
        <v>1058252</v>
      </c>
      <c r="F26" s="17">
        <v>44125</v>
      </c>
      <c r="J26" s="11" t="s">
        <v>506</v>
      </c>
      <c r="M26" s="91" t="s">
        <v>506</v>
      </c>
      <c r="N26" s="91"/>
      <c r="O26" s="91"/>
      <c r="P26" s="91"/>
      <c r="Q26" s="91"/>
      <c r="R26" s="91"/>
      <c r="S26" s="91"/>
      <c r="V26" s="91"/>
      <c r="W26" s="91" t="s">
        <v>6843</v>
      </c>
      <c r="X26" s="91"/>
      <c r="Y26" s="91"/>
      <c r="Z26" s="91"/>
      <c r="AA26" s="91"/>
      <c r="AB26" s="91"/>
      <c r="AC26" s="91"/>
      <c r="AD26" s="91"/>
      <c r="AE26" s="91"/>
      <c r="AF26" s="91"/>
      <c r="AG26" s="91"/>
      <c r="AH26" s="91"/>
      <c r="AI26" s="105">
        <v>900</v>
      </c>
      <c r="AJ26" s="105"/>
      <c r="AM26" s="91"/>
      <c r="AN26" s="91" t="s">
        <v>6879</v>
      </c>
    </row>
    <row r="27" spans="1:40" ht="19.5" hidden="1" customHeight="1" x14ac:dyDescent="0.25">
      <c r="A27" s="11" t="s">
        <v>6880</v>
      </c>
      <c r="B27" s="11">
        <v>13260002</v>
      </c>
      <c r="C27" s="1" t="s">
        <v>5334</v>
      </c>
      <c r="D27" s="11" t="s">
        <v>6181</v>
      </c>
      <c r="E27" s="11">
        <v>1005462</v>
      </c>
      <c r="F27" s="17">
        <v>44125</v>
      </c>
      <c r="J27" s="11" t="s">
        <v>506</v>
      </c>
      <c r="L27" s="11" t="s">
        <v>6881</v>
      </c>
      <c r="M27" s="91" t="s">
        <v>506</v>
      </c>
      <c r="N27" s="91"/>
      <c r="O27" s="91"/>
      <c r="P27" s="91"/>
      <c r="Q27" s="91"/>
      <c r="R27" s="91"/>
      <c r="S27" s="91"/>
      <c r="V27" s="91"/>
      <c r="W27" s="91" t="s">
        <v>6843</v>
      </c>
      <c r="X27" s="91"/>
      <c r="Y27" s="91"/>
      <c r="Z27" s="91"/>
      <c r="AA27" s="91"/>
      <c r="AB27" s="91"/>
      <c r="AC27" s="91"/>
      <c r="AD27" s="91"/>
      <c r="AE27" s="91"/>
      <c r="AF27" s="91"/>
      <c r="AG27" s="91"/>
      <c r="AH27" s="91"/>
      <c r="AI27" s="105">
        <v>900</v>
      </c>
      <c r="AJ27" s="105"/>
      <c r="AM27" s="91"/>
      <c r="AN27" s="91" t="s">
        <v>6882</v>
      </c>
    </row>
    <row r="28" spans="1:40" ht="19.5" hidden="1" customHeight="1" x14ac:dyDescent="0.25">
      <c r="A28" s="11" t="s">
        <v>6883</v>
      </c>
      <c r="B28" s="11">
        <v>13182893</v>
      </c>
      <c r="C28" s="384" t="s">
        <v>6160</v>
      </c>
      <c r="D28" s="11" t="s">
        <v>6173</v>
      </c>
      <c r="E28" s="11" t="s">
        <v>6884</v>
      </c>
      <c r="F28" s="17">
        <v>44125</v>
      </c>
      <c r="J28" s="11" t="s">
        <v>5326</v>
      </c>
      <c r="L28" s="11" t="s">
        <v>6881</v>
      </c>
      <c r="M28" s="91" t="s">
        <v>5326</v>
      </c>
      <c r="N28" s="91"/>
      <c r="O28" s="91"/>
      <c r="P28" s="91"/>
      <c r="Q28" s="91"/>
      <c r="R28" s="91"/>
      <c r="S28" s="91"/>
      <c r="V28" s="91"/>
      <c r="AI28" s="105">
        <v>52124.4</v>
      </c>
      <c r="AJ28" s="105"/>
      <c r="AN28" s="11" t="s">
        <v>6885</v>
      </c>
    </row>
    <row r="29" spans="1:40" ht="19.5" hidden="1" customHeight="1" x14ac:dyDescent="0.25">
      <c r="A29" s="11" t="s">
        <v>6886</v>
      </c>
      <c r="B29" s="11">
        <v>13273666</v>
      </c>
      <c r="C29" s="384" t="s">
        <v>5334</v>
      </c>
      <c r="D29" s="11" t="s">
        <v>6181</v>
      </c>
      <c r="E29" s="11">
        <v>1005462</v>
      </c>
      <c r="F29" s="17">
        <v>44125</v>
      </c>
      <c r="J29" s="11" t="s">
        <v>5326</v>
      </c>
      <c r="M29" s="91" t="s">
        <v>5326</v>
      </c>
      <c r="N29" s="91"/>
      <c r="O29" s="91"/>
      <c r="P29" s="91"/>
      <c r="Q29" s="91"/>
      <c r="R29" s="91"/>
      <c r="S29" s="91"/>
      <c r="V29" s="91"/>
      <c r="W29" s="91"/>
      <c r="X29" s="91"/>
      <c r="Y29" s="91"/>
      <c r="Z29" s="91"/>
      <c r="AA29" s="91"/>
      <c r="AB29" s="91"/>
      <c r="AC29" s="91"/>
      <c r="AD29" s="91"/>
      <c r="AE29" s="91"/>
      <c r="AF29" s="91"/>
      <c r="AG29" s="91"/>
      <c r="AH29" s="91"/>
      <c r="AI29" s="105">
        <v>34158.6</v>
      </c>
      <c r="AJ29" s="105"/>
      <c r="AM29" s="91"/>
      <c r="AN29" s="91" t="s">
        <v>6887</v>
      </c>
    </row>
    <row r="30" spans="1:40" ht="19.5" hidden="1" customHeight="1" x14ac:dyDescent="0.25">
      <c r="A30" s="11" t="s">
        <v>6888</v>
      </c>
      <c r="B30" s="11">
        <v>11710890</v>
      </c>
      <c r="C30" s="1" t="s">
        <v>6160</v>
      </c>
      <c r="D30" s="11" t="s">
        <v>6173</v>
      </c>
      <c r="E30" s="11">
        <v>687527</v>
      </c>
      <c r="F30" s="17">
        <v>44125</v>
      </c>
      <c r="J30" s="11" t="s">
        <v>506</v>
      </c>
      <c r="M30" s="91" t="s">
        <v>506</v>
      </c>
      <c r="N30" s="91"/>
      <c r="O30" s="91"/>
      <c r="P30" s="91"/>
      <c r="Q30" s="91"/>
      <c r="R30" s="91"/>
      <c r="S30" s="91"/>
      <c r="V30" s="91"/>
      <c r="W30" s="91"/>
      <c r="X30" s="91"/>
      <c r="Y30" s="91"/>
      <c r="Z30" s="91"/>
      <c r="AA30" s="91"/>
      <c r="AB30" s="91"/>
      <c r="AC30" s="91"/>
      <c r="AD30" s="91"/>
      <c r="AE30" s="91"/>
      <c r="AF30" s="91"/>
      <c r="AG30" s="91"/>
      <c r="AH30" s="91"/>
      <c r="AI30" s="105">
        <v>900</v>
      </c>
      <c r="AJ30" s="105"/>
      <c r="AM30" s="91"/>
      <c r="AN30" s="91" t="s">
        <v>6889</v>
      </c>
    </row>
    <row r="31" spans="1:40" ht="19.5" hidden="1" customHeight="1" x14ac:dyDescent="0.25">
      <c r="A31" s="11" t="s">
        <v>6890</v>
      </c>
      <c r="B31" s="11">
        <v>13096218</v>
      </c>
      <c r="C31" s="1" t="s">
        <v>6160</v>
      </c>
      <c r="D31" s="11" t="s">
        <v>6173</v>
      </c>
      <c r="E31" s="11">
        <v>1060889</v>
      </c>
      <c r="F31" s="17">
        <v>44125</v>
      </c>
      <c r="J31" s="11" t="s">
        <v>506</v>
      </c>
      <c r="M31" s="91" t="s">
        <v>506</v>
      </c>
      <c r="N31" s="91"/>
      <c r="O31" s="91"/>
      <c r="P31" s="91"/>
      <c r="Q31" s="91"/>
      <c r="R31" s="91"/>
      <c r="S31" s="91"/>
      <c r="V31" s="91"/>
      <c r="W31" s="91"/>
      <c r="X31" s="91"/>
      <c r="Y31" s="91"/>
      <c r="Z31" s="91"/>
      <c r="AA31" s="91"/>
      <c r="AB31" s="91"/>
      <c r="AC31" s="91"/>
      <c r="AD31" s="91"/>
      <c r="AE31" s="91"/>
      <c r="AF31" s="91"/>
      <c r="AG31" s="91"/>
      <c r="AH31" s="91"/>
      <c r="AI31" s="105">
        <v>900</v>
      </c>
      <c r="AJ31" s="105"/>
      <c r="AM31" s="91"/>
      <c r="AN31" s="91" t="s">
        <v>6891</v>
      </c>
    </row>
    <row r="32" spans="1:40" ht="19.5" hidden="1" customHeight="1" x14ac:dyDescent="0.25">
      <c r="A32" s="11" t="s">
        <v>6892</v>
      </c>
      <c r="B32" s="11">
        <v>13052776</v>
      </c>
      <c r="C32" s="1" t="s">
        <v>6160</v>
      </c>
      <c r="D32" s="11" t="s">
        <v>6173</v>
      </c>
      <c r="E32" s="11">
        <v>1060889</v>
      </c>
      <c r="F32" s="17">
        <v>44125</v>
      </c>
      <c r="J32" s="11" t="s">
        <v>506</v>
      </c>
      <c r="M32" s="91" t="s">
        <v>506</v>
      </c>
      <c r="N32" s="91"/>
      <c r="O32" s="91"/>
      <c r="P32" s="91"/>
      <c r="Q32" s="91"/>
      <c r="R32" s="91"/>
      <c r="S32" s="91"/>
      <c r="V32" s="91"/>
      <c r="W32" s="91"/>
      <c r="X32" s="91"/>
      <c r="Y32" s="91"/>
      <c r="Z32" s="91"/>
      <c r="AA32" s="91"/>
      <c r="AB32" s="91"/>
      <c r="AC32" s="91"/>
      <c r="AD32" s="91"/>
      <c r="AE32" s="91"/>
      <c r="AF32" s="91"/>
      <c r="AG32" s="91"/>
      <c r="AH32" s="91"/>
      <c r="AI32" s="105">
        <v>900</v>
      </c>
      <c r="AJ32" s="105"/>
      <c r="AM32" s="91"/>
      <c r="AN32" s="91" t="s">
        <v>6893</v>
      </c>
    </row>
    <row r="33" spans="1:41" ht="19.5" hidden="1" customHeight="1" x14ac:dyDescent="0.25">
      <c r="A33" s="11" t="s">
        <v>6894</v>
      </c>
      <c r="B33" s="11">
        <v>13052798</v>
      </c>
      <c r="C33" s="1" t="s">
        <v>6160</v>
      </c>
      <c r="D33" s="11" t="s">
        <v>6173</v>
      </c>
      <c r="E33" s="11">
        <v>1060889</v>
      </c>
      <c r="F33" s="17">
        <v>44125</v>
      </c>
      <c r="J33" s="11" t="s">
        <v>506</v>
      </c>
      <c r="M33" s="91" t="s">
        <v>506</v>
      </c>
      <c r="N33" s="91"/>
      <c r="O33" s="91"/>
      <c r="P33" s="91"/>
      <c r="Q33" s="91"/>
      <c r="R33" s="91"/>
      <c r="S33" s="91"/>
      <c r="V33" s="91"/>
      <c r="W33" s="91"/>
      <c r="X33" s="91"/>
      <c r="Y33" s="91"/>
      <c r="Z33" s="91"/>
      <c r="AA33" s="91"/>
      <c r="AB33" s="91"/>
      <c r="AC33" s="91"/>
      <c r="AD33" s="91"/>
      <c r="AE33" s="91"/>
      <c r="AF33" s="91"/>
      <c r="AG33" s="91"/>
      <c r="AH33" s="91"/>
      <c r="AI33" s="105">
        <v>900</v>
      </c>
      <c r="AJ33" s="105"/>
      <c r="AM33" s="91"/>
      <c r="AN33" s="91" t="s">
        <v>6895</v>
      </c>
    </row>
    <row r="34" spans="1:41" ht="19.5" hidden="1" customHeight="1" x14ac:dyDescent="0.25">
      <c r="A34" s="11" t="s">
        <v>6896</v>
      </c>
      <c r="B34" s="11">
        <v>13172568</v>
      </c>
      <c r="C34" s="1" t="s">
        <v>6160</v>
      </c>
      <c r="D34" s="11" t="s">
        <v>6129</v>
      </c>
      <c r="E34" s="11">
        <v>903299</v>
      </c>
      <c r="F34" s="17">
        <v>44175</v>
      </c>
      <c r="M34" s="91"/>
      <c r="N34" s="91"/>
      <c r="O34" s="91"/>
      <c r="P34" s="91"/>
      <c r="Q34" s="91"/>
      <c r="R34" s="91"/>
      <c r="S34" s="91"/>
      <c r="V34" s="91"/>
    </row>
    <row r="35" spans="1:41" ht="21" hidden="1" customHeight="1" x14ac:dyDescent="0.25">
      <c r="A35" s="11" t="s">
        <v>6897</v>
      </c>
      <c r="B35" s="11">
        <v>13272156</v>
      </c>
      <c r="C35" s="384" t="s">
        <v>33</v>
      </c>
      <c r="D35" s="11" t="s">
        <v>56</v>
      </c>
      <c r="E35" s="11">
        <v>1061431</v>
      </c>
      <c r="F35" s="17">
        <v>44243</v>
      </c>
      <c r="G35" s="11" t="s">
        <v>5325</v>
      </c>
      <c r="I35" s="11" t="s">
        <v>56</v>
      </c>
      <c r="J35" s="11" t="s">
        <v>5326</v>
      </c>
      <c r="M35" s="91" t="str">
        <f t="shared" ref="M35:M66" si="0">IF(J35&lt;&gt;"Scrap",IF(AI35/AJ35&gt;0.6,"HIGH COST",""),"")</f>
        <v/>
      </c>
      <c r="N35" s="91"/>
      <c r="O35" s="91"/>
      <c r="P35" s="91"/>
      <c r="Q35" s="91"/>
      <c r="R35" s="91"/>
      <c r="S35" s="91"/>
      <c r="V35" s="92">
        <v>44355</v>
      </c>
      <c r="W35" s="91" t="s">
        <v>5326</v>
      </c>
      <c r="X35" s="91"/>
      <c r="Y35" s="91"/>
      <c r="Z35" s="91"/>
      <c r="AA35" s="91"/>
      <c r="AB35" s="91"/>
      <c r="AC35" s="91"/>
      <c r="AD35" s="91"/>
      <c r="AE35" s="91"/>
      <c r="AF35" s="91"/>
      <c r="AG35" s="91"/>
      <c r="AH35" s="91"/>
      <c r="AI35" s="11">
        <v>15875</v>
      </c>
      <c r="AJ35" s="11">
        <v>32380.95</v>
      </c>
      <c r="AK35" s="249">
        <f>AI35/AJ35</f>
        <v>0.49025738898951388</v>
      </c>
      <c r="AL35" s="11">
        <v>32380.95</v>
      </c>
      <c r="AM35" s="91"/>
      <c r="AN35" s="91">
        <v>1003156016</v>
      </c>
      <c r="AO35" s="11">
        <v>1.1000000000000001</v>
      </c>
    </row>
    <row r="36" spans="1:41" ht="21" hidden="1" customHeight="1" x14ac:dyDescent="0.25">
      <c r="A36" s="11" t="s">
        <v>6898</v>
      </c>
      <c r="B36" s="11">
        <v>13111883</v>
      </c>
      <c r="C36" s="1" t="s">
        <v>6160</v>
      </c>
      <c r="D36" s="11" t="s">
        <v>6129</v>
      </c>
      <c r="E36" s="11">
        <v>903299</v>
      </c>
      <c r="F36" s="17">
        <v>44243</v>
      </c>
      <c r="G36" s="11" t="s">
        <v>5325</v>
      </c>
      <c r="I36" s="11" t="s">
        <v>3904</v>
      </c>
      <c r="J36" s="11" t="s">
        <v>506</v>
      </c>
      <c r="M36" s="91" t="str">
        <f t="shared" si="0"/>
        <v/>
      </c>
      <c r="N36" s="91"/>
      <c r="O36" s="91"/>
      <c r="P36" s="91"/>
      <c r="Q36" s="91"/>
      <c r="R36" s="91"/>
      <c r="S36" s="91"/>
      <c r="V36" s="17">
        <v>44329</v>
      </c>
      <c r="W36" s="91" t="s">
        <v>6899</v>
      </c>
      <c r="X36" s="91"/>
      <c r="Y36" s="91"/>
      <c r="Z36" s="91"/>
      <c r="AA36" s="91"/>
      <c r="AB36" s="91"/>
      <c r="AC36" s="91"/>
      <c r="AD36" s="91"/>
      <c r="AE36" s="91"/>
      <c r="AF36" s="91"/>
      <c r="AG36" s="91"/>
      <c r="AH36" s="91"/>
      <c r="AI36" s="11">
        <v>0</v>
      </c>
      <c r="AJ36" s="11">
        <v>98631.77</v>
      </c>
      <c r="AK36" s="249"/>
      <c r="AM36" s="91"/>
      <c r="AN36" s="91">
        <v>1003156016</v>
      </c>
      <c r="AO36" s="11">
        <v>1.2</v>
      </c>
    </row>
    <row r="37" spans="1:41" ht="21" hidden="1" customHeight="1" x14ac:dyDescent="0.25">
      <c r="A37" s="11" t="s">
        <v>6900</v>
      </c>
      <c r="B37" s="11">
        <v>13186632</v>
      </c>
      <c r="C37" s="384" t="s">
        <v>33</v>
      </c>
      <c r="D37" s="11" t="s">
        <v>56</v>
      </c>
      <c r="E37" s="11">
        <v>1061431</v>
      </c>
      <c r="F37" s="17">
        <v>44243</v>
      </c>
      <c r="G37" s="11" t="s">
        <v>5325</v>
      </c>
      <c r="I37" s="11" t="s">
        <v>56</v>
      </c>
      <c r="J37" s="11" t="s">
        <v>5326</v>
      </c>
      <c r="M37" s="91" t="str">
        <f t="shared" si="0"/>
        <v/>
      </c>
      <c r="N37" s="91"/>
      <c r="O37" s="91"/>
      <c r="P37" s="91"/>
      <c r="Q37" s="91"/>
      <c r="R37" s="91"/>
      <c r="S37" s="91"/>
      <c r="V37" s="92">
        <v>44356</v>
      </c>
      <c r="W37" s="91" t="s">
        <v>5326</v>
      </c>
      <c r="X37" s="91"/>
      <c r="Y37" s="91"/>
      <c r="Z37" s="91"/>
      <c r="AA37" s="91"/>
      <c r="AB37" s="91"/>
      <c r="AC37" s="91"/>
      <c r="AD37" s="91"/>
      <c r="AE37" s="91"/>
      <c r="AF37" s="91"/>
      <c r="AG37" s="91"/>
      <c r="AH37" s="91"/>
      <c r="AI37" s="11">
        <v>16640</v>
      </c>
      <c r="AJ37" s="11">
        <v>32380.95</v>
      </c>
      <c r="AK37" s="249">
        <f>AI37/AJ37</f>
        <v>0.51388239072664632</v>
      </c>
      <c r="AM37" s="91"/>
      <c r="AN37" s="91">
        <v>1003156016</v>
      </c>
      <c r="AO37" s="11">
        <v>1.1000000000000001</v>
      </c>
    </row>
    <row r="38" spans="1:41" ht="21" hidden="1" customHeight="1" x14ac:dyDescent="0.25">
      <c r="A38" s="11" t="s">
        <v>6901</v>
      </c>
      <c r="B38" s="11">
        <v>13261214</v>
      </c>
      <c r="C38" s="384" t="s">
        <v>33</v>
      </c>
      <c r="D38" s="11" t="s">
        <v>56</v>
      </c>
      <c r="E38" s="11">
        <v>1061431</v>
      </c>
      <c r="F38" s="17">
        <v>44243</v>
      </c>
      <c r="G38" s="11" t="s">
        <v>5325</v>
      </c>
      <c r="I38" s="11" t="s">
        <v>56</v>
      </c>
      <c r="J38" s="11" t="s">
        <v>5326</v>
      </c>
      <c r="M38" s="91" t="str">
        <f t="shared" si="0"/>
        <v/>
      </c>
      <c r="N38" s="91"/>
      <c r="O38" s="91"/>
      <c r="P38" s="91"/>
      <c r="Q38" s="91"/>
      <c r="R38" s="91"/>
      <c r="S38" s="91"/>
      <c r="V38" s="92">
        <v>44354</v>
      </c>
      <c r="W38" s="91" t="s">
        <v>5326</v>
      </c>
      <c r="X38" s="91"/>
      <c r="Y38" s="91"/>
      <c r="Z38" s="91"/>
      <c r="AA38" s="91"/>
      <c r="AB38" s="91"/>
      <c r="AC38" s="91"/>
      <c r="AD38" s="91"/>
      <c r="AE38" s="91"/>
      <c r="AF38" s="91"/>
      <c r="AG38" s="91"/>
      <c r="AH38" s="91"/>
      <c r="AI38" s="11">
        <v>11480</v>
      </c>
      <c r="AJ38" s="11">
        <v>32380.95</v>
      </c>
      <c r="AK38" s="249">
        <f>AI38/AJ38</f>
        <v>0.35452943783304691</v>
      </c>
      <c r="AL38" s="11">
        <v>98631.77</v>
      </c>
      <c r="AM38" s="91"/>
      <c r="AN38" s="91">
        <v>1003156016</v>
      </c>
      <c r="AO38" s="11">
        <v>1.1000000000000001</v>
      </c>
    </row>
    <row r="39" spans="1:41" ht="21" hidden="1" customHeight="1" x14ac:dyDescent="0.25">
      <c r="A39" s="11" t="s">
        <v>6902</v>
      </c>
      <c r="B39" s="11">
        <v>13022877</v>
      </c>
      <c r="C39" s="1" t="s">
        <v>54</v>
      </c>
      <c r="D39" s="11" t="s">
        <v>4672</v>
      </c>
      <c r="E39" s="11">
        <v>989853</v>
      </c>
      <c r="F39" s="17">
        <v>44243</v>
      </c>
      <c r="G39" s="11" t="s">
        <v>5325</v>
      </c>
      <c r="I39" s="11" t="s">
        <v>4672</v>
      </c>
      <c r="J39" s="11" t="s">
        <v>506</v>
      </c>
      <c r="L39" s="11" t="s">
        <v>3566</v>
      </c>
      <c r="M39" s="91" t="str">
        <f t="shared" si="0"/>
        <v/>
      </c>
      <c r="N39" s="91"/>
      <c r="O39" s="91"/>
      <c r="P39" s="91"/>
      <c r="Q39" s="91"/>
      <c r="R39" s="91"/>
      <c r="S39" s="91"/>
      <c r="V39" s="17">
        <v>44329</v>
      </c>
      <c r="W39" s="91" t="s">
        <v>6899</v>
      </c>
      <c r="X39" s="91"/>
      <c r="Y39" s="91"/>
      <c r="Z39" s="91"/>
      <c r="AA39" s="91"/>
      <c r="AB39" s="91"/>
      <c r="AC39" s="91"/>
      <c r="AD39" s="91"/>
      <c r="AE39" s="91"/>
      <c r="AF39" s="91"/>
      <c r="AG39" s="91"/>
      <c r="AH39" s="91"/>
      <c r="AI39" s="11">
        <v>800</v>
      </c>
      <c r="AJ39" s="11">
        <v>78936.17</v>
      </c>
      <c r="AK39" s="249"/>
      <c r="AM39" s="91"/>
      <c r="AN39" s="91">
        <v>1003156020</v>
      </c>
      <c r="AO39" s="11">
        <v>1.1000000000000001</v>
      </c>
    </row>
    <row r="40" spans="1:41" ht="21" hidden="1" customHeight="1" x14ac:dyDescent="0.25">
      <c r="A40" s="11" t="s">
        <v>6903</v>
      </c>
      <c r="B40" s="11">
        <v>13249610</v>
      </c>
      <c r="C40" s="384" t="s">
        <v>58</v>
      </c>
      <c r="D40" s="11" t="s">
        <v>6244</v>
      </c>
      <c r="E40" s="11">
        <v>959209</v>
      </c>
      <c r="F40" s="17">
        <v>44243</v>
      </c>
      <c r="G40" s="11" t="s">
        <v>5325</v>
      </c>
      <c r="I40" s="11" t="s">
        <v>4535</v>
      </c>
      <c r="J40" s="11" t="s">
        <v>5326</v>
      </c>
      <c r="M40" s="91" t="str">
        <f t="shared" si="0"/>
        <v/>
      </c>
      <c r="N40" s="91"/>
      <c r="O40" s="91"/>
      <c r="P40" s="91"/>
      <c r="Q40" s="91"/>
      <c r="R40" s="91"/>
      <c r="S40" s="91"/>
      <c r="V40" s="92">
        <v>44361</v>
      </c>
      <c r="W40" s="11" t="s">
        <v>5326</v>
      </c>
      <c r="AI40" s="11">
        <v>16311</v>
      </c>
      <c r="AJ40" s="11">
        <v>52040.05</v>
      </c>
      <c r="AK40" s="249">
        <f>AI40/AJ40</f>
        <v>0.31343167425857582</v>
      </c>
      <c r="AN40" s="91">
        <v>1003156020</v>
      </c>
      <c r="AO40" s="11">
        <v>1.1000000000000001</v>
      </c>
    </row>
    <row r="41" spans="1:41" ht="21" hidden="1" customHeight="1" x14ac:dyDescent="0.25">
      <c r="A41" s="11" t="s">
        <v>6904</v>
      </c>
      <c r="B41" s="11">
        <v>13303848</v>
      </c>
      <c r="C41" s="384" t="s">
        <v>5328</v>
      </c>
      <c r="D41" s="11" t="s">
        <v>6905</v>
      </c>
      <c r="E41" s="11">
        <v>1098918</v>
      </c>
      <c r="F41" s="17">
        <v>44243</v>
      </c>
      <c r="G41" s="11" t="s">
        <v>5325</v>
      </c>
      <c r="I41" s="11" t="s">
        <v>6905</v>
      </c>
      <c r="J41" s="11" t="s">
        <v>5326</v>
      </c>
      <c r="M41" s="91" t="str">
        <f t="shared" si="0"/>
        <v/>
      </c>
      <c r="N41" s="91"/>
      <c r="O41" s="91"/>
      <c r="P41" s="91"/>
      <c r="Q41" s="91"/>
      <c r="R41" s="91"/>
      <c r="S41" s="91"/>
      <c r="V41" s="92">
        <v>44362</v>
      </c>
      <c r="W41" s="91" t="s">
        <v>5326</v>
      </c>
      <c r="X41" s="91"/>
      <c r="Y41" s="91"/>
      <c r="Z41" s="91"/>
      <c r="AA41" s="91"/>
      <c r="AB41" s="91"/>
      <c r="AC41" s="91"/>
      <c r="AD41" s="91"/>
      <c r="AE41" s="91"/>
      <c r="AF41" s="91"/>
      <c r="AG41" s="91"/>
      <c r="AH41" s="91"/>
      <c r="AI41" s="11">
        <v>9640</v>
      </c>
      <c r="AJ41" s="11">
        <v>52060</v>
      </c>
      <c r="AK41" s="249">
        <f>AI41/AJ41</f>
        <v>0.18517095658855168</v>
      </c>
      <c r="AM41" s="91"/>
      <c r="AN41" s="91">
        <v>1003156031</v>
      </c>
      <c r="AO41" s="11">
        <v>1.1000000000000001</v>
      </c>
    </row>
    <row r="42" spans="1:41" ht="21" hidden="1" customHeight="1" x14ac:dyDescent="0.25">
      <c r="A42" s="11" t="s">
        <v>6906</v>
      </c>
      <c r="B42" s="11">
        <v>13261216</v>
      </c>
      <c r="C42" s="384" t="s">
        <v>33</v>
      </c>
      <c r="D42" s="11" t="s">
        <v>56</v>
      </c>
      <c r="E42" s="11">
        <v>1061431</v>
      </c>
      <c r="F42" s="17">
        <v>44243</v>
      </c>
      <c r="G42" s="11" t="s">
        <v>5325</v>
      </c>
      <c r="I42" s="11" t="s">
        <v>56</v>
      </c>
      <c r="J42" s="11" t="s">
        <v>5326</v>
      </c>
      <c r="M42" s="91" t="str">
        <f t="shared" si="0"/>
        <v/>
      </c>
      <c r="N42" s="91"/>
      <c r="O42" s="91"/>
      <c r="P42" s="91"/>
      <c r="Q42" s="91"/>
      <c r="R42" s="91"/>
      <c r="S42" s="91"/>
      <c r="V42" s="92">
        <v>44362</v>
      </c>
      <c r="W42" s="91" t="s">
        <v>5326</v>
      </c>
      <c r="X42" s="91"/>
      <c r="Y42" s="91"/>
      <c r="Z42" s="91"/>
      <c r="AA42" s="91"/>
      <c r="AB42" s="91"/>
      <c r="AC42" s="91"/>
      <c r="AD42" s="91"/>
      <c r="AE42" s="91"/>
      <c r="AF42" s="91"/>
      <c r="AG42" s="91"/>
      <c r="AH42" s="91"/>
      <c r="AI42" s="11">
        <v>11630</v>
      </c>
      <c r="AJ42" s="11">
        <v>32380.95</v>
      </c>
      <c r="AK42" s="249">
        <f>AI42/AJ42</f>
        <v>0.35916179111483759</v>
      </c>
      <c r="AM42" s="91"/>
      <c r="AN42" s="91">
        <v>1003156020</v>
      </c>
      <c r="AO42" s="11">
        <v>1.1000000000000001</v>
      </c>
    </row>
    <row r="43" spans="1:41" ht="21" hidden="1" customHeight="1" x14ac:dyDescent="0.25">
      <c r="A43" s="11" t="s">
        <v>6907</v>
      </c>
      <c r="B43" s="11">
        <v>13172565</v>
      </c>
      <c r="C43" s="1" t="s">
        <v>6160</v>
      </c>
      <c r="D43" s="11" t="s">
        <v>6129</v>
      </c>
      <c r="E43" s="11">
        <v>903299</v>
      </c>
      <c r="F43" s="17">
        <v>44243</v>
      </c>
      <c r="G43" s="11" t="s">
        <v>5325</v>
      </c>
      <c r="I43" s="11" t="s">
        <v>3904</v>
      </c>
      <c r="J43" s="11" t="s">
        <v>6908</v>
      </c>
      <c r="L43" s="11" t="s">
        <v>3566</v>
      </c>
      <c r="M43" s="91" t="str">
        <f t="shared" si="0"/>
        <v/>
      </c>
      <c r="N43" s="91"/>
      <c r="O43" s="91"/>
      <c r="P43" s="91"/>
      <c r="Q43" s="91"/>
      <c r="R43" s="91"/>
      <c r="S43" s="91"/>
      <c r="V43" s="92">
        <v>44329</v>
      </c>
      <c r="W43" s="91" t="s">
        <v>6899</v>
      </c>
      <c r="X43" s="91"/>
      <c r="Y43" s="91"/>
      <c r="Z43" s="91"/>
      <c r="AA43" s="91"/>
      <c r="AB43" s="91"/>
      <c r="AC43" s="91"/>
      <c r="AD43" s="91"/>
      <c r="AE43" s="91"/>
      <c r="AF43" s="91"/>
      <c r="AG43" s="91"/>
      <c r="AH43" s="91"/>
      <c r="AI43" s="11">
        <v>800</v>
      </c>
      <c r="AJ43" s="11">
        <v>98631.77</v>
      </c>
      <c r="AK43" s="249"/>
      <c r="AM43" s="91"/>
      <c r="AN43" s="91">
        <v>1003156027</v>
      </c>
      <c r="AO43" s="11">
        <v>1.1000000000000001</v>
      </c>
    </row>
    <row r="44" spans="1:41" ht="21" hidden="1" customHeight="1" x14ac:dyDescent="0.25">
      <c r="A44" s="11" t="s">
        <v>6909</v>
      </c>
      <c r="B44" s="11">
        <v>13272155</v>
      </c>
      <c r="C44" s="384" t="s">
        <v>33</v>
      </c>
      <c r="D44" s="11" t="s">
        <v>56</v>
      </c>
      <c r="E44" s="11">
        <v>1061431</v>
      </c>
      <c r="F44" s="17">
        <v>44243</v>
      </c>
      <c r="G44" s="11" t="s">
        <v>5325</v>
      </c>
      <c r="I44" s="11" t="s">
        <v>56</v>
      </c>
      <c r="J44" s="11" t="s">
        <v>5326</v>
      </c>
      <c r="M44" s="91" t="str">
        <f t="shared" si="0"/>
        <v/>
      </c>
      <c r="N44" s="91"/>
      <c r="O44" s="91"/>
      <c r="P44" s="91"/>
      <c r="Q44" s="91"/>
      <c r="R44" s="91"/>
      <c r="S44" s="91"/>
      <c r="V44" s="92">
        <v>44356</v>
      </c>
      <c r="W44" s="91" t="s">
        <v>5326</v>
      </c>
      <c r="X44" s="91"/>
      <c r="Y44" s="91"/>
      <c r="Z44" s="91"/>
      <c r="AA44" s="91"/>
      <c r="AB44" s="91"/>
      <c r="AC44" s="91"/>
      <c r="AD44" s="91"/>
      <c r="AE44" s="91"/>
      <c r="AF44" s="91"/>
      <c r="AG44" s="91"/>
      <c r="AH44" s="91"/>
      <c r="AI44" s="11">
        <v>9425</v>
      </c>
      <c r="AJ44" s="11">
        <v>32380.95</v>
      </c>
      <c r="AK44" s="249">
        <f t="shared" ref="AK44:AK53" si="1">AI44/AJ44</f>
        <v>0.29106619787251453</v>
      </c>
      <c r="AM44" s="91"/>
      <c r="AN44" s="91">
        <v>1003156027</v>
      </c>
      <c r="AO44" s="11">
        <v>1.1000000000000001</v>
      </c>
    </row>
    <row r="45" spans="1:41" ht="21" hidden="1" customHeight="1" x14ac:dyDescent="0.25">
      <c r="A45" s="11" t="s">
        <v>6910</v>
      </c>
      <c r="B45" s="11">
        <v>13273673</v>
      </c>
      <c r="C45" s="384" t="s">
        <v>5328</v>
      </c>
      <c r="D45" s="11" t="s">
        <v>6092</v>
      </c>
      <c r="E45" s="11">
        <v>1080537</v>
      </c>
      <c r="F45" s="17">
        <v>44243</v>
      </c>
      <c r="G45" s="11" t="s">
        <v>5325</v>
      </c>
      <c r="I45" s="11" t="s">
        <v>5329</v>
      </c>
      <c r="J45" s="11" t="s">
        <v>5326</v>
      </c>
      <c r="M45" s="91" t="str">
        <f t="shared" si="0"/>
        <v/>
      </c>
      <c r="N45" s="91"/>
      <c r="O45" s="91"/>
      <c r="P45" s="91"/>
      <c r="Q45" s="91"/>
      <c r="R45" s="91"/>
      <c r="S45" s="91"/>
      <c r="V45" s="92">
        <v>44363</v>
      </c>
      <c r="W45" s="91" t="s">
        <v>5326</v>
      </c>
      <c r="X45" s="91"/>
      <c r="Y45" s="91"/>
      <c r="Z45" s="91"/>
      <c r="AA45" s="91"/>
      <c r="AB45" s="91"/>
      <c r="AC45" s="91"/>
      <c r="AD45" s="91"/>
      <c r="AE45" s="91"/>
      <c r="AF45" s="91"/>
      <c r="AG45" s="91"/>
      <c r="AH45" s="91"/>
      <c r="AI45" s="11">
        <v>13034</v>
      </c>
      <c r="AJ45" s="11">
        <v>62439.02</v>
      </c>
      <c r="AK45" s="249">
        <f t="shared" si="1"/>
        <v>0.20874767092757063</v>
      </c>
      <c r="AM45" s="91"/>
      <c r="AN45" s="91">
        <v>1003156020</v>
      </c>
      <c r="AO45" s="11">
        <v>1.1000000000000001</v>
      </c>
    </row>
    <row r="46" spans="1:41" ht="21" hidden="1" customHeight="1" x14ac:dyDescent="0.25">
      <c r="A46" s="11" t="s">
        <v>6911</v>
      </c>
      <c r="B46" s="11">
        <v>13206643</v>
      </c>
      <c r="C46" s="384" t="s">
        <v>5334</v>
      </c>
      <c r="D46" s="11" t="s">
        <v>6912</v>
      </c>
      <c r="E46" s="11">
        <v>1097591</v>
      </c>
      <c r="F46" s="17">
        <v>44243</v>
      </c>
      <c r="G46" s="11" t="s">
        <v>5325</v>
      </c>
      <c r="I46" s="11" t="s">
        <v>6912</v>
      </c>
      <c r="J46" s="11" t="s">
        <v>5326</v>
      </c>
      <c r="M46" s="91" t="str">
        <f t="shared" si="0"/>
        <v/>
      </c>
      <c r="N46" s="91"/>
      <c r="O46" s="91"/>
      <c r="P46" s="91"/>
      <c r="Q46" s="91"/>
      <c r="R46" s="91"/>
      <c r="S46" s="91"/>
      <c r="V46" s="92">
        <v>44356</v>
      </c>
      <c r="W46" s="11" t="s">
        <v>5326</v>
      </c>
      <c r="AI46" s="11">
        <v>12080</v>
      </c>
      <c r="AJ46" s="11">
        <v>87722</v>
      </c>
      <c r="AK46" s="249">
        <f t="shared" si="1"/>
        <v>0.1377077586010351</v>
      </c>
      <c r="AN46" s="91">
        <v>1003156027</v>
      </c>
      <c r="AO46" s="11">
        <v>1.1000000000000001</v>
      </c>
    </row>
    <row r="47" spans="1:41" ht="21" hidden="1" customHeight="1" x14ac:dyDescent="0.25">
      <c r="A47" s="11" t="s">
        <v>6913</v>
      </c>
      <c r="B47" s="11">
        <v>13283014</v>
      </c>
      <c r="C47" s="384" t="s">
        <v>5328</v>
      </c>
      <c r="D47" s="11" t="s">
        <v>6092</v>
      </c>
      <c r="E47" s="11">
        <v>882281</v>
      </c>
      <c r="F47" s="17">
        <v>44243</v>
      </c>
      <c r="G47" s="11" t="s">
        <v>5325</v>
      </c>
      <c r="I47" s="11" t="s">
        <v>3837</v>
      </c>
      <c r="J47" s="11" t="s">
        <v>5326</v>
      </c>
      <c r="M47" s="91" t="str">
        <f t="shared" si="0"/>
        <v/>
      </c>
      <c r="N47" s="91"/>
      <c r="O47" s="91"/>
      <c r="P47" s="91"/>
      <c r="Q47" s="91"/>
      <c r="R47" s="91"/>
      <c r="S47" s="91"/>
      <c r="V47" s="92">
        <v>44370</v>
      </c>
      <c r="W47" s="91" t="s">
        <v>5326</v>
      </c>
      <c r="X47" s="91"/>
      <c r="Y47" s="91"/>
      <c r="Z47" s="91"/>
      <c r="AA47" s="91"/>
      <c r="AB47" s="91"/>
      <c r="AC47" s="91"/>
      <c r="AD47" s="91"/>
      <c r="AE47" s="91"/>
      <c r="AF47" s="91"/>
      <c r="AG47" s="91"/>
      <c r="AH47" s="91"/>
      <c r="AI47" s="11">
        <v>13607</v>
      </c>
      <c r="AJ47" s="11">
        <v>62439.02</v>
      </c>
      <c r="AK47" s="249">
        <f t="shared" si="1"/>
        <v>0.2179246246978252</v>
      </c>
      <c r="AL47" s="11">
        <v>32380.95</v>
      </c>
      <c r="AM47" s="91"/>
      <c r="AN47" s="91">
        <v>1003156236</v>
      </c>
      <c r="AO47" s="11">
        <v>1.2</v>
      </c>
    </row>
    <row r="48" spans="1:41" ht="21" hidden="1" customHeight="1" x14ac:dyDescent="0.25">
      <c r="A48" s="11" t="s">
        <v>6914</v>
      </c>
      <c r="B48" s="11">
        <v>13317713</v>
      </c>
      <c r="C48" s="384" t="s">
        <v>33</v>
      </c>
      <c r="D48" s="11" t="s">
        <v>56</v>
      </c>
      <c r="E48" s="11">
        <v>1061431</v>
      </c>
      <c r="F48" s="17">
        <v>44243</v>
      </c>
      <c r="G48" s="11" t="s">
        <v>5325</v>
      </c>
      <c r="I48" s="11" t="s">
        <v>56</v>
      </c>
      <c r="J48" s="11" t="s">
        <v>5326</v>
      </c>
      <c r="M48" s="91" t="str">
        <f t="shared" si="0"/>
        <v/>
      </c>
      <c r="N48" s="91"/>
      <c r="O48" s="91"/>
      <c r="P48" s="91"/>
      <c r="Q48" s="91"/>
      <c r="R48" s="91"/>
      <c r="S48" s="91"/>
      <c r="V48" s="92">
        <v>44356</v>
      </c>
      <c r="W48" s="91" t="s">
        <v>5326</v>
      </c>
      <c r="X48" s="91"/>
      <c r="Y48" s="91"/>
      <c r="Z48" s="91"/>
      <c r="AA48" s="91"/>
      <c r="AB48" s="91"/>
      <c r="AC48" s="91"/>
      <c r="AD48" s="91"/>
      <c r="AE48" s="91"/>
      <c r="AF48" s="91"/>
      <c r="AG48" s="91"/>
      <c r="AH48" s="91"/>
      <c r="AI48" s="11">
        <v>10460</v>
      </c>
      <c r="AJ48" s="11">
        <v>32380.95</v>
      </c>
      <c r="AK48" s="249">
        <f t="shared" si="1"/>
        <v>0.32302943551687024</v>
      </c>
      <c r="AL48" s="11">
        <v>32380.95</v>
      </c>
      <c r="AM48" s="91"/>
      <c r="AN48" s="91">
        <v>1003156031</v>
      </c>
      <c r="AO48" s="11">
        <v>1.1000000000000001</v>
      </c>
    </row>
    <row r="49" spans="1:41" ht="21" hidden="1" customHeight="1" x14ac:dyDescent="0.25">
      <c r="A49" s="11" t="s">
        <v>6915</v>
      </c>
      <c r="B49" s="11">
        <v>13267653</v>
      </c>
      <c r="C49" s="384" t="s">
        <v>5328</v>
      </c>
      <c r="D49" s="11" t="s">
        <v>6092</v>
      </c>
      <c r="E49" s="11">
        <v>1080537</v>
      </c>
      <c r="F49" s="17">
        <v>44243</v>
      </c>
      <c r="G49" s="11" t="s">
        <v>5325</v>
      </c>
      <c r="I49" s="11" t="s">
        <v>5329</v>
      </c>
      <c r="J49" s="11" t="s">
        <v>5326</v>
      </c>
      <c r="M49" s="91" t="str">
        <f t="shared" si="0"/>
        <v/>
      </c>
      <c r="N49" s="91"/>
      <c r="O49" s="91"/>
      <c r="P49" s="91"/>
      <c r="Q49" s="91"/>
      <c r="R49" s="91"/>
      <c r="S49" s="91"/>
      <c r="V49" s="92">
        <v>44370</v>
      </c>
      <c r="W49" s="91" t="s">
        <v>5326</v>
      </c>
      <c r="X49" s="91"/>
      <c r="Y49" s="91"/>
      <c r="Z49" s="91"/>
      <c r="AA49" s="91"/>
      <c r="AB49" s="91"/>
      <c r="AC49" s="91"/>
      <c r="AD49" s="91"/>
      <c r="AE49" s="91"/>
      <c r="AF49" s="91"/>
      <c r="AG49" s="91"/>
      <c r="AH49" s="91"/>
      <c r="AI49" s="11">
        <v>13840</v>
      </c>
      <c r="AJ49" s="11">
        <v>62439.02</v>
      </c>
      <c r="AK49" s="249">
        <f t="shared" si="1"/>
        <v>0.22165626558520618</v>
      </c>
      <c r="AL49" s="11">
        <v>87722</v>
      </c>
      <c r="AM49" s="91"/>
      <c r="AN49" s="91">
        <v>1003156229</v>
      </c>
      <c r="AO49" s="11">
        <v>1.2</v>
      </c>
    </row>
    <row r="50" spans="1:41" ht="21" hidden="1" customHeight="1" x14ac:dyDescent="0.25">
      <c r="A50" s="11" t="s">
        <v>6916</v>
      </c>
      <c r="B50" s="11">
        <v>13261220</v>
      </c>
      <c r="C50" s="384" t="s">
        <v>33</v>
      </c>
      <c r="D50" s="11" t="s">
        <v>664</v>
      </c>
      <c r="E50" s="11">
        <v>1108037</v>
      </c>
      <c r="F50" s="17">
        <v>44243</v>
      </c>
      <c r="G50" s="11" t="s">
        <v>5325</v>
      </c>
      <c r="I50" s="11" t="s">
        <v>4690</v>
      </c>
      <c r="J50" s="11" t="s">
        <v>5326</v>
      </c>
      <c r="M50" s="91" t="str">
        <f t="shared" si="0"/>
        <v/>
      </c>
      <c r="N50" s="91"/>
      <c r="O50" s="91"/>
      <c r="P50" s="91"/>
      <c r="Q50" s="91"/>
      <c r="R50" s="91"/>
      <c r="S50" s="91"/>
      <c r="V50" s="92">
        <v>44362</v>
      </c>
      <c r="W50" s="91" t="s">
        <v>5326</v>
      </c>
      <c r="X50" s="91"/>
      <c r="Y50" s="91"/>
      <c r="Z50" s="91"/>
      <c r="AA50" s="91"/>
      <c r="AB50" s="91"/>
      <c r="AC50" s="91"/>
      <c r="AD50" s="91"/>
      <c r="AE50" s="91"/>
      <c r="AF50" s="91"/>
      <c r="AG50" s="91"/>
      <c r="AH50" s="91"/>
      <c r="AI50" s="11">
        <v>15110</v>
      </c>
      <c r="AJ50" s="11">
        <v>42664.3</v>
      </c>
      <c r="AK50" s="249">
        <f t="shared" si="1"/>
        <v>0.35416026982746696</v>
      </c>
      <c r="AM50" s="91"/>
      <c r="AN50" s="91">
        <v>1003156031</v>
      </c>
      <c r="AO50" s="11">
        <v>1.1000000000000001</v>
      </c>
    </row>
    <row r="51" spans="1:41" ht="21" hidden="1" customHeight="1" x14ac:dyDescent="0.25">
      <c r="A51" s="11" t="s">
        <v>6917</v>
      </c>
      <c r="B51" s="11">
        <v>13304977</v>
      </c>
      <c r="C51" s="384" t="s">
        <v>5328</v>
      </c>
      <c r="D51" s="11" t="s">
        <v>6092</v>
      </c>
      <c r="E51" s="11">
        <v>1080537</v>
      </c>
      <c r="F51" s="17">
        <v>44243</v>
      </c>
      <c r="G51" s="11" t="s">
        <v>5325</v>
      </c>
      <c r="I51" s="11" t="s">
        <v>5329</v>
      </c>
      <c r="J51" s="11" t="s">
        <v>5326</v>
      </c>
      <c r="M51" s="91" t="str">
        <f t="shared" si="0"/>
        <v/>
      </c>
      <c r="N51" s="91"/>
      <c r="O51" s="91"/>
      <c r="P51" s="91"/>
      <c r="Q51" s="91"/>
      <c r="R51" s="91"/>
      <c r="S51" s="91"/>
      <c r="V51" s="92">
        <v>44371</v>
      </c>
      <c r="W51" s="91" t="s">
        <v>5326</v>
      </c>
      <c r="X51" s="91"/>
      <c r="Y51" s="91"/>
      <c r="Z51" s="91"/>
      <c r="AA51" s="91"/>
      <c r="AB51" s="91"/>
      <c r="AC51" s="91"/>
      <c r="AD51" s="91"/>
      <c r="AE51" s="91"/>
      <c r="AF51" s="91"/>
      <c r="AG51" s="91"/>
      <c r="AH51" s="91"/>
      <c r="AI51" s="11">
        <v>15510</v>
      </c>
      <c r="AJ51" s="11">
        <v>62439.02</v>
      </c>
      <c r="AK51" s="249">
        <f t="shared" si="1"/>
        <v>0.24840236121579104</v>
      </c>
      <c r="AM51" s="91"/>
      <c r="AN51" s="91">
        <v>1003156236</v>
      </c>
      <c r="AO51" s="11">
        <v>1.2</v>
      </c>
    </row>
    <row r="52" spans="1:41" ht="21" hidden="1" customHeight="1" x14ac:dyDescent="0.25">
      <c r="A52" s="11" t="s">
        <v>6809</v>
      </c>
      <c r="B52" s="11">
        <v>13310916</v>
      </c>
      <c r="C52" s="384" t="s">
        <v>5334</v>
      </c>
      <c r="D52" s="11" t="s">
        <v>6181</v>
      </c>
      <c r="E52" s="11">
        <v>1005462</v>
      </c>
      <c r="F52" s="17">
        <v>44243</v>
      </c>
      <c r="G52" s="11" t="s">
        <v>5325</v>
      </c>
      <c r="I52" s="11" t="s">
        <v>4698</v>
      </c>
      <c r="J52" s="11" t="s">
        <v>5326</v>
      </c>
      <c r="L52" s="11" t="s">
        <v>3566</v>
      </c>
      <c r="M52" s="91" t="str">
        <f t="shared" si="0"/>
        <v/>
      </c>
      <c r="N52" s="91"/>
      <c r="O52" s="91"/>
      <c r="P52" s="91"/>
      <c r="Q52" s="91"/>
      <c r="R52" s="91"/>
      <c r="S52" s="91"/>
      <c r="V52" s="92">
        <v>44391</v>
      </c>
      <c r="W52" s="11" t="s">
        <v>5326</v>
      </c>
      <c r="AI52" s="11">
        <v>45260</v>
      </c>
      <c r="AJ52" s="11">
        <v>89651.85</v>
      </c>
      <c r="AK52" s="249">
        <f t="shared" si="1"/>
        <v>0.50484178519461664</v>
      </c>
      <c r="AN52" s="91">
        <v>1003156149</v>
      </c>
      <c r="AO52" s="11">
        <v>1.1000000000000001</v>
      </c>
    </row>
    <row r="53" spans="1:41" ht="21" hidden="1" customHeight="1" x14ac:dyDescent="0.25">
      <c r="A53" s="11" t="s">
        <v>6918</v>
      </c>
      <c r="B53" s="11">
        <v>13317749</v>
      </c>
      <c r="C53" s="384" t="s">
        <v>5328</v>
      </c>
      <c r="D53" s="11" t="s">
        <v>6092</v>
      </c>
      <c r="E53" s="11">
        <v>882281</v>
      </c>
      <c r="F53" s="17">
        <v>44243</v>
      </c>
      <c r="G53" s="11" t="s">
        <v>5325</v>
      </c>
      <c r="I53" s="11" t="s">
        <v>3837</v>
      </c>
      <c r="J53" s="11" t="s">
        <v>5326</v>
      </c>
      <c r="L53" s="11" t="s">
        <v>6919</v>
      </c>
      <c r="M53" s="91" t="str">
        <f t="shared" si="0"/>
        <v/>
      </c>
      <c r="N53" s="91"/>
      <c r="O53" s="91"/>
      <c r="P53" s="91"/>
      <c r="Q53" s="91"/>
      <c r="R53" s="91"/>
      <c r="S53" s="91"/>
      <c r="V53" s="92">
        <v>44369</v>
      </c>
      <c r="W53" s="91" t="s">
        <v>5326</v>
      </c>
      <c r="X53" s="91"/>
      <c r="Y53" s="91"/>
      <c r="Z53" s="91"/>
      <c r="AA53" s="91"/>
      <c r="AB53" s="91"/>
      <c r="AC53" s="91"/>
      <c r="AD53" s="91"/>
      <c r="AE53" s="91"/>
      <c r="AF53" s="91"/>
      <c r="AG53" s="91"/>
      <c r="AH53" s="91"/>
      <c r="AI53" s="11">
        <v>19248</v>
      </c>
      <c r="AJ53" s="11">
        <v>62439.02</v>
      </c>
      <c r="AK53" s="249">
        <f t="shared" si="1"/>
        <v>0.30826877167514805</v>
      </c>
      <c r="AM53" s="91"/>
      <c r="AN53" s="91">
        <v>1003156149</v>
      </c>
      <c r="AO53" s="11">
        <v>1.1000000000000001</v>
      </c>
    </row>
    <row r="54" spans="1:41" ht="21" hidden="1" customHeight="1" x14ac:dyDescent="0.25">
      <c r="A54" s="11" t="s">
        <v>6920</v>
      </c>
      <c r="B54" s="11">
        <v>13317752</v>
      </c>
      <c r="C54" s="1" t="s">
        <v>5328</v>
      </c>
      <c r="D54" s="11" t="s">
        <v>6092</v>
      </c>
      <c r="E54" s="11">
        <v>882281</v>
      </c>
      <c r="F54" s="17">
        <v>44243</v>
      </c>
      <c r="G54" s="11" t="s">
        <v>5325</v>
      </c>
      <c r="I54" s="11" t="s">
        <v>3837</v>
      </c>
      <c r="J54" s="11" t="s">
        <v>506</v>
      </c>
      <c r="L54" s="11" t="s">
        <v>3566</v>
      </c>
      <c r="M54" s="91" t="str">
        <f t="shared" si="0"/>
        <v/>
      </c>
      <c r="N54" s="91"/>
      <c r="O54" s="91"/>
      <c r="P54" s="91"/>
      <c r="Q54" s="91"/>
      <c r="R54" s="91"/>
      <c r="S54" s="91"/>
      <c r="V54" s="92">
        <v>44329</v>
      </c>
      <c r="W54" s="91" t="s">
        <v>6899</v>
      </c>
      <c r="X54" s="91"/>
      <c r="Y54" s="91"/>
      <c r="Z54" s="91"/>
      <c r="AA54" s="91"/>
      <c r="AB54" s="91"/>
      <c r="AC54" s="91"/>
      <c r="AD54" s="91"/>
      <c r="AE54" s="91"/>
      <c r="AF54" s="91"/>
      <c r="AG54" s="91"/>
      <c r="AH54" s="91"/>
      <c r="AI54" s="11">
        <v>800</v>
      </c>
      <c r="AJ54" s="11">
        <v>62439.02</v>
      </c>
      <c r="AK54" s="249"/>
      <c r="AM54" s="91"/>
      <c r="AN54" s="91">
        <v>1003156149</v>
      </c>
      <c r="AO54" s="11">
        <v>1.1000000000000001</v>
      </c>
    </row>
    <row r="55" spans="1:41" ht="19.5" hidden="1" customHeight="1" x14ac:dyDescent="0.25">
      <c r="A55" s="11" t="s">
        <v>6921</v>
      </c>
      <c r="B55" s="11">
        <v>13291163</v>
      </c>
      <c r="C55" s="1" t="s">
        <v>5328</v>
      </c>
      <c r="D55" s="11" t="s">
        <v>6092</v>
      </c>
      <c r="E55" s="11">
        <v>1080537</v>
      </c>
      <c r="F55" s="17">
        <v>44243</v>
      </c>
      <c r="G55" s="11" t="s">
        <v>5325</v>
      </c>
      <c r="I55" s="11" t="s">
        <v>5329</v>
      </c>
      <c r="J55" s="11" t="s">
        <v>506</v>
      </c>
      <c r="M55" s="91" t="str">
        <f t="shared" si="0"/>
        <v/>
      </c>
      <c r="N55" s="91"/>
      <c r="O55" s="91"/>
      <c r="P55" s="91"/>
      <c r="Q55" s="91"/>
      <c r="R55" s="91"/>
      <c r="S55" s="91"/>
      <c r="V55" s="92">
        <v>44329</v>
      </c>
      <c r="W55" s="91" t="s">
        <v>6899</v>
      </c>
      <c r="X55" s="91"/>
      <c r="Y55" s="91"/>
      <c r="Z55" s="91"/>
      <c r="AA55" s="91"/>
      <c r="AB55" s="91"/>
      <c r="AC55" s="91"/>
      <c r="AD55" s="91"/>
      <c r="AE55" s="91"/>
      <c r="AF55" s="91"/>
      <c r="AG55" s="91"/>
      <c r="AH55" s="91"/>
      <c r="AI55" s="11">
        <v>800</v>
      </c>
      <c r="AJ55" s="11">
        <v>62439.02</v>
      </c>
      <c r="AK55" s="249"/>
      <c r="AM55" s="91"/>
      <c r="AN55" s="91">
        <v>1003156155</v>
      </c>
      <c r="AO55" s="11">
        <v>1.1000000000000001</v>
      </c>
    </row>
    <row r="56" spans="1:41" ht="19.5" hidden="1" customHeight="1" x14ac:dyDescent="0.25">
      <c r="A56" s="11" t="s">
        <v>6922</v>
      </c>
      <c r="B56" s="11">
        <v>13267652</v>
      </c>
      <c r="C56" s="384" t="s">
        <v>5328</v>
      </c>
      <c r="D56" s="11" t="s">
        <v>337</v>
      </c>
      <c r="E56" s="11">
        <v>1093763</v>
      </c>
      <c r="F56" s="17">
        <v>44243</v>
      </c>
      <c r="G56" s="11" t="s">
        <v>5325</v>
      </c>
      <c r="I56" s="11" t="s">
        <v>337</v>
      </c>
      <c r="J56" s="11" t="s">
        <v>5326</v>
      </c>
      <c r="M56" s="91" t="str">
        <f t="shared" si="0"/>
        <v/>
      </c>
      <c r="N56" s="91"/>
      <c r="O56" s="91"/>
      <c r="P56" s="91"/>
      <c r="Q56" s="91"/>
      <c r="R56" s="91"/>
      <c r="S56" s="91"/>
      <c r="V56" s="92">
        <v>44368</v>
      </c>
      <c r="W56" s="91" t="s">
        <v>5326</v>
      </c>
      <c r="X56" s="91"/>
      <c r="Y56" s="91"/>
      <c r="Z56" s="91"/>
      <c r="AA56" s="91"/>
      <c r="AB56" s="91"/>
      <c r="AC56" s="91"/>
      <c r="AD56" s="91"/>
      <c r="AE56" s="91"/>
      <c r="AF56" s="91"/>
      <c r="AG56" s="91"/>
      <c r="AH56" s="91"/>
      <c r="AI56" s="11">
        <v>16432</v>
      </c>
      <c r="AJ56" s="11">
        <v>60565.849399999992</v>
      </c>
      <c r="AK56" s="249">
        <f>AI56/AJ56</f>
        <v>0.27130800876706607</v>
      </c>
      <c r="AM56" s="91"/>
      <c r="AN56" s="91">
        <v>1003156240</v>
      </c>
      <c r="AO56" s="11">
        <v>1.2</v>
      </c>
    </row>
    <row r="57" spans="1:41" ht="19.5" hidden="1" customHeight="1" x14ac:dyDescent="0.25">
      <c r="A57" s="11" t="s">
        <v>6923</v>
      </c>
      <c r="B57" s="11">
        <v>13273663</v>
      </c>
      <c r="C57" s="384" t="s">
        <v>5328</v>
      </c>
      <c r="D57" s="11" t="s">
        <v>6092</v>
      </c>
      <c r="E57" s="11">
        <v>882281</v>
      </c>
      <c r="F57" s="17">
        <v>44243</v>
      </c>
      <c r="G57" s="11" t="s">
        <v>5325</v>
      </c>
      <c r="I57" s="11" t="s">
        <v>3837</v>
      </c>
      <c r="J57" s="11" t="s">
        <v>5326</v>
      </c>
      <c r="M57" s="91" t="str">
        <f t="shared" si="0"/>
        <v/>
      </c>
      <c r="N57" s="91"/>
      <c r="O57" s="91"/>
      <c r="P57" s="91"/>
      <c r="Q57" s="91"/>
      <c r="R57" s="91"/>
      <c r="S57" s="91"/>
      <c r="V57" s="92">
        <v>44362</v>
      </c>
      <c r="W57" s="11" t="s">
        <v>5326</v>
      </c>
      <c r="AI57" s="11">
        <v>16600</v>
      </c>
      <c r="AJ57" s="11">
        <v>62439.02</v>
      </c>
      <c r="AK57" s="249">
        <f>AI57/AJ57</f>
        <v>0.26585939369323863</v>
      </c>
      <c r="AN57" s="91">
        <v>1003156212</v>
      </c>
      <c r="AO57" s="11">
        <v>1.1000000000000001</v>
      </c>
    </row>
    <row r="58" spans="1:41" ht="21" hidden="1" customHeight="1" x14ac:dyDescent="0.25">
      <c r="A58" s="11" t="s">
        <v>6810</v>
      </c>
      <c r="B58" s="11">
        <v>13334648</v>
      </c>
      <c r="C58" s="384" t="s">
        <v>5328</v>
      </c>
      <c r="D58" s="11" t="s">
        <v>337</v>
      </c>
      <c r="E58" s="11">
        <v>1093763</v>
      </c>
      <c r="F58" s="17">
        <v>44243</v>
      </c>
      <c r="G58" s="11" t="s">
        <v>5325</v>
      </c>
      <c r="I58" s="11" t="s">
        <v>337</v>
      </c>
      <c r="J58" s="11" t="s">
        <v>5326</v>
      </c>
      <c r="L58" s="11" t="s">
        <v>3566</v>
      </c>
      <c r="M58" s="91" t="str">
        <f t="shared" si="0"/>
        <v/>
      </c>
      <c r="N58" s="91"/>
      <c r="O58" s="91"/>
      <c r="P58" s="91"/>
      <c r="Q58" s="91"/>
      <c r="R58" s="91"/>
      <c r="S58" s="91"/>
      <c r="V58" s="92">
        <v>44384</v>
      </c>
      <c r="W58" s="11" t="s">
        <v>5326</v>
      </c>
      <c r="AI58" s="11">
        <v>21606</v>
      </c>
      <c r="AJ58" s="11">
        <v>60565.849399999992</v>
      </c>
      <c r="AK58" s="249">
        <f>AI58/AJ58</f>
        <v>0.35673568874277195</v>
      </c>
      <c r="AN58" s="91">
        <v>1003156155</v>
      </c>
      <c r="AO58" s="11">
        <v>1.1000000000000001</v>
      </c>
    </row>
    <row r="59" spans="1:41" ht="19.5" hidden="1" customHeight="1" x14ac:dyDescent="0.25">
      <c r="A59" s="11" t="s">
        <v>6924</v>
      </c>
      <c r="B59" s="11">
        <v>13064102</v>
      </c>
      <c r="C59" s="1" t="s">
        <v>54</v>
      </c>
      <c r="D59" s="11" t="s">
        <v>6812</v>
      </c>
      <c r="E59" s="11">
        <v>1054398</v>
      </c>
      <c r="F59" s="17">
        <v>44243</v>
      </c>
      <c r="G59" s="11" t="s">
        <v>5325</v>
      </c>
      <c r="I59" s="11" t="s">
        <v>146</v>
      </c>
      <c r="J59" s="11" t="s">
        <v>506</v>
      </c>
      <c r="L59" s="11" t="s">
        <v>3566</v>
      </c>
      <c r="M59" s="91" t="str">
        <f t="shared" si="0"/>
        <v/>
      </c>
      <c r="N59" s="91"/>
      <c r="O59" s="91"/>
      <c r="P59" s="91"/>
      <c r="Q59" s="91"/>
      <c r="R59" s="91"/>
      <c r="S59" s="91"/>
      <c r="V59" s="92">
        <v>44329</v>
      </c>
      <c r="W59" s="91" t="s">
        <v>6899</v>
      </c>
      <c r="X59" s="91"/>
      <c r="Y59" s="91"/>
      <c r="Z59" s="91"/>
      <c r="AA59" s="91"/>
      <c r="AB59" s="91"/>
      <c r="AC59" s="91"/>
      <c r="AD59" s="91"/>
      <c r="AE59" s="91"/>
      <c r="AF59" s="91"/>
      <c r="AG59" s="91"/>
      <c r="AH59" s="91"/>
      <c r="AI59" s="11">
        <v>800</v>
      </c>
      <c r="AJ59" s="11">
        <v>78146.81</v>
      </c>
      <c r="AK59" s="249" t="e">
        <v>#DIV/0!</v>
      </c>
      <c r="AM59" s="91"/>
      <c r="AN59" s="91">
        <v>1003156159</v>
      </c>
      <c r="AO59" s="11">
        <v>1.1000000000000001</v>
      </c>
    </row>
    <row r="60" spans="1:41" ht="19.5" hidden="1" customHeight="1" x14ac:dyDescent="0.25">
      <c r="A60" s="11" t="s">
        <v>6925</v>
      </c>
      <c r="B60" s="11">
        <v>13111890</v>
      </c>
      <c r="C60" s="384" t="s">
        <v>54</v>
      </c>
      <c r="D60" s="11" t="s">
        <v>6812</v>
      </c>
      <c r="E60" s="11">
        <v>1054398</v>
      </c>
      <c r="F60" s="17">
        <v>44243</v>
      </c>
      <c r="G60" s="11" t="s">
        <v>5325</v>
      </c>
      <c r="I60" s="11" t="s">
        <v>146</v>
      </c>
      <c r="J60" s="11" t="s">
        <v>5326</v>
      </c>
      <c r="M60" s="91" t="str">
        <f t="shared" si="0"/>
        <v/>
      </c>
      <c r="N60" s="91"/>
      <c r="O60" s="91"/>
      <c r="P60" s="91"/>
      <c r="Q60" s="91"/>
      <c r="R60" s="91"/>
      <c r="S60" s="91"/>
      <c r="V60" s="92">
        <v>44370</v>
      </c>
      <c r="W60" s="91" t="s">
        <v>5326</v>
      </c>
      <c r="X60" s="91"/>
      <c r="Y60" s="91"/>
      <c r="Z60" s="91"/>
      <c r="AA60" s="91"/>
      <c r="AB60" s="91"/>
      <c r="AC60" s="91"/>
      <c r="AD60" s="91"/>
      <c r="AE60" s="91"/>
      <c r="AF60" s="91"/>
      <c r="AG60" s="91"/>
      <c r="AH60" s="91"/>
      <c r="AI60" s="11">
        <v>22337</v>
      </c>
      <c r="AJ60" s="11">
        <v>78146.81</v>
      </c>
      <c r="AK60" s="249">
        <f>AI60/AJ60</f>
        <v>0.28583380434850764</v>
      </c>
      <c r="AM60" s="91"/>
      <c r="AN60" s="91">
        <v>1003156159</v>
      </c>
      <c r="AO60" s="11">
        <v>1.1000000000000001</v>
      </c>
    </row>
    <row r="61" spans="1:41" ht="19.5" hidden="1" customHeight="1" x14ac:dyDescent="0.25">
      <c r="A61" s="11" t="s">
        <v>6811</v>
      </c>
      <c r="B61" s="11">
        <v>13111885</v>
      </c>
      <c r="C61" s="384" t="s">
        <v>54</v>
      </c>
      <c r="D61" s="11" t="s">
        <v>6812</v>
      </c>
      <c r="E61" s="11">
        <v>1054398</v>
      </c>
      <c r="F61" s="17">
        <v>44243</v>
      </c>
      <c r="G61" s="11" t="s">
        <v>5325</v>
      </c>
      <c r="I61" s="11" t="s">
        <v>146</v>
      </c>
      <c r="J61" s="11" t="s">
        <v>5326</v>
      </c>
      <c r="L61" s="11" t="s">
        <v>3566</v>
      </c>
      <c r="M61" s="91" t="str">
        <f t="shared" si="0"/>
        <v/>
      </c>
      <c r="N61" s="91"/>
      <c r="O61" s="91"/>
      <c r="P61" s="91"/>
      <c r="Q61" s="91"/>
      <c r="R61" s="91"/>
      <c r="S61" s="91"/>
      <c r="V61" s="92">
        <v>44378</v>
      </c>
      <c r="W61" s="91" t="s">
        <v>5326</v>
      </c>
      <c r="X61" s="91"/>
      <c r="Y61" s="91"/>
      <c r="Z61" s="91"/>
      <c r="AA61" s="91"/>
      <c r="AB61" s="91"/>
      <c r="AC61" s="91"/>
      <c r="AD61" s="91"/>
      <c r="AE61" s="91"/>
      <c r="AF61" s="91"/>
      <c r="AG61" s="91"/>
      <c r="AH61" s="91"/>
      <c r="AI61" s="11">
        <v>31907</v>
      </c>
      <c r="AJ61" s="11">
        <v>78146.81</v>
      </c>
      <c r="AK61" s="249">
        <f>AI61/AJ61</f>
        <v>0.40829561692921312</v>
      </c>
      <c r="AM61" s="91"/>
      <c r="AN61" s="91">
        <v>1003156159</v>
      </c>
      <c r="AO61" s="11">
        <v>1.1000000000000001</v>
      </c>
    </row>
    <row r="62" spans="1:41" ht="21" hidden="1" customHeight="1" x14ac:dyDescent="0.25">
      <c r="A62" s="11" t="s">
        <v>6926</v>
      </c>
      <c r="B62" s="11">
        <v>13172298</v>
      </c>
      <c r="C62" s="384" t="s">
        <v>6160</v>
      </c>
      <c r="D62" s="11" t="s">
        <v>4389</v>
      </c>
      <c r="E62" s="11">
        <v>1023917</v>
      </c>
      <c r="F62" s="17">
        <v>44243</v>
      </c>
      <c r="G62" s="11" t="s">
        <v>5325</v>
      </c>
      <c r="I62" s="11" t="s">
        <v>4389</v>
      </c>
      <c r="J62" s="11" t="s">
        <v>5326</v>
      </c>
      <c r="L62" s="11" t="s">
        <v>3566</v>
      </c>
      <c r="M62" s="91" t="str">
        <f t="shared" si="0"/>
        <v/>
      </c>
      <c r="N62" s="91"/>
      <c r="O62" s="91"/>
      <c r="P62" s="91"/>
      <c r="Q62" s="91"/>
      <c r="R62" s="91"/>
      <c r="S62" s="91"/>
      <c r="V62" s="92">
        <v>44391</v>
      </c>
      <c r="W62" s="91" t="s">
        <v>5326</v>
      </c>
      <c r="X62" s="91"/>
      <c r="Y62" s="91"/>
      <c r="Z62" s="91"/>
      <c r="AA62" s="91"/>
      <c r="AB62" s="91"/>
      <c r="AC62" s="91"/>
      <c r="AD62" s="91"/>
      <c r="AE62" s="91"/>
      <c r="AF62" s="91"/>
      <c r="AG62" s="91"/>
      <c r="AH62" s="91"/>
      <c r="AI62" s="11">
        <v>47960</v>
      </c>
      <c r="AJ62" s="11">
        <v>134956.79999999999</v>
      </c>
      <c r="AK62" s="249">
        <f>AI62/AJ62</f>
        <v>0.35537297861241524</v>
      </c>
      <c r="AL62" s="11">
        <v>62439.02</v>
      </c>
      <c r="AM62" s="91"/>
      <c r="AN62" s="91">
        <v>1003156159</v>
      </c>
      <c r="AO62" s="11">
        <v>1.1000000000000001</v>
      </c>
    </row>
    <row r="63" spans="1:41" ht="19.5" hidden="1" customHeight="1" x14ac:dyDescent="0.25">
      <c r="A63" s="11" t="s">
        <v>6813</v>
      </c>
      <c r="B63" s="11">
        <v>13131318</v>
      </c>
      <c r="C63" s="384" t="s">
        <v>54</v>
      </c>
      <c r="D63" s="11" t="s">
        <v>6812</v>
      </c>
      <c r="E63" s="11">
        <v>1054398</v>
      </c>
      <c r="F63" s="17">
        <v>44243</v>
      </c>
      <c r="G63" s="11" t="s">
        <v>5325</v>
      </c>
      <c r="I63" s="11" t="s">
        <v>146</v>
      </c>
      <c r="J63" s="11" t="s">
        <v>5326</v>
      </c>
      <c r="L63" s="11" t="s">
        <v>3566</v>
      </c>
      <c r="M63" s="91" t="str">
        <f t="shared" si="0"/>
        <v/>
      </c>
      <c r="N63" s="91"/>
      <c r="O63" s="91"/>
      <c r="P63" s="91"/>
      <c r="Q63" s="91"/>
      <c r="R63" s="91"/>
      <c r="S63" s="91"/>
      <c r="V63" s="92">
        <v>44388</v>
      </c>
      <c r="W63" s="91" t="s">
        <v>5326</v>
      </c>
      <c r="X63" s="91"/>
      <c r="Y63" s="91"/>
      <c r="Z63" s="91"/>
      <c r="AA63" s="91"/>
      <c r="AB63" s="91"/>
      <c r="AC63" s="91"/>
      <c r="AD63" s="91"/>
      <c r="AE63" s="91"/>
      <c r="AF63" s="91"/>
      <c r="AG63" s="91"/>
      <c r="AH63" s="91"/>
      <c r="AI63" s="11">
        <v>40013</v>
      </c>
      <c r="AJ63" s="11">
        <v>78146.81</v>
      </c>
      <c r="AK63" s="249">
        <f>AI63/AJ63</f>
        <v>0.51202345943487648</v>
      </c>
      <c r="AM63" s="91"/>
      <c r="AN63" s="91">
        <v>1003156165</v>
      </c>
      <c r="AO63" s="11">
        <v>1.1000000000000001</v>
      </c>
    </row>
    <row r="64" spans="1:41" ht="21" hidden="1" customHeight="1" x14ac:dyDescent="0.25">
      <c r="A64" s="11" t="s">
        <v>6927</v>
      </c>
      <c r="B64" s="11">
        <v>13186648</v>
      </c>
      <c r="C64" s="1" t="s">
        <v>6160</v>
      </c>
      <c r="D64" s="11" t="s">
        <v>3908</v>
      </c>
      <c r="E64" s="11">
        <v>1083976</v>
      </c>
      <c r="F64" s="17">
        <v>44243</v>
      </c>
      <c r="G64" s="11" t="s">
        <v>5325</v>
      </c>
      <c r="I64" s="11" t="s">
        <v>3908</v>
      </c>
      <c r="J64" s="11" t="s">
        <v>506</v>
      </c>
      <c r="L64" s="11" t="s">
        <v>3566</v>
      </c>
      <c r="M64" s="91" t="str">
        <f t="shared" si="0"/>
        <v/>
      </c>
      <c r="N64" s="91"/>
      <c r="O64" s="91"/>
      <c r="P64" s="91"/>
      <c r="Q64" s="91"/>
      <c r="R64" s="91"/>
      <c r="S64" s="91"/>
      <c r="V64" s="92">
        <v>44329</v>
      </c>
      <c r="W64" s="11" t="s">
        <v>6899</v>
      </c>
      <c r="AI64" s="11">
        <v>800</v>
      </c>
      <c r="AJ64" s="11">
        <v>127987.2</v>
      </c>
      <c r="AK64" s="249"/>
      <c r="AN64" s="91">
        <v>1003156165</v>
      </c>
      <c r="AO64" s="11">
        <v>1.1000000000000001</v>
      </c>
    </row>
    <row r="65" spans="1:41" ht="19.5" hidden="1" customHeight="1" x14ac:dyDescent="0.25">
      <c r="A65" s="11" t="s">
        <v>6928</v>
      </c>
      <c r="B65" s="11">
        <v>13172566</v>
      </c>
      <c r="C65" s="384" t="s">
        <v>6160</v>
      </c>
      <c r="D65" s="11" t="s">
        <v>6129</v>
      </c>
      <c r="E65" s="11">
        <v>903299</v>
      </c>
      <c r="F65" s="17">
        <v>44243</v>
      </c>
      <c r="G65" s="11" t="s">
        <v>5325</v>
      </c>
      <c r="I65" s="11" t="s">
        <v>3904</v>
      </c>
      <c r="J65" s="11" t="s">
        <v>5326</v>
      </c>
      <c r="L65" s="11" t="s">
        <v>3566</v>
      </c>
      <c r="M65" s="91" t="str">
        <f t="shared" si="0"/>
        <v/>
      </c>
      <c r="N65" s="91"/>
      <c r="O65" s="91"/>
      <c r="P65" s="91"/>
      <c r="Q65" s="91"/>
      <c r="R65" s="91"/>
      <c r="S65" s="91"/>
      <c r="V65" s="92">
        <v>44391</v>
      </c>
      <c r="W65" s="91" t="s">
        <v>5326</v>
      </c>
      <c r="X65" s="91"/>
      <c r="Y65" s="91"/>
      <c r="Z65" s="91"/>
      <c r="AA65" s="91"/>
      <c r="AB65" s="91"/>
      <c r="AC65" s="91"/>
      <c r="AD65" s="91"/>
      <c r="AE65" s="91"/>
      <c r="AF65" s="91"/>
      <c r="AG65" s="91"/>
      <c r="AH65" s="91"/>
      <c r="AI65" s="11">
        <v>45629</v>
      </c>
      <c r="AJ65" s="11">
        <v>98631.77</v>
      </c>
      <c r="AK65" s="249">
        <f>AI65/AJ65</f>
        <v>0.46261970154241377</v>
      </c>
      <c r="AL65" s="11">
        <v>32380.95</v>
      </c>
      <c r="AM65" s="91"/>
      <c r="AN65" s="91">
        <v>1003156165</v>
      </c>
      <c r="AO65" s="11">
        <v>1.1000000000000001</v>
      </c>
    </row>
    <row r="66" spans="1:41" ht="21" hidden="1" customHeight="1" x14ac:dyDescent="0.25">
      <c r="A66" s="11" t="s">
        <v>6929</v>
      </c>
      <c r="B66" s="11">
        <v>13168995</v>
      </c>
      <c r="C66" s="384" t="s">
        <v>5319</v>
      </c>
      <c r="D66" s="11" t="s">
        <v>5320</v>
      </c>
      <c r="E66" s="11">
        <v>960723</v>
      </c>
      <c r="F66" s="17">
        <v>44243</v>
      </c>
      <c r="G66" s="11" t="s">
        <v>5325</v>
      </c>
      <c r="I66" s="11" t="s">
        <v>5320</v>
      </c>
      <c r="J66" s="11" t="s">
        <v>5326</v>
      </c>
      <c r="M66" s="91" t="str">
        <f t="shared" si="0"/>
        <v/>
      </c>
      <c r="N66" s="91"/>
      <c r="O66" s="91"/>
      <c r="P66" s="91"/>
      <c r="Q66" s="91"/>
      <c r="R66" s="91"/>
      <c r="S66" s="91"/>
      <c r="V66" s="92">
        <v>44403</v>
      </c>
      <c r="W66" s="91" t="s">
        <v>5326</v>
      </c>
      <c r="X66" s="91"/>
      <c r="Y66" s="91"/>
      <c r="Z66" s="91"/>
      <c r="AA66" s="91"/>
      <c r="AB66" s="91"/>
      <c r="AC66" s="91"/>
      <c r="AD66" s="91"/>
      <c r="AE66" s="91"/>
      <c r="AF66" s="91"/>
      <c r="AG66" s="91"/>
      <c r="AH66" s="91"/>
      <c r="AI66" s="11">
        <v>11653</v>
      </c>
      <c r="AJ66" s="11">
        <v>22000</v>
      </c>
      <c r="AK66" s="249">
        <f>AI66/AJ66</f>
        <v>0.52968181818181814</v>
      </c>
      <c r="AM66" s="91"/>
      <c r="AN66" s="91">
        <v>1003156165</v>
      </c>
      <c r="AO66" s="11">
        <v>1.1000000000000001</v>
      </c>
    </row>
    <row r="67" spans="1:41" ht="19.5" hidden="1" customHeight="1" x14ac:dyDescent="0.25">
      <c r="A67" s="11" t="s">
        <v>6930</v>
      </c>
      <c r="B67" s="11">
        <v>12471196</v>
      </c>
      <c r="C67" s="384" t="s">
        <v>7875</v>
      </c>
      <c r="D67" s="11" t="s">
        <v>6931</v>
      </c>
      <c r="E67" s="11">
        <v>886362</v>
      </c>
      <c r="F67" s="17">
        <v>44243</v>
      </c>
      <c r="G67" s="11" t="s">
        <v>5325</v>
      </c>
      <c r="I67" s="11" t="s">
        <v>4672</v>
      </c>
      <c r="J67" s="11" t="s">
        <v>5326</v>
      </c>
      <c r="L67" s="11" t="s">
        <v>3566</v>
      </c>
      <c r="M67" s="91" t="str">
        <f t="shared" ref="M67:M98" si="2">IF(J67&lt;&gt;"Scrap",IF(AI67/AJ67&gt;0.6,"HIGH COST",""),"")</f>
        <v/>
      </c>
      <c r="N67" s="91"/>
      <c r="O67" s="91"/>
      <c r="P67" s="91"/>
      <c r="Q67" s="91"/>
      <c r="R67" s="91"/>
      <c r="S67" s="91"/>
      <c r="V67" s="92">
        <v>44446</v>
      </c>
      <c r="W67" s="91" t="s">
        <v>5326</v>
      </c>
      <c r="X67" s="91"/>
      <c r="Y67" s="91"/>
      <c r="Z67" s="91"/>
      <c r="AA67" s="91"/>
      <c r="AB67" s="91"/>
      <c r="AC67" s="91"/>
      <c r="AD67" s="91"/>
      <c r="AE67" s="91"/>
      <c r="AF67" s="91"/>
      <c r="AG67" s="91"/>
      <c r="AH67" s="91"/>
      <c r="AI67" s="11">
        <v>60650</v>
      </c>
      <c r="AJ67" s="11">
        <v>120582.06</v>
      </c>
      <c r="AK67" s="249">
        <f>AI67/AJ67</f>
        <v>0.5029769768405018</v>
      </c>
      <c r="AM67" s="91"/>
      <c r="AN67" s="91">
        <v>1003156212</v>
      </c>
      <c r="AO67" s="11">
        <v>1.1000000000000001</v>
      </c>
    </row>
    <row r="68" spans="1:41" ht="21" hidden="1" customHeight="1" x14ac:dyDescent="0.25">
      <c r="A68" s="11" t="s">
        <v>6932</v>
      </c>
      <c r="B68" s="11">
        <v>13177985</v>
      </c>
      <c r="C68" s="384" t="s">
        <v>9387</v>
      </c>
      <c r="D68" s="11" t="s">
        <v>6933</v>
      </c>
      <c r="E68" s="11">
        <v>1094991</v>
      </c>
      <c r="F68" s="17">
        <v>44243</v>
      </c>
      <c r="G68" s="11" t="s">
        <v>5325</v>
      </c>
      <c r="I68" s="11" t="s">
        <v>6933</v>
      </c>
      <c r="J68" s="11" t="s">
        <v>5326</v>
      </c>
      <c r="L68" s="11" t="s">
        <v>3566</v>
      </c>
      <c r="M68" s="91" t="str">
        <f t="shared" si="2"/>
        <v/>
      </c>
      <c r="N68" s="91"/>
      <c r="O68" s="91"/>
      <c r="P68" s="91"/>
      <c r="Q68" s="91"/>
      <c r="R68" s="91"/>
      <c r="S68" s="91"/>
      <c r="V68" s="92">
        <v>44446</v>
      </c>
      <c r="W68" s="91" t="s">
        <v>5326</v>
      </c>
      <c r="X68" s="91"/>
      <c r="Y68" s="91"/>
      <c r="Z68" s="91"/>
      <c r="AA68" s="91"/>
      <c r="AB68" s="91"/>
      <c r="AC68" s="91"/>
      <c r="AD68" s="91"/>
      <c r="AE68" s="91"/>
      <c r="AF68" s="91"/>
      <c r="AG68" s="91"/>
      <c r="AH68" s="91"/>
      <c r="AI68" s="11">
        <v>90226</v>
      </c>
      <c r="AJ68" s="11">
        <v>154150.94</v>
      </c>
      <c r="AK68" s="249">
        <f>AI68/AJ68</f>
        <v>0.58530943762003651</v>
      </c>
      <c r="AL68" s="11">
        <v>98631.77</v>
      </c>
      <c r="AM68" s="91"/>
      <c r="AN68" s="91">
        <v>1003156212</v>
      </c>
      <c r="AO68" s="11">
        <v>1.2</v>
      </c>
    </row>
    <row r="69" spans="1:41" ht="19.5" hidden="1" customHeight="1" x14ac:dyDescent="0.25">
      <c r="A69" s="11" t="s">
        <v>6934</v>
      </c>
      <c r="B69" s="11">
        <v>13203724</v>
      </c>
      <c r="C69" s="1" t="s">
        <v>5319</v>
      </c>
      <c r="D69" s="11" t="s">
        <v>6935</v>
      </c>
      <c r="E69" s="11">
        <v>1084341</v>
      </c>
      <c r="F69" s="17">
        <v>44243</v>
      </c>
      <c r="G69" s="11" t="s">
        <v>5325</v>
      </c>
      <c r="I69" s="11" t="s">
        <v>6935</v>
      </c>
      <c r="J69" s="11" t="s">
        <v>506</v>
      </c>
      <c r="M69" s="91" t="str">
        <f t="shared" si="2"/>
        <v/>
      </c>
      <c r="N69" s="91"/>
      <c r="O69" s="91"/>
      <c r="P69" s="91"/>
      <c r="Q69" s="91"/>
      <c r="R69" s="91"/>
      <c r="S69" s="91"/>
      <c r="V69" s="92">
        <v>44329</v>
      </c>
      <c r="W69" s="91" t="s">
        <v>6899</v>
      </c>
      <c r="X69" s="91"/>
      <c r="Y69" s="91"/>
      <c r="Z69" s="91"/>
      <c r="AA69" s="91"/>
      <c r="AB69" s="91"/>
      <c r="AC69" s="91"/>
      <c r="AD69" s="91"/>
      <c r="AE69" s="91"/>
      <c r="AF69" s="91"/>
      <c r="AG69" s="91"/>
      <c r="AH69" s="91"/>
      <c r="AI69" s="11">
        <v>800</v>
      </c>
      <c r="AJ69" s="11">
        <v>22000</v>
      </c>
      <c r="AK69" s="249"/>
      <c r="AM69" s="91"/>
      <c r="AN69" s="91">
        <v>1003156212</v>
      </c>
      <c r="AO69" s="11">
        <v>1.1000000000000001</v>
      </c>
    </row>
    <row r="70" spans="1:41" ht="19.5" hidden="1" customHeight="1" x14ac:dyDescent="0.25">
      <c r="A70" s="11" t="s">
        <v>6936</v>
      </c>
      <c r="B70" s="11">
        <v>13283018</v>
      </c>
      <c r="C70" s="384" t="s">
        <v>5328</v>
      </c>
      <c r="D70" s="11" t="s">
        <v>6092</v>
      </c>
      <c r="E70" s="11">
        <v>1080537</v>
      </c>
      <c r="F70" s="17">
        <v>44243</v>
      </c>
      <c r="G70" s="11" t="s">
        <v>5325</v>
      </c>
      <c r="I70" s="11" t="s">
        <v>5329</v>
      </c>
      <c r="J70" s="11" t="s">
        <v>5326</v>
      </c>
      <c r="M70" s="91" t="str">
        <f t="shared" si="2"/>
        <v/>
      </c>
      <c r="N70" s="91"/>
      <c r="O70" s="91"/>
      <c r="P70" s="91"/>
      <c r="Q70" s="91"/>
      <c r="R70" s="91"/>
      <c r="S70" s="91"/>
      <c r="V70" s="92">
        <v>44363</v>
      </c>
      <c r="W70" s="91" t="s">
        <v>5326</v>
      </c>
      <c r="X70" s="91"/>
      <c r="Y70" s="91"/>
      <c r="Z70" s="91"/>
      <c r="AA70" s="91"/>
      <c r="AB70" s="91"/>
      <c r="AC70" s="91"/>
      <c r="AD70" s="91"/>
      <c r="AE70" s="91"/>
      <c r="AF70" s="91"/>
      <c r="AG70" s="91"/>
      <c r="AH70" s="91"/>
      <c r="AI70" s="11">
        <v>18330</v>
      </c>
      <c r="AJ70" s="11">
        <v>62439.02</v>
      </c>
      <c r="AK70" s="249">
        <f>AI70/AJ70</f>
        <v>0.2935664268913894</v>
      </c>
      <c r="AM70" s="91"/>
      <c r="AN70" s="91">
        <v>1003156232</v>
      </c>
      <c r="AO70" s="11">
        <v>1.2</v>
      </c>
    </row>
    <row r="71" spans="1:41" ht="19.5" hidden="1" customHeight="1" x14ac:dyDescent="0.25">
      <c r="A71" s="11" t="s">
        <v>6937</v>
      </c>
      <c r="B71" s="11">
        <v>13094645</v>
      </c>
      <c r="C71" s="384" t="s">
        <v>33</v>
      </c>
      <c r="D71" s="11" t="s">
        <v>664</v>
      </c>
      <c r="E71" s="11">
        <v>1032847</v>
      </c>
      <c r="F71" s="17">
        <v>44243</v>
      </c>
      <c r="G71" s="11" t="s">
        <v>5325</v>
      </c>
      <c r="I71" s="11" t="s">
        <v>4690</v>
      </c>
      <c r="J71" s="11" t="s">
        <v>5326</v>
      </c>
      <c r="M71" s="91" t="str">
        <f t="shared" si="2"/>
        <v/>
      </c>
      <c r="N71" s="91"/>
      <c r="O71" s="91"/>
      <c r="P71" s="91"/>
      <c r="Q71" s="91"/>
      <c r="R71" s="91"/>
      <c r="S71" s="91"/>
      <c r="V71" s="92">
        <v>44370</v>
      </c>
      <c r="W71" s="91" t="s">
        <v>5326</v>
      </c>
      <c r="X71" s="91"/>
      <c r="Y71" s="91"/>
      <c r="Z71" s="91"/>
      <c r="AA71" s="91"/>
      <c r="AB71" s="91"/>
      <c r="AC71" s="91"/>
      <c r="AD71" s="91"/>
      <c r="AE71" s="91"/>
      <c r="AF71" s="91"/>
      <c r="AG71" s="91"/>
      <c r="AH71" s="91"/>
      <c r="AI71" s="11">
        <v>17273</v>
      </c>
      <c r="AJ71" s="11">
        <v>42664.3</v>
      </c>
      <c r="AK71" s="249">
        <f>AI71/AJ71</f>
        <v>0.4048583944890693</v>
      </c>
      <c r="AM71" s="91"/>
      <c r="AN71" s="91">
        <v>1003156213</v>
      </c>
      <c r="AO71" s="11">
        <v>1.2</v>
      </c>
    </row>
    <row r="72" spans="1:41" ht="19.5" hidden="1" customHeight="1" x14ac:dyDescent="0.25">
      <c r="A72" s="11" t="s">
        <v>6938</v>
      </c>
      <c r="B72" s="11">
        <v>12998434</v>
      </c>
      <c r="C72" s="1" t="s">
        <v>5319</v>
      </c>
      <c r="D72" s="11" t="s">
        <v>5320</v>
      </c>
      <c r="E72" s="11">
        <v>960723</v>
      </c>
      <c r="F72" s="17">
        <v>44243</v>
      </c>
      <c r="G72" s="11" t="s">
        <v>5325</v>
      </c>
      <c r="I72" s="11" t="s">
        <v>5320</v>
      </c>
      <c r="J72" s="11" t="s">
        <v>506</v>
      </c>
      <c r="M72" s="91" t="str">
        <f t="shared" si="2"/>
        <v/>
      </c>
      <c r="N72" s="91"/>
      <c r="O72" s="91"/>
      <c r="P72" s="91"/>
      <c r="Q72" s="91"/>
      <c r="R72" s="91"/>
      <c r="S72" s="91"/>
      <c r="V72" s="92">
        <v>44329</v>
      </c>
      <c r="W72" s="91" t="s">
        <v>6899</v>
      </c>
      <c r="X72" s="91"/>
      <c r="Y72" s="91"/>
      <c r="Z72" s="91"/>
      <c r="AA72" s="91"/>
      <c r="AB72" s="91"/>
      <c r="AC72" s="91"/>
      <c r="AD72" s="91"/>
      <c r="AE72" s="91"/>
      <c r="AF72" s="91"/>
      <c r="AG72" s="91"/>
      <c r="AH72" s="91"/>
      <c r="AI72" s="11">
        <v>800</v>
      </c>
      <c r="AJ72" s="11">
        <v>22000</v>
      </c>
      <c r="AK72" s="249"/>
      <c r="AM72" s="91"/>
      <c r="AN72" s="91">
        <v>1003156213</v>
      </c>
      <c r="AO72" s="11">
        <v>1.2</v>
      </c>
    </row>
    <row r="73" spans="1:41" ht="19.5" hidden="1" customHeight="1" x14ac:dyDescent="0.25">
      <c r="A73" s="11" t="s">
        <v>6939</v>
      </c>
      <c r="B73" s="11">
        <v>13111880</v>
      </c>
      <c r="C73" s="1" t="s">
        <v>6160</v>
      </c>
      <c r="D73" s="11" t="s">
        <v>3908</v>
      </c>
      <c r="E73" s="11">
        <v>1083976</v>
      </c>
      <c r="F73" s="17">
        <v>44243</v>
      </c>
      <c r="G73" s="11" t="s">
        <v>5325</v>
      </c>
      <c r="I73" s="11" t="s">
        <v>3908</v>
      </c>
      <c r="J73" s="11" t="s">
        <v>506</v>
      </c>
      <c r="M73" s="91" t="str">
        <f t="shared" si="2"/>
        <v/>
      </c>
      <c r="N73" s="91"/>
      <c r="O73" s="91"/>
      <c r="P73" s="91"/>
      <c r="Q73" s="91"/>
      <c r="R73" s="91"/>
      <c r="S73" s="91"/>
      <c r="V73" s="92">
        <v>44404</v>
      </c>
      <c r="W73" s="91" t="s">
        <v>6940</v>
      </c>
      <c r="X73" s="91"/>
      <c r="Y73" s="91"/>
      <c r="Z73" s="91"/>
      <c r="AA73" s="91"/>
      <c r="AB73" s="91"/>
      <c r="AC73" s="91"/>
      <c r="AD73" s="91"/>
      <c r="AE73" s="91"/>
      <c r="AF73" s="91"/>
      <c r="AG73" s="91"/>
      <c r="AH73" s="91"/>
      <c r="AI73" s="11">
        <v>800</v>
      </c>
      <c r="AJ73" s="11">
        <v>127987.2</v>
      </c>
      <c r="AK73" s="249">
        <f>AI73/AJ73</f>
        <v>6.2506250625062511E-3</v>
      </c>
      <c r="AM73" s="91"/>
      <c r="AN73" s="91">
        <v>1003156213</v>
      </c>
      <c r="AO73" s="11">
        <v>1.2</v>
      </c>
    </row>
    <row r="74" spans="1:41" ht="19.5" hidden="1" customHeight="1" x14ac:dyDescent="0.25">
      <c r="A74" s="11" t="s">
        <v>6941</v>
      </c>
      <c r="B74" s="11">
        <v>13149213</v>
      </c>
      <c r="C74" s="384" t="s">
        <v>33</v>
      </c>
      <c r="D74" s="11" t="s">
        <v>664</v>
      </c>
      <c r="E74" s="11">
        <v>1032847</v>
      </c>
      <c r="F74" s="17">
        <v>44243</v>
      </c>
      <c r="G74" s="11" t="s">
        <v>5325</v>
      </c>
      <c r="I74" s="11" t="s">
        <v>4690</v>
      </c>
      <c r="J74" s="11" t="s">
        <v>5326</v>
      </c>
      <c r="M74" s="91" t="str">
        <f t="shared" si="2"/>
        <v/>
      </c>
      <c r="N74" s="91"/>
      <c r="O74" s="91"/>
      <c r="P74" s="91"/>
      <c r="Q74" s="91"/>
      <c r="R74" s="91"/>
      <c r="S74" s="91"/>
      <c r="V74" s="92">
        <v>44370</v>
      </c>
      <c r="W74" s="91" t="s">
        <v>5326</v>
      </c>
      <c r="X74" s="91"/>
      <c r="Y74" s="91"/>
      <c r="Z74" s="91"/>
      <c r="AA74" s="91"/>
      <c r="AB74" s="91"/>
      <c r="AC74" s="91"/>
      <c r="AD74" s="91"/>
      <c r="AE74" s="91"/>
      <c r="AF74" s="91"/>
      <c r="AG74" s="91"/>
      <c r="AH74" s="91"/>
      <c r="AI74" s="11">
        <v>9630</v>
      </c>
      <c r="AJ74" s="11">
        <v>42664.3</v>
      </c>
      <c r="AK74" s="249">
        <f>AI74/AJ74</f>
        <v>0.22571564516469272</v>
      </c>
      <c r="AM74" s="91"/>
      <c r="AN74" s="91">
        <v>1003156213</v>
      </c>
      <c r="AO74" s="11">
        <v>1.2</v>
      </c>
    </row>
    <row r="75" spans="1:41" ht="19.5" hidden="1" customHeight="1" x14ac:dyDescent="0.25">
      <c r="A75" s="11" t="s">
        <v>6942</v>
      </c>
      <c r="B75" s="11">
        <v>13022880</v>
      </c>
      <c r="C75" s="384" t="s">
        <v>54</v>
      </c>
      <c r="D75" s="11" t="s">
        <v>6812</v>
      </c>
      <c r="E75" s="11">
        <v>1054398</v>
      </c>
      <c r="F75" s="17">
        <v>44243</v>
      </c>
      <c r="G75" s="11" t="s">
        <v>5325</v>
      </c>
      <c r="I75" s="11" t="s">
        <v>146</v>
      </c>
      <c r="J75" s="11" t="s">
        <v>5326</v>
      </c>
      <c r="M75" s="91" t="str">
        <f t="shared" si="2"/>
        <v/>
      </c>
      <c r="N75" s="91"/>
      <c r="O75" s="91"/>
      <c r="P75" s="91"/>
      <c r="Q75" s="91"/>
      <c r="R75" s="91"/>
      <c r="S75" s="91"/>
      <c r="V75" s="92">
        <v>44370</v>
      </c>
      <c r="W75" s="91" t="s">
        <v>5326</v>
      </c>
      <c r="X75" s="91"/>
      <c r="Y75" s="91"/>
      <c r="Z75" s="91"/>
      <c r="AA75" s="91"/>
      <c r="AB75" s="91"/>
      <c r="AC75" s="91"/>
      <c r="AD75" s="91"/>
      <c r="AE75" s="91"/>
      <c r="AF75" s="91"/>
      <c r="AG75" s="91"/>
      <c r="AH75" s="91"/>
      <c r="AI75" s="11">
        <v>14648</v>
      </c>
      <c r="AJ75" s="11">
        <v>78146.81</v>
      </c>
      <c r="AK75" s="249">
        <f>AI75/AJ75</f>
        <v>0.187442072171596</v>
      </c>
      <c r="AL75" s="11">
        <v>32380.95</v>
      </c>
      <c r="AM75" s="91"/>
      <c r="AN75" s="91">
        <v>1003156216</v>
      </c>
      <c r="AO75" s="11">
        <v>1.2</v>
      </c>
    </row>
    <row r="76" spans="1:41" ht="19.5" hidden="1" customHeight="1" x14ac:dyDescent="0.25">
      <c r="A76" s="11" t="s">
        <v>6943</v>
      </c>
      <c r="B76" s="11">
        <v>13172563</v>
      </c>
      <c r="C76" s="1" t="s">
        <v>54</v>
      </c>
      <c r="D76" s="11" t="s">
        <v>4567</v>
      </c>
      <c r="E76" s="11">
        <v>1059146</v>
      </c>
      <c r="F76" s="17">
        <v>44243</v>
      </c>
      <c r="G76" s="11" t="s">
        <v>5325</v>
      </c>
      <c r="I76" s="11" t="s">
        <v>4567</v>
      </c>
      <c r="J76" s="11" t="s">
        <v>6908</v>
      </c>
      <c r="M76" s="91" t="str">
        <f t="shared" si="2"/>
        <v/>
      </c>
      <c r="N76" s="91"/>
      <c r="O76" s="91"/>
      <c r="P76" s="91"/>
      <c r="Q76" s="91"/>
      <c r="R76" s="91"/>
      <c r="S76" s="91"/>
      <c r="V76" s="92">
        <v>44329</v>
      </c>
      <c r="W76" s="11" t="s">
        <v>6899</v>
      </c>
      <c r="AI76" s="11">
        <v>800</v>
      </c>
      <c r="AJ76" s="11">
        <v>41733.54</v>
      </c>
      <c r="AK76" s="249"/>
      <c r="AN76" s="91">
        <v>1003156216</v>
      </c>
      <c r="AO76" s="11">
        <v>1.2</v>
      </c>
    </row>
    <row r="77" spans="1:41" ht="19.5" hidden="1" customHeight="1" x14ac:dyDescent="0.25">
      <c r="A77" s="11" t="s">
        <v>6944</v>
      </c>
      <c r="B77" s="11">
        <v>13149254</v>
      </c>
      <c r="C77" s="384" t="s">
        <v>6160</v>
      </c>
      <c r="D77" s="11" t="s">
        <v>6129</v>
      </c>
      <c r="E77" s="11">
        <v>903299</v>
      </c>
      <c r="F77" s="17">
        <v>44243</v>
      </c>
      <c r="G77" s="11" t="s">
        <v>5325</v>
      </c>
      <c r="I77" s="11" t="s">
        <v>3904</v>
      </c>
      <c r="J77" s="11" t="s">
        <v>5326</v>
      </c>
      <c r="M77" s="91" t="str">
        <f t="shared" si="2"/>
        <v/>
      </c>
      <c r="N77" s="91"/>
      <c r="O77" s="91"/>
      <c r="P77" s="91"/>
      <c r="Q77" s="91"/>
      <c r="R77" s="91"/>
      <c r="S77" s="91"/>
      <c r="V77" s="92">
        <v>44403</v>
      </c>
      <c r="W77" s="91" t="s">
        <v>5326</v>
      </c>
      <c r="X77" s="91"/>
      <c r="Y77" s="91"/>
      <c r="Z77" s="91"/>
      <c r="AA77" s="91"/>
      <c r="AB77" s="91"/>
      <c r="AC77" s="91"/>
      <c r="AD77" s="91"/>
      <c r="AE77" s="91"/>
      <c r="AF77" s="91"/>
      <c r="AG77" s="91"/>
      <c r="AH77" s="91"/>
      <c r="AI77" s="11">
        <v>39684</v>
      </c>
      <c r="AJ77" s="11">
        <v>98631.77</v>
      </c>
      <c r="AK77" s="249">
        <f t="shared" ref="AK77:AK92" si="3">AI77/AJ77</f>
        <v>0.40234500506277032</v>
      </c>
      <c r="AM77" s="91"/>
      <c r="AN77" s="91">
        <v>1003156216</v>
      </c>
      <c r="AO77" s="11">
        <v>1.2</v>
      </c>
    </row>
    <row r="78" spans="1:41" ht="19.5" hidden="1" customHeight="1" x14ac:dyDescent="0.25">
      <c r="A78" s="11" t="s">
        <v>6945</v>
      </c>
      <c r="B78" s="11">
        <v>13261219</v>
      </c>
      <c r="C78" s="384" t="s">
        <v>33</v>
      </c>
      <c r="D78" s="11" t="s">
        <v>4690</v>
      </c>
      <c r="E78" s="11">
        <v>1108037</v>
      </c>
      <c r="F78" s="17">
        <v>44243</v>
      </c>
      <c r="G78" s="11" t="s">
        <v>5325</v>
      </c>
      <c r="I78" s="11" t="s">
        <v>4690</v>
      </c>
      <c r="J78" s="11" t="s">
        <v>5326</v>
      </c>
      <c r="M78" s="91" t="str">
        <f t="shared" si="2"/>
        <v/>
      </c>
      <c r="N78" s="91"/>
      <c r="O78" s="91"/>
      <c r="P78" s="91"/>
      <c r="Q78" s="91"/>
      <c r="R78" s="91"/>
      <c r="S78" s="91"/>
      <c r="V78" s="92">
        <v>44370</v>
      </c>
      <c r="W78" s="91" t="s">
        <v>5326</v>
      </c>
      <c r="X78" s="91"/>
      <c r="Y78" s="91"/>
      <c r="Z78" s="91"/>
      <c r="AA78" s="91"/>
      <c r="AB78" s="91"/>
      <c r="AC78" s="91"/>
      <c r="AD78" s="91"/>
      <c r="AE78" s="91"/>
      <c r="AF78" s="91"/>
      <c r="AG78" s="91"/>
      <c r="AH78" s="91"/>
      <c r="AI78" s="11">
        <v>10445</v>
      </c>
      <c r="AJ78" s="11">
        <v>42664.3</v>
      </c>
      <c r="AK78" s="249">
        <f t="shared" si="3"/>
        <v>0.24481826726326225</v>
      </c>
      <c r="AL78" s="11">
        <v>62439.02</v>
      </c>
      <c r="AM78" s="91"/>
      <c r="AN78" s="91">
        <v>1003156216</v>
      </c>
      <c r="AO78" s="11">
        <v>1.2</v>
      </c>
    </row>
    <row r="79" spans="1:41" ht="19.5" hidden="1" customHeight="1" x14ac:dyDescent="0.25">
      <c r="A79" s="11" t="s">
        <v>6946</v>
      </c>
      <c r="B79" s="11">
        <v>13267649</v>
      </c>
      <c r="C79" s="384" t="s">
        <v>5328</v>
      </c>
      <c r="D79" s="11" t="s">
        <v>6092</v>
      </c>
      <c r="E79" s="11">
        <v>1080537</v>
      </c>
      <c r="F79" s="17">
        <v>44243</v>
      </c>
      <c r="G79" s="11" t="s">
        <v>5325</v>
      </c>
      <c r="I79" s="11" t="s">
        <v>5329</v>
      </c>
      <c r="J79" s="11" t="s">
        <v>5326</v>
      </c>
      <c r="L79" s="11" t="s">
        <v>3566</v>
      </c>
      <c r="M79" s="91" t="str">
        <f t="shared" si="2"/>
        <v/>
      </c>
      <c r="N79" s="91"/>
      <c r="O79" s="91"/>
      <c r="P79" s="91"/>
      <c r="Q79" s="91"/>
      <c r="R79" s="91"/>
      <c r="S79" s="91"/>
      <c r="V79" s="92">
        <v>44388</v>
      </c>
      <c r="W79" s="91" t="s">
        <v>5326</v>
      </c>
      <c r="X79" s="91"/>
      <c r="Y79" s="91"/>
      <c r="Z79" s="91"/>
      <c r="AA79" s="91"/>
      <c r="AB79" s="91"/>
      <c r="AC79" s="91"/>
      <c r="AD79" s="91"/>
      <c r="AE79" s="91"/>
      <c r="AF79" s="91"/>
      <c r="AG79" s="91"/>
      <c r="AH79" s="91"/>
      <c r="AI79" s="11">
        <v>26558</v>
      </c>
      <c r="AJ79" s="11">
        <v>62439.02</v>
      </c>
      <c r="AK79" s="249">
        <f t="shared" si="3"/>
        <v>0.42534299865692959</v>
      </c>
      <c r="AM79" s="91"/>
      <c r="AN79" s="91">
        <v>1003156229</v>
      </c>
      <c r="AO79" s="11">
        <v>1.2</v>
      </c>
    </row>
    <row r="80" spans="1:41" ht="15.75" hidden="1" customHeight="1" x14ac:dyDescent="0.25">
      <c r="A80" s="11" t="s">
        <v>6947</v>
      </c>
      <c r="B80" s="11">
        <v>13206945</v>
      </c>
      <c r="C80" s="1" t="s">
        <v>5334</v>
      </c>
      <c r="D80" s="11" t="s">
        <v>4672</v>
      </c>
      <c r="E80" s="11">
        <v>1095217</v>
      </c>
      <c r="F80" s="17">
        <v>44243</v>
      </c>
      <c r="G80" s="11" t="s">
        <v>5325</v>
      </c>
      <c r="I80" s="11" t="s">
        <v>4672</v>
      </c>
      <c r="J80" s="11" t="s">
        <v>6908</v>
      </c>
      <c r="L80" s="11" t="s">
        <v>3566</v>
      </c>
      <c r="M80" s="91" t="str">
        <f t="shared" si="2"/>
        <v/>
      </c>
      <c r="N80" s="91"/>
      <c r="O80" s="91"/>
      <c r="P80" s="91"/>
      <c r="Q80" s="91"/>
      <c r="R80" s="91"/>
      <c r="S80" s="91"/>
      <c r="V80" s="92">
        <v>44329</v>
      </c>
      <c r="W80" s="91" t="s">
        <v>6899</v>
      </c>
      <c r="X80" s="91"/>
      <c r="Y80" s="91"/>
      <c r="Z80" s="91"/>
      <c r="AA80" s="91"/>
      <c r="AB80" s="91"/>
      <c r="AC80" s="91"/>
      <c r="AD80" s="91"/>
      <c r="AE80" s="91"/>
      <c r="AF80" s="91"/>
      <c r="AG80" s="91"/>
      <c r="AH80" s="91"/>
      <c r="AI80" s="11">
        <v>800</v>
      </c>
      <c r="AJ80" s="11">
        <v>82340</v>
      </c>
      <c r="AK80" s="249">
        <f t="shared" si="3"/>
        <v>9.7158124848190433E-3</v>
      </c>
      <c r="AM80" s="91"/>
      <c r="AN80" s="91">
        <v>1003156229</v>
      </c>
      <c r="AO80" s="11">
        <v>1.2</v>
      </c>
    </row>
    <row r="81" spans="1:41" ht="19.5" hidden="1" customHeight="1" x14ac:dyDescent="0.25">
      <c r="A81" s="11" t="s">
        <v>6948</v>
      </c>
      <c r="B81" s="11">
        <v>13283020</v>
      </c>
      <c r="C81" s="384" t="s">
        <v>5328</v>
      </c>
      <c r="D81" s="11" t="s">
        <v>6092</v>
      </c>
      <c r="E81" s="11">
        <v>1080537</v>
      </c>
      <c r="F81" s="17">
        <v>44243</v>
      </c>
      <c r="G81" s="11" t="s">
        <v>5325</v>
      </c>
      <c r="I81" s="11" t="s">
        <v>5329</v>
      </c>
      <c r="J81" s="11" t="s">
        <v>5326</v>
      </c>
      <c r="M81" s="91" t="str">
        <f t="shared" si="2"/>
        <v/>
      </c>
      <c r="N81" s="91"/>
      <c r="O81" s="91"/>
      <c r="P81" s="91"/>
      <c r="Q81" s="91"/>
      <c r="R81" s="91"/>
      <c r="S81" s="91"/>
      <c r="V81" s="92">
        <v>44369</v>
      </c>
      <c r="W81" s="91" t="s">
        <v>5326</v>
      </c>
      <c r="X81" s="91"/>
      <c r="Y81" s="91"/>
      <c r="Z81" s="91"/>
      <c r="AA81" s="91"/>
      <c r="AB81" s="91"/>
      <c r="AC81" s="91"/>
      <c r="AD81" s="91"/>
      <c r="AE81" s="91"/>
      <c r="AF81" s="91"/>
      <c r="AG81" s="91"/>
      <c r="AH81" s="91"/>
      <c r="AI81" s="11">
        <v>19628</v>
      </c>
      <c r="AJ81" s="11">
        <v>62439.02</v>
      </c>
      <c r="AK81" s="249">
        <f t="shared" si="3"/>
        <v>0.31435470960306555</v>
      </c>
      <c r="AL81" s="11">
        <v>78936.17</v>
      </c>
      <c r="AM81" s="91"/>
      <c r="AN81" s="91">
        <v>1003156149</v>
      </c>
      <c r="AO81" s="11">
        <v>1.1000000000000001</v>
      </c>
    </row>
    <row r="82" spans="1:41" ht="19.5" hidden="1" customHeight="1" x14ac:dyDescent="0.25">
      <c r="A82" s="11" t="s">
        <v>6949</v>
      </c>
      <c r="B82" s="11">
        <v>13172297</v>
      </c>
      <c r="C82" s="384" t="s">
        <v>6160</v>
      </c>
      <c r="D82" s="11" t="s">
        <v>4389</v>
      </c>
      <c r="E82" s="11">
        <v>1023917</v>
      </c>
      <c r="F82" s="17">
        <v>44243</v>
      </c>
      <c r="G82" s="11" t="s">
        <v>5325</v>
      </c>
      <c r="I82" s="11" t="s">
        <v>4389</v>
      </c>
      <c r="J82" s="11" t="s">
        <v>5326</v>
      </c>
      <c r="M82" s="91" t="str">
        <f t="shared" si="2"/>
        <v/>
      </c>
      <c r="N82" s="91"/>
      <c r="O82" s="91"/>
      <c r="P82" s="91"/>
      <c r="Q82" s="91"/>
      <c r="R82" s="91"/>
      <c r="S82" s="91"/>
      <c r="V82" s="92">
        <v>44375</v>
      </c>
      <c r="W82" s="11" t="s">
        <v>5326</v>
      </c>
      <c r="AI82" s="11">
        <v>22468</v>
      </c>
      <c r="AJ82" s="11">
        <v>134956.79999999999</v>
      </c>
      <c r="AK82" s="249">
        <f t="shared" si="3"/>
        <v>0.1664829041589605</v>
      </c>
      <c r="AN82" s="91">
        <v>1003156229</v>
      </c>
      <c r="AO82" s="11">
        <v>1.2</v>
      </c>
    </row>
    <row r="83" spans="1:41" ht="19.5" hidden="1" customHeight="1" x14ac:dyDescent="0.25">
      <c r="A83" s="11" t="s">
        <v>6950</v>
      </c>
      <c r="B83" s="11">
        <v>13340081</v>
      </c>
      <c r="C83" s="384" t="s">
        <v>5328</v>
      </c>
      <c r="D83" s="11" t="s">
        <v>3908</v>
      </c>
      <c r="E83" s="11">
        <v>1056029</v>
      </c>
      <c r="F83" s="17">
        <v>44243</v>
      </c>
      <c r="G83" s="11" t="s">
        <v>5325</v>
      </c>
      <c r="I83" s="11" t="s">
        <v>3908</v>
      </c>
      <c r="J83" s="11" t="s">
        <v>5326</v>
      </c>
      <c r="M83" s="91" t="str">
        <f t="shared" si="2"/>
        <v/>
      </c>
      <c r="N83" s="91"/>
      <c r="O83" s="91"/>
      <c r="P83" s="91"/>
      <c r="Q83" s="91"/>
      <c r="R83" s="91"/>
      <c r="S83" s="91"/>
      <c r="V83" s="92">
        <v>44363</v>
      </c>
      <c r="W83" s="91" t="s">
        <v>5326</v>
      </c>
      <c r="X83" s="91"/>
      <c r="Y83" s="91"/>
      <c r="Z83" s="91"/>
      <c r="AA83" s="91"/>
      <c r="AB83" s="91"/>
      <c r="AC83" s="91"/>
      <c r="AD83" s="91"/>
      <c r="AE83" s="91"/>
      <c r="AF83" s="91"/>
      <c r="AG83" s="91"/>
      <c r="AH83" s="91"/>
      <c r="AI83" s="11">
        <v>26596</v>
      </c>
      <c r="AJ83" s="11">
        <v>71062.2</v>
      </c>
      <c r="AK83" s="249">
        <f t="shared" si="3"/>
        <v>0.3742636732327454</v>
      </c>
      <c r="AM83" s="91"/>
      <c r="AN83" s="91">
        <v>1003156155</v>
      </c>
      <c r="AO83" s="11">
        <v>1.1000000000000001</v>
      </c>
    </row>
    <row r="84" spans="1:41" ht="19.5" hidden="1" customHeight="1" x14ac:dyDescent="0.25">
      <c r="A84" s="11" t="s">
        <v>6951</v>
      </c>
      <c r="B84" s="11">
        <v>13243214</v>
      </c>
      <c r="C84" s="384" t="s">
        <v>5334</v>
      </c>
      <c r="D84" s="11" t="s">
        <v>6952</v>
      </c>
      <c r="E84" s="11">
        <v>1085745</v>
      </c>
      <c r="F84" s="17">
        <v>44243</v>
      </c>
      <c r="G84" s="11" t="s">
        <v>5325</v>
      </c>
      <c r="I84" s="11" t="s">
        <v>6952</v>
      </c>
      <c r="J84" s="11" t="s">
        <v>5326</v>
      </c>
      <c r="M84" s="91" t="str">
        <f t="shared" si="2"/>
        <v/>
      </c>
      <c r="N84" s="91"/>
      <c r="O84" s="91"/>
      <c r="P84" s="91"/>
      <c r="Q84" s="91"/>
      <c r="R84" s="91"/>
      <c r="S84" s="91"/>
      <c r="V84" s="92">
        <v>44446</v>
      </c>
      <c r="W84" s="91" t="s">
        <v>5326</v>
      </c>
      <c r="X84" s="91"/>
      <c r="Y84" s="91"/>
      <c r="Z84" s="91"/>
      <c r="AA84" s="91"/>
      <c r="AB84" s="91"/>
      <c r="AC84" s="91"/>
      <c r="AD84" s="91"/>
      <c r="AE84" s="91"/>
      <c r="AF84" s="91"/>
      <c r="AG84" s="91"/>
      <c r="AH84" s="91"/>
      <c r="AI84" s="11">
        <v>25404</v>
      </c>
      <c r="AJ84" s="11">
        <v>75548</v>
      </c>
      <c r="AK84" s="249">
        <f t="shared" si="3"/>
        <v>0.33626303806851271</v>
      </c>
      <c r="AM84" s="91"/>
      <c r="AN84" s="91">
        <v>1003156232</v>
      </c>
      <c r="AO84" s="11">
        <v>1.2</v>
      </c>
    </row>
    <row r="85" spans="1:41" ht="19.5" hidden="1" customHeight="1" x14ac:dyDescent="0.25">
      <c r="A85" s="11" t="s">
        <v>6953</v>
      </c>
      <c r="B85" s="11">
        <v>13192552</v>
      </c>
      <c r="C85" s="1" t="s">
        <v>6160</v>
      </c>
      <c r="D85" s="11" t="s">
        <v>3908</v>
      </c>
      <c r="E85" s="11">
        <v>1083976</v>
      </c>
      <c r="F85" s="17">
        <v>44243</v>
      </c>
      <c r="G85" s="11" t="s">
        <v>5325</v>
      </c>
      <c r="I85" s="11" t="s">
        <v>3908</v>
      </c>
      <c r="J85" s="11" t="s">
        <v>6908</v>
      </c>
      <c r="L85" s="11" t="s">
        <v>3566</v>
      </c>
      <c r="M85" s="91" t="str">
        <f t="shared" si="2"/>
        <v/>
      </c>
      <c r="N85" s="91"/>
      <c r="O85" s="91"/>
      <c r="P85" s="91"/>
      <c r="Q85" s="91"/>
      <c r="R85" s="91"/>
      <c r="S85" s="91"/>
      <c r="V85" s="92">
        <v>44329</v>
      </c>
      <c r="W85" s="91" t="s">
        <v>6899</v>
      </c>
      <c r="X85" s="91"/>
      <c r="Y85" s="91"/>
      <c r="Z85" s="91"/>
      <c r="AA85" s="91"/>
      <c r="AB85" s="91"/>
      <c r="AC85" s="91"/>
      <c r="AD85" s="91"/>
      <c r="AE85" s="91"/>
      <c r="AF85" s="91"/>
      <c r="AG85" s="91"/>
      <c r="AH85" s="91"/>
      <c r="AI85" s="11">
        <v>800</v>
      </c>
      <c r="AJ85" s="11">
        <v>127987.2</v>
      </c>
      <c r="AK85" s="249">
        <f t="shared" si="3"/>
        <v>6.2506250625062511E-3</v>
      </c>
      <c r="AM85" s="91"/>
      <c r="AN85" s="91">
        <v>1003156232</v>
      </c>
      <c r="AO85" s="11">
        <v>1.2</v>
      </c>
    </row>
    <row r="86" spans="1:41" ht="19.5" hidden="1" customHeight="1" x14ac:dyDescent="0.25">
      <c r="A86" s="11" t="s">
        <v>6954</v>
      </c>
      <c r="B86" s="11">
        <v>13283019</v>
      </c>
      <c r="C86" s="384" t="s">
        <v>5328</v>
      </c>
      <c r="D86" s="11" t="s">
        <v>6092</v>
      </c>
      <c r="E86" s="11">
        <v>1080537</v>
      </c>
      <c r="F86" s="17">
        <v>44243</v>
      </c>
      <c r="G86" s="11" t="s">
        <v>5325</v>
      </c>
      <c r="I86" s="11" t="s">
        <v>5329</v>
      </c>
      <c r="J86" s="11" t="s">
        <v>5326</v>
      </c>
      <c r="M86" s="91" t="str">
        <f t="shared" si="2"/>
        <v/>
      </c>
      <c r="N86" s="91"/>
      <c r="O86" s="91"/>
      <c r="P86" s="91"/>
      <c r="Q86" s="91"/>
      <c r="R86" s="91"/>
      <c r="S86" s="91"/>
      <c r="V86" s="92">
        <v>44363</v>
      </c>
      <c r="W86" s="91" t="s">
        <v>5326</v>
      </c>
      <c r="X86" s="91"/>
      <c r="Y86" s="91"/>
      <c r="Z86" s="91"/>
      <c r="AA86" s="91"/>
      <c r="AB86" s="91"/>
      <c r="AC86" s="91"/>
      <c r="AD86" s="91"/>
      <c r="AE86" s="91"/>
      <c r="AF86" s="91"/>
      <c r="AG86" s="91"/>
      <c r="AH86" s="91"/>
      <c r="AI86" s="11">
        <v>26858</v>
      </c>
      <c r="AJ86" s="11">
        <v>62439.02</v>
      </c>
      <c r="AK86" s="249">
        <f t="shared" si="3"/>
        <v>0.43014768649475921</v>
      </c>
      <c r="AL86" s="11">
        <v>52040.05</v>
      </c>
      <c r="AM86" s="91"/>
      <c r="AN86" s="91">
        <v>1003156155</v>
      </c>
      <c r="AO86" s="11">
        <v>1.1000000000000001</v>
      </c>
    </row>
    <row r="87" spans="1:41" ht="19.5" hidden="1" customHeight="1" x14ac:dyDescent="0.25">
      <c r="A87" s="11" t="s">
        <v>6955</v>
      </c>
      <c r="B87" s="11">
        <v>13283016</v>
      </c>
      <c r="C87" s="384" t="s">
        <v>5328</v>
      </c>
      <c r="D87" s="11" t="s">
        <v>6092</v>
      </c>
      <c r="E87" s="11">
        <v>882281</v>
      </c>
      <c r="F87" s="17">
        <v>44243</v>
      </c>
      <c r="G87" s="11" t="s">
        <v>5325</v>
      </c>
      <c r="I87" s="11" t="s">
        <v>3837</v>
      </c>
      <c r="J87" s="11" t="s">
        <v>5326</v>
      </c>
      <c r="M87" s="91" t="str">
        <f t="shared" si="2"/>
        <v/>
      </c>
      <c r="N87" s="91"/>
      <c r="O87" s="91"/>
      <c r="P87" s="91"/>
      <c r="Q87" s="91"/>
      <c r="R87" s="91"/>
      <c r="S87" s="91"/>
      <c r="V87" s="92">
        <v>44369</v>
      </c>
      <c r="W87" s="91" t="s">
        <v>5326</v>
      </c>
      <c r="X87" s="91"/>
      <c r="Y87" s="91"/>
      <c r="Z87" s="91"/>
      <c r="AA87" s="91"/>
      <c r="AB87" s="91"/>
      <c r="AC87" s="91"/>
      <c r="AD87" s="91"/>
      <c r="AE87" s="91"/>
      <c r="AF87" s="91"/>
      <c r="AG87" s="91"/>
      <c r="AH87" s="91"/>
      <c r="AI87" s="11">
        <v>30502</v>
      </c>
      <c r="AJ87" s="11">
        <v>62439.02</v>
      </c>
      <c r="AK87" s="249">
        <f t="shared" si="3"/>
        <v>0.48850862809826295</v>
      </c>
      <c r="AL87" s="11">
        <v>32380.95</v>
      </c>
      <c r="AM87" s="91"/>
      <c r="AN87" s="91">
        <v>1003156027</v>
      </c>
      <c r="AO87" s="11">
        <v>1.1000000000000001</v>
      </c>
    </row>
    <row r="88" spans="1:41" ht="19.5" hidden="1" customHeight="1" x14ac:dyDescent="0.25">
      <c r="A88" s="11" t="s">
        <v>6956</v>
      </c>
      <c r="B88" s="11">
        <v>13293026</v>
      </c>
      <c r="C88" s="384" t="s">
        <v>58</v>
      </c>
      <c r="D88" s="11" t="s">
        <v>6306</v>
      </c>
      <c r="E88" s="11">
        <v>1079481</v>
      </c>
      <c r="F88" s="17">
        <v>44243</v>
      </c>
      <c r="G88" s="11" t="s">
        <v>5325</v>
      </c>
      <c r="I88" s="11" t="s">
        <v>6306</v>
      </c>
      <c r="J88" s="11" t="s">
        <v>5326</v>
      </c>
      <c r="M88" s="91" t="str">
        <f t="shared" si="2"/>
        <v/>
      </c>
      <c r="N88" s="91"/>
      <c r="O88" s="91"/>
      <c r="P88" s="91"/>
      <c r="Q88" s="91"/>
      <c r="R88" s="91"/>
      <c r="S88" s="91"/>
      <c r="V88" s="92">
        <v>44370</v>
      </c>
      <c r="W88" s="11" t="s">
        <v>5326</v>
      </c>
      <c r="AI88" s="11">
        <v>19989</v>
      </c>
      <c r="AJ88" s="11">
        <v>54812.19</v>
      </c>
      <c r="AK88" s="249">
        <f t="shared" si="3"/>
        <v>0.36468165201937741</v>
      </c>
      <c r="AN88" s="91">
        <v>1003156236</v>
      </c>
      <c r="AO88" s="11">
        <v>1.2</v>
      </c>
    </row>
    <row r="89" spans="1:41" ht="19.5" hidden="1" customHeight="1" x14ac:dyDescent="0.25">
      <c r="A89" s="11" t="s">
        <v>6957</v>
      </c>
      <c r="B89" s="11">
        <v>13276984</v>
      </c>
      <c r="C89" s="384" t="s">
        <v>9387</v>
      </c>
      <c r="D89" s="11" t="s">
        <v>6933</v>
      </c>
      <c r="E89" s="11">
        <v>1094991</v>
      </c>
      <c r="F89" s="17">
        <v>44243</v>
      </c>
      <c r="G89" s="11" t="s">
        <v>5325</v>
      </c>
      <c r="I89" s="11" t="s">
        <v>6933</v>
      </c>
      <c r="J89" s="11" t="s">
        <v>5326</v>
      </c>
      <c r="M89" s="91" t="str">
        <f t="shared" si="2"/>
        <v/>
      </c>
      <c r="N89" s="91"/>
      <c r="O89" s="91"/>
      <c r="P89" s="91"/>
      <c r="Q89" s="91"/>
      <c r="R89" s="91"/>
      <c r="S89" s="91"/>
      <c r="V89" s="92">
        <v>44446</v>
      </c>
      <c r="W89" s="91" t="s">
        <v>5326</v>
      </c>
      <c r="X89" s="91"/>
      <c r="Y89" s="91"/>
      <c r="Z89" s="91"/>
      <c r="AA89" s="91"/>
      <c r="AB89" s="91"/>
      <c r="AC89" s="91"/>
      <c r="AD89" s="91"/>
      <c r="AE89" s="91"/>
      <c r="AF89" s="91"/>
      <c r="AG89" s="91"/>
      <c r="AH89" s="91"/>
      <c r="AI89" s="11">
        <v>61604</v>
      </c>
      <c r="AJ89" s="11">
        <v>154150.94</v>
      </c>
      <c r="AK89" s="249">
        <f t="shared" si="3"/>
        <v>0.39963428053049821</v>
      </c>
      <c r="AM89" s="91"/>
      <c r="AN89" s="91">
        <v>1003156236</v>
      </c>
      <c r="AO89" s="11">
        <v>1.1000000000000001</v>
      </c>
    </row>
    <row r="90" spans="1:41" ht="19.5" hidden="1" customHeight="1" x14ac:dyDescent="0.25">
      <c r="A90" s="11" t="s">
        <v>6958</v>
      </c>
      <c r="B90" s="11">
        <v>13283022</v>
      </c>
      <c r="C90" s="384" t="s">
        <v>5328</v>
      </c>
      <c r="D90" s="11" t="s">
        <v>6092</v>
      </c>
      <c r="E90" s="11">
        <v>1080537</v>
      </c>
      <c r="F90" s="17">
        <v>44243</v>
      </c>
      <c r="G90" s="11" t="s">
        <v>5325</v>
      </c>
      <c r="I90" s="11" t="s">
        <v>5329</v>
      </c>
      <c r="J90" s="11" t="s">
        <v>5326</v>
      </c>
      <c r="M90" s="91" t="str">
        <f t="shared" si="2"/>
        <v/>
      </c>
      <c r="N90" s="91"/>
      <c r="O90" s="91"/>
      <c r="P90" s="91"/>
      <c r="Q90" s="91"/>
      <c r="R90" s="91"/>
      <c r="S90" s="91"/>
      <c r="V90" s="92">
        <v>44370</v>
      </c>
      <c r="W90" s="91" t="s">
        <v>5326</v>
      </c>
      <c r="X90" s="91"/>
      <c r="Y90" s="91"/>
      <c r="Z90" s="91"/>
      <c r="AA90" s="91"/>
      <c r="AB90" s="91"/>
      <c r="AC90" s="91"/>
      <c r="AD90" s="91"/>
      <c r="AE90" s="91"/>
      <c r="AF90" s="91"/>
      <c r="AG90" s="91"/>
      <c r="AH90" s="91"/>
      <c r="AI90" s="11">
        <v>33108</v>
      </c>
      <c r="AJ90" s="11">
        <v>62439.02</v>
      </c>
      <c r="AK90" s="249">
        <f t="shared" si="3"/>
        <v>0.53024534978287619</v>
      </c>
      <c r="AL90" s="11">
        <v>52060</v>
      </c>
      <c r="AM90" s="91"/>
      <c r="AN90" s="91">
        <v>1003156232</v>
      </c>
      <c r="AO90" s="11">
        <v>1.2</v>
      </c>
    </row>
    <row r="91" spans="1:41" ht="19.5" hidden="1" customHeight="1" x14ac:dyDescent="0.25">
      <c r="A91" s="11" t="s">
        <v>6959</v>
      </c>
      <c r="B91" s="11">
        <v>13187324</v>
      </c>
      <c r="C91" s="384" t="s">
        <v>6160</v>
      </c>
      <c r="D91" s="11" t="s">
        <v>6129</v>
      </c>
      <c r="E91" s="11">
        <v>903299</v>
      </c>
      <c r="F91" s="17">
        <v>44243</v>
      </c>
      <c r="G91" s="11" t="s">
        <v>5325</v>
      </c>
      <c r="I91" s="11" t="s">
        <v>3904</v>
      </c>
      <c r="J91" s="11" t="s">
        <v>5326</v>
      </c>
      <c r="M91" s="91" t="str">
        <f t="shared" si="2"/>
        <v/>
      </c>
      <c r="N91" s="91"/>
      <c r="O91" s="91"/>
      <c r="P91" s="91"/>
      <c r="Q91" s="91"/>
      <c r="R91" s="91"/>
      <c r="S91" s="91"/>
      <c r="V91" s="92">
        <v>44383</v>
      </c>
      <c r="W91" s="91" t="s">
        <v>5326</v>
      </c>
      <c r="X91" s="91"/>
      <c r="Y91" s="91"/>
      <c r="Z91" s="91"/>
      <c r="AA91" s="91"/>
      <c r="AB91" s="91"/>
      <c r="AC91" s="91"/>
      <c r="AD91" s="91"/>
      <c r="AE91" s="91"/>
      <c r="AF91" s="91"/>
      <c r="AG91" s="91"/>
      <c r="AH91" s="91"/>
      <c r="AI91" s="11">
        <v>20066</v>
      </c>
      <c r="AJ91" s="11">
        <v>98631.77</v>
      </c>
      <c r="AK91" s="249">
        <f t="shared" si="3"/>
        <v>0.20344357604045835</v>
      </c>
      <c r="AM91" s="91"/>
      <c r="AN91" s="91">
        <v>1003156240</v>
      </c>
      <c r="AO91" s="11">
        <v>1.2</v>
      </c>
    </row>
    <row r="92" spans="1:41" ht="19.5" hidden="1" customHeight="1" x14ac:dyDescent="0.25">
      <c r="A92" s="11" t="s">
        <v>6960</v>
      </c>
      <c r="B92" s="11">
        <v>13295580</v>
      </c>
      <c r="C92" s="384" t="s">
        <v>5328</v>
      </c>
      <c r="D92" s="11" t="s">
        <v>5333</v>
      </c>
      <c r="E92" s="11">
        <v>1083564</v>
      </c>
      <c r="F92" s="17">
        <v>44243</v>
      </c>
      <c r="G92" s="11" t="s">
        <v>5325</v>
      </c>
      <c r="I92" s="11" t="s">
        <v>5333</v>
      </c>
      <c r="J92" s="11" t="s">
        <v>5326</v>
      </c>
      <c r="M92" s="91" t="str">
        <f t="shared" si="2"/>
        <v/>
      </c>
      <c r="N92" s="91"/>
      <c r="O92" s="91"/>
      <c r="P92" s="91"/>
      <c r="Q92" s="91"/>
      <c r="R92" s="91"/>
      <c r="S92" s="91"/>
      <c r="V92" s="92">
        <v>44361</v>
      </c>
      <c r="W92" s="91" t="s">
        <v>5326</v>
      </c>
      <c r="X92" s="91"/>
      <c r="Y92" s="91"/>
      <c r="Z92" s="91"/>
      <c r="AA92" s="91"/>
      <c r="AB92" s="91"/>
      <c r="AC92" s="91"/>
      <c r="AD92" s="91"/>
      <c r="AE92" s="91"/>
      <c r="AF92" s="91"/>
      <c r="AG92" s="91"/>
      <c r="AH92" s="91"/>
      <c r="AI92" s="11">
        <v>35052</v>
      </c>
      <c r="AJ92" s="11">
        <v>59960</v>
      </c>
      <c r="AK92" s="249">
        <f t="shared" si="3"/>
        <v>0.58458972648432284</v>
      </c>
      <c r="AM92" s="91"/>
      <c r="AN92" s="91">
        <v>1003156031</v>
      </c>
      <c r="AO92" s="11">
        <v>1.1000000000000001</v>
      </c>
    </row>
    <row r="93" spans="1:41" ht="19.5" hidden="1" customHeight="1" x14ac:dyDescent="0.25">
      <c r="A93" s="11" t="s">
        <v>6961</v>
      </c>
      <c r="B93" s="11">
        <v>13273687</v>
      </c>
      <c r="C93" s="1" t="s">
        <v>5328</v>
      </c>
      <c r="D93" s="11" t="s">
        <v>5333</v>
      </c>
      <c r="E93" s="11" t="s">
        <v>3834</v>
      </c>
      <c r="F93" s="17">
        <v>44243</v>
      </c>
      <c r="G93" s="11" t="s">
        <v>5325</v>
      </c>
      <c r="I93" s="11" t="s">
        <v>5333</v>
      </c>
      <c r="J93" s="11" t="s">
        <v>6908</v>
      </c>
      <c r="M93" s="91" t="str">
        <f t="shared" si="2"/>
        <v/>
      </c>
      <c r="N93" s="91"/>
      <c r="O93" s="91"/>
      <c r="P93" s="91"/>
      <c r="Q93" s="91"/>
      <c r="R93" s="91"/>
      <c r="S93" s="91"/>
      <c r="V93" s="92">
        <v>44329</v>
      </c>
      <c r="W93" s="91" t="s">
        <v>6899</v>
      </c>
      <c r="X93" s="91"/>
      <c r="Y93" s="91"/>
      <c r="Z93" s="91"/>
      <c r="AA93" s="91"/>
      <c r="AB93" s="91"/>
      <c r="AC93" s="91"/>
      <c r="AD93" s="91"/>
      <c r="AE93" s="91"/>
      <c r="AF93" s="91"/>
      <c r="AG93" s="91"/>
      <c r="AH93" s="91"/>
      <c r="AI93" s="11">
        <v>800</v>
      </c>
      <c r="AJ93" s="11">
        <v>59960</v>
      </c>
      <c r="AK93" s="249" t="e">
        <f>#REF!/AL93</f>
        <v>#REF!</v>
      </c>
      <c r="AL93" s="11">
        <v>59960</v>
      </c>
      <c r="AM93" s="91"/>
      <c r="AN93" s="91">
        <v>1003156240</v>
      </c>
      <c r="AO93" s="11">
        <v>1.2</v>
      </c>
    </row>
    <row r="94" spans="1:41" ht="19.5" hidden="1" customHeight="1" x14ac:dyDescent="0.25">
      <c r="A94" s="11" t="s">
        <v>6962</v>
      </c>
      <c r="B94" s="11">
        <v>13022878</v>
      </c>
      <c r="C94" s="1" t="s">
        <v>54</v>
      </c>
      <c r="D94" s="11" t="s">
        <v>6812</v>
      </c>
      <c r="E94" s="11">
        <v>952533</v>
      </c>
      <c r="F94" s="17">
        <v>44243</v>
      </c>
      <c r="G94" s="11" t="s">
        <v>5325</v>
      </c>
      <c r="I94" s="11" t="s">
        <v>6963</v>
      </c>
      <c r="J94" s="11" t="s">
        <v>596</v>
      </c>
      <c r="L94" s="11" t="s">
        <v>3566</v>
      </c>
      <c r="M94" s="91" t="str">
        <f t="shared" si="2"/>
        <v/>
      </c>
      <c r="N94" s="91"/>
      <c r="O94" s="91"/>
      <c r="P94" s="91"/>
      <c r="Q94" s="91"/>
      <c r="R94" s="91"/>
      <c r="S94" s="91"/>
      <c r="V94" s="92">
        <v>44446</v>
      </c>
      <c r="W94" s="11" t="s">
        <v>6940</v>
      </c>
      <c r="AI94" s="11">
        <v>800</v>
      </c>
      <c r="AJ94" s="11">
        <v>77357.45</v>
      </c>
      <c r="AK94" s="249">
        <f>AI94/AJ94</f>
        <v>1.0341602521799775E-2</v>
      </c>
      <c r="AN94" s="91">
        <v>1003156240</v>
      </c>
      <c r="AO94" s="11">
        <v>1.2</v>
      </c>
    </row>
    <row r="95" spans="1:41" ht="19.5" hidden="1" customHeight="1" x14ac:dyDescent="0.25">
      <c r="A95" s="11" t="s">
        <v>6964</v>
      </c>
      <c r="B95" s="11">
        <v>12998711</v>
      </c>
      <c r="C95" s="384" t="s">
        <v>54</v>
      </c>
      <c r="D95" s="11" t="s">
        <v>6965</v>
      </c>
      <c r="E95" s="11">
        <v>1056359</v>
      </c>
      <c r="F95" s="17">
        <v>44243</v>
      </c>
      <c r="G95" s="11" t="s">
        <v>5325</v>
      </c>
      <c r="I95" s="11" t="s">
        <v>243</v>
      </c>
      <c r="J95" s="11" t="s">
        <v>5326</v>
      </c>
      <c r="M95" s="91" t="str">
        <f t="shared" si="2"/>
        <v/>
      </c>
      <c r="N95" s="91"/>
      <c r="O95" s="91"/>
      <c r="P95" s="91"/>
      <c r="Q95" s="91"/>
      <c r="R95" s="91"/>
      <c r="S95" s="91"/>
      <c r="V95" s="92">
        <v>44381</v>
      </c>
      <c r="W95" s="91" t="s">
        <v>5326</v>
      </c>
      <c r="X95" s="91"/>
      <c r="Y95" s="91"/>
      <c r="Z95" s="91"/>
      <c r="AA95" s="91"/>
      <c r="AB95" s="91"/>
      <c r="AC95" s="91"/>
      <c r="AD95" s="91"/>
      <c r="AE95" s="91"/>
      <c r="AF95" s="91"/>
      <c r="AG95" s="91"/>
      <c r="AH95" s="91"/>
      <c r="AI95" s="11">
        <v>14750</v>
      </c>
      <c r="AJ95" s="11">
        <v>82858.69</v>
      </c>
      <c r="AK95" s="249">
        <f>AI95/AJ95</f>
        <v>0.17801391742978315</v>
      </c>
      <c r="AM95" s="91"/>
      <c r="AN95" s="91">
        <v>1003156243</v>
      </c>
      <c r="AO95" s="11">
        <v>1.2</v>
      </c>
    </row>
    <row r="96" spans="1:41" ht="19.5" hidden="1" customHeight="1" x14ac:dyDescent="0.25">
      <c r="A96" s="11" t="s">
        <v>6966</v>
      </c>
      <c r="B96" s="11">
        <v>13133123</v>
      </c>
      <c r="C96" s="1" t="s">
        <v>5319</v>
      </c>
      <c r="D96" s="11" t="s">
        <v>6935</v>
      </c>
      <c r="E96" s="11">
        <v>1084341</v>
      </c>
      <c r="F96" s="17">
        <v>44243</v>
      </c>
      <c r="G96" s="11" t="s">
        <v>5325</v>
      </c>
      <c r="I96" s="11" t="s">
        <v>6935</v>
      </c>
      <c r="J96" s="11" t="s">
        <v>506</v>
      </c>
      <c r="M96" s="91" t="str">
        <f t="shared" si="2"/>
        <v/>
      </c>
      <c r="N96" s="91"/>
      <c r="O96" s="91"/>
      <c r="P96" s="91"/>
      <c r="Q96" s="91"/>
      <c r="R96" s="91"/>
      <c r="S96" s="91"/>
      <c r="V96" s="92">
        <v>44329</v>
      </c>
      <c r="W96" s="91" t="s">
        <v>6899</v>
      </c>
      <c r="X96" s="91"/>
      <c r="Y96" s="91"/>
      <c r="Z96" s="91"/>
      <c r="AA96" s="91"/>
      <c r="AB96" s="91"/>
      <c r="AC96" s="91"/>
      <c r="AD96" s="91"/>
      <c r="AE96" s="91"/>
      <c r="AF96" s="91"/>
      <c r="AG96" s="91"/>
      <c r="AH96" s="91"/>
      <c r="AI96" s="11">
        <v>800</v>
      </c>
      <c r="AJ96" s="11">
        <v>22000</v>
      </c>
      <c r="AK96" s="249"/>
      <c r="AM96" s="91"/>
      <c r="AN96" s="91">
        <v>1003156243</v>
      </c>
      <c r="AO96" s="11">
        <v>1.2</v>
      </c>
    </row>
    <row r="97" spans="1:41" ht="19.5" hidden="1" customHeight="1" x14ac:dyDescent="0.25">
      <c r="A97" s="11" t="s">
        <v>6967</v>
      </c>
      <c r="B97" s="11">
        <v>13133124</v>
      </c>
      <c r="C97" s="384" t="s">
        <v>5319</v>
      </c>
      <c r="D97" s="11" t="s">
        <v>6935</v>
      </c>
      <c r="E97" s="11">
        <v>1084341</v>
      </c>
      <c r="F97" s="17">
        <v>44243</v>
      </c>
      <c r="G97" s="11" t="s">
        <v>5325</v>
      </c>
      <c r="I97" s="11" t="s">
        <v>6935</v>
      </c>
      <c r="J97" s="11" t="s">
        <v>5326</v>
      </c>
      <c r="M97" s="91" t="str">
        <f t="shared" si="2"/>
        <v/>
      </c>
      <c r="N97" s="91"/>
      <c r="O97" s="91"/>
      <c r="P97" s="91"/>
      <c r="Q97" s="91"/>
      <c r="R97" s="91"/>
      <c r="S97" s="91"/>
      <c r="V97" s="92">
        <v>44371</v>
      </c>
      <c r="W97" s="91" t="s">
        <v>5326</v>
      </c>
      <c r="X97" s="91"/>
      <c r="Y97" s="91"/>
      <c r="Z97" s="91"/>
      <c r="AA97" s="91"/>
      <c r="AB97" s="91"/>
      <c r="AC97" s="91"/>
      <c r="AD97" s="91"/>
      <c r="AE97" s="91"/>
      <c r="AF97" s="91"/>
      <c r="AG97" s="91"/>
      <c r="AH97" s="91"/>
      <c r="AI97" s="11">
        <v>12322</v>
      </c>
      <c r="AJ97" s="11">
        <v>22000</v>
      </c>
      <c r="AK97" s="249">
        <f>AI97/AJ97</f>
        <v>0.56009090909090908</v>
      </c>
      <c r="AL97" s="11">
        <v>42664.3</v>
      </c>
      <c r="AM97" s="91"/>
      <c r="AN97" s="91">
        <v>1003156243</v>
      </c>
      <c r="AO97" s="11">
        <v>1.2</v>
      </c>
    </row>
    <row r="98" spans="1:41" ht="19.5" hidden="1" customHeight="1" x14ac:dyDescent="0.25">
      <c r="A98" s="11" t="s">
        <v>6968</v>
      </c>
      <c r="B98" s="11">
        <v>13152849</v>
      </c>
      <c r="C98" s="1" t="s">
        <v>5319</v>
      </c>
      <c r="D98" s="11" t="s">
        <v>6935</v>
      </c>
      <c r="E98" s="11">
        <v>1084341</v>
      </c>
      <c r="F98" s="17">
        <v>44243</v>
      </c>
      <c r="G98" s="11" t="s">
        <v>5325</v>
      </c>
      <c r="I98" s="11" t="s">
        <v>6935</v>
      </c>
      <c r="J98" s="11" t="s">
        <v>6908</v>
      </c>
      <c r="M98" s="91" t="str">
        <f t="shared" si="2"/>
        <v/>
      </c>
      <c r="N98" s="91"/>
      <c r="O98" s="91"/>
      <c r="P98" s="91"/>
      <c r="Q98" s="91"/>
      <c r="R98" s="91"/>
      <c r="S98" s="91"/>
      <c r="V98" s="92">
        <v>44329</v>
      </c>
      <c r="W98" s="91" t="s">
        <v>6899</v>
      </c>
      <c r="X98" s="91"/>
      <c r="Y98" s="91"/>
      <c r="Z98" s="91"/>
      <c r="AA98" s="91"/>
      <c r="AB98" s="91"/>
      <c r="AC98" s="91"/>
      <c r="AD98" s="91"/>
      <c r="AE98" s="91"/>
      <c r="AF98" s="91"/>
      <c r="AG98" s="91"/>
      <c r="AH98" s="91"/>
      <c r="AI98" s="11">
        <v>800</v>
      </c>
      <c r="AJ98" s="11">
        <v>22000</v>
      </c>
      <c r="AK98" s="249" t="e">
        <v>#DIV/0!</v>
      </c>
      <c r="AM98" s="91"/>
      <c r="AN98" s="91">
        <v>1003156243</v>
      </c>
      <c r="AO98" s="11">
        <v>1.2</v>
      </c>
    </row>
    <row r="99" spans="1:41" ht="19.5" hidden="1" customHeight="1" x14ac:dyDescent="0.25">
      <c r="A99" s="11" t="s">
        <v>6969</v>
      </c>
      <c r="B99" s="11">
        <v>13224442</v>
      </c>
      <c r="C99" s="1" t="s">
        <v>5328</v>
      </c>
      <c r="D99" s="11" t="s">
        <v>6092</v>
      </c>
      <c r="E99" s="11">
        <v>882281</v>
      </c>
      <c r="F99" s="17">
        <v>44340</v>
      </c>
      <c r="G99" s="11" t="s">
        <v>5325</v>
      </c>
      <c r="I99" s="11" t="s">
        <v>3837</v>
      </c>
      <c r="J99" s="11" t="s">
        <v>506</v>
      </c>
      <c r="L99" s="11" t="s">
        <v>3566</v>
      </c>
      <c r="M99" s="91"/>
      <c r="N99" s="91"/>
      <c r="O99" s="91"/>
      <c r="P99" s="91"/>
      <c r="Q99" s="91"/>
      <c r="R99" s="91"/>
      <c r="S99" s="91"/>
      <c r="V99" s="92">
        <v>44454</v>
      </c>
      <c r="W99" s="91" t="s">
        <v>6899</v>
      </c>
      <c r="X99" s="91"/>
      <c r="Y99" s="91"/>
      <c r="Z99" s="91"/>
      <c r="AA99" s="91"/>
      <c r="AB99" s="91"/>
      <c r="AC99" s="91"/>
      <c r="AD99" s="91"/>
      <c r="AE99" s="91"/>
      <c r="AF99" s="91"/>
      <c r="AG99" s="91"/>
      <c r="AH99" s="91"/>
      <c r="AI99" s="11">
        <v>800</v>
      </c>
      <c r="AJ99" s="11">
        <v>62439.02</v>
      </c>
      <c r="AK99" s="249">
        <f t="shared" ref="AK99:AK130" si="4">IFERROR(AI99/AJ99,"")</f>
        <v>1.281250090087897E-2</v>
      </c>
      <c r="AM99" s="91"/>
      <c r="AN99" s="91">
        <v>1003207051</v>
      </c>
      <c r="AO99" s="11">
        <v>2</v>
      </c>
    </row>
    <row r="100" spans="1:41" ht="19.5" hidden="1" customHeight="1" x14ac:dyDescent="0.25">
      <c r="A100" s="11" t="s">
        <v>6970</v>
      </c>
      <c r="B100" s="11" t="s">
        <v>6971</v>
      </c>
      <c r="C100" s="384" t="s">
        <v>5328</v>
      </c>
      <c r="D100" s="11" t="s">
        <v>6092</v>
      </c>
      <c r="E100" s="11">
        <v>882281</v>
      </c>
      <c r="F100" s="17">
        <v>44340</v>
      </c>
      <c r="G100" s="11" t="s">
        <v>5325</v>
      </c>
      <c r="I100" s="11" t="s">
        <v>3837</v>
      </c>
      <c r="J100" s="11" t="s">
        <v>5326</v>
      </c>
      <c r="M100" s="91" t="s">
        <v>2625</v>
      </c>
      <c r="N100" s="91"/>
      <c r="O100" s="91"/>
      <c r="P100" s="91"/>
      <c r="Q100" s="91"/>
      <c r="R100" s="91"/>
      <c r="S100" s="91" t="s">
        <v>2625</v>
      </c>
      <c r="V100" s="92">
        <v>44440</v>
      </c>
      <c r="W100" s="91" t="s">
        <v>6899</v>
      </c>
      <c r="X100" s="91"/>
      <c r="Y100" s="91"/>
      <c r="Z100" s="91"/>
      <c r="AA100" s="91"/>
      <c r="AB100" s="91"/>
      <c r="AC100" s="91"/>
      <c r="AD100" s="91"/>
      <c r="AE100" s="91"/>
      <c r="AF100" s="91"/>
      <c r="AG100" s="91"/>
      <c r="AH100" s="91"/>
      <c r="AI100" s="11">
        <v>17234</v>
      </c>
      <c r="AJ100" s="11">
        <v>62439.02</v>
      </c>
      <c r="AK100" s="249">
        <f t="shared" si="4"/>
        <v>0.27601330065718521</v>
      </c>
      <c r="AM100" s="91"/>
      <c r="AN100" s="91">
        <v>1003207051</v>
      </c>
      <c r="AO100" s="11">
        <v>2</v>
      </c>
    </row>
    <row r="101" spans="1:41" ht="19.5" hidden="1" customHeight="1" x14ac:dyDescent="0.25">
      <c r="A101" s="11" t="s">
        <v>6972</v>
      </c>
      <c r="B101" s="11">
        <v>12886992</v>
      </c>
      <c r="C101" s="1" t="s">
        <v>5328</v>
      </c>
      <c r="D101" s="11" t="s">
        <v>6092</v>
      </c>
      <c r="E101" s="11">
        <v>1029802</v>
      </c>
      <c r="F101" s="17">
        <v>44340</v>
      </c>
      <c r="G101" s="11" t="s">
        <v>5325</v>
      </c>
      <c r="I101" s="11" t="s">
        <v>5329</v>
      </c>
      <c r="J101" s="11" t="s">
        <v>506</v>
      </c>
      <c r="M101" s="91"/>
      <c r="N101" s="91"/>
      <c r="O101" s="91"/>
      <c r="P101" s="91"/>
      <c r="Q101" s="91"/>
      <c r="R101" s="91"/>
      <c r="S101" s="91"/>
      <c r="V101" s="92">
        <v>44454</v>
      </c>
      <c r="W101" s="91" t="s">
        <v>6899</v>
      </c>
      <c r="X101" s="91"/>
      <c r="Y101" s="91"/>
      <c r="Z101" s="91"/>
      <c r="AA101" s="91"/>
      <c r="AB101" s="91"/>
      <c r="AC101" s="91"/>
      <c r="AD101" s="91"/>
      <c r="AE101" s="91"/>
      <c r="AF101" s="91"/>
      <c r="AG101" s="91"/>
      <c r="AH101" s="91"/>
      <c r="AI101" s="11">
        <v>800</v>
      </c>
      <c r="AJ101" s="11">
        <v>62439.02</v>
      </c>
      <c r="AK101" s="249">
        <f t="shared" si="4"/>
        <v>1.281250090087897E-2</v>
      </c>
      <c r="AM101" s="91"/>
      <c r="AN101" s="91">
        <v>1003207067</v>
      </c>
      <c r="AO101" s="11">
        <v>2</v>
      </c>
    </row>
    <row r="102" spans="1:41" ht="19.5" hidden="1" customHeight="1" x14ac:dyDescent="0.25">
      <c r="A102" s="11" t="s">
        <v>6973</v>
      </c>
      <c r="B102" s="11">
        <v>12831812</v>
      </c>
      <c r="C102" s="1" t="s">
        <v>5328</v>
      </c>
      <c r="D102" s="11" t="s">
        <v>6092</v>
      </c>
      <c r="E102" s="11">
        <v>882281</v>
      </c>
      <c r="F102" s="17">
        <v>44340</v>
      </c>
      <c r="G102" s="11" t="s">
        <v>5325</v>
      </c>
      <c r="I102" s="11" t="s">
        <v>3837</v>
      </c>
      <c r="J102" s="11" t="s">
        <v>506</v>
      </c>
      <c r="L102" s="11" t="s">
        <v>3566</v>
      </c>
      <c r="M102" s="91" t="s">
        <v>2625</v>
      </c>
      <c r="N102" s="91"/>
      <c r="O102" s="91"/>
      <c r="P102" s="91"/>
      <c r="Q102" s="91"/>
      <c r="R102" s="91"/>
      <c r="S102" s="91"/>
      <c r="V102" s="92">
        <v>44455</v>
      </c>
      <c r="W102" s="11" t="s">
        <v>6899</v>
      </c>
      <c r="AI102" s="11">
        <v>800</v>
      </c>
      <c r="AJ102" s="11">
        <v>62439.02</v>
      </c>
      <c r="AK102" s="249">
        <f t="shared" si="4"/>
        <v>1.281250090087897E-2</v>
      </c>
      <c r="AN102" s="11">
        <v>1003207065</v>
      </c>
      <c r="AO102" s="11">
        <v>2</v>
      </c>
    </row>
    <row r="103" spans="1:41" ht="19.5" hidden="1" customHeight="1" x14ac:dyDescent="0.25">
      <c r="A103" s="11" t="s">
        <v>6974</v>
      </c>
      <c r="B103" s="11">
        <v>12904346</v>
      </c>
      <c r="C103" s="384" t="s">
        <v>5328</v>
      </c>
      <c r="D103" s="11" t="s">
        <v>6092</v>
      </c>
      <c r="E103" s="251">
        <v>1005293</v>
      </c>
      <c r="F103" s="17">
        <v>44340</v>
      </c>
      <c r="G103" s="11" t="s">
        <v>5325</v>
      </c>
      <c r="I103" s="252" t="s">
        <v>5329</v>
      </c>
      <c r="J103" s="11" t="s">
        <v>5326</v>
      </c>
      <c r="L103" s="11" t="s">
        <v>3566</v>
      </c>
      <c r="M103" s="91"/>
      <c r="N103" s="91"/>
      <c r="O103" s="91"/>
      <c r="P103" s="91"/>
      <c r="Q103" s="91"/>
      <c r="R103" s="91"/>
      <c r="S103" s="91"/>
      <c r="V103" s="92">
        <v>44455</v>
      </c>
      <c r="W103" s="91" t="s">
        <v>6899</v>
      </c>
      <c r="X103" s="91"/>
      <c r="Y103" s="91"/>
      <c r="Z103" s="91"/>
      <c r="AA103" s="91"/>
      <c r="AB103" s="91"/>
      <c r="AC103" s="91"/>
      <c r="AD103" s="91"/>
      <c r="AE103" s="91"/>
      <c r="AF103" s="91"/>
      <c r="AG103" s="91"/>
      <c r="AH103" s="91"/>
      <c r="AI103" s="11">
        <v>18122</v>
      </c>
      <c r="AJ103" s="11">
        <v>62439.02</v>
      </c>
      <c r="AK103" s="249">
        <f t="shared" si="4"/>
        <v>0.29023517665716086</v>
      </c>
      <c r="AM103" s="91"/>
      <c r="AN103" s="91">
        <v>1003207067</v>
      </c>
      <c r="AO103" s="11">
        <v>2</v>
      </c>
    </row>
    <row r="104" spans="1:41" ht="19.5" hidden="1" customHeight="1" x14ac:dyDescent="0.25">
      <c r="A104" s="11" t="s">
        <v>6975</v>
      </c>
      <c r="B104" s="11">
        <v>12982822</v>
      </c>
      <c r="C104" s="384" t="s">
        <v>6160</v>
      </c>
      <c r="D104" s="11" t="s">
        <v>4389</v>
      </c>
      <c r="E104" s="251">
        <v>1023917</v>
      </c>
      <c r="F104" s="17">
        <v>44340</v>
      </c>
      <c r="G104" s="11" t="s">
        <v>5325</v>
      </c>
      <c r="I104" s="252" t="s">
        <v>4389</v>
      </c>
      <c r="J104" s="11" t="s">
        <v>5326</v>
      </c>
      <c r="M104" s="91" t="s">
        <v>2625</v>
      </c>
      <c r="N104" s="91"/>
      <c r="O104" s="91"/>
      <c r="P104" s="91"/>
      <c r="Q104" s="91"/>
      <c r="R104" s="91" t="s">
        <v>2625</v>
      </c>
      <c r="S104" s="91" t="s">
        <v>2625</v>
      </c>
      <c r="V104" s="92">
        <v>44455</v>
      </c>
      <c r="W104" s="91" t="s">
        <v>6899</v>
      </c>
      <c r="X104" s="91"/>
      <c r="Y104" s="91"/>
      <c r="Z104" s="91"/>
      <c r="AA104" s="91"/>
      <c r="AB104" s="91"/>
      <c r="AC104" s="91"/>
      <c r="AD104" s="91"/>
      <c r="AE104" s="91"/>
      <c r="AF104" s="91"/>
      <c r="AG104" s="91"/>
      <c r="AH104" s="91"/>
      <c r="AI104" s="11">
        <v>55568</v>
      </c>
      <c r="AJ104" s="11">
        <v>134956.79999999999</v>
      </c>
      <c r="AK104" s="249">
        <f t="shared" si="4"/>
        <v>0.41174657371840473</v>
      </c>
      <c r="AM104" s="91"/>
      <c r="AN104" s="91">
        <v>1003207082</v>
      </c>
      <c r="AO104" s="11">
        <v>2</v>
      </c>
    </row>
    <row r="105" spans="1:41" ht="19.5" hidden="1" customHeight="1" x14ac:dyDescent="0.25">
      <c r="A105" s="11" t="s">
        <v>6976</v>
      </c>
      <c r="B105" s="11">
        <v>12528845</v>
      </c>
      <c r="C105" s="1" t="s">
        <v>5328</v>
      </c>
      <c r="D105" s="11" t="s">
        <v>6092</v>
      </c>
      <c r="E105" s="11">
        <v>800418</v>
      </c>
      <c r="F105" s="17">
        <v>44340</v>
      </c>
      <c r="G105" s="11" t="s">
        <v>5325</v>
      </c>
      <c r="I105" s="252" t="s">
        <v>6977</v>
      </c>
      <c r="J105" s="11" t="s">
        <v>506</v>
      </c>
      <c r="M105" s="91"/>
      <c r="N105" s="91"/>
      <c r="O105" s="91"/>
      <c r="P105" s="91"/>
      <c r="Q105" s="91"/>
      <c r="R105" s="91"/>
      <c r="S105" s="91"/>
      <c r="V105" s="92">
        <v>44454</v>
      </c>
      <c r="W105" s="91" t="s">
        <v>6899</v>
      </c>
      <c r="X105" s="91"/>
      <c r="Y105" s="91"/>
      <c r="Z105" s="91"/>
      <c r="AA105" s="91"/>
      <c r="AB105" s="91"/>
      <c r="AC105" s="91"/>
      <c r="AD105" s="91"/>
      <c r="AE105" s="91"/>
      <c r="AF105" s="91"/>
      <c r="AG105" s="91"/>
      <c r="AH105" s="91"/>
      <c r="AI105" s="11">
        <v>800</v>
      </c>
      <c r="AJ105" s="11">
        <v>58692.678799999987</v>
      </c>
      <c r="AK105" s="249">
        <f t="shared" si="4"/>
        <v>1.3630320107318055E-2</v>
      </c>
      <c r="AM105" s="91"/>
      <c r="AN105" s="91">
        <v>1003207051</v>
      </c>
      <c r="AO105" s="11">
        <v>2</v>
      </c>
    </row>
    <row r="106" spans="1:41" ht="19.5" hidden="1" customHeight="1" x14ac:dyDescent="0.25">
      <c r="A106" s="11" t="s">
        <v>6978</v>
      </c>
      <c r="B106" s="11">
        <v>12868568</v>
      </c>
      <c r="C106" s="384" t="s">
        <v>5328</v>
      </c>
      <c r="D106" s="11" t="s">
        <v>6092</v>
      </c>
      <c r="E106" s="253">
        <v>1020985</v>
      </c>
      <c r="F106" s="17">
        <v>44340</v>
      </c>
      <c r="G106" s="11" t="s">
        <v>5325</v>
      </c>
      <c r="I106" s="252" t="s">
        <v>6469</v>
      </c>
      <c r="J106" s="11" t="s">
        <v>5326</v>
      </c>
      <c r="M106" s="91"/>
      <c r="N106" s="91"/>
      <c r="O106" s="91"/>
      <c r="P106" s="91"/>
      <c r="Q106" s="91"/>
      <c r="R106" s="91" t="s">
        <v>2625</v>
      </c>
      <c r="S106" s="91" t="s">
        <v>2625</v>
      </c>
      <c r="V106" s="92">
        <v>44455</v>
      </c>
      <c r="W106" s="91" t="s">
        <v>6899</v>
      </c>
      <c r="X106" s="91"/>
      <c r="Y106" s="91"/>
      <c r="Z106" s="91"/>
      <c r="AA106" s="91"/>
      <c r="AB106" s="91"/>
      <c r="AC106" s="91"/>
      <c r="AD106" s="91"/>
      <c r="AE106" s="91"/>
      <c r="AF106" s="91"/>
      <c r="AG106" s="91"/>
      <c r="AH106" s="91"/>
      <c r="AI106" s="11">
        <v>9840</v>
      </c>
      <c r="AJ106" s="11">
        <v>58692.678799999987</v>
      </c>
      <c r="AK106" s="249">
        <f t="shared" si="4"/>
        <v>0.16765293732001207</v>
      </c>
      <c r="AM106" s="91"/>
      <c r="AN106" s="91">
        <v>1003207065</v>
      </c>
      <c r="AO106" s="11">
        <v>2</v>
      </c>
    </row>
    <row r="107" spans="1:41" ht="19.5" hidden="1" customHeight="1" x14ac:dyDescent="0.25">
      <c r="A107" s="11" t="s">
        <v>6979</v>
      </c>
      <c r="B107" s="11">
        <v>12606324</v>
      </c>
      <c r="C107" s="1" t="s">
        <v>5328</v>
      </c>
      <c r="D107" s="11" t="s">
        <v>6092</v>
      </c>
      <c r="E107" s="251">
        <v>882281</v>
      </c>
      <c r="F107" s="17">
        <v>44340</v>
      </c>
      <c r="G107" s="11" t="s">
        <v>5325</v>
      </c>
      <c r="I107" s="252" t="s">
        <v>3837</v>
      </c>
      <c r="J107" s="11" t="s">
        <v>506</v>
      </c>
      <c r="M107" s="91"/>
      <c r="N107" s="91"/>
      <c r="O107" s="91"/>
      <c r="P107" s="91"/>
      <c r="Q107" s="91"/>
      <c r="R107" s="91"/>
      <c r="S107" s="91"/>
      <c r="V107" s="92">
        <v>44454</v>
      </c>
      <c r="W107" s="91" t="s">
        <v>6899</v>
      </c>
      <c r="X107" s="91"/>
      <c r="Y107" s="91"/>
      <c r="Z107" s="91"/>
      <c r="AA107" s="91"/>
      <c r="AB107" s="91"/>
      <c r="AC107" s="91"/>
      <c r="AD107" s="91"/>
      <c r="AE107" s="91"/>
      <c r="AF107" s="91"/>
      <c r="AG107" s="91"/>
      <c r="AH107" s="91"/>
      <c r="AI107" s="11">
        <v>800</v>
      </c>
      <c r="AJ107" s="11">
        <v>62439.02</v>
      </c>
      <c r="AK107" s="249">
        <f t="shared" si="4"/>
        <v>1.281250090087897E-2</v>
      </c>
      <c r="AM107" s="91"/>
      <c r="AN107" s="91">
        <v>1003207051</v>
      </c>
      <c r="AO107" s="11">
        <v>2</v>
      </c>
    </row>
    <row r="108" spans="1:41" ht="19.5" hidden="1" customHeight="1" x14ac:dyDescent="0.25">
      <c r="A108" s="11" t="s">
        <v>6980</v>
      </c>
      <c r="B108" s="11">
        <v>12327882</v>
      </c>
      <c r="C108" s="384" t="s">
        <v>6160</v>
      </c>
      <c r="D108" s="11" t="s">
        <v>6600</v>
      </c>
      <c r="E108" s="253">
        <v>836417</v>
      </c>
      <c r="F108" s="17">
        <v>44340</v>
      </c>
      <c r="G108" s="11" t="s">
        <v>5325</v>
      </c>
      <c r="I108" s="252" t="s">
        <v>6981</v>
      </c>
      <c r="J108" s="11" t="s">
        <v>5326</v>
      </c>
      <c r="M108" s="91" t="s">
        <v>2625</v>
      </c>
      <c r="N108" s="91"/>
      <c r="O108" s="91"/>
      <c r="P108" s="91"/>
      <c r="Q108" s="91"/>
      <c r="R108" s="91"/>
      <c r="S108" s="91" t="s">
        <v>2625</v>
      </c>
      <c r="V108" s="92">
        <v>44455</v>
      </c>
      <c r="W108" s="11" t="s">
        <v>6899</v>
      </c>
      <c r="AI108" s="11">
        <v>71171</v>
      </c>
      <c r="AJ108" s="11">
        <v>120900</v>
      </c>
      <c r="AK108" s="249">
        <f t="shared" si="4"/>
        <v>0.58867659222497937</v>
      </c>
      <c r="AN108" s="11">
        <v>1003207082</v>
      </c>
      <c r="AO108" s="11">
        <v>2</v>
      </c>
    </row>
    <row r="109" spans="1:41" ht="19.5" hidden="1" customHeight="1" x14ac:dyDescent="0.25">
      <c r="A109" s="11" t="s">
        <v>6982</v>
      </c>
      <c r="B109" s="11">
        <v>13015747</v>
      </c>
      <c r="C109" s="384" t="s">
        <v>5334</v>
      </c>
      <c r="D109" s="11" t="s">
        <v>6181</v>
      </c>
      <c r="E109" s="253">
        <v>1070175</v>
      </c>
      <c r="F109" s="17">
        <v>44340</v>
      </c>
      <c r="G109" s="11" t="s">
        <v>5325</v>
      </c>
      <c r="I109" s="252" t="s">
        <v>4698</v>
      </c>
      <c r="J109" s="11" t="s">
        <v>5326</v>
      </c>
      <c r="L109" s="11" t="s">
        <v>3566</v>
      </c>
      <c r="M109" s="91"/>
      <c r="N109" s="91"/>
      <c r="O109" s="91"/>
      <c r="P109" s="91"/>
      <c r="Q109" s="91"/>
      <c r="R109" s="91"/>
      <c r="S109" s="91"/>
      <c r="V109" s="92">
        <v>44455</v>
      </c>
      <c r="W109" s="91" t="s">
        <v>6899</v>
      </c>
      <c r="X109" s="91"/>
      <c r="Y109" s="91"/>
      <c r="Z109" s="91"/>
      <c r="AA109" s="91"/>
      <c r="AB109" s="91"/>
      <c r="AC109" s="91"/>
      <c r="AD109" s="91"/>
      <c r="AE109" s="91"/>
      <c r="AF109" s="91"/>
      <c r="AG109" s="91"/>
      <c r="AH109" s="91"/>
      <c r="AI109" s="11">
        <v>52119</v>
      </c>
      <c r="AJ109" s="11">
        <v>89651.85</v>
      </c>
      <c r="AK109" s="249">
        <f t="shared" si="4"/>
        <v>0.58134885113915657</v>
      </c>
      <c r="AM109" s="91"/>
      <c r="AN109" s="91">
        <v>1003207079</v>
      </c>
      <c r="AO109" s="11">
        <v>2</v>
      </c>
    </row>
    <row r="110" spans="1:41" ht="19.5" hidden="1" customHeight="1" x14ac:dyDescent="0.25">
      <c r="A110" s="11" t="s">
        <v>6983</v>
      </c>
      <c r="B110" s="11">
        <v>12991821</v>
      </c>
      <c r="C110" s="1" t="s">
        <v>5334</v>
      </c>
      <c r="D110" s="11" t="s">
        <v>6181</v>
      </c>
      <c r="E110" s="251">
        <v>1005462</v>
      </c>
      <c r="F110" s="17">
        <v>44340</v>
      </c>
      <c r="G110" s="11" t="s">
        <v>5325</v>
      </c>
      <c r="I110" s="252" t="s">
        <v>4698</v>
      </c>
      <c r="J110" s="11" t="s">
        <v>506</v>
      </c>
      <c r="L110" s="11" t="s">
        <v>3566</v>
      </c>
      <c r="M110" s="91"/>
      <c r="N110" s="91"/>
      <c r="O110" s="91"/>
      <c r="P110" s="91"/>
      <c r="Q110" s="91"/>
      <c r="R110" s="91"/>
      <c r="S110" s="91"/>
      <c r="V110" s="92">
        <v>44454</v>
      </c>
      <c r="W110" s="91" t="s">
        <v>6899</v>
      </c>
      <c r="X110" s="91"/>
      <c r="Y110" s="91"/>
      <c r="Z110" s="91"/>
      <c r="AA110" s="91"/>
      <c r="AB110" s="91"/>
      <c r="AC110" s="91"/>
      <c r="AD110" s="91"/>
      <c r="AE110" s="91"/>
      <c r="AF110" s="91"/>
      <c r="AG110" s="91"/>
      <c r="AH110" s="91"/>
      <c r="AI110" s="11">
        <v>800</v>
      </c>
      <c r="AJ110" s="11">
        <v>89651.85</v>
      </c>
      <c r="AK110" s="249">
        <f t="shared" si="4"/>
        <v>8.9234076039702466E-3</v>
      </c>
      <c r="AM110" s="91"/>
      <c r="AN110" s="91">
        <v>1003207072</v>
      </c>
      <c r="AO110" s="11">
        <v>2</v>
      </c>
    </row>
    <row r="111" spans="1:41" ht="19.5" hidden="1" customHeight="1" x14ac:dyDescent="0.25">
      <c r="A111" s="11" t="s">
        <v>6984</v>
      </c>
      <c r="B111" s="11">
        <v>13034652</v>
      </c>
      <c r="C111" s="384" t="s">
        <v>5334</v>
      </c>
      <c r="D111" s="11" t="s">
        <v>6181</v>
      </c>
      <c r="E111" s="253">
        <v>1005462</v>
      </c>
      <c r="F111" s="17">
        <v>44340</v>
      </c>
      <c r="G111" s="11" t="s">
        <v>5325</v>
      </c>
      <c r="I111" s="252" t="s">
        <v>4698</v>
      </c>
      <c r="J111" s="11" t="s">
        <v>5326</v>
      </c>
      <c r="L111" s="11" t="s">
        <v>3566</v>
      </c>
      <c r="M111" s="91"/>
      <c r="N111" s="91"/>
      <c r="O111" s="91"/>
      <c r="P111" s="91"/>
      <c r="Q111" s="91"/>
      <c r="R111" s="91"/>
      <c r="S111" s="91"/>
      <c r="V111" s="92">
        <v>44455</v>
      </c>
      <c r="W111" s="91" t="s">
        <v>6899</v>
      </c>
      <c r="X111" s="91"/>
      <c r="Y111" s="91"/>
      <c r="Z111" s="91"/>
      <c r="AA111" s="91"/>
      <c r="AB111" s="91"/>
      <c r="AC111" s="91"/>
      <c r="AD111" s="91"/>
      <c r="AE111" s="91"/>
      <c r="AF111" s="91"/>
      <c r="AG111" s="91"/>
      <c r="AH111" s="91"/>
      <c r="AI111" s="11">
        <v>27137</v>
      </c>
      <c r="AJ111" s="11">
        <v>89651.85</v>
      </c>
      <c r="AK111" s="249">
        <f t="shared" si="4"/>
        <v>0.30269314018617571</v>
      </c>
      <c r="AM111" s="91"/>
      <c r="AN111" s="91">
        <v>1003207072</v>
      </c>
      <c r="AO111" s="11">
        <v>2</v>
      </c>
    </row>
    <row r="112" spans="1:41" ht="19.5" hidden="1" customHeight="1" x14ac:dyDescent="0.25">
      <c r="A112" s="11" t="s">
        <v>6985</v>
      </c>
      <c r="B112" s="11">
        <v>13047167</v>
      </c>
      <c r="C112" s="384" t="s">
        <v>5334</v>
      </c>
      <c r="D112" s="11" t="s">
        <v>6986</v>
      </c>
      <c r="E112" s="251">
        <v>763567</v>
      </c>
      <c r="F112" s="17">
        <v>44340</v>
      </c>
      <c r="G112" s="11" t="s">
        <v>5325</v>
      </c>
      <c r="I112" s="252" t="s">
        <v>6987</v>
      </c>
      <c r="J112" s="11" t="s">
        <v>5326</v>
      </c>
      <c r="L112" s="11" t="s">
        <v>3566</v>
      </c>
      <c r="M112" s="91"/>
      <c r="N112" s="91"/>
      <c r="O112" s="91"/>
      <c r="P112" s="91"/>
      <c r="Q112" s="91"/>
      <c r="R112" s="91"/>
      <c r="S112" s="91"/>
      <c r="V112" s="92">
        <v>44455</v>
      </c>
      <c r="W112" s="91" t="s">
        <v>6899</v>
      </c>
      <c r="X112" s="91"/>
      <c r="Y112" s="91"/>
      <c r="Z112" s="91"/>
      <c r="AA112" s="91"/>
      <c r="AB112" s="91"/>
      <c r="AC112" s="91"/>
      <c r="AD112" s="91"/>
      <c r="AE112" s="91"/>
      <c r="AF112" s="91"/>
      <c r="AG112" s="91"/>
      <c r="AH112" s="91"/>
      <c r="AI112" s="11">
        <v>38236</v>
      </c>
      <c r="AJ112" s="11">
        <v>94343.63519999999</v>
      </c>
      <c r="AK112" s="249">
        <f t="shared" si="4"/>
        <v>0.40528436199159734</v>
      </c>
      <c r="AM112" s="91"/>
      <c r="AN112" s="91">
        <v>1003207079</v>
      </c>
      <c r="AO112" s="11">
        <v>2</v>
      </c>
    </row>
    <row r="113" spans="1:47" ht="19.5" hidden="1" customHeight="1" x14ac:dyDescent="0.25">
      <c r="A113" s="11" t="s">
        <v>6988</v>
      </c>
      <c r="B113" s="11" t="s">
        <v>6989</v>
      </c>
      <c r="C113" s="384" t="s">
        <v>5328</v>
      </c>
      <c r="D113" s="11" t="s">
        <v>6092</v>
      </c>
      <c r="E113" s="251">
        <v>756447</v>
      </c>
      <c r="F113" s="17">
        <v>44340</v>
      </c>
      <c r="G113" s="11" t="s">
        <v>5325</v>
      </c>
      <c r="I113" s="252" t="s">
        <v>4535</v>
      </c>
      <c r="J113" s="11" t="s">
        <v>5326</v>
      </c>
      <c r="M113" s="91" t="s">
        <v>2625</v>
      </c>
      <c r="N113" s="91"/>
      <c r="O113" s="91"/>
      <c r="P113" s="91"/>
      <c r="Q113" s="91"/>
      <c r="R113" s="91" t="s">
        <v>2625</v>
      </c>
      <c r="S113" s="91"/>
      <c r="V113" s="92">
        <v>44455</v>
      </c>
      <c r="W113" s="91" t="s">
        <v>6899</v>
      </c>
      <c r="X113" s="91"/>
      <c r="Y113" s="91"/>
      <c r="Z113" s="91"/>
      <c r="AA113" s="91"/>
      <c r="AB113" s="91"/>
      <c r="AC113" s="91"/>
      <c r="AD113" s="91"/>
      <c r="AE113" s="91"/>
      <c r="AF113" s="91"/>
      <c r="AG113" s="91"/>
      <c r="AH113" s="91"/>
      <c r="AI113" s="11">
        <v>15700</v>
      </c>
      <c r="AJ113" s="11">
        <v>58692.678799999987</v>
      </c>
      <c r="AK113" s="249">
        <f t="shared" si="4"/>
        <v>0.26749503210611686</v>
      </c>
      <c r="AM113" s="91"/>
      <c r="AN113" s="91">
        <v>1003207051</v>
      </c>
      <c r="AO113" s="11">
        <v>2</v>
      </c>
    </row>
    <row r="114" spans="1:47" ht="19.5" hidden="1" customHeight="1" x14ac:dyDescent="0.25">
      <c r="A114" s="11" t="s">
        <v>6990</v>
      </c>
      <c r="B114" s="11">
        <v>12769040</v>
      </c>
      <c r="C114" s="384" t="s">
        <v>5328</v>
      </c>
      <c r="D114" s="11" t="s">
        <v>6092</v>
      </c>
      <c r="E114" s="253">
        <v>756447</v>
      </c>
      <c r="F114" s="17">
        <v>44340</v>
      </c>
      <c r="G114" s="11" t="s">
        <v>5325</v>
      </c>
      <c r="I114" s="252" t="s">
        <v>4535</v>
      </c>
      <c r="J114" s="11" t="s">
        <v>5326</v>
      </c>
      <c r="M114" s="91"/>
      <c r="N114" s="91"/>
      <c r="O114" s="91"/>
      <c r="P114" s="91"/>
      <c r="Q114" s="91"/>
      <c r="R114" s="91" t="s">
        <v>2625</v>
      </c>
      <c r="S114" s="91"/>
      <c r="V114" s="92">
        <v>44455</v>
      </c>
      <c r="W114" s="11" t="s">
        <v>6899</v>
      </c>
      <c r="AI114" s="11">
        <v>13952</v>
      </c>
      <c r="AJ114" s="11">
        <v>58692.678799999987</v>
      </c>
      <c r="AK114" s="249">
        <f t="shared" si="4"/>
        <v>0.2377127826716269</v>
      </c>
      <c r="AN114" s="11">
        <v>1003207065</v>
      </c>
      <c r="AO114" s="11">
        <v>2</v>
      </c>
    </row>
    <row r="115" spans="1:47" ht="19.5" hidden="1" customHeight="1" x14ac:dyDescent="0.25">
      <c r="A115" s="11" t="s">
        <v>6991</v>
      </c>
      <c r="B115" s="11">
        <v>12812784</v>
      </c>
      <c r="C115" s="384" t="s">
        <v>5328</v>
      </c>
      <c r="D115" s="11" t="s">
        <v>6092</v>
      </c>
      <c r="E115" s="11">
        <v>882281</v>
      </c>
      <c r="F115" s="17">
        <v>44340</v>
      </c>
      <c r="G115" s="11" t="s">
        <v>5325</v>
      </c>
      <c r="I115" s="252" t="s">
        <v>3837</v>
      </c>
      <c r="J115" s="11" t="s">
        <v>5326</v>
      </c>
      <c r="L115" s="11" t="s">
        <v>3566</v>
      </c>
      <c r="M115" s="91"/>
      <c r="N115" s="91"/>
      <c r="O115" s="91"/>
      <c r="P115" s="91"/>
      <c r="Q115" s="91"/>
      <c r="R115" s="91"/>
      <c r="S115" s="91"/>
      <c r="V115" s="92">
        <v>44455</v>
      </c>
      <c r="W115" s="91" t="s">
        <v>6899</v>
      </c>
      <c r="X115" s="91"/>
      <c r="Y115" s="91"/>
      <c r="Z115" s="91"/>
      <c r="AA115" s="91"/>
      <c r="AB115" s="91"/>
      <c r="AC115" s="91"/>
      <c r="AD115" s="91"/>
      <c r="AE115" s="91"/>
      <c r="AF115" s="91"/>
      <c r="AG115" s="91"/>
      <c r="AH115" s="91"/>
      <c r="AI115" s="11">
        <v>22378</v>
      </c>
      <c r="AJ115" s="11">
        <v>62439.02</v>
      </c>
      <c r="AK115" s="249">
        <f t="shared" si="4"/>
        <v>0.35839768144983697</v>
      </c>
      <c r="AM115" s="91"/>
      <c r="AN115" s="91">
        <v>1003207065</v>
      </c>
      <c r="AO115" s="11">
        <v>2</v>
      </c>
    </row>
    <row r="116" spans="1:47" ht="19.5" hidden="1" customHeight="1" x14ac:dyDescent="0.25">
      <c r="A116" s="11" t="s">
        <v>6992</v>
      </c>
      <c r="B116" s="11">
        <v>12825648</v>
      </c>
      <c r="C116" s="384" t="s">
        <v>5328</v>
      </c>
      <c r="D116" s="11" t="s">
        <v>6092</v>
      </c>
      <c r="E116" s="253">
        <v>756447</v>
      </c>
      <c r="F116" s="17">
        <v>44340</v>
      </c>
      <c r="G116" s="11" t="s">
        <v>5325</v>
      </c>
      <c r="I116" s="252" t="s">
        <v>4535</v>
      </c>
      <c r="J116" s="11" t="s">
        <v>5326</v>
      </c>
      <c r="L116" s="11" t="s">
        <v>3566</v>
      </c>
      <c r="M116" s="91" t="s">
        <v>2625</v>
      </c>
      <c r="N116" s="91"/>
      <c r="O116" s="91"/>
      <c r="P116" s="91"/>
      <c r="Q116" s="91"/>
      <c r="R116" s="91"/>
      <c r="S116" s="91"/>
      <c r="V116" s="92">
        <v>44455</v>
      </c>
      <c r="W116" s="91" t="s">
        <v>6899</v>
      </c>
      <c r="X116" s="91"/>
      <c r="Y116" s="91"/>
      <c r="Z116" s="91"/>
      <c r="AA116" s="91"/>
      <c r="AB116" s="91"/>
      <c r="AC116" s="91"/>
      <c r="AD116" s="91"/>
      <c r="AE116" s="91"/>
      <c r="AF116" s="91"/>
      <c r="AG116" s="91"/>
      <c r="AH116" s="91"/>
      <c r="AI116" s="11">
        <v>25026</v>
      </c>
      <c r="AJ116" s="11">
        <v>58692.678799999987</v>
      </c>
      <c r="AK116" s="249">
        <f t="shared" si="4"/>
        <v>0.42639048875717706</v>
      </c>
      <c r="AM116" s="91"/>
      <c r="AN116" s="91">
        <v>1003207065</v>
      </c>
      <c r="AO116" s="11">
        <v>2</v>
      </c>
    </row>
    <row r="117" spans="1:47" ht="19.5" hidden="1" customHeight="1" x14ac:dyDescent="0.25">
      <c r="A117" s="11" t="s">
        <v>6993</v>
      </c>
      <c r="B117" s="11">
        <v>12960515</v>
      </c>
      <c r="C117" s="384" t="s">
        <v>6160</v>
      </c>
      <c r="D117" s="11" t="s">
        <v>4389</v>
      </c>
      <c r="E117" s="253">
        <v>1023917</v>
      </c>
      <c r="F117" s="17">
        <v>44340</v>
      </c>
      <c r="G117" s="11" t="s">
        <v>5325</v>
      </c>
      <c r="I117" s="252" t="s">
        <v>4389</v>
      </c>
      <c r="J117" s="11" t="s">
        <v>5326</v>
      </c>
      <c r="M117" s="91"/>
      <c r="N117" s="91"/>
      <c r="O117" s="91"/>
      <c r="P117" s="91"/>
      <c r="Q117" s="91"/>
      <c r="R117" s="91"/>
      <c r="S117" s="91" t="s">
        <v>2625</v>
      </c>
      <c r="V117" s="92">
        <v>44455</v>
      </c>
      <c r="W117" s="91" t="s">
        <v>6899</v>
      </c>
      <c r="X117" s="91"/>
      <c r="Y117" s="91"/>
      <c r="Z117" s="91"/>
      <c r="AA117" s="91"/>
      <c r="AB117" s="91"/>
      <c r="AC117" s="91"/>
      <c r="AD117" s="91"/>
      <c r="AE117" s="91"/>
      <c r="AF117" s="91"/>
      <c r="AG117" s="91"/>
      <c r="AH117" s="91"/>
      <c r="AI117" s="11">
        <v>37032</v>
      </c>
      <c r="AJ117" s="11">
        <v>134956.79999999999</v>
      </c>
      <c r="AK117" s="249">
        <f t="shared" si="4"/>
        <v>0.27439891876511596</v>
      </c>
      <c r="AM117" s="91"/>
      <c r="AN117" s="91">
        <v>1003207082</v>
      </c>
      <c r="AO117" s="11">
        <v>2</v>
      </c>
    </row>
    <row r="118" spans="1:47" ht="19.5" hidden="1" customHeight="1" x14ac:dyDescent="0.25">
      <c r="A118" s="11" t="s">
        <v>6994</v>
      </c>
      <c r="B118" s="11">
        <v>12775582</v>
      </c>
      <c r="C118" s="384" t="s">
        <v>5328</v>
      </c>
      <c r="D118" s="11" t="s">
        <v>6092</v>
      </c>
      <c r="E118" s="11">
        <v>800418</v>
      </c>
      <c r="F118" s="17">
        <v>44340</v>
      </c>
      <c r="G118" s="11" t="s">
        <v>5325</v>
      </c>
      <c r="I118" s="252" t="s">
        <v>6977</v>
      </c>
      <c r="J118" s="11" t="s">
        <v>5326</v>
      </c>
      <c r="M118" s="91" t="s">
        <v>2625</v>
      </c>
      <c r="N118" s="91"/>
      <c r="O118" s="91"/>
      <c r="P118" s="91"/>
      <c r="Q118" s="91"/>
      <c r="R118" s="91" t="s">
        <v>2625</v>
      </c>
      <c r="S118" s="91" t="s">
        <v>2625</v>
      </c>
      <c r="V118" s="92">
        <v>44455</v>
      </c>
      <c r="W118" s="91" t="s">
        <v>6899</v>
      </c>
      <c r="X118" s="91"/>
      <c r="Y118" s="91"/>
      <c r="Z118" s="91"/>
      <c r="AA118" s="91"/>
      <c r="AB118" s="91"/>
      <c r="AC118" s="91"/>
      <c r="AD118" s="91"/>
      <c r="AE118" s="91"/>
      <c r="AF118" s="91"/>
      <c r="AG118" s="91"/>
      <c r="AH118" s="91"/>
      <c r="AI118" s="11">
        <v>11910</v>
      </c>
      <c r="AJ118" s="11">
        <v>58692.678799999987</v>
      </c>
      <c r="AK118" s="249">
        <f t="shared" si="4"/>
        <v>0.20292139059769757</v>
      </c>
      <c r="AM118" s="91"/>
      <c r="AN118" s="91">
        <v>1003207067</v>
      </c>
      <c r="AO118" s="11">
        <v>2</v>
      </c>
    </row>
    <row r="119" spans="1:47" ht="19.5" hidden="1" customHeight="1" x14ac:dyDescent="0.25">
      <c r="A119" s="11" t="s">
        <v>6995</v>
      </c>
      <c r="B119" s="11">
        <v>12896872</v>
      </c>
      <c r="C119" s="1" t="s">
        <v>5328</v>
      </c>
      <c r="D119" s="11" t="s">
        <v>6092</v>
      </c>
      <c r="E119" s="11">
        <v>882281</v>
      </c>
      <c r="F119" s="17">
        <v>44340</v>
      </c>
      <c r="G119" s="11" t="s">
        <v>5325</v>
      </c>
      <c r="I119" s="252" t="s">
        <v>3837</v>
      </c>
      <c r="J119" s="11" t="s">
        <v>506</v>
      </c>
      <c r="L119" s="11" t="s">
        <v>6919</v>
      </c>
      <c r="M119" s="91"/>
      <c r="N119" s="91"/>
      <c r="O119" s="91"/>
      <c r="P119" s="91"/>
      <c r="Q119" s="91"/>
      <c r="R119" s="91"/>
      <c r="S119" s="91" t="s">
        <v>2625</v>
      </c>
      <c r="V119" s="92">
        <v>44454</v>
      </c>
      <c r="W119" s="91" t="s">
        <v>6899</v>
      </c>
      <c r="X119" s="91"/>
      <c r="Y119" s="91"/>
      <c r="Z119" s="91"/>
      <c r="AA119" s="91"/>
      <c r="AB119" s="91"/>
      <c r="AC119" s="91"/>
      <c r="AD119" s="91"/>
      <c r="AE119" s="91"/>
      <c r="AF119" s="91"/>
      <c r="AG119" s="91"/>
      <c r="AH119" s="91"/>
      <c r="AI119" s="11">
        <v>800</v>
      </c>
      <c r="AJ119" s="11">
        <v>62439.02</v>
      </c>
      <c r="AK119" s="249">
        <f t="shared" si="4"/>
        <v>1.281250090087897E-2</v>
      </c>
      <c r="AM119" s="91"/>
      <c r="AN119" s="91">
        <v>1003207067</v>
      </c>
      <c r="AO119" s="11">
        <v>2</v>
      </c>
    </row>
    <row r="120" spans="1:47" ht="19.5" hidden="1" customHeight="1" x14ac:dyDescent="0.25">
      <c r="A120" s="11" t="s">
        <v>6996</v>
      </c>
      <c r="B120" s="11">
        <v>13015728</v>
      </c>
      <c r="C120" s="384" t="s">
        <v>6160</v>
      </c>
      <c r="D120" s="11" t="s">
        <v>4389</v>
      </c>
      <c r="E120" s="11">
        <v>1023917</v>
      </c>
      <c r="F120" s="17">
        <v>44340</v>
      </c>
      <c r="G120" s="11" t="s">
        <v>5325</v>
      </c>
      <c r="I120" s="252" t="s">
        <v>4389</v>
      </c>
      <c r="J120" s="11" t="s">
        <v>5326</v>
      </c>
      <c r="M120" s="91" t="s">
        <v>2625</v>
      </c>
      <c r="N120" s="91"/>
      <c r="O120" s="91"/>
      <c r="P120" s="91"/>
      <c r="Q120" s="91"/>
      <c r="R120" s="91" t="s">
        <v>2625</v>
      </c>
      <c r="S120" s="91" t="s">
        <v>2625</v>
      </c>
      <c r="V120" s="92">
        <v>44455</v>
      </c>
      <c r="W120" s="11" t="s">
        <v>6899</v>
      </c>
      <c r="AI120" s="11">
        <v>37694</v>
      </c>
      <c r="AJ120" s="11">
        <v>134956.79999999999</v>
      </c>
      <c r="AK120" s="249">
        <f t="shared" si="4"/>
        <v>0.27930419215630486</v>
      </c>
      <c r="AN120" s="11">
        <v>1003207082</v>
      </c>
      <c r="AO120" s="11">
        <v>2</v>
      </c>
    </row>
    <row r="121" spans="1:47" ht="19.5" hidden="1" customHeight="1" x14ac:dyDescent="0.25">
      <c r="A121" s="11" t="s">
        <v>6997</v>
      </c>
      <c r="B121" s="11">
        <v>13064080</v>
      </c>
      <c r="C121" s="384" t="s">
        <v>6160</v>
      </c>
      <c r="D121" s="11" t="s">
        <v>4389</v>
      </c>
      <c r="E121" s="253">
        <v>1023917</v>
      </c>
      <c r="F121" s="17">
        <v>44340</v>
      </c>
      <c r="G121" s="11" t="s">
        <v>5325</v>
      </c>
      <c r="I121" s="252" t="s">
        <v>4389</v>
      </c>
      <c r="J121" s="11" t="s">
        <v>5326</v>
      </c>
      <c r="L121" s="11" t="s">
        <v>3566</v>
      </c>
      <c r="M121" s="91"/>
      <c r="N121" s="91"/>
      <c r="O121" s="91"/>
      <c r="P121" s="91"/>
      <c r="Q121" s="91"/>
      <c r="R121" s="91"/>
      <c r="S121" s="91" t="s">
        <v>2625</v>
      </c>
      <c r="V121" s="92">
        <v>44455</v>
      </c>
      <c r="W121" s="91" t="s">
        <v>6899</v>
      </c>
      <c r="X121" s="91"/>
      <c r="Y121" s="91"/>
      <c r="Z121" s="91"/>
      <c r="AA121" s="91"/>
      <c r="AB121" s="91"/>
      <c r="AC121" s="91"/>
      <c r="AD121" s="91"/>
      <c r="AE121" s="91"/>
      <c r="AF121" s="91"/>
      <c r="AG121" s="91"/>
      <c r="AH121" s="91"/>
      <c r="AI121" s="11">
        <v>37368</v>
      </c>
      <c r="AJ121" s="11">
        <v>134956.79999999999</v>
      </c>
      <c r="AK121" s="249">
        <f t="shared" si="4"/>
        <v>0.27688860435339313</v>
      </c>
      <c r="AM121" s="91"/>
      <c r="AN121" s="91">
        <v>1003207082</v>
      </c>
      <c r="AO121" s="11">
        <v>2</v>
      </c>
    </row>
    <row r="122" spans="1:47" ht="19.5" hidden="1" customHeight="1" x14ac:dyDescent="0.25">
      <c r="A122" s="11" t="s">
        <v>6998</v>
      </c>
      <c r="B122" s="11">
        <v>13022036</v>
      </c>
      <c r="C122" s="384" t="s">
        <v>5334</v>
      </c>
      <c r="D122" s="11" t="s">
        <v>6181</v>
      </c>
      <c r="E122" s="253">
        <v>1005462</v>
      </c>
      <c r="F122" s="17">
        <v>44340</v>
      </c>
      <c r="G122" s="11" t="s">
        <v>5325</v>
      </c>
      <c r="I122" s="252" t="s">
        <v>4698</v>
      </c>
      <c r="J122" s="11" t="s">
        <v>5326</v>
      </c>
      <c r="L122" s="11" t="s">
        <v>6919</v>
      </c>
      <c r="M122" s="91" t="s">
        <v>2625</v>
      </c>
      <c r="N122" s="91"/>
      <c r="O122" s="91"/>
      <c r="P122" s="91"/>
      <c r="Q122" s="91"/>
      <c r="R122" s="91" t="s">
        <v>2625</v>
      </c>
      <c r="S122" s="91" t="s">
        <v>2625</v>
      </c>
      <c r="V122" s="92">
        <v>44455</v>
      </c>
      <c r="W122" s="91" t="s">
        <v>6899</v>
      </c>
      <c r="X122" s="91"/>
      <c r="Y122" s="91"/>
      <c r="Z122" s="91"/>
      <c r="AA122" s="91"/>
      <c r="AB122" s="91"/>
      <c r="AC122" s="91"/>
      <c r="AD122" s="91"/>
      <c r="AE122" s="91"/>
      <c r="AF122" s="91"/>
      <c r="AG122" s="91"/>
      <c r="AH122" s="91"/>
      <c r="AI122" s="11">
        <v>35025</v>
      </c>
      <c r="AJ122" s="11">
        <v>89651.85</v>
      </c>
      <c r="AK122" s="249">
        <f t="shared" si="4"/>
        <v>0.39067793916132237</v>
      </c>
      <c r="AM122" s="91"/>
      <c r="AN122" s="91">
        <v>1003207072</v>
      </c>
      <c r="AO122" s="11">
        <v>2</v>
      </c>
    </row>
    <row r="123" spans="1:47" ht="19.5" hidden="1" customHeight="1" x14ac:dyDescent="0.25">
      <c r="A123" s="11" t="s">
        <v>6999</v>
      </c>
      <c r="B123" s="11">
        <v>13022040</v>
      </c>
      <c r="C123" s="384" t="s">
        <v>5334</v>
      </c>
      <c r="D123" s="11" t="s">
        <v>6181</v>
      </c>
      <c r="E123" s="11">
        <v>1005462</v>
      </c>
      <c r="F123" s="17">
        <v>44340</v>
      </c>
      <c r="G123" s="11" t="s">
        <v>5325</v>
      </c>
      <c r="I123" s="252" t="s">
        <v>4698</v>
      </c>
      <c r="J123" s="11" t="s">
        <v>5326</v>
      </c>
      <c r="M123" s="91" t="s">
        <v>2625</v>
      </c>
      <c r="N123" s="91"/>
      <c r="O123" s="91"/>
      <c r="P123" s="91"/>
      <c r="Q123" s="91"/>
      <c r="R123" s="91" t="s">
        <v>2625</v>
      </c>
      <c r="S123" s="91" t="s">
        <v>2625</v>
      </c>
      <c r="V123" s="92">
        <v>44455</v>
      </c>
      <c r="W123" s="91" t="s">
        <v>6899</v>
      </c>
      <c r="X123" s="91"/>
      <c r="Y123" s="91"/>
      <c r="Z123" s="91"/>
      <c r="AA123" s="91"/>
      <c r="AB123" s="91"/>
      <c r="AC123" s="91"/>
      <c r="AD123" s="91"/>
      <c r="AE123" s="91"/>
      <c r="AF123" s="91"/>
      <c r="AG123" s="91"/>
      <c r="AH123" s="91"/>
      <c r="AI123" s="11">
        <v>30029</v>
      </c>
      <c r="AJ123" s="11">
        <v>89651.85</v>
      </c>
      <c r="AK123" s="249">
        <f t="shared" si="4"/>
        <v>0.33495125867452819</v>
      </c>
      <c r="AM123" s="91"/>
      <c r="AN123" s="91">
        <v>1003207072</v>
      </c>
      <c r="AO123" s="11">
        <v>2</v>
      </c>
    </row>
    <row r="124" spans="1:47" ht="19.5" hidden="1" customHeight="1" x14ac:dyDescent="0.25">
      <c r="A124" s="11" t="s">
        <v>7000</v>
      </c>
      <c r="B124" s="11">
        <v>13052795</v>
      </c>
      <c r="C124" s="384" t="s">
        <v>5334</v>
      </c>
      <c r="D124" s="11" t="s">
        <v>6181</v>
      </c>
      <c r="E124" s="253">
        <v>1005462</v>
      </c>
      <c r="F124" s="17">
        <v>44340</v>
      </c>
      <c r="G124" s="11" t="s">
        <v>5325</v>
      </c>
      <c r="I124" s="252" t="s">
        <v>4698</v>
      </c>
      <c r="J124" s="11" t="s">
        <v>5326</v>
      </c>
      <c r="M124" s="91" t="s">
        <v>2625</v>
      </c>
      <c r="N124" s="91"/>
      <c r="O124" s="91"/>
      <c r="P124" s="91"/>
      <c r="Q124" s="91"/>
      <c r="R124" s="91"/>
      <c r="S124" s="91" t="s">
        <v>2625</v>
      </c>
      <c r="V124" s="92">
        <v>44455</v>
      </c>
      <c r="W124" s="91" t="s">
        <v>6899</v>
      </c>
      <c r="X124" s="91"/>
      <c r="Y124" s="91"/>
      <c r="Z124" s="91"/>
      <c r="AA124" s="91"/>
      <c r="AB124" s="91"/>
      <c r="AC124" s="91"/>
      <c r="AD124" s="91"/>
      <c r="AE124" s="91"/>
      <c r="AF124" s="91"/>
      <c r="AG124" s="91"/>
      <c r="AH124" s="91"/>
      <c r="AI124" s="11">
        <v>40801</v>
      </c>
      <c r="AJ124" s="11">
        <v>89651.85</v>
      </c>
      <c r="AK124" s="249">
        <f t="shared" si="4"/>
        <v>0.45510494206198754</v>
      </c>
      <c r="AM124" s="91"/>
      <c r="AN124" s="91">
        <v>1003207072</v>
      </c>
      <c r="AO124" s="11">
        <v>2</v>
      </c>
    </row>
    <row r="125" spans="1:47" ht="19.5" hidden="1" customHeight="1" x14ac:dyDescent="0.25">
      <c r="A125" s="11" t="s">
        <v>7001</v>
      </c>
      <c r="B125" s="11">
        <v>12991825</v>
      </c>
      <c r="C125" s="384" t="s">
        <v>6160</v>
      </c>
      <c r="D125" s="11" t="s">
        <v>4389</v>
      </c>
      <c r="E125" s="11">
        <v>1023917</v>
      </c>
      <c r="F125" s="17">
        <v>44340</v>
      </c>
      <c r="G125" s="11" t="s">
        <v>5325</v>
      </c>
      <c r="I125" s="252" t="s">
        <v>4389</v>
      </c>
      <c r="J125" s="11" t="s">
        <v>5326</v>
      </c>
      <c r="M125" s="91" t="s">
        <v>2625</v>
      </c>
      <c r="N125" s="91"/>
      <c r="O125" s="91"/>
      <c r="P125" s="91"/>
      <c r="Q125" s="91"/>
      <c r="R125" s="91" t="s">
        <v>2625</v>
      </c>
      <c r="S125" s="91" t="s">
        <v>2625</v>
      </c>
      <c r="V125" s="92">
        <v>44455</v>
      </c>
      <c r="W125" s="91" t="s">
        <v>6899</v>
      </c>
      <c r="X125" s="91"/>
      <c r="Y125" s="91"/>
      <c r="Z125" s="91"/>
      <c r="AA125" s="91"/>
      <c r="AB125" s="91"/>
      <c r="AC125" s="91"/>
      <c r="AD125" s="91"/>
      <c r="AE125" s="91"/>
      <c r="AF125" s="91"/>
      <c r="AG125" s="91"/>
      <c r="AH125" s="91"/>
      <c r="AI125" s="11">
        <v>32398</v>
      </c>
      <c r="AJ125" s="11">
        <v>134956.79999999999</v>
      </c>
      <c r="AK125" s="249">
        <f t="shared" si="4"/>
        <v>0.24006200502679378</v>
      </c>
      <c r="AM125" s="91"/>
      <c r="AN125" s="91">
        <v>1003207082</v>
      </c>
      <c r="AO125" s="11">
        <v>2</v>
      </c>
    </row>
    <row r="126" spans="1:47" ht="19.5" hidden="1" customHeight="1" x14ac:dyDescent="0.25">
      <c r="A126" s="11" t="s">
        <v>7002</v>
      </c>
      <c r="B126" s="11">
        <v>12904342</v>
      </c>
      <c r="C126" s="385" t="s">
        <v>5328</v>
      </c>
      <c r="D126" s="11" t="s">
        <v>6092</v>
      </c>
      <c r="E126" s="251">
        <v>756447</v>
      </c>
      <c r="F126" s="17">
        <v>44347</v>
      </c>
      <c r="G126" s="11" t="s">
        <v>5325</v>
      </c>
      <c r="I126" s="252" t="s">
        <v>4535</v>
      </c>
      <c r="J126" s="11" t="s">
        <v>5326</v>
      </c>
      <c r="M126" s="91" t="s">
        <v>2625</v>
      </c>
      <c r="N126" s="91"/>
      <c r="O126" s="91"/>
      <c r="P126" s="91"/>
      <c r="Q126" s="91"/>
      <c r="R126" s="91"/>
      <c r="S126" s="91" t="s">
        <v>2625</v>
      </c>
      <c r="V126" s="92">
        <v>44455</v>
      </c>
      <c r="W126" s="11" t="s">
        <v>6899</v>
      </c>
      <c r="AI126" s="11">
        <v>15248</v>
      </c>
      <c r="AJ126" s="11">
        <v>58692.678799999987</v>
      </c>
      <c r="AK126" s="249">
        <f t="shared" si="4"/>
        <v>0.25979390124548213</v>
      </c>
      <c r="AN126" s="11">
        <v>1003207067</v>
      </c>
      <c r="AO126" s="11">
        <v>2</v>
      </c>
    </row>
    <row r="127" spans="1:47" ht="19.5" hidden="1" customHeight="1" x14ac:dyDescent="0.25">
      <c r="A127" s="11" t="s">
        <v>7003</v>
      </c>
      <c r="B127" s="11">
        <v>12896870</v>
      </c>
      <c r="C127" s="1" t="s">
        <v>5328</v>
      </c>
      <c r="D127" s="11" t="s">
        <v>6092</v>
      </c>
      <c r="E127" s="11">
        <v>1032643</v>
      </c>
      <c r="F127" s="17">
        <v>44473</v>
      </c>
      <c r="G127" s="11" t="s">
        <v>5325</v>
      </c>
      <c r="I127" s="11" t="s">
        <v>7004</v>
      </c>
      <c r="J127" s="11" t="s">
        <v>204</v>
      </c>
      <c r="K127" s="11">
        <v>13545</v>
      </c>
      <c r="M127" s="91" t="s">
        <v>7005</v>
      </c>
      <c r="N127" s="91"/>
      <c r="O127" s="91"/>
      <c r="P127" s="91"/>
      <c r="Q127" s="91"/>
      <c r="R127" s="91"/>
      <c r="S127" s="91"/>
      <c r="V127" s="92">
        <v>44510</v>
      </c>
      <c r="W127" s="91" t="s">
        <v>6899</v>
      </c>
      <c r="X127" s="91"/>
      <c r="Y127" s="91"/>
      <c r="Z127" s="91"/>
      <c r="AA127" s="91"/>
      <c r="AB127" s="91"/>
      <c r="AC127" s="91"/>
      <c r="AD127" s="91"/>
      <c r="AE127" s="91"/>
      <c r="AF127" s="91"/>
      <c r="AG127" s="91"/>
      <c r="AH127" s="91"/>
      <c r="AI127" s="11">
        <f t="shared" ref="AI127:AI156" si="5">IF(OR(COUNTIF(J127,"*scrap*"),COUNTIF(J127,"*high cost*")),800,IFERROR(IF(K127/AJ127&lt;0.6,K127,800),""))</f>
        <v>800</v>
      </c>
      <c r="AJ127" s="11">
        <v>58692.67</v>
      </c>
      <c r="AK127" s="249">
        <f t="shared" si="4"/>
        <v>1.3630322150960248E-2</v>
      </c>
      <c r="AM127" s="91"/>
      <c r="AN127" s="91">
        <v>1003307291</v>
      </c>
      <c r="AO127" s="11">
        <v>3.1</v>
      </c>
      <c r="AP127" s="11">
        <v>4</v>
      </c>
      <c r="AQ127" s="11">
        <v>16</v>
      </c>
      <c r="AR127" s="11">
        <v>1</v>
      </c>
      <c r="AS127" s="11">
        <v>1</v>
      </c>
      <c r="AT127" s="11">
        <v>5</v>
      </c>
      <c r="AU127" s="11">
        <v>0</v>
      </c>
    </row>
    <row r="128" spans="1:47" ht="19.5" hidden="1" customHeight="1" x14ac:dyDescent="0.25">
      <c r="A128" s="11" t="s">
        <v>7006</v>
      </c>
      <c r="B128" s="11">
        <v>12914698</v>
      </c>
      <c r="C128" s="384" t="s">
        <v>5328</v>
      </c>
      <c r="D128" s="11" t="s">
        <v>6092</v>
      </c>
      <c r="E128" s="11">
        <v>1005293</v>
      </c>
      <c r="F128" s="17">
        <v>44473</v>
      </c>
      <c r="G128" s="11" t="s">
        <v>5325</v>
      </c>
      <c r="I128" s="11" t="s">
        <v>5329</v>
      </c>
      <c r="J128" s="11" t="s">
        <v>5326</v>
      </c>
      <c r="K128" s="11">
        <v>31656</v>
      </c>
      <c r="L128" s="11" t="s">
        <v>3566</v>
      </c>
      <c r="M128" s="91" t="s">
        <v>7007</v>
      </c>
      <c r="N128" s="91"/>
      <c r="O128" s="91"/>
      <c r="P128" s="91"/>
      <c r="Q128" s="91"/>
      <c r="R128" s="91"/>
      <c r="S128" s="91"/>
      <c r="V128" s="92">
        <v>44542</v>
      </c>
      <c r="W128" s="91" t="s">
        <v>6899</v>
      </c>
      <c r="X128" s="91"/>
      <c r="Y128" s="91"/>
      <c r="Z128" s="91"/>
      <c r="AA128" s="91"/>
      <c r="AB128" s="91"/>
      <c r="AC128" s="91"/>
      <c r="AD128" s="91"/>
      <c r="AE128" s="91"/>
      <c r="AF128" s="91"/>
      <c r="AG128" s="91"/>
      <c r="AH128" s="91"/>
      <c r="AI128" s="11">
        <f t="shared" si="5"/>
        <v>31656</v>
      </c>
      <c r="AJ128" s="11">
        <v>62439.02</v>
      </c>
      <c r="AK128" s="249">
        <f t="shared" si="4"/>
        <v>0.50699066064778087</v>
      </c>
      <c r="AM128" s="91"/>
      <c r="AN128" s="91">
        <v>1003307293</v>
      </c>
      <c r="AO128" s="11">
        <v>3.1</v>
      </c>
      <c r="AP128" s="11">
        <v>13</v>
      </c>
      <c r="AQ128" s="11">
        <v>16</v>
      </c>
      <c r="AR128" s="11">
        <v>11</v>
      </c>
      <c r="AS128" s="11">
        <v>11</v>
      </c>
      <c r="AT128" s="11">
        <v>6</v>
      </c>
      <c r="AU128" s="11">
        <v>0</v>
      </c>
    </row>
    <row r="129" spans="1:47" ht="19.5" hidden="1" customHeight="1" x14ac:dyDescent="0.25">
      <c r="A129" s="11" t="s">
        <v>7008</v>
      </c>
      <c r="B129" s="11">
        <v>12904345</v>
      </c>
      <c r="C129" s="384" t="s">
        <v>5328</v>
      </c>
      <c r="D129" s="11" t="s">
        <v>6092</v>
      </c>
      <c r="E129" s="253">
        <v>1005293</v>
      </c>
      <c r="F129" s="17">
        <v>44473</v>
      </c>
      <c r="G129" s="11" t="s">
        <v>5325</v>
      </c>
      <c r="I129" s="11" t="s">
        <v>5329</v>
      </c>
      <c r="J129" s="11" t="s">
        <v>5326</v>
      </c>
      <c r="K129" s="11">
        <v>14014</v>
      </c>
      <c r="M129" s="91"/>
      <c r="N129" s="91"/>
      <c r="O129" s="91"/>
      <c r="P129" s="91"/>
      <c r="Q129" s="91"/>
      <c r="R129" s="91"/>
      <c r="S129" s="91"/>
      <c r="V129" s="92">
        <v>44542</v>
      </c>
      <c r="W129" s="91" t="s">
        <v>6899</v>
      </c>
      <c r="X129" s="91"/>
      <c r="Y129" s="91"/>
      <c r="Z129" s="91"/>
      <c r="AA129" s="91"/>
      <c r="AB129" s="91"/>
      <c r="AC129" s="91"/>
      <c r="AD129" s="91"/>
      <c r="AE129" s="91"/>
      <c r="AF129" s="91"/>
      <c r="AG129" s="91"/>
      <c r="AH129" s="91"/>
      <c r="AI129" s="11">
        <f t="shared" si="5"/>
        <v>14014</v>
      </c>
      <c r="AJ129" s="11">
        <v>62439.02</v>
      </c>
      <c r="AK129" s="249">
        <f t="shared" si="4"/>
        <v>0.22444298453114736</v>
      </c>
      <c r="AM129" s="91"/>
      <c r="AN129" s="91">
        <v>1003307291</v>
      </c>
      <c r="AO129" s="11">
        <v>3.1</v>
      </c>
      <c r="AP129" s="11">
        <v>2</v>
      </c>
      <c r="AQ129" s="11">
        <v>21</v>
      </c>
      <c r="AR129" s="11">
        <v>3</v>
      </c>
      <c r="AS129" s="11">
        <v>5</v>
      </c>
      <c r="AT129" s="11">
        <v>6</v>
      </c>
      <c r="AU129" s="11">
        <v>0</v>
      </c>
    </row>
    <row r="130" spans="1:47" ht="19.5" hidden="1" customHeight="1" x14ac:dyDescent="0.25">
      <c r="A130" s="11" t="s">
        <v>7009</v>
      </c>
      <c r="B130" s="11">
        <v>12858235</v>
      </c>
      <c r="C130" s="384" t="s">
        <v>5328</v>
      </c>
      <c r="D130" s="11" t="s">
        <v>6092</v>
      </c>
      <c r="E130" s="11">
        <v>1020985</v>
      </c>
      <c r="F130" s="17">
        <v>44473</v>
      </c>
      <c r="G130" s="11" t="s">
        <v>5325</v>
      </c>
      <c r="I130" s="11" t="s">
        <v>6469</v>
      </c>
      <c r="J130" s="11" t="s">
        <v>5326</v>
      </c>
      <c r="K130" s="11">
        <v>9695</v>
      </c>
      <c r="M130" s="91"/>
      <c r="N130" s="91"/>
      <c r="O130" s="91"/>
      <c r="P130" s="91"/>
      <c r="Q130" s="91"/>
      <c r="R130" s="91"/>
      <c r="S130" s="91"/>
      <c r="V130" s="92">
        <v>44523</v>
      </c>
      <c r="W130" s="11" t="s">
        <v>6899</v>
      </c>
      <c r="AI130" s="11">
        <f t="shared" si="5"/>
        <v>9695</v>
      </c>
      <c r="AJ130" s="11">
        <v>58692.67</v>
      </c>
      <c r="AK130" s="249">
        <f t="shared" si="4"/>
        <v>0.16518246656694952</v>
      </c>
      <c r="AN130" s="91">
        <v>1003307284</v>
      </c>
      <c r="AO130" s="11">
        <v>3.1</v>
      </c>
      <c r="AP130" s="11">
        <v>1</v>
      </c>
      <c r="AQ130" s="11">
        <v>4</v>
      </c>
      <c r="AR130" s="11">
        <v>0</v>
      </c>
      <c r="AS130" s="11">
        <v>0</v>
      </c>
      <c r="AT130" s="11">
        <v>0</v>
      </c>
      <c r="AU130" s="11">
        <v>0</v>
      </c>
    </row>
    <row r="131" spans="1:47" ht="19.5" hidden="1" customHeight="1" x14ac:dyDescent="0.25">
      <c r="A131" s="11" t="s">
        <v>7010</v>
      </c>
      <c r="B131" s="11">
        <v>12896880</v>
      </c>
      <c r="C131" s="1" t="s">
        <v>5334</v>
      </c>
      <c r="D131" s="11" t="s">
        <v>6181</v>
      </c>
      <c r="E131" s="11">
        <v>1005462</v>
      </c>
      <c r="F131" s="17">
        <v>44473</v>
      </c>
      <c r="G131" s="11" t="s">
        <v>5325</v>
      </c>
      <c r="I131" s="11" t="s">
        <v>4698</v>
      </c>
      <c r="J131" s="11" t="s">
        <v>204</v>
      </c>
      <c r="K131" s="11">
        <v>50170</v>
      </c>
      <c r="M131" s="91"/>
      <c r="N131" s="91"/>
      <c r="O131" s="91"/>
      <c r="P131" s="91"/>
      <c r="Q131" s="91"/>
      <c r="R131" s="91"/>
      <c r="S131" s="91"/>
      <c r="V131" s="92">
        <v>44510</v>
      </c>
      <c r="W131" s="91" t="s">
        <v>6899</v>
      </c>
      <c r="X131" s="91"/>
      <c r="Y131" s="91"/>
      <c r="Z131" s="91"/>
      <c r="AA131" s="91"/>
      <c r="AB131" s="91"/>
      <c r="AC131" s="91"/>
      <c r="AD131" s="91"/>
      <c r="AE131" s="91"/>
      <c r="AF131" s="91"/>
      <c r="AG131" s="91"/>
      <c r="AH131" s="91"/>
      <c r="AI131" s="11">
        <f t="shared" si="5"/>
        <v>800</v>
      </c>
      <c r="AJ131" s="11">
        <v>89651.85</v>
      </c>
      <c r="AK131" s="249">
        <f t="shared" ref="AK131:AK162" si="6">IFERROR(AI131/AJ131,"")</f>
        <v>8.9234076039702466E-3</v>
      </c>
      <c r="AM131" s="91"/>
      <c r="AN131" s="91">
        <v>1003307237</v>
      </c>
      <c r="AO131" s="11">
        <v>3.1</v>
      </c>
      <c r="AP131" s="11">
        <v>35</v>
      </c>
      <c r="AQ131" s="11">
        <v>14</v>
      </c>
      <c r="AR131" s="11">
        <v>13</v>
      </c>
      <c r="AS131" s="11">
        <v>7</v>
      </c>
      <c r="AT131" s="11">
        <v>4</v>
      </c>
      <c r="AU131" s="11">
        <v>0</v>
      </c>
    </row>
    <row r="132" spans="1:47" ht="19.5" hidden="1" customHeight="1" x14ac:dyDescent="0.25">
      <c r="A132" s="11" t="s">
        <v>7011</v>
      </c>
      <c r="B132" s="11">
        <v>12896871</v>
      </c>
      <c r="C132" s="384" t="s">
        <v>5328</v>
      </c>
      <c r="D132" s="11" t="s">
        <v>6092</v>
      </c>
      <c r="E132" s="11">
        <v>882281</v>
      </c>
      <c r="F132" s="17">
        <v>44473</v>
      </c>
      <c r="G132" s="11" t="s">
        <v>5325</v>
      </c>
      <c r="I132" s="11" t="s">
        <v>3837</v>
      </c>
      <c r="J132" s="11" t="s">
        <v>5326</v>
      </c>
      <c r="K132" s="11">
        <v>13290</v>
      </c>
      <c r="M132" s="91"/>
      <c r="N132" s="91"/>
      <c r="O132" s="91"/>
      <c r="P132" s="91"/>
      <c r="Q132" s="91"/>
      <c r="R132" s="91"/>
      <c r="S132" s="91"/>
      <c r="V132" s="92">
        <v>44523</v>
      </c>
      <c r="W132" s="11" t="s">
        <v>6899</v>
      </c>
      <c r="AI132" s="11">
        <f t="shared" si="5"/>
        <v>13290</v>
      </c>
      <c r="AJ132" s="11">
        <v>62439.02</v>
      </c>
      <c r="AK132" s="249">
        <f t="shared" si="6"/>
        <v>0.21284767121585188</v>
      </c>
      <c r="AN132" s="11">
        <v>1003307291</v>
      </c>
      <c r="AO132" s="11">
        <v>3.1</v>
      </c>
      <c r="AP132" s="11">
        <v>0</v>
      </c>
      <c r="AQ132" s="11">
        <v>9</v>
      </c>
      <c r="AR132" s="11">
        <v>0</v>
      </c>
      <c r="AS132" s="11">
        <v>0</v>
      </c>
      <c r="AT132" s="11">
        <v>12</v>
      </c>
      <c r="AU132" s="11">
        <v>0</v>
      </c>
    </row>
    <row r="133" spans="1:47" ht="19.5" hidden="1" customHeight="1" x14ac:dyDescent="0.25">
      <c r="A133" s="11" t="s">
        <v>7012</v>
      </c>
      <c r="B133" s="11">
        <v>12864039</v>
      </c>
      <c r="C133" s="1" t="s">
        <v>5334</v>
      </c>
      <c r="D133" s="11" t="s">
        <v>6181</v>
      </c>
      <c r="E133" s="11">
        <v>780769</v>
      </c>
      <c r="F133" s="17">
        <v>44473</v>
      </c>
      <c r="G133" s="11" t="s">
        <v>5325</v>
      </c>
      <c r="I133" s="11" t="s">
        <v>7013</v>
      </c>
      <c r="J133" s="11" t="s">
        <v>204</v>
      </c>
      <c r="K133" s="11">
        <v>24348</v>
      </c>
      <c r="M133" s="91"/>
      <c r="N133" s="91"/>
      <c r="O133" s="91"/>
      <c r="P133" s="91"/>
      <c r="Q133" s="91"/>
      <c r="R133" s="91"/>
      <c r="S133" s="91"/>
      <c r="V133" s="92">
        <v>44510</v>
      </c>
      <c r="W133" s="91" t="s">
        <v>6899</v>
      </c>
      <c r="X133" s="91"/>
      <c r="Y133" s="91"/>
      <c r="Z133" s="91"/>
      <c r="AA133" s="91"/>
      <c r="AB133" s="91"/>
      <c r="AC133" s="91"/>
      <c r="AD133" s="91"/>
      <c r="AE133" s="91"/>
      <c r="AF133" s="91"/>
      <c r="AG133" s="91"/>
      <c r="AH133" s="91"/>
      <c r="AI133" s="11">
        <f t="shared" si="5"/>
        <v>800</v>
      </c>
      <c r="AJ133" s="11">
        <v>85992.59</v>
      </c>
      <c r="AK133" s="249">
        <f t="shared" si="6"/>
        <v>9.3031271647940825E-3</v>
      </c>
      <c r="AM133" s="91"/>
      <c r="AN133" s="91">
        <v>1003307230</v>
      </c>
      <c r="AO133" s="11">
        <v>3.1</v>
      </c>
      <c r="AP133" s="11">
        <v>18</v>
      </c>
      <c r="AQ133" s="11">
        <v>18</v>
      </c>
      <c r="AR133" s="11">
        <v>0</v>
      </c>
      <c r="AS133" s="11">
        <v>0</v>
      </c>
      <c r="AT133" s="11">
        <v>8</v>
      </c>
      <c r="AU133" s="11">
        <v>0</v>
      </c>
    </row>
    <row r="134" spans="1:47" ht="19.5" hidden="1" customHeight="1" x14ac:dyDescent="0.25">
      <c r="A134" s="11" t="s">
        <v>7014</v>
      </c>
      <c r="B134" s="11">
        <v>12831837</v>
      </c>
      <c r="C134" s="384" t="s">
        <v>5334</v>
      </c>
      <c r="D134" s="11" t="s">
        <v>6181</v>
      </c>
      <c r="E134" s="11">
        <v>780769</v>
      </c>
      <c r="F134" s="17">
        <v>44473</v>
      </c>
      <c r="G134" s="11" t="s">
        <v>5325</v>
      </c>
      <c r="I134" s="11" t="s">
        <v>7013</v>
      </c>
      <c r="J134" s="11" t="s">
        <v>5326</v>
      </c>
      <c r="K134" s="11">
        <v>31062</v>
      </c>
      <c r="M134" s="91"/>
      <c r="N134" s="91"/>
      <c r="O134" s="91"/>
      <c r="P134" s="91"/>
      <c r="Q134" s="91"/>
      <c r="R134" s="91"/>
      <c r="S134" s="91"/>
      <c r="V134" s="92">
        <v>44523</v>
      </c>
      <c r="W134" s="11" t="s">
        <v>6899</v>
      </c>
      <c r="AI134" s="11">
        <f t="shared" si="5"/>
        <v>31062</v>
      </c>
      <c r="AJ134" s="11">
        <v>85992.59</v>
      </c>
      <c r="AK134" s="249">
        <f t="shared" si="6"/>
        <v>0.36121716999104225</v>
      </c>
      <c r="AN134" s="91">
        <v>1003307230</v>
      </c>
      <c r="AO134" s="11">
        <v>3.1</v>
      </c>
      <c r="AP134" s="11">
        <v>25</v>
      </c>
      <c r="AQ134" s="11">
        <v>16</v>
      </c>
      <c r="AR134" s="11">
        <v>0</v>
      </c>
      <c r="AS134" s="11">
        <v>0</v>
      </c>
      <c r="AT134" s="11">
        <v>8</v>
      </c>
      <c r="AU134" s="11">
        <v>0</v>
      </c>
    </row>
    <row r="135" spans="1:47" ht="19.5" hidden="1" customHeight="1" x14ac:dyDescent="0.25">
      <c r="A135" s="11" t="s">
        <v>7015</v>
      </c>
      <c r="B135" s="11">
        <v>12896865</v>
      </c>
      <c r="C135" s="384" t="s">
        <v>5334</v>
      </c>
      <c r="D135" s="11" t="s">
        <v>6181</v>
      </c>
      <c r="E135" s="11">
        <v>1005462</v>
      </c>
      <c r="F135" s="17">
        <v>44473</v>
      </c>
      <c r="G135" s="11" t="s">
        <v>5325</v>
      </c>
      <c r="I135" s="11" t="s">
        <v>4698</v>
      </c>
      <c r="J135" s="11" t="s">
        <v>5326</v>
      </c>
      <c r="K135" s="11">
        <v>24792</v>
      </c>
      <c r="M135" s="91"/>
      <c r="N135" s="91"/>
      <c r="O135" s="91"/>
      <c r="P135" s="91"/>
      <c r="Q135" s="91"/>
      <c r="R135" s="91"/>
      <c r="S135" s="91"/>
      <c r="V135" s="92">
        <v>44523</v>
      </c>
      <c r="W135" s="11" t="s">
        <v>6899</v>
      </c>
      <c r="AI135" s="11">
        <f t="shared" si="5"/>
        <v>24792</v>
      </c>
      <c r="AJ135" s="11">
        <v>89651.85</v>
      </c>
      <c r="AK135" s="249">
        <f t="shared" si="6"/>
        <v>0.27653640164703797</v>
      </c>
      <c r="AN135" s="91">
        <v>1003307237</v>
      </c>
      <c r="AO135" s="11">
        <v>3.1</v>
      </c>
      <c r="AP135" s="11">
        <v>5</v>
      </c>
      <c r="AQ135" s="11">
        <v>46</v>
      </c>
      <c r="AR135" s="11">
        <v>12</v>
      </c>
      <c r="AS135" s="11">
        <v>1</v>
      </c>
      <c r="AT135" s="11">
        <v>4</v>
      </c>
      <c r="AU135" s="11">
        <v>0</v>
      </c>
    </row>
    <row r="136" spans="1:47" ht="19.5" hidden="1" customHeight="1" x14ac:dyDescent="0.25">
      <c r="A136" s="11" t="s">
        <v>7016</v>
      </c>
      <c r="B136" s="11">
        <v>12904353</v>
      </c>
      <c r="C136" s="384" t="s">
        <v>5334</v>
      </c>
      <c r="D136" s="11" t="s">
        <v>6181</v>
      </c>
      <c r="E136" s="11">
        <v>1005462</v>
      </c>
      <c r="F136" s="17">
        <v>44473</v>
      </c>
      <c r="G136" s="11" t="s">
        <v>5325</v>
      </c>
      <c r="I136" s="11" t="s">
        <v>4698</v>
      </c>
      <c r="J136" s="11" t="s">
        <v>5326</v>
      </c>
      <c r="K136" s="11">
        <v>39754</v>
      </c>
      <c r="L136" s="11" t="s">
        <v>3566</v>
      </c>
      <c r="M136" s="91"/>
      <c r="N136" s="91"/>
      <c r="O136" s="91"/>
      <c r="P136" s="91"/>
      <c r="Q136" s="91"/>
      <c r="R136" s="91"/>
      <c r="S136" s="91"/>
      <c r="V136" s="92">
        <v>44542</v>
      </c>
      <c r="W136" s="91" t="s">
        <v>6899</v>
      </c>
      <c r="X136" s="91"/>
      <c r="Y136" s="91"/>
      <c r="Z136" s="91"/>
      <c r="AA136" s="91"/>
      <c r="AB136" s="91"/>
      <c r="AC136" s="91"/>
      <c r="AD136" s="91"/>
      <c r="AE136" s="91"/>
      <c r="AF136" s="91"/>
      <c r="AG136" s="91"/>
      <c r="AH136" s="91"/>
      <c r="AI136" s="11">
        <f t="shared" si="5"/>
        <v>39754</v>
      </c>
      <c r="AJ136" s="11">
        <v>89651.85</v>
      </c>
      <c r="AK136" s="249">
        <f t="shared" si="6"/>
        <v>0.4434264323602915</v>
      </c>
      <c r="AN136" s="91">
        <v>1003307237</v>
      </c>
      <c r="AO136" s="11">
        <v>3.1</v>
      </c>
      <c r="AP136" s="11">
        <v>9</v>
      </c>
      <c r="AQ136" s="11">
        <v>35</v>
      </c>
      <c r="AR136" s="11">
        <v>19</v>
      </c>
      <c r="AS136" s="11">
        <v>11</v>
      </c>
      <c r="AT136" s="11">
        <v>4</v>
      </c>
      <c r="AU136" s="11">
        <v>0</v>
      </c>
    </row>
    <row r="137" spans="1:47" ht="19.5" hidden="1" customHeight="1" x14ac:dyDescent="0.25">
      <c r="A137" s="11" t="s">
        <v>7017</v>
      </c>
      <c r="B137" s="11">
        <v>12831836</v>
      </c>
      <c r="C137" s="384" t="s">
        <v>5334</v>
      </c>
      <c r="D137" s="11" t="s">
        <v>6181</v>
      </c>
      <c r="E137" s="11">
        <v>780769</v>
      </c>
      <c r="F137" s="17">
        <v>44473</v>
      </c>
      <c r="G137" s="11" t="s">
        <v>5325</v>
      </c>
      <c r="I137" s="11" t="s">
        <v>7013</v>
      </c>
      <c r="J137" s="11" t="s">
        <v>5326</v>
      </c>
      <c r="K137" s="11">
        <v>25243</v>
      </c>
      <c r="M137" s="91"/>
      <c r="N137" s="91"/>
      <c r="O137" s="91"/>
      <c r="P137" s="91"/>
      <c r="Q137" s="91"/>
      <c r="R137" s="91"/>
      <c r="S137" s="91"/>
      <c r="V137" s="92">
        <v>44523</v>
      </c>
      <c r="W137" s="11" t="s">
        <v>6899</v>
      </c>
      <c r="AI137" s="11">
        <f t="shared" si="5"/>
        <v>25243</v>
      </c>
      <c r="AJ137" s="11">
        <v>85992.59</v>
      </c>
      <c r="AK137" s="249">
        <f t="shared" si="6"/>
        <v>0.2935485487761213</v>
      </c>
      <c r="AN137" s="91">
        <v>1003307230</v>
      </c>
      <c r="AO137" s="11">
        <v>3.1</v>
      </c>
      <c r="AP137" s="11">
        <v>17</v>
      </c>
      <c r="AQ137" s="11">
        <v>27</v>
      </c>
      <c r="AR137" s="11">
        <v>1</v>
      </c>
      <c r="AS137" s="11">
        <v>0</v>
      </c>
      <c r="AT137" s="11">
        <v>10</v>
      </c>
      <c r="AU137" s="11">
        <v>0</v>
      </c>
    </row>
    <row r="138" spans="1:47" ht="19.5" hidden="1" customHeight="1" x14ac:dyDescent="0.25">
      <c r="A138" s="11" t="s">
        <v>7018</v>
      </c>
      <c r="B138" s="11">
        <v>12904355</v>
      </c>
      <c r="C138" s="384" t="s">
        <v>5334</v>
      </c>
      <c r="D138" s="11" t="s">
        <v>6181</v>
      </c>
      <c r="E138" s="11">
        <v>1005462</v>
      </c>
      <c r="F138" s="17">
        <v>44473</v>
      </c>
      <c r="G138" s="11" t="s">
        <v>5325</v>
      </c>
      <c r="I138" s="11" t="s">
        <v>4698</v>
      </c>
      <c r="J138" s="11" t="s">
        <v>5326</v>
      </c>
      <c r="K138" s="11">
        <v>26023</v>
      </c>
      <c r="M138" s="91"/>
      <c r="N138" s="91"/>
      <c r="O138" s="91"/>
      <c r="P138" s="91"/>
      <c r="Q138" s="91"/>
      <c r="R138" s="91"/>
      <c r="S138" s="91"/>
      <c r="V138" s="92">
        <v>44523</v>
      </c>
      <c r="W138" s="11" t="s">
        <v>6899</v>
      </c>
      <c r="AI138" s="11">
        <f t="shared" si="5"/>
        <v>26023</v>
      </c>
      <c r="AJ138" s="11">
        <v>89651.85</v>
      </c>
      <c r="AK138" s="249">
        <f t="shared" si="6"/>
        <v>0.29026729509764715</v>
      </c>
      <c r="AN138" s="11">
        <v>1003307237</v>
      </c>
      <c r="AO138" s="11">
        <v>3.1</v>
      </c>
      <c r="AP138" s="11">
        <v>7</v>
      </c>
      <c r="AQ138" s="11">
        <v>43</v>
      </c>
      <c r="AR138" s="11">
        <v>11</v>
      </c>
      <c r="AS138" s="11">
        <v>8</v>
      </c>
      <c r="AT138" s="11">
        <v>4</v>
      </c>
      <c r="AU138" s="11">
        <v>0</v>
      </c>
    </row>
    <row r="139" spans="1:47" ht="19.5" hidden="1" customHeight="1" x14ac:dyDescent="0.25">
      <c r="A139" s="11" t="s">
        <v>7019</v>
      </c>
      <c r="B139" s="11">
        <v>12925425</v>
      </c>
      <c r="C139" s="1" t="s">
        <v>5334</v>
      </c>
      <c r="D139" s="11" t="s">
        <v>6181</v>
      </c>
      <c r="E139" s="11">
        <v>1005462</v>
      </c>
      <c r="F139" s="17">
        <v>44473</v>
      </c>
      <c r="G139" s="11" t="s">
        <v>5325</v>
      </c>
      <c r="I139" s="11" t="s">
        <v>4698</v>
      </c>
      <c r="J139" s="11" t="s">
        <v>204</v>
      </c>
      <c r="K139" s="11">
        <v>53388</v>
      </c>
      <c r="M139" s="91"/>
      <c r="N139" s="91"/>
      <c r="O139" s="91"/>
      <c r="P139" s="91"/>
      <c r="Q139" s="91"/>
      <c r="R139" s="91"/>
      <c r="S139" s="91"/>
      <c r="V139" s="92">
        <v>44510</v>
      </c>
      <c r="W139" s="91" t="s">
        <v>6899</v>
      </c>
      <c r="X139" s="91"/>
      <c r="Y139" s="91"/>
      <c r="Z139" s="91"/>
      <c r="AA139" s="91"/>
      <c r="AB139" s="91"/>
      <c r="AC139" s="91"/>
      <c r="AD139" s="91"/>
      <c r="AE139" s="91"/>
      <c r="AF139" s="91"/>
      <c r="AG139" s="91"/>
      <c r="AH139" s="91"/>
      <c r="AI139" s="11">
        <f t="shared" si="5"/>
        <v>800</v>
      </c>
      <c r="AJ139" s="11">
        <v>89651.85</v>
      </c>
      <c r="AK139" s="249">
        <f t="shared" si="6"/>
        <v>8.9234076039702466E-3</v>
      </c>
      <c r="AM139" s="91"/>
      <c r="AN139" s="91">
        <v>1003307243</v>
      </c>
      <c r="AO139" s="11">
        <v>3.1</v>
      </c>
      <c r="AP139" s="11">
        <v>35</v>
      </c>
      <c r="AQ139" s="11">
        <v>15</v>
      </c>
      <c r="AR139" s="11">
        <v>18</v>
      </c>
      <c r="AS139" s="11">
        <v>8</v>
      </c>
      <c r="AT139" s="11">
        <v>4</v>
      </c>
      <c r="AU139" s="11">
        <v>0</v>
      </c>
    </row>
    <row r="140" spans="1:47" ht="19.5" hidden="1" customHeight="1" x14ac:dyDescent="0.25">
      <c r="A140" s="11" t="s">
        <v>7020</v>
      </c>
      <c r="B140" s="11">
        <v>12887963</v>
      </c>
      <c r="C140" s="1" t="s">
        <v>5334</v>
      </c>
      <c r="D140" s="11" t="s">
        <v>6181</v>
      </c>
      <c r="E140" s="11">
        <v>1005462</v>
      </c>
      <c r="F140" s="17">
        <v>44473</v>
      </c>
      <c r="G140" s="11" t="s">
        <v>5325</v>
      </c>
      <c r="I140" s="11" t="s">
        <v>4698</v>
      </c>
      <c r="J140" s="11" t="s">
        <v>204</v>
      </c>
      <c r="K140" s="11">
        <v>79566</v>
      </c>
      <c r="M140" s="91"/>
      <c r="N140" s="91"/>
      <c r="O140" s="91"/>
      <c r="P140" s="91"/>
      <c r="Q140" s="91"/>
      <c r="R140" s="91"/>
      <c r="S140" s="91"/>
      <c r="V140" s="92">
        <v>44510</v>
      </c>
      <c r="W140" s="91" t="s">
        <v>6899</v>
      </c>
      <c r="X140" s="91"/>
      <c r="Y140" s="91"/>
      <c r="Z140" s="91"/>
      <c r="AA140" s="91"/>
      <c r="AB140" s="91"/>
      <c r="AC140" s="91"/>
      <c r="AD140" s="91"/>
      <c r="AE140" s="91"/>
      <c r="AF140" s="91"/>
      <c r="AG140" s="91"/>
      <c r="AH140" s="91"/>
      <c r="AI140" s="11">
        <f t="shared" si="5"/>
        <v>800</v>
      </c>
      <c r="AJ140" s="11">
        <v>89651.85</v>
      </c>
      <c r="AK140" s="249">
        <f t="shared" si="6"/>
        <v>8.9234076039702466E-3</v>
      </c>
      <c r="AM140" s="91"/>
      <c r="AN140" s="91">
        <v>1003307230</v>
      </c>
      <c r="AO140" s="11">
        <v>3.1</v>
      </c>
      <c r="AP140" s="11">
        <v>56</v>
      </c>
      <c r="AQ140" s="11">
        <v>1</v>
      </c>
      <c r="AR140" s="11">
        <v>34</v>
      </c>
      <c r="AS140" s="11">
        <v>0</v>
      </c>
      <c r="AT140" s="11">
        <v>4</v>
      </c>
      <c r="AU140" s="11">
        <v>0</v>
      </c>
    </row>
    <row r="141" spans="1:47" ht="19.5" hidden="1" customHeight="1" x14ac:dyDescent="0.25">
      <c r="A141" s="11" t="s">
        <v>7021</v>
      </c>
      <c r="B141" s="11">
        <v>12887961</v>
      </c>
      <c r="C141" s="384" t="s">
        <v>5334</v>
      </c>
      <c r="D141" s="11" t="s">
        <v>6181</v>
      </c>
      <c r="E141" s="11">
        <v>1005462</v>
      </c>
      <c r="F141" s="17">
        <v>44473</v>
      </c>
      <c r="G141" s="11" t="s">
        <v>5325</v>
      </c>
      <c r="I141" s="11" t="s">
        <v>4698</v>
      </c>
      <c r="J141" s="11" t="s">
        <v>5326</v>
      </c>
      <c r="K141" s="11">
        <v>26589</v>
      </c>
      <c r="M141" s="91"/>
      <c r="N141" s="91"/>
      <c r="O141" s="91"/>
      <c r="P141" s="91"/>
      <c r="Q141" s="91"/>
      <c r="R141" s="91"/>
      <c r="S141" s="91"/>
      <c r="V141" s="92">
        <v>44542</v>
      </c>
      <c r="W141" s="91" t="s">
        <v>6899</v>
      </c>
      <c r="X141" s="91"/>
      <c r="Y141" s="91"/>
      <c r="Z141" s="91"/>
      <c r="AA141" s="91"/>
      <c r="AB141" s="91"/>
      <c r="AC141" s="91"/>
      <c r="AD141" s="91"/>
      <c r="AE141" s="91"/>
      <c r="AF141" s="91"/>
      <c r="AG141" s="91"/>
      <c r="AH141" s="91"/>
      <c r="AI141" s="11">
        <f t="shared" si="5"/>
        <v>26589</v>
      </c>
      <c r="AJ141" s="11">
        <v>89651.85</v>
      </c>
      <c r="AK141" s="249">
        <f t="shared" si="6"/>
        <v>0.29658060597745611</v>
      </c>
      <c r="AM141" s="91"/>
      <c r="AN141" s="91">
        <v>1003307230</v>
      </c>
      <c r="AO141" s="11">
        <v>3.1</v>
      </c>
      <c r="AP141" s="11">
        <v>14</v>
      </c>
      <c r="AQ141" s="11">
        <v>31</v>
      </c>
      <c r="AR141" s="11">
        <v>5</v>
      </c>
      <c r="AS141" s="11">
        <v>12</v>
      </c>
      <c r="AT141" s="11">
        <v>4</v>
      </c>
      <c r="AU141" s="11">
        <v>0</v>
      </c>
    </row>
    <row r="142" spans="1:47" ht="19.5" hidden="1" customHeight="1" x14ac:dyDescent="0.25">
      <c r="A142" s="11" t="s">
        <v>7022</v>
      </c>
      <c r="B142" s="11">
        <v>12896861</v>
      </c>
      <c r="C142" s="384" t="s">
        <v>5334</v>
      </c>
      <c r="D142" s="11" t="s">
        <v>6181</v>
      </c>
      <c r="E142" s="11">
        <v>1005462</v>
      </c>
      <c r="F142" s="17">
        <v>44473</v>
      </c>
      <c r="G142" s="11" t="s">
        <v>5325</v>
      </c>
      <c r="I142" s="11" t="s">
        <v>4698</v>
      </c>
      <c r="J142" s="11" t="s">
        <v>5326</v>
      </c>
      <c r="K142" s="11">
        <v>53572</v>
      </c>
      <c r="L142" s="11" t="s">
        <v>7023</v>
      </c>
      <c r="M142" s="91"/>
      <c r="N142" s="91"/>
      <c r="O142" s="91"/>
      <c r="P142" s="91"/>
      <c r="Q142" s="91"/>
      <c r="R142" s="91"/>
      <c r="S142" s="91"/>
      <c r="V142" s="92">
        <v>44542</v>
      </c>
      <c r="W142" s="91" t="s">
        <v>6899</v>
      </c>
      <c r="X142" s="91"/>
      <c r="Y142" s="91"/>
      <c r="Z142" s="91"/>
      <c r="AA142" s="91"/>
      <c r="AB142" s="91"/>
      <c r="AC142" s="91"/>
      <c r="AD142" s="91"/>
      <c r="AE142" s="91"/>
      <c r="AF142" s="91"/>
      <c r="AG142" s="91"/>
      <c r="AH142" s="91"/>
      <c r="AI142" s="11">
        <f t="shared" si="5"/>
        <v>53572</v>
      </c>
      <c r="AJ142" s="11">
        <v>89651.85</v>
      </c>
      <c r="AK142" s="249">
        <f t="shared" si="6"/>
        <v>0.5975559901998676</v>
      </c>
      <c r="AM142" s="91"/>
      <c r="AN142" s="91">
        <v>1003307237</v>
      </c>
      <c r="AO142" s="11">
        <v>3.1</v>
      </c>
      <c r="AP142" s="11">
        <v>30</v>
      </c>
      <c r="AQ142" s="11">
        <v>27</v>
      </c>
      <c r="AR142" s="11">
        <v>18</v>
      </c>
      <c r="AS142" s="11">
        <v>13</v>
      </c>
      <c r="AT142" s="11">
        <v>4</v>
      </c>
      <c r="AU142" s="11">
        <v>0</v>
      </c>
    </row>
    <row r="143" spans="1:47" ht="19.5" hidden="1" customHeight="1" x14ac:dyDescent="0.25">
      <c r="A143" s="11" t="s">
        <v>7024</v>
      </c>
      <c r="B143" s="11">
        <v>12706617</v>
      </c>
      <c r="C143" s="384" t="s">
        <v>5328</v>
      </c>
      <c r="D143" s="11" t="s">
        <v>6092</v>
      </c>
      <c r="E143" s="11">
        <v>756447</v>
      </c>
      <c r="F143" s="17">
        <v>44473</v>
      </c>
      <c r="G143" s="11" t="s">
        <v>5325</v>
      </c>
      <c r="I143" s="11" t="s">
        <v>4535</v>
      </c>
      <c r="J143" s="11" t="s">
        <v>5326</v>
      </c>
      <c r="K143" s="11">
        <v>13952</v>
      </c>
      <c r="M143" s="91"/>
      <c r="N143" s="91"/>
      <c r="O143" s="91"/>
      <c r="P143" s="91"/>
      <c r="Q143" s="91"/>
      <c r="R143" s="91"/>
      <c r="S143" s="91"/>
      <c r="V143" s="92">
        <v>44523</v>
      </c>
      <c r="W143" s="11" t="s">
        <v>6899</v>
      </c>
      <c r="AI143" s="11">
        <f t="shared" si="5"/>
        <v>13952</v>
      </c>
      <c r="AJ143" s="11">
        <v>58692.67</v>
      </c>
      <c r="AK143" s="249">
        <f t="shared" si="6"/>
        <v>0.23771281831274674</v>
      </c>
      <c r="AN143" s="91">
        <v>1003322269</v>
      </c>
      <c r="AO143" s="11">
        <v>3.1</v>
      </c>
      <c r="AP143" s="11">
        <v>1</v>
      </c>
      <c r="AQ143" s="11">
        <v>6</v>
      </c>
      <c r="AR143" s="11">
        <v>0</v>
      </c>
      <c r="AS143" s="11">
        <v>4</v>
      </c>
      <c r="AT143" s="11">
        <v>12</v>
      </c>
      <c r="AU143" s="11">
        <v>0</v>
      </c>
    </row>
    <row r="144" spans="1:47" ht="19.5" hidden="1" customHeight="1" x14ac:dyDescent="0.25">
      <c r="A144" s="11" t="s">
        <v>7025</v>
      </c>
      <c r="B144" s="11">
        <v>12812785</v>
      </c>
      <c r="C144" s="384" t="s">
        <v>5328</v>
      </c>
      <c r="D144" s="11" t="s">
        <v>6092</v>
      </c>
      <c r="E144" s="11">
        <v>882281</v>
      </c>
      <c r="F144" s="17">
        <v>44473</v>
      </c>
      <c r="G144" s="11" t="s">
        <v>5325</v>
      </c>
      <c r="I144" s="11" t="s">
        <v>3837</v>
      </c>
      <c r="J144" s="11" t="s">
        <v>5326</v>
      </c>
      <c r="K144" s="11">
        <v>23882</v>
      </c>
      <c r="M144" s="91"/>
      <c r="N144" s="91"/>
      <c r="O144" s="91"/>
      <c r="P144" s="91"/>
      <c r="Q144" s="91"/>
      <c r="R144" s="91"/>
      <c r="S144" s="91"/>
      <c r="V144" s="92">
        <v>44523</v>
      </c>
      <c r="W144" s="11" t="s">
        <v>6899</v>
      </c>
      <c r="AI144" s="11">
        <f t="shared" si="5"/>
        <v>23882</v>
      </c>
      <c r="AJ144" s="11">
        <v>62439.02</v>
      </c>
      <c r="AK144" s="249">
        <f t="shared" si="6"/>
        <v>0.38248518314348945</v>
      </c>
      <c r="AN144" s="11">
        <v>1003322211</v>
      </c>
      <c r="AO144" s="11">
        <v>3.1</v>
      </c>
      <c r="AP144" s="11">
        <v>12</v>
      </c>
      <c r="AQ144" s="11">
        <v>4</v>
      </c>
      <c r="AR144" s="11">
        <v>4</v>
      </c>
      <c r="AS144" s="11">
        <v>3</v>
      </c>
      <c r="AT144" s="11">
        <v>12</v>
      </c>
      <c r="AU144" s="11">
        <v>0</v>
      </c>
    </row>
    <row r="145" spans="1:47" ht="19.5" hidden="1" customHeight="1" x14ac:dyDescent="0.25">
      <c r="A145" s="11" t="s">
        <v>7026</v>
      </c>
      <c r="B145" s="11">
        <v>13080019</v>
      </c>
      <c r="C145" s="384" t="s">
        <v>5328</v>
      </c>
      <c r="D145" s="11" t="s">
        <v>6092</v>
      </c>
      <c r="E145" s="11">
        <v>882281</v>
      </c>
      <c r="F145" s="17">
        <v>44473</v>
      </c>
      <c r="G145" s="11" t="s">
        <v>5325</v>
      </c>
      <c r="I145" s="11" t="s">
        <v>3837</v>
      </c>
      <c r="J145" s="11" t="s">
        <v>5326</v>
      </c>
      <c r="K145" s="11">
        <v>14614</v>
      </c>
      <c r="M145" s="91"/>
      <c r="N145" s="91"/>
      <c r="O145" s="91"/>
      <c r="P145" s="91"/>
      <c r="Q145" s="91"/>
      <c r="R145" s="91"/>
      <c r="S145" s="91"/>
      <c r="V145" s="92">
        <v>44523</v>
      </c>
      <c r="W145" s="11" t="s">
        <v>6899</v>
      </c>
      <c r="AI145" s="11">
        <f t="shared" si="5"/>
        <v>14614</v>
      </c>
      <c r="AJ145" s="11">
        <v>62439.02</v>
      </c>
      <c r="AK145" s="249">
        <f t="shared" si="6"/>
        <v>0.23405236020680659</v>
      </c>
      <c r="AN145" s="91">
        <v>1003322211</v>
      </c>
      <c r="AO145" s="11">
        <v>3.1</v>
      </c>
      <c r="AP145" s="11">
        <v>2</v>
      </c>
      <c r="AQ145" s="11">
        <v>21</v>
      </c>
      <c r="AR145" s="11">
        <v>0</v>
      </c>
      <c r="AS145" s="11">
        <v>0</v>
      </c>
      <c r="AT145" s="11">
        <v>12</v>
      </c>
      <c r="AU145" s="11">
        <v>0</v>
      </c>
    </row>
    <row r="146" spans="1:47" ht="19.5" hidden="1" customHeight="1" x14ac:dyDescent="0.25">
      <c r="A146" s="11" t="s">
        <v>7027</v>
      </c>
      <c r="B146" s="11">
        <v>13131336</v>
      </c>
      <c r="C146" s="384" t="s">
        <v>5328</v>
      </c>
      <c r="D146" s="11" t="s">
        <v>6092</v>
      </c>
      <c r="E146" s="11">
        <v>882281</v>
      </c>
      <c r="F146" s="17">
        <v>44473</v>
      </c>
      <c r="G146" s="11" t="s">
        <v>5325</v>
      </c>
      <c r="I146" s="11" t="s">
        <v>3837</v>
      </c>
      <c r="J146" s="11" t="s">
        <v>5326</v>
      </c>
      <c r="K146" s="11">
        <v>14931</v>
      </c>
      <c r="M146" s="91"/>
      <c r="N146" s="91"/>
      <c r="O146" s="91"/>
      <c r="P146" s="91"/>
      <c r="Q146" s="91"/>
      <c r="R146" s="91"/>
      <c r="S146" s="91"/>
      <c r="V146" s="92">
        <v>44523</v>
      </c>
      <c r="W146" s="11" t="s">
        <v>6899</v>
      </c>
      <c r="AI146" s="11">
        <f t="shared" si="5"/>
        <v>14931</v>
      </c>
      <c r="AJ146" s="11">
        <v>62439.02</v>
      </c>
      <c r="AK146" s="249">
        <f t="shared" si="6"/>
        <v>0.23912931368877988</v>
      </c>
      <c r="AN146" s="91">
        <v>1003322211</v>
      </c>
      <c r="AO146" s="11">
        <v>3.1</v>
      </c>
      <c r="AP146" s="11">
        <v>3</v>
      </c>
      <c r="AQ146" s="11">
        <v>18</v>
      </c>
      <c r="AR146" s="11">
        <v>0</v>
      </c>
      <c r="AS146" s="11">
        <v>0</v>
      </c>
      <c r="AT146" s="11">
        <v>11</v>
      </c>
      <c r="AU146" s="11">
        <v>0</v>
      </c>
    </row>
    <row r="147" spans="1:47" ht="19.5" hidden="1" customHeight="1" x14ac:dyDescent="0.25">
      <c r="A147" s="11" t="s">
        <v>7028</v>
      </c>
      <c r="B147" s="11">
        <v>13131343</v>
      </c>
      <c r="C147" s="384" t="s">
        <v>5328</v>
      </c>
      <c r="D147" s="11" t="s">
        <v>6092</v>
      </c>
      <c r="E147" s="11">
        <v>1080537</v>
      </c>
      <c r="F147" s="17">
        <v>44473</v>
      </c>
      <c r="G147" s="11" t="s">
        <v>5325</v>
      </c>
      <c r="I147" s="11" t="s">
        <v>5329</v>
      </c>
      <c r="J147" s="11" t="s">
        <v>5326</v>
      </c>
      <c r="K147" s="11">
        <v>12978</v>
      </c>
      <c r="M147" s="91"/>
      <c r="N147" s="91"/>
      <c r="O147" s="91"/>
      <c r="P147" s="91"/>
      <c r="Q147" s="91"/>
      <c r="R147" s="91"/>
      <c r="S147" s="91"/>
      <c r="V147" s="92">
        <v>44523</v>
      </c>
      <c r="W147" s="11" t="s">
        <v>6899</v>
      </c>
      <c r="AI147" s="11">
        <f t="shared" si="5"/>
        <v>12978</v>
      </c>
      <c r="AJ147" s="11">
        <v>62439.02</v>
      </c>
      <c r="AK147" s="249">
        <f t="shared" si="6"/>
        <v>0.20785079586450911</v>
      </c>
      <c r="AN147" s="91">
        <v>1003322214</v>
      </c>
      <c r="AO147" s="11">
        <v>3.1</v>
      </c>
      <c r="AP147" s="11">
        <v>4</v>
      </c>
      <c r="AQ147" s="11">
        <v>4</v>
      </c>
      <c r="AR147" s="11">
        <v>1</v>
      </c>
      <c r="AS147" s="11">
        <v>2</v>
      </c>
      <c r="AT147" s="11">
        <v>2</v>
      </c>
      <c r="AU147" s="11">
        <v>0</v>
      </c>
    </row>
    <row r="148" spans="1:47" ht="19.5" hidden="1" customHeight="1" x14ac:dyDescent="0.25">
      <c r="A148" s="11" t="s">
        <v>7029</v>
      </c>
      <c r="B148" s="11">
        <v>13172280</v>
      </c>
      <c r="C148" s="384" t="s">
        <v>5334</v>
      </c>
      <c r="D148" s="11" t="s">
        <v>4698</v>
      </c>
      <c r="E148" s="11">
        <v>1097591</v>
      </c>
      <c r="F148" s="17">
        <v>44473</v>
      </c>
      <c r="G148" s="11" t="s">
        <v>5325</v>
      </c>
      <c r="I148" s="11" t="s">
        <v>6912</v>
      </c>
      <c r="J148" s="11" t="s">
        <v>5326</v>
      </c>
      <c r="K148" s="11">
        <v>41664</v>
      </c>
      <c r="L148" s="11" t="s">
        <v>3566</v>
      </c>
      <c r="M148" s="91"/>
      <c r="N148" s="91"/>
      <c r="O148" s="91"/>
      <c r="P148" s="91"/>
      <c r="Q148" s="91"/>
      <c r="R148" s="91"/>
      <c r="S148" s="91"/>
      <c r="V148" s="92">
        <v>44542</v>
      </c>
      <c r="W148" s="91" t="s">
        <v>6899</v>
      </c>
      <c r="X148" s="91"/>
      <c r="Y148" s="91"/>
      <c r="Z148" s="91"/>
      <c r="AA148" s="91"/>
      <c r="AB148" s="91"/>
      <c r="AC148" s="91"/>
      <c r="AD148" s="91"/>
      <c r="AE148" s="91"/>
      <c r="AF148" s="91"/>
      <c r="AG148" s="91"/>
      <c r="AH148" s="91"/>
      <c r="AI148" s="11">
        <f t="shared" si="5"/>
        <v>41664</v>
      </c>
      <c r="AJ148" s="11">
        <v>87722</v>
      </c>
      <c r="AK148" s="249">
        <f t="shared" si="6"/>
        <v>0.47495497138688131</v>
      </c>
      <c r="AM148" s="91"/>
      <c r="AN148" s="91">
        <v>1003307243</v>
      </c>
      <c r="AO148" s="11">
        <v>3.1</v>
      </c>
      <c r="AP148" s="11">
        <v>23</v>
      </c>
      <c r="AQ148" s="11">
        <v>35</v>
      </c>
      <c r="AR148" s="11">
        <v>4</v>
      </c>
      <c r="AS148" s="11">
        <v>7</v>
      </c>
      <c r="AT148" s="11">
        <v>4</v>
      </c>
      <c r="AU148" s="11">
        <v>0</v>
      </c>
    </row>
    <row r="149" spans="1:47" ht="19.5" hidden="1" customHeight="1" x14ac:dyDescent="0.25">
      <c r="A149" s="11" t="s">
        <v>7030</v>
      </c>
      <c r="B149" s="11">
        <v>13172301</v>
      </c>
      <c r="C149" s="384" t="s">
        <v>5328</v>
      </c>
      <c r="D149" s="11" t="s">
        <v>6092</v>
      </c>
      <c r="E149" s="11">
        <v>1080537</v>
      </c>
      <c r="F149" s="17">
        <v>44473</v>
      </c>
      <c r="G149" s="11" t="s">
        <v>5325</v>
      </c>
      <c r="I149" s="11" t="s">
        <v>5329</v>
      </c>
      <c r="J149" s="11" t="s">
        <v>5326</v>
      </c>
      <c r="K149" s="11">
        <v>15828</v>
      </c>
      <c r="M149" s="91"/>
      <c r="N149" s="91"/>
      <c r="O149" s="91"/>
      <c r="P149" s="91"/>
      <c r="Q149" s="91"/>
      <c r="R149" s="91"/>
      <c r="S149" s="91"/>
      <c r="V149" s="92">
        <v>44523</v>
      </c>
      <c r="W149" s="11" t="s">
        <v>6899</v>
      </c>
      <c r="AI149" s="11">
        <f t="shared" si="5"/>
        <v>15828</v>
      </c>
      <c r="AJ149" s="11">
        <v>62439.02</v>
      </c>
      <c r="AK149" s="249">
        <f t="shared" si="6"/>
        <v>0.25349533032389043</v>
      </c>
      <c r="AN149" s="91">
        <v>1003322217</v>
      </c>
      <c r="AO149" s="11">
        <v>3.1</v>
      </c>
      <c r="AP149" s="11">
        <v>4</v>
      </c>
      <c r="AQ149" s="11">
        <v>18</v>
      </c>
      <c r="AR149" s="11">
        <v>4</v>
      </c>
      <c r="AS149" s="11">
        <v>3</v>
      </c>
      <c r="AT149" s="11">
        <v>6</v>
      </c>
      <c r="AU149" s="11">
        <v>0</v>
      </c>
    </row>
    <row r="150" spans="1:47" ht="19.5" hidden="1" customHeight="1" x14ac:dyDescent="0.25">
      <c r="A150" s="11" t="s">
        <v>7031</v>
      </c>
      <c r="B150" s="11">
        <v>13187236</v>
      </c>
      <c r="C150" s="384" t="s">
        <v>5328</v>
      </c>
      <c r="D150" s="11" t="s">
        <v>6092</v>
      </c>
      <c r="E150" s="11">
        <v>1080537</v>
      </c>
      <c r="F150" s="17">
        <v>44473</v>
      </c>
      <c r="G150" s="11" t="s">
        <v>5325</v>
      </c>
      <c r="I150" s="11" t="s">
        <v>5329</v>
      </c>
      <c r="J150" s="11" t="s">
        <v>5326</v>
      </c>
      <c r="K150" s="11">
        <v>14619</v>
      </c>
      <c r="M150" s="91"/>
      <c r="N150" s="91"/>
      <c r="O150" s="91"/>
      <c r="P150" s="91"/>
      <c r="Q150" s="91"/>
      <c r="R150" s="91"/>
      <c r="S150" s="91"/>
      <c r="V150" s="92">
        <v>44523</v>
      </c>
      <c r="W150" s="11" t="s">
        <v>6899</v>
      </c>
      <c r="AI150" s="11">
        <f t="shared" si="5"/>
        <v>14619</v>
      </c>
      <c r="AJ150" s="11">
        <v>62439.02</v>
      </c>
      <c r="AK150" s="249">
        <f t="shared" si="6"/>
        <v>0.23413243833743708</v>
      </c>
      <c r="AN150" s="11">
        <v>1003322217</v>
      </c>
      <c r="AO150" s="11">
        <v>3.1</v>
      </c>
      <c r="AP150" s="11">
        <v>7</v>
      </c>
      <c r="AQ150" s="11">
        <v>0</v>
      </c>
      <c r="AR150" s="11">
        <v>1</v>
      </c>
      <c r="AS150" s="11">
        <v>2</v>
      </c>
      <c r="AT150" s="11">
        <v>1</v>
      </c>
      <c r="AU150" s="11">
        <v>0</v>
      </c>
    </row>
    <row r="151" spans="1:47" ht="16.5" hidden="1" customHeight="1" x14ac:dyDescent="0.25">
      <c r="A151" s="11" t="s">
        <v>7032</v>
      </c>
      <c r="B151" s="11">
        <v>13186641</v>
      </c>
      <c r="C151" s="384" t="s">
        <v>5328</v>
      </c>
      <c r="D151" s="11" t="s">
        <v>6092</v>
      </c>
      <c r="E151" s="11">
        <v>882281</v>
      </c>
      <c r="F151" s="17">
        <v>44473</v>
      </c>
      <c r="G151" s="11" t="s">
        <v>5325</v>
      </c>
      <c r="I151" s="11" t="s">
        <v>3837</v>
      </c>
      <c r="J151" s="11" t="s">
        <v>5326</v>
      </c>
      <c r="K151" s="11">
        <v>25206</v>
      </c>
      <c r="M151" s="91"/>
      <c r="N151" s="91"/>
      <c r="O151" s="91"/>
      <c r="P151" s="91"/>
      <c r="Q151" s="91"/>
      <c r="R151" s="91"/>
      <c r="S151" s="91"/>
      <c r="V151" s="92">
        <v>44542</v>
      </c>
      <c r="W151" s="91" t="s">
        <v>6899</v>
      </c>
      <c r="X151" s="91"/>
      <c r="Y151" s="91"/>
      <c r="Z151" s="91"/>
      <c r="AA151" s="91"/>
      <c r="AB151" s="91"/>
      <c r="AC151" s="91"/>
      <c r="AD151" s="91"/>
      <c r="AE151" s="91"/>
      <c r="AF151" s="91"/>
      <c r="AG151" s="91"/>
      <c r="AH151" s="91"/>
      <c r="AI151" s="11">
        <f t="shared" si="5"/>
        <v>25206</v>
      </c>
      <c r="AJ151" s="11">
        <v>62439.02</v>
      </c>
      <c r="AK151" s="249">
        <f t="shared" si="6"/>
        <v>0.40368987213444413</v>
      </c>
      <c r="AM151" s="91"/>
      <c r="AN151" s="91">
        <v>1003322217</v>
      </c>
      <c r="AO151" s="11">
        <v>3.1</v>
      </c>
      <c r="AP151" s="11">
        <v>16</v>
      </c>
      <c r="AQ151" s="11">
        <v>12</v>
      </c>
      <c r="AR151" s="11">
        <v>2</v>
      </c>
      <c r="AS151" s="11">
        <v>6</v>
      </c>
      <c r="AT151" s="11">
        <v>12</v>
      </c>
      <c r="AU151" s="11">
        <v>0</v>
      </c>
    </row>
    <row r="152" spans="1:47" ht="19.5" hidden="1" customHeight="1" x14ac:dyDescent="0.25">
      <c r="A152" s="11" t="s">
        <v>7033</v>
      </c>
      <c r="B152" s="11">
        <v>13186642</v>
      </c>
      <c r="C152" s="384" t="s">
        <v>5328</v>
      </c>
      <c r="D152" s="11" t="s">
        <v>6092</v>
      </c>
      <c r="E152" s="11">
        <v>882281</v>
      </c>
      <c r="F152" s="17">
        <v>44473</v>
      </c>
      <c r="G152" s="11" t="s">
        <v>5325</v>
      </c>
      <c r="I152" s="11" t="s">
        <v>3837</v>
      </c>
      <c r="J152" s="11" t="s">
        <v>5326</v>
      </c>
      <c r="K152" s="11">
        <v>13952</v>
      </c>
      <c r="M152" s="91"/>
      <c r="N152" s="91"/>
      <c r="O152" s="91"/>
      <c r="P152" s="91"/>
      <c r="Q152" s="91"/>
      <c r="R152" s="91"/>
      <c r="S152" s="91"/>
      <c r="V152" s="92">
        <v>44523</v>
      </c>
      <c r="W152" s="11" t="s">
        <v>6899</v>
      </c>
      <c r="AI152" s="11">
        <f t="shared" si="5"/>
        <v>13952</v>
      </c>
      <c r="AJ152" s="11">
        <v>62439.02</v>
      </c>
      <c r="AK152" s="249">
        <f t="shared" si="6"/>
        <v>0.22345001571132925</v>
      </c>
      <c r="AN152" s="91">
        <v>1003322217</v>
      </c>
      <c r="AO152" s="11">
        <v>3.1</v>
      </c>
      <c r="AP152" s="11">
        <v>1</v>
      </c>
      <c r="AQ152" s="11">
        <v>25</v>
      </c>
      <c r="AR152" s="11">
        <v>0</v>
      </c>
      <c r="AS152" s="11">
        <v>0</v>
      </c>
      <c r="AT152" s="11">
        <v>12</v>
      </c>
      <c r="AU152" s="11">
        <v>0</v>
      </c>
    </row>
    <row r="153" spans="1:47" ht="19.5" hidden="1" customHeight="1" x14ac:dyDescent="0.25">
      <c r="A153" s="11" t="s">
        <v>7034</v>
      </c>
      <c r="B153" s="11">
        <v>13202090</v>
      </c>
      <c r="C153" s="384" t="s">
        <v>5328</v>
      </c>
      <c r="D153" s="11" t="s">
        <v>6092</v>
      </c>
      <c r="E153" s="11">
        <v>1080537</v>
      </c>
      <c r="F153" s="17">
        <v>44473</v>
      </c>
      <c r="G153" s="11" t="s">
        <v>5325</v>
      </c>
      <c r="I153" s="11" t="s">
        <v>5329</v>
      </c>
      <c r="J153" s="11" t="s">
        <v>5326</v>
      </c>
      <c r="K153" s="11">
        <v>27176</v>
      </c>
      <c r="M153" s="91"/>
      <c r="N153" s="91"/>
      <c r="O153" s="91"/>
      <c r="P153" s="91"/>
      <c r="Q153" s="91"/>
      <c r="R153" s="91"/>
      <c r="S153" s="91"/>
      <c r="V153" s="92">
        <v>44523</v>
      </c>
      <c r="W153" s="11" t="s">
        <v>6899</v>
      </c>
      <c r="AI153" s="11">
        <f t="shared" si="5"/>
        <v>27176</v>
      </c>
      <c r="AJ153" s="11">
        <v>62439.02</v>
      </c>
      <c r="AK153" s="249">
        <f t="shared" si="6"/>
        <v>0.43524065560285863</v>
      </c>
      <c r="AN153" s="91">
        <v>1003322220</v>
      </c>
      <c r="AO153" s="11">
        <v>3.1</v>
      </c>
      <c r="AP153" s="11">
        <v>13</v>
      </c>
      <c r="AQ153" s="11">
        <v>14</v>
      </c>
      <c r="AR153" s="11">
        <v>15</v>
      </c>
      <c r="AS153" s="11">
        <v>5</v>
      </c>
      <c r="AT153" s="11">
        <v>6</v>
      </c>
      <c r="AU153" s="11">
        <v>0</v>
      </c>
    </row>
    <row r="154" spans="1:47" ht="16.5" hidden="1" customHeight="1" x14ac:dyDescent="0.25">
      <c r="A154" s="11" t="s">
        <v>7035</v>
      </c>
      <c r="B154" s="11">
        <v>13224450</v>
      </c>
      <c r="C154" s="384" t="s">
        <v>5328</v>
      </c>
      <c r="D154" s="11" t="s">
        <v>3908</v>
      </c>
      <c r="E154" s="11">
        <v>1056029</v>
      </c>
      <c r="F154" s="17">
        <v>44473</v>
      </c>
      <c r="G154" s="11" t="s">
        <v>5325</v>
      </c>
      <c r="I154" s="11" t="s">
        <v>3908</v>
      </c>
      <c r="J154" s="11" t="s">
        <v>5326</v>
      </c>
      <c r="K154" s="11">
        <v>22270</v>
      </c>
      <c r="M154" s="91"/>
      <c r="N154" s="91"/>
      <c r="O154" s="91"/>
      <c r="P154" s="91"/>
      <c r="Q154" s="91"/>
      <c r="R154" s="91"/>
      <c r="S154" s="91"/>
      <c r="V154" s="92">
        <v>44523</v>
      </c>
      <c r="W154" s="11" t="s">
        <v>6899</v>
      </c>
      <c r="AI154" s="11">
        <f t="shared" si="5"/>
        <v>22270</v>
      </c>
      <c r="AJ154" s="11">
        <v>71062.2</v>
      </c>
      <c r="AK154" s="249">
        <f t="shared" si="6"/>
        <v>0.31338742678948867</v>
      </c>
      <c r="AN154" s="91">
        <v>1003322220</v>
      </c>
      <c r="AO154" s="11">
        <v>3.1</v>
      </c>
      <c r="AP154" s="11">
        <v>24</v>
      </c>
      <c r="AQ154" s="11">
        <v>22</v>
      </c>
      <c r="AR154" s="11">
        <v>0</v>
      </c>
      <c r="AS154" s="11">
        <v>23</v>
      </c>
      <c r="AT154" s="11">
        <v>2</v>
      </c>
      <c r="AU154" s="11">
        <v>1</v>
      </c>
    </row>
    <row r="155" spans="1:47" ht="19.5" hidden="1" customHeight="1" x14ac:dyDescent="0.25">
      <c r="A155" s="11" t="s">
        <v>7036</v>
      </c>
      <c r="B155" s="11">
        <v>13096213</v>
      </c>
      <c r="C155" s="384" t="s">
        <v>5328</v>
      </c>
      <c r="D155" s="11" t="s">
        <v>5333</v>
      </c>
      <c r="E155" s="11" t="s">
        <v>3834</v>
      </c>
      <c r="F155" s="17">
        <v>44473</v>
      </c>
      <c r="G155" s="11" t="s">
        <v>5325</v>
      </c>
      <c r="I155" s="11" t="s">
        <v>5333</v>
      </c>
      <c r="J155" s="11" t="s">
        <v>5326</v>
      </c>
      <c r="K155" s="11">
        <v>24115</v>
      </c>
      <c r="M155" s="91"/>
      <c r="N155" s="91"/>
      <c r="O155" s="91"/>
      <c r="P155" s="91"/>
      <c r="Q155" s="91"/>
      <c r="R155" s="91"/>
      <c r="S155" s="91"/>
      <c r="V155" s="92">
        <v>44542</v>
      </c>
      <c r="W155" s="91" t="s">
        <v>6899</v>
      </c>
      <c r="X155" s="91"/>
      <c r="Y155" s="91"/>
      <c r="Z155" s="91"/>
      <c r="AA155" s="91"/>
      <c r="AB155" s="91"/>
      <c r="AC155" s="91"/>
      <c r="AD155" s="91"/>
      <c r="AE155" s="91"/>
      <c r="AF155" s="91"/>
      <c r="AG155" s="91"/>
      <c r="AH155" s="91"/>
      <c r="AI155" s="11">
        <f t="shared" si="5"/>
        <v>24115</v>
      </c>
      <c r="AJ155" s="11">
        <v>59960.18</v>
      </c>
      <c r="AK155" s="249">
        <f t="shared" si="6"/>
        <v>0.40218358250425534</v>
      </c>
      <c r="AM155" s="91"/>
      <c r="AN155" s="91">
        <v>1003322211</v>
      </c>
      <c r="AO155" s="11">
        <v>3.1</v>
      </c>
      <c r="AP155" s="11">
        <v>16</v>
      </c>
      <c r="AQ155" s="11">
        <v>14</v>
      </c>
      <c r="AR155" s="11">
        <v>4</v>
      </c>
      <c r="AS155" s="11">
        <v>19</v>
      </c>
      <c r="AT155" s="11">
        <v>5</v>
      </c>
      <c r="AU155" s="11">
        <v>0</v>
      </c>
    </row>
    <row r="156" spans="1:47" ht="19.5" hidden="1" customHeight="1" x14ac:dyDescent="0.25">
      <c r="A156" s="11" t="s">
        <v>7037</v>
      </c>
      <c r="B156" s="11">
        <v>13186638</v>
      </c>
      <c r="C156" s="384" t="s">
        <v>5328</v>
      </c>
      <c r="D156" s="11" t="s">
        <v>6092</v>
      </c>
      <c r="E156" s="11">
        <v>882281</v>
      </c>
      <c r="F156" s="17">
        <v>44473</v>
      </c>
      <c r="G156" s="11" t="s">
        <v>5325</v>
      </c>
      <c r="I156" s="11" t="s">
        <v>3837</v>
      </c>
      <c r="J156" s="11" t="s">
        <v>5326</v>
      </c>
      <c r="K156" s="11">
        <v>15276</v>
      </c>
      <c r="M156" s="91"/>
      <c r="N156" s="91"/>
      <c r="O156" s="91"/>
      <c r="P156" s="91"/>
      <c r="Q156" s="91"/>
      <c r="R156" s="91"/>
      <c r="S156" s="91"/>
      <c r="V156" s="92">
        <v>44523</v>
      </c>
      <c r="W156" s="11" t="s">
        <v>6899</v>
      </c>
      <c r="AI156" s="11">
        <f t="shared" si="5"/>
        <v>15276</v>
      </c>
      <c r="AJ156" s="11">
        <v>62439.02</v>
      </c>
      <c r="AK156" s="249">
        <f t="shared" si="6"/>
        <v>0.24465470470228393</v>
      </c>
      <c r="AN156" s="11">
        <v>1003322217</v>
      </c>
      <c r="AO156" s="11">
        <v>3.1</v>
      </c>
      <c r="AP156" s="11">
        <v>2</v>
      </c>
      <c r="AQ156" s="11">
        <v>4</v>
      </c>
      <c r="AR156" s="11">
        <v>1</v>
      </c>
      <c r="AS156" s="11">
        <v>0</v>
      </c>
      <c r="AT156" s="11">
        <v>12</v>
      </c>
      <c r="AU156" s="11">
        <v>0</v>
      </c>
    </row>
    <row r="157" spans="1:47" ht="19.5" hidden="1" customHeight="1" x14ac:dyDescent="0.25">
      <c r="A157" s="11" t="s">
        <v>7038</v>
      </c>
      <c r="B157" s="11">
        <v>13143135</v>
      </c>
      <c r="C157" s="1" t="s">
        <v>5328</v>
      </c>
      <c r="D157" s="11" t="s">
        <v>5333</v>
      </c>
      <c r="E157" s="11">
        <v>1092981</v>
      </c>
      <c r="F157" s="17">
        <v>44473</v>
      </c>
      <c r="G157" s="11" t="s">
        <v>5325</v>
      </c>
      <c r="I157" s="11" t="s">
        <v>5333</v>
      </c>
      <c r="J157" s="11" t="s">
        <v>7039</v>
      </c>
      <c r="K157" s="11">
        <v>27228</v>
      </c>
      <c r="M157" s="91"/>
      <c r="N157" s="91"/>
      <c r="O157" s="91"/>
      <c r="P157" s="91"/>
      <c r="Q157" s="91"/>
      <c r="R157" s="91"/>
      <c r="S157" s="91"/>
      <c r="V157" s="92">
        <v>44523</v>
      </c>
      <c r="W157" s="11" t="s">
        <v>6899</v>
      </c>
      <c r="AI157" s="11">
        <v>800</v>
      </c>
      <c r="AJ157" s="11">
        <v>59960.18</v>
      </c>
      <c r="AK157" s="249">
        <f t="shared" si="6"/>
        <v>1.3342188098834926E-2</v>
      </c>
      <c r="AN157" s="91">
        <v>1003322214</v>
      </c>
      <c r="AO157" s="11">
        <v>3.1</v>
      </c>
      <c r="AP157" s="11">
        <v>19</v>
      </c>
      <c r="AQ157" s="11">
        <v>13</v>
      </c>
      <c r="AR157" s="11">
        <v>7</v>
      </c>
      <c r="AS157" s="11">
        <v>15</v>
      </c>
      <c r="AT157" s="11">
        <v>6</v>
      </c>
      <c r="AU157" s="11">
        <v>0</v>
      </c>
    </row>
    <row r="158" spans="1:47" ht="19.5" hidden="1" customHeight="1" x14ac:dyDescent="0.25">
      <c r="A158" s="11" t="s">
        <v>7040</v>
      </c>
      <c r="B158" s="11">
        <v>13143136</v>
      </c>
      <c r="C158" s="384" t="s">
        <v>5328</v>
      </c>
      <c r="D158" s="11" t="s">
        <v>5333</v>
      </c>
      <c r="E158" s="11">
        <v>1092981</v>
      </c>
      <c r="F158" s="17">
        <v>44473</v>
      </c>
      <c r="G158" s="11" t="s">
        <v>5325</v>
      </c>
      <c r="I158" s="11" t="s">
        <v>5333</v>
      </c>
      <c r="J158" s="11" t="s">
        <v>5326</v>
      </c>
      <c r="K158" s="11">
        <v>21270</v>
      </c>
      <c r="M158" s="91"/>
      <c r="N158" s="91"/>
      <c r="O158" s="91"/>
      <c r="P158" s="91"/>
      <c r="Q158" s="91"/>
      <c r="R158" s="91"/>
      <c r="S158" s="91"/>
      <c r="V158" s="92">
        <v>44523</v>
      </c>
      <c r="W158" s="11" t="s">
        <v>6899</v>
      </c>
      <c r="AI158" s="11">
        <f t="shared" ref="AI158:AI189" si="7">IF(OR(COUNTIF(J158,"*scrap*"),COUNTIF(J158,"*high cost*")),800,IFERROR(IF(K158/AJ158&lt;0.6,K158,800),""))</f>
        <v>21270</v>
      </c>
      <c r="AJ158" s="11">
        <v>59960.18</v>
      </c>
      <c r="AK158" s="249">
        <f t="shared" si="6"/>
        <v>0.35473542607777364</v>
      </c>
      <c r="AN158" s="91">
        <v>1003322214</v>
      </c>
      <c r="AO158" s="11">
        <v>3.1</v>
      </c>
      <c r="AP158" s="11">
        <v>10</v>
      </c>
      <c r="AQ158" s="11">
        <v>20</v>
      </c>
      <c r="AR158" s="11">
        <v>7</v>
      </c>
      <c r="AS158" s="11">
        <v>13</v>
      </c>
      <c r="AT158" s="11">
        <v>6</v>
      </c>
      <c r="AU158" s="11">
        <v>0</v>
      </c>
    </row>
    <row r="159" spans="1:47" ht="19.5" hidden="1" customHeight="1" x14ac:dyDescent="0.25">
      <c r="A159" s="11" t="s">
        <v>7041</v>
      </c>
      <c r="B159" s="11">
        <v>13187237</v>
      </c>
      <c r="C159" s="1" t="s">
        <v>5328</v>
      </c>
      <c r="D159" s="11" t="s">
        <v>6092</v>
      </c>
      <c r="E159" s="11">
        <v>1080537</v>
      </c>
      <c r="F159" s="17">
        <v>44473</v>
      </c>
      <c r="G159" s="11" t="s">
        <v>5325</v>
      </c>
      <c r="I159" s="11" t="s">
        <v>5329</v>
      </c>
      <c r="J159" s="11" t="s">
        <v>204</v>
      </c>
      <c r="K159" s="11">
        <v>18222</v>
      </c>
      <c r="M159" s="91"/>
      <c r="N159" s="91"/>
      <c r="O159" s="91"/>
      <c r="P159" s="91"/>
      <c r="Q159" s="91"/>
      <c r="R159" s="91"/>
      <c r="S159" s="91"/>
      <c r="V159" s="92">
        <v>44510</v>
      </c>
      <c r="W159" s="91" t="s">
        <v>6899</v>
      </c>
      <c r="X159" s="91"/>
      <c r="Y159" s="91"/>
      <c r="Z159" s="91"/>
      <c r="AA159" s="91"/>
      <c r="AB159" s="91"/>
      <c r="AC159" s="91"/>
      <c r="AD159" s="91"/>
      <c r="AE159" s="91"/>
      <c r="AF159" s="91"/>
      <c r="AG159" s="91"/>
      <c r="AH159" s="91"/>
      <c r="AI159" s="11">
        <f t="shared" si="7"/>
        <v>800</v>
      </c>
      <c r="AJ159" s="11">
        <v>62439.02</v>
      </c>
      <c r="AK159" s="249">
        <f t="shared" si="6"/>
        <v>1.281250090087897E-2</v>
      </c>
      <c r="AM159" s="91"/>
      <c r="AN159" s="91">
        <v>1003322220</v>
      </c>
      <c r="AO159" s="11">
        <v>3.1</v>
      </c>
      <c r="AP159" s="11">
        <v>6</v>
      </c>
      <c r="AQ159" s="11">
        <v>20</v>
      </c>
      <c r="AR159" s="11">
        <v>9</v>
      </c>
      <c r="AS159" s="11">
        <v>1</v>
      </c>
      <c r="AT159" s="11">
        <v>2</v>
      </c>
      <c r="AU159" s="11">
        <v>0</v>
      </c>
    </row>
    <row r="160" spans="1:47" ht="19.5" hidden="1" customHeight="1" x14ac:dyDescent="0.25">
      <c r="A160" s="11" t="s">
        <v>7042</v>
      </c>
      <c r="B160" s="11">
        <v>13220349</v>
      </c>
      <c r="C160" s="384" t="s">
        <v>5328</v>
      </c>
      <c r="D160" s="11" t="s">
        <v>6092</v>
      </c>
      <c r="E160" s="11">
        <v>1080537</v>
      </c>
      <c r="F160" s="17">
        <v>44473</v>
      </c>
      <c r="G160" s="11" t="s">
        <v>5325</v>
      </c>
      <c r="I160" s="11" t="s">
        <v>5329</v>
      </c>
      <c r="J160" s="11" t="s">
        <v>5326</v>
      </c>
      <c r="K160" s="11">
        <v>17921</v>
      </c>
      <c r="L160" s="11" t="s">
        <v>3566</v>
      </c>
      <c r="M160" s="91"/>
      <c r="N160" s="91"/>
      <c r="O160" s="91"/>
      <c r="P160" s="91"/>
      <c r="Q160" s="91"/>
      <c r="R160" s="91"/>
      <c r="S160" s="91"/>
      <c r="V160" s="92">
        <v>44542</v>
      </c>
      <c r="W160" s="11" t="s">
        <v>6899</v>
      </c>
      <c r="AI160" s="11">
        <f t="shared" si="7"/>
        <v>17921</v>
      </c>
      <c r="AJ160" s="11">
        <v>62439.02</v>
      </c>
      <c r="AK160" s="249">
        <f t="shared" si="6"/>
        <v>0.28701603580581503</v>
      </c>
      <c r="AM160" s="91"/>
      <c r="AN160" s="91">
        <v>1003322220</v>
      </c>
      <c r="AO160" s="11">
        <v>3.1</v>
      </c>
      <c r="AP160" s="11">
        <v>3</v>
      </c>
      <c r="AQ160" s="11">
        <v>18</v>
      </c>
      <c r="AR160" s="11">
        <v>0</v>
      </c>
      <c r="AS160" s="11">
        <v>6</v>
      </c>
      <c r="AT160" s="11">
        <v>1</v>
      </c>
      <c r="AU160" s="11">
        <v>0</v>
      </c>
    </row>
    <row r="161" spans="1:47" ht="19.5" hidden="1" customHeight="1" x14ac:dyDescent="0.25">
      <c r="A161" s="11" t="s">
        <v>7043</v>
      </c>
      <c r="B161" s="11">
        <v>13261210</v>
      </c>
      <c r="C161" s="384" t="s">
        <v>5328</v>
      </c>
      <c r="D161" s="11" t="s">
        <v>6092</v>
      </c>
      <c r="E161" s="11">
        <v>1080537</v>
      </c>
      <c r="F161" s="17">
        <v>44473</v>
      </c>
      <c r="G161" s="11" t="s">
        <v>5325</v>
      </c>
      <c r="I161" s="11" t="s">
        <v>5329</v>
      </c>
      <c r="J161" s="11" t="s">
        <v>5326</v>
      </c>
      <c r="K161" s="11">
        <v>21876</v>
      </c>
      <c r="M161" s="91"/>
      <c r="N161" s="91"/>
      <c r="O161" s="91"/>
      <c r="P161" s="91"/>
      <c r="Q161" s="91"/>
      <c r="R161" s="91"/>
      <c r="S161" s="91"/>
      <c r="V161" s="92">
        <v>44523</v>
      </c>
      <c r="W161" s="11" t="s">
        <v>6899</v>
      </c>
      <c r="AI161" s="11">
        <f t="shared" si="7"/>
        <v>21876</v>
      </c>
      <c r="AJ161" s="11">
        <v>62439.02</v>
      </c>
      <c r="AK161" s="249">
        <f t="shared" si="6"/>
        <v>0.35035783713453544</v>
      </c>
      <c r="AN161" s="91">
        <v>1003322222</v>
      </c>
      <c r="AO161" s="11">
        <v>3.1</v>
      </c>
      <c r="AP161" s="11">
        <v>13</v>
      </c>
      <c r="AQ161" s="11">
        <v>14</v>
      </c>
      <c r="AR161" s="11">
        <v>7</v>
      </c>
      <c r="AS161" s="11">
        <v>11</v>
      </c>
      <c r="AT161" s="11">
        <v>2</v>
      </c>
      <c r="AU161" s="11">
        <v>0</v>
      </c>
    </row>
    <row r="162" spans="1:47" ht="19.5" hidden="1" customHeight="1" x14ac:dyDescent="0.25">
      <c r="A162" s="11" t="s">
        <v>7044</v>
      </c>
      <c r="B162" s="11">
        <v>13172299</v>
      </c>
      <c r="C162" s="1" t="s">
        <v>5328</v>
      </c>
      <c r="D162" s="11" t="s">
        <v>6092</v>
      </c>
      <c r="E162" s="11">
        <v>1080537</v>
      </c>
      <c r="F162" s="17">
        <v>44473</v>
      </c>
      <c r="G162" s="11" t="s">
        <v>5325</v>
      </c>
      <c r="I162" s="11" t="s">
        <v>5329</v>
      </c>
      <c r="J162" s="11" t="s">
        <v>204</v>
      </c>
      <c r="K162" s="11">
        <v>30504</v>
      </c>
      <c r="L162" s="11" t="s">
        <v>3566</v>
      </c>
      <c r="M162" s="91"/>
      <c r="N162" s="91"/>
      <c r="O162" s="91"/>
      <c r="P162" s="91"/>
      <c r="Q162" s="91"/>
      <c r="R162" s="91"/>
      <c r="S162" s="91"/>
      <c r="V162" s="92">
        <v>44510</v>
      </c>
      <c r="W162" s="11" t="s">
        <v>6899</v>
      </c>
      <c r="AI162" s="11">
        <f t="shared" si="7"/>
        <v>800</v>
      </c>
      <c r="AJ162" s="11">
        <v>62439.02</v>
      </c>
      <c r="AK162" s="249">
        <f t="shared" si="6"/>
        <v>1.281250090087897E-2</v>
      </c>
      <c r="AN162" s="11">
        <v>1003322214</v>
      </c>
      <c r="AO162" s="11">
        <v>3.1</v>
      </c>
      <c r="AP162" s="11">
        <v>12</v>
      </c>
      <c r="AQ162" s="11">
        <v>17</v>
      </c>
      <c r="AR162" s="11">
        <v>10</v>
      </c>
      <c r="AS162" s="11">
        <v>4</v>
      </c>
      <c r="AT162" s="11">
        <v>6</v>
      </c>
      <c r="AU162" s="11">
        <v>0</v>
      </c>
    </row>
    <row r="163" spans="1:47" ht="19.5" hidden="1" customHeight="1" x14ac:dyDescent="0.25">
      <c r="A163" s="11" t="s">
        <v>7045</v>
      </c>
      <c r="B163" s="11">
        <v>13149235</v>
      </c>
      <c r="C163" s="384" t="s">
        <v>5328</v>
      </c>
      <c r="D163" s="11" t="s">
        <v>5333</v>
      </c>
      <c r="E163" s="11" t="s">
        <v>3834</v>
      </c>
      <c r="F163" s="17">
        <v>44473</v>
      </c>
      <c r="G163" s="11" t="s">
        <v>5325</v>
      </c>
      <c r="I163" s="11" t="s">
        <v>5333</v>
      </c>
      <c r="J163" s="11" t="s">
        <v>5326</v>
      </c>
      <c r="K163" s="11">
        <v>21150</v>
      </c>
      <c r="M163" s="91"/>
      <c r="N163" s="91"/>
      <c r="O163" s="91"/>
      <c r="P163" s="91"/>
      <c r="Q163" s="91"/>
      <c r="R163" s="91"/>
      <c r="S163" s="91"/>
      <c r="V163" s="92">
        <v>44523</v>
      </c>
      <c r="W163" s="11" t="s">
        <v>6899</v>
      </c>
      <c r="AI163" s="11">
        <f t="shared" si="7"/>
        <v>21150</v>
      </c>
      <c r="AJ163" s="11">
        <v>59960.18</v>
      </c>
      <c r="AK163" s="249">
        <f t="shared" ref="AK163:AK194" si="8">IFERROR(AI163/AJ163,"")</f>
        <v>0.35273409786294835</v>
      </c>
      <c r="AN163" s="91">
        <v>1003322214</v>
      </c>
      <c r="AO163" s="11">
        <v>3.1</v>
      </c>
      <c r="AP163" s="11">
        <v>13</v>
      </c>
      <c r="AQ163" s="11">
        <v>16</v>
      </c>
      <c r="AR163" s="11">
        <v>2</v>
      </c>
      <c r="AS163" s="11">
        <v>10</v>
      </c>
      <c r="AT163" s="11">
        <v>6</v>
      </c>
      <c r="AU163" s="11">
        <v>0</v>
      </c>
    </row>
    <row r="164" spans="1:47" ht="19.5" hidden="1" customHeight="1" x14ac:dyDescent="0.25">
      <c r="A164" s="11" t="s">
        <v>7046</v>
      </c>
      <c r="B164" s="11">
        <v>13243098</v>
      </c>
      <c r="C164" s="1" t="s">
        <v>5328</v>
      </c>
      <c r="D164" s="11" t="s">
        <v>6092</v>
      </c>
      <c r="E164" s="11">
        <v>882281</v>
      </c>
      <c r="F164" s="17">
        <v>44473</v>
      </c>
      <c r="G164" s="11" t="s">
        <v>5325</v>
      </c>
      <c r="I164" s="11" t="s">
        <v>3837</v>
      </c>
      <c r="J164" s="11" t="s">
        <v>204</v>
      </c>
      <c r="K164" s="11">
        <v>16600</v>
      </c>
      <c r="M164" s="91"/>
      <c r="N164" s="91"/>
      <c r="O164" s="91"/>
      <c r="P164" s="91"/>
      <c r="Q164" s="91"/>
      <c r="R164" s="91"/>
      <c r="S164" s="91"/>
      <c r="V164" s="92">
        <v>44510</v>
      </c>
      <c r="W164" s="91" t="s">
        <v>6899</v>
      </c>
      <c r="X164" s="91"/>
      <c r="Y164" s="91"/>
      <c r="Z164" s="91"/>
      <c r="AA164" s="91"/>
      <c r="AB164" s="91"/>
      <c r="AC164" s="91"/>
      <c r="AD164" s="91"/>
      <c r="AE164" s="91"/>
      <c r="AF164" s="91"/>
      <c r="AG164" s="91"/>
      <c r="AH164" s="91"/>
      <c r="AI164" s="11">
        <f t="shared" si="7"/>
        <v>800</v>
      </c>
      <c r="AJ164" s="11">
        <v>62439.02</v>
      </c>
      <c r="AK164" s="249">
        <f t="shared" si="8"/>
        <v>1.281250090087897E-2</v>
      </c>
      <c r="AM164" s="91"/>
      <c r="AN164" s="91">
        <v>1003322222</v>
      </c>
      <c r="AO164" s="11">
        <v>3.1</v>
      </c>
      <c r="AP164" s="11">
        <v>5</v>
      </c>
      <c r="AQ164" s="11">
        <v>27</v>
      </c>
      <c r="AR164" s="11">
        <v>0</v>
      </c>
      <c r="AS164" s="11">
        <v>14</v>
      </c>
      <c r="AT164" s="11">
        <v>12</v>
      </c>
      <c r="AU164" s="11">
        <v>0</v>
      </c>
    </row>
    <row r="165" spans="1:47" ht="15.75" hidden="1" customHeight="1" x14ac:dyDescent="0.25">
      <c r="A165" s="11" t="s">
        <v>7047</v>
      </c>
      <c r="B165" s="11">
        <v>13034644</v>
      </c>
      <c r="C165" s="1" t="s">
        <v>5328</v>
      </c>
      <c r="D165" s="11" t="s">
        <v>6092</v>
      </c>
      <c r="E165" s="11" t="s">
        <v>7048</v>
      </c>
      <c r="F165" s="17">
        <v>44473</v>
      </c>
      <c r="G165" s="11" t="s">
        <v>5325</v>
      </c>
      <c r="I165" s="11" t="s">
        <v>5329</v>
      </c>
      <c r="J165" s="11" t="s">
        <v>204</v>
      </c>
      <c r="K165" s="11">
        <v>14530</v>
      </c>
      <c r="M165" s="91"/>
      <c r="N165" s="91"/>
      <c r="O165" s="91"/>
      <c r="P165" s="91"/>
      <c r="Q165" s="91"/>
      <c r="R165" s="91"/>
      <c r="S165" s="91"/>
      <c r="V165" s="92">
        <v>44510</v>
      </c>
      <c r="W165" s="91" t="s">
        <v>6899</v>
      </c>
      <c r="X165" s="91"/>
      <c r="Y165" s="91"/>
      <c r="Z165" s="91"/>
      <c r="AA165" s="91"/>
      <c r="AB165" s="91"/>
      <c r="AC165" s="91"/>
      <c r="AD165" s="91"/>
      <c r="AE165" s="91"/>
      <c r="AF165" s="91"/>
      <c r="AG165" s="91"/>
      <c r="AH165" s="91"/>
      <c r="AI165" s="11">
        <f t="shared" si="7"/>
        <v>800</v>
      </c>
      <c r="AJ165" s="11">
        <v>62439.02</v>
      </c>
      <c r="AK165" s="249">
        <f t="shared" si="8"/>
        <v>1.281250090087897E-2</v>
      </c>
      <c r="AM165" s="91"/>
      <c r="AN165" s="91">
        <v>1003322224</v>
      </c>
      <c r="AO165" s="11">
        <v>3.1</v>
      </c>
      <c r="AP165" s="11">
        <v>5</v>
      </c>
      <c r="AQ165" s="11">
        <v>8</v>
      </c>
      <c r="AR165" s="11">
        <v>0</v>
      </c>
      <c r="AS165" s="11">
        <v>1</v>
      </c>
      <c r="AT165" s="11">
        <v>6</v>
      </c>
      <c r="AU165" s="11">
        <v>0</v>
      </c>
    </row>
    <row r="166" spans="1:47" ht="15.75" hidden="1" customHeight="1" x14ac:dyDescent="0.25">
      <c r="A166" s="11" t="s">
        <v>7049</v>
      </c>
      <c r="B166" s="11">
        <v>13082603</v>
      </c>
      <c r="C166" s="384" t="s">
        <v>5328</v>
      </c>
      <c r="D166" s="11" t="s">
        <v>6092</v>
      </c>
      <c r="E166" s="11">
        <v>882281</v>
      </c>
      <c r="F166" s="17">
        <v>44473</v>
      </c>
      <c r="G166" s="11" t="s">
        <v>5325</v>
      </c>
      <c r="I166" s="11" t="s">
        <v>3837</v>
      </c>
      <c r="J166" s="11" t="s">
        <v>5326</v>
      </c>
      <c r="K166" s="11">
        <v>13952</v>
      </c>
      <c r="M166" s="91"/>
      <c r="N166" s="91"/>
      <c r="O166" s="91"/>
      <c r="P166" s="91"/>
      <c r="Q166" s="91"/>
      <c r="R166" s="91"/>
      <c r="S166" s="91"/>
      <c r="V166" s="92">
        <v>44523</v>
      </c>
      <c r="W166" s="11" t="s">
        <v>6899</v>
      </c>
      <c r="AI166" s="11">
        <f t="shared" si="7"/>
        <v>13952</v>
      </c>
      <c r="AJ166" s="11">
        <v>62439.02</v>
      </c>
      <c r="AK166" s="249">
        <f t="shared" si="8"/>
        <v>0.22345001571132925</v>
      </c>
      <c r="AN166" s="91">
        <v>1003322224</v>
      </c>
      <c r="AO166" s="11">
        <v>3.1</v>
      </c>
      <c r="AP166" s="11">
        <v>0</v>
      </c>
      <c r="AQ166" s="11">
        <v>4</v>
      </c>
      <c r="AR166" s="11">
        <v>1</v>
      </c>
      <c r="AS166" s="11">
        <v>0</v>
      </c>
      <c r="AT166" s="11">
        <v>12</v>
      </c>
      <c r="AU166" s="11">
        <v>0</v>
      </c>
    </row>
    <row r="167" spans="1:47" ht="15.75" hidden="1" customHeight="1" x14ac:dyDescent="0.25">
      <c r="A167" s="11" t="s">
        <v>7050</v>
      </c>
      <c r="B167" s="11">
        <v>13172294</v>
      </c>
      <c r="C167" s="1" t="s">
        <v>5328</v>
      </c>
      <c r="D167" s="11" t="s">
        <v>6092</v>
      </c>
      <c r="E167" s="11">
        <v>882281</v>
      </c>
      <c r="F167" s="17">
        <v>44473</v>
      </c>
      <c r="G167" s="11" t="s">
        <v>5325</v>
      </c>
      <c r="I167" s="11" t="s">
        <v>3837</v>
      </c>
      <c r="J167" s="11" t="s">
        <v>204</v>
      </c>
      <c r="K167" s="11">
        <v>28998</v>
      </c>
      <c r="L167" s="11" t="s">
        <v>3566</v>
      </c>
      <c r="M167" s="91"/>
      <c r="N167" s="91"/>
      <c r="O167" s="91"/>
      <c r="P167" s="91"/>
      <c r="Q167" s="91"/>
      <c r="R167" s="91"/>
      <c r="S167" s="91"/>
      <c r="V167" s="92">
        <v>44510</v>
      </c>
      <c r="W167" s="91" t="s">
        <v>6899</v>
      </c>
      <c r="X167" s="91"/>
      <c r="Y167" s="91"/>
      <c r="Z167" s="91"/>
      <c r="AA167" s="91"/>
      <c r="AB167" s="91"/>
      <c r="AC167" s="91"/>
      <c r="AD167" s="91"/>
      <c r="AE167" s="91"/>
      <c r="AF167" s="91"/>
      <c r="AG167" s="91"/>
      <c r="AH167" s="91"/>
      <c r="AI167" s="11">
        <f t="shared" si="7"/>
        <v>800</v>
      </c>
      <c r="AJ167" s="11">
        <v>62439.02</v>
      </c>
      <c r="AK167" s="249">
        <f t="shared" si="8"/>
        <v>1.281250090087897E-2</v>
      </c>
      <c r="AM167" s="91"/>
      <c r="AN167" s="91">
        <v>1003322224</v>
      </c>
      <c r="AO167" s="11">
        <v>3.1</v>
      </c>
      <c r="AP167" s="11">
        <v>14</v>
      </c>
      <c r="AQ167" s="11">
        <v>13</v>
      </c>
      <c r="AR167" s="11">
        <v>0</v>
      </c>
      <c r="AS167" s="11">
        <v>4</v>
      </c>
      <c r="AT167" s="11">
        <v>12</v>
      </c>
      <c r="AU167" s="11">
        <v>0</v>
      </c>
    </row>
    <row r="168" spans="1:47" ht="15.75" hidden="1" customHeight="1" x14ac:dyDescent="0.25">
      <c r="A168" s="11" t="s">
        <v>7051</v>
      </c>
      <c r="B168" s="11">
        <v>13206943</v>
      </c>
      <c r="C168" s="384" t="s">
        <v>5328</v>
      </c>
      <c r="D168" s="11" t="s">
        <v>6092</v>
      </c>
      <c r="E168" s="11">
        <v>1080537</v>
      </c>
      <c r="F168" s="17">
        <v>44473</v>
      </c>
      <c r="G168" s="11" t="s">
        <v>5325</v>
      </c>
      <c r="I168" s="11" t="s">
        <v>5329</v>
      </c>
      <c r="J168" s="11" t="s">
        <v>5326</v>
      </c>
      <c r="K168" s="11">
        <v>29188</v>
      </c>
      <c r="M168" s="91"/>
      <c r="N168" s="91"/>
      <c r="O168" s="91"/>
      <c r="P168" s="91"/>
      <c r="Q168" s="91"/>
      <c r="R168" s="91"/>
      <c r="S168" s="91"/>
      <c r="V168" s="92">
        <v>44523</v>
      </c>
      <c r="W168" s="11" t="s">
        <v>6899</v>
      </c>
      <c r="AI168" s="11">
        <f t="shared" si="7"/>
        <v>29188</v>
      </c>
      <c r="AJ168" s="11">
        <v>62439.02</v>
      </c>
      <c r="AK168" s="249">
        <f t="shared" si="8"/>
        <v>0.46746409536856925</v>
      </c>
      <c r="AN168" s="11">
        <v>1003322224</v>
      </c>
      <c r="AO168" s="11">
        <v>3.1</v>
      </c>
      <c r="AP168" s="11">
        <v>19</v>
      </c>
      <c r="AQ168" s="11">
        <v>13</v>
      </c>
      <c r="AR168" s="11">
        <v>11</v>
      </c>
      <c r="AS168" s="11">
        <v>11</v>
      </c>
      <c r="AT168" s="11">
        <v>6</v>
      </c>
      <c r="AU168" s="11">
        <v>0</v>
      </c>
    </row>
    <row r="169" spans="1:47" ht="15.75" hidden="1" customHeight="1" x14ac:dyDescent="0.25">
      <c r="A169" s="11" t="s">
        <v>7052</v>
      </c>
      <c r="B169" s="11">
        <v>13261211</v>
      </c>
      <c r="C169" s="384" t="s">
        <v>5328</v>
      </c>
      <c r="D169" s="11" t="s">
        <v>6092</v>
      </c>
      <c r="E169" s="11">
        <v>1080537</v>
      </c>
      <c r="F169" s="17">
        <v>44473</v>
      </c>
      <c r="G169" s="11" t="s">
        <v>5325</v>
      </c>
      <c r="I169" s="11" t="s">
        <v>5329</v>
      </c>
      <c r="J169" s="11" t="s">
        <v>5326</v>
      </c>
      <c r="K169" s="11">
        <v>13813</v>
      </c>
      <c r="M169" s="91"/>
      <c r="N169" s="91"/>
      <c r="O169" s="91"/>
      <c r="P169" s="91"/>
      <c r="Q169" s="91"/>
      <c r="R169" s="91"/>
      <c r="S169" s="91"/>
      <c r="V169" s="92">
        <v>44523</v>
      </c>
      <c r="W169" s="11" t="s">
        <v>6899</v>
      </c>
      <c r="AI169" s="11">
        <f t="shared" si="7"/>
        <v>13813</v>
      </c>
      <c r="AJ169" s="11">
        <v>62439.02</v>
      </c>
      <c r="AK169" s="249">
        <f t="shared" si="8"/>
        <v>0.22122384367980152</v>
      </c>
      <c r="AN169" s="91">
        <v>1003322225</v>
      </c>
      <c r="AO169" s="11">
        <v>3.1</v>
      </c>
      <c r="AP169" s="11">
        <v>4</v>
      </c>
      <c r="AQ169" s="11">
        <v>6</v>
      </c>
      <c r="AR169" s="11">
        <v>2</v>
      </c>
      <c r="AS169" s="11">
        <v>4</v>
      </c>
      <c r="AT169" s="11">
        <v>3</v>
      </c>
      <c r="AU169" s="11">
        <v>0</v>
      </c>
    </row>
    <row r="170" spans="1:47" ht="15.75" hidden="1" customHeight="1" x14ac:dyDescent="0.25">
      <c r="A170" s="11" t="s">
        <v>7053</v>
      </c>
      <c r="B170" s="11">
        <v>13249607</v>
      </c>
      <c r="C170" s="384" t="s">
        <v>5328</v>
      </c>
      <c r="D170" s="11" t="s">
        <v>3908</v>
      </c>
      <c r="E170" s="11">
        <v>1056029</v>
      </c>
      <c r="F170" s="17">
        <v>44473</v>
      </c>
      <c r="G170" s="11" t="s">
        <v>5325</v>
      </c>
      <c r="I170" s="11" t="s">
        <v>3908</v>
      </c>
      <c r="J170" s="11" t="s">
        <v>5326</v>
      </c>
      <c r="K170" s="11">
        <v>22639</v>
      </c>
      <c r="L170" s="11" t="s">
        <v>3566</v>
      </c>
      <c r="M170" s="91"/>
      <c r="N170" s="91"/>
      <c r="O170" s="91"/>
      <c r="P170" s="91"/>
      <c r="Q170" s="91"/>
      <c r="R170" s="91"/>
      <c r="S170" s="91"/>
      <c r="V170" s="92">
        <v>44542</v>
      </c>
      <c r="W170" s="91" t="s">
        <v>6899</v>
      </c>
      <c r="X170" s="91"/>
      <c r="Y170" s="91"/>
      <c r="Z170" s="91"/>
      <c r="AA170" s="91"/>
      <c r="AB170" s="91"/>
      <c r="AC170" s="91"/>
      <c r="AD170" s="91"/>
      <c r="AE170" s="91"/>
      <c r="AF170" s="91"/>
      <c r="AG170" s="91"/>
      <c r="AH170" s="91"/>
      <c r="AI170" s="11">
        <f t="shared" si="7"/>
        <v>22639</v>
      </c>
      <c r="AJ170" s="11">
        <v>71062.2</v>
      </c>
      <c r="AK170" s="249">
        <f t="shared" si="8"/>
        <v>0.31858006084810209</v>
      </c>
      <c r="AM170" s="91"/>
      <c r="AN170" s="91">
        <v>1003322225</v>
      </c>
      <c r="AO170" s="11">
        <v>3.1</v>
      </c>
      <c r="AP170" s="11">
        <v>7</v>
      </c>
      <c r="AQ170" s="11">
        <v>38</v>
      </c>
      <c r="AR170" s="11">
        <v>0</v>
      </c>
      <c r="AS170" s="11">
        <v>2</v>
      </c>
      <c r="AT170" s="11">
        <v>7</v>
      </c>
      <c r="AU170" s="11">
        <v>0</v>
      </c>
    </row>
    <row r="171" spans="1:47" ht="14.25" hidden="1" customHeight="1" x14ac:dyDescent="0.25">
      <c r="A171" s="11" t="s">
        <v>7054</v>
      </c>
      <c r="B171" s="11">
        <v>13220346</v>
      </c>
      <c r="C171" s="1" t="s">
        <v>5328</v>
      </c>
      <c r="D171" s="11" t="s">
        <v>6092</v>
      </c>
      <c r="E171" s="11">
        <v>882281</v>
      </c>
      <c r="F171" s="17">
        <v>44473</v>
      </c>
      <c r="G171" s="11" t="s">
        <v>5325</v>
      </c>
      <c r="I171" s="11" t="s">
        <v>3837</v>
      </c>
      <c r="J171" s="11" t="s">
        <v>204</v>
      </c>
      <c r="K171" s="11">
        <v>15276</v>
      </c>
      <c r="M171" s="91"/>
      <c r="N171" s="91"/>
      <c r="O171" s="91"/>
      <c r="P171" s="91"/>
      <c r="Q171" s="91"/>
      <c r="R171" s="91"/>
      <c r="S171" s="91"/>
      <c r="V171" s="92">
        <v>44510</v>
      </c>
      <c r="W171" s="91" t="s">
        <v>6899</v>
      </c>
      <c r="X171" s="91"/>
      <c r="Y171" s="91"/>
      <c r="Z171" s="91"/>
      <c r="AA171" s="91"/>
      <c r="AB171" s="91"/>
      <c r="AC171" s="91"/>
      <c r="AD171" s="91"/>
      <c r="AE171" s="91"/>
      <c r="AF171" s="91"/>
      <c r="AG171" s="91"/>
      <c r="AH171" s="91"/>
      <c r="AI171" s="11">
        <f t="shared" si="7"/>
        <v>800</v>
      </c>
      <c r="AJ171" s="11">
        <v>62439.02</v>
      </c>
      <c r="AK171" s="249">
        <f t="shared" si="8"/>
        <v>1.281250090087897E-2</v>
      </c>
      <c r="AM171" s="91"/>
      <c r="AN171" s="91">
        <v>1003322224</v>
      </c>
      <c r="AO171" s="11">
        <v>3.1</v>
      </c>
      <c r="AP171" s="11">
        <v>3</v>
      </c>
      <c r="AQ171" s="11">
        <v>22</v>
      </c>
      <c r="AR171" s="11">
        <v>0</v>
      </c>
      <c r="AS171" s="11">
        <v>1</v>
      </c>
      <c r="AT171" s="11">
        <v>12</v>
      </c>
      <c r="AU171" s="11">
        <v>0</v>
      </c>
    </row>
    <row r="172" spans="1:47" ht="16.5" hidden="1" customHeight="1" x14ac:dyDescent="0.25">
      <c r="A172" s="11" t="s">
        <v>7055</v>
      </c>
      <c r="B172" s="11">
        <v>13235598</v>
      </c>
      <c r="C172" s="1" t="s">
        <v>5328</v>
      </c>
      <c r="D172" s="11" t="s">
        <v>6092</v>
      </c>
      <c r="E172" s="11">
        <v>1061407</v>
      </c>
      <c r="F172" s="17">
        <v>44473</v>
      </c>
      <c r="G172" s="11" t="s">
        <v>5325</v>
      </c>
      <c r="I172" s="11" t="s">
        <v>3837</v>
      </c>
      <c r="J172" s="11" t="s">
        <v>204</v>
      </c>
      <c r="K172" s="11">
        <v>19826</v>
      </c>
      <c r="M172" s="91"/>
      <c r="N172" s="91"/>
      <c r="O172" s="91"/>
      <c r="P172" s="91"/>
      <c r="Q172" s="91"/>
      <c r="R172" s="91"/>
      <c r="S172" s="91"/>
      <c r="V172" s="92">
        <v>44510</v>
      </c>
      <c r="W172" s="91" t="s">
        <v>6899</v>
      </c>
      <c r="X172" s="91"/>
      <c r="Y172" s="91"/>
      <c r="Z172" s="91"/>
      <c r="AA172" s="91"/>
      <c r="AB172" s="91"/>
      <c r="AC172" s="91"/>
      <c r="AD172" s="91"/>
      <c r="AE172" s="91"/>
      <c r="AF172" s="91"/>
      <c r="AG172" s="91"/>
      <c r="AH172" s="91"/>
      <c r="AI172" s="11">
        <f t="shared" si="7"/>
        <v>800</v>
      </c>
      <c r="AJ172" s="11">
        <v>62439.02</v>
      </c>
      <c r="AK172" s="249">
        <f t="shared" si="8"/>
        <v>1.281250090087897E-2</v>
      </c>
      <c r="AM172" s="91"/>
      <c r="AN172" s="91">
        <v>1003322225</v>
      </c>
      <c r="AO172" s="11">
        <v>3.1</v>
      </c>
      <c r="AP172" s="11">
        <v>13</v>
      </c>
      <c r="AQ172" s="11">
        <v>15</v>
      </c>
      <c r="AR172" s="11">
        <v>0</v>
      </c>
      <c r="AS172" s="11">
        <v>9</v>
      </c>
      <c r="AT172" s="11">
        <v>6</v>
      </c>
      <c r="AU172" s="11">
        <v>0</v>
      </c>
    </row>
    <row r="173" spans="1:47" ht="15.75" hidden="1" customHeight="1" x14ac:dyDescent="0.25">
      <c r="A173" s="11" t="s">
        <v>7056</v>
      </c>
      <c r="B173" s="11">
        <v>13220350</v>
      </c>
      <c r="C173" s="384" t="s">
        <v>5328</v>
      </c>
      <c r="D173" s="11" t="s">
        <v>6092</v>
      </c>
      <c r="E173" s="11">
        <v>1080537</v>
      </c>
      <c r="F173" s="17">
        <v>44473</v>
      </c>
      <c r="G173" s="11" t="s">
        <v>5325</v>
      </c>
      <c r="I173" s="11" t="s">
        <v>5329</v>
      </c>
      <c r="J173" s="11" t="s">
        <v>5326</v>
      </c>
      <c r="K173" s="11">
        <v>15020</v>
      </c>
      <c r="M173" s="91"/>
      <c r="N173" s="91"/>
      <c r="O173" s="91"/>
      <c r="P173" s="91"/>
      <c r="Q173" s="91"/>
      <c r="R173" s="91"/>
      <c r="S173" s="91"/>
      <c r="V173" s="92">
        <v>44523</v>
      </c>
      <c r="W173" s="11" t="s">
        <v>6899</v>
      </c>
      <c r="AI173" s="11">
        <f t="shared" si="7"/>
        <v>15020</v>
      </c>
      <c r="AJ173" s="11">
        <v>62439.02</v>
      </c>
      <c r="AK173" s="249">
        <f t="shared" si="8"/>
        <v>0.24055470441400267</v>
      </c>
      <c r="AN173" s="91">
        <v>1003322225</v>
      </c>
      <c r="AO173" s="11">
        <v>3.1</v>
      </c>
      <c r="AP173" s="11">
        <v>5</v>
      </c>
      <c r="AQ173" s="11">
        <v>26</v>
      </c>
      <c r="AR173" s="11">
        <v>1</v>
      </c>
      <c r="AS173" s="11">
        <v>19</v>
      </c>
      <c r="AT173" s="11">
        <v>6</v>
      </c>
      <c r="AU173" s="11">
        <v>0</v>
      </c>
    </row>
    <row r="174" spans="1:47" ht="15.75" hidden="1" customHeight="1" x14ac:dyDescent="0.25">
      <c r="A174" s="11" t="s">
        <v>7057</v>
      </c>
      <c r="B174" s="11">
        <v>13261207</v>
      </c>
      <c r="C174" s="384" t="s">
        <v>5328</v>
      </c>
      <c r="D174" s="11" t="s">
        <v>6092</v>
      </c>
      <c r="E174" s="11">
        <v>1080537</v>
      </c>
      <c r="F174" s="17">
        <v>44473</v>
      </c>
      <c r="G174" s="11" t="s">
        <v>5325</v>
      </c>
      <c r="I174" s="11" t="s">
        <v>5329</v>
      </c>
      <c r="J174" s="11" t="s">
        <v>5326</v>
      </c>
      <c r="K174" s="11">
        <v>16489</v>
      </c>
      <c r="M174" s="91"/>
      <c r="N174" s="91"/>
      <c r="O174" s="91"/>
      <c r="P174" s="91"/>
      <c r="Q174" s="91"/>
      <c r="R174" s="91"/>
      <c r="S174" s="91"/>
      <c r="V174" s="92">
        <v>44523</v>
      </c>
      <c r="W174" s="11" t="s">
        <v>6899</v>
      </c>
      <c r="AI174" s="11">
        <f t="shared" si="7"/>
        <v>16489</v>
      </c>
      <c r="AJ174" s="11">
        <v>62439.02</v>
      </c>
      <c r="AK174" s="249">
        <f t="shared" si="8"/>
        <v>0.26408165919324167</v>
      </c>
      <c r="AN174" s="11">
        <v>1003322225</v>
      </c>
      <c r="AO174" s="11">
        <v>3.1</v>
      </c>
      <c r="AP174" s="11">
        <v>7</v>
      </c>
      <c r="AQ174" s="11">
        <v>24</v>
      </c>
      <c r="AR174" s="11">
        <v>2</v>
      </c>
      <c r="AS174" s="11">
        <v>20</v>
      </c>
      <c r="AT174" s="11">
        <v>5</v>
      </c>
      <c r="AU174" s="11">
        <v>0</v>
      </c>
    </row>
    <row r="175" spans="1:47" ht="15.75" hidden="1" customHeight="1" x14ac:dyDescent="0.25">
      <c r="A175" s="11" t="s">
        <v>7058</v>
      </c>
      <c r="B175" s="11">
        <v>13264301</v>
      </c>
      <c r="C175" s="1" t="s">
        <v>5328</v>
      </c>
      <c r="D175" s="11" t="s">
        <v>5333</v>
      </c>
      <c r="E175" s="11">
        <v>1092981</v>
      </c>
      <c r="F175" s="17">
        <v>44473</v>
      </c>
      <c r="G175" s="11" t="s">
        <v>5325</v>
      </c>
      <c r="I175" s="11" t="s">
        <v>5333</v>
      </c>
      <c r="J175" s="11" t="s">
        <v>204</v>
      </c>
      <c r="K175" s="11">
        <v>12344</v>
      </c>
      <c r="M175" s="91"/>
      <c r="N175" s="91"/>
      <c r="O175" s="91"/>
      <c r="P175" s="91"/>
      <c r="Q175" s="91"/>
      <c r="R175" s="91"/>
      <c r="S175" s="91"/>
      <c r="V175" s="92">
        <v>44510</v>
      </c>
      <c r="W175" s="91" t="s">
        <v>6899</v>
      </c>
      <c r="X175" s="91"/>
      <c r="Y175" s="91"/>
      <c r="Z175" s="91"/>
      <c r="AA175" s="91"/>
      <c r="AB175" s="91"/>
      <c r="AC175" s="91"/>
      <c r="AD175" s="91"/>
      <c r="AE175" s="91"/>
      <c r="AF175" s="91"/>
      <c r="AG175" s="91"/>
      <c r="AH175" s="91"/>
      <c r="AI175" s="11">
        <f t="shared" si="7"/>
        <v>800</v>
      </c>
      <c r="AJ175" s="11">
        <v>59960.18</v>
      </c>
      <c r="AK175" s="249">
        <f t="shared" si="8"/>
        <v>1.3342188098834926E-2</v>
      </c>
      <c r="AM175" s="91"/>
      <c r="AN175" s="91">
        <v>1003322229</v>
      </c>
      <c r="AO175" s="11">
        <v>3.1</v>
      </c>
      <c r="AP175" s="11">
        <v>2</v>
      </c>
      <c r="AQ175" s="11">
        <v>0</v>
      </c>
      <c r="AR175" s="11">
        <v>1</v>
      </c>
      <c r="AS175" s="11">
        <v>0</v>
      </c>
      <c r="AT175" s="11">
        <v>4</v>
      </c>
      <c r="AU175" s="11">
        <v>0</v>
      </c>
    </row>
    <row r="176" spans="1:47" ht="15.75" hidden="1" customHeight="1" x14ac:dyDescent="0.25">
      <c r="A176" s="11" t="s">
        <v>7059</v>
      </c>
      <c r="B176" s="11">
        <v>12819980</v>
      </c>
      <c r="C176" s="1" t="s">
        <v>5328</v>
      </c>
      <c r="D176" s="11" t="s">
        <v>6092</v>
      </c>
      <c r="E176" s="11">
        <v>756447</v>
      </c>
      <c r="F176" s="17">
        <v>44473</v>
      </c>
      <c r="G176" s="11" t="s">
        <v>5325</v>
      </c>
      <c r="I176" s="11" t="s">
        <v>4535</v>
      </c>
      <c r="J176" s="11" t="s">
        <v>204</v>
      </c>
      <c r="K176" s="11">
        <v>13290</v>
      </c>
      <c r="M176" s="91"/>
      <c r="N176" s="91"/>
      <c r="O176" s="91"/>
      <c r="P176" s="91"/>
      <c r="Q176" s="91"/>
      <c r="R176" s="91"/>
      <c r="S176" s="91"/>
      <c r="V176" s="92">
        <v>44510</v>
      </c>
      <c r="W176" s="91" t="s">
        <v>6899</v>
      </c>
      <c r="X176" s="91"/>
      <c r="Y176" s="91"/>
      <c r="Z176" s="91"/>
      <c r="AA176" s="91"/>
      <c r="AB176" s="91"/>
      <c r="AC176" s="91"/>
      <c r="AD176" s="91"/>
      <c r="AE176" s="91"/>
      <c r="AF176" s="91"/>
      <c r="AG176" s="91"/>
      <c r="AH176" s="91"/>
      <c r="AI176" s="11">
        <f t="shared" si="7"/>
        <v>800</v>
      </c>
      <c r="AJ176" s="11">
        <v>58692.67</v>
      </c>
      <c r="AK176" s="249">
        <f t="shared" si="8"/>
        <v>1.3630322150960248E-2</v>
      </c>
      <c r="AM176" s="91"/>
      <c r="AN176" s="91">
        <v>1003322222</v>
      </c>
      <c r="AO176" s="11">
        <v>3.1</v>
      </c>
      <c r="AP176" s="11">
        <v>0</v>
      </c>
      <c r="AQ176" s="11">
        <v>3</v>
      </c>
      <c r="AR176" s="11">
        <v>0</v>
      </c>
      <c r="AS176" s="11">
        <v>0</v>
      </c>
      <c r="AT176" s="11">
        <v>12</v>
      </c>
      <c r="AU176" s="11">
        <v>0</v>
      </c>
    </row>
    <row r="177" spans="1:47" ht="15.75" hidden="1" customHeight="1" x14ac:dyDescent="0.25">
      <c r="A177" s="11" t="s">
        <v>7060</v>
      </c>
      <c r="B177" s="11">
        <v>12801307</v>
      </c>
      <c r="C177" s="384" t="s">
        <v>5328</v>
      </c>
      <c r="D177" s="11" t="s">
        <v>6092</v>
      </c>
      <c r="E177" s="11">
        <v>756447</v>
      </c>
      <c r="F177" s="17">
        <v>44473</v>
      </c>
      <c r="G177" s="11" t="s">
        <v>5325</v>
      </c>
      <c r="I177" s="11" t="s">
        <v>4535</v>
      </c>
      <c r="J177" s="11" t="s">
        <v>5326</v>
      </c>
      <c r="K177" s="11">
        <v>13290</v>
      </c>
      <c r="M177" s="91"/>
      <c r="N177" s="91"/>
      <c r="O177" s="91"/>
      <c r="P177" s="91"/>
      <c r="Q177" s="91"/>
      <c r="R177" s="91"/>
      <c r="S177" s="91"/>
      <c r="V177" s="92">
        <v>44600</v>
      </c>
      <c r="W177" s="91" t="s">
        <v>6899</v>
      </c>
      <c r="X177" s="91"/>
      <c r="Y177" s="91"/>
      <c r="Z177" s="91"/>
      <c r="AA177" s="91"/>
      <c r="AB177" s="91"/>
      <c r="AC177" s="91"/>
      <c r="AD177" s="91"/>
      <c r="AE177" s="91"/>
      <c r="AF177" s="91"/>
      <c r="AG177" s="91"/>
      <c r="AH177" s="91"/>
      <c r="AI177" s="11">
        <f t="shared" si="7"/>
        <v>13290</v>
      </c>
      <c r="AJ177" s="11">
        <v>58692.67</v>
      </c>
      <c r="AK177" s="249">
        <f t="shared" si="8"/>
        <v>0.22643372673282713</v>
      </c>
      <c r="AL177" s="249">
        <f t="shared" ref="AL177:AL208" si="9">IFERROR(K177/AJ177,"")</f>
        <v>0.22643372673282713</v>
      </c>
      <c r="AM177" s="91"/>
      <c r="AN177" s="91">
        <v>1003322222</v>
      </c>
      <c r="AO177" s="11">
        <v>3.2</v>
      </c>
      <c r="AP177" s="11">
        <v>0</v>
      </c>
      <c r="AQ177" s="11">
        <v>18</v>
      </c>
      <c r="AR177" s="11">
        <v>0</v>
      </c>
      <c r="AS177" s="11">
        <v>8</v>
      </c>
      <c r="AT177" s="11">
        <v>12</v>
      </c>
      <c r="AU177" s="11">
        <v>0</v>
      </c>
    </row>
    <row r="178" spans="1:47" ht="15.75" hidden="1" customHeight="1" x14ac:dyDescent="0.25">
      <c r="A178" s="11" t="s">
        <v>7061</v>
      </c>
      <c r="B178" s="11">
        <v>12801309</v>
      </c>
      <c r="C178" s="1" t="s">
        <v>5328</v>
      </c>
      <c r="D178" s="11" t="s">
        <v>6092</v>
      </c>
      <c r="E178" s="11">
        <v>756447</v>
      </c>
      <c r="F178" s="17">
        <v>44473</v>
      </c>
      <c r="G178" s="11" t="s">
        <v>5325</v>
      </c>
      <c r="I178" s="11" t="s">
        <v>4535</v>
      </c>
      <c r="J178" s="11" t="s">
        <v>204</v>
      </c>
      <c r="K178" s="11">
        <v>28996</v>
      </c>
      <c r="M178" s="91"/>
      <c r="N178" s="91"/>
      <c r="O178" s="91"/>
      <c r="P178" s="91"/>
      <c r="Q178" s="91"/>
      <c r="R178" s="91"/>
      <c r="S178" s="91"/>
      <c r="V178" s="92">
        <v>44600</v>
      </c>
      <c r="W178" s="91" t="s">
        <v>6899</v>
      </c>
      <c r="X178" s="91"/>
      <c r="Y178" s="91"/>
      <c r="Z178" s="91"/>
      <c r="AA178" s="91"/>
      <c r="AB178" s="91"/>
      <c r="AC178" s="91"/>
      <c r="AD178" s="91"/>
      <c r="AE178" s="91"/>
      <c r="AF178" s="91"/>
      <c r="AG178" s="91"/>
      <c r="AH178" s="91"/>
      <c r="AI178" s="11">
        <f t="shared" si="7"/>
        <v>800</v>
      </c>
      <c r="AJ178" s="11">
        <v>58692.67</v>
      </c>
      <c r="AK178" s="249">
        <f t="shared" si="8"/>
        <v>1.3630322150960248E-2</v>
      </c>
      <c r="AL178" s="249">
        <f t="shared" si="9"/>
        <v>0.49403102636155422</v>
      </c>
      <c r="AM178" s="91"/>
      <c r="AN178" s="91">
        <v>1003322222</v>
      </c>
      <c r="AO178" s="11">
        <v>3.2</v>
      </c>
      <c r="AP178" s="11">
        <v>19</v>
      </c>
      <c r="AQ178" s="11">
        <v>13</v>
      </c>
      <c r="AR178" s="11">
        <v>5</v>
      </c>
      <c r="AS178" s="11">
        <v>15</v>
      </c>
      <c r="AT178" s="11">
        <v>12</v>
      </c>
      <c r="AU178" s="11">
        <v>0</v>
      </c>
    </row>
    <row r="179" spans="1:47" ht="15.75" hidden="1" customHeight="1" x14ac:dyDescent="0.25">
      <c r="A179" s="11" t="s">
        <v>7062</v>
      </c>
      <c r="B179" s="11">
        <v>12877917</v>
      </c>
      <c r="C179" s="1" t="s">
        <v>5334</v>
      </c>
      <c r="D179" s="11" t="s">
        <v>6181</v>
      </c>
      <c r="E179" s="11">
        <v>1005462</v>
      </c>
      <c r="F179" s="17">
        <v>44473</v>
      </c>
      <c r="G179" s="11" t="s">
        <v>5325</v>
      </c>
      <c r="I179" s="11" t="s">
        <v>4698</v>
      </c>
      <c r="J179" s="11" t="s">
        <v>204</v>
      </c>
      <c r="K179" s="11">
        <v>41301</v>
      </c>
      <c r="L179" s="11" t="s">
        <v>3566</v>
      </c>
      <c r="M179" s="91"/>
      <c r="N179" s="91"/>
      <c r="O179" s="91"/>
      <c r="P179" s="91"/>
      <c r="Q179" s="91"/>
      <c r="R179" s="91"/>
      <c r="S179" s="91"/>
      <c r="V179" s="92">
        <v>44600</v>
      </c>
      <c r="W179" s="91" t="s">
        <v>6899</v>
      </c>
      <c r="X179" s="91"/>
      <c r="Y179" s="91"/>
      <c r="Z179" s="91"/>
      <c r="AA179" s="91"/>
      <c r="AB179" s="91"/>
      <c r="AC179" s="91"/>
      <c r="AD179" s="91"/>
      <c r="AE179" s="91"/>
      <c r="AF179" s="91"/>
      <c r="AG179" s="91"/>
      <c r="AH179" s="91"/>
      <c r="AI179" s="11">
        <f t="shared" si="7"/>
        <v>800</v>
      </c>
      <c r="AJ179" s="11">
        <v>89651.85</v>
      </c>
      <c r="AK179" s="249">
        <f t="shared" si="8"/>
        <v>8.9234076039702466E-3</v>
      </c>
      <c r="AL179" s="249">
        <f t="shared" si="9"/>
        <v>0.46068207181446896</v>
      </c>
      <c r="AM179" s="91"/>
      <c r="AN179" s="91">
        <v>1003307225</v>
      </c>
      <c r="AO179" s="11">
        <v>3.2</v>
      </c>
      <c r="AP179" s="11">
        <v>19</v>
      </c>
      <c r="AQ179" s="11">
        <v>36</v>
      </c>
      <c r="AR179" s="11">
        <v>9</v>
      </c>
      <c r="AS179" s="11">
        <v>19</v>
      </c>
      <c r="AT179" s="11">
        <v>4</v>
      </c>
      <c r="AU179" s="11">
        <v>0</v>
      </c>
    </row>
    <row r="180" spans="1:47" ht="15.75" hidden="1" customHeight="1" x14ac:dyDescent="0.25">
      <c r="A180" s="11" t="s">
        <v>7063</v>
      </c>
      <c r="B180" s="11">
        <v>12925390</v>
      </c>
      <c r="C180" s="384" t="s">
        <v>5328</v>
      </c>
      <c r="D180" s="11" t="s">
        <v>6092</v>
      </c>
      <c r="E180" s="11">
        <v>756447</v>
      </c>
      <c r="F180" s="17">
        <v>44473</v>
      </c>
      <c r="G180" s="11" t="s">
        <v>5325</v>
      </c>
      <c r="I180" s="11" t="s">
        <v>4535</v>
      </c>
      <c r="J180" s="11" t="s">
        <v>5326</v>
      </c>
      <c r="K180" s="11">
        <v>34228</v>
      </c>
      <c r="L180" s="11" t="s">
        <v>3566</v>
      </c>
      <c r="M180" s="91"/>
      <c r="N180" s="91"/>
      <c r="O180" s="91"/>
      <c r="P180" s="91"/>
      <c r="Q180" s="91"/>
      <c r="R180" s="91"/>
      <c r="S180" s="91"/>
      <c r="V180" s="92">
        <v>44600</v>
      </c>
      <c r="W180" s="11" t="s">
        <v>6899</v>
      </c>
      <c r="AI180" s="11">
        <f t="shared" si="7"/>
        <v>34228</v>
      </c>
      <c r="AJ180" s="11">
        <v>58692.67</v>
      </c>
      <c r="AK180" s="249">
        <f t="shared" si="8"/>
        <v>0.58317333322883425</v>
      </c>
      <c r="AL180" s="249">
        <f t="shared" si="9"/>
        <v>0.58317333322883425</v>
      </c>
      <c r="AN180" s="11">
        <v>1003307275</v>
      </c>
      <c r="AO180" s="11">
        <v>3.2</v>
      </c>
      <c r="AP180" s="11">
        <v>20</v>
      </c>
      <c r="AQ180" s="11">
        <v>15</v>
      </c>
      <c r="AR180" s="11">
        <v>8</v>
      </c>
      <c r="AS180" s="11">
        <v>8</v>
      </c>
      <c r="AT180" s="11">
        <v>12</v>
      </c>
      <c r="AU180" s="11">
        <v>0</v>
      </c>
    </row>
    <row r="181" spans="1:47" ht="15.75" hidden="1" customHeight="1" x14ac:dyDescent="0.25">
      <c r="A181" s="11" t="s">
        <v>7064</v>
      </c>
      <c r="B181" s="11">
        <v>12955818</v>
      </c>
      <c r="C181" s="1" t="s">
        <v>5328</v>
      </c>
      <c r="D181" s="11" t="s">
        <v>6092</v>
      </c>
      <c r="E181" s="11">
        <v>1006037</v>
      </c>
      <c r="F181" s="17">
        <v>44473</v>
      </c>
      <c r="G181" s="11" t="s">
        <v>5325</v>
      </c>
      <c r="I181" s="11" t="s">
        <v>6977</v>
      </c>
      <c r="J181" s="11" t="s">
        <v>204</v>
      </c>
      <c r="K181" s="11">
        <v>20126</v>
      </c>
      <c r="L181" s="11" t="s">
        <v>3566</v>
      </c>
      <c r="M181" s="91"/>
      <c r="N181" s="91"/>
      <c r="O181" s="91"/>
      <c r="P181" s="91"/>
      <c r="Q181" s="91"/>
      <c r="R181" s="91"/>
      <c r="S181" s="91"/>
      <c r="V181" s="92">
        <v>44600</v>
      </c>
      <c r="W181" s="91" t="s">
        <v>6899</v>
      </c>
      <c r="X181" s="91"/>
      <c r="Y181" s="91"/>
      <c r="Z181" s="91"/>
      <c r="AA181" s="91"/>
      <c r="AB181" s="91"/>
      <c r="AC181" s="91"/>
      <c r="AD181" s="91"/>
      <c r="AE181" s="91"/>
      <c r="AF181" s="91"/>
      <c r="AG181" s="91"/>
      <c r="AH181" s="91"/>
      <c r="AI181" s="11">
        <f t="shared" si="7"/>
        <v>800</v>
      </c>
      <c r="AJ181" s="11">
        <v>58692.67</v>
      </c>
      <c r="AK181" s="249">
        <f t="shared" si="8"/>
        <v>1.3630322150960248E-2</v>
      </c>
      <c r="AL181" s="249">
        <f t="shared" si="9"/>
        <v>0.34290482951278245</v>
      </c>
      <c r="AM181" s="91"/>
      <c r="AN181" s="91">
        <v>1003307265</v>
      </c>
      <c r="AO181" s="11">
        <v>3.2</v>
      </c>
      <c r="AP181" s="11">
        <v>4</v>
      </c>
      <c r="AQ181" s="11">
        <v>30</v>
      </c>
      <c r="AR181" s="11">
        <v>0</v>
      </c>
      <c r="AS181" s="11">
        <v>19</v>
      </c>
      <c r="AT181" s="11">
        <v>6</v>
      </c>
      <c r="AU181" s="11">
        <v>0</v>
      </c>
    </row>
    <row r="182" spans="1:47" ht="15.75" hidden="1" customHeight="1" x14ac:dyDescent="0.25">
      <c r="A182" s="11" t="s">
        <v>7065</v>
      </c>
      <c r="B182" s="11">
        <v>13015735</v>
      </c>
      <c r="C182" s="384" t="s">
        <v>5328</v>
      </c>
      <c r="D182" s="11" t="s">
        <v>6092</v>
      </c>
      <c r="E182" s="11" t="s">
        <v>7048</v>
      </c>
      <c r="F182" s="17">
        <v>44473</v>
      </c>
      <c r="G182" s="11" t="s">
        <v>5325</v>
      </c>
      <c r="I182" s="11" t="s">
        <v>5329</v>
      </c>
      <c r="J182" s="11" t="s">
        <v>5326</v>
      </c>
      <c r="K182" s="11">
        <v>35602</v>
      </c>
      <c r="L182" s="11" t="s">
        <v>3566</v>
      </c>
      <c r="M182" s="91"/>
      <c r="N182" s="91"/>
      <c r="O182" s="91"/>
      <c r="P182" s="91"/>
      <c r="Q182" s="91"/>
      <c r="R182" s="91"/>
      <c r="S182" s="91"/>
      <c r="V182" s="92">
        <v>44600</v>
      </c>
      <c r="W182" s="11" t="s">
        <v>6899</v>
      </c>
      <c r="AI182" s="11">
        <f t="shared" si="7"/>
        <v>35602</v>
      </c>
      <c r="AJ182" s="11">
        <v>62439.02</v>
      </c>
      <c r="AK182" s="249">
        <f t="shared" si="8"/>
        <v>0.57018832134136632</v>
      </c>
      <c r="AL182" s="249">
        <f t="shared" si="9"/>
        <v>0.57018832134136632</v>
      </c>
      <c r="AM182" s="91"/>
      <c r="AN182" s="91">
        <v>1003307282</v>
      </c>
      <c r="AO182" s="11">
        <v>3.2</v>
      </c>
      <c r="AP182" s="11">
        <v>16</v>
      </c>
      <c r="AQ182" s="11">
        <v>13</v>
      </c>
      <c r="AR182" s="11">
        <v>15</v>
      </c>
      <c r="AS182" s="11">
        <v>5</v>
      </c>
      <c r="AT182" s="11">
        <v>6</v>
      </c>
      <c r="AU182" s="11">
        <v>0</v>
      </c>
    </row>
    <row r="183" spans="1:47" ht="15.75" hidden="1" customHeight="1" x14ac:dyDescent="0.25">
      <c r="A183" s="11" t="s">
        <v>7066</v>
      </c>
      <c r="B183" s="11">
        <v>12871286</v>
      </c>
      <c r="C183" s="384" t="s">
        <v>5328</v>
      </c>
      <c r="D183" s="11" t="s">
        <v>6092</v>
      </c>
      <c r="E183" s="11">
        <v>1005293</v>
      </c>
      <c r="F183" s="17">
        <v>44473</v>
      </c>
      <c r="G183" s="11" t="s">
        <v>5325</v>
      </c>
      <c r="I183" s="11" t="s">
        <v>5329</v>
      </c>
      <c r="J183" s="11" t="s">
        <v>5326</v>
      </c>
      <c r="K183" s="11">
        <v>17660</v>
      </c>
      <c r="L183" s="11" t="s">
        <v>3566</v>
      </c>
      <c r="M183" s="91"/>
      <c r="N183" s="91"/>
      <c r="O183" s="91"/>
      <c r="P183" s="91"/>
      <c r="Q183" s="91"/>
      <c r="R183" s="91"/>
      <c r="S183" s="91"/>
      <c r="V183" s="92">
        <v>44600</v>
      </c>
      <c r="W183" s="11" t="s">
        <v>6899</v>
      </c>
      <c r="AI183" s="11">
        <f t="shared" si="7"/>
        <v>17660</v>
      </c>
      <c r="AJ183" s="11">
        <v>62439.02</v>
      </c>
      <c r="AK183" s="249">
        <f t="shared" si="8"/>
        <v>0.28283595738690326</v>
      </c>
      <c r="AL183" s="249">
        <f t="shared" si="9"/>
        <v>0.28283595738690326</v>
      </c>
      <c r="AM183" s="91"/>
      <c r="AN183" s="91">
        <v>1003307269</v>
      </c>
      <c r="AO183" s="11">
        <v>3.2</v>
      </c>
      <c r="AP183" s="11">
        <v>0</v>
      </c>
      <c r="AQ183" s="11">
        <v>29</v>
      </c>
      <c r="AR183" s="11">
        <v>0</v>
      </c>
      <c r="AS183" s="11">
        <v>6</v>
      </c>
      <c r="AT183" s="11">
        <v>6</v>
      </c>
      <c r="AU183" s="11">
        <v>0</v>
      </c>
    </row>
    <row r="184" spans="1:47" ht="15.75" hidden="1" customHeight="1" x14ac:dyDescent="0.25">
      <c r="A184" s="11" t="s">
        <v>7067</v>
      </c>
      <c r="B184" s="11">
        <v>12904341</v>
      </c>
      <c r="C184" s="384" t="s">
        <v>5328</v>
      </c>
      <c r="D184" s="11" t="s">
        <v>6092</v>
      </c>
      <c r="E184" s="11">
        <v>756447</v>
      </c>
      <c r="F184" s="17">
        <v>44473</v>
      </c>
      <c r="G184" s="11" t="s">
        <v>5325</v>
      </c>
      <c r="I184" s="11" t="s">
        <v>4535</v>
      </c>
      <c r="J184" s="11" t="s">
        <v>5326</v>
      </c>
      <c r="K184" s="11">
        <v>31481</v>
      </c>
      <c r="M184" s="91"/>
      <c r="N184" s="91"/>
      <c r="O184" s="91"/>
      <c r="P184" s="91"/>
      <c r="Q184" s="91"/>
      <c r="R184" s="91"/>
      <c r="S184" s="91"/>
      <c r="V184" s="92">
        <v>44558</v>
      </c>
      <c r="W184" s="91" t="s">
        <v>6899</v>
      </c>
      <c r="X184" s="91"/>
      <c r="Y184" s="91"/>
      <c r="Z184" s="91"/>
      <c r="AA184" s="91"/>
      <c r="AB184" s="91"/>
      <c r="AC184" s="91"/>
      <c r="AD184" s="91"/>
      <c r="AE184" s="91"/>
      <c r="AF184" s="91"/>
      <c r="AG184" s="91"/>
      <c r="AH184" s="91"/>
      <c r="AI184" s="11">
        <f t="shared" si="7"/>
        <v>31481</v>
      </c>
      <c r="AJ184" s="11">
        <v>58692.67</v>
      </c>
      <c r="AK184" s="249">
        <f t="shared" si="8"/>
        <v>0.53637021454297451</v>
      </c>
      <c r="AL184" s="249">
        <f t="shared" si="9"/>
        <v>0.53637021454297451</v>
      </c>
      <c r="AM184" s="91"/>
      <c r="AN184" s="91">
        <v>1003307275</v>
      </c>
      <c r="AO184" s="11">
        <v>3.2</v>
      </c>
      <c r="AP184" s="11">
        <v>16</v>
      </c>
      <c r="AQ184" s="11">
        <v>21</v>
      </c>
      <c r="AR184" s="11">
        <v>12</v>
      </c>
      <c r="AS184" s="11">
        <v>9</v>
      </c>
      <c r="AT184" s="11">
        <v>11</v>
      </c>
      <c r="AU184" s="11">
        <v>0</v>
      </c>
    </row>
    <row r="185" spans="1:47" ht="15.75" hidden="1" customHeight="1" x14ac:dyDescent="0.25">
      <c r="A185" s="11" t="s">
        <v>7068</v>
      </c>
      <c r="B185" s="11">
        <v>12947667</v>
      </c>
      <c r="C185" s="384" t="s">
        <v>5328</v>
      </c>
      <c r="D185" s="11" t="s">
        <v>6092</v>
      </c>
      <c r="E185" s="11" t="s">
        <v>7048</v>
      </c>
      <c r="F185" s="17">
        <v>44473</v>
      </c>
      <c r="G185" s="11" t="s">
        <v>5325</v>
      </c>
      <c r="I185" s="11" t="s">
        <v>5329</v>
      </c>
      <c r="J185" s="11" t="s">
        <v>5326</v>
      </c>
      <c r="K185" s="11">
        <v>26330</v>
      </c>
      <c r="L185" s="11" t="s">
        <v>3566</v>
      </c>
      <c r="M185" s="91"/>
      <c r="N185" s="91"/>
      <c r="O185" s="91"/>
      <c r="P185" s="91"/>
      <c r="Q185" s="91"/>
      <c r="R185" s="91"/>
      <c r="S185" s="91"/>
      <c r="V185" s="92">
        <v>44600</v>
      </c>
      <c r="W185" s="11" t="s">
        <v>6899</v>
      </c>
      <c r="AI185" s="11">
        <f t="shared" si="7"/>
        <v>26330</v>
      </c>
      <c r="AJ185" s="11">
        <v>62439.02</v>
      </c>
      <c r="AK185" s="249">
        <f t="shared" si="8"/>
        <v>0.4216914359001791</v>
      </c>
      <c r="AL185" s="249">
        <f t="shared" si="9"/>
        <v>0.4216914359001791</v>
      </c>
      <c r="AM185" s="91"/>
      <c r="AN185" s="91">
        <v>1003307282</v>
      </c>
      <c r="AO185" s="11">
        <v>3.2</v>
      </c>
      <c r="AP185" s="11">
        <v>10</v>
      </c>
      <c r="AQ185" s="11">
        <v>19</v>
      </c>
      <c r="AR185" s="11">
        <v>7</v>
      </c>
      <c r="AS185" s="11">
        <v>4</v>
      </c>
      <c r="AT185" s="11">
        <v>2</v>
      </c>
      <c r="AU185" s="11">
        <v>0</v>
      </c>
    </row>
    <row r="186" spans="1:47" ht="15.75" hidden="1" customHeight="1" x14ac:dyDescent="0.25">
      <c r="A186" s="11" t="s">
        <v>7069</v>
      </c>
      <c r="B186" s="11">
        <v>12991814</v>
      </c>
      <c r="C186" s="1" t="s">
        <v>5328</v>
      </c>
      <c r="D186" s="11" t="s">
        <v>6092</v>
      </c>
      <c r="E186" s="11">
        <v>1005293</v>
      </c>
      <c r="F186" s="17">
        <v>44473</v>
      </c>
      <c r="G186" s="11" t="s">
        <v>5325</v>
      </c>
      <c r="I186" s="11" t="s">
        <v>5329</v>
      </c>
      <c r="J186" s="11" t="s">
        <v>204</v>
      </c>
      <c r="K186" s="11">
        <v>16490</v>
      </c>
      <c r="M186" s="91"/>
      <c r="N186" s="91"/>
      <c r="O186" s="91"/>
      <c r="P186" s="91"/>
      <c r="Q186" s="91"/>
      <c r="R186" s="91"/>
      <c r="S186" s="91"/>
      <c r="V186" s="92">
        <v>44600</v>
      </c>
      <c r="W186" s="11" t="s">
        <v>6899</v>
      </c>
      <c r="AI186" s="11">
        <f t="shared" si="7"/>
        <v>800</v>
      </c>
      <c r="AJ186" s="11">
        <v>62439.02</v>
      </c>
      <c r="AK186" s="249">
        <f t="shared" si="8"/>
        <v>1.281250090087897E-2</v>
      </c>
      <c r="AL186" s="249">
        <f t="shared" si="9"/>
        <v>0.2640976748193678</v>
      </c>
      <c r="AN186" s="11">
        <v>1003307282</v>
      </c>
      <c r="AO186" s="11">
        <v>3.2</v>
      </c>
      <c r="AP186" s="11">
        <v>5</v>
      </c>
      <c r="AQ186" s="11">
        <v>23</v>
      </c>
      <c r="AR186" s="11">
        <v>4</v>
      </c>
      <c r="AS186" s="11">
        <v>1</v>
      </c>
      <c r="AT186" s="11">
        <v>6</v>
      </c>
      <c r="AU186" s="11">
        <v>0</v>
      </c>
    </row>
    <row r="187" spans="1:47" ht="13.5" hidden="1" customHeight="1" x14ac:dyDescent="0.25">
      <c r="A187" s="11" t="s">
        <v>7070</v>
      </c>
      <c r="B187" s="11">
        <v>13015736</v>
      </c>
      <c r="C187" s="384" t="s">
        <v>5328</v>
      </c>
      <c r="D187" s="11" t="s">
        <v>6092</v>
      </c>
      <c r="E187" s="11">
        <v>1019988</v>
      </c>
      <c r="F187" s="17">
        <v>44473</v>
      </c>
      <c r="G187" s="11" t="s">
        <v>5325</v>
      </c>
      <c r="I187" s="11" t="s">
        <v>4535</v>
      </c>
      <c r="J187" s="11" t="s">
        <v>5326</v>
      </c>
      <c r="K187" s="11">
        <v>13771</v>
      </c>
      <c r="M187" s="91"/>
      <c r="N187" s="91"/>
      <c r="O187" s="91"/>
      <c r="P187" s="91"/>
      <c r="Q187" s="91"/>
      <c r="R187" s="91"/>
      <c r="S187" s="91"/>
      <c r="V187" s="92">
        <v>44558</v>
      </c>
      <c r="W187" s="91" t="s">
        <v>6899</v>
      </c>
      <c r="X187" s="91"/>
      <c r="Y187" s="91"/>
      <c r="Z187" s="91"/>
      <c r="AA187" s="91"/>
      <c r="AB187" s="91"/>
      <c r="AC187" s="91"/>
      <c r="AD187" s="91"/>
      <c r="AE187" s="91"/>
      <c r="AF187" s="91"/>
      <c r="AG187" s="91"/>
      <c r="AH187" s="91"/>
      <c r="AI187" s="11">
        <f t="shared" si="7"/>
        <v>13771</v>
      </c>
      <c r="AJ187" s="11">
        <v>58692.67</v>
      </c>
      <c r="AK187" s="249">
        <f t="shared" si="8"/>
        <v>0.23462895792609198</v>
      </c>
      <c r="AL187" s="249">
        <f t="shared" si="9"/>
        <v>0.23462895792609198</v>
      </c>
      <c r="AM187" s="91"/>
      <c r="AN187" s="91">
        <v>1003307282</v>
      </c>
      <c r="AO187" s="11">
        <v>3.2</v>
      </c>
      <c r="AP187" s="11">
        <v>4</v>
      </c>
      <c r="AQ187" s="11">
        <v>10</v>
      </c>
      <c r="AR187" s="11">
        <v>3</v>
      </c>
      <c r="AS187" s="11">
        <v>2</v>
      </c>
      <c r="AT187" s="11">
        <v>5</v>
      </c>
      <c r="AU187" s="11">
        <v>0</v>
      </c>
    </row>
    <row r="188" spans="1:47" ht="15.75" hidden="1" customHeight="1" x14ac:dyDescent="0.25">
      <c r="A188" s="11" t="s">
        <v>7071</v>
      </c>
      <c r="B188" s="11">
        <v>12887962</v>
      </c>
      <c r="C188" s="384" t="s">
        <v>5334</v>
      </c>
      <c r="D188" s="11" t="s">
        <v>6181</v>
      </c>
      <c r="E188" s="11">
        <v>1005462</v>
      </c>
      <c r="F188" s="17">
        <v>44473</v>
      </c>
      <c r="G188" s="11" t="s">
        <v>5325</v>
      </c>
      <c r="I188" s="11" t="s">
        <v>4698</v>
      </c>
      <c r="J188" s="11" t="s">
        <v>5326</v>
      </c>
      <c r="K188" s="11">
        <v>41242</v>
      </c>
      <c r="M188" s="91"/>
      <c r="N188" s="91"/>
      <c r="O188" s="91"/>
      <c r="P188" s="91"/>
      <c r="Q188" s="91"/>
      <c r="R188" s="91"/>
      <c r="S188" s="91"/>
      <c r="V188" s="92">
        <v>44600</v>
      </c>
      <c r="W188" s="11" t="s">
        <v>6899</v>
      </c>
      <c r="AI188" s="11">
        <f t="shared" si="7"/>
        <v>41242</v>
      </c>
      <c r="AJ188" s="11">
        <v>89651.85</v>
      </c>
      <c r="AK188" s="249">
        <f t="shared" si="8"/>
        <v>0.46002397050367616</v>
      </c>
      <c r="AL188" s="249">
        <f t="shared" si="9"/>
        <v>0.46002397050367616</v>
      </c>
      <c r="AM188" s="91"/>
      <c r="AN188" s="91">
        <v>1003307225</v>
      </c>
      <c r="AO188" s="11">
        <v>3.2</v>
      </c>
      <c r="AP188" s="11">
        <v>24</v>
      </c>
      <c r="AQ188" s="11">
        <v>21</v>
      </c>
      <c r="AR188" s="11">
        <v>15</v>
      </c>
      <c r="AS188" s="11">
        <v>13</v>
      </c>
      <c r="AT188" s="11">
        <v>4</v>
      </c>
      <c r="AU188" s="11">
        <v>0</v>
      </c>
    </row>
    <row r="189" spans="1:47" ht="15.75" hidden="1" customHeight="1" x14ac:dyDescent="0.25">
      <c r="A189" s="11" t="s">
        <v>7072</v>
      </c>
      <c r="B189" s="11">
        <v>12967026</v>
      </c>
      <c r="C189" s="384" t="s">
        <v>5334</v>
      </c>
      <c r="D189" s="11" t="s">
        <v>6181</v>
      </c>
      <c r="E189" s="11">
        <v>1005462</v>
      </c>
      <c r="F189" s="17">
        <v>44473</v>
      </c>
      <c r="G189" s="11" t="s">
        <v>5325</v>
      </c>
      <c r="I189" s="11" t="s">
        <v>4698</v>
      </c>
      <c r="J189" s="11" t="s">
        <v>5326</v>
      </c>
      <c r="K189" s="11">
        <v>53003</v>
      </c>
      <c r="L189" s="11" t="s">
        <v>3566</v>
      </c>
      <c r="M189" s="91"/>
      <c r="N189" s="91"/>
      <c r="O189" s="91"/>
      <c r="P189" s="91"/>
      <c r="Q189" s="91"/>
      <c r="R189" s="91"/>
      <c r="S189" s="91"/>
      <c r="V189" s="92">
        <v>44600</v>
      </c>
      <c r="W189" s="11" t="s">
        <v>6899</v>
      </c>
      <c r="AI189" s="11">
        <f t="shared" si="7"/>
        <v>53003</v>
      </c>
      <c r="AJ189" s="11">
        <v>89651.85</v>
      </c>
      <c r="AK189" s="249">
        <f t="shared" si="8"/>
        <v>0.59120921654154368</v>
      </c>
      <c r="AL189" s="249">
        <f t="shared" si="9"/>
        <v>0.59120921654154368</v>
      </c>
      <c r="AM189" s="91"/>
      <c r="AN189" s="91">
        <v>1003307221</v>
      </c>
      <c r="AO189" s="11">
        <v>3.2</v>
      </c>
      <c r="AP189" s="11">
        <v>32</v>
      </c>
      <c r="AQ189" s="11">
        <v>25</v>
      </c>
      <c r="AR189" s="11">
        <v>10</v>
      </c>
      <c r="AS189" s="11">
        <v>19</v>
      </c>
      <c r="AT189" s="11">
        <v>4</v>
      </c>
      <c r="AU189" s="11">
        <v>0</v>
      </c>
    </row>
    <row r="190" spans="1:47" ht="15.75" hidden="1" customHeight="1" x14ac:dyDescent="0.25">
      <c r="A190" s="11" t="s">
        <v>7073</v>
      </c>
      <c r="B190" s="11">
        <v>12831835</v>
      </c>
      <c r="C190" s="384" t="s">
        <v>5334</v>
      </c>
      <c r="D190" s="11" t="s">
        <v>6181</v>
      </c>
      <c r="E190" s="11">
        <v>780769</v>
      </c>
      <c r="F190" s="17">
        <v>44473</v>
      </c>
      <c r="G190" s="11" t="s">
        <v>5325</v>
      </c>
      <c r="I190" s="11" t="s">
        <v>7013</v>
      </c>
      <c r="J190" s="11" t="s">
        <v>5326</v>
      </c>
      <c r="K190" s="11">
        <v>25044</v>
      </c>
      <c r="M190" s="91"/>
      <c r="N190" s="91"/>
      <c r="O190" s="91"/>
      <c r="P190" s="91"/>
      <c r="Q190" s="91"/>
      <c r="R190" s="91"/>
      <c r="S190" s="91"/>
      <c r="V190" s="92">
        <v>44600</v>
      </c>
      <c r="W190" s="11" t="s">
        <v>6899</v>
      </c>
      <c r="AI190" s="11">
        <f t="shared" ref="AI190:AI221" si="10">IF(OR(COUNTIF(J190,"*scrap*"),COUNTIF(J190,"*high cost*")),800,IFERROR(IF(K190/AJ190&lt;0.6,K190,800),""))</f>
        <v>25044</v>
      </c>
      <c r="AJ190" s="11">
        <v>85992.59</v>
      </c>
      <c r="AK190" s="249">
        <f t="shared" si="8"/>
        <v>0.29123439589387878</v>
      </c>
      <c r="AL190" s="249">
        <f t="shared" si="9"/>
        <v>0.29123439589387878</v>
      </c>
      <c r="AM190" s="91"/>
      <c r="AN190" s="91">
        <v>1003307225</v>
      </c>
      <c r="AO190" s="11">
        <v>3.2</v>
      </c>
      <c r="AP190" s="11">
        <v>18</v>
      </c>
      <c r="AQ190" s="11">
        <v>37</v>
      </c>
      <c r="AR190" s="11">
        <v>0</v>
      </c>
      <c r="AS190" s="11">
        <v>0</v>
      </c>
      <c r="AT190" s="11">
        <v>8</v>
      </c>
      <c r="AU190" s="11">
        <v>0</v>
      </c>
    </row>
    <row r="191" spans="1:47" ht="15.75" hidden="1" customHeight="1" x14ac:dyDescent="0.25">
      <c r="A191" s="11" t="s">
        <v>7074</v>
      </c>
      <c r="B191" s="11" t="s">
        <v>7075</v>
      </c>
      <c r="C191" s="384" t="s">
        <v>5328</v>
      </c>
      <c r="D191" s="11" t="s">
        <v>6092</v>
      </c>
      <c r="E191" s="11">
        <v>882281</v>
      </c>
      <c r="F191" s="17">
        <v>44473</v>
      </c>
      <c r="G191" s="11" t="s">
        <v>5325</v>
      </c>
      <c r="I191" s="11" t="s">
        <v>3837</v>
      </c>
      <c r="J191" s="11" t="s">
        <v>5326</v>
      </c>
      <c r="K191" s="11">
        <v>25026</v>
      </c>
      <c r="L191" s="11" t="s">
        <v>3566</v>
      </c>
      <c r="M191" s="91"/>
      <c r="N191" s="91"/>
      <c r="O191" s="91"/>
      <c r="P191" s="91"/>
      <c r="Q191" s="91"/>
      <c r="R191" s="91"/>
      <c r="S191" s="91"/>
      <c r="V191" s="92">
        <v>44600</v>
      </c>
      <c r="W191" s="11" t="s">
        <v>6899</v>
      </c>
      <c r="AI191" s="11">
        <f t="shared" si="10"/>
        <v>25026</v>
      </c>
      <c r="AJ191" s="11">
        <v>62439.02</v>
      </c>
      <c r="AK191" s="249">
        <f t="shared" si="8"/>
        <v>0.40080705943174638</v>
      </c>
      <c r="AL191" s="249">
        <f t="shared" si="9"/>
        <v>0.40080705943174638</v>
      </c>
      <c r="AM191" s="91"/>
      <c r="AN191" s="91">
        <v>1003307269</v>
      </c>
      <c r="AO191" s="11">
        <v>3.2</v>
      </c>
      <c r="AP191" s="11">
        <v>8</v>
      </c>
      <c r="AQ191" s="11">
        <v>16</v>
      </c>
      <c r="AR191" s="11">
        <v>0</v>
      </c>
      <c r="AS191" s="11">
        <v>8</v>
      </c>
      <c r="AT191" s="11">
        <v>12</v>
      </c>
      <c r="AU191" s="11">
        <v>0</v>
      </c>
    </row>
    <row r="192" spans="1:47" ht="15.75" hidden="1" customHeight="1" x14ac:dyDescent="0.25">
      <c r="A192" s="11" t="s">
        <v>7076</v>
      </c>
      <c r="B192" s="11">
        <v>12967021</v>
      </c>
      <c r="C192" s="1" t="s">
        <v>5328</v>
      </c>
      <c r="D192" s="11" t="s">
        <v>6092</v>
      </c>
      <c r="E192" s="11">
        <v>1005293</v>
      </c>
      <c r="F192" s="17">
        <v>44473</v>
      </c>
      <c r="G192" s="11" t="s">
        <v>5325</v>
      </c>
      <c r="I192" s="11" t="s">
        <v>5329</v>
      </c>
      <c r="J192" s="11" t="s">
        <v>204</v>
      </c>
      <c r="K192" s="11">
        <v>25216</v>
      </c>
      <c r="M192" s="91"/>
      <c r="N192" s="91"/>
      <c r="O192" s="91"/>
      <c r="P192" s="91"/>
      <c r="Q192" s="91"/>
      <c r="R192" s="91"/>
      <c r="S192" s="91"/>
      <c r="V192" s="92">
        <v>44600</v>
      </c>
      <c r="W192" s="11" t="s">
        <v>6899</v>
      </c>
      <c r="AI192" s="11">
        <f t="shared" si="10"/>
        <v>800</v>
      </c>
      <c r="AJ192" s="11">
        <v>62439.02</v>
      </c>
      <c r="AK192" s="249">
        <f t="shared" si="8"/>
        <v>1.281250090087897E-2</v>
      </c>
      <c r="AL192" s="249">
        <f t="shared" si="9"/>
        <v>0.40385002839570516</v>
      </c>
      <c r="AN192" s="11">
        <v>1003307282</v>
      </c>
      <c r="AO192" s="11">
        <v>3.2</v>
      </c>
      <c r="AP192" s="11">
        <v>13</v>
      </c>
      <c r="AQ192" s="11">
        <v>13</v>
      </c>
      <c r="AR192" s="11">
        <v>11</v>
      </c>
      <c r="AS192" s="11">
        <v>3</v>
      </c>
      <c r="AT192" s="11">
        <v>6</v>
      </c>
      <c r="AU192" s="11">
        <v>0</v>
      </c>
    </row>
    <row r="193" spans="1:47" ht="15" hidden="1" customHeight="1" x14ac:dyDescent="0.25">
      <c r="A193" s="11" t="s">
        <v>7077</v>
      </c>
      <c r="B193" s="11">
        <v>12904349</v>
      </c>
      <c r="C193" s="384" t="s">
        <v>5328</v>
      </c>
      <c r="D193" s="11" t="s">
        <v>6092</v>
      </c>
      <c r="E193" s="11">
        <v>1029800</v>
      </c>
      <c r="F193" s="17">
        <v>44473</v>
      </c>
      <c r="G193" s="11" t="s">
        <v>5325</v>
      </c>
      <c r="I193" s="11" t="s">
        <v>4535</v>
      </c>
      <c r="J193" s="11" t="s">
        <v>5326</v>
      </c>
      <c r="K193" s="11">
        <v>10820</v>
      </c>
      <c r="M193" s="91"/>
      <c r="N193" s="91"/>
      <c r="O193" s="91"/>
      <c r="P193" s="91"/>
      <c r="Q193" s="91"/>
      <c r="R193" s="91"/>
      <c r="S193" s="91"/>
      <c r="V193" s="92">
        <v>44558</v>
      </c>
      <c r="W193" s="91" t="s">
        <v>6899</v>
      </c>
      <c r="X193" s="91"/>
      <c r="Y193" s="91"/>
      <c r="Z193" s="91"/>
      <c r="AA193" s="91"/>
      <c r="AB193" s="91"/>
      <c r="AC193" s="91"/>
      <c r="AD193" s="91"/>
      <c r="AE193" s="91"/>
      <c r="AF193" s="91"/>
      <c r="AG193" s="91"/>
      <c r="AH193" s="91"/>
      <c r="AI193" s="11">
        <f t="shared" si="10"/>
        <v>10820</v>
      </c>
      <c r="AJ193" s="11">
        <v>58692.67</v>
      </c>
      <c r="AK193" s="249">
        <f t="shared" si="8"/>
        <v>0.18435010709173735</v>
      </c>
      <c r="AL193" s="249">
        <f t="shared" si="9"/>
        <v>0.18435010709173735</v>
      </c>
      <c r="AM193" s="91"/>
      <c r="AN193" s="91">
        <v>1003307275</v>
      </c>
      <c r="AO193" s="11">
        <v>3.2</v>
      </c>
      <c r="AP193" s="11">
        <v>2</v>
      </c>
      <c r="AQ193" s="11">
        <v>16</v>
      </c>
      <c r="AR193" s="11">
        <v>0</v>
      </c>
      <c r="AS193" s="11">
        <v>2</v>
      </c>
      <c r="AT193" s="11">
        <v>2</v>
      </c>
      <c r="AU193" s="11">
        <v>0</v>
      </c>
    </row>
    <row r="194" spans="1:47" ht="15.75" hidden="1" customHeight="1" x14ac:dyDescent="0.25">
      <c r="A194" s="11" t="s">
        <v>7078</v>
      </c>
      <c r="B194" s="11">
        <v>12947676</v>
      </c>
      <c r="C194" s="1" t="s">
        <v>5334</v>
      </c>
      <c r="D194" s="11" t="s">
        <v>6181</v>
      </c>
      <c r="E194" s="11">
        <v>1005462</v>
      </c>
      <c r="F194" s="17">
        <v>44473</v>
      </c>
      <c r="G194" s="11" t="s">
        <v>5325</v>
      </c>
      <c r="I194" s="11" t="s">
        <v>4698</v>
      </c>
      <c r="J194" s="11" t="s">
        <v>7079</v>
      </c>
      <c r="K194" s="11">
        <v>60525</v>
      </c>
      <c r="M194" s="91"/>
      <c r="N194" s="91"/>
      <c r="O194" s="91"/>
      <c r="P194" s="91"/>
      <c r="Q194" s="91"/>
      <c r="R194" s="91"/>
      <c r="S194" s="91"/>
      <c r="V194" s="92">
        <v>44620</v>
      </c>
      <c r="W194" s="91" t="s">
        <v>6899</v>
      </c>
      <c r="X194" s="91"/>
      <c r="Y194" s="91"/>
      <c r="Z194" s="91"/>
      <c r="AA194" s="91"/>
      <c r="AB194" s="91"/>
      <c r="AC194" s="91"/>
      <c r="AD194" s="91"/>
      <c r="AE194" s="91"/>
      <c r="AF194" s="91"/>
      <c r="AG194" s="91"/>
      <c r="AH194" s="91"/>
      <c r="AI194" s="11">
        <f t="shared" si="10"/>
        <v>800</v>
      </c>
      <c r="AJ194" s="11">
        <v>89651.85</v>
      </c>
      <c r="AK194" s="249">
        <f t="shared" si="8"/>
        <v>8.9234076039702466E-3</v>
      </c>
      <c r="AL194" s="249">
        <f t="shared" si="9"/>
        <v>0.67511155653787391</v>
      </c>
      <c r="AM194" s="91"/>
      <c r="AN194" s="91">
        <v>1003307225</v>
      </c>
      <c r="AO194" s="11">
        <v>3.2</v>
      </c>
      <c r="AP194" s="11">
        <v>42</v>
      </c>
      <c r="AQ194" s="11">
        <v>17</v>
      </c>
      <c r="AR194" s="11">
        <v>23</v>
      </c>
      <c r="AS194" s="11">
        <v>10</v>
      </c>
      <c r="AT194" s="11">
        <v>4</v>
      </c>
      <c r="AU194" s="11">
        <v>0</v>
      </c>
    </row>
    <row r="195" spans="1:47" ht="15.75" hidden="1" customHeight="1" x14ac:dyDescent="0.25">
      <c r="A195" s="11" t="s">
        <v>7080</v>
      </c>
      <c r="B195" s="11">
        <v>12925404</v>
      </c>
      <c r="C195" s="384" t="s">
        <v>5328</v>
      </c>
      <c r="D195" s="11" t="s">
        <v>6092</v>
      </c>
      <c r="E195" s="11">
        <v>1006037</v>
      </c>
      <c r="F195" s="17">
        <v>44473</v>
      </c>
      <c r="G195" s="11" t="s">
        <v>5325</v>
      </c>
      <c r="I195" s="11" t="s">
        <v>6977</v>
      </c>
      <c r="J195" s="11" t="s">
        <v>5326</v>
      </c>
      <c r="K195" s="11">
        <v>12372</v>
      </c>
      <c r="M195" s="91"/>
      <c r="N195" s="91"/>
      <c r="O195" s="91"/>
      <c r="P195" s="91"/>
      <c r="Q195" s="91"/>
      <c r="R195" s="91"/>
      <c r="S195" s="91"/>
      <c r="V195" s="92">
        <v>44600</v>
      </c>
      <c r="W195" s="11" t="s">
        <v>6899</v>
      </c>
      <c r="AI195" s="11">
        <f t="shared" si="10"/>
        <v>12372</v>
      </c>
      <c r="AJ195" s="11">
        <v>58692.67</v>
      </c>
      <c r="AK195" s="249">
        <f t="shared" ref="AK195:AK226" si="11">IFERROR(AI195/AJ195,"")</f>
        <v>0.21079293206460023</v>
      </c>
      <c r="AL195" s="249">
        <f t="shared" si="9"/>
        <v>0.21079293206460023</v>
      </c>
      <c r="AM195" s="91"/>
      <c r="AN195" s="91">
        <v>1003307275</v>
      </c>
      <c r="AO195" s="11">
        <v>3.2</v>
      </c>
      <c r="AP195" s="11">
        <v>1</v>
      </c>
      <c r="AQ195" s="11">
        <v>29</v>
      </c>
      <c r="AR195" s="11">
        <v>1</v>
      </c>
      <c r="AS195" s="11">
        <v>7</v>
      </c>
      <c r="AT195" s="11">
        <v>6</v>
      </c>
      <c r="AU195" s="11">
        <v>0</v>
      </c>
    </row>
    <row r="196" spans="1:47" ht="17.25" hidden="1" customHeight="1" x14ac:dyDescent="0.25">
      <c r="A196" s="11" t="s">
        <v>7081</v>
      </c>
      <c r="B196" s="11">
        <v>12925402</v>
      </c>
      <c r="C196" s="384" t="s">
        <v>5328</v>
      </c>
      <c r="D196" s="11" t="s">
        <v>6092</v>
      </c>
      <c r="E196" s="11">
        <v>1040699</v>
      </c>
      <c r="F196" s="17">
        <v>44473</v>
      </c>
      <c r="G196" s="11" t="s">
        <v>5325</v>
      </c>
      <c r="I196" s="11" t="s">
        <v>3837</v>
      </c>
      <c r="J196" s="11" t="s">
        <v>5326</v>
      </c>
      <c r="K196" s="11">
        <v>13000</v>
      </c>
      <c r="M196" s="91"/>
      <c r="N196" s="91"/>
      <c r="O196" s="91"/>
      <c r="P196" s="91"/>
      <c r="Q196" s="91"/>
      <c r="R196" s="91"/>
      <c r="S196" s="91"/>
      <c r="V196" s="92">
        <v>44600</v>
      </c>
      <c r="W196" s="11" t="s">
        <v>6899</v>
      </c>
      <c r="AI196" s="11">
        <f t="shared" si="10"/>
        <v>13000</v>
      </c>
      <c r="AJ196" s="11">
        <v>62439.02</v>
      </c>
      <c r="AK196" s="249">
        <f t="shared" si="11"/>
        <v>0.20820313963928327</v>
      </c>
      <c r="AL196" s="249">
        <f t="shared" si="9"/>
        <v>0.20820313963928327</v>
      </c>
      <c r="AM196" s="91"/>
      <c r="AN196" s="91">
        <v>1003307275</v>
      </c>
      <c r="AO196" s="11">
        <v>3.2</v>
      </c>
      <c r="AP196" s="11">
        <v>2</v>
      </c>
      <c r="AQ196" s="11">
        <v>15</v>
      </c>
      <c r="AR196" s="11">
        <v>0</v>
      </c>
      <c r="AS196" s="11">
        <v>4</v>
      </c>
      <c r="AT196" s="11">
        <v>8</v>
      </c>
      <c r="AU196" s="11">
        <v>0</v>
      </c>
    </row>
    <row r="197" spans="1:47" ht="15.75" hidden="1" customHeight="1" x14ac:dyDescent="0.25">
      <c r="A197" s="11" t="s">
        <v>7082</v>
      </c>
      <c r="B197" s="11">
        <v>12947677</v>
      </c>
      <c r="C197" s="384" t="s">
        <v>5334</v>
      </c>
      <c r="D197" s="11" t="s">
        <v>6181</v>
      </c>
      <c r="E197" s="11">
        <v>1005462</v>
      </c>
      <c r="F197" s="17">
        <v>44473</v>
      </c>
      <c r="G197" s="11" t="s">
        <v>5325</v>
      </c>
      <c r="I197" s="11" t="s">
        <v>4698</v>
      </c>
      <c r="J197" s="11" t="s">
        <v>5326</v>
      </c>
      <c r="K197" s="11">
        <v>50273</v>
      </c>
      <c r="M197" s="91"/>
      <c r="N197" s="91"/>
      <c r="O197" s="91"/>
      <c r="P197" s="91"/>
      <c r="Q197" s="91"/>
      <c r="R197" s="91"/>
      <c r="S197" s="91"/>
      <c r="V197" s="92">
        <v>44600</v>
      </c>
      <c r="W197" s="11" t="s">
        <v>6899</v>
      </c>
      <c r="AI197" s="11">
        <f t="shared" si="10"/>
        <v>50273</v>
      </c>
      <c r="AJ197" s="11">
        <v>89651.85</v>
      </c>
      <c r="AK197" s="249">
        <f t="shared" si="11"/>
        <v>0.56075808809299521</v>
      </c>
      <c r="AL197" s="249">
        <f t="shared" si="9"/>
        <v>0.56075808809299521</v>
      </c>
      <c r="AM197" s="91"/>
      <c r="AN197" s="91">
        <v>1003307225</v>
      </c>
      <c r="AO197" s="11">
        <v>3.2</v>
      </c>
      <c r="AP197" s="11">
        <v>31</v>
      </c>
      <c r="AQ197" s="11">
        <v>29</v>
      </c>
      <c r="AR197" s="11">
        <v>21</v>
      </c>
      <c r="AS197" s="11">
        <v>13</v>
      </c>
      <c r="AT197" s="11">
        <v>4</v>
      </c>
      <c r="AU197" s="11">
        <v>0</v>
      </c>
    </row>
    <row r="198" spans="1:47" ht="15.75" hidden="1" customHeight="1" x14ac:dyDescent="0.25">
      <c r="A198" s="11" t="s">
        <v>7083</v>
      </c>
      <c r="B198" s="11">
        <v>12825647</v>
      </c>
      <c r="C198" s="384" t="s">
        <v>5328</v>
      </c>
      <c r="D198" s="11" t="s">
        <v>6092</v>
      </c>
      <c r="E198" s="11">
        <v>979843</v>
      </c>
      <c r="F198" s="17">
        <v>44473</v>
      </c>
      <c r="G198" s="11" t="s">
        <v>5325</v>
      </c>
      <c r="I198" s="11" t="s">
        <v>5329</v>
      </c>
      <c r="J198" s="11" t="s">
        <v>5326</v>
      </c>
      <c r="K198" s="11">
        <v>19248</v>
      </c>
      <c r="M198" s="91"/>
      <c r="N198" s="91"/>
      <c r="O198" s="91"/>
      <c r="P198" s="91"/>
      <c r="Q198" s="91"/>
      <c r="R198" s="91"/>
      <c r="S198" s="91"/>
      <c r="V198" s="92">
        <v>44600</v>
      </c>
      <c r="W198" s="11" t="s">
        <v>6899</v>
      </c>
      <c r="AI198" s="11">
        <f t="shared" si="10"/>
        <v>19248</v>
      </c>
      <c r="AJ198" s="11">
        <v>62439.02</v>
      </c>
      <c r="AK198" s="249">
        <f t="shared" si="11"/>
        <v>0.30826877167514805</v>
      </c>
      <c r="AL198" s="249">
        <f t="shared" si="9"/>
        <v>0.30826877167514805</v>
      </c>
      <c r="AN198" s="11">
        <v>1003307269</v>
      </c>
      <c r="AO198" s="11">
        <v>3.2</v>
      </c>
      <c r="AP198" s="11">
        <v>9</v>
      </c>
      <c r="AQ198" s="11">
        <v>23</v>
      </c>
      <c r="AR198" s="11">
        <v>0</v>
      </c>
      <c r="AS198" s="11">
        <v>20</v>
      </c>
      <c r="AT198" s="11">
        <v>12</v>
      </c>
      <c r="AU198" s="11">
        <v>0</v>
      </c>
    </row>
    <row r="199" spans="1:47" ht="15.75" hidden="1" customHeight="1" x14ac:dyDescent="0.25">
      <c r="A199" s="11" t="s">
        <v>7084</v>
      </c>
      <c r="B199" s="11">
        <v>13022897</v>
      </c>
      <c r="C199" s="384" t="s">
        <v>5328</v>
      </c>
      <c r="D199" s="11" t="s">
        <v>6092</v>
      </c>
      <c r="E199" s="11" t="s">
        <v>7048</v>
      </c>
      <c r="F199" s="17">
        <v>44473</v>
      </c>
      <c r="G199" s="11" t="s">
        <v>5325</v>
      </c>
      <c r="I199" s="11" t="s">
        <v>5329</v>
      </c>
      <c r="J199" s="11" t="s">
        <v>5326</v>
      </c>
      <c r="K199" s="11">
        <v>10847</v>
      </c>
      <c r="M199" s="91"/>
      <c r="N199" s="91"/>
      <c r="O199" s="91"/>
      <c r="P199" s="91"/>
      <c r="Q199" s="91"/>
      <c r="R199" s="91"/>
      <c r="S199" s="91"/>
      <c r="V199" s="92">
        <v>44558</v>
      </c>
      <c r="W199" s="91" t="s">
        <v>6899</v>
      </c>
      <c r="X199" s="91"/>
      <c r="Y199" s="91"/>
      <c r="Z199" s="91"/>
      <c r="AA199" s="91"/>
      <c r="AB199" s="91"/>
      <c r="AC199" s="91"/>
      <c r="AD199" s="91"/>
      <c r="AE199" s="91"/>
      <c r="AF199" s="91"/>
      <c r="AG199" s="91"/>
      <c r="AH199" s="91"/>
      <c r="AI199" s="11">
        <f t="shared" si="10"/>
        <v>10847</v>
      </c>
      <c r="AJ199" s="11">
        <v>62439.02</v>
      </c>
      <c r="AK199" s="249">
        <f t="shared" si="11"/>
        <v>0.17372149658979275</v>
      </c>
      <c r="AL199" s="249">
        <f t="shared" si="9"/>
        <v>0.17372149658979275</v>
      </c>
      <c r="AM199" s="91"/>
      <c r="AN199" s="91">
        <v>1003307284</v>
      </c>
      <c r="AO199" s="11">
        <v>3.2</v>
      </c>
      <c r="AP199" s="11">
        <v>1</v>
      </c>
      <c r="AQ199" s="11">
        <v>25</v>
      </c>
      <c r="AR199" s="11">
        <v>0</v>
      </c>
      <c r="AS199" s="11">
        <v>5</v>
      </c>
      <c r="AT199" s="11">
        <v>3</v>
      </c>
      <c r="AU199" s="11">
        <v>0</v>
      </c>
    </row>
    <row r="200" spans="1:47" ht="15.75" hidden="1" customHeight="1" x14ac:dyDescent="0.25">
      <c r="A200" s="11" t="s">
        <v>7085</v>
      </c>
      <c r="B200" s="11">
        <v>12864038</v>
      </c>
      <c r="C200" s="1" t="s">
        <v>5334</v>
      </c>
      <c r="D200" s="11" t="s">
        <v>6181</v>
      </c>
      <c r="E200" s="11">
        <v>1005462</v>
      </c>
      <c r="F200" s="17">
        <v>44473</v>
      </c>
      <c r="G200" s="11" t="s">
        <v>5325</v>
      </c>
      <c r="I200" s="11" t="s">
        <v>4698</v>
      </c>
      <c r="J200" s="11" t="s">
        <v>204</v>
      </c>
      <c r="K200" s="11">
        <v>83851</v>
      </c>
      <c r="L200" s="11" t="s">
        <v>3566</v>
      </c>
      <c r="M200" s="91"/>
      <c r="N200" s="91"/>
      <c r="O200" s="91"/>
      <c r="P200" s="91"/>
      <c r="Q200" s="91"/>
      <c r="R200" s="91"/>
      <c r="S200" s="91"/>
      <c r="V200" s="92">
        <v>44600</v>
      </c>
      <c r="W200" s="11" t="s">
        <v>6899</v>
      </c>
      <c r="AI200" s="11">
        <f t="shared" si="10"/>
        <v>800</v>
      </c>
      <c r="AJ200" s="11">
        <v>89651.85</v>
      </c>
      <c r="AK200" s="249">
        <f t="shared" si="11"/>
        <v>8.9234076039702466E-3</v>
      </c>
      <c r="AL200" s="249">
        <f t="shared" si="9"/>
        <v>0.93529581375063642</v>
      </c>
      <c r="AM200" s="91"/>
      <c r="AN200" s="91">
        <v>1003307210</v>
      </c>
      <c r="AO200" s="11">
        <v>3.2</v>
      </c>
      <c r="AP200" s="11">
        <v>56</v>
      </c>
      <c r="AQ200" s="11">
        <v>1</v>
      </c>
      <c r="AR200" s="11">
        <v>29</v>
      </c>
      <c r="AS200" s="11">
        <v>1</v>
      </c>
      <c r="AT200" s="11">
        <v>4</v>
      </c>
      <c r="AU200" s="11">
        <v>0</v>
      </c>
    </row>
    <row r="201" spans="1:47" ht="15.75" hidden="1" customHeight="1" x14ac:dyDescent="0.25">
      <c r="A201" s="11" t="s">
        <v>7086</v>
      </c>
      <c r="B201" s="11">
        <v>12871295</v>
      </c>
      <c r="C201" s="1" t="s">
        <v>5334</v>
      </c>
      <c r="D201" s="11" t="s">
        <v>6181</v>
      </c>
      <c r="E201" s="11">
        <v>1005462</v>
      </c>
      <c r="F201" s="17">
        <v>44473</v>
      </c>
      <c r="G201" s="11" t="s">
        <v>5325</v>
      </c>
      <c r="I201" s="11" t="s">
        <v>4698</v>
      </c>
      <c r="J201" s="11" t="s">
        <v>204</v>
      </c>
      <c r="K201" s="11">
        <v>53515</v>
      </c>
      <c r="M201" s="91"/>
      <c r="N201" s="91"/>
      <c r="O201" s="91"/>
      <c r="P201" s="91"/>
      <c r="Q201" s="91"/>
      <c r="R201" s="91"/>
      <c r="S201" s="91"/>
      <c r="V201" s="92">
        <v>44600</v>
      </c>
      <c r="W201" s="11" t="s">
        <v>6899</v>
      </c>
      <c r="AI201" s="11">
        <f t="shared" si="10"/>
        <v>800</v>
      </c>
      <c r="AJ201" s="11">
        <v>89651.85</v>
      </c>
      <c r="AK201" s="249">
        <f t="shared" si="11"/>
        <v>8.9234076039702466E-3</v>
      </c>
      <c r="AL201" s="249">
        <f t="shared" si="9"/>
        <v>0.59692019740808466</v>
      </c>
      <c r="AM201" s="91"/>
      <c r="AN201" s="91">
        <v>1003307210</v>
      </c>
      <c r="AO201" s="11">
        <v>3.2</v>
      </c>
      <c r="AP201" s="11">
        <v>37</v>
      </c>
      <c r="AQ201" s="11">
        <v>17</v>
      </c>
      <c r="AR201" s="11">
        <v>16</v>
      </c>
      <c r="AS201" s="11">
        <v>13</v>
      </c>
      <c r="AT201" s="11">
        <v>4</v>
      </c>
      <c r="AU201" s="11">
        <v>0</v>
      </c>
    </row>
    <row r="202" spans="1:47" ht="15.75" hidden="1" customHeight="1" x14ac:dyDescent="0.25">
      <c r="A202" s="11" t="s">
        <v>7087</v>
      </c>
      <c r="B202" s="11">
        <v>12847535</v>
      </c>
      <c r="C202" s="1" t="s">
        <v>5334</v>
      </c>
      <c r="D202" s="11" t="s">
        <v>6181</v>
      </c>
      <c r="E202" s="11">
        <v>1005462</v>
      </c>
      <c r="F202" s="17">
        <v>44473</v>
      </c>
      <c r="G202" s="11" t="s">
        <v>5325</v>
      </c>
      <c r="I202" s="11" t="s">
        <v>4698</v>
      </c>
      <c r="J202" s="11" t="s">
        <v>204</v>
      </c>
      <c r="K202" s="11">
        <v>46260</v>
      </c>
      <c r="M202" s="91"/>
      <c r="N202" s="91"/>
      <c r="O202" s="91"/>
      <c r="P202" s="91"/>
      <c r="Q202" s="91"/>
      <c r="R202" s="91"/>
      <c r="S202" s="91"/>
      <c r="V202" s="92">
        <v>44600</v>
      </c>
      <c r="W202" s="11" t="s">
        <v>6899</v>
      </c>
      <c r="AI202" s="11">
        <f t="shared" si="10"/>
        <v>800</v>
      </c>
      <c r="AJ202" s="11">
        <v>89651.85</v>
      </c>
      <c r="AK202" s="249">
        <f t="shared" si="11"/>
        <v>8.9234076039702466E-3</v>
      </c>
      <c r="AL202" s="249">
        <f t="shared" si="9"/>
        <v>0.51599604469957949</v>
      </c>
      <c r="AM202" s="91"/>
      <c r="AN202" s="91">
        <v>1003307221</v>
      </c>
      <c r="AO202" s="11">
        <v>3.2</v>
      </c>
      <c r="AP202" s="11">
        <v>30</v>
      </c>
      <c r="AQ202" s="11">
        <v>25</v>
      </c>
      <c r="AR202" s="11">
        <v>13</v>
      </c>
      <c r="AS202" s="11">
        <v>19</v>
      </c>
      <c r="AT202" s="11">
        <v>4</v>
      </c>
      <c r="AU202" s="11">
        <v>0</v>
      </c>
    </row>
    <row r="203" spans="1:47" ht="15.75" hidden="1" customHeight="1" x14ac:dyDescent="0.25">
      <c r="A203" s="11" t="s">
        <v>7088</v>
      </c>
      <c r="B203" s="11">
        <v>12861083</v>
      </c>
      <c r="C203" s="1" t="s">
        <v>5334</v>
      </c>
      <c r="D203" s="11" t="s">
        <v>6181</v>
      </c>
      <c r="E203" s="11">
        <v>1020531</v>
      </c>
      <c r="F203" s="17">
        <v>44473</v>
      </c>
      <c r="G203" s="11" t="s">
        <v>5325</v>
      </c>
      <c r="I203" s="11" t="s">
        <v>4693</v>
      </c>
      <c r="J203" s="11" t="s">
        <v>204</v>
      </c>
      <c r="K203" s="11">
        <v>46880</v>
      </c>
      <c r="L203" s="11" t="s">
        <v>3566</v>
      </c>
      <c r="M203" s="91"/>
      <c r="N203" s="91"/>
      <c r="O203" s="91"/>
      <c r="P203" s="91"/>
      <c r="Q203" s="91"/>
      <c r="R203" s="91"/>
      <c r="S203" s="91"/>
      <c r="V203" s="92">
        <v>44600</v>
      </c>
      <c r="W203" s="11" t="s">
        <v>6899</v>
      </c>
      <c r="AI203" s="11">
        <f t="shared" si="10"/>
        <v>800</v>
      </c>
      <c r="AJ203" s="11">
        <v>87822.22</v>
      </c>
      <c r="AK203" s="249">
        <f t="shared" si="11"/>
        <v>9.1093119713894725E-3</v>
      </c>
      <c r="AL203" s="249">
        <f t="shared" si="9"/>
        <v>0.53380568152342311</v>
      </c>
      <c r="AM203" s="91"/>
      <c r="AN203" s="91">
        <v>1003307221</v>
      </c>
      <c r="AO203" s="11">
        <v>3.2</v>
      </c>
      <c r="AP203" s="11">
        <v>25</v>
      </c>
      <c r="AQ203" s="11">
        <v>33</v>
      </c>
      <c r="AR203" s="11">
        <v>12</v>
      </c>
      <c r="AS203" s="11">
        <v>27</v>
      </c>
      <c r="AT203" s="11">
        <v>8</v>
      </c>
      <c r="AU203" s="11">
        <v>0</v>
      </c>
    </row>
    <row r="204" spans="1:47" ht="15.75" hidden="1" customHeight="1" x14ac:dyDescent="0.25">
      <c r="A204" s="11" t="s">
        <v>7089</v>
      </c>
      <c r="B204" s="11">
        <v>12871294</v>
      </c>
      <c r="C204" s="1" t="s">
        <v>5334</v>
      </c>
      <c r="D204" s="11" t="s">
        <v>6181</v>
      </c>
      <c r="E204" s="11">
        <v>1005462</v>
      </c>
      <c r="F204" s="17">
        <v>44473</v>
      </c>
      <c r="G204" s="11" t="s">
        <v>5325</v>
      </c>
      <c r="I204" s="11" t="s">
        <v>4698</v>
      </c>
      <c r="J204" s="11" t="s">
        <v>204</v>
      </c>
      <c r="K204" s="11">
        <v>53351</v>
      </c>
      <c r="L204" s="11" t="s">
        <v>3566</v>
      </c>
      <c r="M204" s="91"/>
      <c r="N204" s="91"/>
      <c r="O204" s="91"/>
      <c r="P204" s="91"/>
      <c r="Q204" s="91"/>
      <c r="R204" s="91"/>
      <c r="S204" s="91"/>
      <c r="V204" s="92">
        <v>44600</v>
      </c>
      <c r="W204" s="11" t="s">
        <v>6899</v>
      </c>
      <c r="AI204" s="11">
        <f t="shared" si="10"/>
        <v>800</v>
      </c>
      <c r="AJ204" s="11">
        <v>89651.85</v>
      </c>
      <c r="AK204" s="249">
        <f t="shared" si="11"/>
        <v>8.9234076039702466E-3</v>
      </c>
      <c r="AL204" s="249">
        <f t="shared" si="9"/>
        <v>0.5950908988492708</v>
      </c>
      <c r="AN204" s="11">
        <v>1003307221</v>
      </c>
      <c r="AO204" s="11">
        <v>3.2</v>
      </c>
      <c r="AP204" s="11">
        <v>28</v>
      </c>
      <c r="AQ204" s="11">
        <v>20</v>
      </c>
      <c r="AR204" s="11">
        <v>16</v>
      </c>
      <c r="AS204" s="11">
        <v>16</v>
      </c>
      <c r="AT204" s="11">
        <v>4</v>
      </c>
      <c r="AU204" s="11">
        <v>0</v>
      </c>
    </row>
    <row r="205" spans="1:47" ht="15.75" hidden="1" customHeight="1" x14ac:dyDescent="0.25">
      <c r="A205" s="11" t="s">
        <v>7090</v>
      </c>
      <c r="B205" s="11">
        <v>12877916</v>
      </c>
      <c r="C205" s="1" t="s">
        <v>5334</v>
      </c>
      <c r="D205" s="11" t="s">
        <v>6181</v>
      </c>
      <c r="E205" s="11">
        <v>1005462</v>
      </c>
      <c r="F205" s="17">
        <v>44473</v>
      </c>
      <c r="G205" s="11" t="s">
        <v>5325</v>
      </c>
      <c r="I205" s="11" t="s">
        <v>4698</v>
      </c>
      <c r="J205" s="11" t="s">
        <v>204</v>
      </c>
      <c r="K205" s="11">
        <v>31826</v>
      </c>
      <c r="M205" s="91"/>
      <c r="N205" s="91"/>
      <c r="O205" s="91"/>
      <c r="P205" s="91"/>
      <c r="Q205" s="91"/>
      <c r="R205" s="91"/>
      <c r="S205" s="91"/>
      <c r="V205" s="92">
        <v>44600</v>
      </c>
      <c r="W205" s="11" t="s">
        <v>6899</v>
      </c>
      <c r="AI205" s="11">
        <f t="shared" si="10"/>
        <v>800</v>
      </c>
      <c r="AJ205" s="11">
        <v>89651.85</v>
      </c>
      <c r="AK205" s="249">
        <f t="shared" si="11"/>
        <v>8.9234076039702466E-3</v>
      </c>
      <c r="AL205" s="249">
        <f t="shared" si="9"/>
        <v>0.35499546300494633</v>
      </c>
      <c r="AM205" s="91"/>
      <c r="AN205" s="91">
        <v>1003307221</v>
      </c>
      <c r="AO205" s="11">
        <v>3.2</v>
      </c>
      <c r="AP205" s="11">
        <v>19</v>
      </c>
      <c r="AQ205" s="11">
        <v>29</v>
      </c>
      <c r="AR205" s="11">
        <v>6</v>
      </c>
      <c r="AS205" s="11">
        <v>11</v>
      </c>
      <c r="AT205" s="11">
        <v>4</v>
      </c>
      <c r="AU205" s="11">
        <v>0</v>
      </c>
    </row>
    <row r="206" spans="1:47" ht="15.75" hidden="1" customHeight="1" x14ac:dyDescent="0.25">
      <c r="A206" s="11" t="s">
        <v>7091</v>
      </c>
      <c r="B206" s="11">
        <v>12680215</v>
      </c>
      <c r="C206" s="1" t="s">
        <v>5328</v>
      </c>
      <c r="D206" s="11" t="s">
        <v>6092</v>
      </c>
      <c r="E206" s="11">
        <v>882281</v>
      </c>
      <c r="F206" s="17">
        <v>44473</v>
      </c>
      <c r="G206" s="11" t="s">
        <v>5325</v>
      </c>
      <c r="I206" s="11" t="s">
        <v>3837</v>
      </c>
      <c r="J206" s="11" t="s">
        <v>204</v>
      </c>
      <c r="K206" s="11">
        <v>31826</v>
      </c>
      <c r="M206" s="91"/>
      <c r="N206" s="91"/>
      <c r="O206" s="91"/>
      <c r="P206" s="91"/>
      <c r="Q206" s="91"/>
      <c r="R206" s="91"/>
      <c r="S206" s="91"/>
      <c r="V206" s="92">
        <v>44600</v>
      </c>
      <c r="W206" s="11" t="s">
        <v>6899</v>
      </c>
      <c r="AI206" s="11">
        <f t="shared" si="10"/>
        <v>800</v>
      </c>
      <c r="AJ206" s="11">
        <v>62439.02</v>
      </c>
      <c r="AK206" s="249">
        <f t="shared" si="11"/>
        <v>1.281250090087897E-2</v>
      </c>
      <c r="AL206" s="249">
        <f t="shared" si="9"/>
        <v>0.50971331708921763</v>
      </c>
      <c r="AM206" s="91"/>
      <c r="AN206" s="91">
        <v>1003307210</v>
      </c>
      <c r="AO206" s="11">
        <v>3.2</v>
      </c>
      <c r="AP206" s="11">
        <v>26</v>
      </c>
      <c r="AQ206" s="11">
        <v>6</v>
      </c>
      <c r="AR206" s="11">
        <v>2</v>
      </c>
      <c r="AS206" s="11">
        <v>10</v>
      </c>
      <c r="AT206" s="11">
        <v>12</v>
      </c>
      <c r="AU206" s="11">
        <v>0</v>
      </c>
    </row>
    <row r="207" spans="1:47" ht="15.75" hidden="1" customHeight="1" x14ac:dyDescent="0.25">
      <c r="A207" s="11" t="s">
        <v>7092</v>
      </c>
      <c r="B207" s="11" t="s">
        <v>7093</v>
      </c>
      <c r="C207" s="1" t="s">
        <v>5328</v>
      </c>
      <c r="D207" s="11" t="s">
        <v>6092</v>
      </c>
      <c r="E207" s="11">
        <v>800418</v>
      </c>
      <c r="F207" s="17">
        <v>44473</v>
      </c>
      <c r="G207" s="11" t="s">
        <v>5325</v>
      </c>
      <c r="I207" s="11" t="s">
        <v>6977</v>
      </c>
      <c r="J207" s="11" t="s">
        <v>204</v>
      </c>
      <c r="K207" s="11">
        <v>22196</v>
      </c>
      <c r="L207" s="11" t="s">
        <v>3566</v>
      </c>
      <c r="M207" s="91"/>
      <c r="N207" s="91"/>
      <c r="O207" s="91"/>
      <c r="P207" s="91"/>
      <c r="Q207" s="91"/>
      <c r="R207" s="91"/>
      <c r="S207" s="91"/>
      <c r="V207" s="92">
        <v>44600</v>
      </c>
      <c r="W207" s="11" t="s">
        <v>6899</v>
      </c>
      <c r="AI207" s="11">
        <f t="shared" si="10"/>
        <v>800</v>
      </c>
      <c r="AJ207" s="11">
        <v>58692.67</v>
      </c>
      <c r="AK207" s="249">
        <f t="shared" si="11"/>
        <v>1.3630322150960248E-2</v>
      </c>
      <c r="AL207" s="249">
        <f t="shared" si="9"/>
        <v>0.37817328807839207</v>
      </c>
      <c r="AM207" s="91"/>
      <c r="AN207" s="91">
        <v>1003307265</v>
      </c>
      <c r="AO207" s="11">
        <v>3.2</v>
      </c>
      <c r="AP207" s="11">
        <v>4</v>
      </c>
      <c r="AQ207" s="11">
        <v>12</v>
      </c>
      <c r="AR207" s="11">
        <v>0</v>
      </c>
      <c r="AS207" s="11">
        <v>0</v>
      </c>
      <c r="AT207" s="11">
        <v>12</v>
      </c>
      <c r="AU207" s="11">
        <v>0</v>
      </c>
    </row>
    <row r="208" spans="1:47" ht="15.75" hidden="1" customHeight="1" x14ac:dyDescent="0.25">
      <c r="A208" s="11" t="s">
        <v>7094</v>
      </c>
      <c r="B208" s="11">
        <v>12801308</v>
      </c>
      <c r="C208" s="384" t="s">
        <v>5328</v>
      </c>
      <c r="D208" s="11" t="s">
        <v>6092</v>
      </c>
      <c r="E208" s="11">
        <v>756447</v>
      </c>
      <c r="F208" s="17">
        <v>44473</v>
      </c>
      <c r="G208" s="11" t="s">
        <v>5325</v>
      </c>
      <c r="I208" s="11" t="s">
        <v>4535</v>
      </c>
      <c r="J208" s="11" t="s">
        <v>5326</v>
      </c>
      <c r="K208" s="11">
        <v>20870</v>
      </c>
      <c r="M208" s="91"/>
      <c r="N208" s="91"/>
      <c r="O208" s="91"/>
      <c r="P208" s="91"/>
      <c r="Q208" s="91"/>
      <c r="R208" s="91"/>
      <c r="S208" s="91"/>
      <c r="V208" s="92">
        <v>44600</v>
      </c>
      <c r="W208" s="11" t="s">
        <v>6899</v>
      </c>
      <c r="AI208" s="11">
        <f t="shared" si="10"/>
        <v>20870</v>
      </c>
      <c r="AJ208" s="11">
        <v>58692.67</v>
      </c>
      <c r="AK208" s="249">
        <f t="shared" si="11"/>
        <v>0.35558102911317546</v>
      </c>
      <c r="AL208" s="249">
        <f t="shared" si="9"/>
        <v>0.35558102911317546</v>
      </c>
      <c r="AM208" s="91"/>
      <c r="AN208" s="91">
        <v>1003307265</v>
      </c>
      <c r="AO208" s="11">
        <v>3.2</v>
      </c>
      <c r="AP208" s="11">
        <v>11</v>
      </c>
      <c r="AQ208" s="11">
        <v>11</v>
      </c>
      <c r="AR208" s="11">
        <v>1</v>
      </c>
      <c r="AS208" s="11">
        <v>9</v>
      </c>
      <c r="AT208" s="11">
        <v>12</v>
      </c>
      <c r="AU208" s="11">
        <v>0</v>
      </c>
    </row>
    <row r="209" spans="1:47" ht="15.75" hidden="1" customHeight="1" x14ac:dyDescent="0.25">
      <c r="A209" s="11" t="s">
        <v>7095</v>
      </c>
      <c r="B209" s="11">
        <v>12745098</v>
      </c>
      <c r="C209" s="1" t="s">
        <v>5328</v>
      </c>
      <c r="D209" s="11" t="s">
        <v>6092</v>
      </c>
      <c r="E209" s="11">
        <v>882281</v>
      </c>
      <c r="F209" s="17">
        <v>44473</v>
      </c>
      <c r="G209" s="11" t="s">
        <v>5325</v>
      </c>
      <c r="I209" s="11" t="s">
        <v>3837</v>
      </c>
      <c r="J209" s="11" t="s">
        <v>204</v>
      </c>
      <c r="K209" s="11">
        <v>18558</v>
      </c>
      <c r="M209" s="91"/>
      <c r="N209" s="91"/>
      <c r="O209" s="91"/>
      <c r="P209" s="91"/>
      <c r="Q209" s="91"/>
      <c r="R209" s="91"/>
      <c r="S209" s="91"/>
      <c r="V209" s="92">
        <v>44600</v>
      </c>
      <c r="W209" s="11" t="s">
        <v>6899</v>
      </c>
      <c r="AI209" s="11">
        <f t="shared" si="10"/>
        <v>800</v>
      </c>
      <c r="AJ209" s="11">
        <v>62439.02</v>
      </c>
      <c r="AK209" s="249">
        <f t="shared" si="11"/>
        <v>1.281250090087897E-2</v>
      </c>
      <c r="AL209" s="249">
        <f t="shared" ref="AL209:AL228" si="12">IFERROR(K209/AJ209,"")</f>
        <v>0.29721798964813989</v>
      </c>
      <c r="AM209" s="91"/>
      <c r="AN209" s="91">
        <v>1003307265</v>
      </c>
      <c r="AO209" s="11">
        <v>3.2</v>
      </c>
      <c r="AP209" s="11">
        <v>9</v>
      </c>
      <c r="AQ209" s="11">
        <v>14</v>
      </c>
      <c r="AR209" s="11">
        <v>0</v>
      </c>
      <c r="AS209" s="11">
        <v>0</v>
      </c>
      <c r="AT209" s="11">
        <v>10</v>
      </c>
      <c r="AU209" s="11">
        <v>0</v>
      </c>
    </row>
    <row r="210" spans="1:47" ht="15.75" hidden="1" customHeight="1" x14ac:dyDescent="0.25">
      <c r="A210" s="11" t="s">
        <v>7096</v>
      </c>
      <c r="B210" s="11">
        <v>12819961</v>
      </c>
      <c r="C210" s="384" t="s">
        <v>5334</v>
      </c>
      <c r="D210" s="11" t="s">
        <v>6181</v>
      </c>
      <c r="E210" s="11">
        <v>780769</v>
      </c>
      <c r="F210" s="17">
        <v>44473</v>
      </c>
      <c r="G210" s="11" t="s">
        <v>5325</v>
      </c>
      <c r="I210" s="11" t="s">
        <v>7013</v>
      </c>
      <c r="J210" s="11" t="s">
        <v>5326</v>
      </c>
      <c r="K210" s="11">
        <v>18620</v>
      </c>
      <c r="M210" s="91"/>
      <c r="N210" s="91"/>
      <c r="O210" s="91"/>
      <c r="P210" s="91"/>
      <c r="Q210" s="91"/>
      <c r="R210" s="91"/>
      <c r="S210" s="91"/>
      <c r="V210" s="92">
        <v>44600</v>
      </c>
      <c r="W210" s="11" t="s">
        <v>6899</v>
      </c>
      <c r="AI210" s="11">
        <f t="shared" si="10"/>
        <v>18620</v>
      </c>
      <c r="AJ210" s="11">
        <v>85992.59</v>
      </c>
      <c r="AK210" s="249">
        <f t="shared" si="11"/>
        <v>0.21653028476058228</v>
      </c>
      <c r="AL210" s="249">
        <f t="shared" si="12"/>
        <v>0.21653028476058228</v>
      </c>
      <c r="AN210" s="11">
        <v>1003307210</v>
      </c>
      <c r="AO210" s="11">
        <v>3.2</v>
      </c>
      <c r="AP210" s="11">
        <v>7</v>
      </c>
      <c r="AQ210" s="11">
        <v>45</v>
      </c>
      <c r="AR210" s="11">
        <v>0</v>
      </c>
      <c r="AS210" s="11">
        <v>0</v>
      </c>
      <c r="AT210" s="11">
        <v>8</v>
      </c>
      <c r="AU210" s="11">
        <v>0</v>
      </c>
    </row>
    <row r="211" spans="1:47" ht="15.75" hidden="1" customHeight="1" x14ac:dyDescent="0.25">
      <c r="A211" s="11" t="s">
        <v>7097</v>
      </c>
      <c r="B211" s="11" t="s">
        <v>7098</v>
      </c>
      <c r="C211" s="384" t="s">
        <v>5334</v>
      </c>
      <c r="D211" s="11" t="s">
        <v>6181</v>
      </c>
      <c r="E211" s="11">
        <v>780769</v>
      </c>
      <c r="F211" s="17">
        <v>44473</v>
      </c>
      <c r="G211" s="11" t="s">
        <v>5325</v>
      </c>
      <c r="I211" s="11" t="s">
        <v>7013</v>
      </c>
      <c r="J211" s="11" t="s">
        <v>5326</v>
      </c>
      <c r="K211" s="11">
        <v>27149</v>
      </c>
      <c r="M211" s="91"/>
      <c r="N211" s="91"/>
      <c r="O211" s="91"/>
      <c r="P211" s="91"/>
      <c r="Q211" s="91"/>
      <c r="R211" s="91"/>
      <c r="S211" s="91"/>
      <c r="V211" s="92">
        <v>44600</v>
      </c>
      <c r="W211" s="11" t="s">
        <v>6899</v>
      </c>
      <c r="AI211" s="11">
        <f t="shared" si="10"/>
        <v>27149</v>
      </c>
      <c r="AJ211" s="11">
        <v>85992.59</v>
      </c>
      <c r="AK211" s="249">
        <f t="shared" si="11"/>
        <v>0.31571324924624322</v>
      </c>
      <c r="AL211" s="249">
        <f t="shared" si="12"/>
        <v>0.31571324924624322</v>
      </c>
      <c r="AM211" s="91"/>
      <c r="AN211" s="91">
        <v>1003307243</v>
      </c>
      <c r="AO211" s="11">
        <v>3.2</v>
      </c>
      <c r="AP211" s="11">
        <v>17</v>
      </c>
      <c r="AQ211" s="11">
        <v>37</v>
      </c>
      <c r="AR211" s="11">
        <v>4</v>
      </c>
      <c r="AS211" s="11">
        <v>0</v>
      </c>
      <c r="AT211" s="11">
        <v>7</v>
      </c>
      <c r="AU211" s="11">
        <v>2</v>
      </c>
    </row>
    <row r="212" spans="1:47" ht="15.75" hidden="1" customHeight="1" x14ac:dyDescent="0.25">
      <c r="A212" s="11" t="s">
        <v>7099</v>
      </c>
      <c r="B212" s="11">
        <v>12819749</v>
      </c>
      <c r="C212" s="384" t="s">
        <v>5328</v>
      </c>
      <c r="D212" s="11" t="s">
        <v>6092</v>
      </c>
      <c r="E212" s="11">
        <v>1005293</v>
      </c>
      <c r="F212" s="17">
        <v>44473</v>
      </c>
      <c r="G212" s="11" t="s">
        <v>5325</v>
      </c>
      <c r="I212" s="11" t="s">
        <v>5329</v>
      </c>
      <c r="J212" s="11" t="s">
        <v>5326</v>
      </c>
      <c r="K212" s="11">
        <v>20144</v>
      </c>
      <c r="M212" s="91"/>
      <c r="N212" s="91"/>
      <c r="O212" s="91"/>
      <c r="P212" s="91"/>
      <c r="Q212" s="91"/>
      <c r="R212" s="91"/>
      <c r="S212" s="91"/>
      <c r="V212" s="92">
        <v>44558</v>
      </c>
      <c r="W212" s="91" t="s">
        <v>6899</v>
      </c>
      <c r="X212" s="91"/>
      <c r="Y212" s="91"/>
      <c r="Z212" s="91"/>
      <c r="AA212" s="91"/>
      <c r="AB212" s="91"/>
      <c r="AC212" s="91"/>
      <c r="AD212" s="91"/>
      <c r="AE212" s="91"/>
      <c r="AF212" s="91"/>
      <c r="AG212" s="91"/>
      <c r="AH212" s="91"/>
      <c r="AI212" s="11">
        <f t="shared" si="10"/>
        <v>20144</v>
      </c>
      <c r="AJ212" s="11">
        <v>62439.02</v>
      </c>
      <c r="AK212" s="249">
        <f t="shared" si="11"/>
        <v>0.32261877268413247</v>
      </c>
      <c r="AL212" s="249">
        <f t="shared" si="12"/>
        <v>0.32261877268413247</v>
      </c>
      <c r="AM212" s="91"/>
      <c r="AN212" s="91">
        <v>1003307265</v>
      </c>
      <c r="AO212" s="11">
        <v>3.2</v>
      </c>
      <c r="AP212" s="11">
        <v>12</v>
      </c>
      <c r="AQ212" s="11">
        <v>15</v>
      </c>
      <c r="AR212" s="11">
        <v>2</v>
      </c>
      <c r="AS212" s="11">
        <v>3</v>
      </c>
      <c r="AT212" s="11">
        <v>6</v>
      </c>
      <c r="AU212" s="11">
        <v>0</v>
      </c>
    </row>
    <row r="213" spans="1:47" ht="15.75" hidden="1" customHeight="1" x14ac:dyDescent="0.25">
      <c r="A213" s="11" t="s">
        <v>7100</v>
      </c>
      <c r="B213" s="11">
        <v>13076733</v>
      </c>
      <c r="C213" s="1" t="s">
        <v>6160</v>
      </c>
      <c r="D213" s="11" t="s">
        <v>3908</v>
      </c>
      <c r="E213" s="11">
        <v>1083976</v>
      </c>
      <c r="F213" s="17">
        <v>44473</v>
      </c>
      <c r="G213" s="11" t="s">
        <v>5325</v>
      </c>
      <c r="I213" s="11" t="s">
        <v>3908</v>
      </c>
      <c r="J213" s="11" t="s">
        <v>204</v>
      </c>
      <c r="K213" s="11">
        <v>53685</v>
      </c>
      <c r="L213" s="11" t="s">
        <v>3566</v>
      </c>
      <c r="M213" s="91"/>
      <c r="N213" s="91"/>
      <c r="O213" s="91"/>
      <c r="P213" s="91"/>
      <c r="Q213" s="91"/>
      <c r="R213" s="91"/>
      <c r="S213" s="91"/>
      <c r="V213" s="92">
        <v>44600</v>
      </c>
      <c r="W213" s="11" t="s">
        <v>6899</v>
      </c>
      <c r="AI213" s="11">
        <f t="shared" si="10"/>
        <v>800</v>
      </c>
      <c r="AJ213" s="11">
        <v>127987.2</v>
      </c>
      <c r="AK213" s="249">
        <f t="shared" si="11"/>
        <v>6.2506250625062511E-3</v>
      </c>
      <c r="AL213" s="249">
        <f t="shared" si="12"/>
        <v>0.41945600810081007</v>
      </c>
      <c r="AM213" s="91"/>
      <c r="AN213" s="91">
        <v>1003322208</v>
      </c>
      <c r="AO213" s="11">
        <v>3.2</v>
      </c>
      <c r="AP213" s="11">
        <v>40</v>
      </c>
      <c r="AQ213" s="11">
        <v>32</v>
      </c>
      <c r="AR213" s="11">
        <v>8</v>
      </c>
      <c r="AS213" s="11">
        <v>22</v>
      </c>
      <c r="AT213" s="11">
        <v>7</v>
      </c>
      <c r="AU213" s="11">
        <v>0</v>
      </c>
    </row>
    <row r="214" spans="1:47" ht="15.75" hidden="1" customHeight="1" x14ac:dyDescent="0.25">
      <c r="A214" s="11" t="s">
        <v>7101</v>
      </c>
      <c r="B214" s="11">
        <v>12844563</v>
      </c>
      <c r="C214" s="384" t="s">
        <v>5328</v>
      </c>
      <c r="D214" s="11" t="s">
        <v>6092</v>
      </c>
      <c r="E214" s="11">
        <v>791867</v>
      </c>
      <c r="F214" s="17">
        <v>44473</v>
      </c>
      <c r="G214" s="11" t="s">
        <v>5325</v>
      </c>
      <c r="I214" s="11" t="s">
        <v>7102</v>
      </c>
      <c r="J214" s="11" t="s">
        <v>5326</v>
      </c>
      <c r="K214" s="11">
        <v>25363</v>
      </c>
      <c r="M214" s="91"/>
      <c r="N214" s="91"/>
      <c r="O214" s="91"/>
      <c r="P214" s="91"/>
      <c r="Q214" s="91"/>
      <c r="R214" s="91"/>
      <c r="S214" s="91"/>
      <c r="V214" s="92">
        <v>44600</v>
      </c>
      <c r="W214" s="11" t="s">
        <v>6899</v>
      </c>
      <c r="AI214" s="11">
        <f t="shared" si="10"/>
        <v>25363</v>
      </c>
      <c r="AJ214" s="11">
        <v>55570.720000000001</v>
      </c>
      <c r="AK214" s="249">
        <f t="shared" si="11"/>
        <v>0.45640941848513028</v>
      </c>
      <c r="AL214" s="249">
        <f t="shared" si="12"/>
        <v>0.45640941848513028</v>
      </c>
      <c r="AM214" s="91"/>
      <c r="AN214" s="91">
        <v>1003322238</v>
      </c>
      <c r="AO214" s="11">
        <v>3.2</v>
      </c>
      <c r="AP214" s="11">
        <v>16</v>
      </c>
      <c r="AQ214" s="11">
        <v>8</v>
      </c>
      <c r="AR214" s="11">
        <v>6</v>
      </c>
      <c r="AS214" s="11">
        <v>4</v>
      </c>
      <c r="AT214" s="11">
        <v>9</v>
      </c>
      <c r="AU214" s="11">
        <v>0</v>
      </c>
    </row>
    <row r="215" spans="1:47" ht="15.75" hidden="1" customHeight="1" x14ac:dyDescent="0.25">
      <c r="A215" s="11" t="s">
        <v>7103</v>
      </c>
      <c r="B215" s="11">
        <v>13082601</v>
      </c>
      <c r="C215" s="1" t="s">
        <v>5328</v>
      </c>
      <c r="D215" s="11" t="s">
        <v>6092</v>
      </c>
      <c r="E215" s="11">
        <v>882281</v>
      </c>
      <c r="F215" s="17">
        <v>44473</v>
      </c>
      <c r="G215" s="11" t="s">
        <v>5325</v>
      </c>
      <c r="I215" s="11" t="s">
        <v>3837</v>
      </c>
      <c r="J215" s="11" t="s">
        <v>204</v>
      </c>
      <c r="K215" s="11">
        <v>17262</v>
      </c>
      <c r="M215" s="91"/>
      <c r="N215" s="91"/>
      <c r="O215" s="91"/>
      <c r="P215" s="91"/>
      <c r="Q215" s="91"/>
      <c r="R215" s="91"/>
      <c r="S215" s="91"/>
      <c r="V215" s="92">
        <v>44600</v>
      </c>
      <c r="W215" s="11" t="s">
        <v>6899</v>
      </c>
      <c r="AI215" s="11">
        <f t="shared" si="10"/>
        <v>800</v>
      </c>
      <c r="AJ215" s="11">
        <v>62439.02</v>
      </c>
      <c r="AK215" s="249">
        <f t="shared" si="11"/>
        <v>1.281250090087897E-2</v>
      </c>
      <c r="AL215" s="249">
        <f t="shared" si="12"/>
        <v>0.276461738188716</v>
      </c>
      <c r="AM215" s="91"/>
      <c r="AN215" s="91">
        <v>1003322258</v>
      </c>
      <c r="AO215" s="11">
        <v>3.2</v>
      </c>
      <c r="AP215" s="11">
        <v>6</v>
      </c>
      <c r="AQ215" s="11">
        <v>24</v>
      </c>
      <c r="AR215" s="11">
        <v>0</v>
      </c>
      <c r="AS215" s="11">
        <v>0</v>
      </c>
      <c r="AT215" s="11">
        <v>12</v>
      </c>
      <c r="AU215" s="11">
        <v>0</v>
      </c>
    </row>
    <row r="216" spans="1:47" ht="15.75" hidden="1" customHeight="1" x14ac:dyDescent="0.25">
      <c r="A216" s="11" t="s">
        <v>7104</v>
      </c>
      <c r="B216" s="11">
        <v>12967022</v>
      </c>
      <c r="C216" s="384" t="s">
        <v>5328</v>
      </c>
      <c r="D216" s="11" t="s">
        <v>6092</v>
      </c>
      <c r="E216" s="11">
        <v>1006037</v>
      </c>
      <c r="F216" s="17">
        <v>44473</v>
      </c>
      <c r="G216" s="11" t="s">
        <v>5325</v>
      </c>
      <c r="I216" s="11" t="s">
        <v>6977</v>
      </c>
      <c r="J216" s="11" t="s">
        <v>5326</v>
      </c>
      <c r="K216" s="11">
        <v>30794</v>
      </c>
      <c r="M216" s="91"/>
      <c r="N216" s="91"/>
      <c r="O216" s="91"/>
      <c r="P216" s="91"/>
      <c r="Q216" s="91"/>
      <c r="R216" s="91"/>
      <c r="S216" s="91"/>
      <c r="V216" s="92">
        <v>44600</v>
      </c>
      <c r="W216" s="11" t="s">
        <v>6899</v>
      </c>
      <c r="AI216" s="11">
        <f t="shared" si="10"/>
        <v>30794</v>
      </c>
      <c r="AJ216" s="11">
        <v>58692.67</v>
      </c>
      <c r="AK216" s="249">
        <f t="shared" si="11"/>
        <v>0.52466517539583735</v>
      </c>
      <c r="AL216" s="249">
        <f t="shared" si="12"/>
        <v>0.52466517539583735</v>
      </c>
      <c r="AN216" s="11">
        <v>1003322240</v>
      </c>
      <c r="AO216" s="11">
        <v>3.2</v>
      </c>
    </row>
    <row r="217" spans="1:47" ht="15.75" hidden="1" customHeight="1" x14ac:dyDescent="0.25">
      <c r="A217" s="11" t="s">
        <v>7105</v>
      </c>
      <c r="B217" s="11">
        <v>13015732</v>
      </c>
      <c r="C217" s="1" t="s">
        <v>5328</v>
      </c>
      <c r="D217" s="11" t="s">
        <v>6092</v>
      </c>
      <c r="E217" s="11">
        <v>882281</v>
      </c>
      <c r="F217" s="17">
        <v>44473</v>
      </c>
      <c r="G217" s="11" t="s">
        <v>5325</v>
      </c>
      <c r="I217" s="11" t="s">
        <v>3837</v>
      </c>
      <c r="J217" s="11" t="s">
        <v>204</v>
      </c>
      <c r="K217" s="11">
        <v>21896</v>
      </c>
      <c r="M217" s="91"/>
      <c r="N217" s="91"/>
      <c r="O217" s="91"/>
      <c r="P217" s="91"/>
      <c r="Q217" s="91"/>
      <c r="R217" s="91"/>
      <c r="S217" s="91"/>
      <c r="V217" s="92">
        <v>44600</v>
      </c>
      <c r="W217" s="11" t="s">
        <v>6899</v>
      </c>
      <c r="AI217" s="11">
        <f t="shared" si="10"/>
        <v>800</v>
      </c>
      <c r="AJ217" s="11">
        <v>62439.02</v>
      </c>
      <c r="AK217" s="249">
        <f t="shared" si="11"/>
        <v>1.281250090087897E-2</v>
      </c>
      <c r="AL217" s="249">
        <f t="shared" si="12"/>
        <v>0.3506781496570574</v>
      </c>
      <c r="AM217" s="91"/>
      <c r="AN217" s="91">
        <v>1003322244</v>
      </c>
      <c r="AO217" s="11">
        <v>3.2</v>
      </c>
      <c r="AP217" s="11">
        <v>9</v>
      </c>
      <c r="AQ217" s="11">
        <v>18</v>
      </c>
      <c r="AR217" s="11">
        <v>4</v>
      </c>
      <c r="AS217" s="11">
        <v>7</v>
      </c>
      <c r="AT217" s="11">
        <v>12</v>
      </c>
      <c r="AU217" s="11">
        <v>0</v>
      </c>
    </row>
    <row r="218" spans="1:47" ht="15.75" hidden="1" customHeight="1" x14ac:dyDescent="0.25">
      <c r="A218" s="11" t="s">
        <v>7106</v>
      </c>
      <c r="B218" s="11">
        <v>13064093</v>
      </c>
      <c r="C218" s="384" t="s">
        <v>5328</v>
      </c>
      <c r="D218" s="11" t="s">
        <v>6092</v>
      </c>
      <c r="E218" s="11" t="s">
        <v>7107</v>
      </c>
      <c r="F218" s="17">
        <v>44473</v>
      </c>
      <c r="G218" s="11" t="s">
        <v>5325</v>
      </c>
      <c r="I218" s="11" t="s">
        <v>3837</v>
      </c>
      <c r="J218" s="11" t="s">
        <v>5326</v>
      </c>
      <c r="K218" s="11">
        <v>12600</v>
      </c>
      <c r="M218" s="91"/>
      <c r="N218" s="91"/>
      <c r="O218" s="91"/>
      <c r="P218" s="91"/>
      <c r="Q218" s="91"/>
      <c r="R218" s="91"/>
      <c r="S218" s="91"/>
      <c r="V218" s="92">
        <v>44558</v>
      </c>
      <c r="W218" s="91" t="s">
        <v>6899</v>
      </c>
      <c r="X218" s="91"/>
      <c r="Y218" s="91"/>
      <c r="Z218" s="91"/>
      <c r="AA218" s="91"/>
      <c r="AB218" s="91"/>
      <c r="AC218" s="91"/>
      <c r="AD218" s="91"/>
      <c r="AE218" s="91"/>
      <c r="AF218" s="91"/>
      <c r="AG218" s="91"/>
      <c r="AH218" s="91"/>
      <c r="AI218" s="11">
        <f t="shared" si="10"/>
        <v>12600</v>
      </c>
      <c r="AJ218" s="11">
        <v>62439.02</v>
      </c>
      <c r="AK218" s="249">
        <f t="shared" si="11"/>
        <v>0.20179688918884378</v>
      </c>
      <c r="AL218" s="249">
        <f t="shared" si="12"/>
        <v>0.20179688918884378</v>
      </c>
      <c r="AM218" s="91"/>
      <c r="AN218" s="91">
        <v>1003322246</v>
      </c>
      <c r="AO218" s="11">
        <v>3.2</v>
      </c>
      <c r="AP218" s="11">
        <v>0</v>
      </c>
      <c r="AQ218" s="11">
        <v>14</v>
      </c>
      <c r="AR218" s="11">
        <v>0</v>
      </c>
      <c r="AS218" s="11">
        <v>0</v>
      </c>
      <c r="AT218" s="11">
        <v>10</v>
      </c>
      <c r="AU218" s="11">
        <v>0</v>
      </c>
    </row>
    <row r="219" spans="1:47" ht="18" hidden="1" customHeight="1" x14ac:dyDescent="0.25">
      <c r="A219" s="11" t="s">
        <v>7108</v>
      </c>
      <c r="B219" s="11">
        <v>13080018</v>
      </c>
      <c r="C219" s="384" t="s">
        <v>5328</v>
      </c>
      <c r="D219" s="11" t="s">
        <v>6092</v>
      </c>
      <c r="E219" s="11">
        <v>882281</v>
      </c>
      <c r="F219" s="17">
        <v>44473</v>
      </c>
      <c r="G219" s="11" t="s">
        <v>5325</v>
      </c>
      <c r="I219" s="11" t="s">
        <v>3837</v>
      </c>
      <c r="J219" s="11" t="s">
        <v>5326</v>
      </c>
      <c r="K219" s="11">
        <v>21896</v>
      </c>
      <c r="M219" s="91"/>
      <c r="N219" s="91"/>
      <c r="O219" s="91"/>
      <c r="P219" s="91"/>
      <c r="Q219" s="91"/>
      <c r="R219" s="91"/>
      <c r="S219" s="91"/>
      <c r="V219" s="92">
        <v>44558</v>
      </c>
      <c r="W219" s="91" t="s">
        <v>6899</v>
      </c>
      <c r="X219" s="91"/>
      <c r="Y219" s="91"/>
      <c r="Z219" s="91"/>
      <c r="AA219" s="91"/>
      <c r="AB219" s="91"/>
      <c r="AC219" s="91"/>
      <c r="AD219" s="91"/>
      <c r="AE219" s="91"/>
      <c r="AF219" s="91"/>
      <c r="AG219" s="91"/>
      <c r="AH219" s="91"/>
      <c r="AI219" s="11">
        <f t="shared" si="10"/>
        <v>21896</v>
      </c>
      <c r="AJ219" s="11">
        <v>62439.02</v>
      </c>
      <c r="AK219" s="249">
        <f t="shared" si="11"/>
        <v>0.3506781496570574</v>
      </c>
      <c r="AL219" s="249">
        <f t="shared" si="12"/>
        <v>0.3506781496570574</v>
      </c>
      <c r="AM219" s="91"/>
      <c r="AN219" s="91">
        <v>1003322256</v>
      </c>
      <c r="AO219" s="11">
        <v>3.2</v>
      </c>
      <c r="AP219" s="11">
        <v>12</v>
      </c>
      <c r="AQ219" s="11">
        <v>16</v>
      </c>
      <c r="AR219" s="11">
        <v>1</v>
      </c>
      <c r="AS219" s="11">
        <v>9</v>
      </c>
      <c r="AT219" s="11">
        <v>12</v>
      </c>
      <c r="AU219" s="11">
        <v>0</v>
      </c>
    </row>
    <row r="220" spans="1:47" ht="15.75" hidden="1" customHeight="1" x14ac:dyDescent="0.25">
      <c r="A220" s="11" t="s">
        <v>7109</v>
      </c>
      <c r="B220" s="11">
        <v>13080025</v>
      </c>
      <c r="C220" s="1" t="s">
        <v>5328</v>
      </c>
      <c r="D220" s="11" t="s">
        <v>6092</v>
      </c>
      <c r="E220" s="11">
        <v>1080537</v>
      </c>
      <c r="F220" s="17">
        <v>44473</v>
      </c>
      <c r="G220" s="11" t="s">
        <v>5325</v>
      </c>
      <c r="I220" s="11" t="s">
        <v>5329</v>
      </c>
      <c r="J220" s="11" t="s">
        <v>204</v>
      </c>
      <c r="K220" s="11">
        <v>14014</v>
      </c>
      <c r="M220" s="91"/>
      <c r="N220" s="91"/>
      <c r="O220" s="91"/>
      <c r="P220" s="91"/>
      <c r="Q220" s="91"/>
      <c r="R220" s="91"/>
      <c r="S220" s="91"/>
      <c r="V220" s="92">
        <v>44600</v>
      </c>
      <c r="W220" s="11" t="s">
        <v>6899</v>
      </c>
      <c r="AI220" s="11">
        <f t="shared" si="10"/>
        <v>800</v>
      </c>
      <c r="AJ220" s="11">
        <v>62439.02</v>
      </c>
      <c r="AK220" s="249">
        <f t="shared" si="11"/>
        <v>1.281250090087897E-2</v>
      </c>
      <c r="AL220" s="249">
        <f t="shared" si="12"/>
        <v>0.22444298453114736</v>
      </c>
      <c r="AM220" s="91"/>
      <c r="AN220" s="91">
        <v>1003322256</v>
      </c>
      <c r="AO220" s="11">
        <v>3.2</v>
      </c>
    </row>
    <row r="221" spans="1:47" ht="15.75" hidden="1" customHeight="1" x14ac:dyDescent="0.25">
      <c r="A221" s="11" t="s">
        <v>7110</v>
      </c>
      <c r="B221" s="11">
        <v>13094650</v>
      </c>
      <c r="C221" s="1" t="s">
        <v>5328</v>
      </c>
      <c r="D221" s="11" t="s">
        <v>6092</v>
      </c>
      <c r="E221" s="11">
        <v>882281</v>
      </c>
      <c r="F221" s="17">
        <v>44473</v>
      </c>
      <c r="G221" s="11" t="s">
        <v>5325</v>
      </c>
      <c r="I221" s="11" t="s">
        <v>3837</v>
      </c>
      <c r="J221" s="11" t="s">
        <v>204</v>
      </c>
      <c r="K221" s="11">
        <v>19248</v>
      </c>
      <c r="M221" s="91"/>
      <c r="N221" s="91"/>
      <c r="O221" s="91"/>
      <c r="P221" s="91"/>
      <c r="Q221" s="91"/>
      <c r="R221" s="91"/>
      <c r="S221" s="91"/>
      <c r="V221" s="92">
        <v>44600</v>
      </c>
      <c r="W221" s="11" t="s">
        <v>6899</v>
      </c>
      <c r="AI221" s="11">
        <f t="shared" si="10"/>
        <v>800</v>
      </c>
      <c r="AJ221" s="11">
        <v>62439.02</v>
      </c>
      <c r="AK221" s="249">
        <f t="shared" si="11"/>
        <v>1.281250090087897E-2</v>
      </c>
      <c r="AL221" s="249">
        <f t="shared" si="12"/>
        <v>0.30826877167514805</v>
      </c>
      <c r="AM221" s="91"/>
      <c r="AN221" s="91">
        <v>1003322258</v>
      </c>
      <c r="AO221" s="11">
        <v>3.2</v>
      </c>
      <c r="AP221" s="11">
        <v>8</v>
      </c>
      <c r="AQ221" s="11">
        <v>24</v>
      </c>
      <c r="AR221" s="11">
        <v>1</v>
      </c>
      <c r="AS221" s="11">
        <v>3</v>
      </c>
      <c r="AT221" s="11">
        <v>12</v>
      </c>
      <c r="AU221" s="11">
        <v>0</v>
      </c>
    </row>
    <row r="222" spans="1:47" ht="15.75" hidden="1" customHeight="1" x14ac:dyDescent="0.25">
      <c r="A222" s="11" t="s">
        <v>7111</v>
      </c>
      <c r="B222" s="11">
        <v>12998447</v>
      </c>
      <c r="C222" s="1" t="s">
        <v>5328</v>
      </c>
      <c r="D222" s="11" t="s">
        <v>6092</v>
      </c>
      <c r="E222" s="11" t="s">
        <v>7048</v>
      </c>
      <c r="F222" s="17">
        <v>44473</v>
      </c>
      <c r="G222" s="11" t="s">
        <v>5325</v>
      </c>
      <c r="I222" s="11" t="s">
        <v>5329</v>
      </c>
      <c r="J222" s="11" t="s">
        <v>204</v>
      </c>
      <c r="K222" s="11">
        <v>32472</v>
      </c>
      <c r="M222" s="91"/>
      <c r="N222" s="91"/>
      <c r="O222" s="91"/>
      <c r="P222" s="91"/>
      <c r="Q222" s="91"/>
      <c r="R222" s="91"/>
      <c r="S222" s="91"/>
      <c r="V222" s="92">
        <v>44600</v>
      </c>
      <c r="W222" s="11" t="s">
        <v>6899</v>
      </c>
      <c r="AI222" s="11">
        <f t="shared" ref="AI222:AI253" si="13">IF(OR(COUNTIF(J222,"*scrap*"),COUNTIF(J222,"*high cost*")),800,IFERROR(IF(K222/AJ222&lt;0.6,K222,800),""))</f>
        <v>800</v>
      </c>
      <c r="AJ222" s="11">
        <v>62439.02</v>
      </c>
      <c r="AK222" s="249">
        <f t="shared" si="11"/>
        <v>1.281250090087897E-2</v>
      </c>
      <c r="AL222" s="249">
        <f t="shared" si="12"/>
        <v>0.52005941156667745</v>
      </c>
      <c r="AN222" s="11">
        <v>1003322240</v>
      </c>
      <c r="AO222" s="11">
        <v>3.2</v>
      </c>
      <c r="AP222" s="11">
        <v>21</v>
      </c>
      <c r="AQ222" s="11">
        <v>11</v>
      </c>
      <c r="AR222" s="11">
        <v>15</v>
      </c>
      <c r="AS222" s="11">
        <v>8</v>
      </c>
      <c r="AT222" s="11">
        <v>6</v>
      </c>
      <c r="AU222" s="11">
        <v>0</v>
      </c>
    </row>
    <row r="223" spans="1:47" ht="15.75" hidden="1" customHeight="1" x14ac:dyDescent="0.25">
      <c r="A223" s="11" t="s">
        <v>7112</v>
      </c>
      <c r="B223" s="11">
        <v>13030682</v>
      </c>
      <c r="C223" s="384" t="s">
        <v>5328</v>
      </c>
      <c r="D223" s="11" t="s">
        <v>3908</v>
      </c>
      <c r="E223" s="11">
        <v>1056029</v>
      </c>
      <c r="F223" s="17">
        <v>44473</v>
      </c>
      <c r="G223" s="11" t="s">
        <v>5325</v>
      </c>
      <c r="I223" s="11" t="s">
        <v>3908</v>
      </c>
      <c r="J223" s="11" t="s">
        <v>5326</v>
      </c>
      <c r="K223" s="11">
        <v>15471</v>
      </c>
      <c r="M223" s="91"/>
      <c r="N223" s="91"/>
      <c r="O223" s="91"/>
      <c r="P223" s="91"/>
      <c r="Q223" s="91"/>
      <c r="R223" s="91"/>
      <c r="S223" s="91"/>
      <c r="V223" s="92">
        <v>44558</v>
      </c>
      <c r="W223" s="91" t="s">
        <v>6899</v>
      </c>
      <c r="X223" s="91"/>
      <c r="Y223" s="91"/>
      <c r="Z223" s="91"/>
      <c r="AA223" s="91"/>
      <c r="AB223" s="91"/>
      <c r="AC223" s="91"/>
      <c r="AD223" s="91"/>
      <c r="AE223" s="91"/>
      <c r="AF223" s="91"/>
      <c r="AG223" s="91"/>
      <c r="AH223" s="91"/>
      <c r="AI223" s="11">
        <f t="shared" si="13"/>
        <v>15471</v>
      </c>
      <c r="AJ223" s="11">
        <v>71062.2</v>
      </c>
      <c r="AK223" s="249">
        <f t="shared" si="11"/>
        <v>0.21771068162820742</v>
      </c>
      <c r="AL223" s="249">
        <f t="shared" si="12"/>
        <v>0.21771068162820742</v>
      </c>
      <c r="AM223" s="91"/>
      <c r="AN223" s="91">
        <v>1003322244</v>
      </c>
      <c r="AO223" s="11">
        <v>3.2</v>
      </c>
      <c r="AP223" s="11">
        <v>7</v>
      </c>
      <c r="AQ223" s="11">
        <v>37</v>
      </c>
      <c r="AR223" s="11">
        <v>0</v>
      </c>
      <c r="AS223" s="11">
        <v>7</v>
      </c>
      <c r="AT223" s="11">
        <v>7</v>
      </c>
      <c r="AU223" s="11">
        <v>0</v>
      </c>
    </row>
    <row r="224" spans="1:47" ht="15.75" hidden="1" customHeight="1" x14ac:dyDescent="0.25">
      <c r="A224" s="11" t="s">
        <v>7113</v>
      </c>
      <c r="B224" s="11">
        <v>13062479</v>
      </c>
      <c r="C224" s="384" t="s">
        <v>5328</v>
      </c>
      <c r="D224" s="11" t="s">
        <v>6092</v>
      </c>
      <c r="E224" s="11">
        <v>1080537</v>
      </c>
      <c r="F224" s="17">
        <v>44473</v>
      </c>
      <c r="G224" s="11" t="s">
        <v>5325</v>
      </c>
      <c r="I224" s="11" t="s">
        <v>5329</v>
      </c>
      <c r="J224" s="11" t="s">
        <v>5326</v>
      </c>
      <c r="K224" s="11">
        <v>29188</v>
      </c>
      <c r="M224" s="91"/>
      <c r="N224" s="91"/>
      <c r="O224" s="91"/>
      <c r="P224" s="91"/>
      <c r="Q224" s="91"/>
      <c r="R224" s="91"/>
      <c r="S224" s="91"/>
      <c r="V224" s="92">
        <v>44558</v>
      </c>
      <c r="W224" s="91" t="s">
        <v>6899</v>
      </c>
      <c r="X224" s="91"/>
      <c r="Y224" s="91"/>
      <c r="Z224" s="91"/>
      <c r="AA224" s="91"/>
      <c r="AB224" s="91"/>
      <c r="AC224" s="91"/>
      <c r="AD224" s="91"/>
      <c r="AE224" s="91"/>
      <c r="AF224" s="91"/>
      <c r="AG224" s="91"/>
      <c r="AH224" s="91"/>
      <c r="AI224" s="11">
        <f t="shared" si="13"/>
        <v>29188</v>
      </c>
      <c r="AJ224" s="11">
        <v>62439.02</v>
      </c>
      <c r="AK224" s="249">
        <f t="shared" si="11"/>
        <v>0.46746409536856925</v>
      </c>
      <c r="AL224" s="249">
        <f t="shared" si="12"/>
        <v>0.46746409536856925</v>
      </c>
      <c r="AM224" s="91"/>
      <c r="AN224" s="91">
        <v>1003322246</v>
      </c>
      <c r="AO224" s="11">
        <v>3.2</v>
      </c>
      <c r="AP224" s="11">
        <v>19</v>
      </c>
      <c r="AQ224" s="11">
        <v>12</v>
      </c>
      <c r="AR224" s="11">
        <v>11</v>
      </c>
      <c r="AS224" s="11">
        <v>12</v>
      </c>
      <c r="AT224" s="11">
        <v>6</v>
      </c>
      <c r="AU224" s="11">
        <v>0</v>
      </c>
    </row>
    <row r="225" spans="1:47" ht="15.75" hidden="1" customHeight="1" x14ac:dyDescent="0.25">
      <c r="A225" s="11" t="s">
        <v>7114</v>
      </c>
      <c r="B225" s="11">
        <v>13080017</v>
      </c>
      <c r="C225" s="384" t="s">
        <v>5328</v>
      </c>
      <c r="D225" s="11" t="s">
        <v>6092</v>
      </c>
      <c r="E225" s="11">
        <v>882281</v>
      </c>
      <c r="F225" s="17">
        <v>44473</v>
      </c>
      <c r="G225" s="11" t="s">
        <v>5325</v>
      </c>
      <c r="I225" s="11" t="s">
        <v>3837</v>
      </c>
      <c r="J225" s="11" t="s">
        <v>5326</v>
      </c>
      <c r="K225" s="11">
        <v>27991</v>
      </c>
      <c r="L225" s="11" t="s">
        <v>3566</v>
      </c>
      <c r="M225" s="91"/>
      <c r="N225" s="91"/>
      <c r="O225" s="91"/>
      <c r="P225" s="91"/>
      <c r="Q225" s="91"/>
      <c r="R225" s="91"/>
      <c r="S225" s="91"/>
      <c r="V225" s="92">
        <v>44600</v>
      </c>
      <c r="W225" s="11" t="s">
        <v>6899</v>
      </c>
      <c r="AI225" s="11">
        <f t="shared" si="13"/>
        <v>27991</v>
      </c>
      <c r="AJ225" s="11">
        <v>62439.02</v>
      </c>
      <c r="AK225" s="249">
        <f t="shared" si="11"/>
        <v>0.44829339089562908</v>
      </c>
      <c r="AL225" s="249">
        <f t="shared" si="12"/>
        <v>0.44829339089562908</v>
      </c>
      <c r="AM225" s="91"/>
      <c r="AN225" s="91">
        <v>1003322256</v>
      </c>
      <c r="AO225" s="11">
        <v>3.2</v>
      </c>
      <c r="AP225" s="11">
        <v>13</v>
      </c>
      <c r="AQ225" s="11">
        <v>10</v>
      </c>
      <c r="AR225" s="11">
        <v>0</v>
      </c>
      <c r="AS225" s="11">
        <v>0</v>
      </c>
      <c r="AT225" s="11">
        <v>11</v>
      </c>
      <c r="AU225" s="11">
        <v>0</v>
      </c>
    </row>
    <row r="226" spans="1:47" ht="15.75" hidden="1" customHeight="1" x14ac:dyDescent="0.25">
      <c r="A226" s="11" t="s">
        <v>7115</v>
      </c>
      <c r="B226" s="11">
        <v>13075173</v>
      </c>
      <c r="C226" s="384" t="s">
        <v>5328</v>
      </c>
      <c r="D226" s="11" t="s">
        <v>6092</v>
      </c>
      <c r="E226" s="11" t="s">
        <v>3834</v>
      </c>
      <c r="F226" s="17">
        <v>44473</v>
      </c>
      <c r="G226" s="11" t="s">
        <v>5325</v>
      </c>
      <c r="I226" s="11" t="s">
        <v>5333</v>
      </c>
      <c r="J226" s="11" t="s">
        <v>5326</v>
      </c>
      <c r="K226" s="11">
        <v>33066</v>
      </c>
      <c r="M226" s="91"/>
      <c r="N226" s="91"/>
      <c r="O226" s="91"/>
      <c r="P226" s="91"/>
      <c r="Q226" s="91"/>
      <c r="R226" s="91"/>
      <c r="S226" s="91"/>
      <c r="V226" s="92">
        <v>44558</v>
      </c>
      <c r="W226" s="91" t="s">
        <v>6899</v>
      </c>
      <c r="X226" s="91"/>
      <c r="Y226" s="91"/>
      <c r="Z226" s="91"/>
      <c r="AA226" s="91"/>
      <c r="AB226" s="91"/>
      <c r="AC226" s="91"/>
      <c r="AD226" s="91"/>
      <c r="AE226" s="91"/>
      <c r="AF226" s="91"/>
      <c r="AG226" s="91"/>
      <c r="AH226" s="91"/>
      <c r="AI226" s="11">
        <f t="shared" si="13"/>
        <v>33066</v>
      </c>
      <c r="AJ226" s="11">
        <v>59960.18</v>
      </c>
      <c r="AK226" s="249">
        <f t="shared" si="11"/>
        <v>0.55146598959509463</v>
      </c>
      <c r="AL226" s="249">
        <f t="shared" si="12"/>
        <v>0.55146598959509463</v>
      </c>
      <c r="AM226" s="91"/>
      <c r="AN226" s="91">
        <v>1003322246</v>
      </c>
      <c r="AO226" s="11">
        <v>3.2</v>
      </c>
      <c r="AP226" s="11">
        <v>21</v>
      </c>
      <c r="AQ226" s="11">
        <v>10</v>
      </c>
      <c r="AR226" s="11">
        <v>12</v>
      </c>
      <c r="AS226" s="11">
        <v>8</v>
      </c>
      <c r="AT226" s="11">
        <v>6</v>
      </c>
      <c r="AU226" s="11">
        <v>0</v>
      </c>
    </row>
    <row r="227" spans="1:47" ht="15.75" hidden="1" customHeight="1" x14ac:dyDescent="0.25">
      <c r="A227" s="11" t="s">
        <v>7116</v>
      </c>
      <c r="B227" s="11">
        <v>13082602</v>
      </c>
      <c r="C227" s="384" t="s">
        <v>5328</v>
      </c>
      <c r="D227" s="11" t="s">
        <v>6092</v>
      </c>
      <c r="E227" s="11">
        <v>882281</v>
      </c>
      <c r="F227" s="17">
        <v>44473</v>
      </c>
      <c r="G227" s="11" t="s">
        <v>5325</v>
      </c>
      <c r="I227" s="11" t="s">
        <v>3837</v>
      </c>
      <c r="J227" s="11" t="s">
        <v>5326</v>
      </c>
      <c r="K227" s="11">
        <v>13952</v>
      </c>
      <c r="M227" s="91"/>
      <c r="N227" s="91"/>
      <c r="O227" s="91"/>
      <c r="P227" s="91"/>
      <c r="Q227" s="91"/>
      <c r="R227" s="91"/>
      <c r="S227" s="91"/>
      <c r="V227" s="92">
        <v>44600</v>
      </c>
      <c r="W227" s="11" t="s">
        <v>6899</v>
      </c>
      <c r="AI227" s="11">
        <f t="shared" si="13"/>
        <v>13952</v>
      </c>
      <c r="AJ227" s="11">
        <v>62439.02</v>
      </c>
      <c r="AK227" s="249">
        <f t="shared" ref="AK227:AK258" si="14">IFERROR(AI227/AJ227,"")</f>
        <v>0.22345001571132925</v>
      </c>
      <c r="AL227" s="249">
        <f t="shared" si="12"/>
        <v>0.22345001571132925</v>
      </c>
      <c r="AM227" s="91"/>
      <c r="AN227" s="91">
        <v>1003322258</v>
      </c>
      <c r="AO227" s="11">
        <v>3.2</v>
      </c>
      <c r="AP227" s="11">
        <v>1</v>
      </c>
      <c r="AQ227" s="11">
        <v>15</v>
      </c>
      <c r="AR227" s="11">
        <v>0</v>
      </c>
      <c r="AS227" s="11">
        <v>1</v>
      </c>
      <c r="AT227" s="11">
        <v>12</v>
      </c>
      <c r="AU227" s="11">
        <v>0</v>
      </c>
    </row>
    <row r="228" spans="1:47" ht="15.75" hidden="1" customHeight="1" x14ac:dyDescent="0.25">
      <c r="A228" s="11" t="s">
        <v>7117</v>
      </c>
      <c r="B228" s="11">
        <v>12998449</v>
      </c>
      <c r="C228" s="384" t="s">
        <v>5328</v>
      </c>
      <c r="D228" s="11" t="s">
        <v>6092</v>
      </c>
      <c r="E228" s="11" t="s">
        <v>7048</v>
      </c>
      <c r="F228" s="17">
        <v>44473</v>
      </c>
      <c r="G228" s="11" t="s">
        <v>5325</v>
      </c>
      <c r="I228" s="11" t="s">
        <v>5329</v>
      </c>
      <c r="J228" s="11" t="s">
        <v>5326</v>
      </c>
      <c r="K228" s="11">
        <v>29850</v>
      </c>
      <c r="M228" s="91"/>
      <c r="N228" s="91"/>
      <c r="O228" s="91"/>
      <c r="P228" s="91"/>
      <c r="Q228" s="91"/>
      <c r="R228" s="91"/>
      <c r="S228" s="91"/>
      <c r="V228" s="92">
        <v>44558</v>
      </c>
      <c r="W228" s="91" t="s">
        <v>6899</v>
      </c>
      <c r="X228" s="91"/>
      <c r="Y228" s="91"/>
      <c r="Z228" s="91"/>
      <c r="AA228" s="91"/>
      <c r="AB228" s="91"/>
      <c r="AC228" s="91"/>
      <c r="AD228" s="91"/>
      <c r="AE228" s="91"/>
      <c r="AF228" s="91"/>
      <c r="AG228" s="91"/>
      <c r="AH228" s="91"/>
      <c r="AI228" s="11">
        <f t="shared" si="13"/>
        <v>29850</v>
      </c>
      <c r="AJ228" s="11">
        <v>62439.02</v>
      </c>
      <c r="AK228" s="249">
        <f t="shared" si="14"/>
        <v>0.47806643986404657</v>
      </c>
      <c r="AL228" s="249">
        <f t="shared" si="12"/>
        <v>0.47806643986404657</v>
      </c>
      <c r="AN228" s="11">
        <v>1003322208</v>
      </c>
      <c r="AO228" s="11">
        <v>3.2</v>
      </c>
      <c r="AP228" s="11">
        <v>20</v>
      </c>
      <c r="AQ228" s="11">
        <v>13</v>
      </c>
      <c r="AR228" s="11">
        <v>11</v>
      </c>
      <c r="AS228" s="11">
        <v>12</v>
      </c>
      <c r="AT228" s="11">
        <v>6</v>
      </c>
      <c r="AU228" s="11">
        <v>0</v>
      </c>
    </row>
    <row r="229" spans="1:47" ht="15.75" hidden="1" customHeight="1" x14ac:dyDescent="0.25">
      <c r="A229" s="11" t="s">
        <v>7118</v>
      </c>
      <c r="B229" s="11">
        <v>13022896</v>
      </c>
      <c r="C229" s="1" t="s">
        <v>5328</v>
      </c>
      <c r="D229" s="11" t="s">
        <v>6092</v>
      </c>
      <c r="E229" s="11" t="s">
        <v>7048</v>
      </c>
      <c r="F229" s="17">
        <v>44473</v>
      </c>
      <c r="G229" s="11" t="s">
        <v>5325</v>
      </c>
      <c r="I229" s="11" t="s">
        <v>5329</v>
      </c>
      <c r="J229" s="11" t="s">
        <v>506</v>
      </c>
      <c r="K229" s="11">
        <v>17152</v>
      </c>
      <c r="M229" s="91"/>
      <c r="N229" s="91"/>
      <c r="O229" s="91"/>
      <c r="P229" s="91"/>
      <c r="Q229" s="91"/>
      <c r="R229" s="91"/>
      <c r="S229" s="91"/>
      <c r="V229" s="92">
        <v>44622</v>
      </c>
      <c r="W229" s="11" t="s">
        <v>6899</v>
      </c>
      <c r="AI229" s="11">
        <f t="shared" si="13"/>
        <v>800</v>
      </c>
      <c r="AJ229" s="11">
        <v>62439.02</v>
      </c>
      <c r="AK229" s="249">
        <f t="shared" si="14"/>
        <v>1.281250090087897E-2</v>
      </c>
      <c r="AM229" s="91"/>
      <c r="AN229" s="91">
        <v>1003322208</v>
      </c>
      <c r="AO229" s="11">
        <v>3.3</v>
      </c>
      <c r="AP229" s="11">
        <v>6</v>
      </c>
      <c r="AQ229" s="11">
        <v>19</v>
      </c>
      <c r="AR229" s="11">
        <v>4</v>
      </c>
      <c r="AS229" s="11">
        <v>3</v>
      </c>
      <c r="AT229" s="11">
        <v>6</v>
      </c>
      <c r="AU229" s="11">
        <v>0</v>
      </c>
    </row>
    <row r="230" spans="1:47" ht="18" hidden="1" customHeight="1" x14ac:dyDescent="0.25">
      <c r="A230" s="11" t="s">
        <v>7119</v>
      </c>
      <c r="B230" s="11">
        <v>12896869</v>
      </c>
      <c r="C230" s="384" t="s">
        <v>5328</v>
      </c>
      <c r="D230" s="11" t="s">
        <v>6092</v>
      </c>
      <c r="E230" s="11">
        <v>1032643</v>
      </c>
      <c r="F230" s="17">
        <v>44473</v>
      </c>
      <c r="G230" s="11" t="s">
        <v>5325</v>
      </c>
      <c r="I230" s="11" t="s">
        <v>7004</v>
      </c>
      <c r="J230" s="11" t="s">
        <v>5326</v>
      </c>
      <c r="K230" s="11">
        <v>18695</v>
      </c>
      <c r="L230" s="11" t="s">
        <v>3566</v>
      </c>
      <c r="M230" s="91"/>
      <c r="N230" s="91"/>
      <c r="O230" s="91"/>
      <c r="P230" s="91"/>
      <c r="Q230" s="91"/>
      <c r="R230" s="91"/>
      <c r="S230" s="91"/>
      <c r="V230" s="92">
        <v>44637</v>
      </c>
      <c r="W230" s="91" t="s">
        <v>6899</v>
      </c>
      <c r="X230" s="91"/>
      <c r="Y230" s="91"/>
      <c r="Z230" s="91"/>
      <c r="AA230" s="91"/>
      <c r="AB230" s="91"/>
      <c r="AC230" s="91"/>
      <c r="AD230" s="91"/>
      <c r="AE230" s="91"/>
      <c r="AF230" s="91"/>
      <c r="AG230" s="91"/>
      <c r="AH230" s="91"/>
      <c r="AI230" s="11">
        <f t="shared" si="13"/>
        <v>18695</v>
      </c>
      <c r="AJ230" s="11">
        <v>58692.67</v>
      </c>
      <c r="AK230" s="249">
        <f t="shared" si="14"/>
        <v>0.31852359076525227</v>
      </c>
      <c r="AM230" s="91"/>
      <c r="AN230" s="91">
        <v>1003322238</v>
      </c>
      <c r="AO230" s="11">
        <v>3.3</v>
      </c>
      <c r="AP230" s="11">
        <v>1</v>
      </c>
      <c r="AQ230" s="11">
        <v>23</v>
      </c>
      <c r="AR230" s="11">
        <v>1</v>
      </c>
      <c r="AS230" s="11">
        <v>1</v>
      </c>
      <c r="AT230" s="11">
        <v>6</v>
      </c>
      <c r="AU230" s="11">
        <v>0</v>
      </c>
    </row>
    <row r="231" spans="1:47" ht="15.75" hidden="1" customHeight="1" x14ac:dyDescent="0.25">
      <c r="A231" s="11" t="s">
        <v>7120</v>
      </c>
      <c r="B231" s="11">
        <v>12934756</v>
      </c>
      <c r="C231" s="384" t="s">
        <v>5328</v>
      </c>
      <c r="D231" s="11" t="s">
        <v>6092</v>
      </c>
      <c r="E231" s="11">
        <v>882281</v>
      </c>
      <c r="F231" s="17">
        <v>44473</v>
      </c>
      <c r="G231" s="11" t="s">
        <v>5325</v>
      </c>
      <c r="I231" s="11" t="s">
        <v>3837</v>
      </c>
      <c r="J231" s="11" t="s">
        <v>5326</v>
      </c>
      <c r="K231" s="11">
        <v>19248</v>
      </c>
      <c r="M231" s="91"/>
      <c r="N231" s="91"/>
      <c r="O231" s="91"/>
      <c r="P231" s="91"/>
      <c r="Q231" s="91"/>
      <c r="R231" s="91"/>
      <c r="S231" s="91" t="s">
        <v>7121</v>
      </c>
      <c r="V231" s="92">
        <v>44637</v>
      </c>
      <c r="W231" s="91" t="s">
        <v>6899</v>
      </c>
      <c r="X231" s="91"/>
      <c r="Y231" s="91"/>
      <c r="Z231" s="91"/>
      <c r="AA231" s="91"/>
      <c r="AB231" s="91"/>
      <c r="AC231" s="91"/>
      <c r="AD231" s="91"/>
      <c r="AE231" s="91"/>
      <c r="AF231" s="91"/>
      <c r="AG231" s="91"/>
      <c r="AH231" s="91"/>
      <c r="AI231" s="11">
        <f t="shared" si="13"/>
        <v>19248</v>
      </c>
      <c r="AJ231" s="11">
        <v>62439.02</v>
      </c>
      <c r="AK231" s="249">
        <f t="shared" si="14"/>
        <v>0.30826877167514805</v>
      </c>
      <c r="AM231" s="91"/>
      <c r="AN231" s="91">
        <v>1003307293</v>
      </c>
      <c r="AO231" s="11">
        <v>3.3</v>
      </c>
      <c r="AP231" s="11">
        <v>9</v>
      </c>
      <c r="AQ231" s="11">
        <v>18</v>
      </c>
      <c r="AR231" s="11">
        <v>0</v>
      </c>
      <c r="AS231" s="11">
        <v>5</v>
      </c>
      <c r="AT231" s="11">
        <v>12</v>
      </c>
      <c r="AU231" s="11">
        <v>0</v>
      </c>
    </row>
    <row r="232" spans="1:47" ht="15.75" hidden="1" customHeight="1" x14ac:dyDescent="0.25">
      <c r="A232" s="11" t="s">
        <v>7122</v>
      </c>
      <c r="B232" s="11">
        <v>13034642</v>
      </c>
      <c r="C232" s="384" t="s">
        <v>5328</v>
      </c>
      <c r="D232" s="11" t="s">
        <v>6092</v>
      </c>
      <c r="E232" s="11" t="s">
        <v>7048</v>
      </c>
      <c r="F232" s="17">
        <v>44473</v>
      </c>
      <c r="G232" s="11" t="s">
        <v>5325</v>
      </c>
      <c r="I232" s="11" t="s">
        <v>5329</v>
      </c>
      <c r="J232" s="11" t="s">
        <v>5326</v>
      </c>
      <c r="K232" s="11">
        <v>12199</v>
      </c>
      <c r="M232" s="91"/>
      <c r="N232" s="91"/>
      <c r="O232" s="91"/>
      <c r="P232" s="91"/>
      <c r="Q232" s="91"/>
      <c r="R232" s="91" t="s">
        <v>7123</v>
      </c>
      <c r="S232" s="91" t="s">
        <v>7124</v>
      </c>
      <c r="V232" s="92">
        <v>44637</v>
      </c>
      <c r="W232" s="91" t="s">
        <v>6899</v>
      </c>
      <c r="X232" s="91"/>
      <c r="Y232" s="91"/>
      <c r="Z232" s="91"/>
      <c r="AA232" s="91"/>
      <c r="AB232" s="91"/>
      <c r="AC232" s="91"/>
      <c r="AD232" s="91"/>
      <c r="AE232" s="91"/>
      <c r="AF232" s="91"/>
      <c r="AG232" s="91"/>
      <c r="AH232" s="91"/>
      <c r="AI232" s="11">
        <f t="shared" si="13"/>
        <v>12199</v>
      </c>
      <c r="AJ232" s="11">
        <v>62439.02</v>
      </c>
      <c r="AK232" s="249">
        <f t="shared" si="14"/>
        <v>0.19537462311227818</v>
      </c>
      <c r="AM232" s="91"/>
      <c r="AN232" s="91">
        <v>1003322208</v>
      </c>
      <c r="AO232" s="11">
        <v>3.3</v>
      </c>
      <c r="AP232" s="11">
        <v>2</v>
      </c>
      <c r="AQ232" s="11">
        <v>23</v>
      </c>
      <c r="AR232" s="11">
        <v>0</v>
      </c>
      <c r="AS232" s="11">
        <v>2</v>
      </c>
      <c r="AT232" s="11">
        <v>5</v>
      </c>
      <c r="AU232" s="11">
        <v>0</v>
      </c>
    </row>
    <row r="233" spans="1:47" ht="15.75" hidden="1" customHeight="1" x14ac:dyDescent="0.25">
      <c r="A233" s="11" t="s">
        <v>7125</v>
      </c>
      <c r="B233" s="11">
        <v>13044607</v>
      </c>
      <c r="C233" s="384" t="s">
        <v>5328</v>
      </c>
      <c r="D233" s="11" t="s">
        <v>6092</v>
      </c>
      <c r="E233" s="11" t="s">
        <v>7048</v>
      </c>
      <c r="F233" s="17">
        <v>44473</v>
      </c>
      <c r="G233" s="11" t="s">
        <v>5325</v>
      </c>
      <c r="I233" s="11" t="s">
        <v>5329</v>
      </c>
      <c r="J233" s="11" t="s">
        <v>5326</v>
      </c>
      <c r="K233" s="11">
        <v>23574</v>
      </c>
      <c r="M233" s="91"/>
      <c r="N233" s="91"/>
      <c r="O233" s="91"/>
      <c r="P233" s="91"/>
      <c r="Q233" s="91"/>
      <c r="R233" s="91"/>
      <c r="S233" s="91" t="s">
        <v>7126</v>
      </c>
      <c r="V233" s="92">
        <v>44637</v>
      </c>
      <c r="W233" s="91" t="s">
        <v>6899</v>
      </c>
      <c r="X233" s="91"/>
      <c r="Y233" s="91"/>
      <c r="Z233" s="91"/>
      <c r="AA233" s="91"/>
      <c r="AB233" s="91"/>
      <c r="AC233" s="91"/>
      <c r="AD233" s="91"/>
      <c r="AE233" s="91"/>
      <c r="AF233" s="91"/>
      <c r="AG233" s="91"/>
      <c r="AH233" s="91"/>
      <c r="AI233" s="11">
        <f t="shared" si="13"/>
        <v>23574</v>
      </c>
      <c r="AJ233" s="11">
        <v>62439.02</v>
      </c>
      <c r="AK233" s="249">
        <f t="shared" si="14"/>
        <v>0.37755237029665106</v>
      </c>
      <c r="AM233" s="91"/>
      <c r="AN233" s="91">
        <v>1003322211</v>
      </c>
      <c r="AO233" s="11">
        <v>3.3</v>
      </c>
      <c r="AP233" s="11">
        <v>12</v>
      </c>
      <c r="AQ233" s="11">
        <v>21</v>
      </c>
      <c r="AR233" s="11">
        <v>9</v>
      </c>
      <c r="AS233" s="11">
        <v>14</v>
      </c>
      <c r="AT233" s="11">
        <v>6</v>
      </c>
      <c r="AU233" s="11">
        <v>0</v>
      </c>
    </row>
    <row r="234" spans="1:47" ht="15.75" hidden="1" customHeight="1" x14ac:dyDescent="0.25">
      <c r="A234" s="11" t="s">
        <v>7127</v>
      </c>
      <c r="B234" s="11">
        <v>12914962</v>
      </c>
      <c r="C234" s="384" t="s">
        <v>5334</v>
      </c>
      <c r="D234" s="11" t="s">
        <v>6181</v>
      </c>
      <c r="E234" s="11">
        <v>1020531</v>
      </c>
      <c r="F234" s="17">
        <v>44473</v>
      </c>
      <c r="G234" s="11" t="s">
        <v>5325</v>
      </c>
      <c r="I234" s="11" t="s">
        <v>4693</v>
      </c>
      <c r="J234" s="11" t="s">
        <v>5326</v>
      </c>
      <c r="K234" s="11">
        <v>23564</v>
      </c>
      <c r="M234" s="91"/>
      <c r="N234" s="91"/>
      <c r="O234" s="91"/>
      <c r="P234" s="91"/>
      <c r="Q234" s="91"/>
      <c r="R234" s="91" t="s">
        <v>7128</v>
      </c>
      <c r="S234" s="91" t="s">
        <v>7129</v>
      </c>
      <c r="V234" s="92">
        <v>44637</v>
      </c>
      <c r="W234" s="11" t="s">
        <v>6899</v>
      </c>
      <c r="AI234" s="11">
        <f t="shared" si="13"/>
        <v>23564</v>
      </c>
      <c r="AJ234" s="11">
        <v>87822.22</v>
      </c>
      <c r="AK234" s="249">
        <f t="shared" si="14"/>
        <v>0.26831478411727694</v>
      </c>
      <c r="AN234" s="11">
        <v>1003307243</v>
      </c>
      <c r="AO234" s="11">
        <v>3.3</v>
      </c>
      <c r="AP234" s="11">
        <v>7</v>
      </c>
      <c r="AQ234" s="11">
        <v>59</v>
      </c>
      <c r="AR234" s="11">
        <v>8</v>
      </c>
      <c r="AS234" s="11">
        <v>33</v>
      </c>
      <c r="AT234" s="11">
        <v>8</v>
      </c>
      <c r="AU234" s="11">
        <v>0</v>
      </c>
    </row>
    <row r="235" spans="1:47" ht="15.75" hidden="1" customHeight="1" x14ac:dyDescent="0.25">
      <c r="A235" s="11" t="s">
        <v>7130</v>
      </c>
      <c r="B235" s="11">
        <v>12947675</v>
      </c>
      <c r="C235" s="1" t="s">
        <v>5334</v>
      </c>
      <c r="D235" s="11" t="s">
        <v>6181</v>
      </c>
      <c r="E235" s="11">
        <v>1005462</v>
      </c>
      <c r="F235" s="17">
        <v>44473</v>
      </c>
      <c r="G235" s="11" t="s">
        <v>5325</v>
      </c>
      <c r="I235" s="11" t="s">
        <v>4698</v>
      </c>
      <c r="J235" s="11" t="s">
        <v>506</v>
      </c>
      <c r="K235" s="11">
        <v>23024</v>
      </c>
      <c r="M235" s="91"/>
      <c r="N235" s="91"/>
      <c r="O235" s="91"/>
      <c r="P235" s="91"/>
      <c r="Q235" s="91"/>
      <c r="R235" s="91"/>
      <c r="S235" s="91"/>
      <c r="V235" s="92">
        <v>44622</v>
      </c>
      <c r="W235" s="11" t="s">
        <v>6899</v>
      </c>
      <c r="AI235" s="11">
        <f t="shared" si="13"/>
        <v>800</v>
      </c>
      <c r="AJ235" s="11">
        <v>89651.85</v>
      </c>
      <c r="AK235" s="249">
        <f t="shared" si="14"/>
        <v>8.9234076039702466E-3</v>
      </c>
      <c r="AM235" s="91"/>
      <c r="AN235" s="91">
        <v>1003307251</v>
      </c>
      <c r="AO235" s="11">
        <v>3.3</v>
      </c>
      <c r="AP235" s="11">
        <v>10</v>
      </c>
      <c r="AQ235" s="11">
        <v>41</v>
      </c>
      <c r="AR235" s="11">
        <v>5</v>
      </c>
      <c r="AS235" s="11">
        <v>11</v>
      </c>
      <c r="AT235" s="11">
        <v>4</v>
      </c>
      <c r="AU235" s="11">
        <v>0</v>
      </c>
    </row>
    <row r="236" spans="1:47" ht="18" hidden="1" customHeight="1" x14ac:dyDescent="0.25">
      <c r="A236" s="11" t="s">
        <v>7131</v>
      </c>
      <c r="B236" s="11">
        <v>12955825</v>
      </c>
      <c r="C236" s="1" t="s">
        <v>5334</v>
      </c>
      <c r="D236" s="11" t="s">
        <v>6181</v>
      </c>
      <c r="E236" s="11">
        <v>1005462</v>
      </c>
      <c r="F236" s="17">
        <v>44473</v>
      </c>
      <c r="G236" s="11" t="s">
        <v>5325</v>
      </c>
      <c r="I236" s="11" t="s">
        <v>4698</v>
      </c>
      <c r="J236" s="11" t="s">
        <v>506</v>
      </c>
      <c r="K236" s="11">
        <v>41474</v>
      </c>
      <c r="L236" s="11" t="s">
        <v>3566</v>
      </c>
      <c r="M236" s="91"/>
      <c r="N236" s="91"/>
      <c r="O236" s="91"/>
      <c r="P236" s="91"/>
      <c r="Q236" s="91"/>
      <c r="R236" s="91"/>
      <c r="S236" s="91"/>
      <c r="V236" s="92">
        <v>44622</v>
      </c>
      <c r="W236" s="11" t="s">
        <v>6899</v>
      </c>
      <c r="AI236" s="11">
        <f t="shared" si="13"/>
        <v>800</v>
      </c>
      <c r="AJ236" s="11">
        <v>89651.85</v>
      </c>
      <c r="AK236" s="249">
        <f t="shared" si="14"/>
        <v>8.9234076039702466E-3</v>
      </c>
      <c r="AM236" s="91"/>
      <c r="AN236" s="91">
        <v>1003307251</v>
      </c>
      <c r="AO236" s="11">
        <v>3.3</v>
      </c>
      <c r="AP236" s="11">
        <v>16</v>
      </c>
      <c r="AQ236" s="11">
        <v>33</v>
      </c>
      <c r="AR236" s="11">
        <v>13</v>
      </c>
      <c r="AS236" s="11">
        <v>20</v>
      </c>
      <c r="AT236" s="11">
        <v>4</v>
      </c>
      <c r="AU236" s="11">
        <v>0</v>
      </c>
    </row>
    <row r="237" spans="1:47" ht="15.75" hidden="1" customHeight="1" x14ac:dyDescent="0.25">
      <c r="A237" s="11" t="s">
        <v>7132</v>
      </c>
      <c r="B237" s="11">
        <v>12925421</v>
      </c>
      <c r="C237" s="1" t="s">
        <v>5334</v>
      </c>
      <c r="D237" s="11" t="s">
        <v>6181</v>
      </c>
      <c r="E237" s="11">
        <v>1005462</v>
      </c>
      <c r="F237" s="17">
        <v>44473</v>
      </c>
      <c r="G237" s="11" t="s">
        <v>5325</v>
      </c>
      <c r="I237" s="11" t="s">
        <v>4698</v>
      </c>
      <c r="J237" s="11" t="s">
        <v>506</v>
      </c>
      <c r="K237" s="11">
        <v>27694</v>
      </c>
      <c r="M237" s="91"/>
      <c r="N237" s="91"/>
      <c r="O237" s="91"/>
      <c r="P237" s="91"/>
      <c r="Q237" s="91"/>
      <c r="R237" s="91"/>
      <c r="S237" s="91"/>
      <c r="V237" s="92">
        <v>44622</v>
      </c>
      <c r="W237" s="11" t="s">
        <v>6899</v>
      </c>
      <c r="AI237" s="11">
        <f t="shared" si="13"/>
        <v>800</v>
      </c>
      <c r="AJ237" s="11">
        <v>89651.85</v>
      </c>
      <c r="AK237" s="249">
        <f t="shared" si="14"/>
        <v>8.9234076039702466E-3</v>
      </c>
      <c r="AM237" s="91"/>
      <c r="AN237" s="91">
        <v>1003307243</v>
      </c>
      <c r="AO237" s="11">
        <v>3.3</v>
      </c>
      <c r="AP237" s="11">
        <v>12</v>
      </c>
      <c r="AQ237" s="11">
        <v>42</v>
      </c>
      <c r="AR237" s="11">
        <v>9</v>
      </c>
      <c r="AS237" s="11">
        <v>9</v>
      </c>
      <c r="AT237" s="11">
        <v>4</v>
      </c>
      <c r="AU237" s="11">
        <v>0</v>
      </c>
    </row>
    <row r="238" spans="1:47" ht="15.75" hidden="1" customHeight="1" x14ac:dyDescent="0.25">
      <c r="A238" s="11" t="s">
        <v>7133</v>
      </c>
      <c r="B238" s="11">
        <v>12936208</v>
      </c>
      <c r="C238" s="1" t="s">
        <v>5328</v>
      </c>
      <c r="D238" s="11" t="s">
        <v>6092</v>
      </c>
      <c r="E238" s="11">
        <v>1005293</v>
      </c>
      <c r="F238" s="17">
        <v>44473</v>
      </c>
      <c r="G238" s="11" t="s">
        <v>5325</v>
      </c>
      <c r="I238" s="11" t="s">
        <v>5329</v>
      </c>
      <c r="J238" s="11" t="s">
        <v>506</v>
      </c>
      <c r="K238" s="11">
        <v>14848</v>
      </c>
      <c r="M238" s="91"/>
      <c r="N238" s="91"/>
      <c r="O238" s="91"/>
      <c r="P238" s="91"/>
      <c r="Q238" s="91"/>
      <c r="R238" s="91"/>
      <c r="S238" s="91"/>
      <c r="V238" s="92">
        <v>44622</v>
      </c>
      <c r="W238" s="11" t="s">
        <v>6899</v>
      </c>
      <c r="AI238" s="11">
        <f t="shared" si="13"/>
        <v>800</v>
      </c>
      <c r="AJ238" s="11">
        <v>62439.02</v>
      </c>
      <c r="AK238" s="249">
        <f t="shared" si="14"/>
        <v>1.281250090087897E-2</v>
      </c>
      <c r="AM238" s="91"/>
      <c r="AN238" s="91">
        <v>1003322229</v>
      </c>
      <c r="AO238" s="11">
        <v>3.3</v>
      </c>
      <c r="AP238" s="11">
        <v>4</v>
      </c>
      <c r="AQ238" s="11">
        <v>27</v>
      </c>
      <c r="AR238" s="11">
        <v>2</v>
      </c>
      <c r="AS238" s="11">
        <v>7</v>
      </c>
      <c r="AT238" s="11">
        <v>6</v>
      </c>
      <c r="AU238" s="11">
        <v>0</v>
      </c>
    </row>
    <row r="239" spans="1:47" ht="15.75" hidden="1" customHeight="1" x14ac:dyDescent="0.25">
      <c r="A239" s="11" t="s">
        <v>7134</v>
      </c>
      <c r="B239" s="11">
        <v>12936207</v>
      </c>
      <c r="C239" s="384" t="s">
        <v>5328</v>
      </c>
      <c r="D239" s="11" t="s">
        <v>6092</v>
      </c>
      <c r="E239" s="11">
        <v>882281</v>
      </c>
      <c r="F239" s="17">
        <v>44473</v>
      </c>
      <c r="G239" s="11" t="s">
        <v>5325</v>
      </c>
      <c r="I239" s="11" t="s">
        <v>3837</v>
      </c>
      <c r="J239" s="11" t="s">
        <v>5326</v>
      </c>
      <c r="K239" s="11">
        <v>18586</v>
      </c>
      <c r="M239" s="91"/>
      <c r="N239" s="91"/>
      <c r="O239" s="91"/>
      <c r="P239" s="91"/>
      <c r="Q239" s="91"/>
      <c r="R239" s="91"/>
      <c r="S239" s="91" t="s">
        <v>7135</v>
      </c>
      <c r="V239" s="92">
        <v>44637</v>
      </c>
      <c r="W239" s="91" t="s">
        <v>6899</v>
      </c>
      <c r="X239" s="91"/>
      <c r="Y239" s="91"/>
      <c r="Z239" s="91"/>
      <c r="AA239" s="91"/>
      <c r="AB239" s="91"/>
      <c r="AC239" s="91"/>
      <c r="AD239" s="91"/>
      <c r="AE239" s="91"/>
      <c r="AF239" s="91"/>
      <c r="AG239" s="91"/>
      <c r="AH239" s="91"/>
      <c r="AI239" s="11">
        <f t="shared" si="13"/>
        <v>18586</v>
      </c>
      <c r="AJ239" s="11">
        <v>62439.02</v>
      </c>
      <c r="AK239" s="249">
        <f t="shared" si="14"/>
        <v>0.29766642717967068</v>
      </c>
      <c r="AM239" s="91"/>
      <c r="AN239" s="91">
        <v>1003322229</v>
      </c>
      <c r="AO239" s="11">
        <v>3.3</v>
      </c>
      <c r="AP239" s="11">
        <v>8</v>
      </c>
      <c r="AQ239" s="11">
        <v>22</v>
      </c>
      <c r="AR239" s="11">
        <v>0</v>
      </c>
      <c r="AS239" s="11">
        <v>7</v>
      </c>
      <c r="AT239" s="11">
        <v>12</v>
      </c>
      <c r="AU239" s="11">
        <v>0</v>
      </c>
    </row>
    <row r="240" spans="1:47" ht="18" hidden="1" customHeight="1" x14ac:dyDescent="0.25">
      <c r="A240" s="11" t="s">
        <v>7136</v>
      </c>
      <c r="B240" s="11">
        <v>12967029</v>
      </c>
      <c r="C240" s="1" t="s">
        <v>5334</v>
      </c>
      <c r="D240" s="11" t="s">
        <v>6181</v>
      </c>
      <c r="E240" s="11">
        <v>1005462</v>
      </c>
      <c r="F240" s="17">
        <v>44473</v>
      </c>
      <c r="G240" s="11" t="s">
        <v>5325</v>
      </c>
      <c r="I240" s="11" t="s">
        <v>4698</v>
      </c>
      <c r="J240" s="11" t="s">
        <v>506</v>
      </c>
      <c r="K240" s="11">
        <v>46536</v>
      </c>
      <c r="L240" s="11" t="s">
        <v>3566</v>
      </c>
      <c r="M240" s="91"/>
      <c r="N240" s="91"/>
      <c r="O240" s="91"/>
      <c r="P240" s="91"/>
      <c r="Q240" s="91"/>
      <c r="R240" s="91"/>
      <c r="S240" s="91"/>
      <c r="V240" s="92">
        <v>44622</v>
      </c>
      <c r="W240" s="11" t="s">
        <v>6899</v>
      </c>
      <c r="AI240" s="11">
        <f t="shared" si="13"/>
        <v>800</v>
      </c>
      <c r="AJ240" s="11">
        <v>89651.85</v>
      </c>
      <c r="AK240" s="249">
        <f t="shared" si="14"/>
        <v>8.9234076039702466E-3</v>
      </c>
      <c r="AN240" s="11">
        <v>1003307251</v>
      </c>
      <c r="AO240" s="11">
        <v>3.3</v>
      </c>
      <c r="AP240" s="11">
        <v>23</v>
      </c>
      <c r="AQ240" s="11">
        <v>33</v>
      </c>
      <c r="AR240" s="11">
        <v>13</v>
      </c>
      <c r="AS240" s="11">
        <v>9</v>
      </c>
      <c r="AT240" s="11">
        <v>4</v>
      </c>
      <c r="AU240" s="11">
        <v>0</v>
      </c>
    </row>
    <row r="241" spans="1:47" ht="15.75" hidden="1" customHeight="1" x14ac:dyDescent="0.25">
      <c r="A241" s="11" t="s">
        <v>7137</v>
      </c>
      <c r="B241" s="11">
        <v>12955814</v>
      </c>
      <c r="C241" s="384" t="s">
        <v>5328</v>
      </c>
      <c r="D241" s="11" t="s">
        <v>6092</v>
      </c>
      <c r="E241" s="11">
        <v>1005293</v>
      </c>
      <c r="F241" s="17">
        <v>44473</v>
      </c>
      <c r="G241" s="11" t="s">
        <v>5325</v>
      </c>
      <c r="I241" s="11" t="s">
        <v>5329</v>
      </c>
      <c r="J241" s="11" t="s">
        <v>5326</v>
      </c>
      <c r="K241" s="11">
        <v>11220</v>
      </c>
      <c r="M241" s="91"/>
      <c r="N241" s="91"/>
      <c r="O241" s="91"/>
      <c r="P241" s="91"/>
      <c r="Q241" s="91"/>
      <c r="R241" s="91"/>
      <c r="S241" s="91" t="s">
        <v>7138</v>
      </c>
      <c r="V241" s="92">
        <v>44637</v>
      </c>
      <c r="W241" s="91" t="s">
        <v>6899</v>
      </c>
      <c r="X241" s="91"/>
      <c r="Y241" s="91"/>
      <c r="Z241" s="91"/>
      <c r="AA241" s="91"/>
      <c r="AB241" s="91"/>
      <c r="AC241" s="91"/>
      <c r="AD241" s="91"/>
      <c r="AE241" s="91"/>
      <c r="AF241" s="91"/>
      <c r="AG241" s="91"/>
      <c r="AH241" s="91"/>
      <c r="AI241" s="11">
        <f t="shared" si="13"/>
        <v>11220</v>
      </c>
      <c r="AJ241" s="11">
        <v>62439.02</v>
      </c>
      <c r="AK241" s="249">
        <f t="shared" si="14"/>
        <v>0.17969532513482755</v>
      </c>
      <c r="AM241" s="91"/>
      <c r="AN241" s="91">
        <v>1003322232</v>
      </c>
      <c r="AO241" s="11">
        <v>3.3</v>
      </c>
      <c r="AP241" s="11">
        <v>0</v>
      </c>
      <c r="AQ241" s="11">
        <v>27</v>
      </c>
      <c r="AR241" s="11">
        <v>0</v>
      </c>
      <c r="AS241" s="11">
        <v>6</v>
      </c>
      <c r="AT241" s="11">
        <v>6</v>
      </c>
      <c r="AU241" s="11">
        <v>0</v>
      </c>
    </row>
    <row r="242" spans="1:47" ht="18" hidden="1" customHeight="1" x14ac:dyDescent="0.25">
      <c r="A242" s="11" t="s">
        <v>7139</v>
      </c>
      <c r="B242" s="11">
        <v>13052787</v>
      </c>
      <c r="C242" s="1" t="s">
        <v>5328</v>
      </c>
      <c r="D242" s="11" t="s">
        <v>6092</v>
      </c>
      <c r="E242" s="11" t="s">
        <v>7048</v>
      </c>
      <c r="F242" s="17">
        <v>44473</v>
      </c>
      <c r="G242" s="11" t="s">
        <v>5325</v>
      </c>
      <c r="I242" s="11" t="s">
        <v>5329</v>
      </c>
      <c r="J242" s="11" t="s">
        <v>506</v>
      </c>
      <c r="K242" s="11">
        <v>19792</v>
      </c>
      <c r="L242" s="11" t="s">
        <v>3566</v>
      </c>
      <c r="M242" s="91"/>
      <c r="N242" s="91"/>
      <c r="O242" s="91"/>
      <c r="P242" s="91"/>
      <c r="Q242" s="91"/>
      <c r="R242" s="91"/>
      <c r="S242" s="91"/>
      <c r="V242" s="92">
        <v>44622</v>
      </c>
      <c r="W242" s="11" t="s">
        <v>6899</v>
      </c>
      <c r="AI242" s="11">
        <f t="shared" si="13"/>
        <v>800</v>
      </c>
      <c r="AJ242" s="11">
        <v>62439.02</v>
      </c>
      <c r="AK242" s="249">
        <f t="shared" si="14"/>
        <v>1.281250090087897E-2</v>
      </c>
      <c r="AM242" s="91"/>
      <c r="AN242" s="91">
        <v>1003322233</v>
      </c>
      <c r="AO242" s="11">
        <v>3.3</v>
      </c>
      <c r="AP242" s="11">
        <v>1</v>
      </c>
      <c r="AQ242" s="11">
        <v>25</v>
      </c>
      <c r="AR242" s="11">
        <v>3</v>
      </c>
      <c r="AS242" s="11">
        <v>3</v>
      </c>
      <c r="AT242" s="11">
        <v>6</v>
      </c>
      <c r="AU242" s="11">
        <v>0</v>
      </c>
    </row>
    <row r="243" spans="1:47" ht="15.75" hidden="1" customHeight="1" x14ac:dyDescent="0.25">
      <c r="A243" s="11" t="s">
        <v>7140</v>
      </c>
      <c r="B243" s="11">
        <v>13094654</v>
      </c>
      <c r="C243" s="384" t="s">
        <v>5328</v>
      </c>
      <c r="D243" s="11" t="s">
        <v>6092</v>
      </c>
      <c r="E243" s="11">
        <v>1080537</v>
      </c>
      <c r="F243" s="17">
        <v>44473</v>
      </c>
      <c r="G243" s="11" t="s">
        <v>5325</v>
      </c>
      <c r="I243" s="11" t="s">
        <v>5329</v>
      </c>
      <c r="J243" s="11" t="s">
        <v>5326</v>
      </c>
      <c r="K243" s="11">
        <v>10875</v>
      </c>
      <c r="M243" s="91"/>
      <c r="N243" s="91"/>
      <c r="O243" s="91"/>
      <c r="P243" s="91"/>
      <c r="Q243" s="91"/>
      <c r="R243" s="91"/>
      <c r="S243" s="91" t="s">
        <v>7141</v>
      </c>
      <c r="V243" s="92">
        <v>44637</v>
      </c>
      <c r="W243" s="91" t="s">
        <v>6899</v>
      </c>
      <c r="X243" s="91"/>
      <c r="Y243" s="91"/>
      <c r="Z243" s="91"/>
      <c r="AA243" s="91"/>
      <c r="AB243" s="91"/>
      <c r="AC243" s="91"/>
      <c r="AD243" s="91"/>
      <c r="AE243" s="91"/>
      <c r="AF243" s="91"/>
      <c r="AG243" s="91"/>
      <c r="AH243" s="91"/>
      <c r="AI243" s="11">
        <f t="shared" si="13"/>
        <v>10875</v>
      </c>
      <c r="AJ243" s="11">
        <v>62439.02</v>
      </c>
      <c r="AK243" s="249">
        <f t="shared" si="14"/>
        <v>0.17416993412132351</v>
      </c>
      <c r="AM243" s="91"/>
      <c r="AN243" s="91">
        <v>1003322235</v>
      </c>
      <c r="AO243" s="11">
        <v>3.3</v>
      </c>
      <c r="AP243" s="11">
        <v>0</v>
      </c>
      <c r="AQ243" s="11">
        <v>29</v>
      </c>
      <c r="AR243" s="11">
        <v>0</v>
      </c>
      <c r="AS243" s="11">
        <v>6</v>
      </c>
      <c r="AT243" s="11">
        <v>5</v>
      </c>
      <c r="AU243" s="11">
        <v>0</v>
      </c>
    </row>
    <row r="244" spans="1:47" ht="18" hidden="1" customHeight="1" x14ac:dyDescent="0.25">
      <c r="A244" s="11" t="s">
        <v>7142</v>
      </c>
      <c r="B244" s="11">
        <v>13111896</v>
      </c>
      <c r="C244" s="384" t="s">
        <v>5328</v>
      </c>
      <c r="D244" s="11" t="s">
        <v>6092</v>
      </c>
      <c r="E244" s="11">
        <v>1080537</v>
      </c>
      <c r="F244" s="17">
        <v>44473</v>
      </c>
      <c r="G244" s="11" t="s">
        <v>5325</v>
      </c>
      <c r="I244" s="11" t="s">
        <v>5329</v>
      </c>
      <c r="J244" s="11" t="s">
        <v>5326</v>
      </c>
      <c r="K244" s="11">
        <v>16970</v>
      </c>
      <c r="L244" s="11" t="s">
        <v>3566</v>
      </c>
      <c r="M244" s="91"/>
      <c r="N244" s="91"/>
      <c r="O244" s="91"/>
      <c r="P244" s="91"/>
      <c r="Q244" s="91"/>
      <c r="R244" s="91"/>
      <c r="S244" s="91"/>
      <c r="V244" s="92">
        <v>44637</v>
      </c>
      <c r="W244" s="91" t="s">
        <v>6899</v>
      </c>
      <c r="X244" s="91"/>
      <c r="Y244" s="91"/>
      <c r="Z244" s="91"/>
      <c r="AA244" s="91"/>
      <c r="AB244" s="91"/>
      <c r="AC244" s="91"/>
      <c r="AD244" s="91"/>
      <c r="AE244" s="91"/>
      <c r="AF244" s="91"/>
      <c r="AG244" s="91"/>
      <c r="AH244" s="91"/>
      <c r="AI244" s="11">
        <f t="shared" si="13"/>
        <v>16970</v>
      </c>
      <c r="AJ244" s="11">
        <v>62439.02</v>
      </c>
      <c r="AK244" s="249">
        <f t="shared" si="14"/>
        <v>0.27178517535989516</v>
      </c>
      <c r="AM244" s="91"/>
      <c r="AN244" s="91">
        <v>1003322235</v>
      </c>
      <c r="AO244" s="11">
        <v>3.3</v>
      </c>
      <c r="AP244" s="11">
        <v>0</v>
      </c>
      <c r="AQ244" s="11">
        <v>30</v>
      </c>
      <c r="AR244" s="11">
        <v>0</v>
      </c>
      <c r="AS244" s="11">
        <v>19</v>
      </c>
      <c r="AT244" s="11">
        <v>4</v>
      </c>
      <c r="AU244" s="11">
        <v>0</v>
      </c>
    </row>
    <row r="245" spans="1:47" ht="15.75" hidden="1" customHeight="1" x14ac:dyDescent="0.25">
      <c r="A245" s="11" t="s">
        <v>7143</v>
      </c>
      <c r="B245" s="11">
        <v>13131338</v>
      </c>
      <c r="C245" s="1" t="s">
        <v>5328</v>
      </c>
      <c r="D245" s="11" t="s">
        <v>6092</v>
      </c>
      <c r="E245" s="11">
        <v>882281</v>
      </c>
      <c r="F245" s="17">
        <v>44473</v>
      </c>
      <c r="G245" s="11" t="s">
        <v>5325</v>
      </c>
      <c r="I245" s="11" t="s">
        <v>3837</v>
      </c>
      <c r="J245" s="11" t="s">
        <v>506</v>
      </c>
      <c r="K245" s="11">
        <v>21896</v>
      </c>
      <c r="M245" s="91"/>
      <c r="N245" s="91"/>
      <c r="O245" s="91"/>
      <c r="P245" s="91"/>
      <c r="Q245" s="91"/>
      <c r="R245" s="91"/>
      <c r="S245" s="91"/>
      <c r="V245" s="92">
        <v>44622</v>
      </c>
      <c r="W245" s="11" t="s">
        <v>6899</v>
      </c>
      <c r="AI245" s="11">
        <f t="shared" si="13"/>
        <v>800</v>
      </c>
      <c r="AJ245" s="11">
        <v>62439.02</v>
      </c>
      <c r="AK245" s="249">
        <f t="shared" si="14"/>
        <v>1.281250090087897E-2</v>
      </c>
      <c r="AM245" s="91"/>
      <c r="AN245" s="91">
        <v>1003322238</v>
      </c>
      <c r="AO245" s="11">
        <v>3.3</v>
      </c>
      <c r="AP245" s="11">
        <v>9</v>
      </c>
      <c r="AQ245" s="11">
        <v>24</v>
      </c>
      <c r="AR245" s="11">
        <v>4</v>
      </c>
      <c r="AS245" s="11">
        <v>18</v>
      </c>
      <c r="AT245" s="11">
        <v>12</v>
      </c>
      <c r="AU245" s="11">
        <v>0</v>
      </c>
    </row>
    <row r="246" spans="1:47" ht="15.75" hidden="1" customHeight="1" x14ac:dyDescent="0.25">
      <c r="A246" s="11" t="s">
        <v>7144</v>
      </c>
      <c r="B246" s="11">
        <v>13131342</v>
      </c>
      <c r="C246" s="1" t="s">
        <v>5328</v>
      </c>
      <c r="D246" s="11" t="s">
        <v>6092</v>
      </c>
      <c r="E246" s="11">
        <v>1080537</v>
      </c>
      <c r="F246" s="17">
        <v>44473</v>
      </c>
      <c r="G246" s="11" t="s">
        <v>5325</v>
      </c>
      <c r="I246" s="11" t="s">
        <v>5329</v>
      </c>
      <c r="J246" s="11" t="s">
        <v>506</v>
      </c>
      <c r="K246" s="11">
        <v>17495</v>
      </c>
      <c r="M246" s="91"/>
      <c r="N246" s="91"/>
      <c r="O246" s="91"/>
      <c r="P246" s="91"/>
      <c r="Q246" s="91"/>
      <c r="R246" s="91"/>
      <c r="S246" s="91"/>
      <c r="V246" s="92">
        <v>44622</v>
      </c>
      <c r="W246" s="11" t="s">
        <v>6899</v>
      </c>
      <c r="AI246" s="11">
        <f t="shared" si="13"/>
        <v>800</v>
      </c>
      <c r="AJ246" s="11">
        <v>62439.02</v>
      </c>
      <c r="AK246" s="249">
        <f t="shared" si="14"/>
        <v>1.281250090087897E-2</v>
      </c>
      <c r="AN246" s="11">
        <v>1003322238</v>
      </c>
      <c r="AO246" s="11">
        <v>3.3</v>
      </c>
      <c r="AP246" s="11">
        <v>10</v>
      </c>
      <c r="AQ246" s="11">
        <v>18</v>
      </c>
      <c r="AR246" s="11">
        <v>0</v>
      </c>
      <c r="AS246" s="11">
        <v>15</v>
      </c>
      <c r="AT246" s="11">
        <v>5</v>
      </c>
      <c r="AU246" s="11">
        <v>0</v>
      </c>
    </row>
    <row r="247" spans="1:47" ht="15.75" hidden="1" customHeight="1" x14ac:dyDescent="0.25">
      <c r="A247" s="11" t="s">
        <v>7145</v>
      </c>
      <c r="B247" s="11">
        <v>13034646</v>
      </c>
      <c r="C247" s="384" t="s">
        <v>5328</v>
      </c>
      <c r="D247" s="11" t="s">
        <v>3908</v>
      </c>
      <c r="E247" s="11">
        <v>1056029</v>
      </c>
      <c r="F247" s="17">
        <v>44473</v>
      </c>
      <c r="G247" s="11" t="s">
        <v>5325</v>
      </c>
      <c r="I247" s="11" t="s">
        <v>3908</v>
      </c>
      <c r="J247" s="11" t="s">
        <v>5326</v>
      </c>
      <c r="K247" s="11">
        <v>14627</v>
      </c>
      <c r="M247" s="91"/>
      <c r="N247" s="91"/>
      <c r="O247" s="91"/>
      <c r="P247" s="91"/>
      <c r="Q247" s="91"/>
      <c r="R247" s="91"/>
      <c r="S247" s="91"/>
      <c r="V247" s="92">
        <v>44637</v>
      </c>
      <c r="W247" s="91" t="s">
        <v>6899</v>
      </c>
      <c r="X247" s="91"/>
      <c r="Y247" s="91"/>
      <c r="Z247" s="91"/>
      <c r="AA247" s="91"/>
      <c r="AB247" s="91"/>
      <c r="AC247" s="91"/>
      <c r="AD247" s="91"/>
      <c r="AE247" s="91"/>
      <c r="AF247" s="91"/>
      <c r="AG247" s="91"/>
      <c r="AH247" s="91"/>
      <c r="AI247" s="11">
        <f t="shared" si="13"/>
        <v>14627</v>
      </c>
      <c r="AJ247" s="11">
        <v>71062.2</v>
      </c>
      <c r="AK247" s="249">
        <f t="shared" si="14"/>
        <v>0.20583376253479346</v>
      </c>
      <c r="AM247" s="91"/>
      <c r="AN247" s="91">
        <v>1003322232</v>
      </c>
      <c r="AO247" s="11">
        <v>3.3</v>
      </c>
      <c r="AP247" s="11">
        <v>6</v>
      </c>
      <c r="AQ247" s="11">
        <v>40</v>
      </c>
      <c r="AR247" s="11">
        <v>0</v>
      </c>
      <c r="AS247" s="11">
        <v>24</v>
      </c>
      <c r="AT247" s="11">
        <v>7</v>
      </c>
      <c r="AU247" s="11">
        <v>0</v>
      </c>
    </row>
    <row r="248" spans="1:47" ht="15.75" hidden="1" customHeight="1" x14ac:dyDescent="0.25">
      <c r="A248" s="11" t="s">
        <v>7146</v>
      </c>
      <c r="B248" s="11">
        <v>13080022</v>
      </c>
      <c r="C248" s="384" t="s">
        <v>5328</v>
      </c>
      <c r="D248" s="11" t="s">
        <v>6092</v>
      </c>
      <c r="E248" s="11">
        <v>1080537</v>
      </c>
      <c r="F248" s="17">
        <v>44473</v>
      </c>
      <c r="G248" s="11" t="s">
        <v>5325</v>
      </c>
      <c r="I248" s="11" t="s">
        <v>5329</v>
      </c>
      <c r="J248" s="11" t="s">
        <v>5326</v>
      </c>
      <c r="K248" s="11">
        <v>9150</v>
      </c>
      <c r="M248" s="91"/>
      <c r="N248" s="91"/>
      <c r="O248" s="91"/>
      <c r="P248" s="91"/>
      <c r="Q248" s="91"/>
      <c r="R248" s="91"/>
      <c r="S248" s="91"/>
      <c r="V248" s="92">
        <v>44637</v>
      </c>
      <c r="W248" s="91" t="s">
        <v>6899</v>
      </c>
      <c r="X248" s="91"/>
      <c r="Y248" s="91"/>
      <c r="Z248" s="91"/>
      <c r="AA248" s="91"/>
      <c r="AB248" s="91"/>
      <c r="AC248" s="91"/>
      <c r="AD248" s="91"/>
      <c r="AE248" s="91"/>
      <c r="AF248" s="91"/>
      <c r="AG248" s="91"/>
      <c r="AH248" s="91"/>
      <c r="AI248" s="11">
        <f t="shared" si="13"/>
        <v>9150</v>
      </c>
      <c r="AJ248" s="11">
        <v>62439.02</v>
      </c>
      <c r="AK248" s="249">
        <f t="shared" si="14"/>
        <v>0.14654297905380323</v>
      </c>
      <c r="AM248" s="91"/>
      <c r="AN248" s="91">
        <v>1003322233</v>
      </c>
      <c r="AO248" s="11">
        <v>3.3</v>
      </c>
      <c r="AP248" s="11">
        <v>0</v>
      </c>
      <c r="AQ248" s="11">
        <v>12</v>
      </c>
      <c r="AR248" s="11">
        <v>0</v>
      </c>
      <c r="AS248" s="11">
        <v>0</v>
      </c>
      <c r="AT248" s="11">
        <v>0</v>
      </c>
      <c r="AU248" s="11">
        <v>0</v>
      </c>
    </row>
    <row r="249" spans="1:47" ht="15.75" hidden="1" customHeight="1" x14ac:dyDescent="0.25">
      <c r="A249" s="11" t="s">
        <v>7147</v>
      </c>
      <c r="B249" s="11">
        <v>13094649</v>
      </c>
      <c r="C249" s="1" t="s">
        <v>5328</v>
      </c>
      <c r="D249" s="11" t="s">
        <v>6092</v>
      </c>
      <c r="E249" s="11">
        <v>882281</v>
      </c>
      <c r="F249" s="17">
        <v>44473</v>
      </c>
      <c r="G249" s="11" t="s">
        <v>5325</v>
      </c>
      <c r="I249" s="11" t="s">
        <v>3837</v>
      </c>
      <c r="J249" s="11" t="s">
        <v>506</v>
      </c>
      <c r="K249" s="11">
        <v>17234</v>
      </c>
      <c r="M249" s="91"/>
      <c r="N249" s="91"/>
      <c r="O249" s="91"/>
      <c r="P249" s="91"/>
      <c r="Q249" s="91"/>
      <c r="R249" s="91"/>
      <c r="S249" s="91"/>
      <c r="V249" s="92">
        <v>44622</v>
      </c>
      <c r="W249" s="11" t="s">
        <v>6899</v>
      </c>
      <c r="AI249" s="11">
        <f t="shared" si="13"/>
        <v>800</v>
      </c>
      <c r="AJ249" s="11">
        <v>62439.02</v>
      </c>
      <c r="AK249" s="249">
        <f t="shared" si="14"/>
        <v>1.281250090087897E-2</v>
      </c>
      <c r="AM249" s="91"/>
      <c r="AN249" s="91">
        <v>1003322235</v>
      </c>
      <c r="AO249" s="11">
        <v>3.3</v>
      </c>
      <c r="AP249" s="11">
        <v>7</v>
      </c>
      <c r="AQ249" s="11">
        <v>20</v>
      </c>
      <c r="AR249" s="11">
        <v>0</v>
      </c>
      <c r="AS249" s="11">
        <v>2</v>
      </c>
      <c r="AT249" s="11">
        <v>10</v>
      </c>
      <c r="AU249" s="11">
        <v>0</v>
      </c>
    </row>
    <row r="250" spans="1:47" ht="15" hidden="1" customHeight="1" x14ac:dyDescent="0.25">
      <c r="A250" s="11" t="s">
        <v>7148</v>
      </c>
      <c r="B250" s="11">
        <v>13080026</v>
      </c>
      <c r="C250" s="384" t="s">
        <v>5328</v>
      </c>
      <c r="D250" s="11" t="s">
        <v>6092</v>
      </c>
      <c r="E250" s="11">
        <v>1080537</v>
      </c>
      <c r="F250" s="17">
        <v>44473</v>
      </c>
      <c r="G250" s="11" t="s">
        <v>5325</v>
      </c>
      <c r="I250" s="11" t="s">
        <v>5329</v>
      </c>
      <c r="J250" s="11" t="s">
        <v>5326</v>
      </c>
      <c r="K250" s="11">
        <v>16980</v>
      </c>
      <c r="M250" s="91"/>
      <c r="N250" s="91"/>
      <c r="O250" s="91"/>
      <c r="P250" s="91"/>
      <c r="Q250" s="91"/>
      <c r="R250" s="91"/>
      <c r="S250" s="91" t="s">
        <v>7149</v>
      </c>
      <c r="V250" s="92">
        <v>44637</v>
      </c>
      <c r="W250" s="91" t="s">
        <v>6899</v>
      </c>
      <c r="X250" s="91"/>
      <c r="Y250" s="91"/>
      <c r="Z250" s="91"/>
      <c r="AA250" s="91"/>
      <c r="AB250" s="91"/>
      <c r="AC250" s="91"/>
      <c r="AD250" s="91"/>
      <c r="AE250" s="91"/>
      <c r="AF250" s="91"/>
      <c r="AG250" s="91"/>
      <c r="AH250" s="91"/>
      <c r="AI250" s="11">
        <f t="shared" si="13"/>
        <v>16980</v>
      </c>
      <c r="AJ250" s="11">
        <v>62439.02</v>
      </c>
      <c r="AK250" s="249">
        <f t="shared" si="14"/>
        <v>0.27194533162115614</v>
      </c>
      <c r="AM250" s="91"/>
      <c r="AN250" s="91">
        <v>1003322233</v>
      </c>
      <c r="AO250" s="11">
        <v>3.3</v>
      </c>
      <c r="AP250" s="11">
        <v>5</v>
      </c>
      <c r="AQ250" s="11">
        <v>27</v>
      </c>
      <c r="AR250" s="11">
        <v>5</v>
      </c>
      <c r="AS250" s="11">
        <v>10</v>
      </c>
      <c r="AT250" s="11">
        <v>6</v>
      </c>
      <c r="AU250" s="11">
        <v>0</v>
      </c>
    </row>
    <row r="251" spans="1:47" ht="15.75" hidden="1" customHeight="1" x14ac:dyDescent="0.25">
      <c r="A251" s="11" t="s">
        <v>7150</v>
      </c>
      <c r="B251" s="11">
        <v>13131337</v>
      </c>
      <c r="C251" s="1" t="s">
        <v>5328</v>
      </c>
      <c r="D251" s="11" t="s">
        <v>6092</v>
      </c>
      <c r="E251" s="11">
        <v>882281</v>
      </c>
      <c r="F251" s="17">
        <v>44473</v>
      </c>
      <c r="G251" s="11" t="s">
        <v>5325</v>
      </c>
      <c r="I251" s="11" t="s">
        <v>3837</v>
      </c>
      <c r="J251" s="11" t="s">
        <v>506</v>
      </c>
      <c r="K251" s="11">
        <v>17924</v>
      </c>
      <c r="M251" s="91"/>
      <c r="N251" s="91"/>
      <c r="O251" s="91"/>
      <c r="P251" s="91"/>
      <c r="Q251" s="91"/>
      <c r="R251" s="91"/>
      <c r="S251" s="91"/>
      <c r="V251" s="92">
        <v>44622</v>
      </c>
      <c r="W251" s="11" t="s">
        <v>6899</v>
      </c>
      <c r="AI251" s="11">
        <f t="shared" si="13"/>
        <v>800</v>
      </c>
      <c r="AJ251" s="11">
        <v>62439.02</v>
      </c>
      <c r="AK251" s="249">
        <f t="shared" si="14"/>
        <v>1.281250090087897E-2</v>
      </c>
      <c r="AM251" s="91"/>
      <c r="AN251" s="91">
        <v>1003322238</v>
      </c>
      <c r="AO251" s="11">
        <v>3.3</v>
      </c>
      <c r="AP251" s="11">
        <v>5</v>
      </c>
      <c r="AQ251" s="11">
        <v>9</v>
      </c>
      <c r="AR251" s="11">
        <v>2</v>
      </c>
      <c r="AS251" s="11">
        <v>0</v>
      </c>
      <c r="AT251" s="11">
        <v>12</v>
      </c>
      <c r="AU251" s="11">
        <v>0</v>
      </c>
    </row>
    <row r="252" spans="1:47" ht="15.75" hidden="1" customHeight="1" x14ac:dyDescent="0.25">
      <c r="A252" s="11" t="s">
        <v>7151</v>
      </c>
      <c r="B252" s="11">
        <v>13111899</v>
      </c>
      <c r="C252" s="384" t="s">
        <v>5328</v>
      </c>
      <c r="D252" s="11" t="s">
        <v>6092</v>
      </c>
      <c r="E252" s="11">
        <v>1080537</v>
      </c>
      <c r="F252" s="17">
        <v>44473</v>
      </c>
      <c r="G252" s="11" t="s">
        <v>5325</v>
      </c>
      <c r="I252" s="11" t="s">
        <v>5329</v>
      </c>
      <c r="J252" s="11" t="s">
        <v>5326</v>
      </c>
      <c r="K252" s="11">
        <v>25216</v>
      </c>
      <c r="M252" s="91"/>
      <c r="N252" s="91"/>
      <c r="O252" s="91"/>
      <c r="P252" s="91"/>
      <c r="Q252" s="91"/>
      <c r="R252" s="91" t="s">
        <v>7152</v>
      </c>
      <c r="S252" s="91"/>
      <c r="V252" s="92">
        <v>44637</v>
      </c>
      <c r="W252" s="11" t="s">
        <v>6899</v>
      </c>
      <c r="AI252" s="11">
        <f t="shared" si="13"/>
        <v>25216</v>
      </c>
      <c r="AJ252" s="11">
        <v>62439.02</v>
      </c>
      <c r="AK252" s="249">
        <f t="shared" si="14"/>
        <v>0.40385002839570516</v>
      </c>
      <c r="AN252" s="11">
        <v>1003322235</v>
      </c>
      <c r="AO252" s="11">
        <v>3.3</v>
      </c>
      <c r="AP252" s="11">
        <v>13</v>
      </c>
      <c r="AQ252" s="11">
        <v>19</v>
      </c>
      <c r="AR252" s="11">
        <v>11</v>
      </c>
      <c r="AS252" s="11">
        <v>12</v>
      </c>
      <c r="AT252" s="11">
        <v>6</v>
      </c>
      <c r="AU252" s="11">
        <v>0</v>
      </c>
    </row>
    <row r="253" spans="1:47" ht="18" hidden="1" customHeight="1" x14ac:dyDescent="0.25">
      <c r="A253" s="11" t="s">
        <v>7153</v>
      </c>
      <c r="B253" s="11" t="s">
        <v>7154</v>
      </c>
      <c r="C253" s="384" t="s">
        <v>5328</v>
      </c>
      <c r="D253" s="11" t="s">
        <v>6092</v>
      </c>
      <c r="E253" s="11">
        <v>882281</v>
      </c>
      <c r="F253" s="17">
        <v>44473</v>
      </c>
      <c r="G253" s="11" t="s">
        <v>5325</v>
      </c>
      <c r="I253" s="11" t="s">
        <v>3837</v>
      </c>
      <c r="J253" s="11" t="s">
        <v>5326</v>
      </c>
      <c r="K253" s="11">
        <v>13234</v>
      </c>
      <c r="M253" s="91" t="s">
        <v>7155</v>
      </c>
      <c r="N253" s="91"/>
      <c r="O253" s="91"/>
      <c r="P253" s="91"/>
      <c r="Q253" s="91"/>
      <c r="R253" s="91"/>
      <c r="S253" s="91"/>
      <c r="V253" s="92">
        <v>44637</v>
      </c>
      <c r="W253" s="91" t="s">
        <v>6899</v>
      </c>
      <c r="X253" s="91"/>
      <c r="Y253" s="91"/>
      <c r="Z253" s="91"/>
      <c r="AA253" s="91"/>
      <c r="AB253" s="91"/>
      <c r="AC253" s="91"/>
      <c r="AD253" s="91"/>
      <c r="AE253" s="91"/>
      <c r="AF253" s="91"/>
      <c r="AG253" s="91"/>
      <c r="AH253" s="91"/>
      <c r="AI253" s="11">
        <f t="shared" si="13"/>
        <v>13234</v>
      </c>
      <c r="AJ253" s="11">
        <v>62439.02</v>
      </c>
      <c r="AK253" s="249">
        <f t="shared" si="14"/>
        <v>0.21195079615279036</v>
      </c>
      <c r="AM253" s="91"/>
      <c r="AN253" s="91">
        <v>1003322229</v>
      </c>
      <c r="AO253" s="11">
        <v>3.3</v>
      </c>
      <c r="AP253" s="11">
        <v>2</v>
      </c>
      <c r="AQ253" s="11">
        <v>7</v>
      </c>
      <c r="AR253" s="11">
        <v>0</v>
      </c>
      <c r="AS253" s="11">
        <v>1</v>
      </c>
      <c r="AT253" s="11">
        <v>8</v>
      </c>
      <c r="AU253" s="11">
        <v>0</v>
      </c>
    </row>
    <row r="254" spans="1:47" ht="18" hidden="1" customHeight="1" x14ac:dyDescent="0.25">
      <c r="A254" s="11" t="s">
        <v>7156</v>
      </c>
      <c r="B254" s="11">
        <v>13034639</v>
      </c>
      <c r="C254" s="1" t="s">
        <v>5328</v>
      </c>
      <c r="D254" s="11" t="s">
        <v>6092</v>
      </c>
      <c r="E254" s="11">
        <v>882281</v>
      </c>
      <c r="F254" s="17">
        <v>44473</v>
      </c>
      <c r="G254" s="11" t="s">
        <v>5325</v>
      </c>
      <c r="I254" s="11" t="s">
        <v>3837</v>
      </c>
      <c r="J254" s="11" t="s">
        <v>506</v>
      </c>
      <c r="K254" s="11">
        <v>25026</v>
      </c>
      <c r="L254" s="11" t="s">
        <v>3566</v>
      </c>
      <c r="M254" s="91"/>
      <c r="N254" s="91"/>
      <c r="O254" s="91"/>
      <c r="P254" s="91"/>
      <c r="Q254" s="91"/>
      <c r="R254" s="91"/>
      <c r="S254" s="91"/>
      <c r="V254" s="92">
        <v>44622</v>
      </c>
      <c r="W254" s="11" t="s">
        <v>6899</v>
      </c>
      <c r="AI254" s="11">
        <f t="shared" ref="AI254:AI261" si="15">IF(OR(COUNTIF(J254,"*scrap*"),COUNTIF(J254,"*high cost*")),800,IFERROR(IF(K254/AJ254&lt;0.6,K254,800),""))</f>
        <v>800</v>
      </c>
      <c r="AJ254" s="11">
        <v>62439.02</v>
      </c>
      <c r="AK254" s="249">
        <f t="shared" si="14"/>
        <v>1.281250090087897E-2</v>
      </c>
      <c r="AM254" s="91"/>
      <c r="AN254" s="91">
        <v>1003322232</v>
      </c>
      <c r="AO254" s="11">
        <v>3.3</v>
      </c>
      <c r="AP254" s="11">
        <v>8</v>
      </c>
      <c r="AQ254" s="11">
        <v>24</v>
      </c>
      <c r="AR254" s="11">
        <v>0</v>
      </c>
      <c r="AS254" s="11">
        <v>2</v>
      </c>
      <c r="AT254" s="11">
        <v>12</v>
      </c>
      <c r="AU254" s="11">
        <v>0</v>
      </c>
    </row>
    <row r="255" spans="1:47" ht="15.75" hidden="1" customHeight="1" x14ac:dyDescent="0.25">
      <c r="A255" s="11" t="s">
        <v>7157</v>
      </c>
      <c r="B255" s="11">
        <v>13044609</v>
      </c>
      <c r="C255" s="384" t="s">
        <v>5328</v>
      </c>
      <c r="D255" s="11" t="s">
        <v>6092</v>
      </c>
      <c r="E255" s="11" t="s">
        <v>7048</v>
      </c>
      <c r="F255" s="17">
        <v>44473</v>
      </c>
      <c r="G255" s="11" t="s">
        <v>5325</v>
      </c>
      <c r="I255" s="11" t="s">
        <v>5329</v>
      </c>
      <c r="J255" s="11" t="s">
        <v>5326</v>
      </c>
      <c r="K255" s="11">
        <v>15166</v>
      </c>
      <c r="M255" s="91"/>
      <c r="N255" s="91"/>
      <c r="O255" s="91"/>
      <c r="P255" s="91"/>
      <c r="Q255" s="91"/>
      <c r="R255" s="91" t="s">
        <v>7158</v>
      </c>
      <c r="S255" s="91" t="s">
        <v>7159</v>
      </c>
      <c r="V255" s="92">
        <v>44637</v>
      </c>
      <c r="W255" s="91" t="s">
        <v>6899</v>
      </c>
      <c r="X255" s="91"/>
      <c r="Y255" s="91"/>
      <c r="Z255" s="91"/>
      <c r="AA255" s="91"/>
      <c r="AB255" s="91"/>
      <c r="AC255" s="91"/>
      <c r="AD255" s="91"/>
      <c r="AE255" s="91"/>
      <c r="AF255" s="91"/>
      <c r="AG255" s="91"/>
      <c r="AH255" s="91"/>
      <c r="AI255" s="11">
        <f t="shared" si="15"/>
        <v>15166</v>
      </c>
      <c r="AJ255" s="11">
        <v>62439.02</v>
      </c>
      <c r="AK255" s="249">
        <f t="shared" si="14"/>
        <v>0.24289298582841307</v>
      </c>
      <c r="AM255" s="91"/>
      <c r="AN255" s="91">
        <v>1003322233</v>
      </c>
      <c r="AO255" s="11">
        <v>3.3</v>
      </c>
      <c r="AP255" s="11">
        <v>3</v>
      </c>
      <c r="AQ255" s="11">
        <v>17</v>
      </c>
      <c r="AR255" s="11">
        <v>4</v>
      </c>
      <c r="AS255" s="11">
        <v>3</v>
      </c>
      <c r="AT255" s="11">
        <v>6</v>
      </c>
      <c r="AU255" s="11">
        <v>0</v>
      </c>
    </row>
    <row r="256" spans="1:47" ht="15.75" hidden="1" customHeight="1" x14ac:dyDescent="0.25">
      <c r="A256" s="11" t="s">
        <v>7160</v>
      </c>
      <c r="B256" s="11">
        <v>13079332</v>
      </c>
      <c r="C256" s="384" t="s">
        <v>5328</v>
      </c>
      <c r="D256" s="11" t="s">
        <v>6092</v>
      </c>
      <c r="E256" s="11">
        <v>1080537</v>
      </c>
      <c r="F256" s="17">
        <v>44473</v>
      </c>
      <c r="G256" s="11" t="s">
        <v>5325</v>
      </c>
      <c r="I256" s="11" t="s">
        <v>5329</v>
      </c>
      <c r="J256" s="11" t="s">
        <v>5326</v>
      </c>
      <c r="K256" s="11">
        <v>16780</v>
      </c>
      <c r="M256" s="91"/>
      <c r="N256" s="91"/>
      <c r="O256" s="91"/>
      <c r="P256" s="91"/>
      <c r="Q256" s="91"/>
      <c r="R256" s="91" t="s">
        <v>7161</v>
      </c>
      <c r="S256" s="91" t="s">
        <v>7162</v>
      </c>
      <c r="V256" s="92">
        <v>44637</v>
      </c>
      <c r="W256" s="91" t="s">
        <v>6899</v>
      </c>
      <c r="X256" s="91"/>
      <c r="Y256" s="91"/>
      <c r="Z256" s="91"/>
      <c r="AA256" s="91"/>
      <c r="AB256" s="91"/>
      <c r="AC256" s="91"/>
      <c r="AD256" s="91"/>
      <c r="AE256" s="91"/>
      <c r="AF256" s="91"/>
      <c r="AG256" s="91"/>
      <c r="AH256" s="91"/>
      <c r="AI256" s="11">
        <f t="shared" si="15"/>
        <v>16780</v>
      </c>
      <c r="AJ256" s="11">
        <v>62439.02</v>
      </c>
      <c r="AK256" s="249">
        <f t="shared" si="14"/>
        <v>0.26874220639593638</v>
      </c>
      <c r="AM256" s="91"/>
      <c r="AN256" s="91">
        <v>1003322233</v>
      </c>
      <c r="AO256" s="11">
        <v>3.3</v>
      </c>
      <c r="AP256" s="11">
        <v>5</v>
      </c>
      <c r="AQ256" s="11">
        <v>9</v>
      </c>
      <c r="AR256" s="11">
        <v>6</v>
      </c>
      <c r="AS256" s="11">
        <v>3</v>
      </c>
      <c r="AT256" s="11">
        <v>4</v>
      </c>
      <c r="AU256" s="11">
        <v>0</v>
      </c>
    </row>
    <row r="257" spans="1:47" ht="15.75" hidden="1" customHeight="1" x14ac:dyDescent="0.25">
      <c r="A257" s="11" t="s">
        <v>7163</v>
      </c>
      <c r="B257" s="11">
        <v>13111895</v>
      </c>
      <c r="C257" s="1" t="s">
        <v>5328</v>
      </c>
      <c r="D257" s="11" t="s">
        <v>6092</v>
      </c>
      <c r="E257" s="11">
        <v>1080537</v>
      </c>
      <c r="F257" s="17">
        <v>44473</v>
      </c>
      <c r="G257" s="11" t="s">
        <v>5325</v>
      </c>
      <c r="I257" s="11" t="s">
        <v>5329</v>
      </c>
      <c r="J257" s="11" t="s">
        <v>506</v>
      </c>
      <c r="K257" s="11">
        <v>17123</v>
      </c>
      <c r="M257" s="91"/>
      <c r="N257" s="91"/>
      <c r="O257" s="91"/>
      <c r="P257" s="91"/>
      <c r="Q257" s="91"/>
      <c r="R257" s="91"/>
      <c r="S257" s="91"/>
      <c r="V257" s="92">
        <v>44622</v>
      </c>
      <c r="W257" s="11" t="s">
        <v>6899</v>
      </c>
      <c r="AI257" s="11">
        <f t="shared" si="15"/>
        <v>800</v>
      </c>
      <c r="AJ257" s="11">
        <v>62439.02</v>
      </c>
      <c r="AK257" s="249">
        <f t="shared" si="14"/>
        <v>1.281250090087897E-2</v>
      </c>
      <c r="AM257" s="91"/>
      <c r="AN257" s="91">
        <v>1003322235</v>
      </c>
      <c r="AO257" s="11">
        <v>3.3</v>
      </c>
      <c r="AP257" s="11">
        <v>9</v>
      </c>
      <c r="AQ257" s="11">
        <v>23</v>
      </c>
      <c r="AR257" s="11">
        <v>2</v>
      </c>
      <c r="AS257" s="11">
        <v>19</v>
      </c>
      <c r="AT257" s="11">
        <v>3</v>
      </c>
      <c r="AU257" s="11">
        <v>0</v>
      </c>
    </row>
    <row r="258" spans="1:47" ht="15.75" hidden="1" customHeight="1" x14ac:dyDescent="0.25">
      <c r="A258" s="11" t="s">
        <v>7164</v>
      </c>
      <c r="B258" s="11">
        <v>12947665</v>
      </c>
      <c r="C258" s="384" t="s">
        <v>5328</v>
      </c>
      <c r="D258" s="11" t="s">
        <v>6092</v>
      </c>
      <c r="E258" s="11">
        <v>882281</v>
      </c>
      <c r="F258" s="17">
        <v>44473</v>
      </c>
      <c r="G258" s="11" t="s">
        <v>5325</v>
      </c>
      <c r="I258" s="11" t="s">
        <v>3837</v>
      </c>
      <c r="J258" s="11" t="s">
        <v>5326</v>
      </c>
      <c r="K258" s="11">
        <v>23220</v>
      </c>
      <c r="M258" s="91"/>
      <c r="N258" s="91"/>
      <c r="O258" s="91"/>
      <c r="P258" s="91"/>
      <c r="Q258" s="91"/>
      <c r="R258" s="91" t="s">
        <v>7165</v>
      </c>
      <c r="S258" s="91" t="s">
        <v>7166</v>
      </c>
      <c r="V258" s="92">
        <v>44637</v>
      </c>
      <c r="W258" s="11" t="s">
        <v>6899</v>
      </c>
      <c r="AI258" s="11">
        <f t="shared" si="15"/>
        <v>23220</v>
      </c>
      <c r="AJ258" s="11">
        <v>62439.02</v>
      </c>
      <c r="AK258" s="249">
        <f t="shared" si="14"/>
        <v>0.37188283864801214</v>
      </c>
      <c r="AN258" s="11">
        <v>1003322240</v>
      </c>
      <c r="AO258" s="11">
        <v>3.3</v>
      </c>
      <c r="AP258" s="11">
        <v>12</v>
      </c>
      <c r="AQ258" s="11">
        <v>18</v>
      </c>
      <c r="AR258" s="11">
        <v>3</v>
      </c>
      <c r="AS258" s="11">
        <v>17</v>
      </c>
      <c r="AT258" s="11">
        <v>12</v>
      </c>
      <c r="AU258" s="11">
        <v>0</v>
      </c>
    </row>
    <row r="259" spans="1:47" ht="15.75" hidden="1" customHeight="1" x14ac:dyDescent="0.25">
      <c r="A259" s="11" t="s">
        <v>7167</v>
      </c>
      <c r="B259" s="11">
        <v>13022899</v>
      </c>
      <c r="C259" s="1" t="s">
        <v>5328</v>
      </c>
      <c r="D259" s="11" t="s">
        <v>6092</v>
      </c>
      <c r="E259" s="11">
        <v>1019988</v>
      </c>
      <c r="F259" s="17">
        <v>44473</v>
      </c>
      <c r="G259" s="11" t="s">
        <v>5325</v>
      </c>
      <c r="I259" s="11" t="s">
        <v>4535</v>
      </c>
      <c r="J259" s="11" t="s">
        <v>506</v>
      </c>
      <c r="K259" s="11">
        <v>11765</v>
      </c>
      <c r="M259" s="91"/>
      <c r="N259" s="91"/>
      <c r="O259" s="91"/>
      <c r="P259" s="91"/>
      <c r="Q259" s="91"/>
      <c r="R259" s="91"/>
      <c r="S259" s="91"/>
      <c r="V259" s="92">
        <v>44622</v>
      </c>
      <c r="W259" s="11" t="s">
        <v>6899</v>
      </c>
      <c r="AI259" s="11">
        <f t="shared" si="15"/>
        <v>800</v>
      </c>
      <c r="AJ259" s="11">
        <v>58692.67</v>
      </c>
      <c r="AK259" s="249">
        <f t="shared" ref="AK259:AK280" si="16">IFERROR(AI259/AJ259,"")</f>
        <v>1.3630322150960248E-2</v>
      </c>
      <c r="AM259" s="91"/>
      <c r="AN259" s="91">
        <v>1003322244</v>
      </c>
      <c r="AO259" s="11">
        <v>3.3</v>
      </c>
      <c r="AP259" s="11">
        <v>1</v>
      </c>
      <c r="AQ259" s="11">
        <v>16</v>
      </c>
      <c r="AR259" s="11">
        <v>0</v>
      </c>
      <c r="AS259" s="11">
        <v>0</v>
      </c>
      <c r="AT259" s="11">
        <v>6</v>
      </c>
      <c r="AU259" s="11">
        <v>0</v>
      </c>
    </row>
    <row r="260" spans="1:47" ht="15.75" hidden="1" customHeight="1" x14ac:dyDescent="0.25">
      <c r="A260" s="11" t="s">
        <v>7168</v>
      </c>
      <c r="B260" s="11">
        <v>13022895</v>
      </c>
      <c r="C260" s="384" t="s">
        <v>5328</v>
      </c>
      <c r="D260" s="11" t="s">
        <v>6092</v>
      </c>
      <c r="E260" s="11">
        <v>882281</v>
      </c>
      <c r="F260" s="17">
        <v>44473</v>
      </c>
      <c r="G260" s="11" t="s">
        <v>5325</v>
      </c>
      <c r="I260" s="11" t="s">
        <v>3837</v>
      </c>
      <c r="J260" s="11" t="s">
        <v>5326</v>
      </c>
      <c r="K260" s="11">
        <v>14530</v>
      </c>
      <c r="M260" s="91"/>
      <c r="N260" s="91"/>
      <c r="O260" s="91"/>
      <c r="P260" s="91"/>
      <c r="Q260" s="91"/>
      <c r="R260" s="91"/>
      <c r="S260" s="91"/>
      <c r="V260" s="92">
        <v>44637</v>
      </c>
      <c r="W260" s="91" t="s">
        <v>6899</v>
      </c>
      <c r="X260" s="91"/>
      <c r="Y260" s="91"/>
      <c r="Z260" s="91"/>
      <c r="AA260" s="91"/>
      <c r="AB260" s="91"/>
      <c r="AC260" s="91"/>
      <c r="AD260" s="91"/>
      <c r="AE260" s="91"/>
      <c r="AF260" s="91"/>
      <c r="AG260" s="91"/>
      <c r="AH260" s="91"/>
      <c r="AI260" s="11">
        <f t="shared" si="15"/>
        <v>14530</v>
      </c>
      <c r="AJ260" s="11">
        <v>62439.02</v>
      </c>
      <c r="AK260" s="249">
        <f t="shared" si="16"/>
        <v>0.23270704761221431</v>
      </c>
      <c r="AM260" s="91"/>
      <c r="AN260" s="91">
        <v>1003322244</v>
      </c>
      <c r="AO260" s="11">
        <v>3.3</v>
      </c>
      <c r="AP260" s="11">
        <v>5</v>
      </c>
      <c r="AQ260" s="11">
        <v>16</v>
      </c>
      <c r="AR260" s="11">
        <v>0</v>
      </c>
      <c r="AS260" s="11">
        <v>4</v>
      </c>
      <c r="AT260" s="11">
        <v>6</v>
      </c>
      <c r="AU260" s="11">
        <v>0</v>
      </c>
    </row>
    <row r="261" spans="1:47" ht="15.75" hidden="1" customHeight="1" x14ac:dyDescent="0.25">
      <c r="A261" s="11" t="s">
        <v>7169</v>
      </c>
      <c r="B261" s="11">
        <v>13052781</v>
      </c>
      <c r="C261" s="1" t="s">
        <v>5328</v>
      </c>
      <c r="D261" s="11" t="s">
        <v>6092</v>
      </c>
      <c r="E261" s="11">
        <v>882281</v>
      </c>
      <c r="F261" s="17">
        <v>44473</v>
      </c>
      <c r="G261" s="11" t="s">
        <v>5325</v>
      </c>
      <c r="I261" s="11" t="s">
        <v>3837</v>
      </c>
      <c r="J261" s="11" t="s">
        <v>506</v>
      </c>
      <c r="K261" s="11">
        <v>15276</v>
      </c>
      <c r="M261" s="91"/>
      <c r="N261" s="91"/>
      <c r="O261" s="91"/>
      <c r="P261" s="91"/>
      <c r="Q261" s="91"/>
      <c r="R261" s="91"/>
      <c r="S261" s="91"/>
      <c r="V261" s="92">
        <v>44622</v>
      </c>
      <c r="W261" s="11" t="s">
        <v>6899</v>
      </c>
      <c r="AI261" s="11">
        <f t="shared" si="15"/>
        <v>800</v>
      </c>
      <c r="AJ261" s="11">
        <v>62439.02</v>
      </c>
      <c r="AK261" s="249">
        <f t="shared" si="16"/>
        <v>1.281250090087897E-2</v>
      </c>
      <c r="AM261" s="91"/>
      <c r="AN261" s="91">
        <v>1003322244</v>
      </c>
      <c r="AO261" s="11">
        <v>3.3</v>
      </c>
      <c r="AP261" s="11">
        <v>2</v>
      </c>
      <c r="AQ261" s="11">
        <v>24</v>
      </c>
      <c r="AR261" s="11">
        <v>1</v>
      </c>
      <c r="AS261" s="11">
        <v>7</v>
      </c>
      <c r="AT261" s="11">
        <v>12</v>
      </c>
      <c r="AU261" s="11">
        <v>0</v>
      </c>
    </row>
    <row r="262" spans="1:47" ht="15.75" hidden="1" customHeight="1" x14ac:dyDescent="0.25">
      <c r="A262" s="11" t="s">
        <v>7170</v>
      </c>
      <c r="B262" s="11">
        <v>13064090</v>
      </c>
      <c r="C262" s="384" t="s">
        <v>5328</v>
      </c>
      <c r="D262" s="11" t="s">
        <v>6092</v>
      </c>
      <c r="E262" s="11" t="s">
        <v>7107</v>
      </c>
      <c r="F262" s="17">
        <v>44473</v>
      </c>
      <c r="G262" s="11" t="s">
        <v>5325</v>
      </c>
      <c r="I262" s="11" t="s">
        <v>3837</v>
      </c>
      <c r="J262" s="11" t="s">
        <v>5326</v>
      </c>
      <c r="K262" s="11">
        <v>21896</v>
      </c>
      <c r="M262" s="91"/>
      <c r="N262" s="91"/>
      <c r="O262" s="91"/>
      <c r="P262" s="91"/>
      <c r="Q262" s="91"/>
      <c r="R262" s="91"/>
      <c r="S262" s="91"/>
      <c r="V262" s="92">
        <v>44637</v>
      </c>
      <c r="W262" s="91" t="s">
        <v>6899</v>
      </c>
      <c r="X262" s="91"/>
      <c r="Y262" s="91"/>
      <c r="Z262" s="91"/>
      <c r="AA262" s="91"/>
      <c r="AB262" s="91"/>
      <c r="AC262" s="91"/>
      <c r="AD262" s="91"/>
      <c r="AE262" s="91"/>
      <c r="AF262" s="91"/>
      <c r="AG262" s="91"/>
      <c r="AH262" s="91"/>
      <c r="AI262" s="11">
        <v>21896</v>
      </c>
      <c r="AJ262" s="11">
        <v>62439.02</v>
      </c>
      <c r="AK262" s="249">
        <f t="shared" si="16"/>
        <v>0.3506781496570574</v>
      </c>
      <c r="AM262" s="91"/>
      <c r="AN262" s="91">
        <v>1003322246</v>
      </c>
      <c r="AO262" s="11">
        <v>3.3</v>
      </c>
      <c r="AP262" s="11">
        <v>14</v>
      </c>
      <c r="AQ262" s="11">
        <v>17</v>
      </c>
      <c r="AR262" s="11">
        <v>0</v>
      </c>
      <c r="AS262" s="11">
        <v>19</v>
      </c>
      <c r="AT262" s="11">
        <v>12</v>
      </c>
      <c r="AU262" s="11">
        <v>0</v>
      </c>
    </row>
    <row r="263" spans="1:47" ht="15.75" hidden="1" customHeight="1" x14ac:dyDescent="0.25">
      <c r="A263" s="11" t="s">
        <v>7171</v>
      </c>
      <c r="B263" s="11">
        <v>12971932</v>
      </c>
      <c r="C263" s="384" t="s">
        <v>5328</v>
      </c>
      <c r="D263" s="11" t="s">
        <v>6092</v>
      </c>
      <c r="E263" s="11">
        <v>1053617</v>
      </c>
      <c r="F263" s="17">
        <v>44473</v>
      </c>
      <c r="G263" s="11" t="s">
        <v>5325</v>
      </c>
      <c r="I263" s="11" t="s">
        <v>5329</v>
      </c>
      <c r="J263" s="11" t="s">
        <v>5326</v>
      </c>
      <c r="K263" s="11">
        <v>13842</v>
      </c>
      <c r="M263" s="91"/>
      <c r="N263" s="91"/>
      <c r="O263" s="91"/>
      <c r="P263" s="91"/>
      <c r="Q263" s="91"/>
      <c r="R263" s="91" t="s">
        <v>7172</v>
      </c>
      <c r="S263" s="91" t="s">
        <v>7173</v>
      </c>
      <c r="V263" s="92">
        <v>44637</v>
      </c>
      <c r="W263" s="91" t="s">
        <v>6899</v>
      </c>
      <c r="X263" s="91"/>
      <c r="Y263" s="91"/>
      <c r="Z263" s="91"/>
      <c r="AA263" s="91"/>
      <c r="AB263" s="91"/>
      <c r="AC263" s="91"/>
      <c r="AD263" s="91"/>
      <c r="AE263" s="91"/>
      <c r="AF263" s="91"/>
      <c r="AG263" s="91"/>
      <c r="AH263" s="91"/>
      <c r="AI263" s="11">
        <f t="shared" ref="AI263:AI280" si="17">IF(OR(COUNTIF(J263,"*scrap*"),COUNTIF(J263,"*high cost*")),800,IFERROR(IF(K263/AJ263&lt;0.6,K263,800),""))</f>
        <v>13842</v>
      </c>
      <c r="AJ263" s="11">
        <v>62439.02</v>
      </c>
      <c r="AK263" s="249">
        <f t="shared" si="16"/>
        <v>0.22168829683745839</v>
      </c>
      <c r="AM263" s="91"/>
      <c r="AN263" s="91">
        <v>1003322240</v>
      </c>
      <c r="AO263" s="11">
        <v>3.3</v>
      </c>
      <c r="AP263" s="11">
        <v>1</v>
      </c>
      <c r="AQ263" s="11">
        <v>24</v>
      </c>
      <c r="AR263" s="11">
        <v>4</v>
      </c>
      <c r="AS263" s="11">
        <v>3</v>
      </c>
      <c r="AT263" s="11">
        <v>6</v>
      </c>
      <c r="AU263" s="11">
        <v>0</v>
      </c>
    </row>
    <row r="264" spans="1:47" ht="15.75" hidden="1" customHeight="1" x14ac:dyDescent="0.25">
      <c r="A264" s="11" t="s">
        <v>7174</v>
      </c>
      <c r="B264" s="11">
        <v>13062477</v>
      </c>
      <c r="C264" s="1" t="s">
        <v>5328</v>
      </c>
      <c r="D264" s="11" t="s">
        <v>6092</v>
      </c>
      <c r="E264" s="11">
        <v>1080537</v>
      </c>
      <c r="F264" s="17">
        <v>44473</v>
      </c>
      <c r="G264" s="11" t="s">
        <v>5325</v>
      </c>
      <c r="I264" s="11" t="s">
        <v>5329</v>
      </c>
      <c r="J264" s="11" t="s">
        <v>506</v>
      </c>
      <c r="K264" s="11">
        <v>14130</v>
      </c>
      <c r="M264" s="91"/>
      <c r="N264" s="91"/>
      <c r="O264" s="91"/>
      <c r="P264" s="91"/>
      <c r="Q264" s="91"/>
      <c r="R264" s="91"/>
      <c r="S264" s="91"/>
      <c r="V264" s="92">
        <v>44622</v>
      </c>
      <c r="W264" s="11" t="s">
        <v>6899</v>
      </c>
      <c r="AI264" s="11">
        <f t="shared" si="17"/>
        <v>800</v>
      </c>
      <c r="AJ264" s="11">
        <v>62439.02</v>
      </c>
      <c r="AK264" s="249">
        <f t="shared" si="16"/>
        <v>1.281250090087897E-2</v>
      </c>
      <c r="AN264" s="11">
        <v>1003322246</v>
      </c>
      <c r="AO264" s="11">
        <v>3.3</v>
      </c>
      <c r="AP264" s="11">
        <v>5</v>
      </c>
      <c r="AQ264" s="11">
        <v>16</v>
      </c>
      <c r="AR264" s="11">
        <v>2</v>
      </c>
      <c r="AS264" s="11">
        <v>5</v>
      </c>
      <c r="AT264" s="11">
        <v>2</v>
      </c>
      <c r="AU264" s="11">
        <v>0</v>
      </c>
    </row>
    <row r="265" spans="1:47" ht="15.75" hidden="1" customHeight="1" x14ac:dyDescent="0.25">
      <c r="A265" s="11" t="s">
        <v>7175</v>
      </c>
      <c r="B265" s="11">
        <v>13079333</v>
      </c>
      <c r="C265" s="384" t="s">
        <v>5328</v>
      </c>
      <c r="D265" s="11" t="s">
        <v>6092</v>
      </c>
      <c r="E265" s="11">
        <v>1080537</v>
      </c>
      <c r="F265" s="17">
        <v>44473</v>
      </c>
      <c r="G265" s="11" t="s">
        <v>5325</v>
      </c>
      <c r="I265" s="11" t="s">
        <v>5329</v>
      </c>
      <c r="J265" s="11" t="s">
        <v>5326</v>
      </c>
      <c r="K265" s="11">
        <v>12000</v>
      </c>
      <c r="M265" s="91"/>
      <c r="N265" s="91"/>
      <c r="O265" s="91"/>
      <c r="P265" s="91"/>
      <c r="Q265" s="91"/>
      <c r="R265" s="91" t="s">
        <v>7172</v>
      </c>
      <c r="S265" s="91"/>
      <c r="V265" s="92">
        <v>44637</v>
      </c>
      <c r="W265" s="91" t="s">
        <v>6899</v>
      </c>
      <c r="X265" s="91"/>
      <c r="Y265" s="91"/>
      <c r="Z265" s="91"/>
      <c r="AA265" s="91"/>
      <c r="AB265" s="91"/>
      <c r="AC265" s="91"/>
      <c r="AD265" s="91"/>
      <c r="AE265" s="91"/>
      <c r="AF265" s="91"/>
      <c r="AG265" s="91"/>
      <c r="AH265" s="91"/>
      <c r="AI265" s="11">
        <f t="shared" si="17"/>
        <v>12000</v>
      </c>
      <c r="AJ265" s="11">
        <v>62439.02</v>
      </c>
      <c r="AK265" s="249">
        <f t="shared" si="16"/>
        <v>0.19218751351318455</v>
      </c>
      <c r="AM265" s="91"/>
      <c r="AN265" s="91">
        <v>1003322256</v>
      </c>
      <c r="AO265" s="11">
        <v>3.3</v>
      </c>
      <c r="AP265" s="11">
        <v>0</v>
      </c>
      <c r="AQ265" s="11">
        <v>7</v>
      </c>
      <c r="AR265" s="11">
        <v>3</v>
      </c>
      <c r="AS265" s="11">
        <v>4</v>
      </c>
      <c r="AT265" s="11">
        <v>4</v>
      </c>
      <c r="AU265" s="11">
        <v>0</v>
      </c>
    </row>
    <row r="266" spans="1:47" ht="15.75" hidden="1" customHeight="1" x14ac:dyDescent="0.25">
      <c r="A266" s="11" t="s">
        <v>7176</v>
      </c>
      <c r="B266" s="11">
        <v>13080024</v>
      </c>
      <c r="C266" s="1" t="s">
        <v>5328</v>
      </c>
      <c r="D266" s="11" t="s">
        <v>6092</v>
      </c>
      <c r="E266" s="11">
        <v>1080537</v>
      </c>
      <c r="F266" s="17">
        <v>44473</v>
      </c>
      <c r="G266" s="11" t="s">
        <v>5325</v>
      </c>
      <c r="I266" s="11" t="s">
        <v>5329</v>
      </c>
      <c r="J266" s="11" t="s">
        <v>506</v>
      </c>
      <c r="K266" s="11">
        <v>11999</v>
      </c>
      <c r="M266" s="91"/>
      <c r="N266" s="91"/>
      <c r="O266" s="91"/>
      <c r="P266" s="91"/>
      <c r="Q266" s="91"/>
      <c r="R266" s="91"/>
      <c r="S266" s="91"/>
      <c r="V266" s="92">
        <v>44622</v>
      </c>
      <c r="W266" s="11" t="s">
        <v>6899</v>
      </c>
      <c r="AI266" s="11">
        <f t="shared" si="17"/>
        <v>800</v>
      </c>
      <c r="AJ266" s="11">
        <v>62439.02</v>
      </c>
      <c r="AK266" s="249">
        <f t="shared" si="16"/>
        <v>1.281250090087897E-2</v>
      </c>
      <c r="AM266" s="91"/>
      <c r="AN266" s="91">
        <v>1003322256</v>
      </c>
      <c r="AO266" s="11">
        <v>3.3</v>
      </c>
      <c r="AP266" s="11">
        <v>2</v>
      </c>
      <c r="AQ266" s="11">
        <v>25</v>
      </c>
      <c r="AR266" s="11">
        <v>1</v>
      </c>
      <c r="AS266" s="11">
        <v>17</v>
      </c>
      <c r="AT266" s="11">
        <v>3</v>
      </c>
      <c r="AU266" s="11">
        <v>0</v>
      </c>
    </row>
    <row r="267" spans="1:47" ht="15.75" hidden="1" customHeight="1" x14ac:dyDescent="0.25">
      <c r="A267" s="11" t="s">
        <v>7177</v>
      </c>
      <c r="B267" s="11">
        <v>12826265</v>
      </c>
      <c r="C267" s="1" t="s">
        <v>5334</v>
      </c>
      <c r="D267" s="11" t="s">
        <v>6181</v>
      </c>
      <c r="E267" s="11">
        <v>780769</v>
      </c>
      <c r="F267" s="17">
        <v>44473</v>
      </c>
      <c r="G267" s="11" t="s">
        <v>5325</v>
      </c>
      <c r="I267" s="11" t="s">
        <v>7013</v>
      </c>
      <c r="J267" s="11" t="s">
        <v>506</v>
      </c>
      <c r="K267" s="11">
        <v>22247</v>
      </c>
      <c r="M267" s="91"/>
      <c r="N267" s="91"/>
      <c r="O267" s="91"/>
      <c r="P267" s="91"/>
      <c r="Q267" s="91"/>
      <c r="R267" s="91"/>
      <c r="S267" s="91"/>
      <c r="V267" s="92">
        <v>44622</v>
      </c>
      <c r="W267" s="11" t="s">
        <v>6899</v>
      </c>
      <c r="AI267" s="11">
        <f t="shared" si="17"/>
        <v>800</v>
      </c>
      <c r="AJ267" s="11">
        <v>85992.59</v>
      </c>
      <c r="AK267" s="249">
        <f t="shared" si="16"/>
        <v>9.3031271647940825E-3</v>
      </c>
      <c r="AM267" s="91"/>
      <c r="AN267" s="91">
        <v>1003307210</v>
      </c>
      <c r="AO267" s="11">
        <v>3.3</v>
      </c>
      <c r="AP267" s="11">
        <v>13</v>
      </c>
      <c r="AQ267" s="11">
        <v>13</v>
      </c>
      <c r="AR267" s="11">
        <v>1</v>
      </c>
      <c r="AS267" s="11">
        <v>0</v>
      </c>
      <c r="AT267" s="11">
        <v>8</v>
      </c>
      <c r="AU267" s="11">
        <v>0</v>
      </c>
    </row>
    <row r="268" spans="1:47" ht="15.75" hidden="1" customHeight="1" x14ac:dyDescent="0.25">
      <c r="A268" s="11" t="s">
        <v>7178</v>
      </c>
      <c r="B268" s="11">
        <v>12830123</v>
      </c>
      <c r="C268" s="384" t="s">
        <v>5334</v>
      </c>
      <c r="D268" s="11" t="s">
        <v>6181</v>
      </c>
      <c r="E268" s="11">
        <v>887309</v>
      </c>
      <c r="F268" s="17">
        <v>44473</v>
      </c>
      <c r="G268" s="11" t="s">
        <v>5325</v>
      </c>
      <c r="I268" s="11" t="s">
        <v>4698</v>
      </c>
      <c r="J268" s="11" t="s">
        <v>5326</v>
      </c>
      <c r="K268" s="11">
        <v>41266</v>
      </c>
      <c r="M268" s="91"/>
      <c r="N268" s="91"/>
      <c r="O268" s="91"/>
      <c r="P268" s="91"/>
      <c r="Q268" s="91"/>
      <c r="R268" s="91"/>
      <c r="S268" s="91" t="s">
        <v>7149</v>
      </c>
      <c r="V268" s="92">
        <v>44637</v>
      </c>
      <c r="W268" s="91" t="s">
        <v>6899</v>
      </c>
      <c r="X268" s="91"/>
      <c r="Y268" s="91"/>
      <c r="Z268" s="91"/>
      <c r="AA268" s="91"/>
      <c r="AB268" s="91"/>
      <c r="AC268" s="91"/>
      <c r="AD268" s="91"/>
      <c r="AE268" s="91"/>
      <c r="AF268" s="91"/>
      <c r="AG268" s="91"/>
      <c r="AH268" s="91"/>
      <c r="AI268" s="11">
        <f t="shared" si="17"/>
        <v>41266</v>
      </c>
      <c r="AJ268" s="11">
        <v>89651.85</v>
      </c>
      <c r="AK268" s="249">
        <f t="shared" si="16"/>
        <v>0.46029167273179522</v>
      </c>
      <c r="AM268" s="91"/>
      <c r="AN268" s="91">
        <v>1003322208</v>
      </c>
      <c r="AO268" s="11">
        <v>3.3</v>
      </c>
      <c r="AP268" s="11">
        <v>24</v>
      </c>
      <c r="AQ268" s="11">
        <v>33</v>
      </c>
      <c r="AR268" s="11">
        <v>7</v>
      </c>
      <c r="AS268" s="11">
        <v>15</v>
      </c>
      <c r="AT268" s="11">
        <v>16</v>
      </c>
      <c r="AU268" s="11">
        <v>0</v>
      </c>
    </row>
    <row r="269" spans="1:47" ht="15.75" hidden="1" customHeight="1" x14ac:dyDescent="0.25">
      <c r="A269" s="11" t="s">
        <v>7179</v>
      </c>
      <c r="B269" s="11">
        <v>12991812</v>
      </c>
      <c r="C269" s="1" t="s">
        <v>5328</v>
      </c>
      <c r="D269" s="11" t="s">
        <v>6092</v>
      </c>
      <c r="E269" s="11">
        <v>882281</v>
      </c>
      <c r="F269" s="17">
        <v>44473</v>
      </c>
      <c r="G269" s="11" t="s">
        <v>5325</v>
      </c>
      <c r="I269" s="11" t="s">
        <v>3837</v>
      </c>
      <c r="J269" s="11" t="s">
        <v>506</v>
      </c>
      <c r="K269" s="11">
        <v>20572</v>
      </c>
      <c r="M269" s="91"/>
      <c r="N269" s="91"/>
      <c r="O269" s="91"/>
      <c r="P269" s="91"/>
      <c r="Q269" s="91"/>
      <c r="R269" s="91"/>
      <c r="S269" s="91"/>
      <c r="V269" s="92">
        <v>44622</v>
      </c>
      <c r="W269" s="11" t="s">
        <v>6899</v>
      </c>
      <c r="AI269" s="11">
        <f t="shared" si="17"/>
        <v>800</v>
      </c>
      <c r="AJ269" s="11">
        <v>62439.02</v>
      </c>
      <c r="AK269" s="249">
        <f t="shared" si="16"/>
        <v>1.281250090087897E-2</v>
      </c>
      <c r="AM269" s="91"/>
      <c r="AN269" s="91">
        <v>1003322258</v>
      </c>
      <c r="AO269" s="11">
        <v>3.3</v>
      </c>
      <c r="AP269" s="11">
        <v>11</v>
      </c>
      <c r="AQ269" s="11">
        <v>19</v>
      </c>
      <c r="AR269" s="11">
        <v>0</v>
      </c>
      <c r="AS269" s="11">
        <v>10</v>
      </c>
      <c r="AT269" s="11">
        <v>12</v>
      </c>
      <c r="AU269" s="11">
        <v>0</v>
      </c>
    </row>
    <row r="270" spans="1:47" ht="15.75" hidden="1" customHeight="1" x14ac:dyDescent="0.25">
      <c r="A270" s="11" t="s">
        <v>7180</v>
      </c>
      <c r="B270" s="11">
        <v>13079331</v>
      </c>
      <c r="C270" s="384" t="s">
        <v>5328</v>
      </c>
      <c r="D270" s="11" t="s">
        <v>6092</v>
      </c>
      <c r="E270" s="11">
        <v>1080537</v>
      </c>
      <c r="F270" s="17">
        <v>44473</v>
      </c>
      <c r="G270" s="11" t="s">
        <v>5325</v>
      </c>
      <c r="I270" s="11" t="s">
        <v>5329</v>
      </c>
      <c r="J270" s="11" t="s">
        <v>5326</v>
      </c>
      <c r="K270" s="11">
        <v>24090</v>
      </c>
      <c r="M270" s="91"/>
      <c r="N270" s="91"/>
      <c r="O270" s="91"/>
      <c r="P270" s="91"/>
      <c r="Q270" s="91"/>
      <c r="R270" s="91"/>
      <c r="S270" s="91" t="s">
        <v>7181</v>
      </c>
      <c r="V270" s="92">
        <v>44637</v>
      </c>
      <c r="W270" s="11" t="s">
        <v>6899</v>
      </c>
      <c r="AI270" s="11">
        <f t="shared" si="17"/>
        <v>24090</v>
      </c>
      <c r="AJ270" s="11">
        <v>62439.02</v>
      </c>
      <c r="AK270" s="249">
        <f t="shared" si="16"/>
        <v>0.38581643337771798</v>
      </c>
      <c r="AN270" s="11">
        <v>1003322258</v>
      </c>
      <c r="AO270" s="11">
        <v>3.3</v>
      </c>
      <c r="AP270" s="11">
        <v>15</v>
      </c>
      <c r="AQ270" s="11">
        <v>18</v>
      </c>
      <c r="AR270" s="11">
        <v>6</v>
      </c>
      <c r="AS270" s="11">
        <v>16</v>
      </c>
      <c r="AT270" s="11">
        <v>6</v>
      </c>
      <c r="AU270" s="11">
        <v>0</v>
      </c>
    </row>
    <row r="271" spans="1:47" ht="15.75" hidden="1" customHeight="1" x14ac:dyDescent="0.25">
      <c r="A271" s="11" t="s">
        <v>7182</v>
      </c>
      <c r="B271" s="11">
        <v>13080023</v>
      </c>
      <c r="C271" s="384" t="s">
        <v>5328</v>
      </c>
      <c r="D271" s="11" t="s">
        <v>6092</v>
      </c>
      <c r="E271" s="11">
        <v>1080537</v>
      </c>
      <c r="F271" s="17">
        <v>44473</v>
      </c>
      <c r="G271" s="11" t="s">
        <v>5325</v>
      </c>
      <c r="I271" s="11" t="s">
        <v>5329</v>
      </c>
      <c r="J271" s="11" t="s">
        <v>5326</v>
      </c>
      <c r="K271" s="11">
        <v>12171</v>
      </c>
      <c r="M271" s="91"/>
      <c r="N271" s="91"/>
      <c r="O271" s="91"/>
      <c r="P271" s="91"/>
      <c r="Q271" s="91"/>
      <c r="R271" s="91"/>
      <c r="S271" s="91" t="s">
        <v>7183</v>
      </c>
      <c r="V271" s="92">
        <v>44637</v>
      </c>
      <c r="W271" s="91" t="s">
        <v>6899</v>
      </c>
      <c r="X271" s="91"/>
      <c r="Y271" s="91"/>
      <c r="Z271" s="91"/>
      <c r="AA271" s="91"/>
      <c r="AB271" s="91"/>
      <c r="AC271" s="91"/>
      <c r="AD271" s="91"/>
      <c r="AE271" s="91"/>
      <c r="AF271" s="91"/>
      <c r="AG271" s="91"/>
      <c r="AH271" s="91"/>
      <c r="AI271" s="11">
        <f t="shared" si="17"/>
        <v>12171</v>
      </c>
      <c r="AJ271" s="11">
        <v>62439.02</v>
      </c>
      <c r="AK271" s="249">
        <f t="shared" si="16"/>
        <v>0.19492618558074742</v>
      </c>
      <c r="AM271" s="91"/>
      <c r="AN271" s="91">
        <v>1003322261</v>
      </c>
      <c r="AO271" s="11">
        <v>3.3</v>
      </c>
      <c r="AP271" s="11">
        <v>3</v>
      </c>
      <c r="AQ271" s="11">
        <v>15</v>
      </c>
      <c r="AR271" s="11">
        <v>0</v>
      </c>
      <c r="AS271" s="11">
        <v>1</v>
      </c>
      <c r="AT271" s="11">
        <v>3</v>
      </c>
      <c r="AU271" s="11">
        <v>0</v>
      </c>
    </row>
    <row r="272" spans="1:47" ht="15.75" hidden="1" customHeight="1" x14ac:dyDescent="0.25">
      <c r="A272" s="11" t="s">
        <v>7184</v>
      </c>
      <c r="B272" s="11">
        <v>13082604</v>
      </c>
      <c r="C272" s="384" t="s">
        <v>5328</v>
      </c>
      <c r="D272" s="11" t="s">
        <v>6092</v>
      </c>
      <c r="E272" s="11">
        <v>882281</v>
      </c>
      <c r="F272" s="17">
        <v>44473</v>
      </c>
      <c r="G272" s="11" t="s">
        <v>5325</v>
      </c>
      <c r="I272" s="11" t="s">
        <v>3837</v>
      </c>
      <c r="J272" s="11" t="s">
        <v>5326</v>
      </c>
      <c r="K272" s="11">
        <v>15593</v>
      </c>
      <c r="M272" s="91" t="s">
        <v>7185</v>
      </c>
      <c r="N272" s="91"/>
      <c r="O272" s="91"/>
      <c r="P272" s="91"/>
      <c r="Q272" s="91"/>
      <c r="R272" s="91" t="s">
        <v>7186</v>
      </c>
      <c r="S272" s="91" t="s">
        <v>7141</v>
      </c>
      <c r="V272" s="92">
        <v>44637</v>
      </c>
      <c r="W272" s="91" t="s">
        <v>6899</v>
      </c>
      <c r="X272" s="91"/>
      <c r="Y272" s="91"/>
      <c r="Z272" s="91"/>
      <c r="AA272" s="91"/>
      <c r="AB272" s="91"/>
      <c r="AC272" s="91"/>
      <c r="AD272" s="91"/>
      <c r="AE272" s="91"/>
      <c r="AF272" s="91"/>
      <c r="AG272" s="91"/>
      <c r="AH272" s="91"/>
      <c r="AI272" s="11">
        <f t="shared" si="17"/>
        <v>15593</v>
      </c>
      <c r="AJ272" s="11">
        <v>62439.02</v>
      </c>
      <c r="AK272" s="249">
        <f t="shared" si="16"/>
        <v>0.24973165818425722</v>
      </c>
      <c r="AM272" s="91"/>
      <c r="AN272" s="91">
        <v>1003322261</v>
      </c>
      <c r="AO272" s="11">
        <v>3.3</v>
      </c>
      <c r="AP272" s="11">
        <v>3</v>
      </c>
      <c r="AQ272" s="11">
        <v>9</v>
      </c>
      <c r="AR272" s="11">
        <v>1</v>
      </c>
      <c r="AS272" s="11">
        <v>2</v>
      </c>
      <c r="AT272" s="11">
        <v>11</v>
      </c>
      <c r="AU272" s="11">
        <v>0</v>
      </c>
    </row>
    <row r="273" spans="1:47" ht="15.75" hidden="1" customHeight="1" x14ac:dyDescent="0.25">
      <c r="A273" s="11" t="s">
        <v>7187</v>
      </c>
      <c r="B273" s="11">
        <v>13094651</v>
      </c>
      <c r="C273" s="384" t="s">
        <v>5328</v>
      </c>
      <c r="D273" s="11" t="s">
        <v>6092</v>
      </c>
      <c r="E273" s="11">
        <v>882281</v>
      </c>
      <c r="F273" s="17">
        <v>44473</v>
      </c>
      <c r="G273" s="11" t="s">
        <v>5325</v>
      </c>
      <c r="I273" s="11" t="s">
        <v>3837</v>
      </c>
      <c r="J273" s="11" t="s">
        <v>5326</v>
      </c>
      <c r="K273" s="11">
        <v>19248</v>
      </c>
      <c r="M273" s="91" t="s">
        <v>7188</v>
      </c>
      <c r="N273" s="91"/>
      <c r="O273" s="91"/>
      <c r="P273" s="91"/>
      <c r="Q273" s="91"/>
      <c r="R273" s="91" t="s">
        <v>7189</v>
      </c>
      <c r="S273" s="91" t="s">
        <v>7190</v>
      </c>
      <c r="V273" s="92">
        <v>44637</v>
      </c>
      <c r="W273" s="91" t="s">
        <v>6899</v>
      </c>
      <c r="X273" s="91"/>
      <c r="Y273" s="91"/>
      <c r="Z273" s="91"/>
      <c r="AA273" s="91"/>
      <c r="AB273" s="91"/>
      <c r="AC273" s="91"/>
      <c r="AD273" s="91"/>
      <c r="AE273" s="91"/>
      <c r="AF273" s="91"/>
      <c r="AG273" s="91"/>
      <c r="AH273" s="91"/>
      <c r="AI273" s="11">
        <f t="shared" si="17"/>
        <v>19248</v>
      </c>
      <c r="AJ273" s="11">
        <v>62439.02</v>
      </c>
      <c r="AK273" s="249">
        <f t="shared" si="16"/>
        <v>0.30826877167514805</v>
      </c>
      <c r="AM273" s="91"/>
      <c r="AN273" s="91">
        <v>1003322261</v>
      </c>
      <c r="AO273" s="11">
        <v>3.3</v>
      </c>
      <c r="AP273" s="11">
        <v>9</v>
      </c>
      <c r="AQ273" s="11">
        <v>23</v>
      </c>
      <c r="AR273" s="11">
        <v>0</v>
      </c>
      <c r="AS273" s="11">
        <v>22</v>
      </c>
      <c r="AT273" s="11">
        <v>12</v>
      </c>
      <c r="AU273" s="11">
        <v>0</v>
      </c>
    </row>
    <row r="274" spans="1:47" ht="15.75" hidden="1" customHeight="1" x14ac:dyDescent="0.25">
      <c r="A274" s="11" t="s">
        <v>7191</v>
      </c>
      <c r="B274" s="11">
        <v>13094648</v>
      </c>
      <c r="C274" s="384" t="s">
        <v>5328</v>
      </c>
      <c r="D274" s="11" t="s">
        <v>6092</v>
      </c>
      <c r="E274" s="11">
        <v>882281</v>
      </c>
      <c r="F274" s="17">
        <v>44473</v>
      </c>
      <c r="G274" s="11" t="s">
        <v>5325</v>
      </c>
      <c r="I274" s="11" t="s">
        <v>3837</v>
      </c>
      <c r="J274" s="11" t="s">
        <v>5326</v>
      </c>
      <c r="K274" s="11">
        <v>13607</v>
      </c>
      <c r="M274" s="91"/>
      <c r="N274" s="91"/>
      <c r="O274" s="91"/>
      <c r="P274" s="91"/>
      <c r="Q274" s="91"/>
      <c r="R274" s="91"/>
      <c r="S274" s="91" t="s">
        <v>7192</v>
      </c>
      <c r="V274" s="92">
        <v>44637</v>
      </c>
      <c r="W274" s="91" t="s">
        <v>6899</v>
      </c>
      <c r="X274" s="91"/>
      <c r="Y274" s="91"/>
      <c r="Z274" s="91"/>
      <c r="AA274" s="91"/>
      <c r="AB274" s="91"/>
      <c r="AC274" s="91"/>
      <c r="AD274" s="91"/>
      <c r="AE274" s="91"/>
      <c r="AF274" s="91"/>
      <c r="AG274" s="91"/>
      <c r="AH274" s="91"/>
      <c r="AI274" s="11">
        <f t="shared" si="17"/>
        <v>13607</v>
      </c>
      <c r="AJ274" s="11">
        <v>62439.02</v>
      </c>
      <c r="AK274" s="249">
        <f t="shared" si="16"/>
        <v>0.2179246246978252</v>
      </c>
      <c r="AM274" s="91"/>
      <c r="AN274" s="91">
        <v>1003322261</v>
      </c>
      <c r="AO274" s="11">
        <v>3.3</v>
      </c>
      <c r="AP274" s="11">
        <v>0</v>
      </c>
      <c r="AQ274" s="11">
        <v>10</v>
      </c>
      <c r="AR274" s="11">
        <v>1</v>
      </c>
      <c r="AS274" s="11">
        <v>0</v>
      </c>
      <c r="AT274" s="11">
        <v>11</v>
      </c>
      <c r="AU274" s="11">
        <v>0</v>
      </c>
    </row>
    <row r="275" spans="1:47" ht="15.75" hidden="1" customHeight="1" x14ac:dyDescent="0.25">
      <c r="A275" s="11" t="s">
        <v>7193</v>
      </c>
      <c r="B275" s="11">
        <v>13111866</v>
      </c>
      <c r="C275" s="384" t="s">
        <v>5328</v>
      </c>
      <c r="D275" s="11" t="s">
        <v>6092</v>
      </c>
      <c r="E275" s="11">
        <v>882281</v>
      </c>
      <c r="F275" s="17">
        <v>44473</v>
      </c>
      <c r="G275" s="11" t="s">
        <v>5325</v>
      </c>
      <c r="I275" s="11" t="s">
        <v>3837</v>
      </c>
      <c r="J275" s="11" t="s">
        <v>5326</v>
      </c>
      <c r="K275" s="11">
        <v>17262</v>
      </c>
      <c r="M275" s="91" t="s">
        <v>7194</v>
      </c>
      <c r="N275" s="91"/>
      <c r="O275" s="91"/>
      <c r="P275" s="91"/>
      <c r="Q275" s="91"/>
      <c r="R275" s="91"/>
      <c r="S275" s="91" t="s">
        <v>7149</v>
      </c>
      <c r="V275" s="92">
        <v>44637</v>
      </c>
      <c r="W275" s="91" t="s">
        <v>6899</v>
      </c>
      <c r="X275" s="91"/>
      <c r="Y275" s="91"/>
      <c r="Z275" s="91"/>
      <c r="AA275" s="91"/>
      <c r="AB275" s="91"/>
      <c r="AC275" s="91"/>
      <c r="AD275" s="91"/>
      <c r="AE275" s="91"/>
      <c r="AF275" s="91"/>
      <c r="AG275" s="91"/>
      <c r="AH275" s="91"/>
      <c r="AI275" s="11">
        <f t="shared" si="17"/>
        <v>17262</v>
      </c>
      <c r="AJ275" s="11">
        <v>62439.02</v>
      </c>
      <c r="AK275" s="249">
        <f t="shared" si="16"/>
        <v>0.276461738188716</v>
      </c>
      <c r="AM275" s="91"/>
      <c r="AN275" s="91">
        <v>1003322261</v>
      </c>
      <c r="AO275" s="11">
        <v>3.3</v>
      </c>
      <c r="AP275" s="11">
        <v>6</v>
      </c>
      <c r="AQ275" s="11">
        <v>19</v>
      </c>
      <c r="AR275" s="11">
        <v>0</v>
      </c>
      <c r="AS275" s="11">
        <v>6</v>
      </c>
      <c r="AT275" s="11">
        <v>12</v>
      </c>
      <c r="AU275" s="11">
        <v>0</v>
      </c>
    </row>
    <row r="276" spans="1:47" ht="16.5" hidden="1" customHeight="1" x14ac:dyDescent="0.25">
      <c r="A276" s="11" t="s">
        <v>7195</v>
      </c>
      <c r="B276" s="11">
        <v>13111897</v>
      </c>
      <c r="C276" s="384" t="s">
        <v>5328</v>
      </c>
      <c r="D276" s="11" t="s">
        <v>6092</v>
      </c>
      <c r="E276" s="11">
        <v>1080537</v>
      </c>
      <c r="F276" s="17">
        <v>44473</v>
      </c>
      <c r="G276" s="11" t="s">
        <v>5325</v>
      </c>
      <c r="I276" s="11" t="s">
        <v>5329</v>
      </c>
      <c r="J276" s="11" t="s">
        <v>5326</v>
      </c>
      <c r="K276" s="11">
        <v>11882</v>
      </c>
      <c r="M276" s="91"/>
      <c r="N276" s="91"/>
      <c r="O276" s="91"/>
      <c r="P276" s="91"/>
      <c r="Q276" s="91"/>
      <c r="R276" s="91"/>
      <c r="S276" s="91" t="s">
        <v>7196</v>
      </c>
      <c r="V276" s="92">
        <v>44637</v>
      </c>
      <c r="W276" s="91" t="s">
        <v>7197</v>
      </c>
      <c r="X276" s="91"/>
      <c r="Y276" s="91"/>
      <c r="Z276" s="91"/>
      <c r="AA276" s="91"/>
      <c r="AB276" s="91"/>
      <c r="AC276" s="91"/>
      <c r="AD276" s="91"/>
      <c r="AE276" s="91"/>
      <c r="AF276" s="91"/>
      <c r="AG276" s="91"/>
      <c r="AH276" s="91"/>
      <c r="AI276" s="11">
        <f t="shared" si="17"/>
        <v>11882</v>
      </c>
      <c r="AJ276" s="11">
        <v>62439.02</v>
      </c>
      <c r="AK276" s="249">
        <f t="shared" si="16"/>
        <v>0.19029766963030489</v>
      </c>
      <c r="AN276" s="11">
        <v>1003322269</v>
      </c>
      <c r="AO276" s="11">
        <v>3.3</v>
      </c>
      <c r="AP276" s="11">
        <v>1</v>
      </c>
      <c r="AQ276" s="11">
        <v>20</v>
      </c>
      <c r="AR276" s="11">
        <v>0</v>
      </c>
      <c r="AS276" s="11">
        <v>4</v>
      </c>
      <c r="AT276" s="11">
        <v>6</v>
      </c>
      <c r="AU276" s="11">
        <v>0</v>
      </c>
    </row>
    <row r="277" spans="1:47" ht="16.5" hidden="1" customHeight="1" x14ac:dyDescent="0.25">
      <c r="A277" s="11" t="s">
        <v>7198</v>
      </c>
      <c r="B277" s="11">
        <v>13131341</v>
      </c>
      <c r="C277" s="384" t="s">
        <v>5328</v>
      </c>
      <c r="D277" s="11" t="s">
        <v>6092</v>
      </c>
      <c r="E277" s="11">
        <v>882281</v>
      </c>
      <c r="F277" s="17">
        <v>44473</v>
      </c>
      <c r="G277" s="11" t="s">
        <v>5325</v>
      </c>
      <c r="I277" s="11" t="s">
        <v>3837</v>
      </c>
      <c r="J277" s="11" t="s">
        <v>5326</v>
      </c>
      <c r="K277" s="11">
        <v>14614</v>
      </c>
      <c r="M277" s="91" t="s">
        <v>7199</v>
      </c>
      <c r="N277" s="91"/>
      <c r="O277" s="91"/>
      <c r="P277" s="91"/>
      <c r="Q277" s="91"/>
      <c r="R277" s="91" t="s">
        <v>7200</v>
      </c>
      <c r="S277" s="91" t="s">
        <v>7201</v>
      </c>
      <c r="V277" s="92">
        <v>44637</v>
      </c>
      <c r="W277" s="91" t="s">
        <v>6899</v>
      </c>
      <c r="X277" s="91"/>
      <c r="Y277" s="91"/>
      <c r="Z277" s="91"/>
      <c r="AA277" s="91"/>
      <c r="AB277" s="91"/>
      <c r="AC277" s="91"/>
      <c r="AD277" s="91"/>
      <c r="AE277" s="91"/>
      <c r="AF277" s="91"/>
      <c r="AG277" s="91"/>
      <c r="AH277" s="91"/>
      <c r="AI277" s="11">
        <f t="shared" si="17"/>
        <v>14614</v>
      </c>
      <c r="AJ277" s="11">
        <v>62439.02</v>
      </c>
      <c r="AK277" s="249">
        <f t="shared" si="16"/>
        <v>0.23405236020680659</v>
      </c>
      <c r="AM277" s="91"/>
      <c r="AN277" s="91">
        <v>1003322269</v>
      </c>
      <c r="AO277" s="11">
        <v>3.3</v>
      </c>
      <c r="AP277" s="11">
        <v>2</v>
      </c>
      <c r="AQ277" s="11">
        <v>19</v>
      </c>
      <c r="AR277" s="11">
        <v>0</v>
      </c>
      <c r="AS277" s="11">
        <v>4</v>
      </c>
      <c r="AT277" s="11">
        <v>12</v>
      </c>
      <c r="AU277" s="11">
        <v>0</v>
      </c>
    </row>
    <row r="278" spans="1:47" ht="16.5" hidden="1" customHeight="1" x14ac:dyDescent="0.25">
      <c r="A278" s="11" t="s">
        <v>7202</v>
      </c>
      <c r="B278" s="11">
        <v>13172292</v>
      </c>
      <c r="C278" s="1" t="s">
        <v>5328</v>
      </c>
      <c r="D278" s="11" t="s">
        <v>6092</v>
      </c>
      <c r="E278" s="11">
        <v>882281</v>
      </c>
      <c r="F278" s="17">
        <v>44473</v>
      </c>
      <c r="G278" s="11" t="s">
        <v>5325</v>
      </c>
      <c r="I278" s="11" t="s">
        <v>3837</v>
      </c>
      <c r="J278" s="11" t="s">
        <v>506</v>
      </c>
      <c r="K278" s="11">
        <v>13952</v>
      </c>
      <c r="M278" s="91"/>
      <c r="N278" s="91"/>
      <c r="O278" s="91"/>
      <c r="P278" s="91"/>
      <c r="Q278" s="91"/>
      <c r="R278" s="91"/>
      <c r="S278" s="91"/>
      <c r="V278" s="92">
        <v>44622</v>
      </c>
      <c r="W278" s="11" t="s">
        <v>6899</v>
      </c>
      <c r="AI278" s="11">
        <f t="shared" si="17"/>
        <v>800</v>
      </c>
      <c r="AJ278" s="11">
        <v>62439.02</v>
      </c>
      <c r="AK278" s="249">
        <f t="shared" si="16"/>
        <v>1.281250090087897E-2</v>
      </c>
      <c r="AM278" s="91"/>
      <c r="AN278" s="91">
        <v>1003322269</v>
      </c>
      <c r="AO278" s="11">
        <v>3.3</v>
      </c>
      <c r="AP278" s="11">
        <v>1</v>
      </c>
      <c r="AQ278" s="11">
        <v>30</v>
      </c>
      <c r="AR278" s="11">
        <v>0</v>
      </c>
      <c r="AS278" s="11">
        <v>0</v>
      </c>
      <c r="AT278" s="11">
        <v>12</v>
      </c>
      <c r="AU278" s="11">
        <v>0</v>
      </c>
    </row>
    <row r="279" spans="1:47" ht="16.5" hidden="1" customHeight="1" x14ac:dyDescent="0.25">
      <c r="A279" s="11" t="s">
        <v>7203</v>
      </c>
      <c r="B279" s="11">
        <v>13075174</v>
      </c>
      <c r="C279" s="384" t="s">
        <v>5328</v>
      </c>
      <c r="D279" s="11" t="s">
        <v>5333</v>
      </c>
      <c r="E279" s="11">
        <v>1083564</v>
      </c>
      <c r="F279" s="17">
        <v>44473</v>
      </c>
      <c r="G279" s="11" t="s">
        <v>5325</v>
      </c>
      <c r="I279" s="11" t="s">
        <v>5333</v>
      </c>
      <c r="J279" s="11" t="s">
        <v>5326</v>
      </c>
      <c r="K279" s="11">
        <v>20970</v>
      </c>
      <c r="L279" s="11" t="s">
        <v>3566</v>
      </c>
      <c r="M279" s="91"/>
      <c r="N279" s="91"/>
      <c r="O279" s="91"/>
      <c r="P279" s="91"/>
      <c r="Q279" s="91"/>
      <c r="R279" s="91"/>
      <c r="S279" s="91"/>
      <c r="V279" s="92">
        <v>44637</v>
      </c>
      <c r="W279" s="91" t="s">
        <v>6899</v>
      </c>
      <c r="X279" s="91"/>
      <c r="Y279" s="91"/>
      <c r="Z279" s="91"/>
      <c r="AA279" s="91"/>
      <c r="AB279" s="91"/>
      <c r="AC279" s="91"/>
      <c r="AD279" s="91"/>
      <c r="AE279" s="91"/>
      <c r="AF279" s="91"/>
      <c r="AG279" s="91"/>
      <c r="AH279" s="91"/>
      <c r="AI279" s="11">
        <f t="shared" si="17"/>
        <v>20970</v>
      </c>
      <c r="AJ279" s="11">
        <v>59960.18</v>
      </c>
      <c r="AK279" s="249">
        <f t="shared" si="16"/>
        <v>0.34973210554071049</v>
      </c>
      <c r="AM279" s="91"/>
      <c r="AN279" s="91">
        <v>1003307293</v>
      </c>
      <c r="AO279" s="11">
        <v>3.3</v>
      </c>
      <c r="AP279" s="11">
        <v>1</v>
      </c>
      <c r="AQ279" s="11">
        <v>29</v>
      </c>
      <c r="AR279" s="11">
        <v>4</v>
      </c>
      <c r="AS279" s="11">
        <v>10</v>
      </c>
      <c r="AT279" s="11">
        <v>6</v>
      </c>
      <c r="AU279" s="11">
        <v>0</v>
      </c>
    </row>
    <row r="280" spans="1:47" ht="16.5" hidden="1" customHeight="1" x14ac:dyDescent="0.25">
      <c r="A280" s="11" t="s">
        <v>7204</v>
      </c>
      <c r="B280" s="11">
        <v>13172302</v>
      </c>
      <c r="C280" s="384" t="s">
        <v>5328</v>
      </c>
      <c r="D280" s="11" t="s">
        <v>6092</v>
      </c>
      <c r="E280" s="11">
        <v>1080537</v>
      </c>
      <c r="F280" s="17">
        <v>44473</v>
      </c>
      <c r="G280" s="11" t="s">
        <v>5325</v>
      </c>
      <c r="I280" s="11" t="s">
        <v>5329</v>
      </c>
      <c r="J280" s="11" t="s">
        <v>5326</v>
      </c>
      <c r="K280" s="11">
        <v>22912</v>
      </c>
      <c r="M280" s="91"/>
      <c r="N280" s="91"/>
      <c r="O280" s="91"/>
      <c r="P280" s="91"/>
      <c r="Q280" s="91"/>
      <c r="R280" s="91"/>
      <c r="S280" s="91" t="s">
        <v>7205</v>
      </c>
      <c r="V280" s="92">
        <v>44637</v>
      </c>
      <c r="W280" s="91" t="s">
        <v>6899</v>
      </c>
      <c r="X280" s="91"/>
      <c r="Y280" s="91"/>
      <c r="Z280" s="91"/>
      <c r="AA280" s="91"/>
      <c r="AB280" s="91"/>
      <c r="AC280" s="91"/>
      <c r="AD280" s="91"/>
      <c r="AE280" s="91"/>
      <c r="AF280" s="91"/>
      <c r="AG280" s="91"/>
      <c r="AH280" s="91"/>
      <c r="AI280" s="11">
        <f t="shared" si="17"/>
        <v>22912</v>
      </c>
      <c r="AJ280" s="11">
        <v>62439.02</v>
      </c>
      <c r="AK280" s="249">
        <f t="shared" si="16"/>
        <v>0.3669500258011737</v>
      </c>
      <c r="AM280" s="91"/>
      <c r="AN280" s="91">
        <v>1003322269</v>
      </c>
      <c r="AO280" s="11">
        <v>3.3</v>
      </c>
      <c r="AP280" s="11">
        <v>11</v>
      </c>
      <c r="AQ280" s="11">
        <v>20</v>
      </c>
      <c r="AR280" s="11">
        <v>9</v>
      </c>
      <c r="AS280" s="11">
        <v>14</v>
      </c>
      <c r="AT280" s="11">
        <v>6</v>
      </c>
      <c r="AU280" s="11">
        <v>0</v>
      </c>
    </row>
    <row r="281" spans="1:47" ht="16.5" hidden="1" customHeight="1" x14ac:dyDescent="0.25">
      <c r="A281" s="11" t="s">
        <v>7206</v>
      </c>
      <c r="B281" s="11">
        <v>13181838</v>
      </c>
      <c r="C281" s="384" t="s">
        <v>7207</v>
      </c>
      <c r="D281" s="11" t="s">
        <v>7208</v>
      </c>
      <c r="E281" s="11">
        <v>1054541</v>
      </c>
      <c r="F281" s="17">
        <v>44672</v>
      </c>
      <c r="G281" s="11" t="s">
        <v>5325</v>
      </c>
      <c r="I281" s="11" t="s">
        <v>7208</v>
      </c>
      <c r="J281" s="11" t="s">
        <v>5326</v>
      </c>
      <c r="K281" s="11">
        <v>5800</v>
      </c>
      <c r="M281" s="91"/>
      <c r="N281" s="91"/>
      <c r="O281" s="91"/>
      <c r="P281" s="91"/>
      <c r="Q281" s="91"/>
      <c r="R281" s="91"/>
      <c r="S281" s="91"/>
      <c r="V281" s="92">
        <v>44718</v>
      </c>
      <c r="W281" s="91" t="s">
        <v>6899</v>
      </c>
      <c r="X281" s="91"/>
      <c r="Y281" s="91"/>
      <c r="Z281" s="91"/>
      <c r="AA281" s="91"/>
      <c r="AB281" s="91"/>
      <c r="AC281" s="91"/>
      <c r="AD281" s="91"/>
      <c r="AE281" s="91"/>
      <c r="AF281" s="91"/>
      <c r="AG281" s="91"/>
      <c r="AH281" s="91"/>
      <c r="AI281" s="11">
        <v>5800</v>
      </c>
      <c r="AJ281" s="11">
        <v>59466</v>
      </c>
      <c r="AK281" s="249">
        <v>9.753472572562473E-2</v>
      </c>
      <c r="AM281" s="91"/>
      <c r="AN281" s="91">
        <v>1003520541</v>
      </c>
      <c r="AO281" s="11">
        <v>4</v>
      </c>
    </row>
    <row r="282" spans="1:47" ht="16.5" hidden="1" customHeight="1" x14ac:dyDescent="0.25">
      <c r="A282" s="11" t="s">
        <v>7209</v>
      </c>
      <c r="B282" s="11">
        <v>13181840</v>
      </c>
      <c r="C282" s="384" t="s">
        <v>7207</v>
      </c>
      <c r="D282" s="11" t="s">
        <v>7208</v>
      </c>
      <c r="E282" s="11">
        <v>1054541</v>
      </c>
      <c r="F282" s="17">
        <v>44672</v>
      </c>
      <c r="G282" s="11" t="s">
        <v>5325</v>
      </c>
      <c r="I282" s="11" t="s">
        <v>7208</v>
      </c>
      <c r="J282" s="11" t="s">
        <v>5326</v>
      </c>
      <c r="K282" s="11">
        <v>5800</v>
      </c>
      <c r="M282" s="91"/>
      <c r="N282" s="91"/>
      <c r="O282" s="91"/>
      <c r="P282" s="91"/>
      <c r="Q282" s="91"/>
      <c r="R282" s="91"/>
      <c r="S282" s="91"/>
      <c r="V282" s="92">
        <v>44718</v>
      </c>
      <c r="W282" s="91" t="s">
        <v>6899</v>
      </c>
      <c r="X282" s="91"/>
      <c r="Y282" s="91"/>
      <c r="Z282" s="91"/>
      <c r="AA282" s="91"/>
      <c r="AB282" s="91"/>
      <c r="AC282" s="91"/>
      <c r="AD282" s="91"/>
      <c r="AE282" s="91"/>
      <c r="AF282" s="91"/>
      <c r="AG282" s="91"/>
      <c r="AH282" s="91"/>
      <c r="AI282" s="11">
        <v>5800</v>
      </c>
      <c r="AJ282" s="11">
        <v>59466</v>
      </c>
      <c r="AK282" s="249">
        <v>9.753472572562473E-2</v>
      </c>
      <c r="AM282" s="91"/>
      <c r="AN282" s="91">
        <v>1003520527</v>
      </c>
      <c r="AO282" s="11">
        <v>4</v>
      </c>
    </row>
    <row r="283" spans="1:47" ht="16.5" hidden="1" customHeight="1" x14ac:dyDescent="0.25">
      <c r="A283" s="11" t="s">
        <v>7210</v>
      </c>
      <c r="B283" s="11">
        <v>13641019</v>
      </c>
      <c r="C283" s="1" t="s">
        <v>5334</v>
      </c>
      <c r="D283" s="11" t="s">
        <v>4698</v>
      </c>
      <c r="E283" s="11">
        <v>1005462</v>
      </c>
      <c r="F283" s="17">
        <v>45540</v>
      </c>
      <c r="G283" s="11" t="s">
        <v>5325</v>
      </c>
      <c r="H283" s="11">
        <v>1145825</v>
      </c>
      <c r="J283" s="11" t="s">
        <v>506</v>
      </c>
      <c r="K283" s="11">
        <v>800</v>
      </c>
      <c r="M283" s="91"/>
      <c r="N283" s="91"/>
      <c r="O283" s="91"/>
      <c r="P283" s="91"/>
      <c r="Q283" s="91"/>
      <c r="R283" s="91"/>
      <c r="S283" s="91"/>
      <c r="V283" s="92">
        <v>45610</v>
      </c>
      <c r="W283" s="91"/>
      <c r="X283" s="91"/>
      <c r="Y283" s="91"/>
      <c r="Z283" s="91"/>
      <c r="AA283" s="91"/>
      <c r="AB283" s="91" t="s">
        <v>7211</v>
      </c>
      <c r="AC283" s="91"/>
      <c r="AD283" s="91"/>
      <c r="AE283" s="91"/>
      <c r="AF283" s="91"/>
      <c r="AG283" s="91"/>
      <c r="AH283" s="91"/>
      <c r="AI283" s="11">
        <v>800</v>
      </c>
      <c r="AK283" s="249"/>
      <c r="AM283" s="91" t="s">
        <v>7212</v>
      </c>
      <c r="AN283" s="91">
        <v>1004410172</v>
      </c>
      <c r="AO283" s="11">
        <v>5</v>
      </c>
    </row>
    <row r="284" spans="1:47" ht="16.5" customHeight="1" x14ac:dyDescent="0.25">
      <c r="A284" s="11" t="s">
        <v>7213</v>
      </c>
      <c r="B284" s="11">
        <v>13633807</v>
      </c>
      <c r="C284" s="384" t="s">
        <v>5334</v>
      </c>
      <c r="D284" s="11" t="s">
        <v>4698</v>
      </c>
      <c r="E284" s="11" t="s">
        <v>3978</v>
      </c>
      <c r="F284" s="17">
        <v>45540</v>
      </c>
      <c r="G284" s="11" t="s">
        <v>5325</v>
      </c>
      <c r="H284" s="11">
        <v>1145825</v>
      </c>
      <c r="J284" s="11" t="s">
        <v>5326</v>
      </c>
      <c r="K284" s="11">
        <v>29981</v>
      </c>
      <c r="M284" s="91" t="s">
        <v>12</v>
      </c>
      <c r="N284" s="91"/>
      <c r="O284" s="91"/>
      <c r="P284" s="91"/>
      <c r="Q284" s="91"/>
      <c r="R284" s="91"/>
      <c r="S284" s="91"/>
      <c r="V284" s="92">
        <v>45610</v>
      </c>
      <c r="W284" s="91"/>
      <c r="X284" s="91"/>
      <c r="Y284" s="91"/>
      <c r="Z284" s="91"/>
      <c r="AA284" s="91"/>
      <c r="AB284" s="91" t="s">
        <v>7214</v>
      </c>
      <c r="AC284" s="11" t="s">
        <v>7215</v>
      </c>
      <c r="AD284" s="91"/>
      <c r="AE284" s="91"/>
      <c r="AF284" s="91"/>
      <c r="AG284" s="91"/>
      <c r="AH284" s="91"/>
      <c r="AI284" s="11">
        <v>29981</v>
      </c>
      <c r="AK284" s="249"/>
      <c r="AM284" s="91" t="s">
        <v>7212</v>
      </c>
      <c r="AN284" s="91">
        <v>1004410172</v>
      </c>
      <c r="AO284" s="11">
        <v>5</v>
      </c>
    </row>
    <row r="285" spans="1:47" ht="16.5" hidden="1" customHeight="1" x14ac:dyDescent="0.25">
      <c r="A285" s="11" t="s">
        <v>7216</v>
      </c>
      <c r="B285" s="11">
        <v>13606247</v>
      </c>
      <c r="C285" s="384" t="s">
        <v>5334</v>
      </c>
      <c r="D285" s="11" t="s">
        <v>4698</v>
      </c>
      <c r="E285" s="11" t="s">
        <v>3978</v>
      </c>
      <c r="F285" s="17">
        <v>45540</v>
      </c>
      <c r="G285" s="11" t="s">
        <v>5325</v>
      </c>
      <c r="H285" s="11">
        <v>1145825</v>
      </c>
      <c r="J285" s="11" t="s">
        <v>5326</v>
      </c>
      <c r="K285" s="11">
        <v>18060</v>
      </c>
      <c r="L285" s="11" t="s">
        <v>3566</v>
      </c>
      <c r="M285" s="91"/>
      <c r="N285" s="91"/>
      <c r="O285" s="91"/>
      <c r="P285" s="91"/>
      <c r="Q285" s="91"/>
      <c r="R285" s="91"/>
      <c r="S285" s="91"/>
      <c r="V285" s="92">
        <v>45610</v>
      </c>
      <c r="W285" s="91"/>
      <c r="X285" s="91"/>
      <c r="Y285" s="91"/>
      <c r="Z285" s="91"/>
      <c r="AA285" s="91"/>
      <c r="AB285" s="91" t="s">
        <v>7217</v>
      </c>
      <c r="AD285" s="91"/>
      <c r="AE285" s="91"/>
      <c r="AF285" s="91"/>
      <c r="AG285" s="91"/>
      <c r="AH285" s="91"/>
      <c r="AI285" s="11">
        <v>18060</v>
      </c>
      <c r="AK285" s="249"/>
      <c r="AM285" s="91" t="s">
        <v>7212</v>
      </c>
      <c r="AN285" s="91">
        <v>1004410172</v>
      </c>
      <c r="AO285" s="11">
        <v>5</v>
      </c>
    </row>
    <row r="286" spans="1:47" ht="16.5" customHeight="1" x14ac:dyDescent="0.25">
      <c r="A286" s="11" t="s">
        <v>7218</v>
      </c>
      <c r="B286" s="11">
        <v>13479654</v>
      </c>
      <c r="C286" s="384" t="s">
        <v>5334</v>
      </c>
      <c r="D286" s="11" t="s">
        <v>4698</v>
      </c>
      <c r="E286" s="11">
        <v>1005462</v>
      </c>
      <c r="F286" s="17">
        <v>45540</v>
      </c>
      <c r="G286" s="11" t="s">
        <v>5325</v>
      </c>
      <c r="H286" s="11">
        <v>1145825</v>
      </c>
      <c r="J286" s="11" t="s">
        <v>5326</v>
      </c>
      <c r="K286" s="11">
        <v>24408</v>
      </c>
      <c r="L286" s="11" t="s">
        <v>3566</v>
      </c>
      <c r="M286" s="91" t="s">
        <v>12</v>
      </c>
      <c r="N286" s="91"/>
      <c r="O286" s="91"/>
      <c r="P286" s="91"/>
      <c r="Q286" s="91"/>
      <c r="R286" s="91"/>
      <c r="S286" s="91"/>
      <c r="V286" s="92">
        <v>45610</v>
      </c>
      <c r="W286" s="91"/>
      <c r="X286" s="91"/>
      <c r="Y286" s="91"/>
      <c r="Z286" s="91"/>
      <c r="AA286" s="91"/>
      <c r="AB286" s="91" t="s">
        <v>7219</v>
      </c>
      <c r="AC286" s="34" t="s">
        <v>7220</v>
      </c>
      <c r="AD286" s="91"/>
      <c r="AE286" s="91"/>
      <c r="AF286" s="91"/>
      <c r="AG286" s="91"/>
      <c r="AH286" s="91"/>
      <c r="AI286" s="11">
        <v>24408</v>
      </c>
      <c r="AK286" s="249"/>
      <c r="AM286" s="91">
        <v>423</v>
      </c>
      <c r="AN286" s="91">
        <v>1004410172</v>
      </c>
      <c r="AO286" s="11">
        <v>5</v>
      </c>
    </row>
    <row r="287" spans="1:47" ht="16.5" hidden="1" customHeight="1" x14ac:dyDescent="0.25">
      <c r="A287" s="11" t="s">
        <v>7221</v>
      </c>
      <c r="B287" s="11">
        <v>13416373</v>
      </c>
      <c r="C287" s="384" t="s">
        <v>6160</v>
      </c>
      <c r="D287" s="11" t="s">
        <v>5294</v>
      </c>
      <c r="E287" s="11">
        <v>1058252</v>
      </c>
      <c r="F287" s="17">
        <v>45540</v>
      </c>
      <c r="G287" s="11" t="s">
        <v>5325</v>
      </c>
      <c r="J287" s="11" t="s">
        <v>5326</v>
      </c>
      <c r="K287" s="11">
        <v>26720</v>
      </c>
      <c r="L287" s="11" t="s">
        <v>3566</v>
      </c>
      <c r="M287" s="91"/>
      <c r="N287" s="91"/>
      <c r="O287" s="91"/>
      <c r="P287" s="91"/>
      <c r="Q287" s="91"/>
      <c r="R287" s="91"/>
      <c r="S287" s="91"/>
      <c r="V287" s="92">
        <v>45610</v>
      </c>
      <c r="W287" s="91"/>
      <c r="X287" s="91"/>
      <c r="Y287" s="91"/>
      <c r="Z287" s="91"/>
      <c r="AA287" s="91"/>
      <c r="AB287" s="91" t="s">
        <v>7222</v>
      </c>
      <c r="AD287" s="91"/>
      <c r="AE287" s="91"/>
      <c r="AF287" s="91"/>
      <c r="AG287" s="91"/>
      <c r="AH287" s="91"/>
      <c r="AI287" s="11">
        <v>26720</v>
      </c>
      <c r="AK287" s="249"/>
      <c r="AM287" s="91" t="s">
        <v>7223</v>
      </c>
      <c r="AN287" s="91">
        <v>1004410172</v>
      </c>
      <c r="AO287" s="11">
        <v>5</v>
      </c>
    </row>
    <row r="288" spans="1:47" ht="16.5" hidden="1" customHeight="1" x14ac:dyDescent="0.25">
      <c r="A288" s="11" t="s">
        <v>7224</v>
      </c>
      <c r="B288" s="11">
        <v>13567257</v>
      </c>
      <c r="C288" s="1" t="s">
        <v>5328</v>
      </c>
      <c r="D288" s="11" t="s">
        <v>3837</v>
      </c>
      <c r="E288" s="11">
        <v>1176919</v>
      </c>
      <c r="F288" s="17">
        <v>45540</v>
      </c>
      <c r="G288" s="11" t="s">
        <v>5325</v>
      </c>
      <c r="H288" s="11">
        <v>1145826</v>
      </c>
      <c r="J288" s="11" t="s">
        <v>506</v>
      </c>
      <c r="K288" s="11">
        <v>800</v>
      </c>
      <c r="L288" s="11" t="s">
        <v>3566</v>
      </c>
      <c r="M288" s="91"/>
      <c r="N288" s="91"/>
      <c r="O288" s="91"/>
      <c r="P288" s="91"/>
      <c r="Q288" s="91"/>
      <c r="R288" s="91"/>
      <c r="S288" s="91"/>
      <c r="V288" s="92">
        <v>45610</v>
      </c>
      <c r="W288" s="91"/>
      <c r="X288" s="91"/>
      <c r="Y288" s="91"/>
      <c r="Z288" s="91"/>
      <c r="AA288" s="91"/>
      <c r="AB288" s="91" t="s">
        <v>7225</v>
      </c>
      <c r="AD288" s="91"/>
      <c r="AE288" s="91"/>
      <c r="AF288" s="91"/>
      <c r="AG288" s="91"/>
      <c r="AH288" s="91"/>
      <c r="AI288" s="11">
        <v>800</v>
      </c>
      <c r="AK288" s="249"/>
      <c r="AM288" s="91" t="s">
        <v>7226</v>
      </c>
      <c r="AN288" s="91">
        <v>1004410001</v>
      </c>
      <c r="AO288" s="11">
        <v>5</v>
      </c>
    </row>
    <row r="289" spans="1:41" ht="16.5" customHeight="1" x14ac:dyDescent="0.25">
      <c r="A289" s="11" t="s">
        <v>7227</v>
      </c>
      <c r="B289" s="11">
        <v>13572029</v>
      </c>
      <c r="C289" s="384" t="s">
        <v>5328</v>
      </c>
      <c r="D289" s="11" t="s">
        <v>3837</v>
      </c>
      <c r="E289" s="11">
        <v>1176919</v>
      </c>
      <c r="F289" s="17">
        <v>45540</v>
      </c>
      <c r="G289" s="11" t="s">
        <v>5325</v>
      </c>
      <c r="H289" s="11">
        <v>1145826</v>
      </c>
      <c r="J289" s="11" t="s">
        <v>5326</v>
      </c>
      <c r="K289" s="11">
        <v>13206</v>
      </c>
      <c r="M289" s="91" t="s">
        <v>12</v>
      </c>
      <c r="N289" s="91"/>
      <c r="O289" s="91"/>
      <c r="P289" s="91"/>
      <c r="Q289" s="91"/>
      <c r="R289" s="91"/>
      <c r="S289" s="91"/>
      <c r="V289" s="92">
        <v>45610</v>
      </c>
      <c r="W289" s="91"/>
      <c r="X289" s="91"/>
      <c r="Y289" s="91"/>
      <c r="Z289" s="91"/>
      <c r="AA289" s="91"/>
      <c r="AB289" s="91" t="s">
        <v>7228</v>
      </c>
      <c r="AC289" s="11" t="s">
        <v>7229</v>
      </c>
      <c r="AD289" s="91"/>
      <c r="AE289" s="91"/>
      <c r="AF289" s="91"/>
      <c r="AG289" s="91"/>
      <c r="AH289" s="91"/>
      <c r="AI289" s="11">
        <v>13206</v>
      </c>
      <c r="AK289" s="249"/>
      <c r="AM289" s="91" t="s">
        <v>7226</v>
      </c>
      <c r="AN289" s="91">
        <v>1004410001</v>
      </c>
      <c r="AO289" s="11">
        <v>5</v>
      </c>
    </row>
    <row r="290" spans="1:41" ht="16.5" hidden="1" customHeight="1" x14ac:dyDescent="0.25">
      <c r="A290" s="11" t="s">
        <v>7230</v>
      </c>
      <c r="B290" s="11">
        <v>13558462</v>
      </c>
      <c r="C290" s="1" t="s">
        <v>5328</v>
      </c>
      <c r="D290" s="11" t="s">
        <v>3837</v>
      </c>
      <c r="E290" s="11">
        <v>1176919</v>
      </c>
      <c r="F290" s="17">
        <v>45540</v>
      </c>
      <c r="G290" s="11" t="s">
        <v>5325</v>
      </c>
      <c r="H290" s="11">
        <v>1145826</v>
      </c>
      <c r="J290" s="11" t="s">
        <v>506</v>
      </c>
      <c r="K290" s="11">
        <v>800</v>
      </c>
      <c r="M290" s="91"/>
      <c r="N290" s="91"/>
      <c r="O290" s="91"/>
      <c r="P290" s="91"/>
      <c r="Q290" s="91"/>
      <c r="R290" s="91"/>
      <c r="S290" s="91"/>
      <c r="V290" s="92">
        <v>45610</v>
      </c>
      <c r="W290" s="91"/>
      <c r="X290" s="91"/>
      <c r="Y290" s="91"/>
      <c r="Z290" s="91"/>
      <c r="AA290" s="91"/>
      <c r="AB290" s="91" t="s">
        <v>7231</v>
      </c>
      <c r="AD290" s="91"/>
      <c r="AE290" s="91"/>
      <c r="AF290" s="91"/>
      <c r="AG290" s="91"/>
      <c r="AH290" s="91"/>
      <c r="AI290" s="11">
        <v>800</v>
      </c>
      <c r="AK290" s="249"/>
      <c r="AM290" s="91" t="s">
        <v>7226</v>
      </c>
      <c r="AN290" s="91">
        <v>1004410001</v>
      </c>
      <c r="AO290" s="11">
        <v>5</v>
      </c>
    </row>
    <row r="291" spans="1:41" ht="16.5" customHeight="1" x14ac:dyDescent="0.25">
      <c r="A291" s="11" t="s">
        <v>7232</v>
      </c>
      <c r="B291" s="11">
        <v>13479750</v>
      </c>
      <c r="C291" s="384" t="s">
        <v>5328</v>
      </c>
      <c r="D291" s="11" t="s">
        <v>3837</v>
      </c>
      <c r="E291" s="11">
        <v>1176919</v>
      </c>
      <c r="F291" s="17">
        <v>45540</v>
      </c>
      <c r="G291" s="11" t="s">
        <v>5325</v>
      </c>
      <c r="H291" s="11">
        <v>1145826</v>
      </c>
      <c r="J291" s="11" t="s">
        <v>5326</v>
      </c>
      <c r="K291" s="11">
        <v>18502</v>
      </c>
      <c r="M291" s="91" t="s">
        <v>12</v>
      </c>
      <c r="N291" s="91"/>
      <c r="O291" s="91"/>
      <c r="P291" s="91"/>
      <c r="Q291" s="91"/>
      <c r="R291" s="91"/>
      <c r="S291" s="91"/>
      <c r="V291" s="92">
        <v>45610</v>
      </c>
      <c r="W291" s="91"/>
      <c r="X291" s="91"/>
      <c r="Y291" s="91"/>
      <c r="Z291" s="91"/>
      <c r="AA291" s="91"/>
      <c r="AB291" s="91" t="s">
        <v>7233</v>
      </c>
      <c r="AC291" s="11" t="s">
        <v>7234</v>
      </c>
      <c r="AD291" s="91"/>
      <c r="AE291" s="91"/>
      <c r="AF291" s="91"/>
      <c r="AG291" s="91"/>
      <c r="AH291" s="91"/>
      <c r="AI291" s="11">
        <v>18502</v>
      </c>
      <c r="AK291" s="249"/>
      <c r="AM291" s="91" t="s">
        <v>7226</v>
      </c>
      <c r="AN291" s="91">
        <v>1004410001</v>
      </c>
      <c r="AO291" s="11">
        <v>5</v>
      </c>
    </row>
    <row r="292" spans="1:41" ht="16.5" hidden="1" customHeight="1" x14ac:dyDescent="0.25">
      <c r="A292" s="11" t="s">
        <v>7235</v>
      </c>
      <c r="B292" s="11">
        <v>13460772</v>
      </c>
      <c r="C292" s="384" t="s">
        <v>5328</v>
      </c>
      <c r="D292" s="11" t="s">
        <v>3837</v>
      </c>
      <c r="E292" s="11">
        <v>882281</v>
      </c>
      <c r="F292" s="17">
        <v>45540</v>
      </c>
      <c r="G292" s="11" t="s">
        <v>5325</v>
      </c>
      <c r="J292" s="11" t="s">
        <v>5326</v>
      </c>
      <c r="K292" s="11">
        <v>15938</v>
      </c>
      <c r="M292" s="91"/>
      <c r="N292" s="91"/>
      <c r="O292" s="91"/>
      <c r="P292" s="91"/>
      <c r="Q292" s="91"/>
      <c r="R292" s="91"/>
      <c r="S292" s="91"/>
      <c r="V292" s="92">
        <v>45610</v>
      </c>
      <c r="W292" s="91"/>
      <c r="X292" s="91"/>
      <c r="Y292" s="91"/>
      <c r="Z292" s="91"/>
      <c r="AA292" s="91"/>
      <c r="AB292" s="91" t="s">
        <v>7236</v>
      </c>
      <c r="AD292" s="91"/>
      <c r="AE292" s="91"/>
      <c r="AF292" s="91"/>
      <c r="AG292" s="91"/>
      <c r="AH292" s="91"/>
      <c r="AI292" s="11">
        <v>15938</v>
      </c>
      <c r="AK292" s="249"/>
      <c r="AM292" s="91" t="s">
        <v>7237</v>
      </c>
      <c r="AN292" s="91">
        <v>1004410001</v>
      </c>
      <c r="AO292" s="11">
        <v>5</v>
      </c>
    </row>
    <row r="293" spans="1:41" ht="16.5" hidden="1" customHeight="1" x14ac:dyDescent="0.25">
      <c r="A293" s="11" t="s">
        <v>7238</v>
      </c>
      <c r="B293" s="11">
        <v>13567159</v>
      </c>
      <c r="C293" s="384" t="s">
        <v>33</v>
      </c>
      <c r="D293" s="11" t="s">
        <v>56</v>
      </c>
      <c r="E293" s="11" t="s">
        <v>2671</v>
      </c>
      <c r="F293" s="17">
        <v>45540</v>
      </c>
      <c r="G293" s="11" t="s">
        <v>5325</v>
      </c>
      <c r="H293" s="11">
        <v>1145824</v>
      </c>
      <c r="J293" s="11" t="s">
        <v>5326</v>
      </c>
      <c r="K293" s="11">
        <v>14645</v>
      </c>
      <c r="M293" s="91"/>
      <c r="N293" s="91"/>
      <c r="O293" s="91"/>
      <c r="P293" s="91"/>
      <c r="Q293" s="91"/>
      <c r="R293" s="91"/>
      <c r="S293" s="91"/>
      <c r="V293" s="92">
        <v>45610</v>
      </c>
      <c r="W293" s="91"/>
      <c r="X293" s="91"/>
      <c r="Y293" s="91"/>
      <c r="Z293" s="91"/>
      <c r="AA293" s="91"/>
      <c r="AB293" s="91" t="s">
        <v>7240</v>
      </c>
      <c r="AD293" s="91"/>
      <c r="AE293" s="91"/>
      <c r="AF293" s="91"/>
      <c r="AG293" s="91"/>
      <c r="AH293" s="91"/>
      <c r="AI293" s="11">
        <v>14645</v>
      </c>
      <c r="AK293" s="249"/>
      <c r="AM293" s="91" t="s">
        <v>7241</v>
      </c>
      <c r="AN293" s="91">
        <v>1004410005</v>
      </c>
      <c r="AO293" s="11">
        <v>5</v>
      </c>
    </row>
    <row r="294" spans="1:41" ht="16.5" hidden="1" customHeight="1" x14ac:dyDescent="0.25">
      <c r="A294" s="11" t="s">
        <v>7242</v>
      </c>
      <c r="B294" s="11">
        <v>13558450</v>
      </c>
      <c r="C294" s="1" t="s">
        <v>33</v>
      </c>
      <c r="D294" s="11" t="s">
        <v>56</v>
      </c>
      <c r="E294" s="11" t="s">
        <v>2671</v>
      </c>
      <c r="F294" s="17">
        <v>45540</v>
      </c>
      <c r="G294" s="11" t="s">
        <v>5325</v>
      </c>
      <c r="H294" s="11">
        <v>1145824</v>
      </c>
      <c r="J294" s="11" t="s">
        <v>506</v>
      </c>
      <c r="K294" s="11">
        <v>800</v>
      </c>
      <c r="M294" s="91"/>
      <c r="N294" s="91"/>
      <c r="O294" s="91"/>
      <c r="P294" s="91"/>
      <c r="Q294" s="91"/>
      <c r="R294" s="91"/>
      <c r="S294" s="91"/>
      <c r="V294" s="92">
        <v>45610</v>
      </c>
      <c r="W294" s="91"/>
      <c r="X294" s="91"/>
      <c r="Y294" s="91"/>
      <c r="Z294" s="91"/>
      <c r="AA294" s="91"/>
      <c r="AB294" s="91" t="s">
        <v>7243</v>
      </c>
      <c r="AD294" s="91"/>
      <c r="AE294" s="91"/>
      <c r="AF294" s="91"/>
      <c r="AG294" s="91"/>
      <c r="AH294" s="91"/>
      <c r="AI294" s="11">
        <v>800</v>
      </c>
      <c r="AK294" s="249"/>
      <c r="AM294" s="91" t="s">
        <v>7241</v>
      </c>
      <c r="AN294" s="91">
        <v>1004410005</v>
      </c>
      <c r="AO294" s="11">
        <v>5</v>
      </c>
    </row>
    <row r="295" spans="1:41" ht="16.5" hidden="1" customHeight="1" x14ac:dyDescent="0.25">
      <c r="A295" s="11" t="s">
        <v>7244</v>
      </c>
      <c r="B295" s="11">
        <v>13567156</v>
      </c>
      <c r="C295" s="384" t="s">
        <v>33</v>
      </c>
      <c r="D295" s="11" t="s">
        <v>56</v>
      </c>
      <c r="E295" s="11">
        <v>1137349</v>
      </c>
      <c r="F295" s="17">
        <v>45540</v>
      </c>
      <c r="G295" s="11" t="s">
        <v>5325</v>
      </c>
      <c r="H295" s="11">
        <v>1145824</v>
      </c>
      <c r="J295" s="11" t="s">
        <v>5326</v>
      </c>
      <c r="K295" s="11">
        <v>10790</v>
      </c>
      <c r="M295" s="91"/>
      <c r="N295" s="91"/>
      <c r="O295" s="91"/>
      <c r="P295" s="91"/>
      <c r="Q295" s="91"/>
      <c r="R295" s="91"/>
      <c r="S295" s="91"/>
      <c r="V295" s="92">
        <v>45610</v>
      </c>
      <c r="W295" s="91"/>
      <c r="X295" s="91"/>
      <c r="Y295" s="91"/>
      <c r="Z295" s="91"/>
      <c r="AA295" s="91"/>
      <c r="AB295" s="91" t="s">
        <v>7245</v>
      </c>
      <c r="AC295" s="11" t="s">
        <v>7246</v>
      </c>
      <c r="AD295" s="91"/>
      <c r="AE295" s="91"/>
      <c r="AF295" s="91"/>
      <c r="AG295" s="91"/>
      <c r="AH295" s="91"/>
      <c r="AI295" s="11">
        <v>10790</v>
      </c>
      <c r="AK295" s="249"/>
      <c r="AM295" s="91" t="s">
        <v>7241</v>
      </c>
      <c r="AN295" s="91">
        <v>1004410005</v>
      </c>
      <c r="AO295" s="11">
        <v>5</v>
      </c>
    </row>
    <row r="296" spans="1:41" ht="16.5" customHeight="1" x14ac:dyDescent="0.25">
      <c r="A296" s="11" t="s">
        <v>7247</v>
      </c>
      <c r="B296" s="11">
        <v>13509985</v>
      </c>
      <c r="C296" s="384" t="s">
        <v>33</v>
      </c>
      <c r="D296" s="11" t="s">
        <v>56</v>
      </c>
      <c r="E296" s="11" t="s">
        <v>2671</v>
      </c>
      <c r="F296" s="17">
        <v>45540</v>
      </c>
      <c r="G296" s="11" t="s">
        <v>5325</v>
      </c>
      <c r="H296" s="11">
        <v>1145824</v>
      </c>
      <c r="J296" s="11" t="s">
        <v>5326</v>
      </c>
      <c r="K296" s="11">
        <v>13820</v>
      </c>
      <c r="M296" s="91" t="s">
        <v>12</v>
      </c>
      <c r="N296" s="91"/>
      <c r="O296" s="91"/>
      <c r="P296" s="91"/>
      <c r="Q296" s="91"/>
      <c r="R296" s="91"/>
      <c r="S296" s="91"/>
      <c r="V296" s="92">
        <v>45610</v>
      </c>
      <c r="W296" s="91"/>
      <c r="X296" s="91"/>
      <c r="Y296" s="91"/>
      <c r="Z296" s="91"/>
      <c r="AA296" s="91"/>
      <c r="AB296" s="91" t="s">
        <v>7248</v>
      </c>
      <c r="AD296" s="91"/>
      <c r="AE296" s="91"/>
      <c r="AF296" s="91"/>
      <c r="AG296" s="91"/>
      <c r="AH296" s="91"/>
      <c r="AI296" s="11">
        <v>13820</v>
      </c>
      <c r="AK296" s="249"/>
      <c r="AM296" s="91" t="s">
        <v>7241</v>
      </c>
      <c r="AN296" s="91">
        <v>1004410005</v>
      </c>
      <c r="AO296" s="11">
        <v>5</v>
      </c>
    </row>
    <row r="297" spans="1:41" ht="16.5" hidden="1" customHeight="1" x14ac:dyDescent="0.25">
      <c r="A297" s="11" t="s">
        <v>7249</v>
      </c>
      <c r="B297" s="11">
        <v>13172281</v>
      </c>
      <c r="C297" s="384" t="s">
        <v>33</v>
      </c>
      <c r="D297" s="11" t="s">
        <v>56</v>
      </c>
      <c r="E297" s="11">
        <v>1061431</v>
      </c>
      <c r="F297" s="17">
        <v>45540</v>
      </c>
      <c r="G297" s="11" t="s">
        <v>5325</v>
      </c>
      <c r="J297" s="11" t="s">
        <v>5326</v>
      </c>
      <c r="K297" s="11">
        <v>10460</v>
      </c>
      <c r="M297" s="91"/>
      <c r="N297" s="91"/>
      <c r="O297" s="91"/>
      <c r="P297" s="91"/>
      <c r="Q297" s="91"/>
      <c r="R297" s="91"/>
      <c r="S297" s="91"/>
      <c r="V297" s="92">
        <v>45610</v>
      </c>
      <c r="W297" s="91"/>
      <c r="X297" s="91"/>
      <c r="Y297" s="91"/>
      <c r="Z297" s="91"/>
      <c r="AA297" s="91"/>
      <c r="AB297" s="91" t="s">
        <v>7250</v>
      </c>
      <c r="AC297" s="11" t="s">
        <v>7251</v>
      </c>
      <c r="AD297" s="91"/>
      <c r="AE297" s="91"/>
      <c r="AF297" s="91"/>
      <c r="AG297" s="91"/>
      <c r="AH297" s="91"/>
      <c r="AI297" s="11">
        <v>10460</v>
      </c>
      <c r="AK297" s="249"/>
      <c r="AM297" s="91" t="s">
        <v>7237</v>
      </c>
      <c r="AN297" s="91">
        <v>1004410005</v>
      </c>
      <c r="AO297" s="11">
        <v>5</v>
      </c>
    </row>
    <row r="298" spans="1:41" ht="16.5" customHeight="1" x14ac:dyDescent="0.25">
      <c r="A298" s="11" t="s">
        <v>7252</v>
      </c>
      <c r="B298" s="11" t="s">
        <v>7253</v>
      </c>
      <c r="C298" s="384" t="s">
        <v>5328</v>
      </c>
      <c r="D298" s="11" t="s">
        <v>5333</v>
      </c>
      <c r="E298" s="11" t="s">
        <v>3834</v>
      </c>
      <c r="F298" s="17">
        <v>45587</v>
      </c>
      <c r="G298" s="11" t="s">
        <v>5325</v>
      </c>
      <c r="J298" s="11" t="s">
        <v>5326</v>
      </c>
      <c r="K298" s="11">
        <v>20488</v>
      </c>
      <c r="M298" s="91" t="s">
        <v>12</v>
      </c>
      <c r="N298" s="91"/>
      <c r="O298" s="91"/>
      <c r="P298" s="91"/>
      <c r="Q298" s="91"/>
      <c r="R298" s="91"/>
      <c r="S298" s="91"/>
      <c r="V298" s="92">
        <v>45624</v>
      </c>
      <c r="W298" s="91"/>
      <c r="X298" s="91"/>
      <c r="Y298" s="91"/>
      <c r="Z298" s="91"/>
      <c r="AA298" s="91"/>
      <c r="AB298" s="91"/>
      <c r="AC298" s="91"/>
      <c r="AD298" s="91"/>
      <c r="AE298" s="91"/>
      <c r="AF298" s="91"/>
      <c r="AG298" s="91"/>
      <c r="AH298" s="91"/>
      <c r="AI298" s="11">
        <v>20488</v>
      </c>
      <c r="AK298" s="249"/>
      <c r="AM298" s="91"/>
      <c r="AN298" s="91"/>
      <c r="AO298" s="11">
        <v>6</v>
      </c>
    </row>
    <row r="299" spans="1:41" ht="16.5" customHeight="1" x14ac:dyDescent="0.25">
      <c r="A299" s="11" t="s">
        <v>7254</v>
      </c>
      <c r="B299" s="11" t="s">
        <v>7255</v>
      </c>
      <c r="C299" s="384" t="s">
        <v>5328</v>
      </c>
      <c r="D299" s="11" t="s">
        <v>5333</v>
      </c>
      <c r="E299" s="11" t="s">
        <v>3834</v>
      </c>
      <c r="F299" s="17">
        <v>45587</v>
      </c>
      <c r="G299" s="11" t="s">
        <v>5325</v>
      </c>
      <c r="J299" s="11" t="s">
        <v>5326</v>
      </c>
      <c r="K299" s="11">
        <v>24460</v>
      </c>
      <c r="M299" s="91" t="s">
        <v>12</v>
      </c>
      <c r="N299" s="91"/>
      <c r="O299" s="91"/>
      <c r="P299" s="91"/>
      <c r="Q299" s="91"/>
      <c r="R299" s="91"/>
      <c r="S299" s="91"/>
      <c r="V299" s="92">
        <v>45624</v>
      </c>
      <c r="W299" s="91"/>
      <c r="X299" s="91"/>
      <c r="Y299" s="91"/>
      <c r="Z299" s="91"/>
      <c r="AA299" s="91"/>
      <c r="AB299" s="91"/>
      <c r="AC299" s="91"/>
      <c r="AD299" s="91"/>
      <c r="AE299" s="91"/>
      <c r="AF299" s="91"/>
      <c r="AG299" s="91"/>
      <c r="AH299" s="91"/>
      <c r="AI299" s="11">
        <v>24460</v>
      </c>
      <c r="AK299" s="249"/>
      <c r="AM299" s="91"/>
      <c r="AN299" s="91"/>
      <c r="AO299" s="11">
        <v>6</v>
      </c>
    </row>
    <row r="300" spans="1:41" ht="16.5" customHeight="1" x14ac:dyDescent="0.25">
      <c r="A300" s="11" t="s">
        <v>7256</v>
      </c>
      <c r="B300" s="11">
        <v>13460766</v>
      </c>
      <c r="C300" s="384" t="s">
        <v>5328</v>
      </c>
      <c r="D300" s="11" t="s">
        <v>5333</v>
      </c>
      <c r="E300" s="11" t="s">
        <v>3928</v>
      </c>
      <c r="F300" s="17">
        <v>45587</v>
      </c>
      <c r="G300" s="11" t="s">
        <v>5325</v>
      </c>
      <c r="J300" s="11" t="s">
        <v>5326</v>
      </c>
      <c r="K300" s="11">
        <v>12171</v>
      </c>
      <c r="M300" s="91" t="s">
        <v>12</v>
      </c>
      <c r="N300" s="91"/>
      <c r="O300" s="91"/>
      <c r="P300" s="91"/>
      <c r="Q300" s="91"/>
      <c r="R300" s="91"/>
      <c r="S300" s="91"/>
      <c r="V300" s="92">
        <v>45624</v>
      </c>
      <c r="W300" s="91"/>
      <c r="X300" s="91"/>
      <c r="Y300" s="91"/>
      <c r="Z300" s="91"/>
      <c r="AA300" s="91"/>
      <c r="AB300" s="91"/>
      <c r="AC300" s="91"/>
      <c r="AD300" s="91"/>
      <c r="AE300" s="91"/>
      <c r="AF300" s="91"/>
      <c r="AG300" s="91"/>
      <c r="AH300" s="91"/>
      <c r="AI300" s="11">
        <v>12171</v>
      </c>
      <c r="AK300" s="249"/>
      <c r="AM300" s="91"/>
      <c r="AN300" s="91"/>
      <c r="AO300" s="11">
        <v>6</v>
      </c>
    </row>
    <row r="301" spans="1:41" ht="16.5" hidden="1" customHeight="1" x14ac:dyDescent="0.25">
      <c r="A301" s="11" t="s">
        <v>7257</v>
      </c>
      <c r="B301" s="11" t="s">
        <v>7258</v>
      </c>
      <c r="C301" s="384" t="s">
        <v>5334</v>
      </c>
      <c r="D301" s="11" t="s">
        <v>4698</v>
      </c>
      <c r="E301" s="11">
        <v>1005462</v>
      </c>
      <c r="F301" s="17">
        <v>45587</v>
      </c>
      <c r="G301" s="11" t="s">
        <v>5325</v>
      </c>
      <c r="J301" s="11" t="s">
        <v>5326</v>
      </c>
      <c r="K301" s="11">
        <v>36994</v>
      </c>
      <c r="M301" s="91"/>
      <c r="N301" s="91"/>
      <c r="O301" s="91"/>
      <c r="P301" s="91"/>
      <c r="Q301" s="91"/>
      <c r="R301" s="91"/>
      <c r="S301" s="91"/>
      <c r="V301" s="92">
        <v>45624</v>
      </c>
      <c r="W301" s="91"/>
      <c r="X301" s="91"/>
      <c r="Y301" s="91"/>
      <c r="Z301" s="91"/>
      <c r="AA301" s="91"/>
      <c r="AB301" s="91" t="s">
        <v>7259</v>
      </c>
      <c r="AC301" s="91"/>
      <c r="AD301" s="91"/>
      <c r="AE301" s="91"/>
      <c r="AF301" s="91"/>
      <c r="AG301" s="91"/>
      <c r="AH301" s="91"/>
      <c r="AI301" s="11">
        <v>36994</v>
      </c>
      <c r="AK301" s="249"/>
      <c r="AM301" s="91"/>
      <c r="AN301" s="91"/>
      <c r="AO301" s="11">
        <v>6</v>
      </c>
    </row>
    <row r="302" spans="1:41" ht="16.5" customHeight="1" x14ac:dyDescent="0.25">
      <c r="A302" s="11" t="s">
        <v>7260</v>
      </c>
      <c r="B302" s="11" t="s">
        <v>7261</v>
      </c>
      <c r="C302" s="384" t="s">
        <v>5334</v>
      </c>
      <c r="D302" s="11" t="s">
        <v>4698</v>
      </c>
      <c r="E302" s="11">
        <v>1005462</v>
      </c>
      <c r="F302" s="17">
        <v>45587</v>
      </c>
      <c r="G302" s="11" t="s">
        <v>5325</v>
      </c>
      <c r="J302" s="11" t="s">
        <v>5326</v>
      </c>
      <c r="K302" s="11">
        <v>46615</v>
      </c>
      <c r="L302" s="11" t="s">
        <v>3566</v>
      </c>
      <c r="M302" s="91" t="s">
        <v>12</v>
      </c>
      <c r="N302" s="91"/>
      <c r="O302" s="91"/>
      <c r="P302" s="91"/>
      <c r="Q302" s="91"/>
      <c r="R302" s="91"/>
      <c r="S302" s="91"/>
      <c r="V302" s="92">
        <v>45624</v>
      </c>
      <c r="W302" s="91"/>
      <c r="X302" s="91"/>
      <c r="Y302" s="91"/>
      <c r="Z302" s="91"/>
      <c r="AA302" s="91"/>
      <c r="AB302" s="91"/>
      <c r="AC302" s="91"/>
      <c r="AD302" s="91"/>
      <c r="AE302" s="91"/>
      <c r="AF302" s="91"/>
      <c r="AG302" s="91"/>
      <c r="AH302" s="91"/>
      <c r="AI302" s="11">
        <v>46615</v>
      </c>
      <c r="AK302" s="249"/>
      <c r="AM302" s="91"/>
      <c r="AN302" s="91"/>
      <c r="AO302" s="11">
        <v>6</v>
      </c>
    </row>
    <row r="303" spans="1:41" ht="16.5" hidden="1" customHeight="1" x14ac:dyDescent="0.25">
      <c r="A303" s="11" t="s">
        <v>7262</v>
      </c>
      <c r="B303" s="11" t="s">
        <v>7263</v>
      </c>
      <c r="C303" s="1" t="s">
        <v>5334</v>
      </c>
      <c r="D303" s="11" t="s">
        <v>4698</v>
      </c>
      <c r="E303" s="11">
        <v>1005462</v>
      </c>
      <c r="F303" s="17">
        <v>45587</v>
      </c>
      <c r="G303" s="11" t="s">
        <v>5325</v>
      </c>
      <c r="J303" s="11" t="s">
        <v>506</v>
      </c>
      <c r="K303" s="11">
        <v>800</v>
      </c>
      <c r="L303" s="11" t="s">
        <v>3566</v>
      </c>
      <c r="M303" s="91" t="s">
        <v>12</v>
      </c>
      <c r="N303" s="91"/>
      <c r="O303" s="91"/>
      <c r="P303" s="91"/>
      <c r="Q303" s="91"/>
      <c r="R303" s="91"/>
      <c r="S303" s="91"/>
      <c r="V303" s="92">
        <v>45624</v>
      </c>
      <c r="W303" s="91"/>
      <c r="X303" s="91"/>
      <c r="Y303" s="91"/>
      <c r="Z303" s="91"/>
      <c r="AA303" s="91"/>
      <c r="AB303" s="91"/>
      <c r="AC303" s="91"/>
      <c r="AD303" s="91"/>
      <c r="AE303" s="91"/>
      <c r="AF303" s="91"/>
      <c r="AG303" s="91"/>
      <c r="AH303" s="91"/>
      <c r="AI303" s="11">
        <v>800</v>
      </c>
      <c r="AK303" s="249"/>
      <c r="AM303" s="91"/>
      <c r="AN303" s="91"/>
      <c r="AO303" s="11">
        <v>6</v>
      </c>
    </row>
    <row r="304" spans="1:41" ht="16.5" hidden="1" customHeight="1" x14ac:dyDescent="0.25">
      <c r="A304" s="11" t="s">
        <v>7264</v>
      </c>
      <c r="B304" s="11" t="s">
        <v>7265</v>
      </c>
      <c r="C304" s="1" t="s">
        <v>5334</v>
      </c>
      <c r="D304" s="11" t="s">
        <v>4698</v>
      </c>
      <c r="E304" s="11" t="s">
        <v>3978</v>
      </c>
      <c r="F304" s="17">
        <v>45587</v>
      </c>
      <c r="G304" s="11" t="s">
        <v>5325</v>
      </c>
      <c r="J304" s="11" t="s">
        <v>506</v>
      </c>
      <c r="K304" s="11">
        <v>800</v>
      </c>
      <c r="L304" s="11" t="s">
        <v>3566</v>
      </c>
      <c r="M304" s="91" t="s">
        <v>12</v>
      </c>
      <c r="N304" s="91"/>
      <c r="O304" s="91"/>
      <c r="P304" s="91"/>
      <c r="Q304" s="91"/>
      <c r="R304" s="91"/>
      <c r="S304" s="91"/>
      <c r="V304" s="92">
        <v>45624</v>
      </c>
      <c r="W304" s="91"/>
      <c r="X304" s="91"/>
      <c r="Y304" s="91"/>
      <c r="Z304" s="91"/>
      <c r="AA304" s="91"/>
      <c r="AB304" s="91"/>
      <c r="AC304" s="91"/>
      <c r="AD304" s="91"/>
      <c r="AE304" s="91"/>
      <c r="AF304" s="91"/>
      <c r="AG304" s="91"/>
      <c r="AH304" s="91"/>
      <c r="AI304" s="11">
        <v>800</v>
      </c>
      <c r="AK304" s="249"/>
      <c r="AM304" s="91"/>
      <c r="AN304" s="91"/>
      <c r="AO304" s="11">
        <v>6</v>
      </c>
    </row>
    <row r="305" spans="1:41" ht="16.5" hidden="1" customHeight="1" x14ac:dyDescent="0.25">
      <c r="A305" s="11" t="s">
        <v>7266</v>
      </c>
      <c r="B305" s="11" t="s">
        <v>7267</v>
      </c>
      <c r="C305" s="1" t="s">
        <v>6160</v>
      </c>
      <c r="D305" s="11" t="s">
        <v>4389</v>
      </c>
      <c r="E305" s="11">
        <v>1023917</v>
      </c>
      <c r="F305" s="17">
        <v>45587</v>
      </c>
      <c r="G305" s="11" t="s">
        <v>5325</v>
      </c>
      <c r="J305" s="11" t="s">
        <v>506</v>
      </c>
      <c r="K305" s="11">
        <v>800</v>
      </c>
      <c r="L305" s="11" t="s">
        <v>3566</v>
      </c>
      <c r="M305" s="91" t="s">
        <v>12</v>
      </c>
      <c r="N305" s="91"/>
      <c r="O305" s="91"/>
      <c r="P305" s="91"/>
      <c r="Q305" s="91"/>
      <c r="R305" s="91"/>
      <c r="S305" s="91"/>
      <c r="V305" s="92">
        <v>45624</v>
      </c>
      <c r="W305" s="91"/>
      <c r="X305" s="91"/>
      <c r="Y305" s="91"/>
      <c r="Z305" s="91"/>
      <c r="AA305" s="91"/>
      <c r="AB305" s="91"/>
      <c r="AC305" s="91"/>
      <c r="AD305" s="91"/>
      <c r="AE305" s="91"/>
      <c r="AF305" s="91"/>
      <c r="AG305" s="91"/>
      <c r="AH305" s="91"/>
      <c r="AI305" s="11">
        <v>800</v>
      </c>
      <c r="AK305" s="249"/>
      <c r="AM305" s="91"/>
      <c r="AN305" s="91"/>
      <c r="AO305" s="11">
        <v>6</v>
      </c>
    </row>
    <row r="306" spans="1:41" ht="16.5" hidden="1" customHeight="1" x14ac:dyDescent="0.25">
      <c r="A306" s="11" t="s">
        <v>7268</v>
      </c>
      <c r="B306" s="11" t="s">
        <v>7269</v>
      </c>
      <c r="C306" s="1" t="s">
        <v>6160</v>
      </c>
      <c r="D306" s="11" t="s">
        <v>4389</v>
      </c>
      <c r="E306" s="11">
        <v>1023917</v>
      </c>
      <c r="F306" s="17">
        <v>45587</v>
      </c>
      <c r="G306" s="11" t="s">
        <v>5325</v>
      </c>
      <c r="J306" s="11" t="s">
        <v>506</v>
      </c>
      <c r="K306" s="11">
        <v>800</v>
      </c>
      <c r="M306" s="91" t="s">
        <v>12</v>
      </c>
      <c r="N306" s="91"/>
      <c r="O306" s="91"/>
      <c r="P306" s="91"/>
      <c r="Q306" s="91"/>
      <c r="R306" s="91"/>
      <c r="S306" s="91"/>
      <c r="V306" s="92">
        <v>45624</v>
      </c>
      <c r="W306" s="91"/>
      <c r="X306" s="91"/>
      <c r="Y306" s="91"/>
      <c r="Z306" s="91"/>
      <c r="AA306" s="91"/>
      <c r="AB306" s="91"/>
      <c r="AC306" s="91"/>
      <c r="AD306" s="91"/>
      <c r="AE306" s="91"/>
      <c r="AF306" s="91"/>
      <c r="AG306" s="91"/>
      <c r="AH306" s="91"/>
      <c r="AI306" s="11">
        <v>800</v>
      </c>
      <c r="AK306" s="249"/>
      <c r="AM306" s="91"/>
      <c r="AN306" s="91"/>
      <c r="AO306" s="11">
        <v>6</v>
      </c>
    </row>
    <row r="307" spans="1:41" ht="16.5" hidden="1" customHeight="1" x14ac:dyDescent="0.25">
      <c r="A307" s="11" t="s">
        <v>7270</v>
      </c>
      <c r="B307" s="11">
        <v>13448355</v>
      </c>
      <c r="C307" s="1" t="s">
        <v>6160</v>
      </c>
      <c r="D307" s="11" t="s">
        <v>4389</v>
      </c>
      <c r="E307" s="11">
        <v>1092722</v>
      </c>
      <c r="F307" s="17">
        <v>45587</v>
      </c>
      <c r="G307" s="11" t="s">
        <v>5325</v>
      </c>
      <c r="J307" s="11" t="s">
        <v>506</v>
      </c>
      <c r="K307" s="11">
        <v>800</v>
      </c>
      <c r="M307" s="91"/>
      <c r="N307" s="91"/>
      <c r="O307" s="91"/>
      <c r="P307" s="91"/>
      <c r="Q307" s="91"/>
      <c r="R307" s="91"/>
      <c r="S307" s="91"/>
      <c r="V307" s="92">
        <v>45624</v>
      </c>
      <c r="W307" s="91"/>
      <c r="X307" s="91"/>
      <c r="Y307" s="91"/>
      <c r="Z307" s="91"/>
      <c r="AA307" s="91"/>
      <c r="AB307" s="91"/>
      <c r="AC307" s="91"/>
      <c r="AD307" s="91"/>
      <c r="AE307" s="91"/>
      <c r="AF307" s="91"/>
      <c r="AG307" s="91"/>
      <c r="AH307" s="91"/>
      <c r="AI307" s="11">
        <v>800</v>
      </c>
      <c r="AK307" s="249"/>
      <c r="AM307" s="91"/>
      <c r="AN307" s="91"/>
      <c r="AO307" s="11">
        <v>6</v>
      </c>
    </row>
    <row r="308" spans="1:41" ht="16.5" hidden="1" customHeight="1" x14ac:dyDescent="0.25">
      <c r="A308" s="11" t="s">
        <v>7271</v>
      </c>
      <c r="B308" s="11">
        <v>13461227</v>
      </c>
      <c r="C308" s="1" t="s">
        <v>6160</v>
      </c>
      <c r="D308" s="11" t="s">
        <v>4389</v>
      </c>
      <c r="E308" s="11">
        <v>1092722</v>
      </c>
      <c r="F308" s="17">
        <v>45587</v>
      </c>
      <c r="G308" s="11" t="s">
        <v>5325</v>
      </c>
      <c r="J308" s="11" t="s">
        <v>506</v>
      </c>
      <c r="K308" s="11">
        <v>800</v>
      </c>
      <c r="M308" s="91" t="s">
        <v>12</v>
      </c>
      <c r="N308" s="91"/>
      <c r="O308" s="91"/>
      <c r="P308" s="91"/>
      <c r="Q308" s="91"/>
      <c r="R308" s="91"/>
      <c r="S308" s="91"/>
      <c r="V308" s="92">
        <v>45624</v>
      </c>
      <c r="W308" s="91"/>
      <c r="X308" s="91"/>
      <c r="Y308" s="91"/>
      <c r="Z308" s="91"/>
      <c r="AA308" s="91"/>
      <c r="AB308" s="91"/>
      <c r="AC308" s="91"/>
      <c r="AD308" s="91"/>
      <c r="AE308" s="91"/>
      <c r="AF308" s="91"/>
      <c r="AG308" s="91"/>
      <c r="AH308" s="91"/>
      <c r="AI308" s="11">
        <v>800</v>
      </c>
      <c r="AK308" s="249"/>
      <c r="AM308" s="91"/>
      <c r="AN308" s="91"/>
      <c r="AO308" s="11">
        <v>6</v>
      </c>
    </row>
    <row r="309" spans="1:41" ht="16.5" hidden="1" customHeight="1" x14ac:dyDescent="0.25">
      <c r="A309" s="11" t="s">
        <v>7272</v>
      </c>
      <c r="B309" s="11">
        <v>13593147</v>
      </c>
      <c r="C309" s="1" t="s">
        <v>6160</v>
      </c>
      <c r="D309" s="11" t="s">
        <v>4205</v>
      </c>
      <c r="E309" s="11">
        <v>1033011</v>
      </c>
      <c r="F309" s="17">
        <v>45587</v>
      </c>
      <c r="G309" s="11" t="s">
        <v>5325</v>
      </c>
      <c r="J309" s="11" t="s">
        <v>506</v>
      </c>
      <c r="K309" s="11">
        <v>800</v>
      </c>
      <c r="L309" s="11" t="s">
        <v>3566</v>
      </c>
      <c r="M309" s="91" t="s">
        <v>12</v>
      </c>
      <c r="N309" s="91"/>
      <c r="O309" s="91"/>
      <c r="P309" s="91"/>
      <c r="Q309" s="91"/>
      <c r="R309" s="91"/>
      <c r="S309" s="91"/>
      <c r="V309" s="92">
        <v>45624</v>
      </c>
      <c r="W309" s="91" t="s">
        <v>7273</v>
      </c>
      <c r="X309" s="91"/>
      <c r="Y309" s="91"/>
      <c r="Z309" s="91"/>
      <c r="AA309" s="91"/>
      <c r="AB309" s="91"/>
      <c r="AC309" s="91"/>
      <c r="AD309" s="91"/>
      <c r="AE309" s="91"/>
      <c r="AF309" s="91"/>
      <c r="AG309" s="91"/>
      <c r="AH309" s="91"/>
      <c r="AI309" s="11">
        <v>800</v>
      </c>
      <c r="AK309" s="249"/>
      <c r="AM309" s="91"/>
      <c r="AN309" s="91"/>
      <c r="AO309" s="11">
        <v>6</v>
      </c>
    </row>
    <row r="310" spans="1:41" ht="16.5" customHeight="1" x14ac:dyDescent="0.25">
      <c r="A310" s="11" t="s">
        <v>7274</v>
      </c>
      <c r="B310" s="11" t="s">
        <v>5323</v>
      </c>
      <c r="C310" s="384" t="s">
        <v>5328</v>
      </c>
      <c r="D310" s="11" t="s">
        <v>3837</v>
      </c>
      <c r="E310" s="11">
        <v>882281</v>
      </c>
      <c r="F310" s="17">
        <v>45687</v>
      </c>
      <c r="G310" s="11" t="s">
        <v>5325</v>
      </c>
      <c r="J310" s="11" t="s">
        <v>5326</v>
      </c>
      <c r="K310" s="11">
        <v>31826</v>
      </c>
      <c r="M310" s="91" t="s">
        <v>12</v>
      </c>
      <c r="N310" s="91" t="s">
        <v>3578</v>
      </c>
      <c r="O310" s="91" t="s">
        <v>3579</v>
      </c>
      <c r="P310" s="91"/>
      <c r="Q310" s="91"/>
      <c r="R310" s="91"/>
      <c r="S310" s="91"/>
      <c r="V310" s="92"/>
      <c r="W310" s="91"/>
      <c r="X310" s="91"/>
      <c r="Y310" s="91"/>
      <c r="Z310" s="91"/>
      <c r="AA310" s="91"/>
      <c r="AB310" s="91"/>
      <c r="AC310" s="91"/>
      <c r="AD310" s="91"/>
      <c r="AE310" s="91"/>
      <c r="AF310" s="91"/>
      <c r="AG310" s="91"/>
      <c r="AH310" s="91"/>
      <c r="AI310" s="11">
        <v>31826</v>
      </c>
      <c r="AK310" s="249">
        <v>0.46337575630156669</v>
      </c>
      <c r="AM310" s="91"/>
      <c r="AN310" s="91">
        <v>1004530571</v>
      </c>
      <c r="AO310" s="11" t="s">
        <v>7275</v>
      </c>
    </row>
    <row r="311" spans="1:41" ht="16.5" hidden="1" customHeight="1" x14ac:dyDescent="0.25">
      <c r="A311" s="254" t="s">
        <v>7276</v>
      </c>
      <c r="B311" s="254" t="s">
        <v>7277</v>
      </c>
      <c r="C311" s="386" t="s">
        <v>5328</v>
      </c>
      <c r="D311" s="254" t="s">
        <v>5329</v>
      </c>
      <c r="E311" s="254">
        <v>1080537</v>
      </c>
      <c r="F311" s="255">
        <v>45687</v>
      </c>
      <c r="G311" s="254" t="s">
        <v>5325</v>
      </c>
      <c r="H311" s="254"/>
      <c r="I311" s="254"/>
      <c r="J311" s="254" t="s">
        <v>506</v>
      </c>
      <c r="K311" s="254">
        <v>800</v>
      </c>
      <c r="L311" s="254"/>
      <c r="M311" s="256"/>
      <c r="N311" s="91" t="s">
        <v>36</v>
      </c>
      <c r="O311" s="91" t="s">
        <v>36</v>
      </c>
      <c r="P311" s="91"/>
      <c r="Q311" s="91"/>
      <c r="R311" s="91"/>
      <c r="S311" s="91"/>
      <c r="V311" s="92"/>
      <c r="W311" s="91"/>
      <c r="X311" s="91"/>
      <c r="Y311" s="91"/>
      <c r="Z311" s="91"/>
      <c r="AA311" s="91"/>
      <c r="AB311" s="91"/>
      <c r="AC311" s="91"/>
      <c r="AD311" s="91"/>
      <c r="AE311" s="91"/>
      <c r="AF311" s="91"/>
      <c r="AG311" s="91"/>
      <c r="AH311" s="91"/>
      <c r="AI311" s="11">
        <v>800</v>
      </c>
      <c r="AK311" s="249"/>
      <c r="AM311" s="91"/>
      <c r="AN311" s="91">
        <v>1004530571</v>
      </c>
      <c r="AO311" s="11" t="s">
        <v>7275</v>
      </c>
    </row>
    <row r="312" spans="1:41" ht="16.5" hidden="1" customHeight="1" x14ac:dyDescent="0.25">
      <c r="A312" s="11" t="s">
        <v>7278</v>
      </c>
      <c r="B312" s="11" t="s">
        <v>5327</v>
      </c>
      <c r="C312" s="384" t="s">
        <v>5328</v>
      </c>
      <c r="D312" s="11" t="s">
        <v>5329</v>
      </c>
      <c r="E312" s="11">
        <v>1080537</v>
      </c>
      <c r="F312" s="17">
        <v>45687</v>
      </c>
      <c r="G312" s="11" t="s">
        <v>5325</v>
      </c>
      <c r="J312" s="11" t="s">
        <v>5326</v>
      </c>
      <c r="K312" s="11">
        <v>19773</v>
      </c>
      <c r="M312" s="91"/>
      <c r="N312" s="91" t="s">
        <v>3597</v>
      </c>
      <c r="O312" s="91" t="s">
        <v>3579</v>
      </c>
      <c r="P312" s="91"/>
      <c r="Q312" s="91"/>
      <c r="R312" s="91"/>
      <c r="S312" s="91" t="s">
        <v>7279</v>
      </c>
      <c r="V312" s="92"/>
      <c r="W312" s="91"/>
      <c r="X312" s="91"/>
      <c r="Y312" s="91"/>
      <c r="Z312" s="91"/>
      <c r="AA312" s="91"/>
      <c r="AB312" s="91"/>
      <c r="AC312" s="91"/>
      <c r="AD312" s="91"/>
      <c r="AE312" s="91"/>
      <c r="AF312" s="91"/>
      <c r="AG312" s="91"/>
      <c r="AH312" s="91"/>
      <c r="AI312" s="11">
        <v>19773</v>
      </c>
      <c r="AK312" s="249">
        <v>0.28788816782978938</v>
      </c>
      <c r="AM312" s="91"/>
      <c r="AN312" s="91">
        <v>1004530571</v>
      </c>
      <c r="AO312" s="11" t="s">
        <v>7275</v>
      </c>
    </row>
    <row r="313" spans="1:41" ht="16.5" hidden="1" customHeight="1" x14ac:dyDescent="0.25">
      <c r="A313" s="254" t="s">
        <v>7280</v>
      </c>
      <c r="B313" s="254" t="s">
        <v>7281</v>
      </c>
      <c r="C313" s="386" t="s">
        <v>33</v>
      </c>
      <c r="D313" s="254" t="s">
        <v>56</v>
      </c>
      <c r="E313" s="254">
        <v>1061431</v>
      </c>
      <c r="F313" s="255">
        <v>45687</v>
      </c>
      <c r="G313" s="254" t="s">
        <v>5325</v>
      </c>
      <c r="H313" s="254"/>
      <c r="I313" s="254"/>
      <c r="J313" s="254" t="s">
        <v>506</v>
      </c>
      <c r="K313" s="254">
        <v>800</v>
      </c>
      <c r="L313" s="254"/>
      <c r="M313" s="256"/>
      <c r="N313" s="91" t="s">
        <v>36</v>
      </c>
      <c r="O313" s="91" t="s">
        <v>36</v>
      </c>
      <c r="P313" s="91"/>
      <c r="Q313" s="91"/>
      <c r="R313" s="91"/>
      <c r="S313" s="91"/>
      <c r="V313" s="92"/>
      <c r="W313" s="91"/>
      <c r="X313" s="91"/>
      <c r="Y313" s="91"/>
      <c r="Z313" s="91"/>
      <c r="AA313" s="91"/>
      <c r="AB313" s="91"/>
      <c r="AC313" s="91"/>
      <c r="AD313" s="91"/>
      <c r="AE313" s="91"/>
      <c r="AF313" s="91"/>
      <c r="AG313" s="91"/>
      <c r="AH313" s="91"/>
      <c r="AI313" s="11">
        <v>800</v>
      </c>
      <c r="AK313" s="249"/>
      <c r="AM313" s="91"/>
      <c r="AN313" s="91">
        <v>1004530571</v>
      </c>
      <c r="AO313" s="11" t="s">
        <v>7275</v>
      </c>
    </row>
    <row r="314" spans="1:41" ht="16.5" customHeight="1" x14ac:dyDescent="0.25">
      <c r="A314" s="11" t="s">
        <v>7282</v>
      </c>
      <c r="B314" s="11" t="s">
        <v>5330</v>
      </c>
      <c r="C314" s="384" t="s">
        <v>5328</v>
      </c>
      <c r="D314" s="11" t="s">
        <v>5329</v>
      </c>
      <c r="E314" s="11">
        <v>1080537</v>
      </c>
      <c r="F314" s="17">
        <v>45687</v>
      </c>
      <c r="G314" s="11" t="s">
        <v>5325</v>
      </c>
      <c r="J314" s="11" t="s">
        <v>5326</v>
      </c>
      <c r="K314" s="11">
        <v>23746</v>
      </c>
      <c r="M314" s="91" t="s">
        <v>12</v>
      </c>
      <c r="N314" s="91" t="s">
        <v>3597</v>
      </c>
      <c r="O314" s="91" t="s">
        <v>3579</v>
      </c>
      <c r="P314" s="91"/>
      <c r="Q314" s="91"/>
      <c r="R314" s="91"/>
      <c r="S314" s="91" t="s">
        <v>7279</v>
      </c>
      <c r="V314" s="92"/>
      <c r="W314" s="91"/>
      <c r="X314" s="91"/>
      <c r="Y314" s="91"/>
      <c r="Z314" s="91"/>
      <c r="AA314" s="91"/>
      <c r="AB314" s="91"/>
      <c r="AC314" s="91"/>
      <c r="AD314" s="91"/>
      <c r="AE314" s="91"/>
      <c r="AF314" s="91"/>
      <c r="AG314" s="91"/>
      <c r="AH314" s="91"/>
      <c r="AI314" s="11">
        <v>23746</v>
      </c>
      <c r="AK314" s="249">
        <v>0.34573369914965763</v>
      </c>
      <c r="AM314" s="91"/>
      <c r="AN314" s="91">
        <v>1004530571</v>
      </c>
      <c r="AO314" s="11" t="s">
        <v>7275</v>
      </c>
    </row>
    <row r="315" spans="1:41" ht="16.5" hidden="1" customHeight="1" x14ac:dyDescent="0.25">
      <c r="A315" s="11" t="s">
        <v>7283</v>
      </c>
      <c r="B315" s="11" t="s">
        <v>5331</v>
      </c>
      <c r="C315" s="384" t="s">
        <v>33</v>
      </c>
      <c r="D315" s="11" t="s">
        <v>56</v>
      </c>
      <c r="E315" s="11">
        <v>1061431</v>
      </c>
      <c r="F315" s="17">
        <v>45687</v>
      </c>
      <c r="G315" s="11" t="s">
        <v>5325</v>
      </c>
      <c r="J315" s="11" t="s">
        <v>5326</v>
      </c>
      <c r="K315" s="11">
        <v>15200</v>
      </c>
      <c r="M315" s="91"/>
      <c r="N315" s="91" t="s">
        <v>3597</v>
      </c>
      <c r="O315" s="91" t="s">
        <v>3579</v>
      </c>
      <c r="P315" s="91"/>
      <c r="Q315" s="91"/>
      <c r="R315" s="91" t="s">
        <v>5305</v>
      </c>
      <c r="S315" s="91" t="s">
        <v>5306</v>
      </c>
      <c r="U315" s="11" t="s">
        <v>5307</v>
      </c>
      <c r="V315" s="92"/>
      <c r="W315" s="91"/>
      <c r="X315" s="91"/>
      <c r="Y315" s="91"/>
      <c r="Z315" s="91"/>
      <c r="AA315" s="91"/>
      <c r="AB315" s="91"/>
      <c r="AC315" s="91"/>
      <c r="AD315" s="91"/>
      <c r="AE315" s="91"/>
      <c r="AF315" s="91"/>
      <c r="AG315" s="91"/>
      <c r="AH315" s="91"/>
      <c r="AI315" s="11">
        <v>15200</v>
      </c>
      <c r="AK315" s="249">
        <v>0.42673793938917509</v>
      </c>
      <c r="AM315" s="91"/>
      <c r="AN315" s="91">
        <v>1004530577</v>
      </c>
      <c r="AO315" s="11" t="s">
        <v>7275</v>
      </c>
    </row>
    <row r="316" spans="1:41" ht="16.5" hidden="1" customHeight="1" x14ac:dyDescent="0.25">
      <c r="A316" s="254" t="s">
        <v>7284</v>
      </c>
      <c r="B316" s="254" t="s">
        <v>7285</v>
      </c>
      <c r="C316" s="386" t="s">
        <v>33</v>
      </c>
      <c r="D316" s="254" t="s">
        <v>56</v>
      </c>
      <c r="E316" s="254">
        <v>1061431</v>
      </c>
      <c r="F316" s="255">
        <v>45687</v>
      </c>
      <c r="G316" s="254" t="s">
        <v>5325</v>
      </c>
      <c r="H316" s="254"/>
      <c r="I316" s="254"/>
      <c r="J316" s="254" t="s">
        <v>506</v>
      </c>
      <c r="K316" s="254">
        <v>800</v>
      </c>
      <c r="L316" s="254"/>
      <c r="M316" s="256"/>
      <c r="N316" s="91" t="s">
        <v>36</v>
      </c>
      <c r="O316" s="91" t="s">
        <v>36</v>
      </c>
      <c r="P316" s="91"/>
      <c r="Q316" s="91"/>
      <c r="R316" s="91"/>
      <c r="S316" s="91"/>
      <c r="V316" s="92"/>
      <c r="W316" s="91"/>
      <c r="X316" s="91"/>
      <c r="Y316" s="91"/>
      <c r="Z316" s="91"/>
      <c r="AA316" s="91"/>
      <c r="AB316" s="91"/>
      <c r="AC316" s="91"/>
      <c r="AD316" s="91"/>
      <c r="AE316" s="91"/>
      <c r="AF316" s="91"/>
      <c r="AG316" s="91"/>
      <c r="AH316" s="91"/>
      <c r="AI316" s="11">
        <v>800</v>
      </c>
      <c r="AK316" s="249"/>
      <c r="AM316" s="91"/>
      <c r="AN316" s="91">
        <v>1004530577</v>
      </c>
      <c r="AO316" s="11" t="s">
        <v>7275</v>
      </c>
    </row>
    <row r="317" spans="1:41" ht="16.5" hidden="1" customHeight="1" x14ac:dyDescent="0.25">
      <c r="A317" s="11" t="s">
        <v>7286</v>
      </c>
      <c r="B317" s="11" t="s">
        <v>5332</v>
      </c>
      <c r="C317" s="384" t="s">
        <v>5328</v>
      </c>
      <c r="D317" s="11" t="s">
        <v>3837</v>
      </c>
      <c r="E317" s="11">
        <v>882281</v>
      </c>
      <c r="F317" s="17">
        <v>45687</v>
      </c>
      <c r="G317" s="11" t="s">
        <v>5325</v>
      </c>
      <c r="J317" s="11" t="s">
        <v>5326</v>
      </c>
      <c r="K317" s="11">
        <v>20572</v>
      </c>
      <c r="M317" s="91"/>
      <c r="N317" s="91" t="s">
        <v>3597</v>
      </c>
      <c r="O317" s="91" t="s">
        <v>3579</v>
      </c>
      <c r="P317" s="91"/>
      <c r="Q317" s="91"/>
      <c r="R317" s="91"/>
      <c r="S317" s="91" t="s">
        <v>5308</v>
      </c>
      <c r="U317" s="11" t="s">
        <v>5309</v>
      </c>
      <c r="V317" s="92"/>
      <c r="W317" s="91"/>
      <c r="X317" s="91"/>
      <c r="Y317" s="91"/>
      <c r="Z317" s="91"/>
      <c r="AA317" s="91"/>
      <c r="AB317" s="91"/>
      <c r="AC317" s="91"/>
      <c r="AD317" s="91"/>
      <c r="AE317" s="91"/>
      <c r="AF317" s="91"/>
      <c r="AG317" s="91"/>
      <c r="AH317" s="91"/>
      <c r="AI317" s="11">
        <v>20572</v>
      </c>
      <c r="AK317" s="249">
        <v>0.29952133660013291</v>
      </c>
      <c r="AM317" s="91"/>
      <c r="AN317" s="91">
        <v>1004530577</v>
      </c>
      <c r="AO317" s="11" t="s">
        <v>7275</v>
      </c>
    </row>
    <row r="318" spans="1:41" ht="16.5" hidden="1" customHeight="1" x14ac:dyDescent="0.25">
      <c r="A318" s="254" t="s">
        <v>7287</v>
      </c>
      <c r="B318" s="254">
        <v>13383211</v>
      </c>
      <c r="C318" s="386" t="s">
        <v>6160</v>
      </c>
      <c r="D318" s="254" t="s">
        <v>4205</v>
      </c>
      <c r="E318" s="254">
        <v>1033011</v>
      </c>
      <c r="F318" s="255">
        <v>45687</v>
      </c>
      <c r="G318" s="254" t="s">
        <v>5325</v>
      </c>
      <c r="H318" s="254"/>
      <c r="I318" s="254"/>
      <c r="J318" s="254" t="s">
        <v>506</v>
      </c>
      <c r="K318" s="254">
        <v>800</v>
      </c>
      <c r="L318" s="254"/>
      <c r="M318" s="256" t="s">
        <v>12</v>
      </c>
      <c r="N318" s="91" t="s">
        <v>36</v>
      </c>
      <c r="O318" s="91" t="s">
        <v>36</v>
      </c>
      <c r="P318" s="91"/>
      <c r="Q318" s="91"/>
      <c r="R318" s="91"/>
      <c r="S318" s="91" t="s">
        <v>5313</v>
      </c>
      <c r="V318" s="92"/>
      <c r="W318" s="91"/>
      <c r="X318" s="91"/>
      <c r="Y318" s="91"/>
      <c r="Z318" s="91"/>
      <c r="AA318" s="91"/>
      <c r="AB318" s="91"/>
      <c r="AC318" s="91"/>
      <c r="AD318" s="91"/>
      <c r="AE318" s="91"/>
      <c r="AF318" s="91"/>
      <c r="AG318" s="91"/>
      <c r="AH318" s="91"/>
      <c r="AI318" s="11">
        <v>800</v>
      </c>
      <c r="AK318" s="249">
        <v>0.2821058558613519</v>
      </c>
      <c r="AM318" s="91"/>
      <c r="AN318" s="91">
        <v>1004530577</v>
      </c>
      <c r="AO318" s="11" t="s">
        <v>7275</v>
      </c>
    </row>
    <row r="319" spans="1:41" ht="16.5" hidden="1" customHeight="1" x14ac:dyDescent="0.25">
      <c r="A319" s="11" t="s">
        <v>7288</v>
      </c>
      <c r="B319" s="11">
        <v>13433066</v>
      </c>
      <c r="C319" s="387" t="s">
        <v>33</v>
      </c>
      <c r="D319" s="11" t="s">
        <v>56</v>
      </c>
      <c r="E319" s="11">
        <v>1137349</v>
      </c>
      <c r="F319" s="17">
        <v>45687</v>
      </c>
      <c r="G319" s="11" t="s">
        <v>5325</v>
      </c>
      <c r="J319" s="11" t="s">
        <v>5326</v>
      </c>
      <c r="K319" s="11">
        <v>15605</v>
      </c>
      <c r="M319" s="91"/>
      <c r="N319" s="91" t="s">
        <v>3597</v>
      </c>
      <c r="O319" s="91" t="s">
        <v>3579</v>
      </c>
      <c r="P319" s="91"/>
      <c r="Q319" s="91"/>
      <c r="R319" s="91" t="s">
        <v>7289</v>
      </c>
      <c r="S319" s="91" t="s">
        <v>5306</v>
      </c>
      <c r="V319" s="92"/>
      <c r="W319" s="91"/>
      <c r="X319" s="91"/>
      <c r="Y319" s="91"/>
      <c r="Z319" s="91"/>
      <c r="AA319" s="91"/>
      <c r="AB319" s="91"/>
      <c r="AC319" s="91"/>
      <c r="AD319" s="91"/>
      <c r="AE319" s="91"/>
      <c r="AF319" s="91"/>
      <c r="AG319" s="91"/>
      <c r="AH319" s="91"/>
      <c r="AI319" s="11">
        <v>15605</v>
      </c>
      <c r="AK319" s="249">
        <v>0.43810825948474202</v>
      </c>
      <c r="AM319" s="91"/>
      <c r="AN319" s="91">
        <v>1004530577</v>
      </c>
      <c r="AO319" s="11" t="s">
        <v>7275</v>
      </c>
    </row>
    <row r="320" spans="1:41" ht="16.5" customHeight="1" x14ac:dyDescent="0.25">
      <c r="A320" s="11" t="s">
        <v>7290</v>
      </c>
      <c r="B320" s="11">
        <v>13433561</v>
      </c>
      <c r="C320" s="388" t="s">
        <v>54</v>
      </c>
      <c r="D320" s="19" t="s">
        <v>146</v>
      </c>
      <c r="E320" s="19">
        <v>1142907</v>
      </c>
      <c r="F320" s="17">
        <v>45687</v>
      </c>
      <c r="G320" s="11" t="s">
        <v>5325</v>
      </c>
      <c r="J320" s="11" t="s">
        <v>5326</v>
      </c>
      <c r="K320" s="11">
        <v>16535</v>
      </c>
      <c r="M320" s="91" t="s">
        <v>12</v>
      </c>
      <c r="N320" s="91" t="s">
        <v>3597</v>
      </c>
      <c r="O320" s="91" t="s">
        <v>3579</v>
      </c>
      <c r="P320" s="91"/>
      <c r="Q320" s="91"/>
      <c r="R320" s="91"/>
      <c r="S320" s="91"/>
      <c r="U320" s="11" t="s">
        <v>5310</v>
      </c>
      <c r="V320" s="92"/>
      <c r="W320" s="91"/>
      <c r="X320" s="91"/>
      <c r="Y320" s="91"/>
      <c r="Z320" s="91"/>
      <c r="AA320" s="91"/>
      <c r="AB320" s="91"/>
      <c r="AC320" s="91"/>
      <c r="AD320" s="91"/>
      <c r="AE320" s="91"/>
      <c r="AF320" s="91"/>
      <c r="AG320" s="91"/>
      <c r="AH320" s="91"/>
      <c r="AI320" s="11">
        <v>16535</v>
      </c>
      <c r="AK320" s="249">
        <v>0.19235359837918101</v>
      </c>
      <c r="AM320" s="91"/>
      <c r="AN320" s="91">
        <v>1004530578</v>
      </c>
      <c r="AO320" s="11" t="s">
        <v>7275</v>
      </c>
    </row>
    <row r="321" spans="1:43" ht="16.5" hidden="1" customHeight="1" x14ac:dyDescent="0.25">
      <c r="A321" s="11" t="s">
        <v>7291</v>
      </c>
      <c r="B321" s="11">
        <v>13460770</v>
      </c>
      <c r="C321" s="387" t="s">
        <v>5328</v>
      </c>
      <c r="D321" s="11" t="s">
        <v>3837</v>
      </c>
      <c r="E321" s="11">
        <v>882281</v>
      </c>
      <c r="F321" s="17">
        <v>45687</v>
      </c>
      <c r="G321" s="11" t="s">
        <v>5325</v>
      </c>
      <c r="J321" s="11" t="s">
        <v>5326</v>
      </c>
      <c r="K321" s="11">
        <v>15276</v>
      </c>
      <c r="M321" s="91"/>
      <c r="N321" s="91" t="s">
        <v>3597</v>
      </c>
      <c r="O321" s="91" t="s">
        <v>3579</v>
      </c>
      <c r="P321" s="91"/>
      <c r="Q321" s="91"/>
      <c r="R321" s="91"/>
      <c r="S321" s="91" t="s">
        <v>5313</v>
      </c>
      <c r="U321" s="11" t="s">
        <v>5314</v>
      </c>
      <c r="V321" s="92"/>
      <c r="W321" s="91"/>
      <c r="X321" s="91"/>
      <c r="Y321" s="91"/>
      <c r="Z321" s="91"/>
      <c r="AA321" s="91"/>
      <c r="AB321" s="91"/>
      <c r="AC321" s="91"/>
      <c r="AD321" s="91"/>
      <c r="AE321" s="91"/>
      <c r="AF321" s="91"/>
      <c r="AG321" s="91"/>
      <c r="AH321" s="91"/>
      <c r="AI321" s="11">
        <v>15276</v>
      </c>
      <c r="AK321" s="249">
        <v>0.22241337438769351</v>
      </c>
      <c r="AM321" s="91"/>
      <c r="AN321" s="91">
        <v>1004530578</v>
      </c>
      <c r="AO321" s="11" t="s">
        <v>7275</v>
      </c>
    </row>
    <row r="322" spans="1:43" ht="16.5" customHeight="1" x14ac:dyDescent="0.25">
      <c r="A322" s="11" t="s">
        <v>7292</v>
      </c>
      <c r="B322" s="11">
        <v>13461224</v>
      </c>
      <c r="C322" s="384" t="s">
        <v>54</v>
      </c>
      <c r="D322" s="11" t="s">
        <v>146</v>
      </c>
      <c r="E322" s="11">
        <v>1142907</v>
      </c>
      <c r="F322" s="17">
        <v>45687</v>
      </c>
      <c r="G322" s="11" t="s">
        <v>5325</v>
      </c>
      <c r="J322" s="11" t="s">
        <v>5326</v>
      </c>
      <c r="K322" s="11">
        <v>19523</v>
      </c>
      <c r="M322" s="91" t="s">
        <v>12</v>
      </c>
      <c r="N322" s="91" t="s">
        <v>3597</v>
      </c>
      <c r="O322" s="91" t="s">
        <v>3579</v>
      </c>
      <c r="P322" s="91"/>
      <c r="Q322" s="91"/>
      <c r="R322" s="91"/>
      <c r="S322" s="91"/>
      <c r="V322" s="92"/>
      <c r="W322" s="91"/>
      <c r="X322" s="91"/>
      <c r="Y322" s="91"/>
      <c r="Z322" s="91"/>
      <c r="AA322" s="91"/>
      <c r="AB322" s="91"/>
      <c r="AC322" s="91"/>
      <c r="AD322" s="91"/>
      <c r="AE322" s="91"/>
      <c r="AF322" s="91"/>
      <c r="AG322" s="91"/>
      <c r="AH322" s="91"/>
      <c r="AI322" s="11">
        <v>19523</v>
      </c>
      <c r="AK322" s="249">
        <v>0.22711335356254919</v>
      </c>
      <c r="AM322" s="91"/>
      <c r="AN322" s="91">
        <v>1004530578</v>
      </c>
      <c r="AO322" s="11" t="s">
        <v>7275</v>
      </c>
    </row>
    <row r="323" spans="1:43" ht="16.5" hidden="1" customHeight="1" x14ac:dyDescent="0.25">
      <c r="A323" s="254" t="s">
        <v>7293</v>
      </c>
      <c r="B323" s="254">
        <v>13516796</v>
      </c>
      <c r="C323" s="389" t="s">
        <v>5334</v>
      </c>
      <c r="D323" s="257" t="s">
        <v>4698</v>
      </c>
      <c r="E323" s="257">
        <v>1005462</v>
      </c>
      <c r="F323" s="255">
        <v>45687</v>
      </c>
      <c r="G323" s="254" t="s">
        <v>5325</v>
      </c>
      <c r="H323" s="254"/>
      <c r="I323" s="254"/>
      <c r="J323" s="254" t="s">
        <v>7294</v>
      </c>
      <c r="K323" s="254">
        <v>800</v>
      </c>
      <c r="L323" s="254" t="s">
        <v>3566</v>
      </c>
      <c r="M323" s="256" t="s">
        <v>12</v>
      </c>
      <c r="N323" s="91" t="s">
        <v>36</v>
      </c>
      <c r="O323" s="91" t="s">
        <v>36</v>
      </c>
      <c r="P323" s="91"/>
      <c r="Q323" s="91"/>
      <c r="R323" s="91"/>
      <c r="S323" s="91"/>
      <c r="V323" s="92"/>
      <c r="W323" s="91"/>
      <c r="X323" s="91"/>
      <c r="Y323" s="91"/>
      <c r="Z323" s="91"/>
      <c r="AA323" s="91"/>
      <c r="AB323" s="91"/>
      <c r="AC323" s="91"/>
      <c r="AD323" s="91"/>
      <c r="AE323" s="91"/>
      <c r="AF323" s="91"/>
      <c r="AG323" s="91"/>
      <c r="AH323" s="91"/>
      <c r="AI323" s="11">
        <v>800</v>
      </c>
      <c r="AK323" s="249">
        <v>0.6127744251906162</v>
      </c>
      <c r="AM323" s="91"/>
      <c r="AN323" s="91">
        <v>1004530578</v>
      </c>
      <c r="AO323" s="11" t="s">
        <v>7275</v>
      </c>
    </row>
    <row r="324" spans="1:43" ht="16.5" hidden="1" customHeight="1" x14ac:dyDescent="0.25">
      <c r="A324" s="254" t="s">
        <v>7295</v>
      </c>
      <c r="B324" s="254">
        <v>13578183</v>
      </c>
      <c r="C324" s="389" t="s">
        <v>5328</v>
      </c>
      <c r="D324" s="257" t="s">
        <v>5333</v>
      </c>
      <c r="E324" s="257">
        <v>1092981</v>
      </c>
      <c r="F324" s="255">
        <v>45687</v>
      </c>
      <c r="G324" s="254" t="s">
        <v>5325</v>
      </c>
      <c r="H324" s="254"/>
      <c r="I324" s="254"/>
      <c r="J324" s="254" t="s">
        <v>506</v>
      </c>
      <c r="K324" s="254">
        <v>800</v>
      </c>
      <c r="L324" s="254"/>
      <c r="M324" s="256"/>
      <c r="N324" s="91" t="s">
        <v>36</v>
      </c>
      <c r="O324" s="91" t="s">
        <v>36</v>
      </c>
      <c r="P324" s="91"/>
      <c r="Q324" s="91"/>
      <c r="R324" s="91"/>
      <c r="S324" s="91"/>
      <c r="V324" s="92"/>
      <c r="W324" s="91"/>
      <c r="X324" s="91"/>
      <c r="Y324" s="91"/>
      <c r="Z324" s="91"/>
      <c r="AA324" s="91"/>
      <c r="AB324" s="91"/>
      <c r="AC324" s="91"/>
      <c r="AD324" s="91"/>
      <c r="AE324" s="91"/>
      <c r="AF324" s="91"/>
      <c r="AG324" s="91"/>
      <c r="AH324" s="91"/>
      <c r="AI324" s="11">
        <v>800</v>
      </c>
      <c r="AK324" s="249"/>
      <c r="AM324" s="91"/>
      <c r="AN324" s="91">
        <v>1004530578</v>
      </c>
      <c r="AO324" s="11" t="s">
        <v>7275</v>
      </c>
    </row>
    <row r="325" spans="1:43" ht="16.5" customHeight="1" x14ac:dyDescent="0.25">
      <c r="A325" s="11" t="s">
        <v>7296</v>
      </c>
      <c r="B325" s="11">
        <v>13593140</v>
      </c>
      <c r="C325" s="388" t="s">
        <v>5328</v>
      </c>
      <c r="D325" s="19" t="s">
        <v>5333</v>
      </c>
      <c r="E325" s="19">
        <v>1092981</v>
      </c>
      <c r="F325" s="17">
        <v>45687</v>
      </c>
      <c r="G325" s="11" t="s">
        <v>5325</v>
      </c>
      <c r="J325" s="11" t="s">
        <v>5326</v>
      </c>
      <c r="K325" s="11">
        <v>14964</v>
      </c>
      <c r="M325" s="91" t="s">
        <v>12</v>
      </c>
      <c r="N325" s="91" t="s">
        <v>3578</v>
      </c>
      <c r="O325" s="91" t="s">
        <v>3579</v>
      </c>
      <c r="P325" s="91"/>
      <c r="Q325" s="91"/>
      <c r="R325" s="91"/>
      <c r="S325" s="91"/>
      <c r="V325" s="92"/>
      <c r="W325" s="91"/>
      <c r="X325" s="91"/>
      <c r="Y325" s="91"/>
      <c r="Z325" s="91"/>
      <c r="AA325" s="91"/>
      <c r="AB325" s="91"/>
      <c r="AC325" s="91"/>
      <c r="AD325" s="91"/>
      <c r="AE325" s="91"/>
      <c r="AF325" s="91"/>
      <c r="AG325" s="91"/>
      <c r="AH325" s="91"/>
      <c r="AI325" s="11">
        <v>14964</v>
      </c>
      <c r="AK325" s="249">
        <v>0.22687783711008219</v>
      </c>
      <c r="AM325" s="91"/>
      <c r="AN325" s="91">
        <v>1004530592</v>
      </c>
      <c r="AO325" s="11" t="s">
        <v>7275</v>
      </c>
    </row>
    <row r="326" spans="1:43" ht="16.5" hidden="1" customHeight="1" x14ac:dyDescent="0.25">
      <c r="A326" s="254" t="s">
        <v>7297</v>
      </c>
      <c r="B326" s="254">
        <v>13593141</v>
      </c>
      <c r="C326" s="389" t="s">
        <v>5334</v>
      </c>
      <c r="D326" s="257" t="s">
        <v>4698</v>
      </c>
      <c r="E326" s="257" t="s">
        <v>3978</v>
      </c>
      <c r="F326" s="255">
        <v>45687</v>
      </c>
      <c r="G326" s="254" t="s">
        <v>5325</v>
      </c>
      <c r="H326" s="254"/>
      <c r="I326" s="254"/>
      <c r="J326" s="254" t="s">
        <v>7294</v>
      </c>
      <c r="K326" s="254">
        <v>800</v>
      </c>
      <c r="L326" s="254"/>
      <c r="M326" s="256" t="s">
        <v>12</v>
      </c>
      <c r="N326" s="91" t="s">
        <v>36</v>
      </c>
      <c r="O326" s="91" t="s">
        <v>36</v>
      </c>
      <c r="P326" s="91"/>
      <c r="Q326" s="91"/>
      <c r="R326" s="91"/>
      <c r="S326" s="91" t="s">
        <v>5306</v>
      </c>
      <c r="V326" s="92"/>
      <c r="W326" s="91"/>
      <c r="X326" s="91"/>
      <c r="Y326" s="91"/>
      <c r="Z326" s="91"/>
      <c r="AA326" s="91"/>
      <c r="AB326" s="91"/>
      <c r="AC326" s="91"/>
      <c r="AD326" s="91"/>
      <c r="AE326" s="91"/>
      <c r="AF326" s="91"/>
      <c r="AG326" s="91"/>
      <c r="AH326" s="91"/>
      <c r="AI326" s="11">
        <v>800</v>
      </c>
      <c r="AK326" s="249">
        <v>0.61073623787532061</v>
      </c>
      <c r="AM326" s="91"/>
      <c r="AN326" s="91">
        <v>1004530592</v>
      </c>
      <c r="AO326" s="11" t="s">
        <v>7275</v>
      </c>
    </row>
    <row r="327" spans="1:43" ht="16.5" hidden="1" customHeight="1" x14ac:dyDescent="0.25">
      <c r="A327" s="254" t="s">
        <v>7298</v>
      </c>
      <c r="B327" s="254">
        <v>13593148</v>
      </c>
      <c r="C327" s="386" t="s">
        <v>6160</v>
      </c>
      <c r="D327" s="254" t="s">
        <v>4205</v>
      </c>
      <c r="E327" s="254">
        <v>1033011</v>
      </c>
      <c r="F327" s="255">
        <v>45687</v>
      </c>
      <c r="G327" s="254" t="s">
        <v>5325</v>
      </c>
      <c r="H327" s="254"/>
      <c r="I327" s="254"/>
      <c r="J327" s="254" t="s">
        <v>506</v>
      </c>
      <c r="K327" s="254">
        <v>800</v>
      </c>
      <c r="L327" s="254"/>
      <c r="M327" s="256" t="s">
        <v>12</v>
      </c>
      <c r="N327" s="91" t="s">
        <v>36</v>
      </c>
      <c r="O327" s="91" t="s">
        <v>36</v>
      </c>
      <c r="P327" s="91"/>
      <c r="Q327" s="91"/>
      <c r="R327" s="91"/>
      <c r="S327" s="91"/>
      <c r="V327" s="92"/>
      <c r="W327" s="91"/>
      <c r="X327" s="91"/>
      <c r="Y327" s="91"/>
      <c r="Z327" s="91"/>
      <c r="AA327" s="91"/>
      <c r="AB327" s="91"/>
      <c r="AC327" s="91"/>
      <c r="AD327" s="91"/>
      <c r="AE327" s="91"/>
      <c r="AF327" s="91"/>
      <c r="AG327" s="91"/>
      <c r="AH327" s="91"/>
      <c r="AI327" s="11">
        <v>800</v>
      </c>
      <c r="AK327" s="249">
        <v>0.2120360656530926</v>
      </c>
      <c r="AM327" s="91"/>
      <c r="AN327" s="91">
        <v>1004530592</v>
      </c>
      <c r="AO327" s="11" t="s">
        <v>7275</v>
      </c>
    </row>
    <row r="328" spans="1:43" ht="16.5" hidden="1" customHeight="1" x14ac:dyDescent="0.25">
      <c r="A328" s="11" t="s">
        <v>7299</v>
      </c>
      <c r="B328" s="11">
        <v>13593355</v>
      </c>
      <c r="C328" s="388" t="s">
        <v>5328</v>
      </c>
      <c r="D328" s="19" t="s">
        <v>3837</v>
      </c>
      <c r="E328" s="19">
        <v>1176919</v>
      </c>
      <c r="F328" s="17">
        <v>45687</v>
      </c>
      <c r="G328" s="11" t="s">
        <v>5325</v>
      </c>
      <c r="J328" s="11" t="s">
        <v>5326</v>
      </c>
      <c r="K328" s="11">
        <v>24460</v>
      </c>
      <c r="M328" s="91"/>
      <c r="N328" s="91" t="s">
        <v>3597</v>
      </c>
      <c r="O328" s="91" t="s">
        <v>3579</v>
      </c>
      <c r="P328" s="91"/>
      <c r="Q328" s="91"/>
      <c r="R328" s="91"/>
      <c r="S328" s="91" t="s">
        <v>5306</v>
      </c>
      <c r="V328" s="92"/>
      <c r="W328" s="91"/>
      <c r="X328" s="91"/>
      <c r="Y328" s="91"/>
      <c r="Z328" s="91"/>
      <c r="AA328" s="91"/>
      <c r="AB328" s="91"/>
      <c r="AC328" s="91"/>
      <c r="AD328" s="91"/>
      <c r="AE328" s="91"/>
      <c r="AF328" s="91"/>
      <c r="AG328" s="91"/>
      <c r="AH328" s="91"/>
      <c r="AI328" s="11">
        <v>24460</v>
      </c>
      <c r="AK328" s="249">
        <v>0.35612929677421978</v>
      </c>
      <c r="AM328" s="91"/>
      <c r="AN328" s="91">
        <v>1004530592</v>
      </c>
      <c r="AO328" s="11" t="s">
        <v>7275</v>
      </c>
    </row>
    <row r="329" spans="1:43" ht="16.5" hidden="1" customHeight="1" x14ac:dyDescent="0.25">
      <c r="A329" s="11" t="s">
        <v>7300</v>
      </c>
      <c r="B329" s="11">
        <v>13607749</v>
      </c>
      <c r="C329" s="388" t="s">
        <v>5328</v>
      </c>
      <c r="D329" s="19" t="s">
        <v>5329</v>
      </c>
      <c r="E329" s="19">
        <v>1080537</v>
      </c>
      <c r="F329" s="17">
        <v>45687</v>
      </c>
      <c r="G329" s="11" t="s">
        <v>5325</v>
      </c>
      <c r="J329" s="11" t="s">
        <v>5326</v>
      </c>
      <c r="K329" s="11">
        <v>13696</v>
      </c>
      <c r="M329" s="91"/>
      <c r="N329" s="91" t="s">
        <v>3597</v>
      </c>
      <c r="O329" s="91" t="s">
        <v>3579</v>
      </c>
      <c r="P329" s="91"/>
      <c r="Q329" s="91"/>
      <c r="R329" s="91"/>
      <c r="S329" s="91"/>
      <c r="V329" s="92"/>
      <c r="W329" s="91"/>
      <c r="X329" s="91"/>
      <c r="Y329" s="91"/>
      <c r="Z329" s="91"/>
      <c r="AA329" s="91"/>
      <c r="AB329" s="91"/>
      <c r="AC329" s="91"/>
      <c r="AD329" s="91"/>
      <c r="AE329" s="91"/>
      <c r="AF329" s="91"/>
      <c r="AG329" s="91"/>
      <c r="AH329" s="91"/>
      <c r="AI329" s="11">
        <v>13696</v>
      </c>
      <c r="AK329" s="249">
        <v>0.19940911073670139</v>
      </c>
      <c r="AM329" s="91"/>
      <c r="AN329" s="91">
        <v>1004530593</v>
      </c>
      <c r="AO329" s="11" t="s">
        <v>7275</v>
      </c>
    </row>
    <row r="330" spans="1:43" ht="16.5" hidden="1" customHeight="1" x14ac:dyDescent="0.25">
      <c r="A330" s="11" t="s">
        <v>7301</v>
      </c>
      <c r="B330" s="11">
        <v>13685076</v>
      </c>
      <c r="C330" s="388" t="s">
        <v>5328</v>
      </c>
      <c r="D330" s="19" t="s">
        <v>5333</v>
      </c>
      <c r="E330" s="19" t="s">
        <v>3834</v>
      </c>
      <c r="F330" s="17">
        <v>45687</v>
      </c>
      <c r="G330" s="11" t="s">
        <v>5325</v>
      </c>
      <c r="J330" s="11" t="s">
        <v>5326</v>
      </c>
      <c r="K330" s="11">
        <v>17812</v>
      </c>
      <c r="M330" s="91"/>
      <c r="N330" s="91" t="s">
        <v>3578</v>
      </c>
      <c r="O330" s="91" t="s">
        <v>3579</v>
      </c>
      <c r="P330" s="91"/>
      <c r="Q330" s="91"/>
      <c r="R330" s="91"/>
      <c r="S330" s="91"/>
      <c r="V330" s="92"/>
      <c r="W330" s="91"/>
      <c r="X330" s="91"/>
      <c r="Y330" s="91"/>
      <c r="Z330" s="91"/>
      <c r="AA330" s="91"/>
      <c r="AB330" s="91"/>
      <c r="AC330" s="91"/>
      <c r="AD330" s="91"/>
      <c r="AE330" s="91"/>
      <c r="AF330" s="91"/>
      <c r="AG330" s="91"/>
      <c r="AH330" s="91"/>
      <c r="AI330" s="11">
        <v>17812</v>
      </c>
      <c r="AK330" s="249">
        <v>0.27005800819331621</v>
      </c>
      <c r="AM330" s="91"/>
      <c r="AN330" s="91">
        <v>1004530593</v>
      </c>
      <c r="AO330" s="11" t="s">
        <v>7275</v>
      </c>
    </row>
    <row r="331" spans="1:43" ht="16.5" hidden="1" customHeight="1" x14ac:dyDescent="0.25">
      <c r="A331" s="254" t="s">
        <v>7302</v>
      </c>
      <c r="B331" s="254" t="s">
        <v>7303</v>
      </c>
      <c r="C331" s="386" t="s">
        <v>5334</v>
      </c>
      <c r="D331" s="254" t="s">
        <v>6912</v>
      </c>
      <c r="E331" s="254">
        <v>1097591</v>
      </c>
      <c r="F331" s="255">
        <v>45708</v>
      </c>
      <c r="G331" s="254" t="s">
        <v>5325</v>
      </c>
      <c r="H331" s="254"/>
      <c r="I331" s="254"/>
      <c r="J331" s="254" t="s">
        <v>506</v>
      </c>
      <c r="K331" s="254">
        <v>800</v>
      </c>
      <c r="L331" s="254"/>
      <c r="M331" s="256"/>
      <c r="N331" s="91" t="s">
        <v>36</v>
      </c>
      <c r="O331" s="91" t="s">
        <v>36</v>
      </c>
      <c r="P331" s="91"/>
      <c r="Q331" s="91"/>
      <c r="R331" s="91"/>
      <c r="S331" s="91"/>
      <c r="U331" s="11" t="s">
        <v>5311</v>
      </c>
      <c r="V331" s="92"/>
      <c r="W331" s="91"/>
      <c r="X331" s="91"/>
      <c r="Y331" s="91"/>
      <c r="Z331" s="91"/>
      <c r="AA331" s="91"/>
      <c r="AB331" s="91"/>
      <c r="AC331" s="91"/>
      <c r="AD331" s="91"/>
      <c r="AE331" s="91"/>
      <c r="AF331" s="91"/>
      <c r="AG331" s="91"/>
      <c r="AH331" s="91"/>
      <c r="AK331" s="249"/>
      <c r="AM331" s="91"/>
      <c r="AN331" s="91">
        <v>1004530592</v>
      </c>
      <c r="AO331" s="11" t="s">
        <v>7304</v>
      </c>
    </row>
    <row r="332" spans="1:43" ht="16.5" hidden="1" customHeight="1" x14ac:dyDescent="0.25">
      <c r="A332" s="11" t="s">
        <v>7305</v>
      </c>
      <c r="B332" s="11">
        <v>13448293</v>
      </c>
      <c r="C332" s="1" t="s">
        <v>5334</v>
      </c>
      <c r="D332" s="11" t="s">
        <v>4698</v>
      </c>
      <c r="E332" s="11">
        <v>1005462</v>
      </c>
      <c r="F332" s="17">
        <v>45708</v>
      </c>
      <c r="G332" s="11" t="s">
        <v>5325</v>
      </c>
      <c r="J332" s="11" t="s">
        <v>8288</v>
      </c>
      <c r="K332" s="11">
        <v>42376</v>
      </c>
      <c r="M332" s="91"/>
      <c r="N332" s="91" t="s">
        <v>3578</v>
      </c>
      <c r="O332" s="91" t="s">
        <v>3579</v>
      </c>
      <c r="P332" s="91"/>
      <c r="Q332" s="91"/>
      <c r="R332" s="91"/>
      <c r="S332" s="91"/>
      <c r="U332" s="11" t="s">
        <v>5312</v>
      </c>
      <c r="V332" s="92"/>
      <c r="W332" s="91"/>
      <c r="X332" s="91"/>
      <c r="Y332" s="91"/>
      <c r="Z332" s="91"/>
      <c r="AA332" s="91"/>
      <c r="AB332" s="91" t="s">
        <v>7306</v>
      </c>
      <c r="AC332" s="91"/>
      <c r="AD332" s="91"/>
      <c r="AE332" s="91"/>
      <c r="AF332" s="91"/>
      <c r="AG332" s="91"/>
      <c r="AH332" s="91"/>
      <c r="AK332" s="249"/>
      <c r="AM332" s="91"/>
      <c r="AN332" s="91">
        <v>1004530593</v>
      </c>
      <c r="AO332" s="11" t="s">
        <v>7304</v>
      </c>
      <c r="AQ332" s="16"/>
    </row>
    <row r="333" spans="1:43" ht="16.5" hidden="1" customHeight="1" x14ac:dyDescent="0.25">
      <c r="A333" s="11" t="s">
        <v>7307</v>
      </c>
      <c r="B333" s="11">
        <v>13401008</v>
      </c>
      <c r="C333" s="1" t="s">
        <v>5328</v>
      </c>
      <c r="D333" s="11" t="s">
        <v>5333</v>
      </c>
      <c r="E333" s="11">
        <v>1092981</v>
      </c>
      <c r="F333" s="17">
        <v>45708</v>
      </c>
      <c r="G333" s="11" t="s">
        <v>5325</v>
      </c>
      <c r="J333" s="11" t="s">
        <v>8288</v>
      </c>
      <c r="K333" s="11">
        <v>16317</v>
      </c>
      <c r="M333" s="91"/>
      <c r="N333" s="91" t="s">
        <v>3597</v>
      </c>
      <c r="O333" s="91" t="s">
        <v>3579</v>
      </c>
      <c r="P333" s="91"/>
      <c r="Q333" s="91"/>
      <c r="R333" s="91"/>
      <c r="S333" s="91"/>
      <c r="V333" s="92"/>
      <c r="W333" s="91"/>
      <c r="X333" s="91" t="str">
        <f t="shared" ref="X333:X348" si="18">A333&amp;"_"&amp;B333</f>
        <v>2025-AR-024_13401008</v>
      </c>
      <c r="Y333" s="91"/>
      <c r="Z333" s="91"/>
      <c r="AA333" s="91"/>
      <c r="AB333" s="91"/>
      <c r="AC333" s="91"/>
      <c r="AD333" s="91"/>
      <c r="AE333" s="91"/>
      <c r="AF333" s="91"/>
      <c r="AG333" s="91"/>
      <c r="AH333" s="91"/>
      <c r="AK333" s="249"/>
      <c r="AM333" s="91"/>
      <c r="AN333" s="91">
        <v>1004530593</v>
      </c>
      <c r="AO333" s="11" t="s">
        <v>7304</v>
      </c>
    </row>
    <row r="334" spans="1:43" ht="16.5" hidden="1" customHeight="1" x14ac:dyDescent="0.25">
      <c r="A334" s="11" t="s">
        <v>8228</v>
      </c>
      <c r="B334" s="11">
        <v>13874577</v>
      </c>
      <c r="C334" s="1" t="s">
        <v>6160</v>
      </c>
      <c r="D334" s="11" t="s">
        <v>4389</v>
      </c>
      <c r="E334" s="11">
        <v>1092722</v>
      </c>
      <c r="F334" s="17">
        <v>45834</v>
      </c>
      <c r="G334" s="11" t="s">
        <v>5325</v>
      </c>
      <c r="J334" s="11" t="s">
        <v>8288</v>
      </c>
      <c r="K334" s="11">
        <v>40926</v>
      </c>
      <c r="M334" s="91"/>
      <c r="N334" s="91" t="s">
        <v>3578</v>
      </c>
      <c r="O334" s="91" t="s">
        <v>3579</v>
      </c>
      <c r="P334" s="91"/>
      <c r="Q334" s="91"/>
      <c r="R334" s="91"/>
      <c r="S334" s="91" t="s">
        <v>5306</v>
      </c>
      <c r="V334" s="92">
        <v>45883</v>
      </c>
      <c r="W334" s="91"/>
      <c r="X334" s="91" t="str">
        <f t="shared" si="18"/>
        <v>2025-AR-025_13874577</v>
      </c>
      <c r="Y334" s="91"/>
      <c r="Z334" s="91"/>
      <c r="AA334" s="91"/>
      <c r="AB334" s="91" t="s">
        <v>8371</v>
      </c>
      <c r="AC334" s="91" t="s">
        <v>8372</v>
      </c>
      <c r="AD334" s="91"/>
      <c r="AE334" s="91"/>
      <c r="AF334" s="91"/>
      <c r="AG334" s="91"/>
      <c r="AH334" s="91"/>
      <c r="AK334" s="249"/>
      <c r="AM334" s="91"/>
      <c r="AN334" s="91">
        <v>1004653752</v>
      </c>
      <c r="AO334" s="11" t="s">
        <v>8280</v>
      </c>
    </row>
    <row r="335" spans="1:43" ht="16.5" hidden="1" customHeight="1" x14ac:dyDescent="0.25">
      <c r="A335" s="254" t="s">
        <v>8229</v>
      </c>
      <c r="B335" s="254">
        <v>14110979</v>
      </c>
      <c r="C335" s="386" t="s">
        <v>6160</v>
      </c>
      <c r="D335" s="254" t="s">
        <v>4389</v>
      </c>
      <c r="E335" s="254">
        <v>1268728</v>
      </c>
      <c r="F335" s="255">
        <v>45834</v>
      </c>
      <c r="G335" s="254" t="s">
        <v>5325</v>
      </c>
      <c r="H335" s="254"/>
      <c r="I335" s="254"/>
      <c r="J335" s="254" t="s">
        <v>506</v>
      </c>
      <c r="K335" s="254">
        <v>800</v>
      </c>
      <c r="L335" s="254"/>
      <c r="M335" s="254"/>
      <c r="N335" s="91" t="s">
        <v>937</v>
      </c>
      <c r="O335" s="91" t="s">
        <v>937</v>
      </c>
      <c r="P335" s="91"/>
      <c r="Q335" s="91"/>
      <c r="R335" s="91"/>
      <c r="S335" s="91"/>
      <c r="V335" s="92">
        <v>45883</v>
      </c>
      <c r="W335" s="91" t="s">
        <v>4961</v>
      </c>
      <c r="X335" s="91" t="str">
        <f t="shared" si="18"/>
        <v>2025-AR-026_14110979</v>
      </c>
      <c r="Y335" s="91"/>
      <c r="Z335" s="91"/>
      <c r="AA335" s="91"/>
      <c r="AB335" s="91" t="s">
        <v>8479</v>
      </c>
      <c r="AC335" s="91" t="s">
        <v>8570</v>
      </c>
      <c r="AD335" s="91"/>
      <c r="AE335" s="91"/>
      <c r="AF335" s="91"/>
      <c r="AG335" s="91"/>
      <c r="AH335" s="91"/>
      <c r="AK335" s="249"/>
      <c r="AM335" s="91"/>
      <c r="AN335" s="91">
        <v>1004653748</v>
      </c>
      <c r="AO335" s="11" t="s">
        <v>8280</v>
      </c>
    </row>
    <row r="336" spans="1:43" ht="16.5" customHeight="1" x14ac:dyDescent="0.25">
      <c r="A336" s="11" t="s">
        <v>8230</v>
      </c>
      <c r="B336" s="19">
        <v>14074753</v>
      </c>
      <c r="C336" s="376" t="s">
        <v>6160</v>
      </c>
      <c r="D336" s="19" t="s">
        <v>4389</v>
      </c>
      <c r="E336" s="19">
        <v>1268728</v>
      </c>
      <c r="F336" s="17">
        <v>45834</v>
      </c>
      <c r="G336" s="11" t="s">
        <v>5325</v>
      </c>
      <c r="J336" s="11" t="s">
        <v>8288</v>
      </c>
      <c r="K336" s="11">
        <v>44898</v>
      </c>
      <c r="M336" s="91" t="s">
        <v>12</v>
      </c>
      <c r="N336" s="91" t="s">
        <v>3597</v>
      </c>
      <c r="O336" s="91" t="s">
        <v>3579</v>
      </c>
      <c r="P336" s="91"/>
      <c r="Q336" s="91"/>
      <c r="R336" s="91"/>
      <c r="S336" s="91" t="s">
        <v>5306</v>
      </c>
      <c r="V336" s="92">
        <v>45883</v>
      </c>
      <c r="W336" s="91" t="s">
        <v>20</v>
      </c>
      <c r="X336" s="91" t="str">
        <f t="shared" si="18"/>
        <v>2025-AR-027_14074753</v>
      </c>
      <c r="Y336" s="91"/>
      <c r="Z336" s="91"/>
      <c r="AA336" s="91"/>
      <c r="AB336" s="91" t="s">
        <v>8480</v>
      </c>
      <c r="AC336" s="91" t="s">
        <v>8571</v>
      </c>
      <c r="AD336" s="91"/>
      <c r="AE336" s="91"/>
      <c r="AF336" s="91"/>
      <c r="AG336" s="91"/>
      <c r="AH336" s="91"/>
      <c r="AK336" s="249"/>
      <c r="AM336" s="91"/>
      <c r="AN336" s="91">
        <v>1004653743</v>
      </c>
      <c r="AO336" s="11" t="s">
        <v>8280</v>
      </c>
    </row>
    <row r="337" spans="1:1020 1027:2047 2054:3068 3074:4095 4101:5115 5122:6142 6149:7163 7169:8190 8196:9210 9217:10237 10244:11264 11271:12285 12291:13312 13318:14332 14339:15359 15366:16380" ht="16.5" customHeight="1" x14ac:dyDescent="0.25">
      <c r="A337" s="11" t="s">
        <v>8231</v>
      </c>
      <c r="B337" s="19">
        <v>14109683</v>
      </c>
      <c r="C337" s="376" t="s">
        <v>6160</v>
      </c>
      <c r="D337" s="19" t="s">
        <v>4389</v>
      </c>
      <c r="E337" s="19">
        <v>1268728</v>
      </c>
      <c r="F337" s="17">
        <v>45834</v>
      </c>
      <c r="G337" s="11" t="s">
        <v>5325</v>
      </c>
      <c r="J337" s="11" t="s">
        <v>8288</v>
      </c>
      <c r="K337" s="11">
        <v>47494</v>
      </c>
      <c r="M337" s="91" t="s">
        <v>12</v>
      </c>
      <c r="N337" s="91" t="s">
        <v>3578</v>
      </c>
      <c r="O337" s="91" t="s">
        <v>8834</v>
      </c>
      <c r="P337" s="91"/>
      <c r="Q337" s="91"/>
      <c r="R337" s="91"/>
      <c r="S337" s="91" t="s">
        <v>5306</v>
      </c>
      <c r="V337" s="92">
        <v>45883</v>
      </c>
      <c r="W337" s="91" t="s">
        <v>20</v>
      </c>
      <c r="X337" s="91" t="str">
        <f t="shared" si="18"/>
        <v>2025-AR-028_14109683</v>
      </c>
      <c r="Y337" s="91"/>
      <c r="Z337" s="91"/>
      <c r="AA337" s="91"/>
      <c r="AB337" s="91" t="s">
        <v>8561</v>
      </c>
      <c r="AC337" s="91" t="s">
        <v>8572</v>
      </c>
      <c r="AD337" s="91"/>
      <c r="AE337" s="91"/>
      <c r="AF337" s="91"/>
      <c r="AG337" s="91"/>
      <c r="AH337" s="91"/>
      <c r="AK337" s="249"/>
      <c r="AM337" s="91"/>
      <c r="AN337" s="91">
        <v>1004653743</v>
      </c>
      <c r="AO337" s="11" t="s">
        <v>8280</v>
      </c>
    </row>
    <row r="338" spans="1:1020 1027:2047 2054:3068 3074:4095 4101:5115 5122:6142 6149:7163 7169:8190 8196:9210 9217:10237 10244:11264 11271:12285 12291:13312 13318:14332 14339:15359 15366:16380" ht="16.5" customHeight="1" x14ac:dyDescent="0.25">
      <c r="A338" s="11" t="s">
        <v>8232</v>
      </c>
      <c r="B338" s="19">
        <v>14127577</v>
      </c>
      <c r="C338" s="376" t="s">
        <v>6160</v>
      </c>
      <c r="D338" s="19" t="s">
        <v>4389</v>
      </c>
      <c r="E338" s="19">
        <v>1268728</v>
      </c>
      <c r="F338" s="17">
        <v>45834</v>
      </c>
      <c r="G338" s="11" t="s">
        <v>5325</v>
      </c>
      <c r="J338" s="11" t="s">
        <v>8288</v>
      </c>
      <c r="K338" s="11">
        <v>51638</v>
      </c>
      <c r="M338" s="91" t="s">
        <v>12</v>
      </c>
      <c r="N338" s="91" t="s">
        <v>3597</v>
      </c>
      <c r="O338" s="91" t="s">
        <v>3579</v>
      </c>
      <c r="P338" s="91"/>
      <c r="Q338" s="91"/>
      <c r="R338" s="91"/>
      <c r="S338" s="91" t="s">
        <v>5306</v>
      </c>
      <c r="V338" s="92">
        <v>45883</v>
      </c>
      <c r="W338" s="91" t="s">
        <v>5010</v>
      </c>
      <c r="X338" s="91" t="str">
        <f t="shared" si="18"/>
        <v>2025-AR-029_14127577</v>
      </c>
      <c r="Y338" s="91"/>
      <c r="Z338" s="91"/>
      <c r="AA338" s="91"/>
      <c r="AB338" s="91" t="s">
        <v>8562</v>
      </c>
      <c r="AC338" s="91" t="s">
        <v>8573</v>
      </c>
      <c r="AD338" s="91"/>
      <c r="AE338" s="91"/>
      <c r="AF338" s="91"/>
      <c r="AG338" s="91"/>
      <c r="AH338" s="91"/>
      <c r="AK338" s="249"/>
      <c r="AM338" s="91"/>
      <c r="AN338" s="91">
        <v>1004653743</v>
      </c>
      <c r="AO338" s="11" t="s">
        <v>8280</v>
      </c>
    </row>
    <row r="339" spans="1:1020 1027:2047 2054:3068 3074:4095 4101:5115 5122:6142 6149:7163 7169:8190 8196:9210 9217:10237 10244:11264 11271:12285 12291:13312 13318:14332 14339:15359 15366:16380" ht="16.5" hidden="1" customHeight="1" x14ac:dyDescent="0.25">
      <c r="A339" s="254" t="s">
        <v>8233</v>
      </c>
      <c r="B339" s="254" t="s">
        <v>8246</v>
      </c>
      <c r="C339" s="386" t="s">
        <v>6160</v>
      </c>
      <c r="D339" s="254" t="s">
        <v>4389</v>
      </c>
      <c r="E339" s="254">
        <v>1023917</v>
      </c>
      <c r="F339" s="255">
        <v>45834</v>
      </c>
      <c r="G339" s="254" t="s">
        <v>5325</v>
      </c>
      <c r="H339" s="254"/>
      <c r="I339" s="254"/>
      <c r="J339" s="254" t="s">
        <v>506</v>
      </c>
      <c r="K339" s="254">
        <v>800</v>
      </c>
      <c r="L339" s="254" t="s">
        <v>3566</v>
      </c>
      <c r="M339" s="254" t="s">
        <v>12</v>
      </c>
      <c r="N339" s="91" t="s">
        <v>937</v>
      </c>
      <c r="O339" s="91" t="s">
        <v>937</v>
      </c>
      <c r="P339" s="91"/>
      <c r="Q339" s="91"/>
      <c r="R339" s="91"/>
      <c r="S339" s="91" t="s">
        <v>5306</v>
      </c>
      <c r="V339" s="92">
        <v>45883</v>
      </c>
      <c r="W339" s="91" t="s">
        <v>8878</v>
      </c>
      <c r="X339" s="91" t="str">
        <f t="shared" si="18"/>
        <v>2025-AR-030_12960515R1</v>
      </c>
      <c r="Y339" s="91"/>
      <c r="Z339" s="91"/>
      <c r="AA339" s="91"/>
      <c r="AB339" s="91" t="s">
        <v>8375</v>
      </c>
      <c r="AC339" s="91" t="s">
        <v>8376</v>
      </c>
      <c r="AD339" s="91"/>
      <c r="AE339" s="91"/>
      <c r="AF339" s="91"/>
      <c r="AG339" s="91"/>
      <c r="AH339" s="91"/>
      <c r="AK339" s="249"/>
      <c r="AM339" s="91"/>
      <c r="AN339" s="91">
        <v>1004653743</v>
      </c>
      <c r="AO339" s="11" t="s">
        <v>8280</v>
      </c>
    </row>
    <row r="340" spans="1:1020 1027:2047 2054:3068 3074:4095 4101:5115 5122:6142 6149:7163 7169:8190 8196:9210 9217:10237 10244:11264 11271:12285 12291:13312 13318:14332 14339:15359 15366:16380" ht="16.5" hidden="1" customHeight="1" x14ac:dyDescent="0.25">
      <c r="A340" s="11" t="s">
        <v>8234</v>
      </c>
      <c r="B340" s="250">
        <v>13662667</v>
      </c>
      <c r="C340" s="376" t="s">
        <v>6160</v>
      </c>
      <c r="D340" s="19" t="s">
        <v>4389</v>
      </c>
      <c r="E340" s="11">
        <v>1092722</v>
      </c>
      <c r="F340" s="17">
        <v>45834</v>
      </c>
      <c r="G340" s="11" t="s">
        <v>5325</v>
      </c>
      <c r="J340" s="11" t="s">
        <v>8288</v>
      </c>
      <c r="K340" s="11">
        <v>31882</v>
      </c>
      <c r="M340" s="91"/>
      <c r="N340" s="91" t="s">
        <v>3578</v>
      </c>
      <c r="O340" s="91" t="s">
        <v>3579</v>
      </c>
      <c r="P340" s="91"/>
      <c r="Q340" s="91"/>
      <c r="R340" s="91"/>
      <c r="S340" s="91" t="s">
        <v>5306</v>
      </c>
      <c r="V340" s="92">
        <v>45883</v>
      </c>
      <c r="W340" s="91"/>
      <c r="X340" s="91" t="str">
        <f t="shared" si="18"/>
        <v>2025-AR-031_13662667</v>
      </c>
      <c r="Y340" s="91"/>
      <c r="Z340" s="91"/>
      <c r="AA340" s="91"/>
      <c r="AB340" s="91" t="s">
        <v>8377</v>
      </c>
      <c r="AC340" s="91" t="s">
        <v>8574</v>
      </c>
      <c r="AD340" s="91"/>
      <c r="AE340" s="91"/>
      <c r="AF340" s="91"/>
      <c r="AG340" s="91"/>
      <c r="AH340" s="91"/>
      <c r="AK340" s="249"/>
      <c r="AM340" s="91"/>
      <c r="AN340" s="91">
        <v>1004653743</v>
      </c>
      <c r="AO340" s="11" t="s">
        <v>8280</v>
      </c>
    </row>
    <row r="341" spans="1:1020 1027:2047 2054:3068 3074:4095 4101:5115 5122:6142 6149:7163 7169:8190 8196:9210 9217:10237 10244:11264 11271:12285 12291:13312 13318:14332 14339:15359 15366:16380" ht="16.5" customHeight="1" x14ac:dyDescent="0.25">
      <c r="A341" s="11" t="s">
        <v>8235</v>
      </c>
      <c r="B341" s="19">
        <v>13926376</v>
      </c>
      <c r="C341" s="376" t="s">
        <v>6160</v>
      </c>
      <c r="D341" s="19" t="s">
        <v>4389</v>
      </c>
      <c r="E341" s="19" t="s">
        <v>4355</v>
      </c>
      <c r="F341" s="17">
        <v>45834</v>
      </c>
      <c r="G341" s="11" t="s">
        <v>5325</v>
      </c>
      <c r="J341" s="11" t="s">
        <v>8288</v>
      </c>
      <c r="K341" s="11">
        <v>87616</v>
      </c>
      <c r="M341" s="91" t="s">
        <v>12</v>
      </c>
      <c r="N341" s="91" t="s">
        <v>3578</v>
      </c>
      <c r="O341" s="91" t="s">
        <v>3597</v>
      </c>
      <c r="P341" s="91"/>
      <c r="Q341" s="91"/>
      <c r="R341" s="91"/>
      <c r="S341" s="91" t="s">
        <v>5306</v>
      </c>
      <c r="V341" s="92">
        <v>45883</v>
      </c>
      <c r="W341" s="91" t="s">
        <v>4630</v>
      </c>
      <c r="X341" s="91" t="str">
        <f t="shared" si="18"/>
        <v>2025-AR-032_13926376</v>
      </c>
      <c r="Y341" s="91"/>
      <c r="Z341" s="91"/>
      <c r="AA341" s="91"/>
      <c r="AB341" s="237" t="s">
        <v>8563</v>
      </c>
      <c r="AC341" s="91" t="s">
        <v>8575</v>
      </c>
      <c r="AD341" s="91"/>
      <c r="AE341" s="91"/>
      <c r="AF341" s="91"/>
      <c r="AG341" s="91"/>
      <c r="AH341" s="91"/>
      <c r="AK341" s="249"/>
      <c r="AM341" s="91"/>
      <c r="AN341" s="91">
        <v>1004653748</v>
      </c>
      <c r="AO341" s="11" t="s">
        <v>8280</v>
      </c>
    </row>
    <row r="342" spans="1:1020 1027:2047 2054:3068 3074:4095 4101:5115 5122:6142 6149:7163 7169:8190 8196:9210 9217:10237 10244:11264 11271:12285 12291:13312 13318:14332 14339:15359 15366:16380" ht="16.5" hidden="1" customHeight="1" x14ac:dyDescent="0.25">
      <c r="A342" s="254" t="s">
        <v>8236</v>
      </c>
      <c r="B342" s="254">
        <v>13868155</v>
      </c>
      <c r="C342" s="386" t="s">
        <v>6160</v>
      </c>
      <c r="D342" s="254" t="s">
        <v>4389</v>
      </c>
      <c r="E342" s="254">
        <v>1092722</v>
      </c>
      <c r="F342" s="255">
        <v>45834</v>
      </c>
      <c r="G342" s="254" t="s">
        <v>5325</v>
      </c>
      <c r="H342" s="254"/>
      <c r="I342" s="254"/>
      <c r="J342" s="254" t="s">
        <v>506</v>
      </c>
      <c r="K342" s="254">
        <v>800</v>
      </c>
      <c r="L342" s="254"/>
      <c r="M342" s="254" t="s">
        <v>12</v>
      </c>
      <c r="N342" s="91" t="s">
        <v>937</v>
      </c>
      <c r="O342" s="91" t="s">
        <v>937</v>
      </c>
      <c r="P342" s="91"/>
      <c r="Q342" s="91"/>
      <c r="R342" s="91"/>
      <c r="S342" s="91" t="s">
        <v>5306</v>
      </c>
      <c r="V342" s="92">
        <v>45883</v>
      </c>
      <c r="W342" s="91"/>
      <c r="X342" s="91" t="str">
        <f t="shared" si="18"/>
        <v>2025-AR-033_13868155</v>
      </c>
      <c r="Y342" s="91"/>
      <c r="Z342" s="91"/>
      <c r="AA342" s="91"/>
      <c r="AB342" s="237" t="s">
        <v>8564</v>
      </c>
      <c r="AC342" s="91" t="s">
        <v>8576</v>
      </c>
      <c r="AD342" s="91"/>
      <c r="AE342" s="91"/>
      <c r="AF342" s="91"/>
      <c r="AG342" s="91"/>
      <c r="AH342" s="91"/>
      <c r="AK342" s="249"/>
      <c r="AM342" s="91"/>
      <c r="AN342" s="91">
        <v>1004653752</v>
      </c>
      <c r="AO342" s="11" t="s">
        <v>8280</v>
      </c>
    </row>
    <row r="343" spans="1:1020 1027:2047 2054:3068 3074:4095 4101:5115 5122:6142 6149:7163 7169:8190 8196:9210 9217:10237 10244:11264 11271:12285 12291:13312 13318:14332 14339:15359 15366:16380" ht="16.5" customHeight="1" x14ac:dyDescent="0.25">
      <c r="A343" s="11" t="s">
        <v>8237</v>
      </c>
      <c r="B343" s="19">
        <v>13910122</v>
      </c>
      <c r="C343" s="376" t="s">
        <v>6160</v>
      </c>
      <c r="D343" s="19" t="s">
        <v>4389</v>
      </c>
      <c r="E343" s="19" t="s">
        <v>4355</v>
      </c>
      <c r="F343" s="17">
        <v>45834</v>
      </c>
      <c r="G343" s="11" t="s">
        <v>5325</v>
      </c>
      <c r="J343" s="11" t="s">
        <v>8288</v>
      </c>
      <c r="K343" s="11">
        <v>73768</v>
      </c>
      <c r="L343" s="11" t="s">
        <v>3566</v>
      </c>
      <c r="M343" s="91" t="s">
        <v>12</v>
      </c>
      <c r="N343" s="91" t="s">
        <v>3578</v>
      </c>
      <c r="O343" s="91" t="s">
        <v>3579</v>
      </c>
      <c r="P343" s="91"/>
      <c r="Q343" s="91"/>
      <c r="R343" s="91"/>
      <c r="S343" s="91" t="s">
        <v>5306</v>
      </c>
      <c r="V343" s="92">
        <v>45883</v>
      </c>
      <c r="W343" s="91" t="s">
        <v>4685</v>
      </c>
      <c r="X343" s="91" t="str">
        <f t="shared" si="18"/>
        <v>2025-AR-034_13910122</v>
      </c>
      <c r="Y343" s="91"/>
      <c r="Z343" s="91"/>
      <c r="AA343" s="91"/>
      <c r="AB343" s="237" t="s">
        <v>8478</v>
      </c>
      <c r="AC343" s="91" t="s">
        <v>8577</v>
      </c>
      <c r="AD343" s="91"/>
      <c r="AE343" s="91"/>
      <c r="AF343" s="91"/>
      <c r="AG343" s="91"/>
      <c r="AH343" s="91"/>
      <c r="AK343" s="249"/>
      <c r="AM343" s="91"/>
      <c r="AN343" s="91">
        <v>1004653748</v>
      </c>
      <c r="AO343" s="11" t="s">
        <v>8280</v>
      </c>
    </row>
    <row r="344" spans="1:1020 1027:2047 2054:3068 3074:4095 4101:5115 5122:6142 6149:7163 7169:8190 8196:9210 9217:10237 10244:11264 11271:12285 12291:13312 13318:14332 14339:15359 15366:16380" ht="16.5" hidden="1" customHeight="1" x14ac:dyDescent="0.25">
      <c r="A344" s="254" t="s">
        <v>8238</v>
      </c>
      <c r="B344" s="254">
        <v>13960697</v>
      </c>
      <c r="C344" s="386" t="s">
        <v>6160</v>
      </c>
      <c r="D344" s="254" t="s">
        <v>4389</v>
      </c>
      <c r="E344" s="254">
        <v>1092722</v>
      </c>
      <c r="F344" s="255">
        <v>45834</v>
      </c>
      <c r="G344" s="254" t="s">
        <v>5325</v>
      </c>
      <c r="H344" s="254"/>
      <c r="I344" s="254"/>
      <c r="J344" s="254" t="s">
        <v>506</v>
      </c>
      <c r="K344" s="254">
        <v>800</v>
      </c>
      <c r="L344" s="254"/>
      <c r="M344" s="256" t="s">
        <v>12</v>
      </c>
      <c r="N344" s="91" t="s">
        <v>937</v>
      </c>
      <c r="O344" s="91" t="s">
        <v>937</v>
      </c>
      <c r="P344" s="91"/>
      <c r="Q344" s="91"/>
      <c r="R344" s="91"/>
      <c r="S344" s="91" t="s">
        <v>5306</v>
      </c>
      <c r="V344" s="92">
        <v>45883</v>
      </c>
      <c r="W344" s="91"/>
      <c r="X344" s="91" t="str">
        <f t="shared" si="18"/>
        <v>2025-AR-035_13960697</v>
      </c>
      <c r="Y344" s="91"/>
      <c r="Z344" s="91"/>
      <c r="AA344" s="91"/>
      <c r="AB344" s="237" t="s">
        <v>8565</v>
      </c>
      <c r="AC344" s="91" t="s">
        <v>8578</v>
      </c>
      <c r="AD344" s="91"/>
      <c r="AE344" s="91"/>
      <c r="AF344" s="91"/>
      <c r="AG344" s="91"/>
      <c r="AH344" s="91"/>
      <c r="AK344" s="249"/>
      <c r="AM344" s="91"/>
      <c r="AN344" s="91">
        <v>1004653748</v>
      </c>
      <c r="AO344" s="11" t="s">
        <v>8280</v>
      </c>
    </row>
    <row r="345" spans="1:1020 1027:2047 2054:3068 3074:4095 4101:5115 5122:6142 6149:7163 7169:8190 8196:9210 9217:10237 10244:11264 11271:12285 12291:13312 13318:14332 14339:15359 15366:16380" ht="16.5" hidden="1" customHeight="1" x14ac:dyDescent="0.25">
      <c r="A345" s="254" t="s">
        <v>8239</v>
      </c>
      <c r="B345" s="257">
        <v>13851456</v>
      </c>
      <c r="C345" s="389" t="s">
        <v>6160</v>
      </c>
      <c r="D345" s="257" t="s">
        <v>4389</v>
      </c>
      <c r="E345" s="257" t="s">
        <v>4355</v>
      </c>
      <c r="F345" s="255">
        <v>45834</v>
      </c>
      <c r="G345" s="254" t="s">
        <v>5325</v>
      </c>
      <c r="H345" s="254"/>
      <c r="I345" s="254"/>
      <c r="J345" s="254" t="s">
        <v>506</v>
      </c>
      <c r="K345" s="254">
        <v>800</v>
      </c>
      <c r="L345" s="254" t="s">
        <v>3566</v>
      </c>
      <c r="M345" s="256" t="s">
        <v>12</v>
      </c>
      <c r="N345" s="91" t="s">
        <v>937</v>
      </c>
      <c r="O345" s="91" t="s">
        <v>937</v>
      </c>
      <c r="P345" s="91"/>
      <c r="Q345" s="91"/>
      <c r="R345" s="91"/>
      <c r="S345" s="91" t="s">
        <v>5306</v>
      </c>
      <c r="V345" s="92">
        <v>45883</v>
      </c>
      <c r="W345" s="91" t="s">
        <v>4379</v>
      </c>
      <c r="X345" s="91" t="str">
        <f t="shared" si="18"/>
        <v>2025-AR-036_13851456</v>
      </c>
      <c r="Y345" s="91"/>
      <c r="Z345" s="91"/>
      <c r="AA345" s="91"/>
      <c r="AB345" s="237" t="s">
        <v>8566</v>
      </c>
      <c r="AC345" s="91" t="s">
        <v>8579</v>
      </c>
      <c r="AD345" s="91"/>
      <c r="AE345" s="91"/>
      <c r="AF345" s="91"/>
      <c r="AG345" s="91"/>
      <c r="AH345" s="91"/>
      <c r="AK345" s="249"/>
      <c r="AM345" s="91"/>
      <c r="AN345" s="91">
        <v>1004653748</v>
      </c>
      <c r="AO345" s="11" t="s">
        <v>8280</v>
      </c>
    </row>
    <row r="346" spans="1:1020 1027:2047 2054:3068 3074:4095 4101:5115 5122:6142 6149:7163 7169:8190 8196:9210 9217:10237 10244:11264 11271:12285 12291:13312 13318:14332 14339:15359 15366:16380" ht="16.5" hidden="1" customHeight="1" x14ac:dyDescent="0.25">
      <c r="A346" s="11" t="s">
        <v>8240</v>
      </c>
      <c r="B346" s="19">
        <v>13894010</v>
      </c>
      <c r="C346" s="376" t="s">
        <v>6160</v>
      </c>
      <c r="D346" s="19" t="s">
        <v>4389</v>
      </c>
      <c r="E346" s="19" t="s">
        <v>4355</v>
      </c>
      <c r="F346" s="17">
        <v>45834</v>
      </c>
      <c r="G346" s="11" t="s">
        <v>5325</v>
      </c>
      <c r="J346" s="11" t="s">
        <v>8288</v>
      </c>
      <c r="K346" s="11">
        <v>80070</v>
      </c>
      <c r="L346" s="11" t="s">
        <v>3566</v>
      </c>
      <c r="M346" s="91"/>
      <c r="N346" s="91" t="s">
        <v>3578</v>
      </c>
      <c r="O346" s="91" t="s">
        <v>8834</v>
      </c>
      <c r="P346" s="91"/>
      <c r="Q346" s="91"/>
      <c r="R346" s="91"/>
      <c r="S346" s="91" t="s">
        <v>5306</v>
      </c>
      <c r="V346" s="92">
        <v>45883</v>
      </c>
      <c r="W346" s="91" t="s">
        <v>4644</v>
      </c>
      <c r="X346" s="91" t="str">
        <f t="shared" si="18"/>
        <v>2025-AR-037_13894010</v>
      </c>
      <c r="Y346" s="91"/>
      <c r="Z346" s="91"/>
      <c r="AA346" s="91"/>
      <c r="AB346" s="237" t="s">
        <v>8567</v>
      </c>
      <c r="AC346" s="91" t="s">
        <v>8580</v>
      </c>
      <c r="AD346" s="91"/>
      <c r="AE346" s="91"/>
      <c r="AF346" s="91"/>
      <c r="AG346" s="91"/>
      <c r="AH346" s="91"/>
      <c r="AK346" s="249"/>
      <c r="AM346" s="91"/>
      <c r="AN346" s="91">
        <v>1004653752</v>
      </c>
      <c r="AO346" s="11" t="s">
        <v>8280</v>
      </c>
    </row>
    <row r="347" spans="1:1020 1027:2047 2054:3068 3074:4095 4101:5115 5122:6142 6149:7163 7169:8190 8196:9210 9217:10237 10244:11264 11271:12285 12291:13312 13318:14332 14339:15359 15366:16380" ht="16.5" hidden="1" customHeight="1" x14ac:dyDescent="0.25">
      <c r="A347" s="11" t="s">
        <v>8241</v>
      </c>
      <c r="B347" s="19">
        <v>14110978</v>
      </c>
      <c r="C347" s="376" t="s">
        <v>6160</v>
      </c>
      <c r="D347" s="19" t="s">
        <v>4389</v>
      </c>
      <c r="E347" s="19">
        <v>1268728</v>
      </c>
      <c r="F347" s="17">
        <v>45834</v>
      </c>
      <c r="G347" s="11" t="s">
        <v>5325</v>
      </c>
      <c r="J347" s="11" t="s">
        <v>8288</v>
      </c>
      <c r="K347" s="11">
        <v>30360</v>
      </c>
      <c r="M347" s="91"/>
      <c r="N347" s="91"/>
      <c r="O347" s="91"/>
      <c r="P347" s="91"/>
      <c r="Q347" s="91"/>
      <c r="R347" s="91"/>
      <c r="S347" s="91" t="s">
        <v>5306</v>
      </c>
      <c r="V347" s="92">
        <v>45883</v>
      </c>
      <c r="W347" s="91" t="s">
        <v>4992</v>
      </c>
      <c r="X347" s="91" t="str">
        <f t="shared" si="18"/>
        <v>2025-AR-038_14110978</v>
      </c>
      <c r="Y347" s="91"/>
      <c r="Z347" s="91"/>
      <c r="AA347" s="91"/>
      <c r="AB347" s="237" t="s">
        <v>8568</v>
      </c>
      <c r="AC347" s="91" t="s">
        <v>8581</v>
      </c>
      <c r="AD347" s="91"/>
      <c r="AE347" s="91"/>
      <c r="AF347" s="91"/>
      <c r="AG347" s="91"/>
      <c r="AH347" s="91"/>
      <c r="AK347" s="249"/>
      <c r="AM347" s="91"/>
      <c r="AN347" s="91">
        <v>1004653752</v>
      </c>
      <c r="AO347" s="11" t="s">
        <v>8280</v>
      </c>
    </row>
    <row r="348" spans="1:1020 1027:2047 2054:3068 3074:4095 4101:5115 5122:6142 6149:7163 7169:8190 8196:9210 9217:10237 10244:11264 11271:12285 12291:13312 13318:14332 14339:15359 15366:16380" ht="16.5" hidden="1" customHeight="1" x14ac:dyDescent="0.25">
      <c r="A348" s="254" t="s">
        <v>8242</v>
      </c>
      <c r="B348" s="254">
        <v>13187250</v>
      </c>
      <c r="C348" s="386" t="s">
        <v>6160</v>
      </c>
      <c r="D348" s="254" t="s">
        <v>4389</v>
      </c>
      <c r="E348" s="254">
        <v>1023917</v>
      </c>
      <c r="F348" s="255">
        <v>45834</v>
      </c>
      <c r="G348" s="254" t="s">
        <v>5325</v>
      </c>
      <c r="H348" s="254"/>
      <c r="I348" s="254"/>
      <c r="J348" s="254" t="s">
        <v>506</v>
      </c>
      <c r="K348" s="254">
        <v>800</v>
      </c>
      <c r="L348" s="254" t="s">
        <v>3566</v>
      </c>
      <c r="M348" s="256"/>
      <c r="N348" s="91" t="s">
        <v>937</v>
      </c>
      <c r="O348" s="91" t="s">
        <v>937</v>
      </c>
      <c r="P348" s="91"/>
      <c r="Q348" s="91"/>
      <c r="R348" s="91"/>
      <c r="S348" s="91" t="s">
        <v>5306</v>
      </c>
      <c r="V348" s="92">
        <v>45883</v>
      </c>
      <c r="W348" s="91"/>
      <c r="X348" s="91" t="str">
        <f t="shared" si="18"/>
        <v>2025-AR-039_13187250</v>
      </c>
      <c r="Y348" s="91"/>
      <c r="Z348" s="91"/>
      <c r="AA348" s="91"/>
      <c r="AB348" s="237" t="s">
        <v>8569</v>
      </c>
      <c r="AC348" s="91" t="s">
        <v>8582</v>
      </c>
      <c r="AD348" s="91"/>
      <c r="AE348" s="91"/>
      <c r="AF348" s="91"/>
      <c r="AG348" s="91"/>
      <c r="AH348" s="91"/>
      <c r="AK348" s="249"/>
      <c r="AM348" s="91"/>
      <c r="AN348" s="91">
        <v>1004653752</v>
      </c>
      <c r="AO348" s="11" t="s">
        <v>8280</v>
      </c>
    </row>
    <row r="349" spans="1:1020 1027:2047 2054:3068 3074:4095 4101:5115 5122:6142 6149:7163 7169:8190 8196:9210 9217:10237 10244:11264 11271:12285 12291:13312 13318:14332 14339:15359 15366:16380" ht="16.5" hidden="1" customHeight="1" x14ac:dyDescent="0.25">
      <c r="A349" s="11" t="s">
        <v>8884</v>
      </c>
      <c r="B349" s="10">
        <v>13807911</v>
      </c>
      <c r="C349" s="384" t="s">
        <v>5334</v>
      </c>
      <c r="D349" s="11" t="s">
        <v>4698</v>
      </c>
      <c r="E349" s="11">
        <v>1005462</v>
      </c>
      <c r="F349" s="17">
        <v>45944</v>
      </c>
      <c r="G349" s="11" t="s">
        <v>5325</v>
      </c>
      <c r="J349" s="11" t="s">
        <v>8288</v>
      </c>
      <c r="K349" s="11">
        <v>34438</v>
      </c>
      <c r="M349" s="91"/>
      <c r="N349" s="91" t="s">
        <v>3578</v>
      </c>
      <c r="O349" s="91" t="s">
        <v>3579</v>
      </c>
      <c r="P349" s="91"/>
      <c r="Q349" s="91"/>
      <c r="R349" s="91" t="s">
        <v>8963</v>
      </c>
      <c r="S349" s="91"/>
      <c r="U349" s="11" t="s">
        <v>2625</v>
      </c>
      <c r="V349" s="92">
        <v>45988</v>
      </c>
      <c r="W349" s="91" t="s">
        <v>4603</v>
      </c>
      <c r="X349" s="91" t="str">
        <f>A349&amp;"_"&amp;B349</f>
        <v>2025-AR-040_13807911</v>
      </c>
      <c r="Y349" s="91"/>
      <c r="Z349" s="91"/>
      <c r="AA349" s="91"/>
      <c r="AB349" s="237" t="s">
        <v>9003</v>
      </c>
      <c r="AC349" s="91" t="s">
        <v>9002</v>
      </c>
      <c r="AD349" s="91">
        <v>16700</v>
      </c>
      <c r="AE349" s="91">
        <v>70042325</v>
      </c>
      <c r="AF349" s="91"/>
      <c r="AG349" s="91"/>
      <c r="AH349" s="91"/>
      <c r="AK349" s="249"/>
      <c r="AM349" s="91"/>
      <c r="AN349" s="91">
        <v>1004713953</v>
      </c>
    </row>
    <row r="350" spans="1:1020 1027:2047 2054:3068 3074:4095 4101:5115 5122:6142 6149:7163 7169:8190 8196:9210 9217:10237 10244:11264 11271:12285 12291:13312 13318:14332 14339:15359 15366:16380" s="254" customFormat="1" ht="16.5" hidden="1" customHeight="1" x14ac:dyDescent="0.25">
      <c r="A350" s="254" t="s">
        <v>8885</v>
      </c>
      <c r="B350" s="254">
        <v>13970772</v>
      </c>
      <c r="C350" s="386" t="s">
        <v>5334</v>
      </c>
      <c r="D350" s="254" t="s">
        <v>4698</v>
      </c>
      <c r="E350" s="254">
        <v>1249569</v>
      </c>
      <c r="F350" s="255">
        <v>45944</v>
      </c>
      <c r="G350" s="254" t="s">
        <v>5325</v>
      </c>
      <c r="J350" s="254" t="s">
        <v>506</v>
      </c>
      <c r="K350" s="254">
        <v>800</v>
      </c>
      <c r="M350" s="256" t="s">
        <v>12</v>
      </c>
      <c r="N350" s="254" t="s">
        <v>937</v>
      </c>
      <c r="O350" s="254" t="s">
        <v>937</v>
      </c>
      <c r="S350" s="255"/>
      <c r="V350" s="255">
        <v>45988</v>
      </c>
      <c r="W350" s="254" t="s">
        <v>8866</v>
      </c>
      <c r="X350" s="254" t="str">
        <f t="shared" ref="X350:X371" si="19">A350&amp;"_"&amp;B350</f>
        <v>2025-AR-041_13970772</v>
      </c>
      <c r="Z350" s="256"/>
      <c r="AB350" s="254" t="s">
        <v>9005</v>
      </c>
      <c r="AC350" s="254" t="s">
        <v>9004</v>
      </c>
      <c r="AF350" s="255"/>
      <c r="AM350" s="256"/>
      <c r="AN350" s="254">
        <v>1004713953</v>
      </c>
      <c r="AS350" s="255"/>
      <c r="AZ350" s="256"/>
      <c r="BF350" s="255"/>
      <c r="BM350" s="256"/>
      <c r="BS350" s="255"/>
      <c r="BZ350" s="256"/>
      <c r="CF350" s="255"/>
      <c r="CM350" s="256"/>
      <c r="CS350" s="255"/>
      <c r="CZ350" s="256"/>
      <c r="DF350" s="255"/>
      <c r="DM350" s="256"/>
      <c r="DS350" s="255"/>
      <c r="DZ350" s="256"/>
      <c r="EF350" s="255"/>
      <c r="EM350" s="256"/>
      <c r="ES350" s="255"/>
      <c r="EZ350" s="256"/>
      <c r="FF350" s="255"/>
      <c r="FM350" s="256"/>
      <c r="FS350" s="255"/>
      <c r="FZ350" s="256"/>
      <c r="GF350" s="255"/>
      <c r="GM350" s="256"/>
      <c r="GS350" s="255"/>
      <c r="GZ350" s="256"/>
      <c r="HF350" s="255"/>
      <c r="HM350" s="256"/>
      <c r="HS350" s="255"/>
      <c r="HZ350" s="256"/>
      <c r="IF350" s="255"/>
      <c r="IM350" s="256"/>
      <c r="IS350" s="255"/>
      <c r="IZ350" s="256"/>
      <c r="JF350" s="255"/>
      <c r="JM350" s="256"/>
      <c r="JS350" s="255"/>
      <c r="JZ350" s="256"/>
      <c r="KF350" s="255"/>
      <c r="KM350" s="256"/>
      <c r="KS350" s="255"/>
      <c r="KZ350" s="256"/>
      <c r="LF350" s="255"/>
      <c r="LM350" s="256"/>
      <c r="LS350" s="255"/>
      <c r="LZ350" s="256"/>
      <c r="MF350" s="255"/>
      <c r="MM350" s="256"/>
      <c r="MS350" s="255"/>
      <c r="MZ350" s="256"/>
      <c r="NF350" s="255"/>
      <c r="NM350" s="256"/>
      <c r="NS350" s="255"/>
      <c r="NZ350" s="256"/>
      <c r="OF350" s="255"/>
      <c r="OM350" s="256"/>
      <c r="OS350" s="255"/>
      <c r="OZ350" s="256"/>
      <c r="PF350" s="255"/>
      <c r="PM350" s="256"/>
      <c r="PS350" s="255"/>
      <c r="PZ350" s="256"/>
      <c r="QF350" s="255"/>
      <c r="QM350" s="256"/>
      <c r="QS350" s="255"/>
      <c r="QZ350" s="256"/>
      <c r="RF350" s="255"/>
      <c r="RM350" s="256"/>
      <c r="RS350" s="255"/>
      <c r="RZ350" s="256"/>
      <c r="SF350" s="255"/>
      <c r="SM350" s="256"/>
      <c r="SS350" s="255"/>
      <c r="SZ350" s="256"/>
      <c r="TF350" s="255"/>
      <c r="TM350" s="256"/>
      <c r="TS350" s="255"/>
      <c r="TZ350" s="256"/>
      <c r="UF350" s="255"/>
      <c r="UM350" s="256"/>
      <c r="US350" s="255"/>
      <c r="UZ350" s="256"/>
      <c r="VF350" s="255"/>
      <c r="VM350" s="256"/>
      <c r="VS350" s="255"/>
      <c r="VZ350" s="256"/>
      <c r="WF350" s="255"/>
      <c r="WM350" s="256"/>
      <c r="WS350" s="255"/>
      <c r="WZ350" s="256"/>
      <c r="XF350" s="255"/>
      <c r="XM350" s="256"/>
      <c r="XS350" s="255"/>
      <c r="XZ350" s="256"/>
      <c r="YF350" s="255"/>
      <c r="YM350" s="256"/>
      <c r="YS350" s="255"/>
      <c r="YZ350" s="256"/>
      <c r="ZF350" s="255"/>
      <c r="ZM350" s="256"/>
      <c r="ZS350" s="255"/>
      <c r="ZZ350" s="256"/>
      <c r="AAF350" s="255"/>
      <c r="AAM350" s="256"/>
      <c r="AAS350" s="255"/>
      <c r="AAZ350" s="256"/>
      <c r="ABF350" s="255"/>
      <c r="ABM350" s="256"/>
      <c r="ABS350" s="255"/>
      <c r="ABZ350" s="256"/>
      <c r="ACF350" s="255"/>
      <c r="ACM350" s="256"/>
      <c r="ACS350" s="255"/>
      <c r="ACZ350" s="256"/>
      <c r="ADF350" s="255"/>
      <c r="ADM350" s="256"/>
      <c r="ADS350" s="255"/>
      <c r="ADZ350" s="256"/>
      <c r="AEF350" s="255"/>
      <c r="AEM350" s="256"/>
      <c r="AES350" s="255"/>
      <c r="AEZ350" s="256"/>
      <c r="AFF350" s="255"/>
      <c r="AFM350" s="256"/>
      <c r="AFS350" s="255"/>
      <c r="AFZ350" s="256"/>
      <c r="AGF350" s="255"/>
      <c r="AGM350" s="256"/>
      <c r="AGS350" s="255"/>
      <c r="AGZ350" s="256"/>
      <c r="AHF350" s="255"/>
      <c r="AHM350" s="256"/>
      <c r="AHS350" s="255"/>
      <c r="AHZ350" s="256"/>
      <c r="AIF350" s="255"/>
      <c r="AIM350" s="256"/>
      <c r="AIS350" s="255"/>
      <c r="AIZ350" s="256"/>
      <c r="AJF350" s="255"/>
      <c r="AJM350" s="256"/>
      <c r="AJS350" s="255"/>
      <c r="AJZ350" s="256"/>
      <c r="AKF350" s="255"/>
      <c r="AKM350" s="256"/>
      <c r="AKS350" s="255"/>
      <c r="AKZ350" s="256"/>
      <c r="ALF350" s="255"/>
      <c r="ALM350" s="256"/>
      <c r="ALS350" s="255"/>
      <c r="ALZ350" s="256"/>
      <c r="AMF350" s="255"/>
      <c r="AMM350" s="256"/>
      <c r="AMS350" s="255"/>
      <c r="AMZ350" s="256"/>
      <c r="ANF350" s="255"/>
      <c r="ANM350" s="256"/>
      <c r="ANS350" s="255"/>
      <c r="ANZ350" s="256"/>
      <c r="AOF350" s="255"/>
      <c r="AOM350" s="256"/>
      <c r="AOS350" s="255"/>
      <c r="AOZ350" s="256"/>
      <c r="APF350" s="255"/>
      <c r="APM350" s="256"/>
      <c r="APS350" s="255"/>
      <c r="APZ350" s="256"/>
      <c r="AQF350" s="255"/>
      <c r="AQM350" s="256"/>
      <c r="AQS350" s="255"/>
      <c r="AQZ350" s="256"/>
      <c r="ARF350" s="255"/>
      <c r="ARM350" s="256"/>
      <c r="ARS350" s="255"/>
      <c r="ARZ350" s="256"/>
      <c r="ASF350" s="255"/>
      <c r="ASM350" s="256"/>
      <c r="ASS350" s="255"/>
      <c r="ASZ350" s="256"/>
      <c r="ATF350" s="255"/>
      <c r="ATM350" s="256"/>
      <c r="ATS350" s="255"/>
      <c r="ATZ350" s="256"/>
      <c r="AUF350" s="255"/>
      <c r="AUM350" s="256"/>
      <c r="AUS350" s="255"/>
      <c r="AUZ350" s="256"/>
      <c r="AVF350" s="255"/>
      <c r="AVM350" s="256"/>
      <c r="AVS350" s="255"/>
      <c r="AVZ350" s="256"/>
      <c r="AWF350" s="255"/>
      <c r="AWM350" s="256"/>
      <c r="AWS350" s="255"/>
      <c r="AWZ350" s="256"/>
      <c r="AXF350" s="255"/>
      <c r="AXM350" s="256"/>
      <c r="AXS350" s="255"/>
      <c r="AXZ350" s="256"/>
      <c r="AYF350" s="255"/>
      <c r="AYM350" s="256"/>
      <c r="AYS350" s="255"/>
      <c r="AYZ350" s="256"/>
      <c r="AZF350" s="255"/>
      <c r="AZM350" s="256"/>
      <c r="AZS350" s="255"/>
      <c r="AZZ350" s="256"/>
      <c r="BAF350" s="255"/>
      <c r="BAM350" s="256"/>
      <c r="BAS350" s="255"/>
      <c r="BAZ350" s="256"/>
      <c r="BBF350" s="255"/>
      <c r="BBM350" s="256"/>
      <c r="BBS350" s="255"/>
      <c r="BBZ350" s="256"/>
      <c r="BCF350" s="255"/>
      <c r="BCM350" s="256"/>
      <c r="BCS350" s="255"/>
      <c r="BCZ350" s="256"/>
      <c r="BDF350" s="255"/>
      <c r="BDM350" s="256"/>
      <c r="BDS350" s="255"/>
      <c r="BDZ350" s="256"/>
      <c r="BEF350" s="255"/>
      <c r="BEM350" s="256"/>
      <c r="BES350" s="255"/>
      <c r="BEZ350" s="256"/>
      <c r="BFF350" s="255"/>
      <c r="BFM350" s="256"/>
      <c r="BFS350" s="255"/>
      <c r="BFZ350" s="256"/>
      <c r="BGF350" s="255"/>
      <c r="BGM350" s="256"/>
      <c r="BGS350" s="255"/>
      <c r="BGZ350" s="256"/>
      <c r="BHF350" s="255"/>
      <c r="BHM350" s="256"/>
      <c r="BHS350" s="255"/>
      <c r="BHZ350" s="256"/>
      <c r="BIF350" s="255"/>
      <c r="BIM350" s="256"/>
      <c r="BIS350" s="255"/>
      <c r="BIZ350" s="256"/>
      <c r="BJF350" s="255"/>
      <c r="BJM350" s="256"/>
      <c r="BJS350" s="255"/>
      <c r="BJZ350" s="256"/>
      <c r="BKF350" s="255"/>
      <c r="BKM350" s="256"/>
      <c r="BKS350" s="255"/>
      <c r="BKZ350" s="256"/>
      <c r="BLF350" s="255"/>
      <c r="BLM350" s="256"/>
      <c r="BLS350" s="255"/>
      <c r="BLZ350" s="256"/>
      <c r="BMF350" s="255"/>
      <c r="BMM350" s="256"/>
      <c r="BMS350" s="255"/>
      <c r="BMZ350" s="256"/>
      <c r="BNF350" s="255"/>
      <c r="BNM350" s="256"/>
      <c r="BNS350" s="255"/>
      <c r="BNZ350" s="256"/>
      <c r="BOF350" s="255"/>
      <c r="BOM350" s="256"/>
      <c r="BOS350" s="255"/>
      <c r="BOZ350" s="256"/>
      <c r="BPF350" s="255"/>
      <c r="BPM350" s="256"/>
      <c r="BPS350" s="255"/>
      <c r="BPZ350" s="256"/>
      <c r="BQF350" s="255"/>
      <c r="BQM350" s="256"/>
      <c r="BQS350" s="255"/>
      <c r="BQZ350" s="256"/>
      <c r="BRF350" s="255"/>
      <c r="BRM350" s="256"/>
      <c r="BRS350" s="255"/>
      <c r="BRZ350" s="256"/>
      <c r="BSF350" s="255"/>
      <c r="BSM350" s="256"/>
      <c r="BSS350" s="255"/>
      <c r="BSZ350" s="256"/>
      <c r="BTF350" s="255"/>
      <c r="BTM350" s="256"/>
      <c r="BTS350" s="255"/>
      <c r="BTZ350" s="256"/>
      <c r="BUF350" s="255"/>
      <c r="BUM350" s="256"/>
      <c r="BUS350" s="255"/>
      <c r="BUZ350" s="256"/>
      <c r="BVF350" s="255"/>
      <c r="BVM350" s="256"/>
      <c r="BVS350" s="255"/>
      <c r="BVZ350" s="256"/>
      <c r="BWF350" s="255"/>
      <c r="BWM350" s="256"/>
      <c r="BWS350" s="255"/>
      <c r="BWZ350" s="256"/>
      <c r="BXF350" s="255"/>
      <c r="BXM350" s="256"/>
      <c r="BXS350" s="255"/>
      <c r="BXZ350" s="256"/>
      <c r="BYF350" s="255"/>
      <c r="BYM350" s="256"/>
      <c r="BYS350" s="255"/>
      <c r="BYZ350" s="256"/>
      <c r="BZF350" s="255"/>
      <c r="BZM350" s="256"/>
      <c r="BZS350" s="255"/>
      <c r="BZZ350" s="256"/>
      <c r="CAF350" s="255"/>
      <c r="CAM350" s="256"/>
      <c r="CAS350" s="255"/>
      <c r="CAZ350" s="256"/>
      <c r="CBF350" s="255"/>
      <c r="CBM350" s="256"/>
      <c r="CBS350" s="255"/>
      <c r="CBZ350" s="256"/>
      <c r="CCF350" s="255"/>
      <c r="CCM350" s="256"/>
      <c r="CCS350" s="255"/>
      <c r="CCZ350" s="256"/>
      <c r="CDF350" s="255"/>
      <c r="CDM350" s="256"/>
      <c r="CDS350" s="255"/>
      <c r="CDZ350" s="256"/>
      <c r="CEF350" s="255"/>
      <c r="CEM350" s="256"/>
      <c r="CES350" s="255"/>
      <c r="CEZ350" s="256"/>
      <c r="CFF350" s="255"/>
      <c r="CFM350" s="256"/>
      <c r="CFS350" s="255"/>
      <c r="CFZ350" s="256"/>
      <c r="CGF350" s="255"/>
      <c r="CGM350" s="256"/>
      <c r="CGS350" s="255"/>
      <c r="CGZ350" s="256"/>
      <c r="CHF350" s="255"/>
      <c r="CHM350" s="256"/>
      <c r="CHS350" s="255"/>
      <c r="CHZ350" s="256"/>
      <c r="CIF350" s="255"/>
      <c r="CIM350" s="256"/>
      <c r="CIS350" s="255"/>
      <c r="CIZ350" s="256"/>
      <c r="CJF350" s="255"/>
      <c r="CJM350" s="256"/>
      <c r="CJS350" s="255"/>
      <c r="CJZ350" s="256"/>
      <c r="CKF350" s="255"/>
      <c r="CKM350" s="256"/>
      <c r="CKS350" s="255"/>
      <c r="CKZ350" s="256"/>
      <c r="CLF350" s="255"/>
      <c r="CLM350" s="256"/>
      <c r="CLS350" s="255"/>
      <c r="CLZ350" s="256"/>
      <c r="CMF350" s="255"/>
      <c r="CMM350" s="256"/>
      <c r="CMS350" s="255"/>
      <c r="CMZ350" s="256"/>
      <c r="CNF350" s="255"/>
      <c r="CNM350" s="256"/>
      <c r="CNS350" s="255"/>
      <c r="CNZ350" s="256"/>
      <c r="COF350" s="255"/>
      <c r="COM350" s="256"/>
      <c r="COS350" s="255"/>
      <c r="COZ350" s="256"/>
      <c r="CPF350" s="255"/>
      <c r="CPM350" s="256"/>
      <c r="CPS350" s="255"/>
      <c r="CPZ350" s="256"/>
      <c r="CQF350" s="255"/>
      <c r="CQM350" s="256"/>
      <c r="CQS350" s="255"/>
      <c r="CQZ350" s="256"/>
      <c r="CRF350" s="255"/>
      <c r="CRM350" s="256"/>
      <c r="CRS350" s="255"/>
      <c r="CRZ350" s="256"/>
      <c r="CSF350" s="255"/>
      <c r="CSM350" s="256"/>
      <c r="CSS350" s="255"/>
      <c r="CSZ350" s="256"/>
      <c r="CTF350" s="255"/>
      <c r="CTM350" s="256"/>
      <c r="CTS350" s="255"/>
      <c r="CTZ350" s="256"/>
      <c r="CUF350" s="255"/>
      <c r="CUM350" s="256"/>
      <c r="CUS350" s="255"/>
      <c r="CUZ350" s="256"/>
      <c r="CVF350" s="255"/>
      <c r="CVM350" s="256"/>
      <c r="CVS350" s="255"/>
      <c r="CVZ350" s="256"/>
      <c r="CWF350" s="255"/>
      <c r="CWM350" s="256"/>
      <c r="CWS350" s="255"/>
      <c r="CWZ350" s="256"/>
      <c r="CXF350" s="255"/>
      <c r="CXM350" s="256"/>
      <c r="CXS350" s="255"/>
      <c r="CXZ350" s="256"/>
      <c r="CYF350" s="255"/>
      <c r="CYM350" s="256"/>
      <c r="CYS350" s="255"/>
      <c r="CYZ350" s="256"/>
      <c r="CZF350" s="255"/>
      <c r="CZM350" s="256"/>
      <c r="CZS350" s="255"/>
      <c r="CZZ350" s="256"/>
      <c r="DAF350" s="255"/>
      <c r="DAM350" s="256"/>
      <c r="DAS350" s="255"/>
      <c r="DAZ350" s="256"/>
      <c r="DBF350" s="255"/>
      <c r="DBM350" s="256"/>
      <c r="DBS350" s="255"/>
      <c r="DBZ350" s="256"/>
      <c r="DCF350" s="255"/>
      <c r="DCM350" s="256"/>
      <c r="DCS350" s="255"/>
      <c r="DCZ350" s="256"/>
      <c r="DDF350" s="255"/>
      <c r="DDM350" s="256"/>
      <c r="DDS350" s="255"/>
      <c r="DDZ350" s="256"/>
      <c r="DEF350" s="255"/>
      <c r="DEM350" s="256"/>
      <c r="DES350" s="255"/>
      <c r="DEZ350" s="256"/>
      <c r="DFF350" s="255"/>
      <c r="DFM350" s="256"/>
      <c r="DFS350" s="255"/>
      <c r="DFZ350" s="256"/>
      <c r="DGF350" s="255"/>
      <c r="DGM350" s="256"/>
      <c r="DGS350" s="255"/>
      <c r="DGZ350" s="256"/>
      <c r="DHF350" s="255"/>
      <c r="DHM350" s="256"/>
      <c r="DHS350" s="255"/>
      <c r="DHZ350" s="256"/>
      <c r="DIF350" s="255"/>
      <c r="DIM350" s="256"/>
      <c r="DIS350" s="255"/>
      <c r="DIZ350" s="256"/>
      <c r="DJF350" s="255"/>
      <c r="DJM350" s="256"/>
      <c r="DJS350" s="255"/>
      <c r="DJZ350" s="256"/>
      <c r="DKF350" s="255"/>
      <c r="DKM350" s="256"/>
      <c r="DKS350" s="255"/>
      <c r="DKZ350" s="256"/>
      <c r="DLF350" s="255"/>
      <c r="DLM350" s="256"/>
      <c r="DLS350" s="255"/>
      <c r="DLZ350" s="256"/>
      <c r="DMF350" s="255"/>
      <c r="DMM350" s="256"/>
      <c r="DMS350" s="255"/>
      <c r="DMZ350" s="256"/>
      <c r="DNF350" s="255"/>
      <c r="DNM350" s="256"/>
      <c r="DNS350" s="255"/>
      <c r="DNZ350" s="256"/>
      <c r="DOF350" s="255"/>
      <c r="DOM350" s="256"/>
      <c r="DOS350" s="255"/>
      <c r="DOZ350" s="256"/>
      <c r="DPF350" s="255"/>
      <c r="DPM350" s="256"/>
      <c r="DPS350" s="255"/>
      <c r="DPZ350" s="256"/>
      <c r="DQF350" s="255"/>
      <c r="DQM350" s="256"/>
      <c r="DQS350" s="255"/>
      <c r="DQZ350" s="256"/>
      <c r="DRF350" s="255"/>
      <c r="DRM350" s="256"/>
      <c r="DRS350" s="255"/>
      <c r="DRZ350" s="256"/>
      <c r="DSF350" s="255"/>
      <c r="DSM350" s="256"/>
      <c r="DSS350" s="255"/>
      <c r="DSZ350" s="256"/>
      <c r="DTF350" s="255"/>
      <c r="DTM350" s="256"/>
      <c r="DTS350" s="255"/>
      <c r="DTZ350" s="256"/>
      <c r="DUF350" s="255"/>
      <c r="DUM350" s="256"/>
      <c r="DUS350" s="255"/>
      <c r="DUZ350" s="256"/>
      <c r="DVF350" s="255"/>
      <c r="DVM350" s="256"/>
      <c r="DVS350" s="255"/>
      <c r="DVZ350" s="256"/>
      <c r="DWF350" s="255"/>
      <c r="DWM350" s="256"/>
      <c r="DWS350" s="255"/>
      <c r="DWZ350" s="256"/>
      <c r="DXF350" s="255"/>
      <c r="DXM350" s="256"/>
      <c r="DXS350" s="255"/>
      <c r="DXZ350" s="256"/>
      <c r="DYF350" s="255"/>
      <c r="DYM350" s="256"/>
      <c r="DYS350" s="255"/>
      <c r="DYZ350" s="256"/>
      <c r="DZF350" s="255"/>
      <c r="DZM350" s="256"/>
      <c r="DZS350" s="255"/>
      <c r="DZZ350" s="256"/>
      <c r="EAF350" s="255"/>
      <c r="EAM350" s="256"/>
      <c r="EAS350" s="255"/>
      <c r="EAZ350" s="256"/>
      <c r="EBF350" s="255"/>
      <c r="EBM350" s="256"/>
      <c r="EBS350" s="255"/>
      <c r="EBZ350" s="256"/>
      <c r="ECF350" s="255"/>
      <c r="ECM350" s="256"/>
      <c r="ECS350" s="255"/>
      <c r="ECZ350" s="256"/>
      <c r="EDF350" s="255"/>
      <c r="EDM350" s="256"/>
      <c r="EDS350" s="255"/>
      <c r="EDZ350" s="256"/>
      <c r="EEF350" s="255"/>
      <c r="EEM350" s="256"/>
      <c r="EES350" s="255"/>
      <c r="EEZ350" s="256"/>
      <c r="EFF350" s="255"/>
      <c r="EFM350" s="256"/>
      <c r="EFS350" s="255"/>
      <c r="EFZ350" s="256"/>
      <c r="EGF350" s="255"/>
      <c r="EGM350" s="256"/>
      <c r="EGS350" s="255"/>
      <c r="EGZ350" s="256"/>
      <c r="EHF350" s="255"/>
      <c r="EHM350" s="256"/>
      <c r="EHS350" s="255"/>
      <c r="EHZ350" s="256"/>
      <c r="EIF350" s="255"/>
      <c r="EIM350" s="256"/>
      <c r="EIS350" s="255"/>
      <c r="EIZ350" s="256"/>
      <c r="EJF350" s="255"/>
      <c r="EJM350" s="256"/>
      <c r="EJS350" s="255"/>
      <c r="EJZ350" s="256"/>
      <c r="EKF350" s="255"/>
      <c r="EKM350" s="256"/>
      <c r="EKS350" s="255"/>
      <c r="EKZ350" s="256"/>
      <c r="ELF350" s="255"/>
      <c r="ELM350" s="256"/>
      <c r="ELS350" s="255"/>
      <c r="ELZ350" s="256"/>
      <c r="EMF350" s="255"/>
      <c r="EMM350" s="256"/>
      <c r="EMS350" s="255"/>
      <c r="EMZ350" s="256"/>
      <c r="ENF350" s="255"/>
      <c r="ENM350" s="256"/>
      <c r="ENS350" s="255"/>
      <c r="ENZ350" s="256"/>
      <c r="EOF350" s="255"/>
      <c r="EOM350" s="256"/>
      <c r="EOS350" s="255"/>
      <c r="EOZ350" s="256"/>
      <c r="EPF350" s="255"/>
      <c r="EPM350" s="256"/>
      <c r="EPS350" s="255"/>
      <c r="EPZ350" s="256"/>
      <c r="EQF350" s="255"/>
      <c r="EQM350" s="256"/>
      <c r="EQS350" s="255"/>
      <c r="EQZ350" s="256"/>
      <c r="ERF350" s="255"/>
      <c r="ERM350" s="256"/>
      <c r="ERS350" s="255"/>
      <c r="ERZ350" s="256"/>
      <c r="ESF350" s="255"/>
      <c r="ESM350" s="256"/>
      <c r="ESS350" s="255"/>
      <c r="ESZ350" s="256"/>
      <c r="ETF350" s="255"/>
      <c r="ETM350" s="256"/>
      <c r="ETS350" s="255"/>
      <c r="ETZ350" s="256"/>
      <c r="EUF350" s="255"/>
      <c r="EUM350" s="256"/>
      <c r="EUS350" s="255"/>
      <c r="EUZ350" s="256"/>
      <c r="EVF350" s="255"/>
      <c r="EVM350" s="256"/>
      <c r="EVS350" s="255"/>
      <c r="EVZ350" s="256"/>
      <c r="EWF350" s="255"/>
      <c r="EWM350" s="256"/>
      <c r="EWS350" s="255"/>
      <c r="EWZ350" s="256"/>
      <c r="EXF350" s="255"/>
      <c r="EXM350" s="256"/>
      <c r="EXS350" s="255"/>
      <c r="EXZ350" s="256"/>
      <c r="EYF350" s="255"/>
      <c r="EYM350" s="256"/>
      <c r="EYS350" s="255"/>
      <c r="EYZ350" s="256"/>
      <c r="EZF350" s="255"/>
      <c r="EZM350" s="256"/>
      <c r="EZS350" s="255"/>
      <c r="EZZ350" s="256"/>
      <c r="FAF350" s="255"/>
      <c r="FAM350" s="256"/>
      <c r="FAS350" s="255"/>
      <c r="FAZ350" s="256"/>
      <c r="FBF350" s="255"/>
      <c r="FBM350" s="256"/>
      <c r="FBS350" s="255"/>
      <c r="FBZ350" s="256"/>
      <c r="FCF350" s="255"/>
      <c r="FCM350" s="256"/>
      <c r="FCS350" s="255"/>
      <c r="FCZ350" s="256"/>
      <c r="FDF350" s="255"/>
      <c r="FDM350" s="256"/>
      <c r="FDS350" s="255"/>
      <c r="FDZ350" s="256"/>
      <c r="FEF350" s="255"/>
      <c r="FEM350" s="256"/>
      <c r="FES350" s="255"/>
      <c r="FEZ350" s="256"/>
      <c r="FFF350" s="255"/>
      <c r="FFM350" s="256"/>
      <c r="FFS350" s="255"/>
      <c r="FFZ350" s="256"/>
      <c r="FGF350" s="255"/>
      <c r="FGM350" s="256"/>
      <c r="FGS350" s="255"/>
      <c r="FGZ350" s="256"/>
      <c r="FHF350" s="255"/>
      <c r="FHM350" s="256"/>
      <c r="FHS350" s="255"/>
      <c r="FHZ350" s="256"/>
      <c r="FIF350" s="255"/>
      <c r="FIM350" s="256"/>
      <c r="FIS350" s="255"/>
      <c r="FIZ350" s="256"/>
      <c r="FJF350" s="255"/>
      <c r="FJM350" s="256"/>
      <c r="FJS350" s="255"/>
      <c r="FJZ350" s="256"/>
      <c r="FKF350" s="255"/>
      <c r="FKM350" s="256"/>
      <c r="FKS350" s="255"/>
      <c r="FKZ350" s="256"/>
      <c r="FLF350" s="255"/>
      <c r="FLM350" s="256"/>
      <c r="FLS350" s="255"/>
      <c r="FLZ350" s="256"/>
      <c r="FMF350" s="255"/>
      <c r="FMM350" s="256"/>
      <c r="FMS350" s="255"/>
      <c r="FMZ350" s="256"/>
      <c r="FNF350" s="255"/>
      <c r="FNM350" s="256"/>
      <c r="FNS350" s="255"/>
      <c r="FNZ350" s="256"/>
      <c r="FOF350" s="255"/>
      <c r="FOM350" s="256"/>
      <c r="FOS350" s="255"/>
      <c r="FOZ350" s="256"/>
      <c r="FPF350" s="255"/>
      <c r="FPM350" s="256"/>
      <c r="FPS350" s="255"/>
      <c r="FPZ350" s="256"/>
      <c r="FQF350" s="255"/>
      <c r="FQM350" s="256"/>
      <c r="FQS350" s="255"/>
      <c r="FQZ350" s="256"/>
      <c r="FRF350" s="255"/>
      <c r="FRM350" s="256"/>
      <c r="FRS350" s="255"/>
      <c r="FRZ350" s="256"/>
      <c r="FSF350" s="255"/>
      <c r="FSM350" s="256"/>
      <c r="FSS350" s="255"/>
      <c r="FSZ350" s="256"/>
      <c r="FTF350" s="255"/>
      <c r="FTM350" s="256"/>
      <c r="FTS350" s="255"/>
      <c r="FTZ350" s="256"/>
      <c r="FUF350" s="255"/>
      <c r="FUM350" s="256"/>
      <c r="FUS350" s="255"/>
      <c r="FUZ350" s="256"/>
      <c r="FVF350" s="255"/>
      <c r="FVM350" s="256"/>
      <c r="FVS350" s="255"/>
      <c r="FVZ350" s="256"/>
      <c r="FWF350" s="255"/>
      <c r="FWM350" s="256"/>
      <c r="FWS350" s="255"/>
      <c r="FWZ350" s="256"/>
      <c r="FXF350" s="255"/>
      <c r="FXM350" s="256"/>
      <c r="FXS350" s="255"/>
      <c r="FXZ350" s="256"/>
      <c r="FYF350" s="255"/>
      <c r="FYM350" s="256"/>
      <c r="FYS350" s="255"/>
      <c r="FYZ350" s="256"/>
      <c r="FZF350" s="255"/>
      <c r="FZM350" s="256"/>
      <c r="FZS350" s="255"/>
      <c r="FZZ350" s="256"/>
      <c r="GAF350" s="255"/>
      <c r="GAM350" s="256"/>
      <c r="GAS350" s="255"/>
      <c r="GAZ350" s="256"/>
      <c r="GBF350" s="255"/>
      <c r="GBM350" s="256"/>
      <c r="GBS350" s="255"/>
      <c r="GBZ350" s="256"/>
      <c r="GCF350" s="255"/>
      <c r="GCM350" s="256"/>
      <c r="GCS350" s="255"/>
      <c r="GCZ350" s="256"/>
      <c r="GDF350" s="255"/>
      <c r="GDM350" s="256"/>
      <c r="GDS350" s="255"/>
      <c r="GDZ350" s="256"/>
      <c r="GEF350" s="255"/>
      <c r="GEM350" s="256"/>
      <c r="GES350" s="255"/>
      <c r="GEZ350" s="256"/>
      <c r="GFF350" s="255"/>
      <c r="GFM350" s="256"/>
      <c r="GFS350" s="255"/>
      <c r="GFZ350" s="256"/>
      <c r="GGF350" s="255"/>
      <c r="GGM350" s="256"/>
      <c r="GGS350" s="255"/>
      <c r="GGZ350" s="256"/>
      <c r="GHF350" s="255"/>
      <c r="GHM350" s="256"/>
      <c r="GHS350" s="255"/>
      <c r="GHZ350" s="256"/>
      <c r="GIF350" s="255"/>
      <c r="GIM350" s="256"/>
      <c r="GIS350" s="255"/>
      <c r="GIZ350" s="256"/>
      <c r="GJF350" s="255"/>
      <c r="GJM350" s="256"/>
      <c r="GJS350" s="255"/>
      <c r="GJZ350" s="256"/>
      <c r="GKF350" s="255"/>
      <c r="GKM350" s="256"/>
      <c r="GKS350" s="255"/>
      <c r="GKZ350" s="256"/>
      <c r="GLF350" s="255"/>
      <c r="GLM350" s="256"/>
      <c r="GLS350" s="255"/>
      <c r="GLZ350" s="256"/>
      <c r="GMF350" s="255"/>
      <c r="GMM350" s="256"/>
      <c r="GMS350" s="255"/>
      <c r="GMZ350" s="256"/>
      <c r="GNF350" s="255"/>
      <c r="GNM350" s="256"/>
      <c r="GNS350" s="255"/>
      <c r="GNZ350" s="256"/>
      <c r="GOF350" s="255"/>
      <c r="GOM350" s="256"/>
      <c r="GOS350" s="255"/>
      <c r="GOZ350" s="256"/>
      <c r="GPF350" s="255"/>
      <c r="GPM350" s="256"/>
      <c r="GPS350" s="255"/>
      <c r="GPZ350" s="256"/>
      <c r="GQF350" s="255"/>
      <c r="GQM350" s="256"/>
      <c r="GQS350" s="255"/>
      <c r="GQZ350" s="256"/>
      <c r="GRF350" s="255"/>
      <c r="GRM350" s="256"/>
      <c r="GRS350" s="255"/>
      <c r="GRZ350" s="256"/>
      <c r="GSF350" s="255"/>
      <c r="GSM350" s="256"/>
      <c r="GSS350" s="255"/>
      <c r="GSZ350" s="256"/>
      <c r="GTF350" s="255"/>
      <c r="GTM350" s="256"/>
      <c r="GTS350" s="255"/>
      <c r="GTZ350" s="256"/>
      <c r="GUF350" s="255"/>
      <c r="GUM350" s="256"/>
      <c r="GUS350" s="255"/>
      <c r="GUZ350" s="256"/>
      <c r="GVF350" s="255"/>
      <c r="GVM350" s="256"/>
      <c r="GVS350" s="255"/>
      <c r="GVZ350" s="256"/>
      <c r="GWF350" s="255"/>
      <c r="GWM350" s="256"/>
      <c r="GWS350" s="255"/>
      <c r="GWZ350" s="256"/>
      <c r="GXF350" s="255"/>
      <c r="GXM350" s="256"/>
      <c r="GXS350" s="255"/>
      <c r="GXZ350" s="256"/>
      <c r="GYF350" s="255"/>
      <c r="GYM350" s="256"/>
      <c r="GYS350" s="255"/>
      <c r="GYZ350" s="256"/>
      <c r="GZF350" s="255"/>
      <c r="GZM350" s="256"/>
      <c r="GZS350" s="255"/>
      <c r="GZZ350" s="256"/>
      <c r="HAF350" s="255"/>
      <c r="HAM350" s="256"/>
      <c r="HAS350" s="255"/>
      <c r="HAZ350" s="256"/>
      <c r="HBF350" s="255"/>
      <c r="HBM350" s="256"/>
      <c r="HBS350" s="255"/>
      <c r="HBZ350" s="256"/>
      <c r="HCF350" s="255"/>
      <c r="HCM350" s="256"/>
      <c r="HCS350" s="255"/>
      <c r="HCZ350" s="256"/>
      <c r="HDF350" s="255"/>
      <c r="HDM350" s="256"/>
      <c r="HDS350" s="255"/>
      <c r="HDZ350" s="256"/>
      <c r="HEF350" s="255"/>
      <c r="HEM350" s="256"/>
      <c r="HES350" s="255"/>
      <c r="HEZ350" s="256"/>
      <c r="HFF350" s="255"/>
      <c r="HFM350" s="256"/>
      <c r="HFS350" s="255"/>
      <c r="HFZ350" s="256"/>
      <c r="HGF350" s="255"/>
      <c r="HGM350" s="256"/>
      <c r="HGS350" s="255"/>
      <c r="HGZ350" s="256"/>
      <c r="HHF350" s="255"/>
      <c r="HHM350" s="256"/>
      <c r="HHS350" s="255"/>
      <c r="HHZ350" s="256"/>
      <c r="HIF350" s="255"/>
      <c r="HIM350" s="256"/>
      <c r="HIS350" s="255"/>
      <c r="HIZ350" s="256"/>
      <c r="HJF350" s="255"/>
      <c r="HJM350" s="256"/>
      <c r="HJS350" s="255"/>
      <c r="HJZ350" s="256"/>
      <c r="HKF350" s="255"/>
      <c r="HKM350" s="256"/>
      <c r="HKS350" s="255"/>
      <c r="HKZ350" s="256"/>
      <c r="HLF350" s="255"/>
      <c r="HLM350" s="256"/>
      <c r="HLS350" s="255"/>
      <c r="HLZ350" s="256"/>
      <c r="HMF350" s="255"/>
      <c r="HMM350" s="256"/>
      <c r="HMS350" s="255"/>
      <c r="HMZ350" s="256"/>
      <c r="HNF350" s="255"/>
      <c r="HNM350" s="256"/>
      <c r="HNS350" s="255"/>
      <c r="HNZ350" s="256"/>
      <c r="HOF350" s="255"/>
      <c r="HOM350" s="256"/>
      <c r="HOS350" s="255"/>
      <c r="HOZ350" s="256"/>
      <c r="HPF350" s="255"/>
      <c r="HPM350" s="256"/>
      <c r="HPS350" s="255"/>
      <c r="HPZ350" s="256"/>
      <c r="HQF350" s="255"/>
      <c r="HQM350" s="256"/>
      <c r="HQS350" s="255"/>
      <c r="HQZ350" s="256"/>
      <c r="HRF350" s="255"/>
      <c r="HRM350" s="256"/>
      <c r="HRS350" s="255"/>
      <c r="HRZ350" s="256"/>
      <c r="HSF350" s="255"/>
      <c r="HSM350" s="256"/>
      <c r="HSS350" s="255"/>
      <c r="HSZ350" s="256"/>
      <c r="HTF350" s="255"/>
      <c r="HTM350" s="256"/>
      <c r="HTS350" s="255"/>
      <c r="HTZ350" s="256"/>
      <c r="HUF350" s="255"/>
      <c r="HUM350" s="256"/>
      <c r="HUS350" s="255"/>
      <c r="HUZ350" s="256"/>
      <c r="HVF350" s="255"/>
      <c r="HVM350" s="256"/>
      <c r="HVS350" s="255"/>
      <c r="HVZ350" s="256"/>
      <c r="HWF350" s="255"/>
      <c r="HWM350" s="256"/>
      <c r="HWS350" s="255"/>
      <c r="HWZ350" s="256"/>
      <c r="HXF350" s="255"/>
      <c r="HXM350" s="256"/>
      <c r="HXS350" s="255"/>
      <c r="HXZ350" s="256"/>
      <c r="HYF350" s="255"/>
      <c r="HYM350" s="256"/>
      <c r="HYS350" s="255"/>
      <c r="HYZ350" s="256"/>
      <c r="HZF350" s="255"/>
      <c r="HZM350" s="256"/>
      <c r="HZS350" s="255"/>
      <c r="HZZ350" s="256"/>
      <c r="IAF350" s="255"/>
      <c r="IAM350" s="256"/>
      <c r="IAS350" s="255"/>
      <c r="IAZ350" s="256"/>
      <c r="IBF350" s="255"/>
      <c r="IBM350" s="256"/>
      <c r="IBS350" s="255"/>
      <c r="IBZ350" s="256"/>
      <c r="ICF350" s="255"/>
      <c r="ICM350" s="256"/>
      <c r="ICS350" s="255"/>
      <c r="ICZ350" s="256"/>
      <c r="IDF350" s="255"/>
      <c r="IDM350" s="256"/>
      <c r="IDS350" s="255"/>
      <c r="IDZ350" s="256"/>
      <c r="IEF350" s="255"/>
      <c r="IEM350" s="256"/>
      <c r="IES350" s="255"/>
      <c r="IEZ350" s="256"/>
      <c r="IFF350" s="255"/>
      <c r="IFM350" s="256"/>
      <c r="IFS350" s="255"/>
      <c r="IFZ350" s="256"/>
      <c r="IGF350" s="255"/>
      <c r="IGM350" s="256"/>
      <c r="IGS350" s="255"/>
      <c r="IGZ350" s="256"/>
      <c r="IHF350" s="255"/>
      <c r="IHM350" s="256"/>
      <c r="IHS350" s="255"/>
      <c r="IHZ350" s="256"/>
      <c r="IIF350" s="255"/>
      <c r="IIM350" s="256"/>
      <c r="IIS350" s="255"/>
      <c r="IIZ350" s="256"/>
      <c r="IJF350" s="255"/>
      <c r="IJM350" s="256"/>
      <c r="IJS350" s="255"/>
      <c r="IJZ350" s="256"/>
      <c r="IKF350" s="255"/>
      <c r="IKM350" s="256"/>
      <c r="IKS350" s="255"/>
      <c r="IKZ350" s="256"/>
      <c r="ILF350" s="255"/>
      <c r="ILM350" s="256"/>
      <c r="ILS350" s="255"/>
      <c r="ILZ350" s="256"/>
      <c r="IMF350" s="255"/>
      <c r="IMM350" s="256"/>
      <c r="IMS350" s="255"/>
      <c r="IMZ350" s="256"/>
      <c r="INF350" s="255"/>
      <c r="INM350" s="256"/>
      <c r="INS350" s="255"/>
      <c r="INZ350" s="256"/>
      <c r="IOF350" s="255"/>
      <c r="IOM350" s="256"/>
      <c r="IOS350" s="255"/>
      <c r="IOZ350" s="256"/>
      <c r="IPF350" s="255"/>
      <c r="IPM350" s="256"/>
      <c r="IPS350" s="255"/>
      <c r="IPZ350" s="256"/>
      <c r="IQF350" s="255"/>
      <c r="IQM350" s="256"/>
      <c r="IQS350" s="255"/>
      <c r="IQZ350" s="256"/>
      <c r="IRF350" s="255"/>
      <c r="IRM350" s="256"/>
      <c r="IRS350" s="255"/>
      <c r="IRZ350" s="256"/>
      <c r="ISF350" s="255"/>
      <c r="ISM350" s="256"/>
      <c r="ISS350" s="255"/>
      <c r="ISZ350" s="256"/>
      <c r="ITF350" s="255"/>
      <c r="ITM350" s="256"/>
      <c r="ITS350" s="255"/>
      <c r="ITZ350" s="256"/>
      <c r="IUF350" s="255"/>
      <c r="IUM350" s="256"/>
      <c r="IUS350" s="255"/>
      <c r="IUZ350" s="256"/>
      <c r="IVF350" s="255"/>
      <c r="IVM350" s="256"/>
      <c r="IVS350" s="255"/>
      <c r="IVZ350" s="256"/>
      <c r="IWF350" s="255"/>
      <c r="IWM350" s="256"/>
      <c r="IWS350" s="255"/>
      <c r="IWZ350" s="256"/>
      <c r="IXF350" s="255"/>
      <c r="IXM350" s="256"/>
      <c r="IXS350" s="255"/>
      <c r="IXZ350" s="256"/>
      <c r="IYF350" s="255"/>
      <c r="IYM350" s="256"/>
      <c r="IYS350" s="255"/>
      <c r="IYZ350" s="256"/>
      <c r="IZF350" s="255"/>
      <c r="IZM350" s="256"/>
      <c r="IZS350" s="255"/>
      <c r="IZZ350" s="256"/>
      <c r="JAF350" s="255"/>
      <c r="JAM350" s="256"/>
      <c r="JAS350" s="255"/>
      <c r="JAZ350" s="256"/>
      <c r="JBF350" s="255"/>
      <c r="JBM350" s="256"/>
      <c r="JBS350" s="255"/>
      <c r="JBZ350" s="256"/>
      <c r="JCF350" s="255"/>
      <c r="JCM350" s="256"/>
      <c r="JCS350" s="255"/>
      <c r="JCZ350" s="256"/>
      <c r="JDF350" s="255"/>
      <c r="JDM350" s="256"/>
      <c r="JDS350" s="255"/>
      <c r="JDZ350" s="256"/>
      <c r="JEF350" s="255"/>
      <c r="JEM350" s="256"/>
      <c r="JES350" s="255"/>
      <c r="JEZ350" s="256"/>
      <c r="JFF350" s="255"/>
      <c r="JFM350" s="256"/>
      <c r="JFS350" s="255"/>
      <c r="JFZ350" s="256"/>
      <c r="JGF350" s="255"/>
      <c r="JGM350" s="256"/>
      <c r="JGS350" s="255"/>
      <c r="JGZ350" s="256"/>
      <c r="JHF350" s="255"/>
      <c r="JHM350" s="256"/>
      <c r="JHS350" s="255"/>
      <c r="JHZ350" s="256"/>
      <c r="JIF350" s="255"/>
      <c r="JIM350" s="256"/>
      <c r="JIS350" s="255"/>
      <c r="JIZ350" s="256"/>
      <c r="JJF350" s="255"/>
      <c r="JJM350" s="256"/>
      <c r="JJS350" s="255"/>
      <c r="JJZ350" s="256"/>
      <c r="JKF350" s="255"/>
      <c r="JKM350" s="256"/>
      <c r="JKS350" s="255"/>
      <c r="JKZ350" s="256"/>
      <c r="JLF350" s="255"/>
      <c r="JLM350" s="256"/>
      <c r="JLS350" s="255"/>
      <c r="JLZ350" s="256"/>
      <c r="JMF350" s="255"/>
      <c r="JMM350" s="256"/>
      <c r="JMS350" s="255"/>
      <c r="JMZ350" s="256"/>
      <c r="JNF350" s="255"/>
      <c r="JNM350" s="256"/>
      <c r="JNS350" s="255"/>
      <c r="JNZ350" s="256"/>
      <c r="JOF350" s="255"/>
      <c r="JOM350" s="256"/>
      <c r="JOS350" s="255"/>
      <c r="JOZ350" s="256"/>
      <c r="JPF350" s="255"/>
      <c r="JPM350" s="256"/>
      <c r="JPS350" s="255"/>
      <c r="JPZ350" s="256"/>
      <c r="JQF350" s="255"/>
      <c r="JQM350" s="256"/>
      <c r="JQS350" s="255"/>
      <c r="JQZ350" s="256"/>
      <c r="JRF350" s="255"/>
      <c r="JRM350" s="256"/>
      <c r="JRS350" s="255"/>
      <c r="JRZ350" s="256"/>
      <c r="JSF350" s="255"/>
      <c r="JSM350" s="256"/>
      <c r="JSS350" s="255"/>
      <c r="JSZ350" s="256"/>
      <c r="JTF350" s="255"/>
      <c r="JTM350" s="256"/>
      <c r="JTS350" s="255"/>
      <c r="JTZ350" s="256"/>
      <c r="JUF350" s="255"/>
      <c r="JUM350" s="256"/>
      <c r="JUS350" s="255"/>
      <c r="JUZ350" s="256"/>
      <c r="JVF350" s="255"/>
      <c r="JVM350" s="256"/>
      <c r="JVS350" s="255"/>
      <c r="JVZ350" s="256"/>
      <c r="JWF350" s="255"/>
      <c r="JWM350" s="256"/>
      <c r="JWS350" s="255"/>
      <c r="JWZ350" s="256"/>
      <c r="JXF350" s="255"/>
      <c r="JXM350" s="256"/>
      <c r="JXS350" s="255"/>
      <c r="JXZ350" s="256"/>
      <c r="JYF350" s="255"/>
      <c r="JYM350" s="256"/>
      <c r="JYS350" s="255"/>
      <c r="JYZ350" s="256"/>
      <c r="JZF350" s="255"/>
      <c r="JZM350" s="256"/>
      <c r="JZS350" s="255"/>
      <c r="JZZ350" s="256"/>
      <c r="KAF350" s="255"/>
      <c r="KAM350" s="256"/>
      <c r="KAS350" s="255"/>
      <c r="KAZ350" s="256"/>
      <c r="KBF350" s="255"/>
      <c r="KBM350" s="256"/>
      <c r="KBS350" s="255"/>
      <c r="KBZ350" s="256"/>
      <c r="KCF350" s="255"/>
      <c r="KCM350" s="256"/>
      <c r="KCS350" s="255"/>
      <c r="KCZ350" s="256"/>
      <c r="KDF350" s="255"/>
      <c r="KDM350" s="256"/>
      <c r="KDS350" s="255"/>
      <c r="KDZ350" s="256"/>
      <c r="KEF350" s="255"/>
      <c r="KEM350" s="256"/>
      <c r="KES350" s="255"/>
      <c r="KEZ350" s="256"/>
      <c r="KFF350" s="255"/>
      <c r="KFM350" s="256"/>
      <c r="KFS350" s="255"/>
      <c r="KFZ350" s="256"/>
      <c r="KGF350" s="255"/>
      <c r="KGM350" s="256"/>
      <c r="KGS350" s="255"/>
      <c r="KGZ350" s="256"/>
      <c r="KHF350" s="255"/>
      <c r="KHM350" s="256"/>
      <c r="KHS350" s="255"/>
      <c r="KHZ350" s="256"/>
      <c r="KIF350" s="255"/>
      <c r="KIM350" s="256"/>
      <c r="KIS350" s="255"/>
      <c r="KIZ350" s="256"/>
      <c r="KJF350" s="255"/>
      <c r="KJM350" s="256"/>
      <c r="KJS350" s="255"/>
      <c r="KJZ350" s="256"/>
      <c r="KKF350" s="255"/>
      <c r="KKM350" s="256"/>
      <c r="KKS350" s="255"/>
      <c r="KKZ350" s="256"/>
      <c r="KLF350" s="255"/>
      <c r="KLM350" s="256"/>
      <c r="KLS350" s="255"/>
      <c r="KLZ350" s="256"/>
      <c r="KMF350" s="255"/>
      <c r="KMM350" s="256"/>
      <c r="KMS350" s="255"/>
      <c r="KMZ350" s="256"/>
      <c r="KNF350" s="255"/>
      <c r="KNM350" s="256"/>
      <c r="KNS350" s="255"/>
      <c r="KNZ350" s="256"/>
      <c r="KOF350" s="255"/>
      <c r="KOM350" s="256"/>
      <c r="KOS350" s="255"/>
      <c r="KOZ350" s="256"/>
      <c r="KPF350" s="255"/>
      <c r="KPM350" s="256"/>
      <c r="KPS350" s="255"/>
      <c r="KPZ350" s="256"/>
      <c r="KQF350" s="255"/>
      <c r="KQM350" s="256"/>
      <c r="KQS350" s="255"/>
      <c r="KQZ350" s="256"/>
      <c r="KRF350" s="255"/>
      <c r="KRM350" s="256"/>
      <c r="KRS350" s="255"/>
      <c r="KRZ350" s="256"/>
      <c r="KSF350" s="255"/>
      <c r="KSM350" s="256"/>
      <c r="KSS350" s="255"/>
      <c r="KSZ350" s="256"/>
      <c r="KTF350" s="255"/>
      <c r="KTM350" s="256"/>
      <c r="KTS350" s="255"/>
      <c r="KTZ350" s="256"/>
      <c r="KUF350" s="255"/>
      <c r="KUM350" s="256"/>
      <c r="KUS350" s="255"/>
      <c r="KUZ350" s="256"/>
      <c r="KVF350" s="255"/>
      <c r="KVM350" s="256"/>
      <c r="KVS350" s="255"/>
      <c r="KVZ350" s="256"/>
      <c r="KWF350" s="255"/>
      <c r="KWM350" s="256"/>
      <c r="KWS350" s="255"/>
      <c r="KWZ350" s="256"/>
      <c r="KXF350" s="255"/>
      <c r="KXM350" s="256"/>
      <c r="KXS350" s="255"/>
      <c r="KXZ350" s="256"/>
      <c r="KYF350" s="255"/>
      <c r="KYM350" s="256"/>
      <c r="KYS350" s="255"/>
      <c r="KYZ350" s="256"/>
      <c r="KZF350" s="255"/>
      <c r="KZM350" s="256"/>
      <c r="KZS350" s="255"/>
      <c r="KZZ350" s="256"/>
      <c r="LAF350" s="255"/>
      <c r="LAM350" s="256"/>
      <c r="LAS350" s="255"/>
      <c r="LAZ350" s="256"/>
      <c r="LBF350" s="255"/>
      <c r="LBM350" s="256"/>
      <c r="LBS350" s="255"/>
      <c r="LBZ350" s="256"/>
      <c r="LCF350" s="255"/>
      <c r="LCM350" s="256"/>
      <c r="LCS350" s="255"/>
      <c r="LCZ350" s="256"/>
      <c r="LDF350" s="255"/>
      <c r="LDM350" s="256"/>
      <c r="LDS350" s="255"/>
      <c r="LDZ350" s="256"/>
      <c r="LEF350" s="255"/>
      <c r="LEM350" s="256"/>
      <c r="LES350" s="255"/>
      <c r="LEZ350" s="256"/>
      <c r="LFF350" s="255"/>
      <c r="LFM350" s="256"/>
      <c r="LFS350" s="255"/>
      <c r="LFZ350" s="256"/>
      <c r="LGF350" s="255"/>
      <c r="LGM350" s="256"/>
      <c r="LGS350" s="255"/>
      <c r="LGZ350" s="256"/>
      <c r="LHF350" s="255"/>
      <c r="LHM350" s="256"/>
      <c r="LHS350" s="255"/>
      <c r="LHZ350" s="256"/>
      <c r="LIF350" s="255"/>
      <c r="LIM350" s="256"/>
      <c r="LIS350" s="255"/>
      <c r="LIZ350" s="256"/>
      <c r="LJF350" s="255"/>
      <c r="LJM350" s="256"/>
      <c r="LJS350" s="255"/>
      <c r="LJZ350" s="256"/>
      <c r="LKF350" s="255"/>
      <c r="LKM350" s="256"/>
      <c r="LKS350" s="255"/>
      <c r="LKZ350" s="256"/>
      <c r="LLF350" s="255"/>
      <c r="LLM350" s="256"/>
      <c r="LLS350" s="255"/>
      <c r="LLZ350" s="256"/>
      <c r="LMF350" s="255"/>
      <c r="LMM350" s="256"/>
      <c r="LMS350" s="255"/>
      <c r="LMZ350" s="256"/>
      <c r="LNF350" s="255"/>
      <c r="LNM350" s="256"/>
      <c r="LNS350" s="255"/>
      <c r="LNZ350" s="256"/>
      <c r="LOF350" s="255"/>
      <c r="LOM350" s="256"/>
      <c r="LOS350" s="255"/>
      <c r="LOZ350" s="256"/>
      <c r="LPF350" s="255"/>
      <c r="LPM350" s="256"/>
      <c r="LPS350" s="255"/>
      <c r="LPZ350" s="256"/>
      <c r="LQF350" s="255"/>
      <c r="LQM350" s="256"/>
      <c r="LQS350" s="255"/>
      <c r="LQZ350" s="256"/>
      <c r="LRF350" s="255"/>
      <c r="LRM350" s="256"/>
      <c r="LRS350" s="255"/>
      <c r="LRZ350" s="256"/>
      <c r="LSF350" s="255"/>
      <c r="LSM350" s="256"/>
      <c r="LSS350" s="255"/>
      <c r="LSZ350" s="256"/>
      <c r="LTF350" s="255"/>
      <c r="LTM350" s="256"/>
      <c r="LTS350" s="255"/>
      <c r="LTZ350" s="256"/>
      <c r="LUF350" s="255"/>
      <c r="LUM350" s="256"/>
      <c r="LUS350" s="255"/>
      <c r="LUZ350" s="256"/>
      <c r="LVF350" s="255"/>
      <c r="LVM350" s="256"/>
      <c r="LVS350" s="255"/>
      <c r="LVZ350" s="256"/>
      <c r="LWF350" s="255"/>
      <c r="LWM350" s="256"/>
      <c r="LWS350" s="255"/>
      <c r="LWZ350" s="256"/>
      <c r="LXF350" s="255"/>
      <c r="LXM350" s="256"/>
      <c r="LXS350" s="255"/>
      <c r="LXZ350" s="256"/>
      <c r="LYF350" s="255"/>
      <c r="LYM350" s="256"/>
      <c r="LYS350" s="255"/>
      <c r="LYZ350" s="256"/>
      <c r="LZF350" s="255"/>
      <c r="LZM350" s="256"/>
      <c r="LZS350" s="255"/>
      <c r="LZZ350" s="256"/>
      <c r="MAF350" s="255"/>
      <c r="MAM350" s="256"/>
      <c r="MAS350" s="255"/>
      <c r="MAZ350" s="256"/>
      <c r="MBF350" s="255"/>
      <c r="MBM350" s="256"/>
      <c r="MBS350" s="255"/>
      <c r="MBZ350" s="256"/>
      <c r="MCF350" s="255"/>
      <c r="MCM350" s="256"/>
      <c r="MCS350" s="255"/>
      <c r="MCZ350" s="256"/>
      <c r="MDF350" s="255"/>
      <c r="MDM350" s="256"/>
      <c r="MDS350" s="255"/>
      <c r="MDZ350" s="256"/>
      <c r="MEF350" s="255"/>
      <c r="MEM350" s="256"/>
      <c r="MES350" s="255"/>
      <c r="MEZ350" s="256"/>
      <c r="MFF350" s="255"/>
      <c r="MFM350" s="256"/>
      <c r="MFS350" s="255"/>
      <c r="MFZ350" s="256"/>
      <c r="MGF350" s="255"/>
      <c r="MGM350" s="256"/>
      <c r="MGS350" s="255"/>
      <c r="MGZ350" s="256"/>
      <c r="MHF350" s="255"/>
      <c r="MHM350" s="256"/>
      <c r="MHS350" s="255"/>
      <c r="MHZ350" s="256"/>
      <c r="MIF350" s="255"/>
      <c r="MIM350" s="256"/>
      <c r="MIS350" s="255"/>
      <c r="MIZ350" s="256"/>
      <c r="MJF350" s="255"/>
      <c r="MJM350" s="256"/>
      <c r="MJS350" s="255"/>
      <c r="MJZ350" s="256"/>
      <c r="MKF350" s="255"/>
      <c r="MKM350" s="256"/>
      <c r="MKS350" s="255"/>
      <c r="MKZ350" s="256"/>
      <c r="MLF350" s="255"/>
      <c r="MLM350" s="256"/>
      <c r="MLS350" s="255"/>
      <c r="MLZ350" s="256"/>
      <c r="MMF350" s="255"/>
      <c r="MMM350" s="256"/>
      <c r="MMS350" s="255"/>
      <c r="MMZ350" s="256"/>
      <c r="MNF350" s="255"/>
      <c r="MNM350" s="256"/>
      <c r="MNS350" s="255"/>
      <c r="MNZ350" s="256"/>
      <c r="MOF350" s="255"/>
      <c r="MOM350" s="256"/>
      <c r="MOS350" s="255"/>
      <c r="MOZ350" s="256"/>
      <c r="MPF350" s="255"/>
      <c r="MPM350" s="256"/>
      <c r="MPS350" s="255"/>
      <c r="MPZ350" s="256"/>
      <c r="MQF350" s="255"/>
      <c r="MQM350" s="256"/>
      <c r="MQS350" s="255"/>
      <c r="MQZ350" s="256"/>
      <c r="MRF350" s="255"/>
      <c r="MRM350" s="256"/>
      <c r="MRS350" s="255"/>
      <c r="MRZ350" s="256"/>
      <c r="MSF350" s="255"/>
      <c r="MSM350" s="256"/>
      <c r="MSS350" s="255"/>
      <c r="MSZ350" s="256"/>
      <c r="MTF350" s="255"/>
      <c r="MTM350" s="256"/>
      <c r="MTS350" s="255"/>
      <c r="MTZ350" s="256"/>
      <c r="MUF350" s="255"/>
      <c r="MUM350" s="256"/>
      <c r="MUS350" s="255"/>
      <c r="MUZ350" s="256"/>
      <c r="MVF350" s="255"/>
      <c r="MVM350" s="256"/>
      <c r="MVS350" s="255"/>
      <c r="MVZ350" s="256"/>
      <c r="MWF350" s="255"/>
      <c r="MWM350" s="256"/>
      <c r="MWS350" s="255"/>
      <c r="MWZ350" s="256"/>
      <c r="MXF350" s="255"/>
      <c r="MXM350" s="256"/>
      <c r="MXS350" s="255"/>
      <c r="MXZ350" s="256"/>
      <c r="MYF350" s="255"/>
      <c r="MYM350" s="256"/>
      <c r="MYS350" s="255"/>
      <c r="MYZ350" s="256"/>
      <c r="MZF350" s="255"/>
      <c r="MZM350" s="256"/>
      <c r="MZS350" s="255"/>
      <c r="MZZ350" s="256"/>
      <c r="NAF350" s="255"/>
      <c r="NAM350" s="256"/>
      <c r="NAS350" s="255"/>
      <c r="NAZ350" s="256"/>
      <c r="NBF350" s="255"/>
      <c r="NBM350" s="256"/>
      <c r="NBS350" s="255"/>
      <c r="NBZ350" s="256"/>
      <c r="NCF350" s="255"/>
      <c r="NCM350" s="256"/>
      <c r="NCS350" s="255"/>
      <c r="NCZ350" s="256"/>
      <c r="NDF350" s="255"/>
      <c r="NDM350" s="256"/>
      <c r="NDS350" s="255"/>
      <c r="NDZ350" s="256"/>
      <c r="NEF350" s="255"/>
      <c r="NEM350" s="256"/>
      <c r="NES350" s="255"/>
      <c r="NEZ350" s="256"/>
      <c r="NFF350" s="255"/>
      <c r="NFM350" s="256"/>
      <c r="NFS350" s="255"/>
      <c r="NFZ350" s="256"/>
      <c r="NGF350" s="255"/>
      <c r="NGM350" s="256"/>
      <c r="NGS350" s="255"/>
      <c r="NGZ350" s="256"/>
      <c r="NHF350" s="255"/>
      <c r="NHM350" s="256"/>
      <c r="NHS350" s="255"/>
      <c r="NHZ350" s="256"/>
      <c r="NIF350" s="255"/>
      <c r="NIM350" s="256"/>
      <c r="NIS350" s="255"/>
      <c r="NIZ350" s="256"/>
      <c r="NJF350" s="255"/>
      <c r="NJM350" s="256"/>
      <c r="NJS350" s="255"/>
      <c r="NJZ350" s="256"/>
      <c r="NKF350" s="255"/>
      <c r="NKM350" s="256"/>
      <c r="NKS350" s="255"/>
      <c r="NKZ350" s="256"/>
      <c r="NLF350" s="255"/>
      <c r="NLM350" s="256"/>
      <c r="NLS350" s="255"/>
      <c r="NLZ350" s="256"/>
      <c r="NMF350" s="255"/>
      <c r="NMM350" s="256"/>
      <c r="NMS350" s="255"/>
      <c r="NMZ350" s="256"/>
      <c r="NNF350" s="255"/>
      <c r="NNM350" s="256"/>
      <c r="NNS350" s="255"/>
      <c r="NNZ350" s="256"/>
      <c r="NOF350" s="255"/>
      <c r="NOM350" s="256"/>
      <c r="NOS350" s="255"/>
      <c r="NOZ350" s="256"/>
      <c r="NPF350" s="255"/>
      <c r="NPM350" s="256"/>
      <c r="NPS350" s="255"/>
      <c r="NPZ350" s="256"/>
      <c r="NQF350" s="255"/>
      <c r="NQM350" s="256"/>
      <c r="NQS350" s="255"/>
      <c r="NQZ350" s="256"/>
      <c r="NRF350" s="255"/>
      <c r="NRM350" s="256"/>
      <c r="NRS350" s="255"/>
      <c r="NRZ350" s="256"/>
      <c r="NSF350" s="255"/>
      <c r="NSM350" s="256"/>
      <c r="NSS350" s="255"/>
      <c r="NSZ350" s="256"/>
      <c r="NTF350" s="255"/>
      <c r="NTM350" s="256"/>
      <c r="NTS350" s="255"/>
      <c r="NTZ350" s="256"/>
      <c r="NUF350" s="255"/>
      <c r="NUM350" s="256"/>
      <c r="NUS350" s="255"/>
      <c r="NUZ350" s="256"/>
      <c r="NVF350" s="255"/>
      <c r="NVM350" s="256"/>
      <c r="NVS350" s="255"/>
      <c r="NVZ350" s="256"/>
      <c r="NWF350" s="255"/>
      <c r="NWM350" s="256"/>
      <c r="NWS350" s="255"/>
      <c r="NWZ350" s="256"/>
      <c r="NXF350" s="255"/>
      <c r="NXM350" s="256"/>
      <c r="NXS350" s="255"/>
      <c r="NXZ350" s="256"/>
      <c r="NYF350" s="255"/>
      <c r="NYM350" s="256"/>
      <c r="NYS350" s="255"/>
      <c r="NYZ350" s="256"/>
      <c r="NZF350" s="255"/>
      <c r="NZM350" s="256"/>
      <c r="NZS350" s="255"/>
      <c r="NZZ350" s="256"/>
      <c r="OAF350" s="255"/>
      <c r="OAM350" s="256"/>
      <c r="OAS350" s="255"/>
      <c r="OAZ350" s="256"/>
      <c r="OBF350" s="255"/>
      <c r="OBM350" s="256"/>
      <c r="OBS350" s="255"/>
      <c r="OBZ350" s="256"/>
      <c r="OCF350" s="255"/>
      <c r="OCM350" s="256"/>
      <c r="OCS350" s="255"/>
      <c r="OCZ350" s="256"/>
      <c r="ODF350" s="255"/>
      <c r="ODM350" s="256"/>
      <c r="ODS350" s="255"/>
      <c r="ODZ350" s="256"/>
      <c r="OEF350" s="255"/>
      <c r="OEM350" s="256"/>
      <c r="OES350" s="255"/>
      <c r="OEZ350" s="256"/>
      <c r="OFF350" s="255"/>
      <c r="OFM350" s="256"/>
      <c r="OFS350" s="255"/>
      <c r="OFZ350" s="256"/>
      <c r="OGF350" s="255"/>
      <c r="OGM350" s="256"/>
      <c r="OGS350" s="255"/>
      <c r="OGZ350" s="256"/>
      <c r="OHF350" s="255"/>
      <c r="OHM350" s="256"/>
      <c r="OHS350" s="255"/>
      <c r="OHZ350" s="256"/>
      <c r="OIF350" s="255"/>
      <c r="OIM350" s="256"/>
      <c r="OIS350" s="255"/>
      <c r="OIZ350" s="256"/>
      <c r="OJF350" s="255"/>
      <c r="OJM350" s="256"/>
      <c r="OJS350" s="255"/>
      <c r="OJZ350" s="256"/>
      <c r="OKF350" s="255"/>
      <c r="OKM350" s="256"/>
      <c r="OKS350" s="255"/>
      <c r="OKZ350" s="256"/>
      <c r="OLF350" s="255"/>
      <c r="OLM350" s="256"/>
      <c r="OLS350" s="255"/>
      <c r="OLZ350" s="256"/>
      <c r="OMF350" s="255"/>
      <c r="OMM350" s="256"/>
      <c r="OMS350" s="255"/>
      <c r="OMZ350" s="256"/>
      <c r="ONF350" s="255"/>
      <c r="ONM350" s="256"/>
      <c r="ONS350" s="255"/>
      <c r="ONZ350" s="256"/>
      <c r="OOF350" s="255"/>
      <c r="OOM350" s="256"/>
      <c r="OOS350" s="255"/>
      <c r="OOZ350" s="256"/>
      <c r="OPF350" s="255"/>
      <c r="OPM350" s="256"/>
      <c r="OPS350" s="255"/>
      <c r="OPZ350" s="256"/>
      <c r="OQF350" s="255"/>
      <c r="OQM350" s="256"/>
      <c r="OQS350" s="255"/>
      <c r="OQZ350" s="256"/>
      <c r="ORF350" s="255"/>
      <c r="ORM350" s="256"/>
      <c r="ORS350" s="255"/>
      <c r="ORZ350" s="256"/>
      <c r="OSF350" s="255"/>
      <c r="OSM350" s="256"/>
      <c r="OSS350" s="255"/>
      <c r="OSZ350" s="256"/>
      <c r="OTF350" s="255"/>
      <c r="OTM350" s="256"/>
      <c r="OTS350" s="255"/>
      <c r="OTZ350" s="256"/>
      <c r="OUF350" s="255"/>
      <c r="OUM350" s="256"/>
      <c r="OUS350" s="255"/>
      <c r="OUZ350" s="256"/>
      <c r="OVF350" s="255"/>
      <c r="OVM350" s="256"/>
      <c r="OVS350" s="255"/>
      <c r="OVZ350" s="256"/>
      <c r="OWF350" s="255"/>
      <c r="OWM350" s="256"/>
      <c r="OWS350" s="255"/>
      <c r="OWZ350" s="256"/>
      <c r="OXF350" s="255"/>
      <c r="OXM350" s="256"/>
      <c r="OXS350" s="255"/>
      <c r="OXZ350" s="256"/>
      <c r="OYF350" s="255"/>
      <c r="OYM350" s="256"/>
      <c r="OYS350" s="255"/>
      <c r="OYZ350" s="256"/>
      <c r="OZF350" s="255"/>
      <c r="OZM350" s="256"/>
      <c r="OZS350" s="255"/>
      <c r="OZZ350" s="256"/>
      <c r="PAF350" s="255"/>
      <c r="PAM350" s="256"/>
      <c r="PAS350" s="255"/>
      <c r="PAZ350" s="256"/>
      <c r="PBF350" s="255"/>
      <c r="PBM350" s="256"/>
      <c r="PBS350" s="255"/>
      <c r="PBZ350" s="256"/>
      <c r="PCF350" s="255"/>
      <c r="PCM350" s="256"/>
      <c r="PCS350" s="255"/>
      <c r="PCZ350" s="256"/>
      <c r="PDF350" s="255"/>
      <c r="PDM350" s="256"/>
      <c r="PDS350" s="255"/>
      <c r="PDZ350" s="256"/>
      <c r="PEF350" s="255"/>
      <c r="PEM350" s="256"/>
      <c r="PES350" s="255"/>
      <c r="PEZ350" s="256"/>
      <c r="PFF350" s="255"/>
      <c r="PFM350" s="256"/>
      <c r="PFS350" s="255"/>
      <c r="PFZ350" s="256"/>
      <c r="PGF350" s="255"/>
      <c r="PGM350" s="256"/>
      <c r="PGS350" s="255"/>
      <c r="PGZ350" s="256"/>
      <c r="PHF350" s="255"/>
      <c r="PHM350" s="256"/>
      <c r="PHS350" s="255"/>
      <c r="PHZ350" s="256"/>
      <c r="PIF350" s="255"/>
      <c r="PIM350" s="256"/>
      <c r="PIS350" s="255"/>
      <c r="PIZ350" s="256"/>
      <c r="PJF350" s="255"/>
      <c r="PJM350" s="256"/>
      <c r="PJS350" s="255"/>
      <c r="PJZ350" s="256"/>
      <c r="PKF350" s="255"/>
      <c r="PKM350" s="256"/>
      <c r="PKS350" s="255"/>
      <c r="PKZ350" s="256"/>
      <c r="PLF350" s="255"/>
      <c r="PLM350" s="256"/>
      <c r="PLS350" s="255"/>
      <c r="PLZ350" s="256"/>
      <c r="PMF350" s="255"/>
      <c r="PMM350" s="256"/>
      <c r="PMS350" s="255"/>
      <c r="PMZ350" s="256"/>
      <c r="PNF350" s="255"/>
      <c r="PNM350" s="256"/>
      <c r="PNS350" s="255"/>
      <c r="PNZ350" s="256"/>
      <c r="POF350" s="255"/>
      <c r="POM350" s="256"/>
      <c r="POS350" s="255"/>
      <c r="POZ350" s="256"/>
      <c r="PPF350" s="255"/>
      <c r="PPM350" s="256"/>
      <c r="PPS350" s="255"/>
      <c r="PPZ350" s="256"/>
      <c r="PQF350" s="255"/>
      <c r="PQM350" s="256"/>
      <c r="PQS350" s="255"/>
      <c r="PQZ350" s="256"/>
      <c r="PRF350" s="255"/>
      <c r="PRM350" s="256"/>
      <c r="PRS350" s="255"/>
      <c r="PRZ350" s="256"/>
      <c r="PSF350" s="255"/>
      <c r="PSM350" s="256"/>
      <c r="PSS350" s="255"/>
      <c r="PSZ350" s="256"/>
      <c r="PTF350" s="255"/>
      <c r="PTM350" s="256"/>
      <c r="PTS350" s="255"/>
      <c r="PTZ350" s="256"/>
      <c r="PUF350" s="255"/>
      <c r="PUM350" s="256"/>
      <c r="PUS350" s="255"/>
      <c r="PUZ350" s="256"/>
      <c r="PVF350" s="255"/>
      <c r="PVM350" s="256"/>
      <c r="PVS350" s="255"/>
      <c r="PVZ350" s="256"/>
      <c r="PWF350" s="255"/>
      <c r="PWM350" s="256"/>
      <c r="PWS350" s="255"/>
      <c r="PWZ350" s="256"/>
      <c r="PXF350" s="255"/>
      <c r="PXM350" s="256"/>
      <c r="PXS350" s="255"/>
      <c r="PXZ350" s="256"/>
      <c r="PYF350" s="255"/>
      <c r="PYM350" s="256"/>
      <c r="PYS350" s="255"/>
      <c r="PYZ350" s="256"/>
      <c r="PZF350" s="255"/>
      <c r="PZM350" s="256"/>
      <c r="PZS350" s="255"/>
      <c r="PZZ350" s="256"/>
      <c r="QAF350" s="255"/>
      <c r="QAM350" s="256"/>
      <c r="QAS350" s="255"/>
      <c r="QAZ350" s="256"/>
      <c r="QBF350" s="255"/>
      <c r="QBM350" s="256"/>
      <c r="QBS350" s="255"/>
      <c r="QBZ350" s="256"/>
      <c r="QCF350" s="255"/>
      <c r="QCM350" s="256"/>
      <c r="QCS350" s="255"/>
      <c r="QCZ350" s="256"/>
      <c r="QDF350" s="255"/>
      <c r="QDM350" s="256"/>
      <c r="QDS350" s="255"/>
      <c r="QDZ350" s="256"/>
      <c r="QEF350" s="255"/>
      <c r="QEM350" s="256"/>
      <c r="QES350" s="255"/>
      <c r="QEZ350" s="256"/>
      <c r="QFF350" s="255"/>
      <c r="QFM350" s="256"/>
      <c r="QFS350" s="255"/>
      <c r="QFZ350" s="256"/>
      <c r="QGF350" s="255"/>
      <c r="QGM350" s="256"/>
      <c r="QGS350" s="255"/>
      <c r="QGZ350" s="256"/>
      <c r="QHF350" s="255"/>
      <c r="QHM350" s="256"/>
      <c r="QHS350" s="255"/>
      <c r="QHZ350" s="256"/>
      <c r="QIF350" s="255"/>
      <c r="QIM350" s="256"/>
      <c r="QIS350" s="255"/>
      <c r="QIZ350" s="256"/>
      <c r="QJF350" s="255"/>
      <c r="QJM350" s="256"/>
      <c r="QJS350" s="255"/>
      <c r="QJZ350" s="256"/>
      <c r="QKF350" s="255"/>
      <c r="QKM350" s="256"/>
      <c r="QKS350" s="255"/>
      <c r="QKZ350" s="256"/>
      <c r="QLF350" s="255"/>
      <c r="QLM350" s="256"/>
      <c r="QLS350" s="255"/>
      <c r="QLZ350" s="256"/>
      <c r="QMF350" s="255"/>
      <c r="QMM350" s="256"/>
      <c r="QMS350" s="255"/>
      <c r="QMZ350" s="256"/>
      <c r="QNF350" s="255"/>
      <c r="QNM350" s="256"/>
      <c r="QNS350" s="255"/>
      <c r="QNZ350" s="256"/>
      <c r="QOF350" s="255"/>
      <c r="QOM350" s="256"/>
      <c r="QOS350" s="255"/>
      <c r="QOZ350" s="256"/>
      <c r="QPF350" s="255"/>
      <c r="QPM350" s="256"/>
      <c r="QPS350" s="255"/>
      <c r="QPZ350" s="256"/>
      <c r="QQF350" s="255"/>
      <c r="QQM350" s="256"/>
      <c r="QQS350" s="255"/>
      <c r="QQZ350" s="256"/>
      <c r="QRF350" s="255"/>
      <c r="QRM350" s="256"/>
      <c r="QRS350" s="255"/>
      <c r="QRZ350" s="256"/>
      <c r="QSF350" s="255"/>
      <c r="QSM350" s="256"/>
      <c r="QSS350" s="255"/>
      <c r="QSZ350" s="256"/>
      <c r="QTF350" s="255"/>
      <c r="QTM350" s="256"/>
      <c r="QTS350" s="255"/>
      <c r="QTZ350" s="256"/>
      <c r="QUF350" s="255"/>
      <c r="QUM350" s="256"/>
      <c r="QUS350" s="255"/>
      <c r="QUZ350" s="256"/>
      <c r="QVF350" s="255"/>
      <c r="QVM350" s="256"/>
      <c r="QVS350" s="255"/>
      <c r="QVZ350" s="256"/>
      <c r="QWF350" s="255"/>
      <c r="QWM350" s="256"/>
      <c r="QWS350" s="255"/>
      <c r="QWZ350" s="256"/>
      <c r="QXF350" s="255"/>
      <c r="QXM350" s="256"/>
      <c r="QXS350" s="255"/>
      <c r="QXZ350" s="256"/>
      <c r="QYF350" s="255"/>
      <c r="QYM350" s="256"/>
      <c r="QYS350" s="255"/>
      <c r="QYZ350" s="256"/>
      <c r="QZF350" s="255"/>
      <c r="QZM350" s="256"/>
      <c r="QZS350" s="255"/>
      <c r="QZZ350" s="256"/>
      <c r="RAF350" s="255"/>
      <c r="RAM350" s="256"/>
      <c r="RAS350" s="255"/>
      <c r="RAZ350" s="256"/>
      <c r="RBF350" s="255"/>
      <c r="RBM350" s="256"/>
      <c r="RBS350" s="255"/>
      <c r="RBZ350" s="256"/>
      <c r="RCF350" s="255"/>
      <c r="RCM350" s="256"/>
      <c r="RCS350" s="255"/>
      <c r="RCZ350" s="256"/>
      <c r="RDF350" s="255"/>
      <c r="RDM350" s="256"/>
      <c r="RDS350" s="255"/>
      <c r="RDZ350" s="256"/>
      <c r="REF350" s="255"/>
      <c r="REM350" s="256"/>
      <c r="RES350" s="255"/>
      <c r="REZ350" s="256"/>
      <c r="RFF350" s="255"/>
      <c r="RFM350" s="256"/>
      <c r="RFS350" s="255"/>
      <c r="RFZ350" s="256"/>
      <c r="RGF350" s="255"/>
      <c r="RGM350" s="256"/>
      <c r="RGS350" s="255"/>
      <c r="RGZ350" s="256"/>
      <c r="RHF350" s="255"/>
      <c r="RHM350" s="256"/>
      <c r="RHS350" s="255"/>
      <c r="RHZ350" s="256"/>
      <c r="RIF350" s="255"/>
      <c r="RIM350" s="256"/>
      <c r="RIS350" s="255"/>
      <c r="RIZ350" s="256"/>
      <c r="RJF350" s="255"/>
      <c r="RJM350" s="256"/>
      <c r="RJS350" s="255"/>
      <c r="RJZ350" s="256"/>
      <c r="RKF350" s="255"/>
      <c r="RKM350" s="256"/>
      <c r="RKS350" s="255"/>
      <c r="RKZ350" s="256"/>
      <c r="RLF350" s="255"/>
      <c r="RLM350" s="256"/>
      <c r="RLS350" s="255"/>
      <c r="RLZ350" s="256"/>
      <c r="RMF350" s="255"/>
      <c r="RMM350" s="256"/>
      <c r="RMS350" s="255"/>
      <c r="RMZ350" s="256"/>
      <c r="RNF350" s="255"/>
      <c r="RNM350" s="256"/>
      <c r="RNS350" s="255"/>
      <c r="RNZ350" s="256"/>
      <c r="ROF350" s="255"/>
      <c r="ROM350" s="256"/>
      <c r="ROS350" s="255"/>
      <c r="ROZ350" s="256"/>
      <c r="RPF350" s="255"/>
      <c r="RPM350" s="256"/>
      <c r="RPS350" s="255"/>
      <c r="RPZ350" s="256"/>
      <c r="RQF350" s="255"/>
      <c r="RQM350" s="256"/>
      <c r="RQS350" s="255"/>
      <c r="RQZ350" s="256"/>
      <c r="RRF350" s="255"/>
      <c r="RRM350" s="256"/>
      <c r="RRS350" s="255"/>
      <c r="RRZ350" s="256"/>
      <c r="RSF350" s="255"/>
      <c r="RSM350" s="256"/>
      <c r="RSS350" s="255"/>
      <c r="RSZ350" s="256"/>
      <c r="RTF350" s="255"/>
      <c r="RTM350" s="256"/>
      <c r="RTS350" s="255"/>
      <c r="RTZ350" s="256"/>
      <c r="RUF350" s="255"/>
      <c r="RUM350" s="256"/>
      <c r="RUS350" s="255"/>
      <c r="RUZ350" s="256"/>
      <c r="RVF350" s="255"/>
      <c r="RVM350" s="256"/>
      <c r="RVS350" s="255"/>
      <c r="RVZ350" s="256"/>
      <c r="RWF350" s="255"/>
      <c r="RWM350" s="256"/>
      <c r="RWS350" s="255"/>
      <c r="RWZ350" s="256"/>
      <c r="RXF350" s="255"/>
      <c r="RXM350" s="256"/>
      <c r="RXS350" s="255"/>
      <c r="RXZ350" s="256"/>
      <c r="RYF350" s="255"/>
      <c r="RYM350" s="256"/>
      <c r="RYS350" s="255"/>
      <c r="RYZ350" s="256"/>
      <c r="RZF350" s="255"/>
      <c r="RZM350" s="256"/>
      <c r="RZS350" s="255"/>
      <c r="RZZ350" s="256"/>
      <c r="SAF350" s="255"/>
      <c r="SAM350" s="256"/>
      <c r="SAS350" s="255"/>
      <c r="SAZ350" s="256"/>
      <c r="SBF350" s="255"/>
      <c r="SBM350" s="256"/>
      <c r="SBS350" s="255"/>
      <c r="SBZ350" s="256"/>
      <c r="SCF350" s="255"/>
      <c r="SCM350" s="256"/>
      <c r="SCS350" s="255"/>
      <c r="SCZ350" s="256"/>
      <c r="SDF350" s="255"/>
      <c r="SDM350" s="256"/>
      <c r="SDS350" s="255"/>
      <c r="SDZ350" s="256"/>
      <c r="SEF350" s="255"/>
      <c r="SEM350" s="256"/>
      <c r="SES350" s="255"/>
      <c r="SEZ350" s="256"/>
      <c r="SFF350" s="255"/>
      <c r="SFM350" s="256"/>
      <c r="SFS350" s="255"/>
      <c r="SFZ350" s="256"/>
      <c r="SGF350" s="255"/>
      <c r="SGM350" s="256"/>
      <c r="SGS350" s="255"/>
      <c r="SGZ350" s="256"/>
      <c r="SHF350" s="255"/>
      <c r="SHM350" s="256"/>
      <c r="SHS350" s="255"/>
      <c r="SHZ350" s="256"/>
      <c r="SIF350" s="255"/>
      <c r="SIM350" s="256"/>
      <c r="SIS350" s="255"/>
      <c r="SIZ350" s="256"/>
      <c r="SJF350" s="255"/>
      <c r="SJM350" s="256"/>
      <c r="SJS350" s="255"/>
      <c r="SJZ350" s="256"/>
      <c r="SKF350" s="255"/>
      <c r="SKM350" s="256"/>
      <c r="SKS350" s="255"/>
      <c r="SKZ350" s="256"/>
      <c r="SLF350" s="255"/>
      <c r="SLM350" s="256"/>
      <c r="SLS350" s="255"/>
      <c r="SLZ350" s="256"/>
      <c r="SMF350" s="255"/>
      <c r="SMM350" s="256"/>
      <c r="SMS350" s="255"/>
      <c r="SMZ350" s="256"/>
      <c r="SNF350" s="255"/>
      <c r="SNM350" s="256"/>
      <c r="SNS350" s="255"/>
      <c r="SNZ350" s="256"/>
      <c r="SOF350" s="255"/>
      <c r="SOM350" s="256"/>
      <c r="SOS350" s="255"/>
      <c r="SOZ350" s="256"/>
      <c r="SPF350" s="255"/>
      <c r="SPM350" s="256"/>
      <c r="SPS350" s="255"/>
      <c r="SPZ350" s="256"/>
      <c r="SQF350" s="255"/>
      <c r="SQM350" s="256"/>
      <c r="SQS350" s="255"/>
      <c r="SQZ350" s="256"/>
      <c r="SRF350" s="255"/>
      <c r="SRM350" s="256"/>
      <c r="SRS350" s="255"/>
      <c r="SRZ350" s="256"/>
      <c r="SSF350" s="255"/>
      <c r="SSM350" s="256"/>
      <c r="SSS350" s="255"/>
      <c r="SSZ350" s="256"/>
      <c r="STF350" s="255"/>
      <c r="STM350" s="256"/>
      <c r="STS350" s="255"/>
      <c r="STZ350" s="256"/>
      <c r="SUF350" s="255"/>
      <c r="SUM350" s="256"/>
      <c r="SUS350" s="255"/>
      <c r="SUZ350" s="256"/>
      <c r="SVF350" s="255"/>
      <c r="SVM350" s="256"/>
      <c r="SVS350" s="255"/>
      <c r="SVZ350" s="256"/>
      <c r="SWF350" s="255"/>
      <c r="SWM350" s="256"/>
      <c r="SWS350" s="255"/>
      <c r="SWZ350" s="256"/>
      <c r="SXF350" s="255"/>
      <c r="SXM350" s="256"/>
      <c r="SXS350" s="255"/>
      <c r="SXZ350" s="256"/>
      <c r="SYF350" s="255"/>
      <c r="SYM350" s="256"/>
      <c r="SYS350" s="255"/>
      <c r="SYZ350" s="256"/>
      <c r="SZF350" s="255"/>
      <c r="SZM350" s="256"/>
      <c r="SZS350" s="255"/>
      <c r="SZZ350" s="256"/>
      <c r="TAF350" s="255"/>
      <c r="TAM350" s="256"/>
      <c r="TAS350" s="255"/>
      <c r="TAZ350" s="256"/>
      <c r="TBF350" s="255"/>
      <c r="TBM350" s="256"/>
      <c r="TBS350" s="255"/>
      <c r="TBZ350" s="256"/>
      <c r="TCF350" s="255"/>
      <c r="TCM350" s="256"/>
      <c r="TCS350" s="255"/>
      <c r="TCZ350" s="256"/>
      <c r="TDF350" s="255"/>
      <c r="TDM350" s="256"/>
      <c r="TDS350" s="255"/>
      <c r="TDZ350" s="256"/>
      <c r="TEF350" s="255"/>
      <c r="TEM350" s="256"/>
      <c r="TES350" s="255"/>
      <c r="TEZ350" s="256"/>
      <c r="TFF350" s="255"/>
      <c r="TFM350" s="256"/>
      <c r="TFS350" s="255"/>
      <c r="TFZ350" s="256"/>
      <c r="TGF350" s="255"/>
      <c r="TGM350" s="256"/>
      <c r="TGS350" s="255"/>
      <c r="TGZ350" s="256"/>
      <c r="THF350" s="255"/>
      <c r="THM350" s="256"/>
      <c r="THS350" s="255"/>
      <c r="THZ350" s="256"/>
      <c r="TIF350" s="255"/>
      <c r="TIM350" s="256"/>
      <c r="TIS350" s="255"/>
      <c r="TIZ350" s="256"/>
      <c r="TJF350" s="255"/>
      <c r="TJM350" s="256"/>
      <c r="TJS350" s="255"/>
      <c r="TJZ350" s="256"/>
      <c r="TKF350" s="255"/>
      <c r="TKM350" s="256"/>
      <c r="TKS350" s="255"/>
      <c r="TKZ350" s="256"/>
      <c r="TLF350" s="255"/>
      <c r="TLM350" s="256"/>
      <c r="TLS350" s="255"/>
      <c r="TLZ350" s="256"/>
      <c r="TMF350" s="255"/>
      <c r="TMM350" s="256"/>
      <c r="TMS350" s="255"/>
      <c r="TMZ350" s="256"/>
      <c r="TNF350" s="255"/>
      <c r="TNM350" s="256"/>
      <c r="TNS350" s="255"/>
      <c r="TNZ350" s="256"/>
      <c r="TOF350" s="255"/>
      <c r="TOM350" s="256"/>
      <c r="TOS350" s="255"/>
      <c r="TOZ350" s="256"/>
      <c r="TPF350" s="255"/>
      <c r="TPM350" s="256"/>
      <c r="TPS350" s="255"/>
      <c r="TPZ350" s="256"/>
      <c r="TQF350" s="255"/>
      <c r="TQM350" s="256"/>
      <c r="TQS350" s="255"/>
      <c r="TQZ350" s="256"/>
      <c r="TRF350" s="255"/>
      <c r="TRM350" s="256"/>
      <c r="TRS350" s="255"/>
      <c r="TRZ350" s="256"/>
      <c r="TSF350" s="255"/>
      <c r="TSM350" s="256"/>
      <c r="TSS350" s="255"/>
      <c r="TSZ350" s="256"/>
      <c r="TTF350" s="255"/>
      <c r="TTM350" s="256"/>
      <c r="TTS350" s="255"/>
      <c r="TTZ350" s="256"/>
      <c r="TUF350" s="255"/>
      <c r="TUM350" s="256"/>
      <c r="TUS350" s="255"/>
      <c r="TUZ350" s="256"/>
      <c r="TVF350" s="255"/>
      <c r="TVM350" s="256"/>
      <c r="TVS350" s="255"/>
      <c r="TVZ350" s="256"/>
      <c r="TWF350" s="255"/>
      <c r="TWM350" s="256"/>
      <c r="TWS350" s="255"/>
      <c r="TWZ350" s="256"/>
      <c r="TXF350" s="255"/>
      <c r="TXM350" s="256"/>
      <c r="TXS350" s="255"/>
      <c r="TXZ350" s="256"/>
      <c r="TYF350" s="255"/>
      <c r="TYM350" s="256"/>
      <c r="TYS350" s="255"/>
      <c r="TYZ350" s="256"/>
      <c r="TZF350" s="255"/>
      <c r="TZM350" s="256"/>
      <c r="TZS350" s="255"/>
      <c r="TZZ350" s="256"/>
      <c r="UAF350" s="255"/>
      <c r="UAM350" s="256"/>
      <c r="UAS350" s="255"/>
      <c r="UAZ350" s="256"/>
      <c r="UBF350" s="255"/>
      <c r="UBM350" s="256"/>
      <c r="UBS350" s="255"/>
      <c r="UBZ350" s="256"/>
      <c r="UCF350" s="255"/>
      <c r="UCM350" s="256"/>
      <c r="UCS350" s="255"/>
      <c r="UCZ350" s="256"/>
      <c r="UDF350" s="255"/>
      <c r="UDM350" s="256"/>
      <c r="UDS350" s="255"/>
      <c r="UDZ350" s="256"/>
      <c r="UEF350" s="255"/>
      <c r="UEM350" s="256"/>
      <c r="UES350" s="255"/>
      <c r="UEZ350" s="256"/>
      <c r="UFF350" s="255"/>
      <c r="UFM350" s="256"/>
      <c r="UFS350" s="255"/>
      <c r="UFZ350" s="256"/>
      <c r="UGF350" s="255"/>
      <c r="UGM350" s="256"/>
      <c r="UGS350" s="255"/>
      <c r="UGZ350" s="256"/>
      <c r="UHF350" s="255"/>
      <c r="UHM350" s="256"/>
      <c r="UHS350" s="255"/>
      <c r="UHZ350" s="256"/>
      <c r="UIF350" s="255"/>
      <c r="UIM350" s="256"/>
      <c r="UIS350" s="255"/>
      <c r="UIZ350" s="256"/>
      <c r="UJF350" s="255"/>
      <c r="UJM350" s="256"/>
      <c r="UJS350" s="255"/>
      <c r="UJZ350" s="256"/>
      <c r="UKF350" s="255"/>
      <c r="UKM350" s="256"/>
      <c r="UKS350" s="255"/>
      <c r="UKZ350" s="256"/>
      <c r="ULF350" s="255"/>
      <c r="ULM350" s="256"/>
      <c r="ULS350" s="255"/>
      <c r="ULZ350" s="256"/>
      <c r="UMF350" s="255"/>
      <c r="UMM350" s="256"/>
      <c r="UMS350" s="255"/>
      <c r="UMZ350" s="256"/>
      <c r="UNF350" s="255"/>
      <c r="UNM350" s="256"/>
      <c r="UNS350" s="255"/>
      <c r="UNZ350" s="256"/>
      <c r="UOF350" s="255"/>
      <c r="UOM350" s="256"/>
      <c r="UOS350" s="255"/>
      <c r="UOZ350" s="256"/>
      <c r="UPF350" s="255"/>
      <c r="UPM350" s="256"/>
      <c r="UPS350" s="255"/>
      <c r="UPZ350" s="256"/>
      <c r="UQF350" s="255"/>
      <c r="UQM350" s="256"/>
      <c r="UQS350" s="255"/>
      <c r="UQZ350" s="256"/>
      <c r="URF350" s="255"/>
      <c r="URM350" s="256"/>
      <c r="URS350" s="255"/>
      <c r="URZ350" s="256"/>
      <c r="USF350" s="255"/>
      <c r="USM350" s="256"/>
      <c r="USS350" s="255"/>
      <c r="USZ350" s="256"/>
      <c r="UTF350" s="255"/>
      <c r="UTM350" s="256"/>
      <c r="UTS350" s="255"/>
      <c r="UTZ350" s="256"/>
      <c r="UUF350" s="255"/>
      <c r="UUM350" s="256"/>
      <c r="UUS350" s="255"/>
      <c r="UUZ350" s="256"/>
      <c r="UVF350" s="255"/>
      <c r="UVM350" s="256"/>
      <c r="UVS350" s="255"/>
      <c r="UVZ350" s="256"/>
      <c r="UWF350" s="255"/>
      <c r="UWM350" s="256"/>
      <c r="UWS350" s="255"/>
      <c r="UWZ350" s="256"/>
      <c r="UXF350" s="255"/>
      <c r="UXM350" s="256"/>
      <c r="UXS350" s="255"/>
      <c r="UXZ350" s="256"/>
      <c r="UYF350" s="255"/>
      <c r="UYM350" s="256"/>
      <c r="UYS350" s="255"/>
      <c r="UYZ350" s="256"/>
      <c r="UZF350" s="255"/>
      <c r="UZM350" s="256"/>
      <c r="UZS350" s="255"/>
      <c r="UZZ350" s="256"/>
      <c r="VAF350" s="255"/>
      <c r="VAM350" s="256"/>
      <c r="VAS350" s="255"/>
      <c r="VAZ350" s="256"/>
      <c r="VBF350" s="255"/>
      <c r="VBM350" s="256"/>
      <c r="VBS350" s="255"/>
      <c r="VBZ350" s="256"/>
      <c r="VCF350" s="255"/>
      <c r="VCM350" s="256"/>
      <c r="VCS350" s="255"/>
      <c r="VCZ350" s="256"/>
      <c r="VDF350" s="255"/>
      <c r="VDM350" s="256"/>
      <c r="VDS350" s="255"/>
      <c r="VDZ350" s="256"/>
      <c r="VEF350" s="255"/>
      <c r="VEM350" s="256"/>
      <c r="VES350" s="255"/>
      <c r="VEZ350" s="256"/>
      <c r="VFF350" s="255"/>
      <c r="VFM350" s="256"/>
      <c r="VFS350" s="255"/>
      <c r="VFZ350" s="256"/>
      <c r="VGF350" s="255"/>
      <c r="VGM350" s="256"/>
      <c r="VGS350" s="255"/>
      <c r="VGZ350" s="256"/>
      <c r="VHF350" s="255"/>
      <c r="VHM350" s="256"/>
      <c r="VHS350" s="255"/>
      <c r="VHZ350" s="256"/>
      <c r="VIF350" s="255"/>
      <c r="VIM350" s="256"/>
      <c r="VIS350" s="255"/>
      <c r="VIZ350" s="256"/>
      <c r="VJF350" s="255"/>
      <c r="VJM350" s="256"/>
      <c r="VJS350" s="255"/>
      <c r="VJZ350" s="256"/>
      <c r="VKF350" s="255"/>
      <c r="VKM350" s="256"/>
      <c r="VKS350" s="255"/>
      <c r="VKZ350" s="256"/>
      <c r="VLF350" s="255"/>
      <c r="VLM350" s="256"/>
      <c r="VLS350" s="255"/>
      <c r="VLZ350" s="256"/>
      <c r="VMF350" s="255"/>
      <c r="VMM350" s="256"/>
      <c r="VMS350" s="255"/>
      <c r="VMZ350" s="256"/>
      <c r="VNF350" s="255"/>
      <c r="VNM350" s="256"/>
      <c r="VNS350" s="255"/>
      <c r="VNZ350" s="256"/>
      <c r="VOF350" s="255"/>
      <c r="VOM350" s="256"/>
      <c r="VOS350" s="255"/>
      <c r="VOZ350" s="256"/>
      <c r="VPF350" s="255"/>
      <c r="VPM350" s="256"/>
      <c r="VPS350" s="255"/>
      <c r="VPZ350" s="256"/>
      <c r="VQF350" s="255"/>
      <c r="VQM350" s="256"/>
      <c r="VQS350" s="255"/>
      <c r="VQZ350" s="256"/>
      <c r="VRF350" s="255"/>
      <c r="VRM350" s="256"/>
      <c r="VRS350" s="255"/>
      <c r="VRZ350" s="256"/>
      <c r="VSF350" s="255"/>
      <c r="VSM350" s="256"/>
      <c r="VSS350" s="255"/>
      <c r="VSZ350" s="256"/>
      <c r="VTF350" s="255"/>
      <c r="VTM350" s="256"/>
      <c r="VTS350" s="255"/>
      <c r="VTZ350" s="256"/>
      <c r="VUF350" s="255"/>
      <c r="VUM350" s="256"/>
      <c r="VUS350" s="255"/>
      <c r="VUZ350" s="256"/>
      <c r="VVF350" s="255"/>
      <c r="VVM350" s="256"/>
      <c r="VVS350" s="255"/>
      <c r="VVZ350" s="256"/>
      <c r="VWF350" s="255"/>
      <c r="VWM350" s="256"/>
      <c r="VWS350" s="255"/>
      <c r="VWZ350" s="256"/>
      <c r="VXF350" s="255"/>
      <c r="VXM350" s="256"/>
      <c r="VXS350" s="255"/>
      <c r="VXZ350" s="256"/>
      <c r="VYF350" s="255"/>
      <c r="VYM350" s="256"/>
      <c r="VYS350" s="255"/>
      <c r="VYZ350" s="256"/>
      <c r="VZF350" s="255"/>
      <c r="VZM350" s="256"/>
      <c r="VZS350" s="255"/>
      <c r="VZZ350" s="256"/>
      <c r="WAF350" s="255"/>
      <c r="WAM350" s="256"/>
      <c r="WAS350" s="255"/>
      <c r="WAZ350" s="256"/>
      <c r="WBF350" s="255"/>
      <c r="WBM350" s="256"/>
      <c r="WBS350" s="255"/>
      <c r="WBZ350" s="256"/>
      <c r="WCF350" s="255"/>
      <c r="WCM350" s="256"/>
      <c r="WCS350" s="255"/>
      <c r="WCZ350" s="256"/>
      <c r="WDF350" s="255"/>
      <c r="WDM350" s="256"/>
      <c r="WDS350" s="255"/>
      <c r="WDZ350" s="256"/>
      <c r="WEF350" s="255"/>
      <c r="WEM350" s="256"/>
      <c r="WES350" s="255"/>
      <c r="WEZ350" s="256"/>
      <c r="WFF350" s="255"/>
      <c r="WFM350" s="256"/>
      <c r="WFS350" s="255"/>
      <c r="WFZ350" s="256"/>
      <c r="WGF350" s="255"/>
      <c r="WGM350" s="256"/>
      <c r="WGS350" s="255"/>
      <c r="WGZ350" s="256"/>
      <c r="WHF350" s="255"/>
      <c r="WHM350" s="256"/>
      <c r="WHS350" s="255"/>
      <c r="WHZ350" s="256"/>
      <c r="WIF350" s="255"/>
      <c r="WIM350" s="256"/>
      <c r="WIS350" s="255"/>
      <c r="WIZ350" s="256"/>
      <c r="WJF350" s="255"/>
      <c r="WJM350" s="256"/>
      <c r="WJS350" s="255"/>
      <c r="WJZ350" s="256"/>
      <c r="WKF350" s="255"/>
      <c r="WKM350" s="256"/>
      <c r="WKS350" s="255"/>
      <c r="WKZ350" s="256"/>
      <c r="WLF350" s="255"/>
      <c r="WLM350" s="256"/>
      <c r="WLS350" s="255"/>
      <c r="WLZ350" s="256"/>
      <c r="WMF350" s="255"/>
      <c r="WMM350" s="256"/>
      <c r="WMS350" s="255"/>
      <c r="WMZ350" s="256"/>
      <c r="WNF350" s="255"/>
      <c r="WNM350" s="256"/>
      <c r="WNS350" s="255"/>
      <c r="WNZ350" s="256"/>
      <c r="WOF350" s="255"/>
      <c r="WOM350" s="256"/>
      <c r="WOS350" s="255"/>
      <c r="WOZ350" s="256"/>
      <c r="WPF350" s="255"/>
      <c r="WPM350" s="256"/>
      <c r="WPS350" s="255"/>
      <c r="WPZ350" s="256"/>
      <c r="WQF350" s="255"/>
      <c r="WQM350" s="256"/>
      <c r="WQS350" s="255"/>
      <c r="WQZ350" s="256"/>
      <c r="WRF350" s="255"/>
      <c r="WRM350" s="256"/>
      <c r="WRS350" s="255"/>
      <c r="WRZ350" s="256"/>
      <c r="WSF350" s="255"/>
      <c r="WSM350" s="256"/>
      <c r="WSS350" s="255"/>
      <c r="WSZ350" s="256"/>
      <c r="WTF350" s="255"/>
      <c r="WTM350" s="256"/>
      <c r="WTS350" s="255"/>
      <c r="WTZ350" s="256"/>
      <c r="WUF350" s="255"/>
      <c r="WUM350" s="256"/>
      <c r="WUS350" s="255"/>
      <c r="WUZ350" s="256"/>
      <c r="WVF350" s="255"/>
      <c r="WVM350" s="256"/>
      <c r="WVS350" s="255"/>
      <c r="WVZ350" s="256"/>
      <c r="WWF350" s="255"/>
      <c r="WWM350" s="256"/>
      <c r="WWS350" s="255"/>
      <c r="WWZ350" s="256"/>
      <c r="WXF350" s="255"/>
      <c r="WXM350" s="256"/>
      <c r="WXS350" s="255"/>
      <c r="WXZ350" s="256"/>
      <c r="WYF350" s="255"/>
      <c r="WYM350" s="256"/>
      <c r="WYS350" s="255"/>
      <c r="WYZ350" s="256"/>
      <c r="WZF350" s="255"/>
      <c r="WZM350" s="256"/>
      <c r="WZS350" s="255"/>
      <c r="WZZ350" s="256"/>
      <c r="XAF350" s="255"/>
      <c r="XAM350" s="256"/>
      <c r="XAS350" s="255"/>
      <c r="XAZ350" s="256"/>
      <c r="XBF350" s="255"/>
      <c r="XBM350" s="256"/>
      <c r="XBS350" s="255"/>
      <c r="XBZ350" s="256"/>
      <c r="XCF350" s="255"/>
      <c r="XCM350" s="256"/>
      <c r="XCS350" s="255"/>
      <c r="XCZ350" s="256"/>
      <c r="XDF350" s="255"/>
      <c r="XDM350" s="256"/>
      <c r="XDS350" s="255"/>
      <c r="XDZ350" s="256"/>
      <c r="XEF350" s="255"/>
      <c r="XEM350" s="256"/>
      <c r="XES350" s="255"/>
      <c r="XEZ350" s="256"/>
    </row>
    <row r="351" spans="1:1020 1027:2047 2054:3068 3074:4095 4101:5115 5122:6142 6149:7163 7169:8190 8196:9210 9217:10237 10244:11264 11271:12285 12291:13312 13318:14332 14339:15359 15366:16380" ht="16.5" hidden="1" customHeight="1" x14ac:dyDescent="0.25">
      <c r="A351" s="11" t="s">
        <v>8886</v>
      </c>
      <c r="B351" s="10">
        <v>14162011</v>
      </c>
      <c r="C351" s="384" t="s">
        <v>5334</v>
      </c>
      <c r="D351" s="11" t="s">
        <v>4698</v>
      </c>
      <c r="E351" s="11">
        <v>1249569</v>
      </c>
      <c r="F351" s="17">
        <v>45944</v>
      </c>
      <c r="G351" s="11" t="s">
        <v>5325</v>
      </c>
      <c r="J351" s="11" t="s">
        <v>8288</v>
      </c>
      <c r="K351" s="11">
        <v>37826</v>
      </c>
      <c r="M351" s="91"/>
      <c r="N351" s="91" t="s">
        <v>3579</v>
      </c>
      <c r="O351" s="91" t="s">
        <v>3578</v>
      </c>
      <c r="P351" s="91"/>
      <c r="Q351" s="91"/>
      <c r="R351" s="91" t="s">
        <v>8964</v>
      </c>
      <c r="S351" s="91"/>
      <c r="V351" s="92">
        <v>45988</v>
      </c>
      <c r="W351" s="91" t="s">
        <v>5092</v>
      </c>
      <c r="X351" s="91" t="str">
        <f t="shared" si="19"/>
        <v>2025-AR-042_14162011</v>
      </c>
      <c r="Y351" s="91"/>
      <c r="Z351" s="91"/>
      <c r="AA351" s="91"/>
      <c r="AB351" s="237" t="s">
        <v>9007</v>
      </c>
      <c r="AC351" s="91" t="s">
        <v>9006</v>
      </c>
      <c r="AD351" s="91">
        <v>16701</v>
      </c>
      <c r="AE351" s="91">
        <v>70042326</v>
      </c>
      <c r="AF351" s="91"/>
      <c r="AG351" s="91"/>
      <c r="AH351" s="91"/>
      <c r="AK351" s="249"/>
      <c r="AM351" s="91"/>
      <c r="AN351" s="91">
        <v>1004713953</v>
      </c>
    </row>
    <row r="352" spans="1:1020 1027:2047 2054:3068 3074:4095 4101:5115 5122:6142 6149:7163 7169:8190 8196:9210 9217:10237 10244:11264 11271:12285 12291:13312 13318:14332 14339:15359 15366:16380" ht="16.5" customHeight="1" x14ac:dyDescent="0.25">
      <c r="A352" s="11" t="s">
        <v>8887</v>
      </c>
      <c r="B352" s="10">
        <v>14210780</v>
      </c>
      <c r="C352" s="384" t="s">
        <v>5334</v>
      </c>
      <c r="D352" s="11" t="s">
        <v>4698</v>
      </c>
      <c r="E352" s="11">
        <v>1249569</v>
      </c>
      <c r="F352" s="17">
        <v>45944</v>
      </c>
      <c r="G352" s="11" t="s">
        <v>5325</v>
      </c>
      <c r="J352" s="11" t="s">
        <v>8288</v>
      </c>
      <c r="K352" s="11">
        <v>54104</v>
      </c>
      <c r="M352" s="91" t="s">
        <v>12</v>
      </c>
      <c r="N352" s="91" t="s">
        <v>3579</v>
      </c>
      <c r="O352" s="91" t="s">
        <v>3578</v>
      </c>
      <c r="P352" s="91"/>
      <c r="Q352" s="91"/>
      <c r="R352" s="91"/>
      <c r="S352" s="91"/>
      <c r="V352" s="92">
        <v>45988</v>
      </c>
      <c r="W352" s="91" t="s">
        <v>5175</v>
      </c>
      <c r="X352" s="91" t="str">
        <f t="shared" si="19"/>
        <v>2025-AR-043_14210780</v>
      </c>
      <c r="Y352" s="91"/>
      <c r="Z352" s="91"/>
      <c r="AA352" s="91"/>
      <c r="AB352" s="91" t="s">
        <v>9018</v>
      </c>
      <c r="AC352" s="91" t="s">
        <v>9019</v>
      </c>
      <c r="AD352" s="91">
        <v>16715</v>
      </c>
      <c r="AE352" s="91">
        <v>70042439</v>
      </c>
      <c r="AF352" s="91"/>
      <c r="AG352" s="91"/>
      <c r="AH352" s="91"/>
      <c r="AK352" s="249"/>
      <c r="AM352" s="91"/>
      <c r="AN352" s="91">
        <v>1004713953</v>
      </c>
    </row>
    <row r="353" spans="1:1020 1027:2047 2054:3068 3074:4095 4101:5115 5122:6142 6149:7163 7169:8190 8196:9210 9217:10237 10244:11264 11271:12285 12291:13312 13318:14332 14339:15359 15366:16380" ht="16.5" hidden="1" customHeight="1" x14ac:dyDescent="0.25">
      <c r="A353" s="11" t="s">
        <v>8888</v>
      </c>
      <c r="B353" s="10">
        <v>14210782</v>
      </c>
      <c r="C353" s="384" t="s">
        <v>5334</v>
      </c>
      <c r="D353" s="11" t="s">
        <v>4698</v>
      </c>
      <c r="E353" s="11">
        <v>1249569</v>
      </c>
      <c r="F353" s="17">
        <v>45944</v>
      </c>
      <c r="G353" s="11" t="s">
        <v>5325</v>
      </c>
      <c r="J353" s="11" t="s">
        <v>8288</v>
      </c>
      <c r="K353" s="11">
        <v>31849</v>
      </c>
      <c r="M353" s="91"/>
      <c r="N353" s="91" t="s">
        <v>3578</v>
      </c>
      <c r="O353" s="91" t="s">
        <v>3579</v>
      </c>
      <c r="P353" s="91"/>
      <c r="Q353" s="91"/>
      <c r="R353" s="91"/>
      <c r="S353" s="91"/>
      <c r="V353" s="92">
        <v>45988</v>
      </c>
      <c r="W353" s="91" t="s">
        <v>5154</v>
      </c>
      <c r="X353" s="91" t="str">
        <f t="shared" si="19"/>
        <v>2025-AR-044_14210782</v>
      </c>
      <c r="Y353" s="91"/>
      <c r="Z353" s="91"/>
      <c r="AA353" s="91"/>
      <c r="AB353" s="91" t="s">
        <v>9010</v>
      </c>
      <c r="AC353" s="91" t="s">
        <v>9011</v>
      </c>
      <c r="AD353" s="91">
        <v>16702</v>
      </c>
      <c r="AE353" s="91">
        <v>70042327</v>
      </c>
      <c r="AF353" s="91"/>
      <c r="AG353" s="91"/>
      <c r="AH353" s="91"/>
      <c r="AK353" s="249"/>
      <c r="AM353" s="91"/>
      <c r="AN353" s="91">
        <v>1004713953</v>
      </c>
    </row>
    <row r="354" spans="1:1020 1027:2047 2054:3068 3074:4095 4101:5115 5122:6142 6149:7163 7169:8190 8196:9210 9217:10237 10244:11264 11271:12285 12291:13312 13318:14332 14339:15359 15366:16380" ht="16.5" hidden="1" customHeight="1" x14ac:dyDescent="0.25">
      <c r="A354" s="11" t="s">
        <v>8889</v>
      </c>
      <c r="B354" s="10">
        <v>14210779</v>
      </c>
      <c r="C354" s="384" t="s">
        <v>5334</v>
      </c>
      <c r="D354" s="11" t="s">
        <v>4698</v>
      </c>
      <c r="E354" s="11">
        <v>1249569</v>
      </c>
      <c r="F354" s="17">
        <v>45944</v>
      </c>
      <c r="G354" s="11" t="s">
        <v>5325</v>
      </c>
      <c r="J354" s="11" t="s">
        <v>8288</v>
      </c>
      <c r="K354" s="11">
        <v>30226</v>
      </c>
      <c r="M354" s="91"/>
      <c r="N354" s="91" t="s">
        <v>3578</v>
      </c>
      <c r="O354" s="91" t="s">
        <v>3579</v>
      </c>
      <c r="P354" s="91"/>
      <c r="Q354" s="91"/>
      <c r="R354" s="91"/>
      <c r="S354" s="91"/>
      <c r="U354" s="11" t="s">
        <v>2625</v>
      </c>
      <c r="V354" s="92">
        <v>45988</v>
      </c>
      <c r="W354" s="91" t="s">
        <v>5172</v>
      </c>
      <c r="X354" s="91" t="str">
        <f t="shared" si="19"/>
        <v>2025-AR-045_14210779</v>
      </c>
      <c r="Y354" s="91"/>
      <c r="Z354" s="91"/>
      <c r="AA354" s="91"/>
      <c r="AB354" s="91" t="s">
        <v>9009</v>
      </c>
      <c r="AC354" s="91" t="s">
        <v>9008</v>
      </c>
      <c r="AD354" s="91">
        <v>16703</v>
      </c>
      <c r="AE354" s="91">
        <v>70042328</v>
      </c>
      <c r="AF354" s="91"/>
      <c r="AG354" s="91"/>
      <c r="AH354" s="91"/>
      <c r="AK354" s="249"/>
      <c r="AM354" s="91"/>
      <c r="AN354" s="91">
        <v>1004713955</v>
      </c>
    </row>
    <row r="355" spans="1:1020 1027:2047 2054:3068 3074:4095 4101:5115 5122:6142 6149:7163 7169:8190 8196:9210 9217:10237 10244:11264 11271:12285 12291:13312 13318:14332 14339:15359 15366:16380" ht="16.5" customHeight="1" x14ac:dyDescent="0.25">
      <c r="A355" s="11" t="s">
        <v>8890</v>
      </c>
      <c r="B355" s="10">
        <v>14127564</v>
      </c>
      <c r="C355" s="384" t="s">
        <v>58</v>
      </c>
      <c r="D355" s="11" t="s">
        <v>3744</v>
      </c>
      <c r="E355" s="11">
        <v>1276939</v>
      </c>
      <c r="F355" s="17">
        <v>45944</v>
      </c>
      <c r="G355" s="11" t="s">
        <v>5325</v>
      </c>
      <c r="J355" s="11" t="s">
        <v>8288</v>
      </c>
      <c r="K355" s="11">
        <v>13208</v>
      </c>
      <c r="M355" s="91" t="s">
        <v>12</v>
      </c>
      <c r="N355" s="91" t="s">
        <v>3578</v>
      </c>
      <c r="O355" s="91" t="s">
        <v>3579</v>
      </c>
      <c r="P355" s="91"/>
      <c r="Q355" s="91"/>
      <c r="R355" s="91" t="s">
        <v>8963</v>
      </c>
      <c r="S355" s="91"/>
      <c r="V355" s="92">
        <v>45988</v>
      </c>
      <c r="W355" s="91" t="s">
        <v>5758</v>
      </c>
      <c r="X355" s="91" t="str">
        <f t="shared" si="19"/>
        <v>2025-AR-046_14127564</v>
      </c>
      <c r="Y355" s="91"/>
      <c r="Z355" s="91"/>
      <c r="AA355" s="91"/>
      <c r="AB355" s="91" t="s">
        <v>9020</v>
      </c>
      <c r="AC355" s="91" t="s">
        <v>9021</v>
      </c>
      <c r="AD355" s="91" t="s">
        <v>9058</v>
      </c>
      <c r="AE355" s="91">
        <v>70042361</v>
      </c>
      <c r="AF355" s="91"/>
      <c r="AG355" s="91"/>
      <c r="AH355" s="91"/>
      <c r="AK355" s="249"/>
      <c r="AM355" s="91"/>
      <c r="AN355" s="91">
        <v>1004713955</v>
      </c>
    </row>
    <row r="356" spans="1:1020 1027:2047 2054:3068 3074:4095 4101:5115 5122:6142 6149:7163 7169:8190 8196:9210 9217:10237 10244:11264 11271:12285 12291:13312 13318:14332 14339:15359 15366:16380" ht="16.5" hidden="1" customHeight="1" x14ac:dyDescent="0.25">
      <c r="A356" s="11" t="s">
        <v>8891</v>
      </c>
      <c r="B356" s="10">
        <v>14167843</v>
      </c>
      <c r="C356" s="384" t="s">
        <v>58</v>
      </c>
      <c r="D356" s="11" t="s">
        <v>3744</v>
      </c>
      <c r="E356" s="11">
        <v>1276939</v>
      </c>
      <c r="F356" s="17">
        <v>45944</v>
      </c>
      <c r="G356" s="11" t="s">
        <v>5325</v>
      </c>
      <c r="J356" s="11" t="s">
        <v>8288</v>
      </c>
      <c r="K356" s="11">
        <v>13410</v>
      </c>
      <c r="M356" s="91"/>
      <c r="N356" s="91" t="s">
        <v>3578</v>
      </c>
      <c r="O356" s="91" t="s">
        <v>3579</v>
      </c>
      <c r="P356" s="91"/>
      <c r="Q356" s="91"/>
      <c r="R356" s="91" t="s">
        <v>8963</v>
      </c>
      <c r="S356" s="91"/>
      <c r="V356" s="92">
        <v>45988</v>
      </c>
      <c r="W356" s="91" t="s">
        <v>5819</v>
      </c>
      <c r="X356" s="91" t="str">
        <f t="shared" si="19"/>
        <v>2025-AR-047_14167843</v>
      </c>
      <c r="Y356" s="91"/>
      <c r="Z356" s="91"/>
      <c r="AA356" s="91"/>
      <c r="AB356" s="91" t="s">
        <v>9034</v>
      </c>
      <c r="AC356" s="91" t="s">
        <v>9035</v>
      </c>
      <c r="AD356" s="91">
        <v>16724</v>
      </c>
      <c r="AE356" s="91">
        <v>70042362</v>
      </c>
      <c r="AF356" s="91"/>
      <c r="AG356" s="91"/>
      <c r="AH356" s="91"/>
      <c r="AK356" s="249"/>
      <c r="AM356" s="91"/>
      <c r="AN356" s="91">
        <v>1004713955</v>
      </c>
    </row>
    <row r="357" spans="1:1020 1027:2047 2054:3068 3074:4095 4101:5115 5122:6142 6149:7163 7169:8190 8196:9210 9217:10237 10244:11264 11271:12285 12291:13312 13318:14332 14339:15359 15366:16380" ht="16.5" customHeight="1" x14ac:dyDescent="0.25">
      <c r="A357" s="11" t="s">
        <v>8892</v>
      </c>
      <c r="B357" s="10">
        <v>14127565</v>
      </c>
      <c r="C357" s="384" t="s">
        <v>58</v>
      </c>
      <c r="D357" s="11" t="s">
        <v>3744</v>
      </c>
      <c r="E357" s="11">
        <v>1276939</v>
      </c>
      <c r="F357" s="17">
        <v>45944</v>
      </c>
      <c r="G357" s="11" t="s">
        <v>5325</v>
      </c>
      <c r="J357" s="11" t="s">
        <v>8288</v>
      </c>
      <c r="K357" s="11">
        <v>14734</v>
      </c>
      <c r="M357" s="91" t="s">
        <v>12</v>
      </c>
      <c r="N357" s="91" t="s">
        <v>3597</v>
      </c>
      <c r="O357" s="91" t="s">
        <v>3579</v>
      </c>
      <c r="P357" s="91"/>
      <c r="Q357" s="91"/>
      <c r="R357" s="91" t="s">
        <v>8963</v>
      </c>
      <c r="S357" s="91"/>
      <c r="V357" s="92">
        <v>45988</v>
      </c>
      <c r="W357" s="91" t="s">
        <v>5765</v>
      </c>
      <c r="X357" s="91" t="str">
        <f t="shared" si="19"/>
        <v>2025-AR-048_14127565</v>
      </c>
      <c r="Y357" s="91"/>
      <c r="Z357" s="91"/>
      <c r="AA357" s="91"/>
      <c r="AB357" s="91" t="s">
        <v>9036</v>
      </c>
      <c r="AC357" s="91" t="s">
        <v>9037</v>
      </c>
      <c r="AD357" s="91" t="s">
        <v>9066</v>
      </c>
      <c r="AE357" s="91">
        <v>70042363</v>
      </c>
      <c r="AF357" s="91"/>
      <c r="AG357" s="91"/>
      <c r="AH357" s="91"/>
      <c r="AK357" s="249"/>
      <c r="AM357" s="91"/>
      <c r="AN357" s="91">
        <v>1004713955</v>
      </c>
    </row>
    <row r="358" spans="1:1020 1027:2047 2054:3068 3074:4095 4101:5115 5122:6142 6149:7163 7169:8190 8196:9210 9217:10237 10244:11264 11271:12285 12291:13312 13318:14332 14339:15359 15366:16380" s="254" customFormat="1" ht="16.5" hidden="1" customHeight="1" x14ac:dyDescent="0.25">
      <c r="A358" s="254" t="s">
        <v>8893</v>
      </c>
      <c r="B358" s="254">
        <v>14167844</v>
      </c>
      <c r="C358" s="386" t="s">
        <v>58</v>
      </c>
      <c r="D358" s="254" t="s">
        <v>3744</v>
      </c>
      <c r="E358" s="254">
        <v>1276939</v>
      </c>
      <c r="F358" s="255">
        <v>45944</v>
      </c>
      <c r="G358" s="254" t="s">
        <v>5325</v>
      </c>
      <c r="J358" s="254" t="s">
        <v>506</v>
      </c>
      <c r="K358" s="254">
        <v>800</v>
      </c>
      <c r="M358" s="256" t="s">
        <v>12</v>
      </c>
      <c r="N358" s="254" t="s">
        <v>937</v>
      </c>
      <c r="O358" s="254" t="s">
        <v>937</v>
      </c>
      <c r="R358" s="254" t="s">
        <v>8963</v>
      </c>
      <c r="S358" s="255"/>
      <c r="V358" s="255">
        <v>45988</v>
      </c>
      <c r="W358" s="254" t="s">
        <v>5831</v>
      </c>
      <c r="X358" s="254" t="str">
        <f t="shared" si="19"/>
        <v>2025-AR-049_14167844</v>
      </c>
      <c r="Z358" s="256"/>
      <c r="AB358" s="254" t="s">
        <v>9054</v>
      </c>
      <c r="AC358" s="254" t="s">
        <v>9055</v>
      </c>
      <c r="AD358" s="254" t="s">
        <v>9059</v>
      </c>
      <c r="AF358" s="255"/>
      <c r="AM358" s="256"/>
      <c r="AN358" s="254">
        <v>1004713955</v>
      </c>
      <c r="AS358" s="255"/>
      <c r="AZ358" s="256"/>
      <c r="BF358" s="255"/>
      <c r="BM358" s="256"/>
      <c r="BS358" s="255"/>
      <c r="BZ358" s="256"/>
      <c r="CF358" s="255"/>
      <c r="CM358" s="256"/>
      <c r="CS358" s="255"/>
      <c r="CZ358" s="256"/>
      <c r="DF358" s="255"/>
      <c r="DM358" s="256"/>
      <c r="DS358" s="255"/>
      <c r="DZ358" s="256"/>
      <c r="EF358" s="255"/>
      <c r="EM358" s="256"/>
      <c r="ES358" s="255"/>
      <c r="EZ358" s="256"/>
      <c r="FF358" s="255"/>
      <c r="FM358" s="256"/>
      <c r="FS358" s="255"/>
      <c r="FZ358" s="256"/>
      <c r="GF358" s="255"/>
      <c r="GM358" s="256"/>
      <c r="GS358" s="255"/>
      <c r="GZ358" s="256"/>
      <c r="HF358" s="255"/>
      <c r="HM358" s="256"/>
      <c r="HS358" s="255"/>
      <c r="HZ358" s="256"/>
      <c r="IF358" s="255"/>
      <c r="IM358" s="256"/>
      <c r="IS358" s="255"/>
      <c r="IZ358" s="256"/>
      <c r="JF358" s="255"/>
      <c r="JM358" s="256"/>
      <c r="JS358" s="255"/>
      <c r="JZ358" s="256"/>
      <c r="KF358" s="255"/>
      <c r="KM358" s="256"/>
      <c r="KS358" s="255"/>
      <c r="KZ358" s="256"/>
      <c r="LF358" s="255"/>
      <c r="LM358" s="256"/>
      <c r="LS358" s="255"/>
      <c r="LZ358" s="256"/>
      <c r="MF358" s="255"/>
      <c r="MM358" s="256"/>
      <c r="MS358" s="255"/>
      <c r="MZ358" s="256"/>
      <c r="NF358" s="255"/>
      <c r="NM358" s="256"/>
      <c r="NS358" s="255"/>
      <c r="NZ358" s="256"/>
      <c r="OF358" s="255"/>
      <c r="OM358" s="256"/>
      <c r="OS358" s="255"/>
      <c r="OZ358" s="256"/>
      <c r="PF358" s="255"/>
      <c r="PM358" s="256"/>
      <c r="PS358" s="255"/>
      <c r="PZ358" s="256"/>
      <c r="QF358" s="255"/>
      <c r="QM358" s="256"/>
      <c r="QS358" s="255"/>
      <c r="QZ358" s="256"/>
      <c r="RF358" s="255"/>
      <c r="RM358" s="256"/>
      <c r="RS358" s="255"/>
      <c r="RZ358" s="256"/>
      <c r="SF358" s="255"/>
      <c r="SM358" s="256"/>
      <c r="SS358" s="255"/>
      <c r="SZ358" s="256"/>
      <c r="TF358" s="255"/>
      <c r="TM358" s="256"/>
      <c r="TS358" s="255"/>
      <c r="TZ358" s="256"/>
      <c r="UF358" s="255"/>
      <c r="UM358" s="256"/>
      <c r="US358" s="255"/>
      <c r="UZ358" s="256"/>
      <c r="VF358" s="255"/>
      <c r="VM358" s="256"/>
      <c r="VS358" s="255"/>
      <c r="VZ358" s="256"/>
      <c r="WF358" s="255"/>
      <c r="WM358" s="256"/>
      <c r="WS358" s="255"/>
      <c r="WZ358" s="256"/>
      <c r="XF358" s="255"/>
      <c r="XM358" s="256"/>
      <c r="XS358" s="255"/>
      <c r="XZ358" s="256"/>
      <c r="YF358" s="255"/>
      <c r="YM358" s="256"/>
      <c r="YS358" s="255"/>
      <c r="YZ358" s="256"/>
      <c r="ZF358" s="255"/>
      <c r="ZM358" s="256"/>
      <c r="ZS358" s="255"/>
      <c r="ZZ358" s="256"/>
      <c r="AAF358" s="255"/>
      <c r="AAM358" s="256"/>
      <c r="AAS358" s="255"/>
      <c r="AAZ358" s="256"/>
      <c r="ABF358" s="255"/>
      <c r="ABM358" s="256"/>
      <c r="ABS358" s="255"/>
      <c r="ABZ358" s="256"/>
      <c r="ACF358" s="255"/>
      <c r="ACM358" s="256"/>
      <c r="ACS358" s="255"/>
      <c r="ACZ358" s="256"/>
      <c r="ADF358" s="255"/>
      <c r="ADM358" s="256"/>
      <c r="ADS358" s="255"/>
      <c r="ADZ358" s="256"/>
      <c r="AEF358" s="255"/>
      <c r="AEM358" s="256"/>
      <c r="AES358" s="255"/>
      <c r="AEZ358" s="256"/>
      <c r="AFF358" s="255"/>
      <c r="AFM358" s="256"/>
      <c r="AFS358" s="255"/>
      <c r="AFZ358" s="256"/>
      <c r="AGF358" s="255"/>
      <c r="AGM358" s="256"/>
      <c r="AGS358" s="255"/>
      <c r="AGZ358" s="256"/>
      <c r="AHF358" s="255"/>
      <c r="AHM358" s="256"/>
      <c r="AHS358" s="255"/>
      <c r="AHZ358" s="256"/>
      <c r="AIF358" s="255"/>
      <c r="AIM358" s="256"/>
      <c r="AIS358" s="255"/>
      <c r="AIZ358" s="256"/>
      <c r="AJF358" s="255"/>
      <c r="AJM358" s="256"/>
      <c r="AJS358" s="255"/>
      <c r="AJZ358" s="256"/>
      <c r="AKF358" s="255"/>
      <c r="AKM358" s="256"/>
      <c r="AKS358" s="255"/>
      <c r="AKZ358" s="256"/>
      <c r="ALF358" s="255"/>
      <c r="ALM358" s="256"/>
      <c r="ALS358" s="255"/>
      <c r="ALZ358" s="256"/>
      <c r="AMF358" s="255"/>
      <c r="AMM358" s="256"/>
      <c r="AMS358" s="255"/>
      <c r="AMZ358" s="256"/>
      <c r="ANF358" s="255"/>
      <c r="ANM358" s="256"/>
      <c r="ANS358" s="255"/>
      <c r="ANZ358" s="256"/>
      <c r="AOF358" s="255"/>
      <c r="AOM358" s="256"/>
      <c r="AOS358" s="255"/>
      <c r="AOZ358" s="256"/>
      <c r="APF358" s="255"/>
      <c r="APM358" s="256"/>
      <c r="APS358" s="255"/>
      <c r="APZ358" s="256"/>
      <c r="AQF358" s="255"/>
      <c r="AQM358" s="256"/>
      <c r="AQS358" s="255"/>
      <c r="AQZ358" s="256"/>
      <c r="ARF358" s="255"/>
      <c r="ARM358" s="256"/>
      <c r="ARS358" s="255"/>
      <c r="ARZ358" s="256"/>
      <c r="ASF358" s="255"/>
      <c r="ASM358" s="256"/>
      <c r="ASS358" s="255"/>
      <c r="ASZ358" s="256"/>
      <c r="ATF358" s="255"/>
      <c r="ATM358" s="256"/>
      <c r="ATS358" s="255"/>
      <c r="ATZ358" s="256"/>
      <c r="AUF358" s="255"/>
      <c r="AUM358" s="256"/>
      <c r="AUS358" s="255"/>
      <c r="AUZ358" s="256"/>
      <c r="AVF358" s="255"/>
      <c r="AVM358" s="256"/>
      <c r="AVS358" s="255"/>
      <c r="AVZ358" s="256"/>
      <c r="AWF358" s="255"/>
      <c r="AWM358" s="256"/>
      <c r="AWS358" s="255"/>
      <c r="AWZ358" s="256"/>
      <c r="AXF358" s="255"/>
      <c r="AXM358" s="256"/>
      <c r="AXS358" s="255"/>
      <c r="AXZ358" s="256"/>
      <c r="AYF358" s="255"/>
      <c r="AYM358" s="256"/>
      <c r="AYS358" s="255"/>
      <c r="AYZ358" s="256"/>
      <c r="AZF358" s="255"/>
      <c r="AZM358" s="256"/>
      <c r="AZS358" s="255"/>
      <c r="AZZ358" s="256"/>
      <c r="BAF358" s="255"/>
      <c r="BAM358" s="256"/>
      <c r="BAS358" s="255"/>
      <c r="BAZ358" s="256"/>
      <c r="BBF358" s="255"/>
      <c r="BBM358" s="256"/>
      <c r="BBS358" s="255"/>
      <c r="BBZ358" s="256"/>
      <c r="BCF358" s="255"/>
      <c r="BCM358" s="256"/>
      <c r="BCS358" s="255"/>
      <c r="BCZ358" s="256"/>
      <c r="BDF358" s="255"/>
      <c r="BDM358" s="256"/>
      <c r="BDS358" s="255"/>
      <c r="BDZ358" s="256"/>
      <c r="BEF358" s="255"/>
      <c r="BEM358" s="256"/>
      <c r="BES358" s="255"/>
      <c r="BEZ358" s="256"/>
      <c r="BFF358" s="255"/>
      <c r="BFM358" s="256"/>
      <c r="BFS358" s="255"/>
      <c r="BFZ358" s="256"/>
      <c r="BGF358" s="255"/>
      <c r="BGM358" s="256"/>
      <c r="BGS358" s="255"/>
      <c r="BGZ358" s="256"/>
      <c r="BHF358" s="255"/>
      <c r="BHM358" s="256"/>
      <c r="BHS358" s="255"/>
      <c r="BHZ358" s="256"/>
      <c r="BIF358" s="255"/>
      <c r="BIM358" s="256"/>
      <c r="BIS358" s="255"/>
      <c r="BIZ358" s="256"/>
      <c r="BJF358" s="255"/>
      <c r="BJM358" s="256"/>
      <c r="BJS358" s="255"/>
      <c r="BJZ358" s="256"/>
      <c r="BKF358" s="255"/>
      <c r="BKM358" s="256"/>
      <c r="BKS358" s="255"/>
      <c r="BKZ358" s="256"/>
      <c r="BLF358" s="255"/>
      <c r="BLM358" s="256"/>
      <c r="BLS358" s="255"/>
      <c r="BLZ358" s="256"/>
      <c r="BMF358" s="255"/>
      <c r="BMM358" s="256"/>
      <c r="BMS358" s="255"/>
      <c r="BMZ358" s="256"/>
      <c r="BNF358" s="255"/>
      <c r="BNM358" s="256"/>
      <c r="BNS358" s="255"/>
      <c r="BNZ358" s="256"/>
      <c r="BOF358" s="255"/>
      <c r="BOM358" s="256"/>
      <c r="BOS358" s="255"/>
      <c r="BOZ358" s="256"/>
      <c r="BPF358" s="255"/>
      <c r="BPM358" s="256"/>
      <c r="BPS358" s="255"/>
      <c r="BPZ358" s="256"/>
      <c r="BQF358" s="255"/>
      <c r="BQM358" s="256"/>
      <c r="BQS358" s="255"/>
      <c r="BQZ358" s="256"/>
      <c r="BRF358" s="255"/>
      <c r="BRM358" s="256"/>
      <c r="BRS358" s="255"/>
      <c r="BRZ358" s="256"/>
      <c r="BSF358" s="255"/>
      <c r="BSM358" s="256"/>
      <c r="BSS358" s="255"/>
      <c r="BSZ358" s="256"/>
      <c r="BTF358" s="255"/>
      <c r="BTM358" s="256"/>
      <c r="BTS358" s="255"/>
      <c r="BTZ358" s="256"/>
      <c r="BUF358" s="255"/>
      <c r="BUM358" s="256"/>
      <c r="BUS358" s="255"/>
      <c r="BUZ358" s="256"/>
      <c r="BVF358" s="255"/>
      <c r="BVM358" s="256"/>
      <c r="BVS358" s="255"/>
      <c r="BVZ358" s="256"/>
      <c r="BWF358" s="255"/>
      <c r="BWM358" s="256"/>
      <c r="BWS358" s="255"/>
      <c r="BWZ358" s="256"/>
      <c r="BXF358" s="255"/>
      <c r="BXM358" s="256"/>
      <c r="BXS358" s="255"/>
      <c r="BXZ358" s="256"/>
      <c r="BYF358" s="255"/>
      <c r="BYM358" s="256"/>
      <c r="BYS358" s="255"/>
      <c r="BYZ358" s="256"/>
      <c r="BZF358" s="255"/>
      <c r="BZM358" s="256"/>
      <c r="BZS358" s="255"/>
      <c r="BZZ358" s="256"/>
      <c r="CAF358" s="255"/>
      <c r="CAM358" s="256"/>
      <c r="CAS358" s="255"/>
      <c r="CAZ358" s="256"/>
      <c r="CBF358" s="255"/>
      <c r="CBM358" s="256"/>
      <c r="CBS358" s="255"/>
      <c r="CBZ358" s="256"/>
      <c r="CCF358" s="255"/>
      <c r="CCM358" s="256"/>
      <c r="CCS358" s="255"/>
      <c r="CCZ358" s="256"/>
      <c r="CDF358" s="255"/>
      <c r="CDM358" s="256"/>
      <c r="CDS358" s="255"/>
      <c r="CDZ358" s="256"/>
      <c r="CEF358" s="255"/>
      <c r="CEM358" s="256"/>
      <c r="CES358" s="255"/>
      <c r="CEZ358" s="256"/>
      <c r="CFF358" s="255"/>
      <c r="CFM358" s="256"/>
      <c r="CFS358" s="255"/>
      <c r="CFZ358" s="256"/>
      <c r="CGF358" s="255"/>
      <c r="CGM358" s="256"/>
      <c r="CGS358" s="255"/>
      <c r="CGZ358" s="256"/>
      <c r="CHF358" s="255"/>
      <c r="CHM358" s="256"/>
      <c r="CHS358" s="255"/>
      <c r="CHZ358" s="256"/>
      <c r="CIF358" s="255"/>
      <c r="CIM358" s="256"/>
      <c r="CIS358" s="255"/>
      <c r="CIZ358" s="256"/>
      <c r="CJF358" s="255"/>
      <c r="CJM358" s="256"/>
      <c r="CJS358" s="255"/>
      <c r="CJZ358" s="256"/>
      <c r="CKF358" s="255"/>
      <c r="CKM358" s="256"/>
      <c r="CKS358" s="255"/>
      <c r="CKZ358" s="256"/>
      <c r="CLF358" s="255"/>
      <c r="CLM358" s="256"/>
      <c r="CLS358" s="255"/>
      <c r="CLZ358" s="256"/>
      <c r="CMF358" s="255"/>
      <c r="CMM358" s="256"/>
      <c r="CMS358" s="255"/>
      <c r="CMZ358" s="256"/>
      <c r="CNF358" s="255"/>
      <c r="CNM358" s="256"/>
      <c r="CNS358" s="255"/>
      <c r="CNZ358" s="256"/>
      <c r="COF358" s="255"/>
      <c r="COM358" s="256"/>
      <c r="COS358" s="255"/>
      <c r="COZ358" s="256"/>
      <c r="CPF358" s="255"/>
      <c r="CPM358" s="256"/>
      <c r="CPS358" s="255"/>
      <c r="CPZ358" s="256"/>
      <c r="CQF358" s="255"/>
      <c r="CQM358" s="256"/>
      <c r="CQS358" s="255"/>
      <c r="CQZ358" s="256"/>
      <c r="CRF358" s="255"/>
      <c r="CRM358" s="256"/>
      <c r="CRS358" s="255"/>
      <c r="CRZ358" s="256"/>
      <c r="CSF358" s="255"/>
      <c r="CSM358" s="256"/>
      <c r="CSS358" s="255"/>
      <c r="CSZ358" s="256"/>
      <c r="CTF358" s="255"/>
      <c r="CTM358" s="256"/>
      <c r="CTS358" s="255"/>
      <c r="CTZ358" s="256"/>
      <c r="CUF358" s="255"/>
      <c r="CUM358" s="256"/>
      <c r="CUS358" s="255"/>
      <c r="CUZ358" s="256"/>
      <c r="CVF358" s="255"/>
      <c r="CVM358" s="256"/>
      <c r="CVS358" s="255"/>
      <c r="CVZ358" s="256"/>
      <c r="CWF358" s="255"/>
      <c r="CWM358" s="256"/>
      <c r="CWS358" s="255"/>
      <c r="CWZ358" s="256"/>
      <c r="CXF358" s="255"/>
      <c r="CXM358" s="256"/>
      <c r="CXS358" s="255"/>
      <c r="CXZ358" s="256"/>
      <c r="CYF358" s="255"/>
      <c r="CYM358" s="256"/>
      <c r="CYS358" s="255"/>
      <c r="CYZ358" s="256"/>
      <c r="CZF358" s="255"/>
      <c r="CZM358" s="256"/>
      <c r="CZS358" s="255"/>
      <c r="CZZ358" s="256"/>
      <c r="DAF358" s="255"/>
      <c r="DAM358" s="256"/>
      <c r="DAS358" s="255"/>
      <c r="DAZ358" s="256"/>
      <c r="DBF358" s="255"/>
      <c r="DBM358" s="256"/>
      <c r="DBS358" s="255"/>
      <c r="DBZ358" s="256"/>
      <c r="DCF358" s="255"/>
      <c r="DCM358" s="256"/>
      <c r="DCS358" s="255"/>
      <c r="DCZ358" s="256"/>
      <c r="DDF358" s="255"/>
      <c r="DDM358" s="256"/>
      <c r="DDS358" s="255"/>
      <c r="DDZ358" s="256"/>
      <c r="DEF358" s="255"/>
      <c r="DEM358" s="256"/>
      <c r="DES358" s="255"/>
      <c r="DEZ358" s="256"/>
      <c r="DFF358" s="255"/>
      <c r="DFM358" s="256"/>
      <c r="DFS358" s="255"/>
      <c r="DFZ358" s="256"/>
      <c r="DGF358" s="255"/>
      <c r="DGM358" s="256"/>
      <c r="DGS358" s="255"/>
      <c r="DGZ358" s="256"/>
      <c r="DHF358" s="255"/>
      <c r="DHM358" s="256"/>
      <c r="DHS358" s="255"/>
      <c r="DHZ358" s="256"/>
      <c r="DIF358" s="255"/>
      <c r="DIM358" s="256"/>
      <c r="DIS358" s="255"/>
      <c r="DIZ358" s="256"/>
      <c r="DJF358" s="255"/>
      <c r="DJM358" s="256"/>
      <c r="DJS358" s="255"/>
      <c r="DJZ358" s="256"/>
      <c r="DKF358" s="255"/>
      <c r="DKM358" s="256"/>
      <c r="DKS358" s="255"/>
      <c r="DKZ358" s="256"/>
      <c r="DLF358" s="255"/>
      <c r="DLM358" s="256"/>
      <c r="DLS358" s="255"/>
      <c r="DLZ358" s="256"/>
      <c r="DMF358" s="255"/>
      <c r="DMM358" s="256"/>
      <c r="DMS358" s="255"/>
      <c r="DMZ358" s="256"/>
      <c r="DNF358" s="255"/>
      <c r="DNM358" s="256"/>
      <c r="DNS358" s="255"/>
      <c r="DNZ358" s="256"/>
      <c r="DOF358" s="255"/>
      <c r="DOM358" s="256"/>
      <c r="DOS358" s="255"/>
      <c r="DOZ358" s="256"/>
      <c r="DPF358" s="255"/>
      <c r="DPM358" s="256"/>
      <c r="DPS358" s="255"/>
      <c r="DPZ358" s="256"/>
      <c r="DQF358" s="255"/>
      <c r="DQM358" s="256"/>
      <c r="DQS358" s="255"/>
      <c r="DQZ358" s="256"/>
      <c r="DRF358" s="255"/>
      <c r="DRM358" s="256"/>
      <c r="DRS358" s="255"/>
      <c r="DRZ358" s="256"/>
      <c r="DSF358" s="255"/>
      <c r="DSM358" s="256"/>
      <c r="DSS358" s="255"/>
      <c r="DSZ358" s="256"/>
      <c r="DTF358" s="255"/>
      <c r="DTM358" s="256"/>
      <c r="DTS358" s="255"/>
      <c r="DTZ358" s="256"/>
      <c r="DUF358" s="255"/>
      <c r="DUM358" s="256"/>
      <c r="DUS358" s="255"/>
      <c r="DUZ358" s="256"/>
      <c r="DVF358" s="255"/>
      <c r="DVM358" s="256"/>
      <c r="DVS358" s="255"/>
      <c r="DVZ358" s="256"/>
      <c r="DWF358" s="255"/>
      <c r="DWM358" s="256"/>
      <c r="DWS358" s="255"/>
      <c r="DWZ358" s="256"/>
      <c r="DXF358" s="255"/>
      <c r="DXM358" s="256"/>
      <c r="DXS358" s="255"/>
      <c r="DXZ358" s="256"/>
      <c r="DYF358" s="255"/>
      <c r="DYM358" s="256"/>
      <c r="DYS358" s="255"/>
      <c r="DYZ358" s="256"/>
      <c r="DZF358" s="255"/>
      <c r="DZM358" s="256"/>
      <c r="DZS358" s="255"/>
      <c r="DZZ358" s="256"/>
      <c r="EAF358" s="255"/>
      <c r="EAM358" s="256"/>
      <c r="EAS358" s="255"/>
      <c r="EAZ358" s="256"/>
      <c r="EBF358" s="255"/>
      <c r="EBM358" s="256"/>
      <c r="EBS358" s="255"/>
      <c r="EBZ358" s="256"/>
      <c r="ECF358" s="255"/>
      <c r="ECM358" s="256"/>
      <c r="ECS358" s="255"/>
      <c r="ECZ358" s="256"/>
      <c r="EDF358" s="255"/>
      <c r="EDM358" s="256"/>
      <c r="EDS358" s="255"/>
      <c r="EDZ358" s="256"/>
      <c r="EEF358" s="255"/>
      <c r="EEM358" s="256"/>
      <c r="EES358" s="255"/>
      <c r="EEZ358" s="256"/>
      <c r="EFF358" s="255"/>
      <c r="EFM358" s="256"/>
      <c r="EFS358" s="255"/>
      <c r="EFZ358" s="256"/>
      <c r="EGF358" s="255"/>
      <c r="EGM358" s="256"/>
      <c r="EGS358" s="255"/>
      <c r="EGZ358" s="256"/>
      <c r="EHF358" s="255"/>
      <c r="EHM358" s="256"/>
      <c r="EHS358" s="255"/>
      <c r="EHZ358" s="256"/>
      <c r="EIF358" s="255"/>
      <c r="EIM358" s="256"/>
      <c r="EIS358" s="255"/>
      <c r="EIZ358" s="256"/>
      <c r="EJF358" s="255"/>
      <c r="EJM358" s="256"/>
      <c r="EJS358" s="255"/>
      <c r="EJZ358" s="256"/>
      <c r="EKF358" s="255"/>
      <c r="EKM358" s="256"/>
      <c r="EKS358" s="255"/>
      <c r="EKZ358" s="256"/>
      <c r="ELF358" s="255"/>
      <c r="ELM358" s="256"/>
      <c r="ELS358" s="255"/>
      <c r="ELZ358" s="256"/>
      <c r="EMF358" s="255"/>
      <c r="EMM358" s="256"/>
      <c r="EMS358" s="255"/>
      <c r="EMZ358" s="256"/>
      <c r="ENF358" s="255"/>
      <c r="ENM358" s="256"/>
      <c r="ENS358" s="255"/>
      <c r="ENZ358" s="256"/>
      <c r="EOF358" s="255"/>
      <c r="EOM358" s="256"/>
      <c r="EOS358" s="255"/>
      <c r="EOZ358" s="256"/>
      <c r="EPF358" s="255"/>
      <c r="EPM358" s="256"/>
      <c r="EPS358" s="255"/>
      <c r="EPZ358" s="256"/>
      <c r="EQF358" s="255"/>
      <c r="EQM358" s="256"/>
      <c r="EQS358" s="255"/>
      <c r="EQZ358" s="256"/>
      <c r="ERF358" s="255"/>
      <c r="ERM358" s="256"/>
      <c r="ERS358" s="255"/>
      <c r="ERZ358" s="256"/>
      <c r="ESF358" s="255"/>
      <c r="ESM358" s="256"/>
      <c r="ESS358" s="255"/>
      <c r="ESZ358" s="256"/>
      <c r="ETF358" s="255"/>
      <c r="ETM358" s="256"/>
      <c r="ETS358" s="255"/>
      <c r="ETZ358" s="256"/>
      <c r="EUF358" s="255"/>
      <c r="EUM358" s="256"/>
      <c r="EUS358" s="255"/>
      <c r="EUZ358" s="256"/>
      <c r="EVF358" s="255"/>
      <c r="EVM358" s="256"/>
      <c r="EVS358" s="255"/>
      <c r="EVZ358" s="256"/>
      <c r="EWF358" s="255"/>
      <c r="EWM358" s="256"/>
      <c r="EWS358" s="255"/>
      <c r="EWZ358" s="256"/>
      <c r="EXF358" s="255"/>
      <c r="EXM358" s="256"/>
      <c r="EXS358" s="255"/>
      <c r="EXZ358" s="256"/>
      <c r="EYF358" s="255"/>
      <c r="EYM358" s="256"/>
      <c r="EYS358" s="255"/>
      <c r="EYZ358" s="256"/>
      <c r="EZF358" s="255"/>
      <c r="EZM358" s="256"/>
      <c r="EZS358" s="255"/>
      <c r="EZZ358" s="256"/>
      <c r="FAF358" s="255"/>
      <c r="FAM358" s="256"/>
      <c r="FAS358" s="255"/>
      <c r="FAZ358" s="256"/>
      <c r="FBF358" s="255"/>
      <c r="FBM358" s="256"/>
      <c r="FBS358" s="255"/>
      <c r="FBZ358" s="256"/>
      <c r="FCF358" s="255"/>
      <c r="FCM358" s="256"/>
      <c r="FCS358" s="255"/>
      <c r="FCZ358" s="256"/>
      <c r="FDF358" s="255"/>
      <c r="FDM358" s="256"/>
      <c r="FDS358" s="255"/>
      <c r="FDZ358" s="256"/>
      <c r="FEF358" s="255"/>
      <c r="FEM358" s="256"/>
      <c r="FES358" s="255"/>
      <c r="FEZ358" s="256"/>
      <c r="FFF358" s="255"/>
      <c r="FFM358" s="256"/>
      <c r="FFS358" s="255"/>
      <c r="FFZ358" s="256"/>
      <c r="FGF358" s="255"/>
      <c r="FGM358" s="256"/>
      <c r="FGS358" s="255"/>
      <c r="FGZ358" s="256"/>
      <c r="FHF358" s="255"/>
      <c r="FHM358" s="256"/>
      <c r="FHS358" s="255"/>
      <c r="FHZ358" s="256"/>
      <c r="FIF358" s="255"/>
      <c r="FIM358" s="256"/>
      <c r="FIS358" s="255"/>
      <c r="FIZ358" s="256"/>
      <c r="FJF358" s="255"/>
      <c r="FJM358" s="256"/>
      <c r="FJS358" s="255"/>
      <c r="FJZ358" s="256"/>
      <c r="FKF358" s="255"/>
      <c r="FKM358" s="256"/>
      <c r="FKS358" s="255"/>
      <c r="FKZ358" s="256"/>
      <c r="FLF358" s="255"/>
      <c r="FLM358" s="256"/>
      <c r="FLS358" s="255"/>
      <c r="FLZ358" s="256"/>
      <c r="FMF358" s="255"/>
      <c r="FMM358" s="256"/>
      <c r="FMS358" s="255"/>
      <c r="FMZ358" s="256"/>
      <c r="FNF358" s="255"/>
      <c r="FNM358" s="256"/>
      <c r="FNS358" s="255"/>
      <c r="FNZ358" s="256"/>
      <c r="FOF358" s="255"/>
      <c r="FOM358" s="256"/>
      <c r="FOS358" s="255"/>
      <c r="FOZ358" s="256"/>
      <c r="FPF358" s="255"/>
      <c r="FPM358" s="256"/>
      <c r="FPS358" s="255"/>
      <c r="FPZ358" s="256"/>
      <c r="FQF358" s="255"/>
      <c r="FQM358" s="256"/>
      <c r="FQS358" s="255"/>
      <c r="FQZ358" s="256"/>
      <c r="FRF358" s="255"/>
      <c r="FRM358" s="256"/>
      <c r="FRS358" s="255"/>
      <c r="FRZ358" s="256"/>
      <c r="FSF358" s="255"/>
      <c r="FSM358" s="256"/>
      <c r="FSS358" s="255"/>
      <c r="FSZ358" s="256"/>
      <c r="FTF358" s="255"/>
      <c r="FTM358" s="256"/>
      <c r="FTS358" s="255"/>
      <c r="FTZ358" s="256"/>
      <c r="FUF358" s="255"/>
      <c r="FUM358" s="256"/>
      <c r="FUS358" s="255"/>
      <c r="FUZ358" s="256"/>
      <c r="FVF358" s="255"/>
      <c r="FVM358" s="256"/>
      <c r="FVS358" s="255"/>
      <c r="FVZ358" s="256"/>
      <c r="FWF358" s="255"/>
      <c r="FWM358" s="256"/>
      <c r="FWS358" s="255"/>
      <c r="FWZ358" s="256"/>
      <c r="FXF358" s="255"/>
      <c r="FXM358" s="256"/>
      <c r="FXS358" s="255"/>
      <c r="FXZ358" s="256"/>
      <c r="FYF358" s="255"/>
      <c r="FYM358" s="256"/>
      <c r="FYS358" s="255"/>
      <c r="FYZ358" s="256"/>
      <c r="FZF358" s="255"/>
      <c r="FZM358" s="256"/>
      <c r="FZS358" s="255"/>
      <c r="FZZ358" s="256"/>
      <c r="GAF358" s="255"/>
      <c r="GAM358" s="256"/>
      <c r="GAS358" s="255"/>
      <c r="GAZ358" s="256"/>
      <c r="GBF358" s="255"/>
      <c r="GBM358" s="256"/>
      <c r="GBS358" s="255"/>
      <c r="GBZ358" s="256"/>
      <c r="GCF358" s="255"/>
      <c r="GCM358" s="256"/>
      <c r="GCS358" s="255"/>
      <c r="GCZ358" s="256"/>
      <c r="GDF358" s="255"/>
      <c r="GDM358" s="256"/>
      <c r="GDS358" s="255"/>
      <c r="GDZ358" s="256"/>
      <c r="GEF358" s="255"/>
      <c r="GEM358" s="256"/>
      <c r="GES358" s="255"/>
      <c r="GEZ358" s="256"/>
      <c r="GFF358" s="255"/>
      <c r="GFM358" s="256"/>
      <c r="GFS358" s="255"/>
      <c r="GFZ358" s="256"/>
      <c r="GGF358" s="255"/>
      <c r="GGM358" s="256"/>
      <c r="GGS358" s="255"/>
      <c r="GGZ358" s="256"/>
      <c r="GHF358" s="255"/>
      <c r="GHM358" s="256"/>
      <c r="GHS358" s="255"/>
      <c r="GHZ358" s="256"/>
      <c r="GIF358" s="255"/>
      <c r="GIM358" s="256"/>
      <c r="GIS358" s="255"/>
      <c r="GIZ358" s="256"/>
      <c r="GJF358" s="255"/>
      <c r="GJM358" s="256"/>
      <c r="GJS358" s="255"/>
      <c r="GJZ358" s="256"/>
      <c r="GKF358" s="255"/>
      <c r="GKM358" s="256"/>
      <c r="GKS358" s="255"/>
      <c r="GKZ358" s="256"/>
      <c r="GLF358" s="255"/>
      <c r="GLM358" s="256"/>
      <c r="GLS358" s="255"/>
      <c r="GLZ358" s="256"/>
      <c r="GMF358" s="255"/>
      <c r="GMM358" s="256"/>
      <c r="GMS358" s="255"/>
      <c r="GMZ358" s="256"/>
      <c r="GNF358" s="255"/>
      <c r="GNM358" s="256"/>
      <c r="GNS358" s="255"/>
      <c r="GNZ358" s="256"/>
      <c r="GOF358" s="255"/>
      <c r="GOM358" s="256"/>
      <c r="GOS358" s="255"/>
      <c r="GOZ358" s="256"/>
      <c r="GPF358" s="255"/>
      <c r="GPM358" s="256"/>
      <c r="GPS358" s="255"/>
      <c r="GPZ358" s="256"/>
      <c r="GQF358" s="255"/>
      <c r="GQM358" s="256"/>
      <c r="GQS358" s="255"/>
      <c r="GQZ358" s="256"/>
      <c r="GRF358" s="255"/>
      <c r="GRM358" s="256"/>
      <c r="GRS358" s="255"/>
      <c r="GRZ358" s="256"/>
      <c r="GSF358" s="255"/>
      <c r="GSM358" s="256"/>
      <c r="GSS358" s="255"/>
      <c r="GSZ358" s="256"/>
      <c r="GTF358" s="255"/>
      <c r="GTM358" s="256"/>
      <c r="GTS358" s="255"/>
      <c r="GTZ358" s="256"/>
      <c r="GUF358" s="255"/>
      <c r="GUM358" s="256"/>
      <c r="GUS358" s="255"/>
      <c r="GUZ358" s="256"/>
      <c r="GVF358" s="255"/>
      <c r="GVM358" s="256"/>
      <c r="GVS358" s="255"/>
      <c r="GVZ358" s="256"/>
      <c r="GWF358" s="255"/>
      <c r="GWM358" s="256"/>
      <c r="GWS358" s="255"/>
      <c r="GWZ358" s="256"/>
      <c r="GXF358" s="255"/>
      <c r="GXM358" s="256"/>
      <c r="GXS358" s="255"/>
      <c r="GXZ358" s="256"/>
      <c r="GYF358" s="255"/>
      <c r="GYM358" s="256"/>
      <c r="GYS358" s="255"/>
      <c r="GYZ358" s="256"/>
      <c r="GZF358" s="255"/>
      <c r="GZM358" s="256"/>
      <c r="GZS358" s="255"/>
      <c r="GZZ358" s="256"/>
      <c r="HAF358" s="255"/>
      <c r="HAM358" s="256"/>
      <c r="HAS358" s="255"/>
      <c r="HAZ358" s="256"/>
      <c r="HBF358" s="255"/>
      <c r="HBM358" s="256"/>
      <c r="HBS358" s="255"/>
      <c r="HBZ358" s="256"/>
      <c r="HCF358" s="255"/>
      <c r="HCM358" s="256"/>
      <c r="HCS358" s="255"/>
      <c r="HCZ358" s="256"/>
      <c r="HDF358" s="255"/>
      <c r="HDM358" s="256"/>
      <c r="HDS358" s="255"/>
      <c r="HDZ358" s="256"/>
      <c r="HEF358" s="255"/>
      <c r="HEM358" s="256"/>
      <c r="HES358" s="255"/>
      <c r="HEZ358" s="256"/>
      <c r="HFF358" s="255"/>
      <c r="HFM358" s="256"/>
      <c r="HFS358" s="255"/>
      <c r="HFZ358" s="256"/>
      <c r="HGF358" s="255"/>
      <c r="HGM358" s="256"/>
      <c r="HGS358" s="255"/>
      <c r="HGZ358" s="256"/>
      <c r="HHF358" s="255"/>
      <c r="HHM358" s="256"/>
      <c r="HHS358" s="255"/>
      <c r="HHZ358" s="256"/>
      <c r="HIF358" s="255"/>
      <c r="HIM358" s="256"/>
      <c r="HIS358" s="255"/>
      <c r="HIZ358" s="256"/>
      <c r="HJF358" s="255"/>
      <c r="HJM358" s="256"/>
      <c r="HJS358" s="255"/>
      <c r="HJZ358" s="256"/>
      <c r="HKF358" s="255"/>
      <c r="HKM358" s="256"/>
      <c r="HKS358" s="255"/>
      <c r="HKZ358" s="256"/>
      <c r="HLF358" s="255"/>
      <c r="HLM358" s="256"/>
      <c r="HLS358" s="255"/>
      <c r="HLZ358" s="256"/>
      <c r="HMF358" s="255"/>
      <c r="HMM358" s="256"/>
      <c r="HMS358" s="255"/>
      <c r="HMZ358" s="256"/>
      <c r="HNF358" s="255"/>
      <c r="HNM358" s="256"/>
      <c r="HNS358" s="255"/>
      <c r="HNZ358" s="256"/>
      <c r="HOF358" s="255"/>
      <c r="HOM358" s="256"/>
      <c r="HOS358" s="255"/>
      <c r="HOZ358" s="256"/>
      <c r="HPF358" s="255"/>
      <c r="HPM358" s="256"/>
      <c r="HPS358" s="255"/>
      <c r="HPZ358" s="256"/>
      <c r="HQF358" s="255"/>
      <c r="HQM358" s="256"/>
      <c r="HQS358" s="255"/>
      <c r="HQZ358" s="256"/>
      <c r="HRF358" s="255"/>
      <c r="HRM358" s="256"/>
      <c r="HRS358" s="255"/>
      <c r="HRZ358" s="256"/>
      <c r="HSF358" s="255"/>
      <c r="HSM358" s="256"/>
      <c r="HSS358" s="255"/>
      <c r="HSZ358" s="256"/>
      <c r="HTF358" s="255"/>
      <c r="HTM358" s="256"/>
      <c r="HTS358" s="255"/>
      <c r="HTZ358" s="256"/>
      <c r="HUF358" s="255"/>
      <c r="HUM358" s="256"/>
      <c r="HUS358" s="255"/>
      <c r="HUZ358" s="256"/>
      <c r="HVF358" s="255"/>
      <c r="HVM358" s="256"/>
      <c r="HVS358" s="255"/>
      <c r="HVZ358" s="256"/>
      <c r="HWF358" s="255"/>
      <c r="HWM358" s="256"/>
      <c r="HWS358" s="255"/>
      <c r="HWZ358" s="256"/>
      <c r="HXF358" s="255"/>
      <c r="HXM358" s="256"/>
      <c r="HXS358" s="255"/>
      <c r="HXZ358" s="256"/>
      <c r="HYF358" s="255"/>
      <c r="HYM358" s="256"/>
      <c r="HYS358" s="255"/>
      <c r="HYZ358" s="256"/>
      <c r="HZF358" s="255"/>
      <c r="HZM358" s="256"/>
      <c r="HZS358" s="255"/>
      <c r="HZZ358" s="256"/>
      <c r="IAF358" s="255"/>
      <c r="IAM358" s="256"/>
      <c r="IAS358" s="255"/>
      <c r="IAZ358" s="256"/>
      <c r="IBF358" s="255"/>
      <c r="IBM358" s="256"/>
      <c r="IBS358" s="255"/>
      <c r="IBZ358" s="256"/>
      <c r="ICF358" s="255"/>
      <c r="ICM358" s="256"/>
      <c r="ICS358" s="255"/>
      <c r="ICZ358" s="256"/>
      <c r="IDF358" s="255"/>
      <c r="IDM358" s="256"/>
      <c r="IDS358" s="255"/>
      <c r="IDZ358" s="256"/>
      <c r="IEF358" s="255"/>
      <c r="IEM358" s="256"/>
      <c r="IES358" s="255"/>
      <c r="IEZ358" s="256"/>
      <c r="IFF358" s="255"/>
      <c r="IFM358" s="256"/>
      <c r="IFS358" s="255"/>
      <c r="IFZ358" s="256"/>
      <c r="IGF358" s="255"/>
      <c r="IGM358" s="256"/>
      <c r="IGS358" s="255"/>
      <c r="IGZ358" s="256"/>
      <c r="IHF358" s="255"/>
      <c r="IHM358" s="256"/>
      <c r="IHS358" s="255"/>
      <c r="IHZ358" s="256"/>
      <c r="IIF358" s="255"/>
      <c r="IIM358" s="256"/>
      <c r="IIS358" s="255"/>
      <c r="IIZ358" s="256"/>
      <c r="IJF358" s="255"/>
      <c r="IJM358" s="256"/>
      <c r="IJS358" s="255"/>
      <c r="IJZ358" s="256"/>
      <c r="IKF358" s="255"/>
      <c r="IKM358" s="256"/>
      <c r="IKS358" s="255"/>
      <c r="IKZ358" s="256"/>
      <c r="ILF358" s="255"/>
      <c r="ILM358" s="256"/>
      <c r="ILS358" s="255"/>
      <c r="ILZ358" s="256"/>
      <c r="IMF358" s="255"/>
      <c r="IMM358" s="256"/>
      <c r="IMS358" s="255"/>
      <c r="IMZ358" s="256"/>
      <c r="INF358" s="255"/>
      <c r="INM358" s="256"/>
      <c r="INS358" s="255"/>
      <c r="INZ358" s="256"/>
      <c r="IOF358" s="255"/>
      <c r="IOM358" s="256"/>
      <c r="IOS358" s="255"/>
      <c r="IOZ358" s="256"/>
      <c r="IPF358" s="255"/>
      <c r="IPM358" s="256"/>
      <c r="IPS358" s="255"/>
      <c r="IPZ358" s="256"/>
      <c r="IQF358" s="255"/>
      <c r="IQM358" s="256"/>
      <c r="IQS358" s="255"/>
      <c r="IQZ358" s="256"/>
      <c r="IRF358" s="255"/>
      <c r="IRM358" s="256"/>
      <c r="IRS358" s="255"/>
      <c r="IRZ358" s="256"/>
      <c r="ISF358" s="255"/>
      <c r="ISM358" s="256"/>
      <c r="ISS358" s="255"/>
      <c r="ISZ358" s="256"/>
      <c r="ITF358" s="255"/>
      <c r="ITM358" s="256"/>
      <c r="ITS358" s="255"/>
      <c r="ITZ358" s="256"/>
      <c r="IUF358" s="255"/>
      <c r="IUM358" s="256"/>
      <c r="IUS358" s="255"/>
      <c r="IUZ358" s="256"/>
      <c r="IVF358" s="255"/>
      <c r="IVM358" s="256"/>
      <c r="IVS358" s="255"/>
      <c r="IVZ358" s="256"/>
      <c r="IWF358" s="255"/>
      <c r="IWM358" s="256"/>
      <c r="IWS358" s="255"/>
      <c r="IWZ358" s="256"/>
      <c r="IXF358" s="255"/>
      <c r="IXM358" s="256"/>
      <c r="IXS358" s="255"/>
      <c r="IXZ358" s="256"/>
      <c r="IYF358" s="255"/>
      <c r="IYM358" s="256"/>
      <c r="IYS358" s="255"/>
      <c r="IYZ358" s="256"/>
      <c r="IZF358" s="255"/>
      <c r="IZM358" s="256"/>
      <c r="IZS358" s="255"/>
      <c r="IZZ358" s="256"/>
      <c r="JAF358" s="255"/>
      <c r="JAM358" s="256"/>
      <c r="JAS358" s="255"/>
      <c r="JAZ358" s="256"/>
      <c r="JBF358" s="255"/>
      <c r="JBM358" s="256"/>
      <c r="JBS358" s="255"/>
      <c r="JBZ358" s="256"/>
      <c r="JCF358" s="255"/>
      <c r="JCM358" s="256"/>
      <c r="JCS358" s="255"/>
      <c r="JCZ358" s="256"/>
      <c r="JDF358" s="255"/>
      <c r="JDM358" s="256"/>
      <c r="JDS358" s="255"/>
      <c r="JDZ358" s="256"/>
      <c r="JEF358" s="255"/>
      <c r="JEM358" s="256"/>
      <c r="JES358" s="255"/>
      <c r="JEZ358" s="256"/>
      <c r="JFF358" s="255"/>
      <c r="JFM358" s="256"/>
      <c r="JFS358" s="255"/>
      <c r="JFZ358" s="256"/>
      <c r="JGF358" s="255"/>
      <c r="JGM358" s="256"/>
      <c r="JGS358" s="255"/>
      <c r="JGZ358" s="256"/>
      <c r="JHF358" s="255"/>
      <c r="JHM358" s="256"/>
      <c r="JHS358" s="255"/>
      <c r="JHZ358" s="256"/>
      <c r="JIF358" s="255"/>
      <c r="JIM358" s="256"/>
      <c r="JIS358" s="255"/>
      <c r="JIZ358" s="256"/>
      <c r="JJF358" s="255"/>
      <c r="JJM358" s="256"/>
      <c r="JJS358" s="255"/>
      <c r="JJZ358" s="256"/>
      <c r="JKF358" s="255"/>
      <c r="JKM358" s="256"/>
      <c r="JKS358" s="255"/>
      <c r="JKZ358" s="256"/>
      <c r="JLF358" s="255"/>
      <c r="JLM358" s="256"/>
      <c r="JLS358" s="255"/>
      <c r="JLZ358" s="256"/>
      <c r="JMF358" s="255"/>
      <c r="JMM358" s="256"/>
      <c r="JMS358" s="255"/>
      <c r="JMZ358" s="256"/>
      <c r="JNF358" s="255"/>
      <c r="JNM358" s="256"/>
      <c r="JNS358" s="255"/>
      <c r="JNZ358" s="256"/>
      <c r="JOF358" s="255"/>
      <c r="JOM358" s="256"/>
      <c r="JOS358" s="255"/>
      <c r="JOZ358" s="256"/>
      <c r="JPF358" s="255"/>
      <c r="JPM358" s="256"/>
      <c r="JPS358" s="255"/>
      <c r="JPZ358" s="256"/>
      <c r="JQF358" s="255"/>
      <c r="JQM358" s="256"/>
      <c r="JQS358" s="255"/>
      <c r="JQZ358" s="256"/>
      <c r="JRF358" s="255"/>
      <c r="JRM358" s="256"/>
      <c r="JRS358" s="255"/>
      <c r="JRZ358" s="256"/>
      <c r="JSF358" s="255"/>
      <c r="JSM358" s="256"/>
      <c r="JSS358" s="255"/>
      <c r="JSZ358" s="256"/>
      <c r="JTF358" s="255"/>
      <c r="JTM358" s="256"/>
      <c r="JTS358" s="255"/>
      <c r="JTZ358" s="256"/>
      <c r="JUF358" s="255"/>
      <c r="JUM358" s="256"/>
      <c r="JUS358" s="255"/>
      <c r="JUZ358" s="256"/>
      <c r="JVF358" s="255"/>
      <c r="JVM358" s="256"/>
      <c r="JVS358" s="255"/>
      <c r="JVZ358" s="256"/>
      <c r="JWF358" s="255"/>
      <c r="JWM358" s="256"/>
      <c r="JWS358" s="255"/>
      <c r="JWZ358" s="256"/>
      <c r="JXF358" s="255"/>
      <c r="JXM358" s="256"/>
      <c r="JXS358" s="255"/>
      <c r="JXZ358" s="256"/>
      <c r="JYF358" s="255"/>
      <c r="JYM358" s="256"/>
      <c r="JYS358" s="255"/>
      <c r="JYZ358" s="256"/>
      <c r="JZF358" s="255"/>
      <c r="JZM358" s="256"/>
      <c r="JZS358" s="255"/>
      <c r="JZZ358" s="256"/>
      <c r="KAF358" s="255"/>
      <c r="KAM358" s="256"/>
      <c r="KAS358" s="255"/>
      <c r="KAZ358" s="256"/>
      <c r="KBF358" s="255"/>
      <c r="KBM358" s="256"/>
      <c r="KBS358" s="255"/>
      <c r="KBZ358" s="256"/>
      <c r="KCF358" s="255"/>
      <c r="KCM358" s="256"/>
      <c r="KCS358" s="255"/>
      <c r="KCZ358" s="256"/>
      <c r="KDF358" s="255"/>
      <c r="KDM358" s="256"/>
      <c r="KDS358" s="255"/>
      <c r="KDZ358" s="256"/>
      <c r="KEF358" s="255"/>
      <c r="KEM358" s="256"/>
      <c r="KES358" s="255"/>
      <c r="KEZ358" s="256"/>
      <c r="KFF358" s="255"/>
      <c r="KFM358" s="256"/>
      <c r="KFS358" s="255"/>
      <c r="KFZ358" s="256"/>
      <c r="KGF358" s="255"/>
      <c r="KGM358" s="256"/>
      <c r="KGS358" s="255"/>
      <c r="KGZ358" s="256"/>
      <c r="KHF358" s="255"/>
      <c r="KHM358" s="256"/>
      <c r="KHS358" s="255"/>
      <c r="KHZ358" s="256"/>
      <c r="KIF358" s="255"/>
      <c r="KIM358" s="256"/>
      <c r="KIS358" s="255"/>
      <c r="KIZ358" s="256"/>
      <c r="KJF358" s="255"/>
      <c r="KJM358" s="256"/>
      <c r="KJS358" s="255"/>
      <c r="KJZ358" s="256"/>
      <c r="KKF358" s="255"/>
      <c r="KKM358" s="256"/>
      <c r="KKS358" s="255"/>
      <c r="KKZ358" s="256"/>
      <c r="KLF358" s="255"/>
      <c r="KLM358" s="256"/>
      <c r="KLS358" s="255"/>
      <c r="KLZ358" s="256"/>
      <c r="KMF358" s="255"/>
      <c r="KMM358" s="256"/>
      <c r="KMS358" s="255"/>
      <c r="KMZ358" s="256"/>
      <c r="KNF358" s="255"/>
      <c r="KNM358" s="256"/>
      <c r="KNS358" s="255"/>
      <c r="KNZ358" s="256"/>
      <c r="KOF358" s="255"/>
      <c r="KOM358" s="256"/>
      <c r="KOS358" s="255"/>
      <c r="KOZ358" s="256"/>
      <c r="KPF358" s="255"/>
      <c r="KPM358" s="256"/>
      <c r="KPS358" s="255"/>
      <c r="KPZ358" s="256"/>
      <c r="KQF358" s="255"/>
      <c r="KQM358" s="256"/>
      <c r="KQS358" s="255"/>
      <c r="KQZ358" s="256"/>
      <c r="KRF358" s="255"/>
      <c r="KRM358" s="256"/>
      <c r="KRS358" s="255"/>
      <c r="KRZ358" s="256"/>
      <c r="KSF358" s="255"/>
      <c r="KSM358" s="256"/>
      <c r="KSS358" s="255"/>
      <c r="KSZ358" s="256"/>
      <c r="KTF358" s="255"/>
      <c r="KTM358" s="256"/>
      <c r="KTS358" s="255"/>
      <c r="KTZ358" s="256"/>
      <c r="KUF358" s="255"/>
      <c r="KUM358" s="256"/>
      <c r="KUS358" s="255"/>
      <c r="KUZ358" s="256"/>
      <c r="KVF358" s="255"/>
      <c r="KVM358" s="256"/>
      <c r="KVS358" s="255"/>
      <c r="KVZ358" s="256"/>
      <c r="KWF358" s="255"/>
      <c r="KWM358" s="256"/>
      <c r="KWS358" s="255"/>
      <c r="KWZ358" s="256"/>
      <c r="KXF358" s="255"/>
      <c r="KXM358" s="256"/>
      <c r="KXS358" s="255"/>
      <c r="KXZ358" s="256"/>
      <c r="KYF358" s="255"/>
      <c r="KYM358" s="256"/>
      <c r="KYS358" s="255"/>
      <c r="KYZ358" s="256"/>
      <c r="KZF358" s="255"/>
      <c r="KZM358" s="256"/>
      <c r="KZS358" s="255"/>
      <c r="KZZ358" s="256"/>
      <c r="LAF358" s="255"/>
      <c r="LAM358" s="256"/>
      <c r="LAS358" s="255"/>
      <c r="LAZ358" s="256"/>
      <c r="LBF358" s="255"/>
      <c r="LBM358" s="256"/>
      <c r="LBS358" s="255"/>
      <c r="LBZ358" s="256"/>
      <c r="LCF358" s="255"/>
      <c r="LCM358" s="256"/>
      <c r="LCS358" s="255"/>
      <c r="LCZ358" s="256"/>
      <c r="LDF358" s="255"/>
      <c r="LDM358" s="256"/>
      <c r="LDS358" s="255"/>
      <c r="LDZ358" s="256"/>
      <c r="LEF358" s="255"/>
      <c r="LEM358" s="256"/>
      <c r="LES358" s="255"/>
      <c r="LEZ358" s="256"/>
      <c r="LFF358" s="255"/>
      <c r="LFM358" s="256"/>
      <c r="LFS358" s="255"/>
      <c r="LFZ358" s="256"/>
      <c r="LGF358" s="255"/>
      <c r="LGM358" s="256"/>
      <c r="LGS358" s="255"/>
      <c r="LGZ358" s="256"/>
      <c r="LHF358" s="255"/>
      <c r="LHM358" s="256"/>
      <c r="LHS358" s="255"/>
      <c r="LHZ358" s="256"/>
      <c r="LIF358" s="255"/>
      <c r="LIM358" s="256"/>
      <c r="LIS358" s="255"/>
      <c r="LIZ358" s="256"/>
      <c r="LJF358" s="255"/>
      <c r="LJM358" s="256"/>
      <c r="LJS358" s="255"/>
      <c r="LJZ358" s="256"/>
      <c r="LKF358" s="255"/>
      <c r="LKM358" s="256"/>
      <c r="LKS358" s="255"/>
      <c r="LKZ358" s="256"/>
      <c r="LLF358" s="255"/>
      <c r="LLM358" s="256"/>
      <c r="LLS358" s="255"/>
      <c r="LLZ358" s="256"/>
      <c r="LMF358" s="255"/>
      <c r="LMM358" s="256"/>
      <c r="LMS358" s="255"/>
      <c r="LMZ358" s="256"/>
      <c r="LNF358" s="255"/>
      <c r="LNM358" s="256"/>
      <c r="LNS358" s="255"/>
      <c r="LNZ358" s="256"/>
      <c r="LOF358" s="255"/>
      <c r="LOM358" s="256"/>
      <c r="LOS358" s="255"/>
      <c r="LOZ358" s="256"/>
      <c r="LPF358" s="255"/>
      <c r="LPM358" s="256"/>
      <c r="LPS358" s="255"/>
      <c r="LPZ358" s="256"/>
      <c r="LQF358" s="255"/>
      <c r="LQM358" s="256"/>
      <c r="LQS358" s="255"/>
      <c r="LQZ358" s="256"/>
      <c r="LRF358" s="255"/>
      <c r="LRM358" s="256"/>
      <c r="LRS358" s="255"/>
      <c r="LRZ358" s="256"/>
      <c r="LSF358" s="255"/>
      <c r="LSM358" s="256"/>
      <c r="LSS358" s="255"/>
      <c r="LSZ358" s="256"/>
      <c r="LTF358" s="255"/>
      <c r="LTM358" s="256"/>
      <c r="LTS358" s="255"/>
      <c r="LTZ358" s="256"/>
      <c r="LUF358" s="255"/>
      <c r="LUM358" s="256"/>
      <c r="LUS358" s="255"/>
      <c r="LUZ358" s="256"/>
      <c r="LVF358" s="255"/>
      <c r="LVM358" s="256"/>
      <c r="LVS358" s="255"/>
      <c r="LVZ358" s="256"/>
      <c r="LWF358" s="255"/>
      <c r="LWM358" s="256"/>
      <c r="LWS358" s="255"/>
      <c r="LWZ358" s="256"/>
      <c r="LXF358" s="255"/>
      <c r="LXM358" s="256"/>
      <c r="LXS358" s="255"/>
      <c r="LXZ358" s="256"/>
      <c r="LYF358" s="255"/>
      <c r="LYM358" s="256"/>
      <c r="LYS358" s="255"/>
      <c r="LYZ358" s="256"/>
      <c r="LZF358" s="255"/>
      <c r="LZM358" s="256"/>
      <c r="LZS358" s="255"/>
      <c r="LZZ358" s="256"/>
      <c r="MAF358" s="255"/>
      <c r="MAM358" s="256"/>
      <c r="MAS358" s="255"/>
      <c r="MAZ358" s="256"/>
      <c r="MBF358" s="255"/>
      <c r="MBM358" s="256"/>
      <c r="MBS358" s="255"/>
      <c r="MBZ358" s="256"/>
      <c r="MCF358" s="255"/>
      <c r="MCM358" s="256"/>
      <c r="MCS358" s="255"/>
      <c r="MCZ358" s="256"/>
      <c r="MDF358" s="255"/>
      <c r="MDM358" s="256"/>
      <c r="MDS358" s="255"/>
      <c r="MDZ358" s="256"/>
      <c r="MEF358" s="255"/>
      <c r="MEM358" s="256"/>
      <c r="MES358" s="255"/>
      <c r="MEZ358" s="256"/>
      <c r="MFF358" s="255"/>
      <c r="MFM358" s="256"/>
      <c r="MFS358" s="255"/>
      <c r="MFZ358" s="256"/>
      <c r="MGF358" s="255"/>
      <c r="MGM358" s="256"/>
      <c r="MGS358" s="255"/>
      <c r="MGZ358" s="256"/>
      <c r="MHF358" s="255"/>
      <c r="MHM358" s="256"/>
      <c r="MHS358" s="255"/>
      <c r="MHZ358" s="256"/>
      <c r="MIF358" s="255"/>
      <c r="MIM358" s="256"/>
      <c r="MIS358" s="255"/>
      <c r="MIZ358" s="256"/>
      <c r="MJF358" s="255"/>
      <c r="MJM358" s="256"/>
      <c r="MJS358" s="255"/>
      <c r="MJZ358" s="256"/>
      <c r="MKF358" s="255"/>
      <c r="MKM358" s="256"/>
      <c r="MKS358" s="255"/>
      <c r="MKZ358" s="256"/>
      <c r="MLF358" s="255"/>
      <c r="MLM358" s="256"/>
      <c r="MLS358" s="255"/>
      <c r="MLZ358" s="256"/>
      <c r="MMF358" s="255"/>
      <c r="MMM358" s="256"/>
      <c r="MMS358" s="255"/>
      <c r="MMZ358" s="256"/>
      <c r="MNF358" s="255"/>
      <c r="MNM358" s="256"/>
      <c r="MNS358" s="255"/>
      <c r="MNZ358" s="256"/>
      <c r="MOF358" s="255"/>
      <c r="MOM358" s="256"/>
      <c r="MOS358" s="255"/>
      <c r="MOZ358" s="256"/>
      <c r="MPF358" s="255"/>
      <c r="MPM358" s="256"/>
      <c r="MPS358" s="255"/>
      <c r="MPZ358" s="256"/>
      <c r="MQF358" s="255"/>
      <c r="MQM358" s="256"/>
      <c r="MQS358" s="255"/>
      <c r="MQZ358" s="256"/>
      <c r="MRF358" s="255"/>
      <c r="MRM358" s="256"/>
      <c r="MRS358" s="255"/>
      <c r="MRZ358" s="256"/>
      <c r="MSF358" s="255"/>
      <c r="MSM358" s="256"/>
      <c r="MSS358" s="255"/>
      <c r="MSZ358" s="256"/>
      <c r="MTF358" s="255"/>
      <c r="MTM358" s="256"/>
      <c r="MTS358" s="255"/>
      <c r="MTZ358" s="256"/>
      <c r="MUF358" s="255"/>
      <c r="MUM358" s="256"/>
      <c r="MUS358" s="255"/>
      <c r="MUZ358" s="256"/>
      <c r="MVF358" s="255"/>
      <c r="MVM358" s="256"/>
      <c r="MVS358" s="255"/>
      <c r="MVZ358" s="256"/>
      <c r="MWF358" s="255"/>
      <c r="MWM358" s="256"/>
      <c r="MWS358" s="255"/>
      <c r="MWZ358" s="256"/>
      <c r="MXF358" s="255"/>
      <c r="MXM358" s="256"/>
      <c r="MXS358" s="255"/>
      <c r="MXZ358" s="256"/>
      <c r="MYF358" s="255"/>
      <c r="MYM358" s="256"/>
      <c r="MYS358" s="255"/>
      <c r="MYZ358" s="256"/>
      <c r="MZF358" s="255"/>
      <c r="MZM358" s="256"/>
      <c r="MZS358" s="255"/>
      <c r="MZZ358" s="256"/>
      <c r="NAF358" s="255"/>
      <c r="NAM358" s="256"/>
      <c r="NAS358" s="255"/>
      <c r="NAZ358" s="256"/>
      <c r="NBF358" s="255"/>
      <c r="NBM358" s="256"/>
      <c r="NBS358" s="255"/>
      <c r="NBZ358" s="256"/>
      <c r="NCF358" s="255"/>
      <c r="NCM358" s="256"/>
      <c r="NCS358" s="255"/>
      <c r="NCZ358" s="256"/>
      <c r="NDF358" s="255"/>
      <c r="NDM358" s="256"/>
      <c r="NDS358" s="255"/>
      <c r="NDZ358" s="256"/>
      <c r="NEF358" s="255"/>
      <c r="NEM358" s="256"/>
      <c r="NES358" s="255"/>
      <c r="NEZ358" s="256"/>
      <c r="NFF358" s="255"/>
      <c r="NFM358" s="256"/>
      <c r="NFS358" s="255"/>
      <c r="NFZ358" s="256"/>
      <c r="NGF358" s="255"/>
      <c r="NGM358" s="256"/>
      <c r="NGS358" s="255"/>
      <c r="NGZ358" s="256"/>
      <c r="NHF358" s="255"/>
      <c r="NHM358" s="256"/>
      <c r="NHS358" s="255"/>
      <c r="NHZ358" s="256"/>
      <c r="NIF358" s="255"/>
      <c r="NIM358" s="256"/>
      <c r="NIS358" s="255"/>
      <c r="NIZ358" s="256"/>
      <c r="NJF358" s="255"/>
      <c r="NJM358" s="256"/>
      <c r="NJS358" s="255"/>
      <c r="NJZ358" s="256"/>
      <c r="NKF358" s="255"/>
      <c r="NKM358" s="256"/>
      <c r="NKS358" s="255"/>
      <c r="NKZ358" s="256"/>
      <c r="NLF358" s="255"/>
      <c r="NLM358" s="256"/>
      <c r="NLS358" s="255"/>
      <c r="NLZ358" s="256"/>
      <c r="NMF358" s="255"/>
      <c r="NMM358" s="256"/>
      <c r="NMS358" s="255"/>
      <c r="NMZ358" s="256"/>
      <c r="NNF358" s="255"/>
      <c r="NNM358" s="256"/>
      <c r="NNS358" s="255"/>
      <c r="NNZ358" s="256"/>
      <c r="NOF358" s="255"/>
      <c r="NOM358" s="256"/>
      <c r="NOS358" s="255"/>
      <c r="NOZ358" s="256"/>
      <c r="NPF358" s="255"/>
      <c r="NPM358" s="256"/>
      <c r="NPS358" s="255"/>
      <c r="NPZ358" s="256"/>
      <c r="NQF358" s="255"/>
      <c r="NQM358" s="256"/>
      <c r="NQS358" s="255"/>
      <c r="NQZ358" s="256"/>
      <c r="NRF358" s="255"/>
      <c r="NRM358" s="256"/>
      <c r="NRS358" s="255"/>
      <c r="NRZ358" s="256"/>
      <c r="NSF358" s="255"/>
      <c r="NSM358" s="256"/>
      <c r="NSS358" s="255"/>
      <c r="NSZ358" s="256"/>
      <c r="NTF358" s="255"/>
      <c r="NTM358" s="256"/>
      <c r="NTS358" s="255"/>
      <c r="NTZ358" s="256"/>
      <c r="NUF358" s="255"/>
      <c r="NUM358" s="256"/>
      <c r="NUS358" s="255"/>
      <c r="NUZ358" s="256"/>
      <c r="NVF358" s="255"/>
      <c r="NVM358" s="256"/>
      <c r="NVS358" s="255"/>
      <c r="NVZ358" s="256"/>
      <c r="NWF358" s="255"/>
      <c r="NWM358" s="256"/>
      <c r="NWS358" s="255"/>
      <c r="NWZ358" s="256"/>
      <c r="NXF358" s="255"/>
      <c r="NXM358" s="256"/>
      <c r="NXS358" s="255"/>
      <c r="NXZ358" s="256"/>
      <c r="NYF358" s="255"/>
      <c r="NYM358" s="256"/>
      <c r="NYS358" s="255"/>
      <c r="NYZ358" s="256"/>
      <c r="NZF358" s="255"/>
      <c r="NZM358" s="256"/>
      <c r="NZS358" s="255"/>
      <c r="NZZ358" s="256"/>
      <c r="OAF358" s="255"/>
      <c r="OAM358" s="256"/>
      <c r="OAS358" s="255"/>
      <c r="OAZ358" s="256"/>
      <c r="OBF358" s="255"/>
      <c r="OBM358" s="256"/>
      <c r="OBS358" s="255"/>
      <c r="OBZ358" s="256"/>
      <c r="OCF358" s="255"/>
      <c r="OCM358" s="256"/>
      <c r="OCS358" s="255"/>
      <c r="OCZ358" s="256"/>
      <c r="ODF358" s="255"/>
      <c r="ODM358" s="256"/>
      <c r="ODS358" s="255"/>
      <c r="ODZ358" s="256"/>
      <c r="OEF358" s="255"/>
      <c r="OEM358" s="256"/>
      <c r="OES358" s="255"/>
      <c r="OEZ358" s="256"/>
      <c r="OFF358" s="255"/>
      <c r="OFM358" s="256"/>
      <c r="OFS358" s="255"/>
      <c r="OFZ358" s="256"/>
      <c r="OGF358" s="255"/>
      <c r="OGM358" s="256"/>
      <c r="OGS358" s="255"/>
      <c r="OGZ358" s="256"/>
      <c r="OHF358" s="255"/>
      <c r="OHM358" s="256"/>
      <c r="OHS358" s="255"/>
      <c r="OHZ358" s="256"/>
      <c r="OIF358" s="255"/>
      <c r="OIM358" s="256"/>
      <c r="OIS358" s="255"/>
      <c r="OIZ358" s="256"/>
      <c r="OJF358" s="255"/>
      <c r="OJM358" s="256"/>
      <c r="OJS358" s="255"/>
      <c r="OJZ358" s="256"/>
      <c r="OKF358" s="255"/>
      <c r="OKM358" s="256"/>
      <c r="OKS358" s="255"/>
      <c r="OKZ358" s="256"/>
      <c r="OLF358" s="255"/>
      <c r="OLM358" s="256"/>
      <c r="OLS358" s="255"/>
      <c r="OLZ358" s="256"/>
      <c r="OMF358" s="255"/>
      <c r="OMM358" s="256"/>
      <c r="OMS358" s="255"/>
      <c r="OMZ358" s="256"/>
      <c r="ONF358" s="255"/>
      <c r="ONM358" s="256"/>
      <c r="ONS358" s="255"/>
      <c r="ONZ358" s="256"/>
      <c r="OOF358" s="255"/>
      <c r="OOM358" s="256"/>
      <c r="OOS358" s="255"/>
      <c r="OOZ358" s="256"/>
      <c r="OPF358" s="255"/>
      <c r="OPM358" s="256"/>
      <c r="OPS358" s="255"/>
      <c r="OPZ358" s="256"/>
      <c r="OQF358" s="255"/>
      <c r="OQM358" s="256"/>
      <c r="OQS358" s="255"/>
      <c r="OQZ358" s="256"/>
      <c r="ORF358" s="255"/>
      <c r="ORM358" s="256"/>
      <c r="ORS358" s="255"/>
      <c r="ORZ358" s="256"/>
      <c r="OSF358" s="255"/>
      <c r="OSM358" s="256"/>
      <c r="OSS358" s="255"/>
      <c r="OSZ358" s="256"/>
      <c r="OTF358" s="255"/>
      <c r="OTM358" s="256"/>
      <c r="OTS358" s="255"/>
      <c r="OTZ358" s="256"/>
      <c r="OUF358" s="255"/>
      <c r="OUM358" s="256"/>
      <c r="OUS358" s="255"/>
      <c r="OUZ358" s="256"/>
      <c r="OVF358" s="255"/>
      <c r="OVM358" s="256"/>
      <c r="OVS358" s="255"/>
      <c r="OVZ358" s="256"/>
      <c r="OWF358" s="255"/>
      <c r="OWM358" s="256"/>
      <c r="OWS358" s="255"/>
      <c r="OWZ358" s="256"/>
      <c r="OXF358" s="255"/>
      <c r="OXM358" s="256"/>
      <c r="OXS358" s="255"/>
      <c r="OXZ358" s="256"/>
      <c r="OYF358" s="255"/>
      <c r="OYM358" s="256"/>
      <c r="OYS358" s="255"/>
      <c r="OYZ358" s="256"/>
      <c r="OZF358" s="255"/>
      <c r="OZM358" s="256"/>
      <c r="OZS358" s="255"/>
      <c r="OZZ358" s="256"/>
      <c r="PAF358" s="255"/>
      <c r="PAM358" s="256"/>
      <c r="PAS358" s="255"/>
      <c r="PAZ358" s="256"/>
      <c r="PBF358" s="255"/>
      <c r="PBM358" s="256"/>
      <c r="PBS358" s="255"/>
      <c r="PBZ358" s="256"/>
      <c r="PCF358" s="255"/>
      <c r="PCM358" s="256"/>
      <c r="PCS358" s="255"/>
      <c r="PCZ358" s="256"/>
      <c r="PDF358" s="255"/>
      <c r="PDM358" s="256"/>
      <c r="PDS358" s="255"/>
      <c r="PDZ358" s="256"/>
      <c r="PEF358" s="255"/>
      <c r="PEM358" s="256"/>
      <c r="PES358" s="255"/>
      <c r="PEZ358" s="256"/>
      <c r="PFF358" s="255"/>
      <c r="PFM358" s="256"/>
      <c r="PFS358" s="255"/>
      <c r="PFZ358" s="256"/>
      <c r="PGF358" s="255"/>
      <c r="PGM358" s="256"/>
      <c r="PGS358" s="255"/>
      <c r="PGZ358" s="256"/>
      <c r="PHF358" s="255"/>
      <c r="PHM358" s="256"/>
      <c r="PHS358" s="255"/>
      <c r="PHZ358" s="256"/>
      <c r="PIF358" s="255"/>
      <c r="PIM358" s="256"/>
      <c r="PIS358" s="255"/>
      <c r="PIZ358" s="256"/>
      <c r="PJF358" s="255"/>
      <c r="PJM358" s="256"/>
      <c r="PJS358" s="255"/>
      <c r="PJZ358" s="256"/>
      <c r="PKF358" s="255"/>
      <c r="PKM358" s="256"/>
      <c r="PKS358" s="255"/>
      <c r="PKZ358" s="256"/>
      <c r="PLF358" s="255"/>
      <c r="PLM358" s="256"/>
      <c r="PLS358" s="255"/>
      <c r="PLZ358" s="256"/>
      <c r="PMF358" s="255"/>
      <c r="PMM358" s="256"/>
      <c r="PMS358" s="255"/>
      <c r="PMZ358" s="256"/>
      <c r="PNF358" s="255"/>
      <c r="PNM358" s="256"/>
      <c r="PNS358" s="255"/>
      <c r="PNZ358" s="256"/>
      <c r="POF358" s="255"/>
      <c r="POM358" s="256"/>
      <c r="POS358" s="255"/>
      <c r="POZ358" s="256"/>
      <c r="PPF358" s="255"/>
      <c r="PPM358" s="256"/>
      <c r="PPS358" s="255"/>
      <c r="PPZ358" s="256"/>
      <c r="PQF358" s="255"/>
      <c r="PQM358" s="256"/>
      <c r="PQS358" s="255"/>
      <c r="PQZ358" s="256"/>
      <c r="PRF358" s="255"/>
      <c r="PRM358" s="256"/>
      <c r="PRS358" s="255"/>
      <c r="PRZ358" s="256"/>
      <c r="PSF358" s="255"/>
      <c r="PSM358" s="256"/>
      <c r="PSS358" s="255"/>
      <c r="PSZ358" s="256"/>
      <c r="PTF358" s="255"/>
      <c r="PTM358" s="256"/>
      <c r="PTS358" s="255"/>
      <c r="PTZ358" s="256"/>
      <c r="PUF358" s="255"/>
      <c r="PUM358" s="256"/>
      <c r="PUS358" s="255"/>
      <c r="PUZ358" s="256"/>
      <c r="PVF358" s="255"/>
      <c r="PVM358" s="256"/>
      <c r="PVS358" s="255"/>
      <c r="PVZ358" s="256"/>
      <c r="PWF358" s="255"/>
      <c r="PWM358" s="256"/>
      <c r="PWS358" s="255"/>
      <c r="PWZ358" s="256"/>
      <c r="PXF358" s="255"/>
      <c r="PXM358" s="256"/>
      <c r="PXS358" s="255"/>
      <c r="PXZ358" s="256"/>
      <c r="PYF358" s="255"/>
      <c r="PYM358" s="256"/>
      <c r="PYS358" s="255"/>
      <c r="PYZ358" s="256"/>
      <c r="PZF358" s="255"/>
      <c r="PZM358" s="256"/>
      <c r="PZS358" s="255"/>
      <c r="PZZ358" s="256"/>
      <c r="QAF358" s="255"/>
      <c r="QAM358" s="256"/>
      <c r="QAS358" s="255"/>
      <c r="QAZ358" s="256"/>
      <c r="QBF358" s="255"/>
      <c r="QBM358" s="256"/>
      <c r="QBS358" s="255"/>
      <c r="QBZ358" s="256"/>
      <c r="QCF358" s="255"/>
      <c r="QCM358" s="256"/>
      <c r="QCS358" s="255"/>
      <c r="QCZ358" s="256"/>
      <c r="QDF358" s="255"/>
      <c r="QDM358" s="256"/>
      <c r="QDS358" s="255"/>
      <c r="QDZ358" s="256"/>
      <c r="QEF358" s="255"/>
      <c r="QEM358" s="256"/>
      <c r="QES358" s="255"/>
      <c r="QEZ358" s="256"/>
      <c r="QFF358" s="255"/>
      <c r="QFM358" s="256"/>
      <c r="QFS358" s="255"/>
      <c r="QFZ358" s="256"/>
      <c r="QGF358" s="255"/>
      <c r="QGM358" s="256"/>
      <c r="QGS358" s="255"/>
      <c r="QGZ358" s="256"/>
      <c r="QHF358" s="255"/>
      <c r="QHM358" s="256"/>
      <c r="QHS358" s="255"/>
      <c r="QHZ358" s="256"/>
      <c r="QIF358" s="255"/>
      <c r="QIM358" s="256"/>
      <c r="QIS358" s="255"/>
      <c r="QIZ358" s="256"/>
      <c r="QJF358" s="255"/>
      <c r="QJM358" s="256"/>
      <c r="QJS358" s="255"/>
      <c r="QJZ358" s="256"/>
      <c r="QKF358" s="255"/>
      <c r="QKM358" s="256"/>
      <c r="QKS358" s="255"/>
      <c r="QKZ358" s="256"/>
      <c r="QLF358" s="255"/>
      <c r="QLM358" s="256"/>
      <c r="QLS358" s="255"/>
      <c r="QLZ358" s="256"/>
      <c r="QMF358" s="255"/>
      <c r="QMM358" s="256"/>
      <c r="QMS358" s="255"/>
      <c r="QMZ358" s="256"/>
      <c r="QNF358" s="255"/>
      <c r="QNM358" s="256"/>
      <c r="QNS358" s="255"/>
      <c r="QNZ358" s="256"/>
      <c r="QOF358" s="255"/>
      <c r="QOM358" s="256"/>
      <c r="QOS358" s="255"/>
      <c r="QOZ358" s="256"/>
      <c r="QPF358" s="255"/>
      <c r="QPM358" s="256"/>
      <c r="QPS358" s="255"/>
      <c r="QPZ358" s="256"/>
      <c r="QQF358" s="255"/>
      <c r="QQM358" s="256"/>
      <c r="QQS358" s="255"/>
      <c r="QQZ358" s="256"/>
      <c r="QRF358" s="255"/>
      <c r="QRM358" s="256"/>
      <c r="QRS358" s="255"/>
      <c r="QRZ358" s="256"/>
      <c r="QSF358" s="255"/>
      <c r="QSM358" s="256"/>
      <c r="QSS358" s="255"/>
      <c r="QSZ358" s="256"/>
      <c r="QTF358" s="255"/>
      <c r="QTM358" s="256"/>
      <c r="QTS358" s="255"/>
      <c r="QTZ358" s="256"/>
      <c r="QUF358" s="255"/>
      <c r="QUM358" s="256"/>
      <c r="QUS358" s="255"/>
      <c r="QUZ358" s="256"/>
      <c r="QVF358" s="255"/>
      <c r="QVM358" s="256"/>
      <c r="QVS358" s="255"/>
      <c r="QVZ358" s="256"/>
      <c r="QWF358" s="255"/>
      <c r="QWM358" s="256"/>
      <c r="QWS358" s="255"/>
      <c r="QWZ358" s="256"/>
      <c r="QXF358" s="255"/>
      <c r="QXM358" s="256"/>
      <c r="QXS358" s="255"/>
      <c r="QXZ358" s="256"/>
      <c r="QYF358" s="255"/>
      <c r="QYM358" s="256"/>
      <c r="QYS358" s="255"/>
      <c r="QYZ358" s="256"/>
      <c r="QZF358" s="255"/>
      <c r="QZM358" s="256"/>
      <c r="QZS358" s="255"/>
      <c r="QZZ358" s="256"/>
      <c r="RAF358" s="255"/>
      <c r="RAM358" s="256"/>
      <c r="RAS358" s="255"/>
      <c r="RAZ358" s="256"/>
      <c r="RBF358" s="255"/>
      <c r="RBM358" s="256"/>
      <c r="RBS358" s="255"/>
      <c r="RBZ358" s="256"/>
      <c r="RCF358" s="255"/>
      <c r="RCM358" s="256"/>
      <c r="RCS358" s="255"/>
      <c r="RCZ358" s="256"/>
      <c r="RDF358" s="255"/>
      <c r="RDM358" s="256"/>
      <c r="RDS358" s="255"/>
      <c r="RDZ358" s="256"/>
      <c r="REF358" s="255"/>
      <c r="REM358" s="256"/>
      <c r="RES358" s="255"/>
      <c r="REZ358" s="256"/>
      <c r="RFF358" s="255"/>
      <c r="RFM358" s="256"/>
      <c r="RFS358" s="255"/>
      <c r="RFZ358" s="256"/>
      <c r="RGF358" s="255"/>
      <c r="RGM358" s="256"/>
      <c r="RGS358" s="255"/>
      <c r="RGZ358" s="256"/>
      <c r="RHF358" s="255"/>
      <c r="RHM358" s="256"/>
      <c r="RHS358" s="255"/>
      <c r="RHZ358" s="256"/>
      <c r="RIF358" s="255"/>
      <c r="RIM358" s="256"/>
      <c r="RIS358" s="255"/>
      <c r="RIZ358" s="256"/>
      <c r="RJF358" s="255"/>
      <c r="RJM358" s="256"/>
      <c r="RJS358" s="255"/>
      <c r="RJZ358" s="256"/>
      <c r="RKF358" s="255"/>
      <c r="RKM358" s="256"/>
      <c r="RKS358" s="255"/>
      <c r="RKZ358" s="256"/>
      <c r="RLF358" s="255"/>
      <c r="RLM358" s="256"/>
      <c r="RLS358" s="255"/>
      <c r="RLZ358" s="256"/>
      <c r="RMF358" s="255"/>
      <c r="RMM358" s="256"/>
      <c r="RMS358" s="255"/>
      <c r="RMZ358" s="256"/>
      <c r="RNF358" s="255"/>
      <c r="RNM358" s="256"/>
      <c r="RNS358" s="255"/>
      <c r="RNZ358" s="256"/>
      <c r="ROF358" s="255"/>
      <c r="ROM358" s="256"/>
      <c r="ROS358" s="255"/>
      <c r="ROZ358" s="256"/>
      <c r="RPF358" s="255"/>
      <c r="RPM358" s="256"/>
      <c r="RPS358" s="255"/>
      <c r="RPZ358" s="256"/>
      <c r="RQF358" s="255"/>
      <c r="RQM358" s="256"/>
      <c r="RQS358" s="255"/>
      <c r="RQZ358" s="256"/>
      <c r="RRF358" s="255"/>
      <c r="RRM358" s="256"/>
      <c r="RRS358" s="255"/>
      <c r="RRZ358" s="256"/>
      <c r="RSF358" s="255"/>
      <c r="RSM358" s="256"/>
      <c r="RSS358" s="255"/>
      <c r="RSZ358" s="256"/>
      <c r="RTF358" s="255"/>
      <c r="RTM358" s="256"/>
      <c r="RTS358" s="255"/>
      <c r="RTZ358" s="256"/>
      <c r="RUF358" s="255"/>
      <c r="RUM358" s="256"/>
      <c r="RUS358" s="255"/>
      <c r="RUZ358" s="256"/>
      <c r="RVF358" s="255"/>
      <c r="RVM358" s="256"/>
      <c r="RVS358" s="255"/>
      <c r="RVZ358" s="256"/>
      <c r="RWF358" s="255"/>
      <c r="RWM358" s="256"/>
      <c r="RWS358" s="255"/>
      <c r="RWZ358" s="256"/>
      <c r="RXF358" s="255"/>
      <c r="RXM358" s="256"/>
      <c r="RXS358" s="255"/>
      <c r="RXZ358" s="256"/>
      <c r="RYF358" s="255"/>
      <c r="RYM358" s="256"/>
      <c r="RYS358" s="255"/>
      <c r="RYZ358" s="256"/>
      <c r="RZF358" s="255"/>
      <c r="RZM358" s="256"/>
      <c r="RZS358" s="255"/>
      <c r="RZZ358" s="256"/>
      <c r="SAF358" s="255"/>
      <c r="SAM358" s="256"/>
      <c r="SAS358" s="255"/>
      <c r="SAZ358" s="256"/>
      <c r="SBF358" s="255"/>
      <c r="SBM358" s="256"/>
      <c r="SBS358" s="255"/>
      <c r="SBZ358" s="256"/>
      <c r="SCF358" s="255"/>
      <c r="SCM358" s="256"/>
      <c r="SCS358" s="255"/>
      <c r="SCZ358" s="256"/>
      <c r="SDF358" s="255"/>
      <c r="SDM358" s="256"/>
      <c r="SDS358" s="255"/>
      <c r="SDZ358" s="256"/>
      <c r="SEF358" s="255"/>
      <c r="SEM358" s="256"/>
      <c r="SES358" s="255"/>
      <c r="SEZ358" s="256"/>
      <c r="SFF358" s="255"/>
      <c r="SFM358" s="256"/>
      <c r="SFS358" s="255"/>
      <c r="SFZ358" s="256"/>
      <c r="SGF358" s="255"/>
      <c r="SGM358" s="256"/>
      <c r="SGS358" s="255"/>
      <c r="SGZ358" s="256"/>
      <c r="SHF358" s="255"/>
      <c r="SHM358" s="256"/>
      <c r="SHS358" s="255"/>
      <c r="SHZ358" s="256"/>
      <c r="SIF358" s="255"/>
      <c r="SIM358" s="256"/>
      <c r="SIS358" s="255"/>
      <c r="SIZ358" s="256"/>
      <c r="SJF358" s="255"/>
      <c r="SJM358" s="256"/>
      <c r="SJS358" s="255"/>
      <c r="SJZ358" s="256"/>
      <c r="SKF358" s="255"/>
      <c r="SKM358" s="256"/>
      <c r="SKS358" s="255"/>
      <c r="SKZ358" s="256"/>
      <c r="SLF358" s="255"/>
      <c r="SLM358" s="256"/>
      <c r="SLS358" s="255"/>
      <c r="SLZ358" s="256"/>
      <c r="SMF358" s="255"/>
      <c r="SMM358" s="256"/>
      <c r="SMS358" s="255"/>
      <c r="SMZ358" s="256"/>
      <c r="SNF358" s="255"/>
      <c r="SNM358" s="256"/>
      <c r="SNS358" s="255"/>
      <c r="SNZ358" s="256"/>
      <c r="SOF358" s="255"/>
      <c r="SOM358" s="256"/>
      <c r="SOS358" s="255"/>
      <c r="SOZ358" s="256"/>
      <c r="SPF358" s="255"/>
      <c r="SPM358" s="256"/>
      <c r="SPS358" s="255"/>
      <c r="SPZ358" s="256"/>
      <c r="SQF358" s="255"/>
      <c r="SQM358" s="256"/>
      <c r="SQS358" s="255"/>
      <c r="SQZ358" s="256"/>
      <c r="SRF358" s="255"/>
      <c r="SRM358" s="256"/>
      <c r="SRS358" s="255"/>
      <c r="SRZ358" s="256"/>
      <c r="SSF358" s="255"/>
      <c r="SSM358" s="256"/>
      <c r="SSS358" s="255"/>
      <c r="SSZ358" s="256"/>
      <c r="STF358" s="255"/>
      <c r="STM358" s="256"/>
      <c r="STS358" s="255"/>
      <c r="STZ358" s="256"/>
      <c r="SUF358" s="255"/>
      <c r="SUM358" s="256"/>
      <c r="SUS358" s="255"/>
      <c r="SUZ358" s="256"/>
      <c r="SVF358" s="255"/>
      <c r="SVM358" s="256"/>
      <c r="SVS358" s="255"/>
      <c r="SVZ358" s="256"/>
      <c r="SWF358" s="255"/>
      <c r="SWM358" s="256"/>
      <c r="SWS358" s="255"/>
      <c r="SWZ358" s="256"/>
      <c r="SXF358" s="255"/>
      <c r="SXM358" s="256"/>
      <c r="SXS358" s="255"/>
      <c r="SXZ358" s="256"/>
      <c r="SYF358" s="255"/>
      <c r="SYM358" s="256"/>
      <c r="SYS358" s="255"/>
      <c r="SYZ358" s="256"/>
      <c r="SZF358" s="255"/>
      <c r="SZM358" s="256"/>
      <c r="SZS358" s="255"/>
      <c r="SZZ358" s="256"/>
      <c r="TAF358" s="255"/>
      <c r="TAM358" s="256"/>
      <c r="TAS358" s="255"/>
      <c r="TAZ358" s="256"/>
      <c r="TBF358" s="255"/>
      <c r="TBM358" s="256"/>
      <c r="TBS358" s="255"/>
      <c r="TBZ358" s="256"/>
      <c r="TCF358" s="255"/>
      <c r="TCM358" s="256"/>
      <c r="TCS358" s="255"/>
      <c r="TCZ358" s="256"/>
      <c r="TDF358" s="255"/>
      <c r="TDM358" s="256"/>
      <c r="TDS358" s="255"/>
      <c r="TDZ358" s="256"/>
      <c r="TEF358" s="255"/>
      <c r="TEM358" s="256"/>
      <c r="TES358" s="255"/>
      <c r="TEZ358" s="256"/>
      <c r="TFF358" s="255"/>
      <c r="TFM358" s="256"/>
      <c r="TFS358" s="255"/>
      <c r="TFZ358" s="256"/>
      <c r="TGF358" s="255"/>
      <c r="TGM358" s="256"/>
      <c r="TGS358" s="255"/>
      <c r="TGZ358" s="256"/>
      <c r="THF358" s="255"/>
      <c r="THM358" s="256"/>
      <c r="THS358" s="255"/>
      <c r="THZ358" s="256"/>
      <c r="TIF358" s="255"/>
      <c r="TIM358" s="256"/>
      <c r="TIS358" s="255"/>
      <c r="TIZ358" s="256"/>
      <c r="TJF358" s="255"/>
      <c r="TJM358" s="256"/>
      <c r="TJS358" s="255"/>
      <c r="TJZ358" s="256"/>
      <c r="TKF358" s="255"/>
      <c r="TKM358" s="256"/>
      <c r="TKS358" s="255"/>
      <c r="TKZ358" s="256"/>
      <c r="TLF358" s="255"/>
      <c r="TLM358" s="256"/>
      <c r="TLS358" s="255"/>
      <c r="TLZ358" s="256"/>
      <c r="TMF358" s="255"/>
      <c r="TMM358" s="256"/>
      <c r="TMS358" s="255"/>
      <c r="TMZ358" s="256"/>
      <c r="TNF358" s="255"/>
      <c r="TNM358" s="256"/>
      <c r="TNS358" s="255"/>
      <c r="TNZ358" s="256"/>
      <c r="TOF358" s="255"/>
      <c r="TOM358" s="256"/>
      <c r="TOS358" s="255"/>
      <c r="TOZ358" s="256"/>
      <c r="TPF358" s="255"/>
      <c r="TPM358" s="256"/>
      <c r="TPS358" s="255"/>
      <c r="TPZ358" s="256"/>
      <c r="TQF358" s="255"/>
      <c r="TQM358" s="256"/>
      <c r="TQS358" s="255"/>
      <c r="TQZ358" s="256"/>
      <c r="TRF358" s="255"/>
      <c r="TRM358" s="256"/>
      <c r="TRS358" s="255"/>
      <c r="TRZ358" s="256"/>
      <c r="TSF358" s="255"/>
      <c r="TSM358" s="256"/>
      <c r="TSS358" s="255"/>
      <c r="TSZ358" s="256"/>
      <c r="TTF358" s="255"/>
      <c r="TTM358" s="256"/>
      <c r="TTS358" s="255"/>
      <c r="TTZ358" s="256"/>
      <c r="TUF358" s="255"/>
      <c r="TUM358" s="256"/>
      <c r="TUS358" s="255"/>
      <c r="TUZ358" s="256"/>
      <c r="TVF358" s="255"/>
      <c r="TVM358" s="256"/>
      <c r="TVS358" s="255"/>
      <c r="TVZ358" s="256"/>
      <c r="TWF358" s="255"/>
      <c r="TWM358" s="256"/>
      <c r="TWS358" s="255"/>
      <c r="TWZ358" s="256"/>
      <c r="TXF358" s="255"/>
      <c r="TXM358" s="256"/>
      <c r="TXS358" s="255"/>
      <c r="TXZ358" s="256"/>
      <c r="TYF358" s="255"/>
      <c r="TYM358" s="256"/>
      <c r="TYS358" s="255"/>
      <c r="TYZ358" s="256"/>
      <c r="TZF358" s="255"/>
      <c r="TZM358" s="256"/>
      <c r="TZS358" s="255"/>
      <c r="TZZ358" s="256"/>
      <c r="UAF358" s="255"/>
      <c r="UAM358" s="256"/>
      <c r="UAS358" s="255"/>
      <c r="UAZ358" s="256"/>
      <c r="UBF358" s="255"/>
      <c r="UBM358" s="256"/>
      <c r="UBS358" s="255"/>
      <c r="UBZ358" s="256"/>
      <c r="UCF358" s="255"/>
      <c r="UCM358" s="256"/>
      <c r="UCS358" s="255"/>
      <c r="UCZ358" s="256"/>
      <c r="UDF358" s="255"/>
      <c r="UDM358" s="256"/>
      <c r="UDS358" s="255"/>
      <c r="UDZ358" s="256"/>
      <c r="UEF358" s="255"/>
      <c r="UEM358" s="256"/>
      <c r="UES358" s="255"/>
      <c r="UEZ358" s="256"/>
      <c r="UFF358" s="255"/>
      <c r="UFM358" s="256"/>
      <c r="UFS358" s="255"/>
      <c r="UFZ358" s="256"/>
      <c r="UGF358" s="255"/>
      <c r="UGM358" s="256"/>
      <c r="UGS358" s="255"/>
      <c r="UGZ358" s="256"/>
      <c r="UHF358" s="255"/>
      <c r="UHM358" s="256"/>
      <c r="UHS358" s="255"/>
      <c r="UHZ358" s="256"/>
      <c r="UIF358" s="255"/>
      <c r="UIM358" s="256"/>
      <c r="UIS358" s="255"/>
      <c r="UIZ358" s="256"/>
      <c r="UJF358" s="255"/>
      <c r="UJM358" s="256"/>
      <c r="UJS358" s="255"/>
      <c r="UJZ358" s="256"/>
      <c r="UKF358" s="255"/>
      <c r="UKM358" s="256"/>
      <c r="UKS358" s="255"/>
      <c r="UKZ358" s="256"/>
      <c r="ULF358" s="255"/>
      <c r="ULM358" s="256"/>
      <c r="ULS358" s="255"/>
      <c r="ULZ358" s="256"/>
      <c r="UMF358" s="255"/>
      <c r="UMM358" s="256"/>
      <c r="UMS358" s="255"/>
      <c r="UMZ358" s="256"/>
      <c r="UNF358" s="255"/>
      <c r="UNM358" s="256"/>
      <c r="UNS358" s="255"/>
      <c r="UNZ358" s="256"/>
      <c r="UOF358" s="255"/>
      <c r="UOM358" s="256"/>
      <c r="UOS358" s="255"/>
      <c r="UOZ358" s="256"/>
      <c r="UPF358" s="255"/>
      <c r="UPM358" s="256"/>
      <c r="UPS358" s="255"/>
      <c r="UPZ358" s="256"/>
      <c r="UQF358" s="255"/>
      <c r="UQM358" s="256"/>
      <c r="UQS358" s="255"/>
      <c r="UQZ358" s="256"/>
      <c r="URF358" s="255"/>
      <c r="URM358" s="256"/>
      <c r="URS358" s="255"/>
      <c r="URZ358" s="256"/>
      <c r="USF358" s="255"/>
      <c r="USM358" s="256"/>
      <c r="USS358" s="255"/>
      <c r="USZ358" s="256"/>
      <c r="UTF358" s="255"/>
      <c r="UTM358" s="256"/>
      <c r="UTS358" s="255"/>
      <c r="UTZ358" s="256"/>
      <c r="UUF358" s="255"/>
      <c r="UUM358" s="256"/>
      <c r="UUS358" s="255"/>
      <c r="UUZ358" s="256"/>
      <c r="UVF358" s="255"/>
      <c r="UVM358" s="256"/>
      <c r="UVS358" s="255"/>
      <c r="UVZ358" s="256"/>
      <c r="UWF358" s="255"/>
      <c r="UWM358" s="256"/>
      <c r="UWS358" s="255"/>
      <c r="UWZ358" s="256"/>
      <c r="UXF358" s="255"/>
      <c r="UXM358" s="256"/>
      <c r="UXS358" s="255"/>
      <c r="UXZ358" s="256"/>
      <c r="UYF358" s="255"/>
      <c r="UYM358" s="256"/>
      <c r="UYS358" s="255"/>
      <c r="UYZ358" s="256"/>
      <c r="UZF358" s="255"/>
      <c r="UZM358" s="256"/>
      <c r="UZS358" s="255"/>
      <c r="UZZ358" s="256"/>
      <c r="VAF358" s="255"/>
      <c r="VAM358" s="256"/>
      <c r="VAS358" s="255"/>
      <c r="VAZ358" s="256"/>
      <c r="VBF358" s="255"/>
      <c r="VBM358" s="256"/>
      <c r="VBS358" s="255"/>
      <c r="VBZ358" s="256"/>
      <c r="VCF358" s="255"/>
      <c r="VCM358" s="256"/>
      <c r="VCS358" s="255"/>
      <c r="VCZ358" s="256"/>
      <c r="VDF358" s="255"/>
      <c r="VDM358" s="256"/>
      <c r="VDS358" s="255"/>
      <c r="VDZ358" s="256"/>
      <c r="VEF358" s="255"/>
      <c r="VEM358" s="256"/>
      <c r="VES358" s="255"/>
      <c r="VEZ358" s="256"/>
      <c r="VFF358" s="255"/>
      <c r="VFM358" s="256"/>
      <c r="VFS358" s="255"/>
      <c r="VFZ358" s="256"/>
      <c r="VGF358" s="255"/>
      <c r="VGM358" s="256"/>
      <c r="VGS358" s="255"/>
      <c r="VGZ358" s="256"/>
      <c r="VHF358" s="255"/>
      <c r="VHM358" s="256"/>
      <c r="VHS358" s="255"/>
      <c r="VHZ358" s="256"/>
      <c r="VIF358" s="255"/>
      <c r="VIM358" s="256"/>
      <c r="VIS358" s="255"/>
      <c r="VIZ358" s="256"/>
      <c r="VJF358" s="255"/>
      <c r="VJM358" s="256"/>
      <c r="VJS358" s="255"/>
      <c r="VJZ358" s="256"/>
      <c r="VKF358" s="255"/>
      <c r="VKM358" s="256"/>
      <c r="VKS358" s="255"/>
      <c r="VKZ358" s="256"/>
      <c r="VLF358" s="255"/>
      <c r="VLM358" s="256"/>
      <c r="VLS358" s="255"/>
      <c r="VLZ358" s="256"/>
      <c r="VMF358" s="255"/>
      <c r="VMM358" s="256"/>
      <c r="VMS358" s="255"/>
      <c r="VMZ358" s="256"/>
      <c r="VNF358" s="255"/>
      <c r="VNM358" s="256"/>
      <c r="VNS358" s="255"/>
      <c r="VNZ358" s="256"/>
      <c r="VOF358" s="255"/>
      <c r="VOM358" s="256"/>
      <c r="VOS358" s="255"/>
      <c r="VOZ358" s="256"/>
      <c r="VPF358" s="255"/>
      <c r="VPM358" s="256"/>
      <c r="VPS358" s="255"/>
      <c r="VPZ358" s="256"/>
      <c r="VQF358" s="255"/>
      <c r="VQM358" s="256"/>
      <c r="VQS358" s="255"/>
      <c r="VQZ358" s="256"/>
      <c r="VRF358" s="255"/>
      <c r="VRM358" s="256"/>
      <c r="VRS358" s="255"/>
      <c r="VRZ358" s="256"/>
      <c r="VSF358" s="255"/>
      <c r="VSM358" s="256"/>
      <c r="VSS358" s="255"/>
      <c r="VSZ358" s="256"/>
      <c r="VTF358" s="255"/>
      <c r="VTM358" s="256"/>
      <c r="VTS358" s="255"/>
      <c r="VTZ358" s="256"/>
      <c r="VUF358" s="255"/>
      <c r="VUM358" s="256"/>
      <c r="VUS358" s="255"/>
      <c r="VUZ358" s="256"/>
      <c r="VVF358" s="255"/>
      <c r="VVM358" s="256"/>
      <c r="VVS358" s="255"/>
      <c r="VVZ358" s="256"/>
      <c r="VWF358" s="255"/>
      <c r="VWM358" s="256"/>
      <c r="VWS358" s="255"/>
      <c r="VWZ358" s="256"/>
      <c r="VXF358" s="255"/>
      <c r="VXM358" s="256"/>
      <c r="VXS358" s="255"/>
      <c r="VXZ358" s="256"/>
      <c r="VYF358" s="255"/>
      <c r="VYM358" s="256"/>
      <c r="VYS358" s="255"/>
      <c r="VYZ358" s="256"/>
      <c r="VZF358" s="255"/>
      <c r="VZM358" s="256"/>
      <c r="VZS358" s="255"/>
      <c r="VZZ358" s="256"/>
      <c r="WAF358" s="255"/>
      <c r="WAM358" s="256"/>
      <c r="WAS358" s="255"/>
      <c r="WAZ358" s="256"/>
      <c r="WBF358" s="255"/>
      <c r="WBM358" s="256"/>
      <c r="WBS358" s="255"/>
      <c r="WBZ358" s="256"/>
      <c r="WCF358" s="255"/>
      <c r="WCM358" s="256"/>
      <c r="WCS358" s="255"/>
      <c r="WCZ358" s="256"/>
      <c r="WDF358" s="255"/>
      <c r="WDM358" s="256"/>
      <c r="WDS358" s="255"/>
      <c r="WDZ358" s="256"/>
      <c r="WEF358" s="255"/>
      <c r="WEM358" s="256"/>
      <c r="WES358" s="255"/>
      <c r="WEZ358" s="256"/>
      <c r="WFF358" s="255"/>
      <c r="WFM358" s="256"/>
      <c r="WFS358" s="255"/>
      <c r="WFZ358" s="256"/>
      <c r="WGF358" s="255"/>
      <c r="WGM358" s="256"/>
      <c r="WGS358" s="255"/>
      <c r="WGZ358" s="256"/>
      <c r="WHF358" s="255"/>
      <c r="WHM358" s="256"/>
      <c r="WHS358" s="255"/>
      <c r="WHZ358" s="256"/>
      <c r="WIF358" s="255"/>
      <c r="WIM358" s="256"/>
      <c r="WIS358" s="255"/>
      <c r="WIZ358" s="256"/>
      <c r="WJF358" s="255"/>
      <c r="WJM358" s="256"/>
      <c r="WJS358" s="255"/>
      <c r="WJZ358" s="256"/>
      <c r="WKF358" s="255"/>
      <c r="WKM358" s="256"/>
      <c r="WKS358" s="255"/>
      <c r="WKZ358" s="256"/>
      <c r="WLF358" s="255"/>
      <c r="WLM358" s="256"/>
      <c r="WLS358" s="255"/>
      <c r="WLZ358" s="256"/>
      <c r="WMF358" s="255"/>
      <c r="WMM358" s="256"/>
      <c r="WMS358" s="255"/>
      <c r="WMZ358" s="256"/>
      <c r="WNF358" s="255"/>
      <c r="WNM358" s="256"/>
      <c r="WNS358" s="255"/>
      <c r="WNZ358" s="256"/>
      <c r="WOF358" s="255"/>
      <c r="WOM358" s="256"/>
      <c r="WOS358" s="255"/>
      <c r="WOZ358" s="256"/>
      <c r="WPF358" s="255"/>
      <c r="WPM358" s="256"/>
      <c r="WPS358" s="255"/>
      <c r="WPZ358" s="256"/>
      <c r="WQF358" s="255"/>
      <c r="WQM358" s="256"/>
      <c r="WQS358" s="255"/>
      <c r="WQZ358" s="256"/>
      <c r="WRF358" s="255"/>
      <c r="WRM358" s="256"/>
      <c r="WRS358" s="255"/>
      <c r="WRZ358" s="256"/>
      <c r="WSF358" s="255"/>
      <c r="WSM358" s="256"/>
      <c r="WSS358" s="255"/>
      <c r="WSZ358" s="256"/>
      <c r="WTF358" s="255"/>
      <c r="WTM358" s="256"/>
      <c r="WTS358" s="255"/>
      <c r="WTZ358" s="256"/>
      <c r="WUF358" s="255"/>
      <c r="WUM358" s="256"/>
      <c r="WUS358" s="255"/>
      <c r="WUZ358" s="256"/>
      <c r="WVF358" s="255"/>
      <c r="WVM358" s="256"/>
      <c r="WVS358" s="255"/>
      <c r="WVZ358" s="256"/>
      <c r="WWF358" s="255"/>
      <c r="WWM358" s="256"/>
      <c r="WWS358" s="255"/>
      <c r="WWZ358" s="256"/>
      <c r="WXF358" s="255"/>
      <c r="WXM358" s="256"/>
      <c r="WXS358" s="255"/>
      <c r="WXZ358" s="256"/>
      <c r="WYF358" s="255"/>
      <c r="WYM358" s="256"/>
      <c r="WYS358" s="255"/>
      <c r="WYZ358" s="256"/>
      <c r="WZF358" s="255"/>
      <c r="WZM358" s="256"/>
      <c r="WZS358" s="255"/>
      <c r="WZZ358" s="256"/>
      <c r="XAF358" s="255"/>
      <c r="XAM358" s="256"/>
      <c r="XAS358" s="255"/>
      <c r="XAZ358" s="256"/>
      <c r="XBF358" s="255"/>
      <c r="XBM358" s="256"/>
      <c r="XBS358" s="255"/>
      <c r="XBZ358" s="256"/>
      <c r="XCF358" s="255"/>
      <c r="XCM358" s="256"/>
      <c r="XCS358" s="255"/>
      <c r="XCZ358" s="256"/>
      <c r="XDF358" s="255"/>
      <c r="XDM358" s="256"/>
      <c r="XDS358" s="255"/>
      <c r="XDZ358" s="256"/>
      <c r="XEF358" s="255"/>
      <c r="XEM358" s="256"/>
      <c r="XES358" s="255"/>
      <c r="XEZ358" s="256"/>
    </row>
    <row r="359" spans="1:1020 1027:2047 2054:3068 3074:4095 4101:5115 5122:6142 6149:7163 7169:8190 8196:9210 9217:10237 10244:11264 11271:12285 12291:13312 13318:14332 14339:15359 15366:16380" ht="16.5" customHeight="1" x14ac:dyDescent="0.25">
      <c r="A359" s="11" t="s">
        <v>8894</v>
      </c>
      <c r="B359" s="10">
        <v>14178467</v>
      </c>
      <c r="C359" s="384" t="s">
        <v>58</v>
      </c>
      <c r="D359" s="11" t="s">
        <v>3744</v>
      </c>
      <c r="E359" s="11">
        <v>1276939</v>
      </c>
      <c r="F359" s="17">
        <v>45944</v>
      </c>
      <c r="G359" s="11" t="s">
        <v>5325</v>
      </c>
      <c r="J359" s="11" t="s">
        <v>8288</v>
      </c>
      <c r="K359" s="11">
        <v>11884</v>
      </c>
      <c r="M359" s="91" t="s">
        <v>12</v>
      </c>
      <c r="N359" s="91" t="s">
        <v>3578</v>
      </c>
      <c r="O359" s="91" t="s">
        <v>3579</v>
      </c>
      <c r="P359" s="91"/>
      <c r="Q359" s="91"/>
      <c r="R359" s="91" t="s">
        <v>8963</v>
      </c>
      <c r="S359" s="91"/>
      <c r="V359" s="92">
        <v>45988</v>
      </c>
      <c r="W359" s="91" t="s">
        <v>5833</v>
      </c>
      <c r="X359" s="91" t="str">
        <f t="shared" si="19"/>
        <v>2025-AR-050_14178467</v>
      </c>
      <c r="Y359" s="91"/>
      <c r="Z359" s="91"/>
      <c r="AA359" s="91"/>
      <c r="AB359" s="91" t="s">
        <v>9038</v>
      </c>
      <c r="AC359" s="91" t="s">
        <v>9039</v>
      </c>
      <c r="AD359" s="91" t="s">
        <v>9060</v>
      </c>
      <c r="AE359" s="91">
        <v>70042366</v>
      </c>
      <c r="AF359" s="91"/>
      <c r="AG359" s="91"/>
      <c r="AH359" s="91"/>
      <c r="AK359" s="249"/>
      <c r="AM359" s="91"/>
      <c r="AN359" s="91">
        <v>1004713956</v>
      </c>
    </row>
    <row r="360" spans="1:1020 1027:2047 2054:3068 3074:4095 4101:5115 5122:6142 6149:7163 7169:8190 8196:9210 9217:10237 10244:11264 11271:12285 12291:13312 13318:14332 14339:15359 15366:16380" ht="16.5" hidden="1" customHeight="1" x14ac:dyDescent="0.25">
      <c r="A360" s="11" t="s">
        <v>8895</v>
      </c>
      <c r="B360" s="11">
        <v>14178466</v>
      </c>
      <c r="C360" s="384" t="s">
        <v>58</v>
      </c>
      <c r="D360" s="11" t="s">
        <v>3744</v>
      </c>
      <c r="E360" s="11">
        <v>1276939</v>
      </c>
      <c r="F360" s="17">
        <v>45944</v>
      </c>
      <c r="G360" s="11" t="s">
        <v>5325</v>
      </c>
      <c r="J360" s="11" t="s">
        <v>8288</v>
      </c>
      <c r="K360" s="11">
        <v>13006</v>
      </c>
      <c r="M360" s="91"/>
      <c r="N360" s="91" t="s">
        <v>3578</v>
      </c>
      <c r="O360" s="91" t="s">
        <v>3579</v>
      </c>
      <c r="P360" s="91"/>
      <c r="Q360" s="91"/>
      <c r="R360" s="91" t="s">
        <v>8963</v>
      </c>
      <c r="S360" s="91"/>
      <c r="V360" s="92">
        <v>45988</v>
      </c>
      <c r="W360" s="91" t="s">
        <v>5832</v>
      </c>
      <c r="X360" s="91" t="str">
        <f t="shared" si="19"/>
        <v>2025-AR-051_14178466</v>
      </c>
      <c r="Y360" s="91"/>
      <c r="Z360" s="91"/>
      <c r="AA360" s="91"/>
      <c r="AB360" s="91" t="s">
        <v>9032</v>
      </c>
      <c r="AC360" s="91" t="s">
        <v>9033</v>
      </c>
      <c r="AD360" s="91" t="s">
        <v>9061</v>
      </c>
      <c r="AE360" s="91">
        <v>70042351</v>
      </c>
      <c r="AF360" s="91"/>
      <c r="AG360" s="91"/>
      <c r="AH360" s="91"/>
      <c r="AK360" s="249"/>
      <c r="AM360" s="91"/>
      <c r="AN360" s="91">
        <v>1004713956</v>
      </c>
    </row>
    <row r="361" spans="1:1020 1027:2047 2054:3068 3074:4095 4101:5115 5122:6142 6149:7163 7169:8190 8196:9210 9217:10237 10244:11264 11271:12285 12291:13312 13318:14332 14339:15359 15366:16380" ht="16.5" customHeight="1" x14ac:dyDescent="0.25">
      <c r="A361" s="11" t="s">
        <v>8896</v>
      </c>
      <c r="B361" s="11">
        <v>14178464</v>
      </c>
      <c r="C361" s="384" t="s">
        <v>58</v>
      </c>
      <c r="D361" s="11" t="s">
        <v>3744</v>
      </c>
      <c r="E361" s="11">
        <v>1276939</v>
      </c>
      <c r="F361" s="17">
        <v>45944</v>
      </c>
      <c r="G361" s="11" t="s">
        <v>5325</v>
      </c>
      <c r="J361" s="11" t="s">
        <v>8288</v>
      </c>
      <c r="K361" s="11">
        <v>14330</v>
      </c>
      <c r="M361" s="91" t="s">
        <v>12</v>
      </c>
      <c r="N361" s="91" t="s">
        <v>3578</v>
      </c>
      <c r="O361" s="91" t="s">
        <v>3579</v>
      </c>
      <c r="P361" s="91"/>
      <c r="Q361" s="91"/>
      <c r="R361" s="91"/>
      <c r="S361" s="91"/>
      <c r="V361" s="92">
        <v>45988</v>
      </c>
      <c r="W361" s="91" t="s">
        <v>5864</v>
      </c>
      <c r="X361" s="91" t="str">
        <f t="shared" si="19"/>
        <v>2025-AR-052_14178464</v>
      </c>
      <c r="Y361" s="91"/>
      <c r="Z361" s="91"/>
      <c r="AA361" s="91"/>
      <c r="AB361" s="91" t="s">
        <v>9022</v>
      </c>
      <c r="AC361" s="91" t="s">
        <v>9023</v>
      </c>
      <c r="AD361" s="91">
        <v>16716</v>
      </c>
      <c r="AE361" s="91">
        <v>70042359</v>
      </c>
      <c r="AF361" s="91"/>
      <c r="AG361" s="91"/>
      <c r="AH361" s="91"/>
      <c r="AK361" s="249"/>
      <c r="AM361" s="91"/>
      <c r="AN361" s="91">
        <v>1004713956</v>
      </c>
    </row>
    <row r="362" spans="1:1020 1027:2047 2054:3068 3074:4095 4101:5115 5122:6142 6149:7163 7169:8190 8196:9210 9217:10237 10244:11264 11271:12285 12291:13312 13318:14332 14339:15359 15366:16380" ht="16.5" customHeight="1" x14ac:dyDescent="0.25">
      <c r="A362" s="11" t="s">
        <v>8897</v>
      </c>
      <c r="B362" s="11">
        <v>14178468</v>
      </c>
      <c r="C362" s="384" t="s">
        <v>58</v>
      </c>
      <c r="D362" s="11" t="s">
        <v>3744</v>
      </c>
      <c r="E362" s="11">
        <v>1276939</v>
      </c>
      <c r="F362" s="17">
        <v>45944</v>
      </c>
      <c r="G362" s="11" t="s">
        <v>5325</v>
      </c>
      <c r="J362" s="11" t="s">
        <v>8288</v>
      </c>
      <c r="K362" s="11">
        <v>13870</v>
      </c>
      <c r="M362" s="91" t="s">
        <v>12</v>
      </c>
      <c r="N362" s="91" t="s">
        <v>3578</v>
      </c>
      <c r="O362" s="91" t="s">
        <v>3597</v>
      </c>
      <c r="P362" s="91"/>
      <c r="Q362" s="91"/>
      <c r="R362" s="91" t="s">
        <v>8963</v>
      </c>
      <c r="S362" s="91"/>
      <c r="V362" s="92">
        <v>45988</v>
      </c>
      <c r="W362" s="91" t="s">
        <v>5835</v>
      </c>
      <c r="X362" s="91" t="str">
        <f t="shared" si="19"/>
        <v>2025-AR-053_14178468</v>
      </c>
      <c r="Y362" s="91"/>
      <c r="Z362" s="91"/>
      <c r="AA362" s="91"/>
      <c r="AB362" s="91" t="s">
        <v>9030</v>
      </c>
      <c r="AC362" s="91" t="s">
        <v>9031</v>
      </c>
      <c r="AD362" s="91" t="s">
        <v>9062</v>
      </c>
      <c r="AE362" s="91">
        <v>70042367</v>
      </c>
      <c r="AF362" s="91"/>
      <c r="AG362" s="91"/>
      <c r="AH362" s="91"/>
      <c r="AK362" s="249"/>
      <c r="AM362" s="91"/>
      <c r="AN362" s="91">
        <v>1004713956</v>
      </c>
    </row>
    <row r="363" spans="1:1020 1027:2047 2054:3068 3074:4095 4101:5115 5122:6142 6149:7163 7169:8190 8196:9210 9217:10237 10244:11264 11271:12285 12291:13312 13318:14332 14339:15359 15366:16380" ht="16.5" customHeight="1" x14ac:dyDescent="0.25">
      <c r="A363" s="11" t="s">
        <v>8898</v>
      </c>
      <c r="B363" s="11">
        <v>14178463</v>
      </c>
      <c r="C363" s="384" t="s">
        <v>58</v>
      </c>
      <c r="D363" s="11" t="s">
        <v>3744</v>
      </c>
      <c r="E363" s="11">
        <v>1276939</v>
      </c>
      <c r="F363" s="17">
        <v>45944</v>
      </c>
      <c r="G363" s="11" t="s">
        <v>5325</v>
      </c>
      <c r="J363" s="11" t="s">
        <v>8288</v>
      </c>
      <c r="K363" s="11">
        <v>14072</v>
      </c>
      <c r="M363" s="91" t="s">
        <v>12</v>
      </c>
      <c r="N363" s="91" t="s">
        <v>3578</v>
      </c>
      <c r="O363" s="91" t="s">
        <v>3597</v>
      </c>
      <c r="P363" s="91"/>
      <c r="Q363" s="91"/>
      <c r="R363" s="91" t="s">
        <v>8963</v>
      </c>
      <c r="S363" s="91"/>
      <c r="V363" s="92">
        <v>45988</v>
      </c>
      <c r="W363" s="91" t="s">
        <v>5839</v>
      </c>
      <c r="X363" s="91" t="str">
        <f t="shared" si="19"/>
        <v>2025-AR-054_14178463</v>
      </c>
      <c r="Y363" s="91"/>
      <c r="Z363" s="91"/>
      <c r="AA363" s="91"/>
      <c r="AB363" s="91" t="s">
        <v>9040</v>
      </c>
      <c r="AC363" s="91" t="s">
        <v>9041</v>
      </c>
      <c r="AD363" s="91" t="s">
        <v>9063</v>
      </c>
      <c r="AE363" s="91">
        <v>70042368</v>
      </c>
      <c r="AF363" s="91"/>
      <c r="AG363" s="91"/>
      <c r="AH363" s="91"/>
      <c r="AK363" s="249"/>
      <c r="AM363" s="91"/>
      <c r="AN363" s="91">
        <v>1004713956</v>
      </c>
    </row>
    <row r="364" spans="1:1020 1027:2047 2054:3068 3074:4095 4101:5115 5122:6142 6149:7163 7169:8190 8196:9210 9217:10237 10244:11264 11271:12285 12291:13312 13318:14332 14339:15359 15366:16380" ht="16.5" customHeight="1" x14ac:dyDescent="0.25">
      <c r="A364" s="11" t="s">
        <v>8899</v>
      </c>
      <c r="B364" s="11">
        <v>14190169</v>
      </c>
      <c r="C364" s="384" t="s">
        <v>58</v>
      </c>
      <c r="D364" s="11" t="s">
        <v>3744</v>
      </c>
      <c r="E364" s="11">
        <v>1276939</v>
      </c>
      <c r="F364" s="17">
        <v>45944</v>
      </c>
      <c r="G364" s="11" t="s">
        <v>5325</v>
      </c>
      <c r="J364" s="11" t="s">
        <v>8288</v>
      </c>
      <c r="K364" s="11">
        <v>14274</v>
      </c>
      <c r="M364" s="91" t="s">
        <v>12</v>
      </c>
      <c r="N364" s="91" t="s">
        <v>3578</v>
      </c>
      <c r="O364" s="91" t="s">
        <v>3579</v>
      </c>
      <c r="P364" s="91"/>
      <c r="Q364" s="91"/>
      <c r="R364" s="91" t="s">
        <v>8963</v>
      </c>
      <c r="S364" s="91"/>
      <c r="U364" s="11" t="s">
        <v>2625</v>
      </c>
      <c r="V364" s="92">
        <v>45988</v>
      </c>
      <c r="W364" s="91" t="s">
        <v>5882</v>
      </c>
      <c r="X364" s="91" t="str">
        <f t="shared" si="19"/>
        <v>2025-AR-055_14190169</v>
      </c>
      <c r="Y364" s="91"/>
      <c r="Z364" s="91"/>
      <c r="AA364" s="91"/>
      <c r="AB364" s="91" t="s">
        <v>9024</v>
      </c>
      <c r="AC364" s="91" t="s">
        <v>9025</v>
      </c>
      <c r="AD364" s="91">
        <v>16717</v>
      </c>
      <c r="AE364" s="91">
        <v>70042344</v>
      </c>
      <c r="AF364" s="91"/>
      <c r="AG364" s="91"/>
      <c r="AH364" s="91"/>
      <c r="AK364" s="249"/>
      <c r="AM364" s="91"/>
      <c r="AN364" s="91">
        <v>1004713959</v>
      </c>
    </row>
    <row r="365" spans="1:1020 1027:2047 2054:3068 3074:4095 4101:5115 5122:6142 6149:7163 7169:8190 8196:9210 9217:10237 10244:11264 11271:12285 12291:13312 13318:14332 14339:15359 15366:16380" s="254" customFormat="1" ht="16.5" hidden="1" customHeight="1" x14ac:dyDescent="0.25">
      <c r="A365" s="254" t="s">
        <v>8900</v>
      </c>
      <c r="B365" s="254" t="s">
        <v>8864</v>
      </c>
      <c r="C365" s="386" t="s">
        <v>5328</v>
      </c>
      <c r="D365" s="254" t="s">
        <v>3837</v>
      </c>
      <c r="E365" s="254">
        <v>882281</v>
      </c>
      <c r="F365" s="255">
        <v>45944</v>
      </c>
      <c r="G365" s="254" t="s">
        <v>5325</v>
      </c>
      <c r="J365" s="254" t="s">
        <v>506</v>
      </c>
      <c r="K365" s="254">
        <v>800</v>
      </c>
      <c r="M365" s="256" t="s">
        <v>12</v>
      </c>
      <c r="N365" s="254" t="s">
        <v>937</v>
      </c>
      <c r="O365" s="254" t="s">
        <v>937</v>
      </c>
      <c r="S365" s="255"/>
      <c r="V365" s="255">
        <v>45988</v>
      </c>
      <c r="W365" s="254" t="s">
        <v>7033</v>
      </c>
      <c r="X365" s="254" t="str">
        <f t="shared" si="19"/>
        <v>2025-AR-056_13186642R1</v>
      </c>
      <c r="Z365" s="256"/>
      <c r="AB365" s="254" t="s">
        <v>9056</v>
      </c>
      <c r="AC365" s="254" t="s">
        <v>9057</v>
      </c>
      <c r="AF365" s="255"/>
      <c r="AM365" s="256"/>
      <c r="AN365" s="254">
        <v>1004713959</v>
      </c>
      <c r="AS365" s="255"/>
      <c r="AZ365" s="256"/>
      <c r="BF365" s="255"/>
      <c r="BM365" s="256"/>
      <c r="BS365" s="255"/>
      <c r="BZ365" s="256"/>
      <c r="CF365" s="255"/>
      <c r="CM365" s="256"/>
      <c r="CS365" s="255"/>
      <c r="CZ365" s="256"/>
      <c r="DF365" s="255"/>
      <c r="DM365" s="256"/>
      <c r="DS365" s="255"/>
      <c r="DZ365" s="256"/>
      <c r="EF365" s="255"/>
      <c r="EM365" s="256"/>
      <c r="ES365" s="255"/>
      <c r="EZ365" s="256"/>
      <c r="FF365" s="255"/>
      <c r="FM365" s="256"/>
      <c r="FS365" s="255"/>
      <c r="FZ365" s="256"/>
      <c r="GF365" s="255"/>
      <c r="GM365" s="256"/>
      <c r="GS365" s="255"/>
      <c r="GZ365" s="256"/>
      <c r="HF365" s="255"/>
      <c r="HM365" s="256"/>
      <c r="HS365" s="255"/>
      <c r="HZ365" s="256"/>
      <c r="IF365" s="255"/>
      <c r="IM365" s="256"/>
      <c r="IS365" s="255"/>
      <c r="IZ365" s="256"/>
      <c r="JF365" s="255"/>
      <c r="JM365" s="256"/>
      <c r="JS365" s="255"/>
      <c r="JZ365" s="256"/>
      <c r="KF365" s="255"/>
      <c r="KM365" s="256"/>
      <c r="KS365" s="255"/>
      <c r="KZ365" s="256"/>
      <c r="LF365" s="255"/>
      <c r="LM365" s="256"/>
      <c r="LS365" s="255"/>
      <c r="LZ365" s="256"/>
      <c r="MF365" s="255"/>
      <c r="MM365" s="256"/>
      <c r="MS365" s="255"/>
      <c r="MZ365" s="256"/>
      <c r="NF365" s="255"/>
      <c r="NM365" s="256"/>
      <c r="NS365" s="255"/>
      <c r="NZ365" s="256"/>
      <c r="OF365" s="255"/>
      <c r="OM365" s="256"/>
      <c r="OS365" s="255"/>
      <c r="OZ365" s="256"/>
      <c r="PF365" s="255"/>
      <c r="PM365" s="256"/>
      <c r="PS365" s="255"/>
      <c r="PZ365" s="256"/>
      <c r="QF365" s="255"/>
      <c r="QM365" s="256"/>
      <c r="QS365" s="255"/>
      <c r="QZ365" s="256"/>
      <c r="RF365" s="255"/>
      <c r="RM365" s="256"/>
      <c r="RS365" s="255"/>
      <c r="RZ365" s="256"/>
      <c r="SF365" s="255"/>
      <c r="SM365" s="256"/>
      <c r="SS365" s="255"/>
      <c r="SZ365" s="256"/>
      <c r="TF365" s="255"/>
      <c r="TM365" s="256"/>
      <c r="TS365" s="255"/>
      <c r="TZ365" s="256"/>
      <c r="UF365" s="255"/>
      <c r="UM365" s="256"/>
      <c r="US365" s="255"/>
      <c r="UZ365" s="256"/>
      <c r="VF365" s="255"/>
      <c r="VM365" s="256"/>
      <c r="VS365" s="255"/>
      <c r="VZ365" s="256"/>
      <c r="WF365" s="255"/>
      <c r="WM365" s="256"/>
      <c r="WS365" s="255"/>
      <c r="WZ365" s="256"/>
      <c r="XF365" s="255"/>
      <c r="XM365" s="256"/>
      <c r="XS365" s="255"/>
      <c r="XZ365" s="256"/>
      <c r="YF365" s="255"/>
      <c r="YM365" s="256"/>
      <c r="YS365" s="255"/>
      <c r="YZ365" s="256"/>
      <c r="ZF365" s="255"/>
      <c r="ZM365" s="256"/>
      <c r="ZS365" s="255"/>
      <c r="ZZ365" s="256"/>
      <c r="AAF365" s="255"/>
      <c r="AAM365" s="256"/>
      <c r="AAS365" s="255"/>
      <c r="AAZ365" s="256"/>
      <c r="ABF365" s="255"/>
      <c r="ABM365" s="256"/>
      <c r="ABS365" s="255"/>
      <c r="ABZ365" s="256"/>
      <c r="ACF365" s="255"/>
      <c r="ACM365" s="256"/>
      <c r="ACS365" s="255"/>
      <c r="ACZ365" s="256"/>
      <c r="ADF365" s="255"/>
      <c r="ADM365" s="256"/>
      <c r="ADS365" s="255"/>
      <c r="ADZ365" s="256"/>
      <c r="AEF365" s="255"/>
      <c r="AEM365" s="256"/>
      <c r="AES365" s="255"/>
      <c r="AEZ365" s="256"/>
      <c r="AFF365" s="255"/>
      <c r="AFM365" s="256"/>
      <c r="AFS365" s="255"/>
      <c r="AFZ365" s="256"/>
      <c r="AGF365" s="255"/>
      <c r="AGM365" s="256"/>
      <c r="AGS365" s="255"/>
      <c r="AGZ365" s="256"/>
      <c r="AHF365" s="255"/>
      <c r="AHM365" s="256"/>
      <c r="AHS365" s="255"/>
      <c r="AHZ365" s="256"/>
      <c r="AIF365" s="255"/>
      <c r="AIM365" s="256"/>
      <c r="AIS365" s="255"/>
      <c r="AIZ365" s="256"/>
      <c r="AJF365" s="255"/>
      <c r="AJM365" s="256"/>
      <c r="AJS365" s="255"/>
      <c r="AJZ365" s="256"/>
      <c r="AKF365" s="255"/>
      <c r="AKM365" s="256"/>
      <c r="AKS365" s="255"/>
      <c r="AKZ365" s="256"/>
      <c r="ALF365" s="255"/>
      <c r="ALM365" s="256"/>
      <c r="ALS365" s="255"/>
      <c r="ALZ365" s="256"/>
      <c r="AMF365" s="255"/>
      <c r="AMM365" s="256"/>
      <c r="AMS365" s="255"/>
      <c r="AMZ365" s="256"/>
      <c r="ANF365" s="255"/>
      <c r="ANM365" s="256"/>
      <c r="ANS365" s="255"/>
      <c r="ANZ365" s="256"/>
      <c r="AOF365" s="255"/>
      <c r="AOM365" s="256"/>
      <c r="AOS365" s="255"/>
      <c r="AOZ365" s="256"/>
      <c r="APF365" s="255"/>
      <c r="APM365" s="256"/>
      <c r="APS365" s="255"/>
      <c r="APZ365" s="256"/>
      <c r="AQF365" s="255"/>
      <c r="AQM365" s="256"/>
      <c r="AQS365" s="255"/>
      <c r="AQZ365" s="256"/>
      <c r="ARF365" s="255"/>
      <c r="ARM365" s="256"/>
      <c r="ARS365" s="255"/>
      <c r="ARZ365" s="256"/>
      <c r="ASF365" s="255"/>
      <c r="ASM365" s="256"/>
      <c r="ASS365" s="255"/>
      <c r="ASZ365" s="256"/>
      <c r="ATF365" s="255"/>
      <c r="ATM365" s="256"/>
      <c r="ATS365" s="255"/>
      <c r="ATZ365" s="256"/>
      <c r="AUF365" s="255"/>
      <c r="AUM365" s="256"/>
      <c r="AUS365" s="255"/>
      <c r="AUZ365" s="256"/>
      <c r="AVF365" s="255"/>
      <c r="AVM365" s="256"/>
      <c r="AVS365" s="255"/>
      <c r="AVZ365" s="256"/>
      <c r="AWF365" s="255"/>
      <c r="AWM365" s="256"/>
      <c r="AWS365" s="255"/>
      <c r="AWZ365" s="256"/>
      <c r="AXF365" s="255"/>
      <c r="AXM365" s="256"/>
      <c r="AXS365" s="255"/>
      <c r="AXZ365" s="256"/>
      <c r="AYF365" s="255"/>
      <c r="AYM365" s="256"/>
      <c r="AYS365" s="255"/>
      <c r="AYZ365" s="256"/>
      <c r="AZF365" s="255"/>
      <c r="AZM365" s="256"/>
      <c r="AZS365" s="255"/>
      <c r="AZZ365" s="256"/>
      <c r="BAF365" s="255"/>
      <c r="BAM365" s="256"/>
      <c r="BAS365" s="255"/>
      <c r="BAZ365" s="256"/>
      <c r="BBF365" s="255"/>
      <c r="BBM365" s="256"/>
      <c r="BBS365" s="255"/>
      <c r="BBZ365" s="256"/>
      <c r="BCF365" s="255"/>
      <c r="BCM365" s="256"/>
      <c r="BCS365" s="255"/>
      <c r="BCZ365" s="256"/>
      <c r="BDF365" s="255"/>
      <c r="BDM365" s="256"/>
      <c r="BDS365" s="255"/>
      <c r="BDZ365" s="256"/>
      <c r="BEF365" s="255"/>
      <c r="BEM365" s="256"/>
      <c r="BES365" s="255"/>
      <c r="BEZ365" s="256"/>
      <c r="BFF365" s="255"/>
      <c r="BFM365" s="256"/>
      <c r="BFS365" s="255"/>
      <c r="BFZ365" s="256"/>
      <c r="BGF365" s="255"/>
      <c r="BGM365" s="256"/>
      <c r="BGS365" s="255"/>
      <c r="BGZ365" s="256"/>
      <c r="BHF365" s="255"/>
      <c r="BHM365" s="256"/>
      <c r="BHS365" s="255"/>
      <c r="BHZ365" s="256"/>
      <c r="BIF365" s="255"/>
      <c r="BIM365" s="256"/>
      <c r="BIS365" s="255"/>
      <c r="BIZ365" s="256"/>
      <c r="BJF365" s="255"/>
      <c r="BJM365" s="256"/>
      <c r="BJS365" s="255"/>
      <c r="BJZ365" s="256"/>
      <c r="BKF365" s="255"/>
      <c r="BKM365" s="256"/>
      <c r="BKS365" s="255"/>
      <c r="BKZ365" s="256"/>
      <c r="BLF365" s="255"/>
      <c r="BLM365" s="256"/>
      <c r="BLS365" s="255"/>
      <c r="BLZ365" s="256"/>
      <c r="BMF365" s="255"/>
      <c r="BMM365" s="256"/>
      <c r="BMS365" s="255"/>
      <c r="BMZ365" s="256"/>
      <c r="BNF365" s="255"/>
      <c r="BNM365" s="256"/>
      <c r="BNS365" s="255"/>
      <c r="BNZ365" s="256"/>
      <c r="BOF365" s="255"/>
      <c r="BOM365" s="256"/>
      <c r="BOS365" s="255"/>
      <c r="BOZ365" s="256"/>
      <c r="BPF365" s="255"/>
      <c r="BPM365" s="256"/>
      <c r="BPS365" s="255"/>
      <c r="BPZ365" s="256"/>
      <c r="BQF365" s="255"/>
      <c r="BQM365" s="256"/>
      <c r="BQS365" s="255"/>
      <c r="BQZ365" s="256"/>
      <c r="BRF365" s="255"/>
      <c r="BRM365" s="256"/>
      <c r="BRS365" s="255"/>
      <c r="BRZ365" s="256"/>
      <c r="BSF365" s="255"/>
      <c r="BSM365" s="256"/>
      <c r="BSS365" s="255"/>
      <c r="BSZ365" s="256"/>
      <c r="BTF365" s="255"/>
      <c r="BTM365" s="256"/>
      <c r="BTS365" s="255"/>
      <c r="BTZ365" s="256"/>
      <c r="BUF365" s="255"/>
      <c r="BUM365" s="256"/>
      <c r="BUS365" s="255"/>
      <c r="BUZ365" s="256"/>
      <c r="BVF365" s="255"/>
      <c r="BVM365" s="256"/>
      <c r="BVS365" s="255"/>
      <c r="BVZ365" s="256"/>
      <c r="BWF365" s="255"/>
      <c r="BWM365" s="256"/>
      <c r="BWS365" s="255"/>
      <c r="BWZ365" s="256"/>
      <c r="BXF365" s="255"/>
      <c r="BXM365" s="256"/>
      <c r="BXS365" s="255"/>
      <c r="BXZ365" s="256"/>
      <c r="BYF365" s="255"/>
      <c r="BYM365" s="256"/>
      <c r="BYS365" s="255"/>
      <c r="BYZ365" s="256"/>
      <c r="BZF365" s="255"/>
      <c r="BZM365" s="256"/>
      <c r="BZS365" s="255"/>
      <c r="BZZ365" s="256"/>
      <c r="CAF365" s="255"/>
      <c r="CAM365" s="256"/>
      <c r="CAS365" s="255"/>
      <c r="CAZ365" s="256"/>
      <c r="CBF365" s="255"/>
      <c r="CBM365" s="256"/>
      <c r="CBS365" s="255"/>
      <c r="CBZ365" s="256"/>
      <c r="CCF365" s="255"/>
      <c r="CCM365" s="256"/>
      <c r="CCS365" s="255"/>
      <c r="CCZ365" s="256"/>
      <c r="CDF365" s="255"/>
      <c r="CDM365" s="256"/>
      <c r="CDS365" s="255"/>
      <c r="CDZ365" s="256"/>
      <c r="CEF365" s="255"/>
      <c r="CEM365" s="256"/>
      <c r="CES365" s="255"/>
      <c r="CEZ365" s="256"/>
      <c r="CFF365" s="255"/>
      <c r="CFM365" s="256"/>
      <c r="CFS365" s="255"/>
      <c r="CFZ365" s="256"/>
      <c r="CGF365" s="255"/>
      <c r="CGM365" s="256"/>
      <c r="CGS365" s="255"/>
      <c r="CGZ365" s="256"/>
      <c r="CHF365" s="255"/>
      <c r="CHM365" s="256"/>
      <c r="CHS365" s="255"/>
      <c r="CHZ365" s="256"/>
      <c r="CIF365" s="255"/>
      <c r="CIM365" s="256"/>
      <c r="CIS365" s="255"/>
      <c r="CIZ365" s="256"/>
      <c r="CJF365" s="255"/>
      <c r="CJM365" s="256"/>
      <c r="CJS365" s="255"/>
      <c r="CJZ365" s="256"/>
      <c r="CKF365" s="255"/>
      <c r="CKM365" s="256"/>
      <c r="CKS365" s="255"/>
      <c r="CKZ365" s="256"/>
      <c r="CLF365" s="255"/>
      <c r="CLM365" s="256"/>
      <c r="CLS365" s="255"/>
      <c r="CLZ365" s="256"/>
      <c r="CMF365" s="255"/>
      <c r="CMM365" s="256"/>
      <c r="CMS365" s="255"/>
      <c r="CMZ365" s="256"/>
      <c r="CNF365" s="255"/>
      <c r="CNM365" s="256"/>
      <c r="CNS365" s="255"/>
      <c r="CNZ365" s="256"/>
      <c r="COF365" s="255"/>
      <c r="COM365" s="256"/>
      <c r="COS365" s="255"/>
      <c r="COZ365" s="256"/>
      <c r="CPF365" s="255"/>
      <c r="CPM365" s="256"/>
      <c r="CPS365" s="255"/>
      <c r="CPZ365" s="256"/>
      <c r="CQF365" s="255"/>
      <c r="CQM365" s="256"/>
      <c r="CQS365" s="255"/>
      <c r="CQZ365" s="256"/>
      <c r="CRF365" s="255"/>
      <c r="CRM365" s="256"/>
      <c r="CRS365" s="255"/>
      <c r="CRZ365" s="256"/>
      <c r="CSF365" s="255"/>
      <c r="CSM365" s="256"/>
      <c r="CSS365" s="255"/>
      <c r="CSZ365" s="256"/>
      <c r="CTF365" s="255"/>
      <c r="CTM365" s="256"/>
      <c r="CTS365" s="255"/>
      <c r="CTZ365" s="256"/>
      <c r="CUF365" s="255"/>
      <c r="CUM365" s="256"/>
      <c r="CUS365" s="255"/>
      <c r="CUZ365" s="256"/>
      <c r="CVF365" s="255"/>
      <c r="CVM365" s="256"/>
      <c r="CVS365" s="255"/>
      <c r="CVZ365" s="256"/>
      <c r="CWF365" s="255"/>
      <c r="CWM365" s="256"/>
      <c r="CWS365" s="255"/>
      <c r="CWZ365" s="256"/>
      <c r="CXF365" s="255"/>
      <c r="CXM365" s="256"/>
      <c r="CXS365" s="255"/>
      <c r="CXZ365" s="256"/>
      <c r="CYF365" s="255"/>
      <c r="CYM365" s="256"/>
      <c r="CYS365" s="255"/>
      <c r="CYZ365" s="256"/>
      <c r="CZF365" s="255"/>
      <c r="CZM365" s="256"/>
      <c r="CZS365" s="255"/>
      <c r="CZZ365" s="256"/>
      <c r="DAF365" s="255"/>
      <c r="DAM365" s="256"/>
      <c r="DAS365" s="255"/>
      <c r="DAZ365" s="256"/>
      <c r="DBF365" s="255"/>
      <c r="DBM365" s="256"/>
      <c r="DBS365" s="255"/>
      <c r="DBZ365" s="256"/>
      <c r="DCF365" s="255"/>
      <c r="DCM365" s="256"/>
      <c r="DCS365" s="255"/>
      <c r="DCZ365" s="256"/>
      <c r="DDF365" s="255"/>
      <c r="DDM365" s="256"/>
      <c r="DDS365" s="255"/>
      <c r="DDZ365" s="256"/>
      <c r="DEF365" s="255"/>
      <c r="DEM365" s="256"/>
      <c r="DES365" s="255"/>
      <c r="DEZ365" s="256"/>
      <c r="DFF365" s="255"/>
      <c r="DFM365" s="256"/>
      <c r="DFS365" s="255"/>
      <c r="DFZ365" s="256"/>
      <c r="DGF365" s="255"/>
      <c r="DGM365" s="256"/>
      <c r="DGS365" s="255"/>
      <c r="DGZ365" s="256"/>
      <c r="DHF365" s="255"/>
      <c r="DHM365" s="256"/>
      <c r="DHS365" s="255"/>
      <c r="DHZ365" s="256"/>
      <c r="DIF365" s="255"/>
      <c r="DIM365" s="256"/>
      <c r="DIS365" s="255"/>
      <c r="DIZ365" s="256"/>
      <c r="DJF365" s="255"/>
      <c r="DJM365" s="256"/>
      <c r="DJS365" s="255"/>
      <c r="DJZ365" s="256"/>
      <c r="DKF365" s="255"/>
      <c r="DKM365" s="256"/>
      <c r="DKS365" s="255"/>
      <c r="DKZ365" s="256"/>
      <c r="DLF365" s="255"/>
      <c r="DLM365" s="256"/>
      <c r="DLS365" s="255"/>
      <c r="DLZ365" s="256"/>
      <c r="DMF365" s="255"/>
      <c r="DMM365" s="256"/>
      <c r="DMS365" s="255"/>
      <c r="DMZ365" s="256"/>
      <c r="DNF365" s="255"/>
      <c r="DNM365" s="256"/>
      <c r="DNS365" s="255"/>
      <c r="DNZ365" s="256"/>
      <c r="DOF365" s="255"/>
      <c r="DOM365" s="256"/>
      <c r="DOS365" s="255"/>
      <c r="DOZ365" s="256"/>
      <c r="DPF365" s="255"/>
      <c r="DPM365" s="256"/>
      <c r="DPS365" s="255"/>
      <c r="DPZ365" s="256"/>
      <c r="DQF365" s="255"/>
      <c r="DQM365" s="256"/>
      <c r="DQS365" s="255"/>
      <c r="DQZ365" s="256"/>
      <c r="DRF365" s="255"/>
      <c r="DRM365" s="256"/>
      <c r="DRS365" s="255"/>
      <c r="DRZ365" s="256"/>
      <c r="DSF365" s="255"/>
      <c r="DSM365" s="256"/>
      <c r="DSS365" s="255"/>
      <c r="DSZ365" s="256"/>
      <c r="DTF365" s="255"/>
      <c r="DTM365" s="256"/>
      <c r="DTS365" s="255"/>
      <c r="DTZ365" s="256"/>
      <c r="DUF365" s="255"/>
      <c r="DUM365" s="256"/>
      <c r="DUS365" s="255"/>
      <c r="DUZ365" s="256"/>
      <c r="DVF365" s="255"/>
      <c r="DVM365" s="256"/>
      <c r="DVS365" s="255"/>
      <c r="DVZ365" s="256"/>
      <c r="DWF365" s="255"/>
      <c r="DWM365" s="256"/>
      <c r="DWS365" s="255"/>
      <c r="DWZ365" s="256"/>
      <c r="DXF365" s="255"/>
      <c r="DXM365" s="256"/>
      <c r="DXS365" s="255"/>
      <c r="DXZ365" s="256"/>
      <c r="DYF365" s="255"/>
      <c r="DYM365" s="256"/>
      <c r="DYS365" s="255"/>
      <c r="DYZ365" s="256"/>
      <c r="DZF365" s="255"/>
      <c r="DZM365" s="256"/>
      <c r="DZS365" s="255"/>
      <c r="DZZ365" s="256"/>
      <c r="EAF365" s="255"/>
      <c r="EAM365" s="256"/>
      <c r="EAS365" s="255"/>
      <c r="EAZ365" s="256"/>
      <c r="EBF365" s="255"/>
      <c r="EBM365" s="256"/>
      <c r="EBS365" s="255"/>
      <c r="EBZ365" s="256"/>
      <c r="ECF365" s="255"/>
      <c r="ECM365" s="256"/>
      <c r="ECS365" s="255"/>
      <c r="ECZ365" s="256"/>
      <c r="EDF365" s="255"/>
      <c r="EDM365" s="256"/>
      <c r="EDS365" s="255"/>
      <c r="EDZ365" s="256"/>
      <c r="EEF365" s="255"/>
      <c r="EEM365" s="256"/>
      <c r="EES365" s="255"/>
      <c r="EEZ365" s="256"/>
      <c r="EFF365" s="255"/>
      <c r="EFM365" s="256"/>
      <c r="EFS365" s="255"/>
      <c r="EFZ365" s="256"/>
      <c r="EGF365" s="255"/>
      <c r="EGM365" s="256"/>
      <c r="EGS365" s="255"/>
      <c r="EGZ365" s="256"/>
      <c r="EHF365" s="255"/>
      <c r="EHM365" s="256"/>
      <c r="EHS365" s="255"/>
      <c r="EHZ365" s="256"/>
      <c r="EIF365" s="255"/>
      <c r="EIM365" s="256"/>
      <c r="EIS365" s="255"/>
      <c r="EIZ365" s="256"/>
      <c r="EJF365" s="255"/>
      <c r="EJM365" s="256"/>
      <c r="EJS365" s="255"/>
      <c r="EJZ365" s="256"/>
      <c r="EKF365" s="255"/>
      <c r="EKM365" s="256"/>
      <c r="EKS365" s="255"/>
      <c r="EKZ365" s="256"/>
      <c r="ELF365" s="255"/>
      <c r="ELM365" s="256"/>
      <c r="ELS365" s="255"/>
      <c r="ELZ365" s="256"/>
      <c r="EMF365" s="255"/>
      <c r="EMM365" s="256"/>
      <c r="EMS365" s="255"/>
      <c r="EMZ365" s="256"/>
      <c r="ENF365" s="255"/>
      <c r="ENM365" s="256"/>
      <c r="ENS365" s="255"/>
      <c r="ENZ365" s="256"/>
      <c r="EOF365" s="255"/>
      <c r="EOM365" s="256"/>
      <c r="EOS365" s="255"/>
      <c r="EOZ365" s="256"/>
      <c r="EPF365" s="255"/>
      <c r="EPM365" s="256"/>
      <c r="EPS365" s="255"/>
      <c r="EPZ365" s="256"/>
      <c r="EQF365" s="255"/>
      <c r="EQM365" s="256"/>
      <c r="EQS365" s="255"/>
      <c r="EQZ365" s="256"/>
      <c r="ERF365" s="255"/>
      <c r="ERM365" s="256"/>
      <c r="ERS365" s="255"/>
      <c r="ERZ365" s="256"/>
      <c r="ESF365" s="255"/>
      <c r="ESM365" s="256"/>
      <c r="ESS365" s="255"/>
      <c r="ESZ365" s="256"/>
      <c r="ETF365" s="255"/>
      <c r="ETM365" s="256"/>
      <c r="ETS365" s="255"/>
      <c r="ETZ365" s="256"/>
      <c r="EUF365" s="255"/>
      <c r="EUM365" s="256"/>
      <c r="EUS365" s="255"/>
      <c r="EUZ365" s="256"/>
      <c r="EVF365" s="255"/>
      <c r="EVM365" s="256"/>
      <c r="EVS365" s="255"/>
      <c r="EVZ365" s="256"/>
      <c r="EWF365" s="255"/>
      <c r="EWM365" s="256"/>
      <c r="EWS365" s="255"/>
      <c r="EWZ365" s="256"/>
      <c r="EXF365" s="255"/>
      <c r="EXM365" s="256"/>
      <c r="EXS365" s="255"/>
      <c r="EXZ365" s="256"/>
      <c r="EYF365" s="255"/>
      <c r="EYM365" s="256"/>
      <c r="EYS365" s="255"/>
      <c r="EYZ365" s="256"/>
      <c r="EZF365" s="255"/>
      <c r="EZM365" s="256"/>
      <c r="EZS365" s="255"/>
      <c r="EZZ365" s="256"/>
      <c r="FAF365" s="255"/>
      <c r="FAM365" s="256"/>
      <c r="FAS365" s="255"/>
      <c r="FAZ365" s="256"/>
      <c r="FBF365" s="255"/>
      <c r="FBM365" s="256"/>
      <c r="FBS365" s="255"/>
      <c r="FBZ365" s="256"/>
      <c r="FCF365" s="255"/>
      <c r="FCM365" s="256"/>
      <c r="FCS365" s="255"/>
      <c r="FCZ365" s="256"/>
      <c r="FDF365" s="255"/>
      <c r="FDM365" s="256"/>
      <c r="FDS365" s="255"/>
      <c r="FDZ365" s="256"/>
      <c r="FEF365" s="255"/>
      <c r="FEM365" s="256"/>
      <c r="FES365" s="255"/>
      <c r="FEZ365" s="256"/>
      <c r="FFF365" s="255"/>
      <c r="FFM365" s="256"/>
      <c r="FFS365" s="255"/>
      <c r="FFZ365" s="256"/>
      <c r="FGF365" s="255"/>
      <c r="FGM365" s="256"/>
      <c r="FGS365" s="255"/>
      <c r="FGZ365" s="256"/>
      <c r="FHF365" s="255"/>
      <c r="FHM365" s="256"/>
      <c r="FHS365" s="255"/>
      <c r="FHZ365" s="256"/>
      <c r="FIF365" s="255"/>
      <c r="FIM365" s="256"/>
      <c r="FIS365" s="255"/>
      <c r="FIZ365" s="256"/>
      <c r="FJF365" s="255"/>
      <c r="FJM365" s="256"/>
      <c r="FJS365" s="255"/>
      <c r="FJZ365" s="256"/>
      <c r="FKF365" s="255"/>
      <c r="FKM365" s="256"/>
      <c r="FKS365" s="255"/>
      <c r="FKZ365" s="256"/>
      <c r="FLF365" s="255"/>
      <c r="FLM365" s="256"/>
      <c r="FLS365" s="255"/>
      <c r="FLZ365" s="256"/>
      <c r="FMF365" s="255"/>
      <c r="FMM365" s="256"/>
      <c r="FMS365" s="255"/>
      <c r="FMZ365" s="256"/>
      <c r="FNF365" s="255"/>
      <c r="FNM365" s="256"/>
      <c r="FNS365" s="255"/>
      <c r="FNZ365" s="256"/>
      <c r="FOF365" s="255"/>
      <c r="FOM365" s="256"/>
      <c r="FOS365" s="255"/>
      <c r="FOZ365" s="256"/>
      <c r="FPF365" s="255"/>
      <c r="FPM365" s="256"/>
      <c r="FPS365" s="255"/>
      <c r="FPZ365" s="256"/>
      <c r="FQF365" s="255"/>
      <c r="FQM365" s="256"/>
      <c r="FQS365" s="255"/>
      <c r="FQZ365" s="256"/>
      <c r="FRF365" s="255"/>
      <c r="FRM365" s="256"/>
      <c r="FRS365" s="255"/>
      <c r="FRZ365" s="256"/>
      <c r="FSF365" s="255"/>
      <c r="FSM365" s="256"/>
      <c r="FSS365" s="255"/>
      <c r="FSZ365" s="256"/>
      <c r="FTF365" s="255"/>
      <c r="FTM365" s="256"/>
      <c r="FTS365" s="255"/>
      <c r="FTZ365" s="256"/>
      <c r="FUF365" s="255"/>
      <c r="FUM365" s="256"/>
      <c r="FUS365" s="255"/>
      <c r="FUZ365" s="256"/>
      <c r="FVF365" s="255"/>
      <c r="FVM365" s="256"/>
      <c r="FVS365" s="255"/>
      <c r="FVZ365" s="256"/>
      <c r="FWF365" s="255"/>
      <c r="FWM365" s="256"/>
      <c r="FWS365" s="255"/>
      <c r="FWZ365" s="256"/>
      <c r="FXF365" s="255"/>
      <c r="FXM365" s="256"/>
      <c r="FXS365" s="255"/>
      <c r="FXZ365" s="256"/>
      <c r="FYF365" s="255"/>
      <c r="FYM365" s="256"/>
      <c r="FYS365" s="255"/>
      <c r="FYZ365" s="256"/>
      <c r="FZF365" s="255"/>
      <c r="FZM365" s="256"/>
      <c r="FZS365" s="255"/>
      <c r="FZZ365" s="256"/>
      <c r="GAF365" s="255"/>
      <c r="GAM365" s="256"/>
      <c r="GAS365" s="255"/>
      <c r="GAZ365" s="256"/>
      <c r="GBF365" s="255"/>
      <c r="GBM365" s="256"/>
      <c r="GBS365" s="255"/>
      <c r="GBZ365" s="256"/>
      <c r="GCF365" s="255"/>
      <c r="GCM365" s="256"/>
      <c r="GCS365" s="255"/>
      <c r="GCZ365" s="256"/>
      <c r="GDF365" s="255"/>
      <c r="GDM365" s="256"/>
      <c r="GDS365" s="255"/>
      <c r="GDZ365" s="256"/>
      <c r="GEF365" s="255"/>
      <c r="GEM365" s="256"/>
      <c r="GES365" s="255"/>
      <c r="GEZ365" s="256"/>
      <c r="GFF365" s="255"/>
      <c r="GFM365" s="256"/>
      <c r="GFS365" s="255"/>
      <c r="GFZ365" s="256"/>
      <c r="GGF365" s="255"/>
      <c r="GGM365" s="256"/>
      <c r="GGS365" s="255"/>
      <c r="GGZ365" s="256"/>
      <c r="GHF365" s="255"/>
      <c r="GHM365" s="256"/>
      <c r="GHS365" s="255"/>
      <c r="GHZ365" s="256"/>
      <c r="GIF365" s="255"/>
      <c r="GIM365" s="256"/>
      <c r="GIS365" s="255"/>
      <c r="GIZ365" s="256"/>
      <c r="GJF365" s="255"/>
      <c r="GJM365" s="256"/>
      <c r="GJS365" s="255"/>
      <c r="GJZ365" s="256"/>
      <c r="GKF365" s="255"/>
      <c r="GKM365" s="256"/>
      <c r="GKS365" s="255"/>
      <c r="GKZ365" s="256"/>
      <c r="GLF365" s="255"/>
      <c r="GLM365" s="256"/>
      <c r="GLS365" s="255"/>
      <c r="GLZ365" s="256"/>
      <c r="GMF365" s="255"/>
      <c r="GMM365" s="256"/>
      <c r="GMS365" s="255"/>
      <c r="GMZ365" s="256"/>
      <c r="GNF365" s="255"/>
      <c r="GNM365" s="256"/>
      <c r="GNS365" s="255"/>
      <c r="GNZ365" s="256"/>
      <c r="GOF365" s="255"/>
      <c r="GOM365" s="256"/>
      <c r="GOS365" s="255"/>
      <c r="GOZ365" s="256"/>
      <c r="GPF365" s="255"/>
      <c r="GPM365" s="256"/>
      <c r="GPS365" s="255"/>
      <c r="GPZ365" s="256"/>
      <c r="GQF365" s="255"/>
      <c r="GQM365" s="256"/>
      <c r="GQS365" s="255"/>
      <c r="GQZ365" s="256"/>
      <c r="GRF365" s="255"/>
      <c r="GRM365" s="256"/>
      <c r="GRS365" s="255"/>
      <c r="GRZ365" s="256"/>
      <c r="GSF365" s="255"/>
      <c r="GSM365" s="256"/>
      <c r="GSS365" s="255"/>
      <c r="GSZ365" s="256"/>
      <c r="GTF365" s="255"/>
      <c r="GTM365" s="256"/>
      <c r="GTS365" s="255"/>
      <c r="GTZ365" s="256"/>
      <c r="GUF365" s="255"/>
      <c r="GUM365" s="256"/>
      <c r="GUS365" s="255"/>
      <c r="GUZ365" s="256"/>
      <c r="GVF365" s="255"/>
      <c r="GVM365" s="256"/>
      <c r="GVS365" s="255"/>
      <c r="GVZ365" s="256"/>
      <c r="GWF365" s="255"/>
      <c r="GWM365" s="256"/>
      <c r="GWS365" s="255"/>
      <c r="GWZ365" s="256"/>
      <c r="GXF365" s="255"/>
      <c r="GXM365" s="256"/>
      <c r="GXS365" s="255"/>
      <c r="GXZ365" s="256"/>
      <c r="GYF365" s="255"/>
      <c r="GYM365" s="256"/>
      <c r="GYS365" s="255"/>
      <c r="GYZ365" s="256"/>
      <c r="GZF365" s="255"/>
      <c r="GZM365" s="256"/>
      <c r="GZS365" s="255"/>
      <c r="GZZ365" s="256"/>
      <c r="HAF365" s="255"/>
      <c r="HAM365" s="256"/>
      <c r="HAS365" s="255"/>
      <c r="HAZ365" s="256"/>
      <c r="HBF365" s="255"/>
      <c r="HBM365" s="256"/>
      <c r="HBS365" s="255"/>
      <c r="HBZ365" s="256"/>
      <c r="HCF365" s="255"/>
      <c r="HCM365" s="256"/>
      <c r="HCS365" s="255"/>
      <c r="HCZ365" s="256"/>
      <c r="HDF365" s="255"/>
      <c r="HDM365" s="256"/>
      <c r="HDS365" s="255"/>
      <c r="HDZ365" s="256"/>
      <c r="HEF365" s="255"/>
      <c r="HEM365" s="256"/>
      <c r="HES365" s="255"/>
      <c r="HEZ365" s="256"/>
      <c r="HFF365" s="255"/>
      <c r="HFM365" s="256"/>
      <c r="HFS365" s="255"/>
      <c r="HFZ365" s="256"/>
      <c r="HGF365" s="255"/>
      <c r="HGM365" s="256"/>
      <c r="HGS365" s="255"/>
      <c r="HGZ365" s="256"/>
      <c r="HHF365" s="255"/>
      <c r="HHM365" s="256"/>
      <c r="HHS365" s="255"/>
      <c r="HHZ365" s="256"/>
      <c r="HIF365" s="255"/>
      <c r="HIM365" s="256"/>
      <c r="HIS365" s="255"/>
      <c r="HIZ365" s="256"/>
      <c r="HJF365" s="255"/>
      <c r="HJM365" s="256"/>
      <c r="HJS365" s="255"/>
      <c r="HJZ365" s="256"/>
      <c r="HKF365" s="255"/>
      <c r="HKM365" s="256"/>
      <c r="HKS365" s="255"/>
      <c r="HKZ365" s="256"/>
      <c r="HLF365" s="255"/>
      <c r="HLM365" s="256"/>
      <c r="HLS365" s="255"/>
      <c r="HLZ365" s="256"/>
      <c r="HMF365" s="255"/>
      <c r="HMM365" s="256"/>
      <c r="HMS365" s="255"/>
      <c r="HMZ365" s="256"/>
      <c r="HNF365" s="255"/>
      <c r="HNM365" s="256"/>
      <c r="HNS365" s="255"/>
      <c r="HNZ365" s="256"/>
      <c r="HOF365" s="255"/>
      <c r="HOM365" s="256"/>
      <c r="HOS365" s="255"/>
      <c r="HOZ365" s="256"/>
      <c r="HPF365" s="255"/>
      <c r="HPM365" s="256"/>
      <c r="HPS365" s="255"/>
      <c r="HPZ365" s="256"/>
      <c r="HQF365" s="255"/>
      <c r="HQM365" s="256"/>
      <c r="HQS365" s="255"/>
      <c r="HQZ365" s="256"/>
      <c r="HRF365" s="255"/>
      <c r="HRM365" s="256"/>
      <c r="HRS365" s="255"/>
      <c r="HRZ365" s="256"/>
      <c r="HSF365" s="255"/>
      <c r="HSM365" s="256"/>
      <c r="HSS365" s="255"/>
      <c r="HSZ365" s="256"/>
      <c r="HTF365" s="255"/>
      <c r="HTM365" s="256"/>
      <c r="HTS365" s="255"/>
      <c r="HTZ365" s="256"/>
      <c r="HUF365" s="255"/>
      <c r="HUM365" s="256"/>
      <c r="HUS365" s="255"/>
      <c r="HUZ365" s="256"/>
      <c r="HVF365" s="255"/>
      <c r="HVM365" s="256"/>
      <c r="HVS365" s="255"/>
      <c r="HVZ365" s="256"/>
      <c r="HWF365" s="255"/>
      <c r="HWM365" s="256"/>
      <c r="HWS365" s="255"/>
      <c r="HWZ365" s="256"/>
      <c r="HXF365" s="255"/>
      <c r="HXM365" s="256"/>
      <c r="HXS365" s="255"/>
      <c r="HXZ365" s="256"/>
      <c r="HYF365" s="255"/>
      <c r="HYM365" s="256"/>
      <c r="HYS365" s="255"/>
      <c r="HYZ365" s="256"/>
      <c r="HZF365" s="255"/>
      <c r="HZM365" s="256"/>
      <c r="HZS365" s="255"/>
      <c r="HZZ365" s="256"/>
      <c r="IAF365" s="255"/>
      <c r="IAM365" s="256"/>
      <c r="IAS365" s="255"/>
      <c r="IAZ365" s="256"/>
      <c r="IBF365" s="255"/>
      <c r="IBM365" s="256"/>
      <c r="IBS365" s="255"/>
      <c r="IBZ365" s="256"/>
      <c r="ICF365" s="255"/>
      <c r="ICM365" s="256"/>
      <c r="ICS365" s="255"/>
      <c r="ICZ365" s="256"/>
      <c r="IDF365" s="255"/>
      <c r="IDM365" s="256"/>
      <c r="IDS365" s="255"/>
      <c r="IDZ365" s="256"/>
      <c r="IEF365" s="255"/>
      <c r="IEM365" s="256"/>
      <c r="IES365" s="255"/>
      <c r="IEZ365" s="256"/>
      <c r="IFF365" s="255"/>
      <c r="IFM365" s="256"/>
      <c r="IFS365" s="255"/>
      <c r="IFZ365" s="256"/>
      <c r="IGF365" s="255"/>
      <c r="IGM365" s="256"/>
      <c r="IGS365" s="255"/>
      <c r="IGZ365" s="256"/>
      <c r="IHF365" s="255"/>
      <c r="IHM365" s="256"/>
      <c r="IHS365" s="255"/>
      <c r="IHZ365" s="256"/>
      <c r="IIF365" s="255"/>
      <c r="IIM365" s="256"/>
      <c r="IIS365" s="255"/>
      <c r="IIZ365" s="256"/>
      <c r="IJF365" s="255"/>
      <c r="IJM365" s="256"/>
      <c r="IJS365" s="255"/>
      <c r="IJZ365" s="256"/>
      <c r="IKF365" s="255"/>
      <c r="IKM365" s="256"/>
      <c r="IKS365" s="255"/>
      <c r="IKZ365" s="256"/>
      <c r="ILF365" s="255"/>
      <c r="ILM365" s="256"/>
      <c r="ILS365" s="255"/>
      <c r="ILZ365" s="256"/>
      <c r="IMF365" s="255"/>
      <c r="IMM365" s="256"/>
      <c r="IMS365" s="255"/>
      <c r="IMZ365" s="256"/>
      <c r="INF365" s="255"/>
      <c r="INM365" s="256"/>
      <c r="INS365" s="255"/>
      <c r="INZ365" s="256"/>
      <c r="IOF365" s="255"/>
      <c r="IOM365" s="256"/>
      <c r="IOS365" s="255"/>
      <c r="IOZ365" s="256"/>
      <c r="IPF365" s="255"/>
      <c r="IPM365" s="256"/>
      <c r="IPS365" s="255"/>
      <c r="IPZ365" s="256"/>
      <c r="IQF365" s="255"/>
      <c r="IQM365" s="256"/>
      <c r="IQS365" s="255"/>
      <c r="IQZ365" s="256"/>
      <c r="IRF365" s="255"/>
      <c r="IRM365" s="256"/>
      <c r="IRS365" s="255"/>
      <c r="IRZ365" s="256"/>
      <c r="ISF365" s="255"/>
      <c r="ISM365" s="256"/>
      <c r="ISS365" s="255"/>
      <c r="ISZ365" s="256"/>
      <c r="ITF365" s="255"/>
      <c r="ITM365" s="256"/>
      <c r="ITS365" s="255"/>
      <c r="ITZ365" s="256"/>
      <c r="IUF365" s="255"/>
      <c r="IUM365" s="256"/>
      <c r="IUS365" s="255"/>
      <c r="IUZ365" s="256"/>
      <c r="IVF365" s="255"/>
      <c r="IVM365" s="256"/>
      <c r="IVS365" s="255"/>
      <c r="IVZ365" s="256"/>
      <c r="IWF365" s="255"/>
      <c r="IWM365" s="256"/>
      <c r="IWS365" s="255"/>
      <c r="IWZ365" s="256"/>
      <c r="IXF365" s="255"/>
      <c r="IXM365" s="256"/>
      <c r="IXS365" s="255"/>
      <c r="IXZ365" s="256"/>
      <c r="IYF365" s="255"/>
      <c r="IYM365" s="256"/>
      <c r="IYS365" s="255"/>
      <c r="IYZ365" s="256"/>
      <c r="IZF365" s="255"/>
      <c r="IZM365" s="256"/>
      <c r="IZS365" s="255"/>
      <c r="IZZ365" s="256"/>
      <c r="JAF365" s="255"/>
      <c r="JAM365" s="256"/>
      <c r="JAS365" s="255"/>
      <c r="JAZ365" s="256"/>
      <c r="JBF365" s="255"/>
      <c r="JBM365" s="256"/>
      <c r="JBS365" s="255"/>
      <c r="JBZ365" s="256"/>
      <c r="JCF365" s="255"/>
      <c r="JCM365" s="256"/>
      <c r="JCS365" s="255"/>
      <c r="JCZ365" s="256"/>
      <c r="JDF365" s="255"/>
      <c r="JDM365" s="256"/>
      <c r="JDS365" s="255"/>
      <c r="JDZ365" s="256"/>
      <c r="JEF365" s="255"/>
      <c r="JEM365" s="256"/>
      <c r="JES365" s="255"/>
      <c r="JEZ365" s="256"/>
      <c r="JFF365" s="255"/>
      <c r="JFM365" s="256"/>
      <c r="JFS365" s="255"/>
      <c r="JFZ365" s="256"/>
      <c r="JGF365" s="255"/>
      <c r="JGM365" s="256"/>
      <c r="JGS365" s="255"/>
      <c r="JGZ365" s="256"/>
      <c r="JHF365" s="255"/>
      <c r="JHM365" s="256"/>
      <c r="JHS365" s="255"/>
      <c r="JHZ365" s="256"/>
      <c r="JIF365" s="255"/>
      <c r="JIM365" s="256"/>
      <c r="JIS365" s="255"/>
      <c r="JIZ365" s="256"/>
      <c r="JJF365" s="255"/>
      <c r="JJM365" s="256"/>
      <c r="JJS365" s="255"/>
      <c r="JJZ365" s="256"/>
      <c r="JKF365" s="255"/>
      <c r="JKM365" s="256"/>
      <c r="JKS365" s="255"/>
      <c r="JKZ365" s="256"/>
      <c r="JLF365" s="255"/>
      <c r="JLM365" s="256"/>
      <c r="JLS365" s="255"/>
      <c r="JLZ365" s="256"/>
      <c r="JMF365" s="255"/>
      <c r="JMM365" s="256"/>
      <c r="JMS365" s="255"/>
      <c r="JMZ365" s="256"/>
      <c r="JNF365" s="255"/>
      <c r="JNM365" s="256"/>
      <c r="JNS365" s="255"/>
      <c r="JNZ365" s="256"/>
      <c r="JOF365" s="255"/>
      <c r="JOM365" s="256"/>
      <c r="JOS365" s="255"/>
      <c r="JOZ365" s="256"/>
      <c r="JPF365" s="255"/>
      <c r="JPM365" s="256"/>
      <c r="JPS365" s="255"/>
      <c r="JPZ365" s="256"/>
      <c r="JQF365" s="255"/>
      <c r="JQM365" s="256"/>
      <c r="JQS365" s="255"/>
      <c r="JQZ365" s="256"/>
      <c r="JRF365" s="255"/>
      <c r="JRM365" s="256"/>
      <c r="JRS365" s="255"/>
      <c r="JRZ365" s="256"/>
      <c r="JSF365" s="255"/>
      <c r="JSM365" s="256"/>
      <c r="JSS365" s="255"/>
      <c r="JSZ365" s="256"/>
      <c r="JTF365" s="255"/>
      <c r="JTM365" s="256"/>
      <c r="JTS365" s="255"/>
      <c r="JTZ365" s="256"/>
      <c r="JUF365" s="255"/>
      <c r="JUM365" s="256"/>
      <c r="JUS365" s="255"/>
      <c r="JUZ365" s="256"/>
      <c r="JVF365" s="255"/>
      <c r="JVM365" s="256"/>
      <c r="JVS365" s="255"/>
      <c r="JVZ365" s="256"/>
      <c r="JWF365" s="255"/>
      <c r="JWM365" s="256"/>
      <c r="JWS365" s="255"/>
      <c r="JWZ365" s="256"/>
      <c r="JXF365" s="255"/>
      <c r="JXM365" s="256"/>
      <c r="JXS365" s="255"/>
      <c r="JXZ365" s="256"/>
      <c r="JYF365" s="255"/>
      <c r="JYM365" s="256"/>
      <c r="JYS365" s="255"/>
      <c r="JYZ365" s="256"/>
      <c r="JZF365" s="255"/>
      <c r="JZM365" s="256"/>
      <c r="JZS365" s="255"/>
      <c r="JZZ365" s="256"/>
      <c r="KAF365" s="255"/>
      <c r="KAM365" s="256"/>
      <c r="KAS365" s="255"/>
      <c r="KAZ365" s="256"/>
      <c r="KBF365" s="255"/>
      <c r="KBM365" s="256"/>
      <c r="KBS365" s="255"/>
      <c r="KBZ365" s="256"/>
      <c r="KCF365" s="255"/>
      <c r="KCM365" s="256"/>
      <c r="KCS365" s="255"/>
      <c r="KCZ365" s="256"/>
      <c r="KDF365" s="255"/>
      <c r="KDM365" s="256"/>
      <c r="KDS365" s="255"/>
      <c r="KDZ365" s="256"/>
      <c r="KEF365" s="255"/>
      <c r="KEM365" s="256"/>
      <c r="KES365" s="255"/>
      <c r="KEZ365" s="256"/>
      <c r="KFF365" s="255"/>
      <c r="KFM365" s="256"/>
      <c r="KFS365" s="255"/>
      <c r="KFZ365" s="256"/>
      <c r="KGF365" s="255"/>
      <c r="KGM365" s="256"/>
      <c r="KGS365" s="255"/>
      <c r="KGZ365" s="256"/>
      <c r="KHF365" s="255"/>
      <c r="KHM365" s="256"/>
      <c r="KHS365" s="255"/>
      <c r="KHZ365" s="256"/>
      <c r="KIF365" s="255"/>
      <c r="KIM365" s="256"/>
      <c r="KIS365" s="255"/>
      <c r="KIZ365" s="256"/>
      <c r="KJF365" s="255"/>
      <c r="KJM365" s="256"/>
      <c r="KJS365" s="255"/>
      <c r="KJZ365" s="256"/>
      <c r="KKF365" s="255"/>
      <c r="KKM365" s="256"/>
      <c r="KKS365" s="255"/>
      <c r="KKZ365" s="256"/>
      <c r="KLF365" s="255"/>
      <c r="KLM365" s="256"/>
      <c r="KLS365" s="255"/>
      <c r="KLZ365" s="256"/>
      <c r="KMF365" s="255"/>
      <c r="KMM365" s="256"/>
      <c r="KMS365" s="255"/>
      <c r="KMZ365" s="256"/>
      <c r="KNF365" s="255"/>
      <c r="KNM365" s="256"/>
      <c r="KNS365" s="255"/>
      <c r="KNZ365" s="256"/>
      <c r="KOF365" s="255"/>
      <c r="KOM365" s="256"/>
      <c r="KOS365" s="255"/>
      <c r="KOZ365" s="256"/>
      <c r="KPF365" s="255"/>
      <c r="KPM365" s="256"/>
      <c r="KPS365" s="255"/>
      <c r="KPZ365" s="256"/>
      <c r="KQF365" s="255"/>
      <c r="KQM365" s="256"/>
      <c r="KQS365" s="255"/>
      <c r="KQZ365" s="256"/>
      <c r="KRF365" s="255"/>
      <c r="KRM365" s="256"/>
      <c r="KRS365" s="255"/>
      <c r="KRZ365" s="256"/>
      <c r="KSF365" s="255"/>
      <c r="KSM365" s="256"/>
      <c r="KSS365" s="255"/>
      <c r="KSZ365" s="256"/>
      <c r="KTF365" s="255"/>
      <c r="KTM365" s="256"/>
      <c r="KTS365" s="255"/>
      <c r="KTZ365" s="256"/>
      <c r="KUF365" s="255"/>
      <c r="KUM365" s="256"/>
      <c r="KUS365" s="255"/>
      <c r="KUZ365" s="256"/>
      <c r="KVF365" s="255"/>
      <c r="KVM365" s="256"/>
      <c r="KVS365" s="255"/>
      <c r="KVZ365" s="256"/>
      <c r="KWF365" s="255"/>
      <c r="KWM365" s="256"/>
      <c r="KWS365" s="255"/>
      <c r="KWZ365" s="256"/>
      <c r="KXF365" s="255"/>
      <c r="KXM365" s="256"/>
      <c r="KXS365" s="255"/>
      <c r="KXZ365" s="256"/>
      <c r="KYF365" s="255"/>
      <c r="KYM365" s="256"/>
      <c r="KYS365" s="255"/>
      <c r="KYZ365" s="256"/>
      <c r="KZF365" s="255"/>
      <c r="KZM365" s="256"/>
      <c r="KZS365" s="255"/>
      <c r="KZZ365" s="256"/>
      <c r="LAF365" s="255"/>
      <c r="LAM365" s="256"/>
      <c r="LAS365" s="255"/>
      <c r="LAZ365" s="256"/>
      <c r="LBF365" s="255"/>
      <c r="LBM365" s="256"/>
      <c r="LBS365" s="255"/>
      <c r="LBZ365" s="256"/>
      <c r="LCF365" s="255"/>
      <c r="LCM365" s="256"/>
      <c r="LCS365" s="255"/>
      <c r="LCZ365" s="256"/>
      <c r="LDF365" s="255"/>
      <c r="LDM365" s="256"/>
      <c r="LDS365" s="255"/>
      <c r="LDZ365" s="256"/>
      <c r="LEF365" s="255"/>
      <c r="LEM365" s="256"/>
      <c r="LES365" s="255"/>
      <c r="LEZ365" s="256"/>
      <c r="LFF365" s="255"/>
      <c r="LFM365" s="256"/>
      <c r="LFS365" s="255"/>
      <c r="LFZ365" s="256"/>
      <c r="LGF365" s="255"/>
      <c r="LGM365" s="256"/>
      <c r="LGS365" s="255"/>
      <c r="LGZ365" s="256"/>
      <c r="LHF365" s="255"/>
      <c r="LHM365" s="256"/>
      <c r="LHS365" s="255"/>
      <c r="LHZ365" s="256"/>
      <c r="LIF365" s="255"/>
      <c r="LIM365" s="256"/>
      <c r="LIS365" s="255"/>
      <c r="LIZ365" s="256"/>
      <c r="LJF365" s="255"/>
      <c r="LJM365" s="256"/>
      <c r="LJS365" s="255"/>
      <c r="LJZ365" s="256"/>
      <c r="LKF365" s="255"/>
      <c r="LKM365" s="256"/>
      <c r="LKS365" s="255"/>
      <c r="LKZ365" s="256"/>
      <c r="LLF365" s="255"/>
      <c r="LLM365" s="256"/>
      <c r="LLS365" s="255"/>
      <c r="LLZ365" s="256"/>
      <c r="LMF365" s="255"/>
      <c r="LMM365" s="256"/>
      <c r="LMS365" s="255"/>
      <c r="LMZ365" s="256"/>
      <c r="LNF365" s="255"/>
      <c r="LNM365" s="256"/>
      <c r="LNS365" s="255"/>
      <c r="LNZ365" s="256"/>
      <c r="LOF365" s="255"/>
      <c r="LOM365" s="256"/>
      <c r="LOS365" s="255"/>
      <c r="LOZ365" s="256"/>
      <c r="LPF365" s="255"/>
      <c r="LPM365" s="256"/>
      <c r="LPS365" s="255"/>
      <c r="LPZ365" s="256"/>
      <c r="LQF365" s="255"/>
      <c r="LQM365" s="256"/>
      <c r="LQS365" s="255"/>
      <c r="LQZ365" s="256"/>
      <c r="LRF365" s="255"/>
      <c r="LRM365" s="256"/>
      <c r="LRS365" s="255"/>
      <c r="LRZ365" s="256"/>
      <c r="LSF365" s="255"/>
      <c r="LSM365" s="256"/>
      <c r="LSS365" s="255"/>
      <c r="LSZ365" s="256"/>
      <c r="LTF365" s="255"/>
      <c r="LTM365" s="256"/>
      <c r="LTS365" s="255"/>
      <c r="LTZ365" s="256"/>
      <c r="LUF365" s="255"/>
      <c r="LUM365" s="256"/>
      <c r="LUS365" s="255"/>
      <c r="LUZ365" s="256"/>
      <c r="LVF365" s="255"/>
      <c r="LVM365" s="256"/>
      <c r="LVS365" s="255"/>
      <c r="LVZ365" s="256"/>
      <c r="LWF365" s="255"/>
      <c r="LWM365" s="256"/>
      <c r="LWS365" s="255"/>
      <c r="LWZ365" s="256"/>
      <c r="LXF365" s="255"/>
      <c r="LXM365" s="256"/>
      <c r="LXS365" s="255"/>
      <c r="LXZ365" s="256"/>
      <c r="LYF365" s="255"/>
      <c r="LYM365" s="256"/>
      <c r="LYS365" s="255"/>
      <c r="LYZ365" s="256"/>
      <c r="LZF365" s="255"/>
      <c r="LZM365" s="256"/>
      <c r="LZS365" s="255"/>
      <c r="LZZ365" s="256"/>
      <c r="MAF365" s="255"/>
      <c r="MAM365" s="256"/>
      <c r="MAS365" s="255"/>
      <c r="MAZ365" s="256"/>
      <c r="MBF365" s="255"/>
      <c r="MBM365" s="256"/>
      <c r="MBS365" s="255"/>
      <c r="MBZ365" s="256"/>
      <c r="MCF365" s="255"/>
      <c r="MCM365" s="256"/>
      <c r="MCS365" s="255"/>
      <c r="MCZ365" s="256"/>
      <c r="MDF365" s="255"/>
      <c r="MDM365" s="256"/>
      <c r="MDS365" s="255"/>
      <c r="MDZ365" s="256"/>
      <c r="MEF365" s="255"/>
      <c r="MEM365" s="256"/>
      <c r="MES365" s="255"/>
      <c r="MEZ365" s="256"/>
      <c r="MFF365" s="255"/>
      <c r="MFM365" s="256"/>
      <c r="MFS365" s="255"/>
      <c r="MFZ365" s="256"/>
      <c r="MGF365" s="255"/>
      <c r="MGM365" s="256"/>
      <c r="MGS365" s="255"/>
      <c r="MGZ365" s="256"/>
      <c r="MHF365" s="255"/>
      <c r="MHM365" s="256"/>
      <c r="MHS365" s="255"/>
      <c r="MHZ365" s="256"/>
      <c r="MIF365" s="255"/>
      <c r="MIM365" s="256"/>
      <c r="MIS365" s="255"/>
      <c r="MIZ365" s="256"/>
      <c r="MJF365" s="255"/>
      <c r="MJM365" s="256"/>
      <c r="MJS365" s="255"/>
      <c r="MJZ365" s="256"/>
      <c r="MKF365" s="255"/>
      <c r="MKM365" s="256"/>
      <c r="MKS365" s="255"/>
      <c r="MKZ365" s="256"/>
      <c r="MLF365" s="255"/>
      <c r="MLM365" s="256"/>
      <c r="MLS365" s="255"/>
      <c r="MLZ365" s="256"/>
      <c r="MMF365" s="255"/>
      <c r="MMM365" s="256"/>
      <c r="MMS365" s="255"/>
      <c r="MMZ365" s="256"/>
      <c r="MNF365" s="255"/>
      <c r="MNM365" s="256"/>
      <c r="MNS365" s="255"/>
      <c r="MNZ365" s="256"/>
      <c r="MOF365" s="255"/>
      <c r="MOM365" s="256"/>
      <c r="MOS365" s="255"/>
      <c r="MOZ365" s="256"/>
      <c r="MPF365" s="255"/>
      <c r="MPM365" s="256"/>
      <c r="MPS365" s="255"/>
      <c r="MPZ365" s="256"/>
      <c r="MQF365" s="255"/>
      <c r="MQM365" s="256"/>
      <c r="MQS365" s="255"/>
      <c r="MQZ365" s="256"/>
      <c r="MRF365" s="255"/>
      <c r="MRM365" s="256"/>
      <c r="MRS365" s="255"/>
      <c r="MRZ365" s="256"/>
      <c r="MSF365" s="255"/>
      <c r="MSM365" s="256"/>
      <c r="MSS365" s="255"/>
      <c r="MSZ365" s="256"/>
      <c r="MTF365" s="255"/>
      <c r="MTM365" s="256"/>
      <c r="MTS365" s="255"/>
      <c r="MTZ365" s="256"/>
      <c r="MUF365" s="255"/>
      <c r="MUM365" s="256"/>
      <c r="MUS365" s="255"/>
      <c r="MUZ365" s="256"/>
      <c r="MVF365" s="255"/>
      <c r="MVM365" s="256"/>
      <c r="MVS365" s="255"/>
      <c r="MVZ365" s="256"/>
      <c r="MWF365" s="255"/>
      <c r="MWM365" s="256"/>
      <c r="MWS365" s="255"/>
      <c r="MWZ365" s="256"/>
      <c r="MXF365" s="255"/>
      <c r="MXM365" s="256"/>
      <c r="MXS365" s="255"/>
      <c r="MXZ365" s="256"/>
      <c r="MYF365" s="255"/>
      <c r="MYM365" s="256"/>
      <c r="MYS365" s="255"/>
      <c r="MYZ365" s="256"/>
      <c r="MZF365" s="255"/>
      <c r="MZM365" s="256"/>
      <c r="MZS365" s="255"/>
      <c r="MZZ365" s="256"/>
      <c r="NAF365" s="255"/>
      <c r="NAM365" s="256"/>
      <c r="NAS365" s="255"/>
      <c r="NAZ365" s="256"/>
      <c r="NBF365" s="255"/>
      <c r="NBM365" s="256"/>
      <c r="NBS365" s="255"/>
      <c r="NBZ365" s="256"/>
      <c r="NCF365" s="255"/>
      <c r="NCM365" s="256"/>
      <c r="NCS365" s="255"/>
      <c r="NCZ365" s="256"/>
      <c r="NDF365" s="255"/>
      <c r="NDM365" s="256"/>
      <c r="NDS365" s="255"/>
      <c r="NDZ365" s="256"/>
      <c r="NEF365" s="255"/>
      <c r="NEM365" s="256"/>
      <c r="NES365" s="255"/>
      <c r="NEZ365" s="256"/>
      <c r="NFF365" s="255"/>
      <c r="NFM365" s="256"/>
      <c r="NFS365" s="255"/>
      <c r="NFZ365" s="256"/>
      <c r="NGF365" s="255"/>
      <c r="NGM365" s="256"/>
      <c r="NGS365" s="255"/>
      <c r="NGZ365" s="256"/>
      <c r="NHF365" s="255"/>
      <c r="NHM365" s="256"/>
      <c r="NHS365" s="255"/>
      <c r="NHZ365" s="256"/>
      <c r="NIF365" s="255"/>
      <c r="NIM365" s="256"/>
      <c r="NIS365" s="255"/>
      <c r="NIZ365" s="256"/>
      <c r="NJF365" s="255"/>
      <c r="NJM365" s="256"/>
      <c r="NJS365" s="255"/>
      <c r="NJZ365" s="256"/>
      <c r="NKF365" s="255"/>
      <c r="NKM365" s="256"/>
      <c r="NKS365" s="255"/>
      <c r="NKZ365" s="256"/>
      <c r="NLF365" s="255"/>
      <c r="NLM365" s="256"/>
      <c r="NLS365" s="255"/>
      <c r="NLZ365" s="256"/>
      <c r="NMF365" s="255"/>
      <c r="NMM365" s="256"/>
      <c r="NMS365" s="255"/>
      <c r="NMZ365" s="256"/>
      <c r="NNF365" s="255"/>
      <c r="NNM365" s="256"/>
      <c r="NNS365" s="255"/>
      <c r="NNZ365" s="256"/>
      <c r="NOF365" s="255"/>
      <c r="NOM365" s="256"/>
      <c r="NOS365" s="255"/>
      <c r="NOZ365" s="256"/>
      <c r="NPF365" s="255"/>
      <c r="NPM365" s="256"/>
      <c r="NPS365" s="255"/>
      <c r="NPZ365" s="256"/>
      <c r="NQF365" s="255"/>
      <c r="NQM365" s="256"/>
      <c r="NQS365" s="255"/>
      <c r="NQZ365" s="256"/>
      <c r="NRF365" s="255"/>
      <c r="NRM365" s="256"/>
      <c r="NRS365" s="255"/>
      <c r="NRZ365" s="256"/>
      <c r="NSF365" s="255"/>
      <c r="NSM365" s="256"/>
      <c r="NSS365" s="255"/>
      <c r="NSZ365" s="256"/>
      <c r="NTF365" s="255"/>
      <c r="NTM365" s="256"/>
      <c r="NTS365" s="255"/>
      <c r="NTZ365" s="256"/>
      <c r="NUF365" s="255"/>
      <c r="NUM365" s="256"/>
      <c r="NUS365" s="255"/>
      <c r="NUZ365" s="256"/>
      <c r="NVF365" s="255"/>
      <c r="NVM365" s="256"/>
      <c r="NVS365" s="255"/>
      <c r="NVZ365" s="256"/>
      <c r="NWF365" s="255"/>
      <c r="NWM365" s="256"/>
      <c r="NWS365" s="255"/>
      <c r="NWZ365" s="256"/>
      <c r="NXF365" s="255"/>
      <c r="NXM365" s="256"/>
      <c r="NXS365" s="255"/>
      <c r="NXZ365" s="256"/>
      <c r="NYF365" s="255"/>
      <c r="NYM365" s="256"/>
      <c r="NYS365" s="255"/>
      <c r="NYZ365" s="256"/>
      <c r="NZF365" s="255"/>
      <c r="NZM365" s="256"/>
      <c r="NZS365" s="255"/>
      <c r="NZZ365" s="256"/>
      <c r="OAF365" s="255"/>
      <c r="OAM365" s="256"/>
      <c r="OAS365" s="255"/>
      <c r="OAZ365" s="256"/>
      <c r="OBF365" s="255"/>
      <c r="OBM365" s="256"/>
      <c r="OBS365" s="255"/>
      <c r="OBZ365" s="256"/>
      <c r="OCF365" s="255"/>
      <c r="OCM365" s="256"/>
      <c r="OCS365" s="255"/>
      <c r="OCZ365" s="256"/>
      <c r="ODF365" s="255"/>
      <c r="ODM365" s="256"/>
      <c r="ODS365" s="255"/>
      <c r="ODZ365" s="256"/>
      <c r="OEF365" s="255"/>
      <c r="OEM365" s="256"/>
      <c r="OES365" s="255"/>
      <c r="OEZ365" s="256"/>
      <c r="OFF365" s="255"/>
      <c r="OFM365" s="256"/>
      <c r="OFS365" s="255"/>
      <c r="OFZ365" s="256"/>
      <c r="OGF365" s="255"/>
      <c r="OGM365" s="256"/>
      <c r="OGS365" s="255"/>
      <c r="OGZ365" s="256"/>
      <c r="OHF365" s="255"/>
      <c r="OHM365" s="256"/>
      <c r="OHS365" s="255"/>
      <c r="OHZ365" s="256"/>
      <c r="OIF365" s="255"/>
      <c r="OIM365" s="256"/>
      <c r="OIS365" s="255"/>
      <c r="OIZ365" s="256"/>
      <c r="OJF365" s="255"/>
      <c r="OJM365" s="256"/>
      <c r="OJS365" s="255"/>
      <c r="OJZ365" s="256"/>
      <c r="OKF365" s="255"/>
      <c r="OKM365" s="256"/>
      <c r="OKS365" s="255"/>
      <c r="OKZ365" s="256"/>
      <c r="OLF365" s="255"/>
      <c r="OLM365" s="256"/>
      <c r="OLS365" s="255"/>
      <c r="OLZ365" s="256"/>
      <c r="OMF365" s="255"/>
      <c r="OMM365" s="256"/>
      <c r="OMS365" s="255"/>
      <c r="OMZ365" s="256"/>
      <c r="ONF365" s="255"/>
      <c r="ONM365" s="256"/>
      <c r="ONS365" s="255"/>
      <c r="ONZ365" s="256"/>
      <c r="OOF365" s="255"/>
      <c r="OOM365" s="256"/>
      <c r="OOS365" s="255"/>
      <c r="OOZ365" s="256"/>
      <c r="OPF365" s="255"/>
      <c r="OPM365" s="256"/>
      <c r="OPS365" s="255"/>
      <c r="OPZ365" s="256"/>
      <c r="OQF365" s="255"/>
      <c r="OQM365" s="256"/>
      <c r="OQS365" s="255"/>
      <c r="OQZ365" s="256"/>
      <c r="ORF365" s="255"/>
      <c r="ORM365" s="256"/>
      <c r="ORS365" s="255"/>
      <c r="ORZ365" s="256"/>
      <c r="OSF365" s="255"/>
      <c r="OSM365" s="256"/>
      <c r="OSS365" s="255"/>
      <c r="OSZ365" s="256"/>
      <c r="OTF365" s="255"/>
      <c r="OTM365" s="256"/>
      <c r="OTS365" s="255"/>
      <c r="OTZ365" s="256"/>
      <c r="OUF365" s="255"/>
      <c r="OUM365" s="256"/>
      <c r="OUS365" s="255"/>
      <c r="OUZ365" s="256"/>
      <c r="OVF365" s="255"/>
      <c r="OVM365" s="256"/>
      <c r="OVS365" s="255"/>
      <c r="OVZ365" s="256"/>
      <c r="OWF365" s="255"/>
      <c r="OWM365" s="256"/>
      <c r="OWS365" s="255"/>
      <c r="OWZ365" s="256"/>
      <c r="OXF365" s="255"/>
      <c r="OXM365" s="256"/>
      <c r="OXS365" s="255"/>
      <c r="OXZ365" s="256"/>
      <c r="OYF365" s="255"/>
      <c r="OYM365" s="256"/>
      <c r="OYS365" s="255"/>
      <c r="OYZ365" s="256"/>
      <c r="OZF365" s="255"/>
      <c r="OZM365" s="256"/>
      <c r="OZS365" s="255"/>
      <c r="OZZ365" s="256"/>
      <c r="PAF365" s="255"/>
      <c r="PAM365" s="256"/>
      <c r="PAS365" s="255"/>
      <c r="PAZ365" s="256"/>
      <c r="PBF365" s="255"/>
      <c r="PBM365" s="256"/>
      <c r="PBS365" s="255"/>
      <c r="PBZ365" s="256"/>
      <c r="PCF365" s="255"/>
      <c r="PCM365" s="256"/>
      <c r="PCS365" s="255"/>
      <c r="PCZ365" s="256"/>
      <c r="PDF365" s="255"/>
      <c r="PDM365" s="256"/>
      <c r="PDS365" s="255"/>
      <c r="PDZ365" s="256"/>
      <c r="PEF365" s="255"/>
      <c r="PEM365" s="256"/>
      <c r="PES365" s="255"/>
      <c r="PEZ365" s="256"/>
      <c r="PFF365" s="255"/>
      <c r="PFM365" s="256"/>
      <c r="PFS365" s="255"/>
      <c r="PFZ365" s="256"/>
      <c r="PGF365" s="255"/>
      <c r="PGM365" s="256"/>
      <c r="PGS365" s="255"/>
      <c r="PGZ365" s="256"/>
      <c r="PHF365" s="255"/>
      <c r="PHM365" s="256"/>
      <c r="PHS365" s="255"/>
      <c r="PHZ365" s="256"/>
      <c r="PIF365" s="255"/>
      <c r="PIM365" s="256"/>
      <c r="PIS365" s="255"/>
      <c r="PIZ365" s="256"/>
      <c r="PJF365" s="255"/>
      <c r="PJM365" s="256"/>
      <c r="PJS365" s="255"/>
      <c r="PJZ365" s="256"/>
      <c r="PKF365" s="255"/>
      <c r="PKM365" s="256"/>
      <c r="PKS365" s="255"/>
      <c r="PKZ365" s="256"/>
      <c r="PLF365" s="255"/>
      <c r="PLM365" s="256"/>
      <c r="PLS365" s="255"/>
      <c r="PLZ365" s="256"/>
      <c r="PMF365" s="255"/>
      <c r="PMM365" s="256"/>
      <c r="PMS365" s="255"/>
      <c r="PMZ365" s="256"/>
      <c r="PNF365" s="255"/>
      <c r="PNM365" s="256"/>
      <c r="PNS365" s="255"/>
      <c r="PNZ365" s="256"/>
      <c r="POF365" s="255"/>
      <c r="POM365" s="256"/>
      <c r="POS365" s="255"/>
      <c r="POZ365" s="256"/>
      <c r="PPF365" s="255"/>
      <c r="PPM365" s="256"/>
      <c r="PPS365" s="255"/>
      <c r="PPZ365" s="256"/>
      <c r="PQF365" s="255"/>
      <c r="PQM365" s="256"/>
      <c r="PQS365" s="255"/>
      <c r="PQZ365" s="256"/>
      <c r="PRF365" s="255"/>
      <c r="PRM365" s="256"/>
      <c r="PRS365" s="255"/>
      <c r="PRZ365" s="256"/>
      <c r="PSF365" s="255"/>
      <c r="PSM365" s="256"/>
      <c r="PSS365" s="255"/>
      <c r="PSZ365" s="256"/>
      <c r="PTF365" s="255"/>
      <c r="PTM365" s="256"/>
      <c r="PTS365" s="255"/>
      <c r="PTZ365" s="256"/>
      <c r="PUF365" s="255"/>
      <c r="PUM365" s="256"/>
      <c r="PUS365" s="255"/>
      <c r="PUZ365" s="256"/>
      <c r="PVF365" s="255"/>
      <c r="PVM365" s="256"/>
      <c r="PVS365" s="255"/>
      <c r="PVZ365" s="256"/>
      <c r="PWF365" s="255"/>
      <c r="PWM365" s="256"/>
      <c r="PWS365" s="255"/>
      <c r="PWZ365" s="256"/>
      <c r="PXF365" s="255"/>
      <c r="PXM365" s="256"/>
      <c r="PXS365" s="255"/>
      <c r="PXZ365" s="256"/>
      <c r="PYF365" s="255"/>
      <c r="PYM365" s="256"/>
      <c r="PYS365" s="255"/>
      <c r="PYZ365" s="256"/>
      <c r="PZF365" s="255"/>
      <c r="PZM365" s="256"/>
      <c r="PZS365" s="255"/>
      <c r="PZZ365" s="256"/>
      <c r="QAF365" s="255"/>
      <c r="QAM365" s="256"/>
      <c r="QAS365" s="255"/>
      <c r="QAZ365" s="256"/>
      <c r="QBF365" s="255"/>
      <c r="QBM365" s="256"/>
      <c r="QBS365" s="255"/>
      <c r="QBZ365" s="256"/>
      <c r="QCF365" s="255"/>
      <c r="QCM365" s="256"/>
      <c r="QCS365" s="255"/>
      <c r="QCZ365" s="256"/>
      <c r="QDF365" s="255"/>
      <c r="QDM365" s="256"/>
      <c r="QDS365" s="255"/>
      <c r="QDZ365" s="256"/>
      <c r="QEF365" s="255"/>
      <c r="QEM365" s="256"/>
      <c r="QES365" s="255"/>
      <c r="QEZ365" s="256"/>
      <c r="QFF365" s="255"/>
      <c r="QFM365" s="256"/>
      <c r="QFS365" s="255"/>
      <c r="QFZ365" s="256"/>
      <c r="QGF365" s="255"/>
      <c r="QGM365" s="256"/>
      <c r="QGS365" s="255"/>
      <c r="QGZ365" s="256"/>
      <c r="QHF365" s="255"/>
      <c r="QHM365" s="256"/>
      <c r="QHS365" s="255"/>
      <c r="QHZ365" s="256"/>
      <c r="QIF365" s="255"/>
      <c r="QIM365" s="256"/>
      <c r="QIS365" s="255"/>
      <c r="QIZ365" s="256"/>
      <c r="QJF365" s="255"/>
      <c r="QJM365" s="256"/>
      <c r="QJS365" s="255"/>
      <c r="QJZ365" s="256"/>
      <c r="QKF365" s="255"/>
      <c r="QKM365" s="256"/>
      <c r="QKS365" s="255"/>
      <c r="QKZ365" s="256"/>
      <c r="QLF365" s="255"/>
      <c r="QLM365" s="256"/>
      <c r="QLS365" s="255"/>
      <c r="QLZ365" s="256"/>
      <c r="QMF365" s="255"/>
      <c r="QMM365" s="256"/>
      <c r="QMS365" s="255"/>
      <c r="QMZ365" s="256"/>
      <c r="QNF365" s="255"/>
      <c r="QNM365" s="256"/>
      <c r="QNS365" s="255"/>
      <c r="QNZ365" s="256"/>
      <c r="QOF365" s="255"/>
      <c r="QOM365" s="256"/>
      <c r="QOS365" s="255"/>
      <c r="QOZ365" s="256"/>
      <c r="QPF365" s="255"/>
      <c r="QPM365" s="256"/>
      <c r="QPS365" s="255"/>
      <c r="QPZ365" s="256"/>
      <c r="QQF365" s="255"/>
      <c r="QQM365" s="256"/>
      <c r="QQS365" s="255"/>
      <c r="QQZ365" s="256"/>
      <c r="QRF365" s="255"/>
      <c r="QRM365" s="256"/>
      <c r="QRS365" s="255"/>
      <c r="QRZ365" s="256"/>
      <c r="QSF365" s="255"/>
      <c r="QSM365" s="256"/>
      <c r="QSS365" s="255"/>
      <c r="QSZ365" s="256"/>
      <c r="QTF365" s="255"/>
      <c r="QTM365" s="256"/>
      <c r="QTS365" s="255"/>
      <c r="QTZ365" s="256"/>
      <c r="QUF365" s="255"/>
      <c r="QUM365" s="256"/>
      <c r="QUS365" s="255"/>
      <c r="QUZ365" s="256"/>
      <c r="QVF365" s="255"/>
      <c r="QVM365" s="256"/>
      <c r="QVS365" s="255"/>
      <c r="QVZ365" s="256"/>
      <c r="QWF365" s="255"/>
      <c r="QWM365" s="256"/>
      <c r="QWS365" s="255"/>
      <c r="QWZ365" s="256"/>
      <c r="QXF365" s="255"/>
      <c r="QXM365" s="256"/>
      <c r="QXS365" s="255"/>
      <c r="QXZ365" s="256"/>
      <c r="QYF365" s="255"/>
      <c r="QYM365" s="256"/>
      <c r="QYS365" s="255"/>
      <c r="QYZ365" s="256"/>
      <c r="QZF365" s="255"/>
      <c r="QZM365" s="256"/>
      <c r="QZS365" s="255"/>
      <c r="QZZ365" s="256"/>
      <c r="RAF365" s="255"/>
      <c r="RAM365" s="256"/>
      <c r="RAS365" s="255"/>
      <c r="RAZ365" s="256"/>
      <c r="RBF365" s="255"/>
      <c r="RBM365" s="256"/>
      <c r="RBS365" s="255"/>
      <c r="RBZ365" s="256"/>
      <c r="RCF365" s="255"/>
      <c r="RCM365" s="256"/>
      <c r="RCS365" s="255"/>
      <c r="RCZ365" s="256"/>
      <c r="RDF365" s="255"/>
      <c r="RDM365" s="256"/>
      <c r="RDS365" s="255"/>
      <c r="RDZ365" s="256"/>
      <c r="REF365" s="255"/>
      <c r="REM365" s="256"/>
      <c r="RES365" s="255"/>
      <c r="REZ365" s="256"/>
      <c r="RFF365" s="255"/>
      <c r="RFM365" s="256"/>
      <c r="RFS365" s="255"/>
      <c r="RFZ365" s="256"/>
      <c r="RGF365" s="255"/>
      <c r="RGM365" s="256"/>
      <c r="RGS365" s="255"/>
      <c r="RGZ365" s="256"/>
      <c r="RHF365" s="255"/>
      <c r="RHM365" s="256"/>
      <c r="RHS365" s="255"/>
      <c r="RHZ365" s="256"/>
      <c r="RIF365" s="255"/>
      <c r="RIM365" s="256"/>
      <c r="RIS365" s="255"/>
      <c r="RIZ365" s="256"/>
      <c r="RJF365" s="255"/>
      <c r="RJM365" s="256"/>
      <c r="RJS365" s="255"/>
      <c r="RJZ365" s="256"/>
      <c r="RKF365" s="255"/>
      <c r="RKM365" s="256"/>
      <c r="RKS365" s="255"/>
      <c r="RKZ365" s="256"/>
      <c r="RLF365" s="255"/>
      <c r="RLM365" s="256"/>
      <c r="RLS365" s="255"/>
      <c r="RLZ365" s="256"/>
      <c r="RMF365" s="255"/>
      <c r="RMM365" s="256"/>
      <c r="RMS365" s="255"/>
      <c r="RMZ365" s="256"/>
      <c r="RNF365" s="255"/>
      <c r="RNM365" s="256"/>
      <c r="RNS365" s="255"/>
      <c r="RNZ365" s="256"/>
      <c r="ROF365" s="255"/>
      <c r="ROM365" s="256"/>
      <c r="ROS365" s="255"/>
      <c r="ROZ365" s="256"/>
      <c r="RPF365" s="255"/>
      <c r="RPM365" s="256"/>
      <c r="RPS365" s="255"/>
      <c r="RPZ365" s="256"/>
      <c r="RQF365" s="255"/>
      <c r="RQM365" s="256"/>
      <c r="RQS365" s="255"/>
      <c r="RQZ365" s="256"/>
      <c r="RRF365" s="255"/>
      <c r="RRM365" s="256"/>
      <c r="RRS365" s="255"/>
      <c r="RRZ365" s="256"/>
      <c r="RSF365" s="255"/>
      <c r="RSM365" s="256"/>
      <c r="RSS365" s="255"/>
      <c r="RSZ365" s="256"/>
      <c r="RTF365" s="255"/>
      <c r="RTM365" s="256"/>
      <c r="RTS365" s="255"/>
      <c r="RTZ365" s="256"/>
      <c r="RUF365" s="255"/>
      <c r="RUM365" s="256"/>
      <c r="RUS365" s="255"/>
      <c r="RUZ365" s="256"/>
      <c r="RVF365" s="255"/>
      <c r="RVM365" s="256"/>
      <c r="RVS365" s="255"/>
      <c r="RVZ365" s="256"/>
      <c r="RWF365" s="255"/>
      <c r="RWM365" s="256"/>
      <c r="RWS365" s="255"/>
      <c r="RWZ365" s="256"/>
      <c r="RXF365" s="255"/>
      <c r="RXM365" s="256"/>
      <c r="RXS365" s="255"/>
      <c r="RXZ365" s="256"/>
      <c r="RYF365" s="255"/>
      <c r="RYM365" s="256"/>
      <c r="RYS365" s="255"/>
      <c r="RYZ365" s="256"/>
      <c r="RZF365" s="255"/>
      <c r="RZM365" s="256"/>
      <c r="RZS365" s="255"/>
      <c r="RZZ365" s="256"/>
      <c r="SAF365" s="255"/>
      <c r="SAM365" s="256"/>
      <c r="SAS365" s="255"/>
      <c r="SAZ365" s="256"/>
      <c r="SBF365" s="255"/>
      <c r="SBM365" s="256"/>
      <c r="SBS365" s="255"/>
      <c r="SBZ365" s="256"/>
      <c r="SCF365" s="255"/>
      <c r="SCM365" s="256"/>
      <c r="SCS365" s="255"/>
      <c r="SCZ365" s="256"/>
      <c r="SDF365" s="255"/>
      <c r="SDM365" s="256"/>
      <c r="SDS365" s="255"/>
      <c r="SDZ365" s="256"/>
      <c r="SEF365" s="255"/>
      <c r="SEM365" s="256"/>
      <c r="SES365" s="255"/>
      <c r="SEZ365" s="256"/>
      <c r="SFF365" s="255"/>
      <c r="SFM365" s="256"/>
      <c r="SFS365" s="255"/>
      <c r="SFZ365" s="256"/>
      <c r="SGF365" s="255"/>
      <c r="SGM365" s="256"/>
      <c r="SGS365" s="255"/>
      <c r="SGZ365" s="256"/>
      <c r="SHF365" s="255"/>
      <c r="SHM365" s="256"/>
      <c r="SHS365" s="255"/>
      <c r="SHZ365" s="256"/>
      <c r="SIF365" s="255"/>
      <c r="SIM365" s="256"/>
      <c r="SIS365" s="255"/>
      <c r="SIZ365" s="256"/>
      <c r="SJF365" s="255"/>
      <c r="SJM365" s="256"/>
      <c r="SJS365" s="255"/>
      <c r="SJZ365" s="256"/>
      <c r="SKF365" s="255"/>
      <c r="SKM365" s="256"/>
      <c r="SKS365" s="255"/>
      <c r="SKZ365" s="256"/>
      <c r="SLF365" s="255"/>
      <c r="SLM365" s="256"/>
      <c r="SLS365" s="255"/>
      <c r="SLZ365" s="256"/>
      <c r="SMF365" s="255"/>
      <c r="SMM365" s="256"/>
      <c r="SMS365" s="255"/>
      <c r="SMZ365" s="256"/>
      <c r="SNF365" s="255"/>
      <c r="SNM365" s="256"/>
      <c r="SNS365" s="255"/>
      <c r="SNZ365" s="256"/>
      <c r="SOF365" s="255"/>
      <c r="SOM365" s="256"/>
      <c r="SOS365" s="255"/>
      <c r="SOZ365" s="256"/>
      <c r="SPF365" s="255"/>
      <c r="SPM365" s="256"/>
      <c r="SPS365" s="255"/>
      <c r="SPZ365" s="256"/>
      <c r="SQF365" s="255"/>
      <c r="SQM365" s="256"/>
      <c r="SQS365" s="255"/>
      <c r="SQZ365" s="256"/>
      <c r="SRF365" s="255"/>
      <c r="SRM365" s="256"/>
      <c r="SRS365" s="255"/>
      <c r="SRZ365" s="256"/>
      <c r="SSF365" s="255"/>
      <c r="SSM365" s="256"/>
      <c r="SSS365" s="255"/>
      <c r="SSZ365" s="256"/>
      <c r="STF365" s="255"/>
      <c r="STM365" s="256"/>
      <c r="STS365" s="255"/>
      <c r="STZ365" s="256"/>
      <c r="SUF365" s="255"/>
      <c r="SUM365" s="256"/>
      <c r="SUS365" s="255"/>
      <c r="SUZ365" s="256"/>
      <c r="SVF365" s="255"/>
      <c r="SVM365" s="256"/>
      <c r="SVS365" s="255"/>
      <c r="SVZ365" s="256"/>
      <c r="SWF365" s="255"/>
      <c r="SWM365" s="256"/>
      <c r="SWS365" s="255"/>
      <c r="SWZ365" s="256"/>
      <c r="SXF365" s="255"/>
      <c r="SXM365" s="256"/>
      <c r="SXS365" s="255"/>
      <c r="SXZ365" s="256"/>
      <c r="SYF365" s="255"/>
      <c r="SYM365" s="256"/>
      <c r="SYS365" s="255"/>
      <c r="SYZ365" s="256"/>
      <c r="SZF365" s="255"/>
      <c r="SZM365" s="256"/>
      <c r="SZS365" s="255"/>
      <c r="SZZ365" s="256"/>
      <c r="TAF365" s="255"/>
      <c r="TAM365" s="256"/>
      <c r="TAS365" s="255"/>
      <c r="TAZ365" s="256"/>
      <c r="TBF365" s="255"/>
      <c r="TBM365" s="256"/>
      <c r="TBS365" s="255"/>
      <c r="TBZ365" s="256"/>
      <c r="TCF365" s="255"/>
      <c r="TCM365" s="256"/>
      <c r="TCS365" s="255"/>
      <c r="TCZ365" s="256"/>
      <c r="TDF365" s="255"/>
      <c r="TDM365" s="256"/>
      <c r="TDS365" s="255"/>
      <c r="TDZ365" s="256"/>
      <c r="TEF365" s="255"/>
      <c r="TEM365" s="256"/>
      <c r="TES365" s="255"/>
      <c r="TEZ365" s="256"/>
      <c r="TFF365" s="255"/>
      <c r="TFM365" s="256"/>
      <c r="TFS365" s="255"/>
      <c r="TFZ365" s="256"/>
      <c r="TGF365" s="255"/>
      <c r="TGM365" s="256"/>
      <c r="TGS365" s="255"/>
      <c r="TGZ365" s="256"/>
      <c r="THF365" s="255"/>
      <c r="THM365" s="256"/>
      <c r="THS365" s="255"/>
      <c r="THZ365" s="256"/>
      <c r="TIF365" s="255"/>
      <c r="TIM365" s="256"/>
      <c r="TIS365" s="255"/>
      <c r="TIZ365" s="256"/>
      <c r="TJF365" s="255"/>
      <c r="TJM365" s="256"/>
      <c r="TJS365" s="255"/>
      <c r="TJZ365" s="256"/>
      <c r="TKF365" s="255"/>
      <c r="TKM365" s="256"/>
      <c r="TKS365" s="255"/>
      <c r="TKZ365" s="256"/>
      <c r="TLF365" s="255"/>
      <c r="TLM365" s="256"/>
      <c r="TLS365" s="255"/>
      <c r="TLZ365" s="256"/>
      <c r="TMF365" s="255"/>
      <c r="TMM365" s="256"/>
      <c r="TMS365" s="255"/>
      <c r="TMZ365" s="256"/>
      <c r="TNF365" s="255"/>
      <c r="TNM365" s="256"/>
      <c r="TNS365" s="255"/>
      <c r="TNZ365" s="256"/>
      <c r="TOF365" s="255"/>
      <c r="TOM365" s="256"/>
      <c r="TOS365" s="255"/>
      <c r="TOZ365" s="256"/>
      <c r="TPF365" s="255"/>
      <c r="TPM365" s="256"/>
      <c r="TPS365" s="255"/>
      <c r="TPZ365" s="256"/>
      <c r="TQF365" s="255"/>
      <c r="TQM365" s="256"/>
      <c r="TQS365" s="255"/>
      <c r="TQZ365" s="256"/>
      <c r="TRF365" s="255"/>
      <c r="TRM365" s="256"/>
      <c r="TRS365" s="255"/>
      <c r="TRZ365" s="256"/>
      <c r="TSF365" s="255"/>
      <c r="TSM365" s="256"/>
      <c r="TSS365" s="255"/>
      <c r="TSZ365" s="256"/>
      <c r="TTF365" s="255"/>
      <c r="TTM365" s="256"/>
      <c r="TTS365" s="255"/>
      <c r="TTZ365" s="256"/>
      <c r="TUF365" s="255"/>
      <c r="TUM365" s="256"/>
      <c r="TUS365" s="255"/>
      <c r="TUZ365" s="256"/>
      <c r="TVF365" s="255"/>
      <c r="TVM365" s="256"/>
      <c r="TVS365" s="255"/>
      <c r="TVZ365" s="256"/>
      <c r="TWF365" s="255"/>
      <c r="TWM365" s="256"/>
      <c r="TWS365" s="255"/>
      <c r="TWZ365" s="256"/>
      <c r="TXF365" s="255"/>
      <c r="TXM365" s="256"/>
      <c r="TXS365" s="255"/>
      <c r="TXZ365" s="256"/>
      <c r="TYF365" s="255"/>
      <c r="TYM365" s="256"/>
      <c r="TYS365" s="255"/>
      <c r="TYZ365" s="256"/>
      <c r="TZF365" s="255"/>
      <c r="TZM365" s="256"/>
      <c r="TZS365" s="255"/>
      <c r="TZZ365" s="256"/>
      <c r="UAF365" s="255"/>
      <c r="UAM365" s="256"/>
      <c r="UAS365" s="255"/>
      <c r="UAZ365" s="256"/>
      <c r="UBF365" s="255"/>
      <c r="UBM365" s="256"/>
      <c r="UBS365" s="255"/>
      <c r="UBZ365" s="256"/>
      <c r="UCF365" s="255"/>
      <c r="UCM365" s="256"/>
      <c r="UCS365" s="255"/>
      <c r="UCZ365" s="256"/>
      <c r="UDF365" s="255"/>
      <c r="UDM365" s="256"/>
      <c r="UDS365" s="255"/>
      <c r="UDZ365" s="256"/>
      <c r="UEF365" s="255"/>
      <c r="UEM365" s="256"/>
      <c r="UES365" s="255"/>
      <c r="UEZ365" s="256"/>
      <c r="UFF365" s="255"/>
      <c r="UFM365" s="256"/>
      <c r="UFS365" s="255"/>
      <c r="UFZ365" s="256"/>
      <c r="UGF365" s="255"/>
      <c r="UGM365" s="256"/>
      <c r="UGS365" s="255"/>
      <c r="UGZ365" s="256"/>
      <c r="UHF365" s="255"/>
      <c r="UHM365" s="256"/>
      <c r="UHS365" s="255"/>
      <c r="UHZ365" s="256"/>
      <c r="UIF365" s="255"/>
      <c r="UIM365" s="256"/>
      <c r="UIS365" s="255"/>
      <c r="UIZ365" s="256"/>
      <c r="UJF365" s="255"/>
      <c r="UJM365" s="256"/>
      <c r="UJS365" s="255"/>
      <c r="UJZ365" s="256"/>
      <c r="UKF365" s="255"/>
      <c r="UKM365" s="256"/>
      <c r="UKS365" s="255"/>
      <c r="UKZ365" s="256"/>
      <c r="ULF365" s="255"/>
      <c r="ULM365" s="256"/>
      <c r="ULS365" s="255"/>
      <c r="ULZ365" s="256"/>
      <c r="UMF365" s="255"/>
      <c r="UMM365" s="256"/>
      <c r="UMS365" s="255"/>
      <c r="UMZ365" s="256"/>
      <c r="UNF365" s="255"/>
      <c r="UNM365" s="256"/>
      <c r="UNS365" s="255"/>
      <c r="UNZ365" s="256"/>
      <c r="UOF365" s="255"/>
      <c r="UOM365" s="256"/>
      <c r="UOS365" s="255"/>
      <c r="UOZ365" s="256"/>
      <c r="UPF365" s="255"/>
      <c r="UPM365" s="256"/>
      <c r="UPS365" s="255"/>
      <c r="UPZ365" s="256"/>
      <c r="UQF365" s="255"/>
      <c r="UQM365" s="256"/>
      <c r="UQS365" s="255"/>
      <c r="UQZ365" s="256"/>
      <c r="URF365" s="255"/>
      <c r="URM365" s="256"/>
      <c r="URS365" s="255"/>
      <c r="URZ365" s="256"/>
      <c r="USF365" s="255"/>
      <c r="USM365" s="256"/>
      <c r="USS365" s="255"/>
      <c r="USZ365" s="256"/>
      <c r="UTF365" s="255"/>
      <c r="UTM365" s="256"/>
      <c r="UTS365" s="255"/>
      <c r="UTZ365" s="256"/>
      <c r="UUF365" s="255"/>
      <c r="UUM365" s="256"/>
      <c r="UUS365" s="255"/>
      <c r="UUZ365" s="256"/>
      <c r="UVF365" s="255"/>
      <c r="UVM365" s="256"/>
      <c r="UVS365" s="255"/>
      <c r="UVZ365" s="256"/>
      <c r="UWF365" s="255"/>
      <c r="UWM365" s="256"/>
      <c r="UWS365" s="255"/>
      <c r="UWZ365" s="256"/>
      <c r="UXF365" s="255"/>
      <c r="UXM365" s="256"/>
      <c r="UXS365" s="255"/>
      <c r="UXZ365" s="256"/>
      <c r="UYF365" s="255"/>
      <c r="UYM365" s="256"/>
      <c r="UYS365" s="255"/>
      <c r="UYZ365" s="256"/>
      <c r="UZF365" s="255"/>
      <c r="UZM365" s="256"/>
      <c r="UZS365" s="255"/>
      <c r="UZZ365" s="256"/>
      <c r="VAF365" s="255"/>
      <c r="VAM365" s="256"/>
      <c r="VAS365" s="255"/>
      <c r="VAZ365" s="256"/>
      <c r="VBF365" s="255"/>
      <c r="VBM365" s="256"/>
      <c r="VBS365" s="255"/>
      <c r="VBZ365" s="256"/>
      <c r="VCF365" s="255"/>
      <c r="VCM365" s="256"/>
      <c r="VCS365" s="255"/>
      <c r="VCZ365" s="256"/>
      <c r="VDF365" s="255"/>
      <c r="VDM365" s="256"/>
      <c r="VDS365" s="255"/>
      <c r="VDZ365" s="256"/>
      <c r="VEF365" s="255"/>
      <c r="VEM365" s="256"/>
      <c r="VES365" s="255"/>
      <c r="VEZ365" s="256"/>
      <c r="VFF365" s="255"/>
      <c r="VFM365" s="256"/>
      <c r="VFS365" s="255"/>
      <c r="VFZ365" s="256"/>
      <c r="VGF365" s="255"/>
      <c r="VGM365" s="256"/>
      <c r="VGS365" s="255"/>
      <c r="VGZ365" s="256"/>
      <c r="VHF365" s="255"/>
      <c r="VHM365" s="256"/>
      <c r="VHS365" s="255"/>
      <c r="VHZ365" s="256"/>
      <c r="VIF365" s="255"/>
      <c r="VIM365" s="256"/>
      <c r="VIS365" s="255"/>
      <c r="VIZ365" s="256"/>
      <c r="VJF365" s="255"/>
      <c r="VJM365" s="256"/>
      <c r="VJS365" s="255"/>
      <c r="VJZ365" s="256"/>
      <c r="VKF365" s="255"/>
      <c r="VKM365" s="256"/>
      <c r="VKS365" s="255"/>
      <c r="VKZ365" s="256"/>
      <c r="VLF365" s="255"/>
      <c r="VLM365" s="256"/>
      <c r="VLS365" s="255"/>
      <c r="VLZ365" s="256"/>
      <c r="VMF365" s="255"/>
      <c r="VMM365" s="256"/>
      <c r="VMS365" s="255"/>
      <c r="VMZ365" s="256"/>
      <c r="VNF365" s="255"/>
      <c r="VNM365" s="256"/>
      <c r="VNS365" s="255"/>
      <c r="VNZ365" s="256"/>
      <c r="VOF365" s="255"/>
      <c r="VOM365" s="256"/>
      <c r="VOS365" s="255"/>
      <c r="VOZ365" s="256"/>
      <c r="VPF365" s="255"/>
      <c r="VPM365" s="256"/>
      <c r="VPS365" s="255"/>
      <c r="VPZ365" s="256"/>
      <c r="VQF365" s="255"/>
      <c r="VQM365" s="256"/>
      <c r="VQS365" s="255"/>
      <c r="VQZ365" s="256"/>
      <c r="VRF365" s="255"/>
      <c r="VRM365" s="256"/>
      <c r="VRS365" s="255"/>
      <c r="VRZ365" s="256"/>
      <c r="VSF365" s="255"/>
      <c r="VSM365" s="256"/>
      <c r="VSS365" s="255"/>
      <c r="VSZ365" s="256"/>
      <c r="VTF365" s="255"/>
      <c r="VTM365" s="256"/>
      <c r="VTS365" s="255"/>
      <c r="VTZ365" s="256"/>
      <c r="VUF365" s="255"/>
      <c r="VUM365" s="256"/>
      <c r="VUS365" s="255"/>
      <c r="VUZ365" s="256"/>
      <c r="VVF365" s="255"/>
      <c r="VVM365" s="256"/>
      <c r="VVS365" s="255"/>
      <c r="VVZ365" s="256"/>
      <c r="VWF365" s="255"/>
      <c r="VWM365" s="256"/>
      <c r="VWS365" s="255"/>
      <c r="VWZ365" s="256"/>
      <c r="VXF365" s="255"/>
      <c r="VXM365" s="256"/>
      <c r="VXS365" s="255"/>
      <c r="VXZ365" s="256"/>
      <c r="VYF365" s="255"/>
      <c r="VYM365" s="256"/>
      <c r="VYS365" s="255"/>
      <c r="VYZ365" s="256"/>
      <c r="VZF365" s="255"/>
      <c r="VZM365" s="256"/>
      <c r="VZS365" s="255"/>
      <c r="VZZ365" s="256"/>
      <c r="WAF365" s="255"/>
      <c r="WAM365" s="256"/>
      <c r="WAS365" s="255"/>
      <c r="WAZ365" s="256"/>
      <c r="WBF365" s="255"/>
      <c r="WBM365" s="256"/>
      <c r="WBS365" s="255"/>
      <c r="WBZ365" s="256"/>
      <c r="WCF365" s="255"/>
      <c r="WCM365" s="256"/>
      <c r="WCS365" s="255"/>
      <c r="WCZ365" s="256"/>
      <c r="WDF365" s="255"/>
      <c r="WDM365" s="256"/>
      <c r="WDS365" s="255"/>
      <c r="WDZ365" s="256"/>
      <c r="WEF365" s="255"/>
      <c r="WEM365" s="256"/>
      <c r="WES365" s="255"/>
      <c r="WEZ365" s="256"/>
      <c r="WFF365" s="255"/>
      <c r="WFM365" s="256"/>
      <c r="WFS365" s="255"/>
      <c r="WFZ365" s="256"/>
      <c r="WGF365" s="255"/>
      <c r="WGM365" s="256"/>
      <c r="WGS365" s="255"/>
      <c r="WGZ365" s="256"/>
      <c r="WHF365" s="255"/>
      <c r="WHM365" s="256"/>
      <c r="WHS365" s="255"/>
      <c r="WHZ365" s="256"/>
      <c r="WIF365" s="255"/>
      <c r="WIM365" s="256"/>
      <c r="WIS365" s="255"/>
      <c r="WIZ365" s="256"/>
      <c r="WJF365" s="255"/>
      <c r="WJM365" s="256"/>
      <c r="WJS365" s="255"/>
      <c r="WJZ365" s="256"/>
      <c r="WKF365" s="255"/>
      <c r="WKM365" s="256"/>
      <c r="WKS365" s="255"/>
      <c r="WKZ365" s="256"/>
      <c r="WLF365" s="255"/>
      <c r="WLM365" s="256"/>
      <c r="WLS365" s="255"/>
      <c r="WLZ365" s="256"/>
      <c r="WMF365" s="255"/>
      <c r="WMM365" s="256"/>
      <c r="WMS365" s="255"/>
      <c r="WMZ365" s="256"/>
      <c r="WNF365" s="255"/>
      <c r="WNM365" s="256"/>
      <c r="WNS365" s="255"/>
      <c r="WNZ365" s="256"/>
      <c r="WOF365" s="255"/>
      <c r="WOM365" s="256"/>
      <c r="WOS365" s="255"/>
      <c r="WOZ365" s="256"/>
      <c r="WPF365" s="255"/>
      <c r="WPM365" s="256"/>
      <c r="WPS365" s="255"/>
      <c r="WPZ365" s="256"/>
      <c r="WQF365" s="255"/>
      <c r="WQM365" s="256"/>
      <c r="WQS365" s="255"/>
      <c r="WQZ365" s="256"/>
      <c r="WRF365" s="255"/>
      <c r="WRM365" s="256"/>
      <c r="WRS365" s="255"/>
      <c r="WRZ365" s="256"/>
      <c r="WSF365" s="255"/>
      <c r="WSM365" s="256"/>
      <c r="WSS365" s="255"/>
      <c r="WSZ365" s="256"/>
      <c r="WTF365" s="255"/>
      <c r="WTM365" s="256"/>
      <c r="WTS365" s="255"/>
      <c r="WTZ365" s="256"/>
      <c r="WUF365" s="255"/>
      <c r="WUM365" s="256"/>
      <c r="WUS365" s="255"/>
      <c r="WUZ365" s="256"/>
      <c r="WVF365" s="255"/>
      <c r="WVM365" s="256"/>
      <c r="WVS365" s="255"/>
      <c r="WVZ365" s="256"/>
      <c r="WWF365" s="255"/>
      <c r="WWM365" s="256"/>
      <c r="WWS365" s="255"/>
      <c r="WWZ365" s="256"/>
      <c r="WXF365" s="255"/>
      <c r="WXM365" s="256"/>
      <c r="WXS365" s="255"/>
      <c r="WXZ365" s="256"/>
      <c r="WYF365" s="255"/>
      <c r="WYM365" s="256"/>
      <c r="WYS365" s="255"/>
      <c r="WYZ365" s="256"/>
      <c r="WZF365" s="255"/>
      <c r="WZM365" s="256"/>
      <c r="WZS365" s="255"/>
      <c r="WZZ365" s="256"/>
      <c r="XAF365" s="255"/>
      <c r="XAM365" s="256"/>
      <c r="XAS365" s="255"/>
      <c r="XAZ365" s="256"/>
      <c r="XBF365" s="255"/>
      <c r="XBM365" s="256"/>
      <c r="XBS365" s="255"/>
      <c r="XBZ365" s="256"/>
      <c r="XCF365" s="255"/>
      <c r="XCM365" s="256"/>
      <c r="XCS365" s="255"/>
      <c r="XCZ365" s="256"/>
      <c r="XDF365" s="255"/>
      <c r="XDM365" s="256"/>
      <c r="XDS365" s="255"/>
      <c r="XDZ365" s="256"/>
      <c r="XEF365" s="255"/>
      <c r="XEM365" s="256"/>
      <c r="XES365" s="255"/>
      <c r="XEZ365" s="256"/>
    </row>
    <row r="366" spans="1:1020 1027:2047 2054:3068 3074:4095 4101:5115 5122:6142 6149:7163 7169:8190 8196:9210 9217:10237 10244:11264 11271:12285 12291:13312 13318:14332 14339:15359 15366:16380" ht="16.5" hidden="1" customHeight="1" x14ac:dyDescent="0.25">
      <c r="A366" s="11" t="s">
        <v>8901</v>
      </c>
      <c r="B366" s="11">
        <v>13567255</v>
      </c>
      <c r="C366" s="384" t="s">
        <v>5328</v>
      </c>
      <c r="D366" s="11" t="s">
        <v>3837</v>
      </c>
      <c r="E366" s="11">
        <v>1176919</v>
      </c>
      <c r="F366" s="17">
        <v>45944</v>
      </c>
      <c r="G366" s="11" t="s">
        <v>5325</v>
      </c>
      <c r="J366" s="11" t="s">
        <v>8288</v>
      </c>
      <c r="K366" s="11">
        <v>13206</v>
      </c>
      <c r="M366" s="91"/>
      <c r="N366" s="91" t="s">
        <v>3578</v>
      </c>
      <c r="O366" s="91" t="s">
        <v>3579</v>
      </c>
      <c r="P366" s="91"/>
      <c r="Q366" s="91"/>
      <c r="R366" s="91" t="s">
        <v>8963</v>
      </c>
      <c r="S366" s="91"/>
      <c r="V366" s="92">
        <v>45988</v>
      </c>
      <c r="W366" s="91" t="s">
        <v>4095</v>
      </c>
      <c r="X366" s="91" t="str">
        <f t="shared" si="19"/>
        <v>2025-AR-057_13567255</v>
      </c>
      <c r="Y366" s="91"/>
      <c r="Z366" s="91"/>
      <c r="AA366" s="91"/>
      <c r="AB366" s="91" t="s">
        <v>8998</v>
      </c>
      <c r="AC366" s="91" t="s">
        <v>9000</v>
      </c>
      <c r="AD366" s="91">
        <v>16714</v>
      </c>
      <c r="AE366" s="91">
        <v>70042350</v>
      </c>
      <c r="AF366" s="91"/>
      <c r="AG366" s="91"/>
      <c r="AH366" s="91"/>
      <c r="AK366" s="249"/>
      <c r="AM366" s="91"/>
      <c r="AN366" s="91">
        <v>1004713959</v>
      </c>
    </row>
    <row r="367" spans="1:1020 1027:2047 2054:3068 3074:4095 4101:5115 5122:6142 6149:7163 7169:8190 8196:9210 9217:10237 10244:11264 11271:12285 12291:13312 13318:14332 14339:15359 15366:16380" ht="16.5" hidden="1" customHeight="1" x14ac:dyDescent="0.25">
      <c r="A367" s="11" t="s">
        <v>8902</v>
      </c>
      <c r="B367" s="11">
        <v>13606246</v>
      </c>
      <c r="C367" s="384" t="s">
        <v>5328</v>
      </c>
      <c r="D367" s="11" t="s">
        <v>3837</v>
      </c>
      <c r="E367" s="11">
        <v>1176919</v>
      </c>
      <c r="F367" s="17">
        <v>45944</v>
      </c>
      <c r="G367" s="11" t="s">
        <v>5325</v>
      </c>
      <c r="J367" s="11" t="s">
        <v>8288</v>
      </c>
      <c r="K367" s="11">
        <v>24280</v>
      </c>
      <c r="L367" s="11" t="s">
        <v>3566</v>
      </c>
      <c r="M367" s="91"/>
      <c r="N367" s="91" t="s">
        <v>3578</v>
      </c>
      <c r="O367" s="91" t="s">
        <v>3579</v>
      </c>
      <c r="P367" s="91"/>
      <c r="Q367" s="91"/>
      <c r="R367" s="91" t="s">
        <v>8965</v>
      </c>
      <c r="S367" s="91"/>
      <c r="V367" s="92">
        <v>45988</v>
      </c>
      <c r="W367" s="91" t="s">
        <v>4040</v>
      </c>
      <c r="X367" s="91" t="str">
        <f t="shared" si="19"/>
        <v>2025-AR-058_13606246</v>
      </c>
      <c r="Y367" s="91"/>
      <c r="Z367" s="91"/>
      <c r="AA367" s="91"/>
      <c r="AB367" s="91" t="s">
        <v>8999</v>
      </c>
      <c r="AC367" s="91" t="s">
        <v>9001</v>
      </c>
      <c r="AD367" s="91">
        <v>16704</v>
      </c>
      <c r="AE367" s="91">
        <v>70042330</v>
      </c>
      <c r="AF367" s="91"/>
      <c r="AG367" s="91"/>
      <c r="AH367" s="91"/>
      <c r="AK367" s="249"/>
      <c r="AM367" s="91"/>
      <c r="AN367" s="91">
        <v>1004713959</v>
      </c>
    </row>
    <row r="368" spans="1:1020 1027:2047 2054:3068 3074:4095 4101:5115 5122:6142 6149:7163 7169:8190 8196:9210 9217:10237 10244:11264 11271:12285 12291:13312 13318:14332 14339:15359 15366:16380" ht="16.5" hidden="1" customHeight="1" x14ac:dyDescent="0.25">
      <c r="A368" s="11" t="s">
        <v>8903</v>
      </c>
      <c r="B368" s="11">
        <v>13719625</v>
      </c>
      <c r="C368" s="384" t="s">
        <v>5328</v>
      </c>
      <c r="D368" s="11" t="s">
        <v>3837</v>
      </c>
      <c r="E368" s="11">
        <v>1061407</v>
      </c>
      <c r="F368" s="17">
        <v>45944</v>
      </c>
      <c r="G368" s="11" t="s">
        <v>5325</v>
      </c>
      <c r="J368" s="11" t="s">
        <v>8288</v>
      </c>
      <c r="K368" s="11">
        <v>12544</v>
      </c>
      <c r="M368" s="91"/>
      <c r="N368" s="91" t="s">
        <v>3578</v>
      </c>
      <c r="O368" s="91" t="s">
        <v>3579</v>
      </c>
      <c r="P368" s="91"/>
      <c r="Q368" s="91"/>
      <c r="R368" s="91"/>
      <c r="S368" s="91"/>
      <c r="V368" s="92">
        <v>45988</v>
      </c>
      <c r="W368" s="91" t="s">
        <v>4515</v>
      </c>
      <c r="X368" s="91" t="str">
        <f t="shared" si="19"/>
        <v>2025-AR-059_13719625</v>
      </c>
      <c r="Y368" s="91"/>
      <c r="Z368" s="91"/>
      <c r="AA368" s="91"/>
      <c r="AB368" s="91" t="s">
        <v>8995</v>
      </c>
      <c r="AC368" s="91" t="s">
        <v>8994</v>
      </c>
      <c r="AD368" s="91">
        <v>16706</v>
      </c>
      <c r="AE368" s="91">
        <v>70042331</v>
      </c>
      <c r="AF368" s="91"/>
      <c r="AG368" s="91"/>
      <c r="AH368" s="91"/>
      <c r="AK368" s="249"/>
      <c r="AM368" s="91"/>
      <c r="AN368" s="91">
        <v>1004713959</v>
      </c>
    </row>
    <row r="369" spans="1:41" ht="16.5" hidden="1" customHeight="1" x14ac:dyDescent="0.25">
      <c r="A369" s="11" t="s">
        <v>8904</v>
      </c>
      <c r="B369" s="11">
        <v>13753282</v>
      </c>
      <c r="C369" s="384" t="s">
        <v>5328</v>
      </c>
      <c r="D369" s="11" t="s">
        <v>3837</v>
      </c>
      <c r="E369" s="11">
        <v>1176919</v>
      </c>
      <c r="F369" s="17">
        <v>45944</v>
      </c>
      <c r="G369" s="11" t="s">
        <v>5325</v>
      </c>
      <c r="J369" s="11" t="s">
        <v>8288</v>
      </c>
      <c r="K369" s="11">
        <v>21812</v>
      </c>
      <c r="M369" s="91"/>
      <c r="N369" s="91" t="s">
        <v>3578</v>
      </c>
      <c r="O369" s="91" t="s">
        <v>3579</v>
      </c>
      <c r="P369" s="91"/>
      <c r="Q369" s="91"/>
      <c r="R369" s="91" t="s">
        <v>8965</v>
      </c>
      <c r="S369" s="91"/>
      <c r="V369" s="92">
        <v>45988</v>
      </c>
      <c r="W369" s="91" t="s">
        <v>8865</v>
      </c>
      <c r="X369" s="91" t="str">
        <f t="shared" si="19"/>
        <v>2025-AR-060_13753282</v>
      </c>
      <c r="Y369" s="91"/>
      <c r="Z369" s="91"/>
      <c r="AA369" s="91"/>
      <c r="AB369" s="91" t="s">
        <v>8997</v>
      </c>
      <c r="AC369" s="91" t="s">
        <v>8996</v>
      </c>
      <c r="AD369" s="91">
        <v>16713</v>
      </c>
      <c r="AE369" s="91">
        <v>70042329</v>
      </c>
      <c r="AF369" s="91"/>
      <c r="AG369" s="91"/>
      <c r="AH369" s="91"/>
      <c r="AK369" s="249"/>
      <c r="AM369" s="91"/>
      <c r="AN369" s="91">
        <v>1004713979</v>
      </c>
    </row>
    <row r="370" spans="1:41" ht="16.5" customHeight="1" x14ac:dyDescent="0.25">
      <c r="A370" s="11" t="s">
        <v>8905</v>
      </c>
      <c r="B370" s="11">
        <v>13845932</v>
      </c>
      <c r="C370" s="384" t="s">
        <v>5328</v>
      </c>
      <c r="D370" s="11" t="s">
        <v>3837</v>
      </c>
      <c r="E370" s="11">
        <v>1061407</v>
      </c>
      <c r="F370" s="17">
        <v>45944</v>
      </c>
      <c r="G370" s="11" t="s">
        <v>5325</v>
      </c>
      <c r="J370" s="11" t="s">
        <v>8288</v>
      </c>
      <c r="K370" s="11">
        <v>13868</v>
      </c>
      <c r="M370" s="91" t="s">
        <v>12</v>
      </c>
      <c r="N370" s="91" t="s">
        <v>3578</v>
      </c>
      <c r="O370" s="91" t="s">
        <v>3579</v>
      </c>
      <c r="P370" s="91"/>
      <c r="Q370" s="91"/>
      <c r="R370" s="91"/>
      <c r="S370" s="91"/>
      <c r="U370" s="11" t="s">
        <v>1551</v>
      </c>
      <c r="V370" s="92">
        <v>45988</v>
      </c>
      <c r="W370" s="91" t="s">
        <v>4420</v>
      </c>
      <c r="X370" s="91" t="str">
        <f t="shared" si="19"/>
        <v>2025-AR-061_13845932</v>
      </c>
      <c r="Y370" s="91"/>
      <c r="Z370" s="91"/>
      <c r="AA370" s="91"/>
      <c r="AB370" s="91" t="s">
        <v>9026</v>
      </c>
      <c r="AC370" s="91" t="s">
        <v>9027</v>
      </c>
      <c r="AD370" s="91">
        <v>16718</v>
      </c>
      <c r="AE370" s="91">
        <v>70042345</v>
      </c>
      <c r="AF370" s="91"/>
      <c r="AG370" s="91"/>
      <c r="AH370" s="91"/>
      <c r="AK370" s="249"/>
      <c r="AM370" s="91"/>
      <c r="AN370" s="91">
        <v>1004713979</v>
      </c>
    </row>
    <row r="371" spans="1:41" ht="16.5" hidden="1" customHeight="1" x14ac:dyDescent="0.25">
      <c r="A371" s="11" t="s">
        <v>8906</v>
      </c>
      <c r="B371" s="11">
        <v>14228454</v>
      </c>
      <c r="C371" s="384" t="s">
        <v>5328</v>
      </c>
      <c r="D371" s="11" t="s">
        <v>3837</v>
      </c>
      <c r="E371" s="11" t="s">
        <v>5182</v>
      </c>
      <c r="F371" s="17">
        <v>45944</v>
      </c>
      <c r="G371" s="11" t="s">
        <v>5325</v>
      </c>
      <c r="J371" s="11" t="s">
        <v>8288</v>
      </c>
      <c r="K371" s="11">
        <v>12288</v>
      </c>
      <c r="M371" s="91"/>
      <c r="N371" s="91" t="s">
        <v>3578</v>
      </c>
      <c r="O371" s="91" t="s">
        <v>3579</v>
      </c>
      <c r="P371" s="91"/>
      <c r="Q371" s="91"/>
      <c r="R371" s="91"/>
      <c r="S371" s="91"/>
      <c r="U371" s="11" t="s">
        <v>1551</v>
      </c>
      <c r="V371" s="92">
        <v>45988</v>
      </c>
      <c r="W371" s="91" t="s">
        <v>5207</v>
      </c>
      <c r="X371" s="91" t="str">
        <f t="shared" si="19"/>
        <v>2025-AR-062_14228454</v>
      </c>
      <c r="Y371" s="91"/>
      <c r="Z371" s="91"/>
      <c r="AA371" s="91"/>
      <c r="AB371" s="91" t="s">
        <v>9028</v>
      </c>
      <c r="AC371" s="91" t="s">
        <v>9029</v>
      </c>
      <c r="AD371" s="91">
        <v>16722</v>
      </c>
      <c r="AE371" s="91" t="s">
        <v>9067</v>
      </c>
      <c r="AF371" s="91"/>
      <c r="AG371" s="91"/>
      <c r="AH371" s="91"/>
      <c r="AK371" s="249"/>
      <c r="AM371" s="91"/>
      <c r="AN371" s="91">
        <v>1004713979</v>
      </c>
    </row>
    <row r="372" spans="1:41" ht="16.5" hidden="1" customHeight="1" x14ac:dyDescent="0.25">
      <c r="A372" s="11" t="s">
        <v>9253</v>
      </c>
      <c r="B372" s="11">
        <v>13670338</v>
      </c>
      <c r="C372" s="60" t="s">
        <v>6160</v>
      </c>
      <c r="D372" t="s">
        <v>4205</v>
      </c>
      <c r="E372" s="11">
        <v>1033011</v>
      </c>
      <c r="F372" s="17">
        <v>46002</v>
      </c>
      <c r="G372" s="11" t="s">
        <v>5325</v>
      </c>
      <c r="I372" s="17">
        <v>46033</v>
      </c>
      <c r="J372" s="11" t="s">
        <v>9462</v>
      </c>
      <c r="K372" s="11">
        <v>800</v>
      </c>
      <c r="L372" s="11" t="s">
        <v>3566</v>
      </c>
      <c r="M372" s="91" t="s">
        <v>12</v>
      </c>
      <c r="N372" s="91"/>
      <c r="O372" s="91"/>
      <c r="P372" s="91"/>
      <c r="Q372" s="91"/>
      <c r="R372" s="91"/>
      <c r="S372" s="91"/>
      <c r="V372" s="92">
        <v>46037</v>
      </c>
      <c r="W372" s="91"/>
      <c r="X372" s="91" t="str">
        <f t="shared" ref="X372:X403" si="20">A372&amp;"_"&amp;B372</f>
        <v>2025-AR-063_13670338</v>
      </c>
      <c r="Y372" s="91"/>
      <c r="Z372" s="91"/>
      <c r="AA372" s="91"/>
      <c r="AB372" s="91"/>
      <c r="AC372" s="91"/>
      <c r="AD372" s="91">
        <v>16909</v>
      </c>
      <c r="AE372" s="91"/>
      <c r="AF372" s="91"/>
      <c r="AG372" s="91"/>
      <c r="AH372" s="91"/>
      <c r="AK372" s="249"/>
      <c r="AM372" s="91"/>
      <c r="AN372" s="91">
        <v>1004761397</v>
      </c>
      <c r="AO372" s="11" t="s">
        <v>9496</v>
      </c>
    </row>
    <row r="373" spans="1:41" ht="16.5" hidden="1" customHeight="1" x14ac:dyDescent="0.25">
      <c r="A373" s="11" t="s">
        <v>9254</v>
      </c>
      <c r="B373" s="11">
        <v>13670127</v>
      </c>
      <c r="C373" s="60" t="s">
        <v>6160</v>
      </c>
      <c r="D373" t="s">
        <v>5294</v>
      </c>
      <c r="E373" s="11">
        <v>1058252</v>
      </c>
      <c r="F373" s="17">
        <v>46002</v>
      </c>
      <c r="G373" s="11" t="s">
        <v>5325</v>
      </c>
      <c r="I373" s="92">
        <v>46023</v>
      </c>
      <c r="J373" s="11" t="s">
        <v>5326</v>
      </c>
      <c r="K373" s="11">
        <v>33396</v>
      </c>
      <c r="L373" s="11" t="s">
        <v>3566</v>
      </c>
      <c r="M373" s="91"/>
      <c r="N373" s="92">
        <v>46023</v>
      </c>
      <c r="O373" s="91"/>
      <c r="P373" s="91"/>
      <c r="Q373" s="91"/>
      <c r="R373" s="91"/>
      <c r="S373" s="91"/>
      <c r="V373" s="92">
        <v>46037</v>
      </c>
      <c r="W373" s="91"/>
      <c r="X373" s="91" t="str">
        <f t="shared" si="20"/>
        <v>2025-AR-064_13670127</v>
      </c>
      <c r="Y373" s="91"/>
      <c r="Z373" s="91"/>
      <c r="AA373" s="91"/>
      <c r="AB373" s="91"/>
      <c r="AC373" s="91"/>
      <c r="AD373" s="91">
        <v>16860</v>
      </c>
      <c r="AE373" s="91"/>
      <c r="AF373" s="91"/>
      <c r="AG373" s="91"/>
      <c r="AH373" s="91"/>
      <c r="AK373" s="361"/>
      <c r="AM373" s="91"/>
      <c r="AN373" s="91">
        <v>1004761397</v>
      </c>
      <c r="AO373" s="11" t="s">
        <v>9496</v>
      </c>
    </row>
    <row r="374" spans="1:41" ht="16.5" hidden="1" customHeight="1" x14ac:dyDescent="0.25">
      <c r="A374" s="11" t="s">
        <v>9255</v>
      </c>
      <c r="B374" s="11">
        <v>13846205</v>
      </c>
      <c r="C374" s="60" t="s">
        <v>6160</v>
      </c>
      <c r="D374" t="s">
        <v>5294</v>
      </c>
      <c r="E374" s="11">
        <v>1058252</v>
      </c>
      <c r="F374" s="17">
        <v>46002</v>
      </c>
      <c r="G374" s="11" t="s">
        <v>5325</v>
      </c>
      <c r="I374" s="17"/>
      <c r="J374" s="11" t="s">
        <v>506</v>
      </c>
      <c r="K374" s="11">
        <v>800</v>
      </c>
      <c r="M374" s="91"/>
      <c r="N374" s="91"/>
      <c r="O374" s="91"/>
      <c r="P374" s="91"/>
      <c r="Q374" s="91"/>
      <c r="R374" s="91"/>
      <c r="S374" s="91"/>
      <c r="V374" s="92">
        <v>46037</v>
      </c>
      <c r="W374" s="91"/>
      <c r="X374" s="91" t="str">
        <f t="shared" si="20"/>
        <v>2025-AR-065_13846205</v>
      </c>
      <c r="Y374" s="91"/>
      <c r="Z374" s="91"/>
      <c r="AA374" s="91"/>
      <c r="AB374" s="91" t="s">
        <v>9491</v>
      </c>
      <c r="AC374" s="91" t="s">
        <v>9492</v>
      </c>
      <c r="AD374" s="91"/>
      <c r="AE374" s="91"/>
      <c r="AF374" s="91"/>
      <c r="AG374" s="91"/>
      <c r="AH374" s="91"/>
      <c r="AK374" s="249"/>
      <c r="AM374" s="91"/>
      <c r="AN374" s="91">
        <v>1004761397</v>
      </c>
      <c r="AO374" s="11" t="s">
        <v>9496</v>
      </c>
    </row>
    <row r="375" spans="1:41" ht="16.5" customHeight="1" x14ac:dyDescent="0.25">
      <c r="A375" s="90" t="s">
        <v>9256</v>
      </c>
      <c r="B375" s="11">
        <v>13867749</v>
      </c>
      <c r="C375" s="60" t="s">
        <v>6160</v>
      </c>
      <c r="D375" t="s">
        <v>5294</v>
      </c>
      <c r="E375" s="11">
        <v>1058252</v>
      </c>
      <c r="F375" s="17">
        <v>46002</v>
      </c>
      <c r="G375" s="11" t="s">
        <v>5325</v>
      </c>
      <c r="I375" s="17">
        <v>46028</v>
      </c>
      <c r="J375" s="11" t="s">
        <v>5326</v>
      </c>
      <c r="K375" s="11">
        <v>25778</v>
      </c>
      <c r="M375" s="91" t="s">
        <v>12</v>
      </c>
      <c r="N375" s="92">
        <v>46027</v>
      </c>
      <c r="O375" s="91"/>
      <c r="P375" s="91"/>
      <c r="Q375" s="91"/>
      <c r="R375" s="91"/>
      <c r="S375" s="91"/>
      <c r="V375" s="92">
        <v>46037</v>
      </c>
      <c r="W375" s="91"/>
      <c r="X375" s="91" t="str">
        <f t="shared" si="20"/>
        <v>2025-AR-066_13867749</v>
      </c>
      <c r="Y375" s="91"/>
      <c r="Z375" s="91"/>
      <c r="AA375" s="91"/>
      <c r="AB375" s="91"/>
      <c r="AC375" s="91"/>
      <c r="AD375" s="91">
        <v>16869</v>
      </c>
      <c r="AE375" s="91"/>
      <c r="AF375" s="91"/>
      <c r="AG375" s="91"/>
      <c r="AH375" s="91"/>
      <c r="AK375" s="249"/>
      <c r="AM375" s="91"/>
      <c r="AN375" s="91">
        <v>1004761400</v>
      </c>
      <c r="AO375" s="11" t="s">
        <v>9496</v>
      </c>
    </row>
    <row r="376" spans="1:41" ht="16.5" customHeight="1" x14ac:dyDescent="0.25">
      <c r="A376" s="11" t="s">
        <v>9257</v>
      </c>
      <c r="B376" s="11">
        <v>13719634</v>
      </c>
      <c r="C376" s="60" t="s">
        <v>5334</v>
      </c>
      <c r="D376" t="s">
        <v>4698</v>
      </c>
      <c r="E376" s="11" t="s">
        <v>3978</v>
      </c>
      <c r="F376" s="17">
        <v>46002</v>
      </c>
      <c r="G376" s="11" t="s">
        <v>5325</v>
      </c>
      <c r="I376" s="17">
        <v>46029</v>
      </c>
      <c r="J376" s="11" t="s">
        <v>8288</v>
      </c>
      <c r="K376" s="11">
        <v>49604</v>
      </c>
      <c r="M376" s="91" t="s">
        <v>12</v>
      </c>
      <c r="N376" s="91"/>
      <c r="O376" s="91"/>
      <c r="P376" s="91"/>
      <c r="Q376" s="91"/>
      <c r="R376" s="91"/>
      <c r="S376" s="91"/>
      <c r="U376" s="17">
        <v>46044</v>
      </c>
      <c r="V376" s="92"/>
      <c r="W376" s="91" t="s">
        <v>9507</v>
      </c>
      <c r="X376" s="91" t="str">
        <f t="shared" si="20"/>
        <v>2025-AR-067_13719634</v>
      </c>
      <c r="Y376" s="91"/>
      <c r="Z376" s="91"/>
      <c r="AA376" s="91"/>
      <c r="AB376" s="91"/>
      <c r="AC376" s="91"/>
      <c r="AD376" s="91"/>
      <c r="AE376" s="91"/>
      <c r="AF376" s="91"/>
      <c r="AG376" s="91"/>
      <c r="AH376" s="91"/>
      <c r="AK376" s="249"/>
      <c r="AM376" s="91"/>
      <c r="AN376" s="91">
        <v>1004758789</v>
      </c>
      <c r="AO376" s="11" t="s">
        <v>9496</v>
      </c>
    </row>
    <row r="377" spans="1:41" ht="16.5" hidden="1" customHeight="1" x14ac:dyDescent="0.25">
      <c r="A377" s="11" t="s">
        <v>9258</v>
      </c>
      <c r="B377" s="11">
        <v>13719636</v>
      </c>
      <c r="C377" s="60" t="s">
        <v>5334</v>
      </c>
      <c r="D377" t="s">
        <v>4698</v>
      </c>
      <c r="E377" s="11" t="s">
        <v>3978</v>
      </c>
      <c r="F377" s="17">
        <v>46002</v>
      </c>
      <c r="G377" s="11" t="s">
        <v>5325</v>
      </c>
      <c r="J377" s="11" t="s">
        <v>9495</v>
      </c>
      <c r="K377" s="269">
        <v>800</v>
      </c>
      <c r="L377" s="11" t="s">
        <v>9436</v>
      </c>
      <c r="M377" s="91"/>
      <c r="N377" s="91"/>
      <c r="O377" s="91"/>
      <c r="P377" s="91"/>
      <c r="Q377" s="91"/>
      <c r="R377" s="91"/>
      <c r="S377" s="91"/>
      <c r="V377" s="92">
        <v>46037</v>
      </c>
      <c r="W377" s="91"/>
      <c r="X377" s="91" t="str">
        <f t="shared" si="20"/>
        <v>2025-AR-068_13719636</v>
      </c>
      <c r="Y377" s="91"/>
      <c r="Z377" s="91"/>
      <c r="AA377" s="91"/>
      <c r="AB377" s="91" t="s">
        <v>9494</v>
      </c>
      <c r="AC377" s="91" t="s">
        <v>9493</v>
      </c>
      <c r="AD377" s="91"/>
      <c r="AE377" s="91"/>
      <c r="AF377" s="91"/>
      <c r="AG377" s="91"/>
      <c r="AH377" s="91"/>
      <c r="AK377" s="249"/>
      <c r="AM377" s="91"/>
      <c r="AN377" s="91">
        <v>1004758789</v>
      </c>
      <c r="AO377" s="11" t="s">
        <v>9496</v>
      </c>
    </row>
    <row r="378" spans="1:41" ht="16.5" hidden="1" customHeight="1" x14ac:dyDescent="0.25">
      <c r="A378" s="11" t="s">
        <v>9259</v>
      </c>
      <c r="B378" s="11" t="s">
        <v>9245</v>
      </c>
      <c r="C378" s="60" t="s">
        <v>5334</v>
      </c>
      <c r="D378" t="s">
        <v>4698</v>
      </c>
      <c r="E378" s="11">
        <v>1005462</v>
      </c>
      <c r="F378" s="17">
        <v>46002</v>
      </c>
      <c r="G378" s="11" t="s">
        <v>5325</v>
      </c>
      <c r="I378" s="17">
        <v>46034</v>
      </c>
      <c r="J378" s="11" t="s">
        <v>8288</v>
      </c>
      <c r="K378" s="11">
        <v>41970</v>
      </c>
      <c r="L378" s="17" t="s">
        <v>3566</v>
      </c>
      <c r="M378" s="91"/>
      <c r="N378" s="91"/>
      <c r="O378" s="91"/>
      <c r="P378" s="91"/>
      <c r="Q378" s="91"/>
      <c r="R378" s="91"/>
      <c r="S378" s="91"/>
      <c r="V378" s="92"/>
      <c r="W378" s="91" t="s">
        <v>9508</v>
      </c>
      <c r="X378" s="91" t="str">
        <f t="shared" si="20"/>
        <v>2025-AR-069_12947677R</v>
      </c>
      <c r="Y378" s="91"/>
      <c r="Z378" s="91"/>
      <c r="AA378" s="91"/>
      <c r="AB378" s="91"/>
      <c r="AC378" s="91"/>
      <c r="AD378" s="91"/>
      <c r="AE378" s="91"/>
      <c r="AF378" s="91"/>
      <c r="AG378" s="91"/>
      <c r="AH378" s="91"/>
      <c r="AK378" s="249"/>
      <c r="AM378" s="91"/>
      <c r="AN378" s="91">
        <v>1004758789</v>
      </c>
      <c r="AO378" s="11" t="s">
        <v>9496</v>
      </c>
    </row>
    <row r="379" spans="1:41" ht="16.5" customHeight="1" x14ac:dyDescent="0.25">
      <c r="A379" s="11" t="s">
        <v>9260</v>
      </c>
      <c r="B379" s="11">
        <v>13655960</v>
      </c>
      <c r="C379" s="60" t="s">
        <v>5334</v>
      </c>
      <c r="D379" t="s">
        <v>4698</v>
      </c>
      <c r="E379" s="11" t="s">
        <v>3978</v>
      </c>
      <c r="F379" s="17">
        <v>46002</v>
      </c>
      <c r="G379" s="11" t="s">
        <v>5325</v>
      </c>
      <c r="I379" s="17">
        <v>46035</v>
      </c>
      <c r="J379" s="11" t="s">
        <v>8288</v>
      </c>
      <c r="K379" s="11">
        <v>43799</v>
      </c>
      <c r="M379" s="91" t="s">
        <v>12</v>
      </c>
      <c r="N379" s="91"/>
      <c r="O379" s="91"/>
      <c r="P379" s="91"/>
      <c r="Q379" s="91"/>
      <c r="R379" s="91"/>
      <c r="S379" s="91"/>
      <c r="V379" s="92">
        <v>46044</v>
      </c>
      <c r="W379" s="91"/>
      <c r="X379" s="91" t="str">
        <f t="shared" si="20"/>
        <v>2025-AR-070_13655960</v>
      </c>
      <c r="Y379" s="91"/>
      <c r="Z379" s="91"/>
      <c r="AA379" s="91"/>
      <c r="AB379" s="91"/>
      <c r="AC379" s="91"/>
      <c r="AD379" s="91"/>
      <c r="AE379" s="91"/>
      <c r="AF379" s="91"/>
      <c r="AG379" s="91"/>
      <c r="AH379" s="91"/>
      <c r="AK379" s="249"/>
      <c r="AM379" s="91"/>
      <c r="AN379" s="91">
        <v>1004758789</v>
      </c>
      <c r="AO379" s="11" t="s">
        <v>9496</v>
      </c>
    </row>
    <row r="380" spans="1:41" ht="16.5" customHeight="1" x14ac:dyDescent="0.25">
      <c r="A380" s="11" t="s">
        <v>9261</v>
      </c>
      <c r="B380" s="11">
        <v>13739180</v>
      </c>
      <c r="C380" s="60" t="s">
        <v>5334</v>
      </c>
      <c r="D380" t="s">
        <v>5329</v>
      </c>
      <c r="E380" s="11">
        <v>1134806</v>
      </c>
      <c r="F380" s="17">
        <v>46002</v>
      </c>
      <c r="G380" s="11" t="s">
        <v>5325</v>
      </c>
      <c r="J380" s="322" t="s">
        <v>937</v>
      </c>
      <c r="K380" s="11">
        <v>38538</v>
      </c>
      <c r="M380" s="91" t="s">
        <v>12</v>
      </c>
      <c r="N380" s="91"/>
      <c r="O380" s="91"/>
      <c r="P380" s="91"/>
      <c r="Q380" s="91"/>
      <c r="R380" s="91"/>
      <c r="S380" s="91"/>
      <c r="V380" s="92"/>
      <c r="W380" s="91"/>
      <c r="X380" s="91" t="str">
        <f t="shared" si="20"/>
        <v>2025-AR-071_13739180</v>
      </c>
      <c r="Y380" s="91"/>
      <c r="Z380" s="91"/>
      <c r="AA380" s="91"/>
      <c r="AB380" s="91"/>
      <c r="AC380" s="91"/>
      <c r="AD380" s="91"/>
      <c r="AE380" s="91"/>
      <c r="AF380" s="91"/>
      <c r="AG380" s="91"/>
      <c r="AH380" s="91"/>
      <c r="AK380" s="249"/>
      <c r="AM380" s="91"/>
      <c r="AN380" s="91">
        <v>1004761390</v>
      </c>
      <c r="AO380" s="11" t="s">
        <v>9496</v>
      </c>
    </row>
    <row r="381" spans="1:41" ht="16.5" customHeight="1" x14ac:dyDescent="0.25">
      <c r="A381" s="90" t="s">
        <v>9262</v>
      </c>
      <c r="B381" s="11">
        <v>14178471</v>
      </c>
      <c r="C381" s="60" t="s">
        <v>58</v>
      </c>
      <c r="D381" t="s">
        <v>3744</v>
      </c>
      <c r="E381" s="11">
        <v>1276939</v>
      </c>
      <c r="F381" s="17">
        <v>46002</v>
      </c>
      <c r="G381" s="11" t="s">
        <v>5325</v>
      </c>
      <c r="H381" s="11">
        <v>1269498</v>
      </c>
      <c r="I381" s="17">
        <v>46040</v>
      </c>
      <c r="J381" s="11" t="s">
        <v>5326</v>
      </c>
      <c r="K381" s="11">
        <v>13208</v>
      </c>
      <c r="M381" s="91" t="s">
        <v>12</v>
      </c>
      <c r="N381" s="91"/>
      <c r="O381" s="91"/>
      <c r="P381" s="91"/>
      <c r="Q381" s="91"/>
      <c r="R381" s="91"/>
      <c r="S381" s="91"/>
      <c r="V381" s="92">
        <v>46037</v>
      </c>
      <c r="W381" s="91"/>
      <c r="X381" s="91" t="str">
        <f t="shared" si="20"/>
        <v>2025-AR-072_14178471</v>
      </c>
      <c r="Y381" s="91"/>
      <c r="Z381" s="91"/>
      <c r="AA381" s="91"/>
      <c r="AB381" s="91" t="s">
        <v>9489</v>
      </c>
      <c r="AC381" s="91" t="s">
        <v>9490</v>
      </c>
      <c r="AD381" s="91"/>
      <c r="AE381" s="91"/>
      <c r="AF381" s="91"/>
      <c r="AG381" s="91"/>
      <c r="AH381" s="91"/>
      <c r="AK381" s="361"/>
      <c r="AM381" s="91"/>
      <c r="AN381" s="91">
        <v>1004762119</v>
      </c>
      <c r="AO381" s="11" t="s">
        <v>9496</v>
      </c>
    </row>
    <row r="382" spans="1:41" ht="16.5" customHeight="1" x14ac:dyDescent="0.25">
      <c r="A382" s="11" t="s">
        <v>9263</v>
      </c>
      <c r="B382" s="11">
        <v>14211932</v>
      </c>
      <c r="C382" s="60" t="s">
        <v>58</v>
      </c>
      <c r="D382" t="s">
        <v>3744</v>
      </c>
      <c r="E382" s="11">
        <v>1276939</v>
      </c>
      <c r="F382" s="17">
        <v>46002</v>
      </c>
      <c r="G382" s="11" t="s">
        <v>5325</v>
      </c>
      <c r="H382" s="11">
        <v>1269498</v>
      </c>
      <c r="I382" s="17">
        <v>46034</v>
      </c>
      <c r="J382" s="11" t="s">
        <v>8288</v>
      </c>
      <c r="K382" s="11">
        <v>11222</v>
      </c>
      <c r="M382" s="91" t="s">
        <v>12</v>
      </c>
      <c r="N382" s="91"/>
      <c r="O382" s="91"/>
      <c r="P382" s="91"/>
      <c r="Q382" s="91"/>
      <c r="R382" s="91"/>
      <c r="S382" s="91"/>
      <c r="V382" s="92">
        <v>46044</v>
      </c>
      <c r="W382" s="91"/>
      <c r="X382" s="91" t="str">
        <f t="shared" si="20"/>
        <v>2025-AR-073_14211932</v>
      </c>
      <c r="Y382" s="91"/>
      <c r="Z382" s="91"/>
      <c r="AA382" s="91"/>
      <c r="AB382" s="91"/>
      <c r="AC382" s="91"/>
      <c r="AD382" s="91"/>
      <c r="AE382" s="91"/>
      <c r="AF382" s="91"/>
      <c r="AG382" s="91"/>
      <c r="AH382" s="91"/>
      <c r="AK382" s="249"/>
      <c r="AM382" s="91"/>
      <c r="AN382" s="91">
        <v>1004762119</v>
      </c>
      <c r="AO382" s="11" t="s">
        <v>9496</v>
      </c>
    </row>
    <row r="383" spans="1:41" ht="16.5" customHeight="1" x14ac:dyDescent="0.25">
      <c r="A383" s="11" t="s">
        <v>9264</v>
      </c>
      <c r="B383" s="11">
        <v>14190172</v>
      </c>
      <c r="C383" s="60" t="s">
        <v>58</v>
      </c>
      <c r="D383" t="s">
        <v>3744</v>
      </c>
      <c r="E383" s="11">
        <v>1276939</v>
      </c>
      <c r="F383" s="17">
        <v>46002</v>
      </c>
      <c r="G383" s="11" t="s">
        <v>5325</v>
      </c>
      <c r="H383" s="11">
        <v>1269498</v>
      </c>
      <c r="I383" s="17">
        <v>46034</v>
      </c>
      <c r="J383" s="11" t="s">
        <v>8288</v>
      </c>
      <c r="K383" s="11">
        <v>14330</v>
      </c>
      <c r="M383" s="91" t="s">
        <v>12</v>
      </c>
      <c r="N383" s="91"/>
      <c r="O383" s="91"/>
      <c r="P383" s="91"/>
      <c r="Q383" s="91"/>
      <c r="R383" s="91"/>
      <c r="S383" s="91"/>
      <c r="V383" s="92">
        <v>46044</v>
      </c>
      <c r="W383" s="91"/>
      <c r="X383" s="91" t="str">
        <f t="shared" si="20"/>
        <v>2025-AR-074_14190172</v>
      </c>
      <c r="Y383" s="91"/>
      <c r="Z383" s="91"/>
      <c r="AA383" s="91"/>
      <c r="AB383" s="91"/>
      <c r="AC383" s="91"/>
      <c r="AD383" s="91"/>
      <c r="AE383" s="91"/>
      <c r="AF383" s="91"/>
      <c r="AG383" s="91"/>
      <c r="AH383" s="91"/>
      <c r="AK383" s="249"/>
      <c r="AM383" s="91"/>
      <c r="AN383" s="91">
        <v>1004762119</v>
      </c>
      <c r="AO383" s="11" t="s">
        <v>9496</v>
      </c>
    </row>
    <row r="384" spans="1:41" ht="16.5" customHeight="1" x14ac:dyDescent="0.25">
      <c r="A384" s="11" t="s">
        <v>9265</v>
      </c>
      <c r="B384" s="11">
        <v>14211930</v>
      </c>
      <c r="C384" s="60" t="s">
        <v>58</v>
      </c>
      <c r="D384" t="s">
        <v>3744</v>
      </c>
      <c r="E384" s="11">
        <v>1276939</v>
      </c>
      <c r="F384" s="17">
        <v>46002</v>
      </c>
      <c r="G384" s="11" t="s">
        <v>5325</v>
      </c>
      <c r="H384" s="11">
        <v>1269498</v>
      </c>
      <c r="I384" s="17">
        <v>46035</v>
      </c>
      <c r="J384" s="11" t="s">
        <v>8288</v>
      </c>
      <c r="K384" s="11">
        <v>12490</v>
      </c>
      <c r="M384" s="91" t="s">
        <v>12</v>
      </c>
      <c r="N384" s="91"/>
      <c r="O384" s="91"/>
      <c r="P384" s="91"/>
      <c r="Q384" s="91"/>
      <c r="R384" s="91"/>
      <c r="S384" s="91"/>
      <c r="V384" s="92">
        <v>46044</v>
      </c>
      <c r="W384" s="91"/>
      <c r="X384" s="91" t="str">
        <f t="shared" si="20"/>
        <v>2025-AR-075_14211930</v>
      </c>
      <c r="Y384" s="91"/>
      <c r="Z384" s="91"/>
      <c r="AA384" s="91"/>
      <c r="AB384" s="91"/>
      <c r="AC384" s="91"/>
      <c r="AD384" s="91"/>
      <c r="AE384" s="91"/>
      <c r="AF384" s="91"/>
      <c r="AG384" s="91"/>
      <c r="AH384" s="91"/>
      <c r="AK384" s="249"/>
      <c r="AM384" s="91"/>
      <c r="AN384" s="91">
        <v>1004762119</v>
      </c>
      <c r="AO384" s="11" t="s">
        <v>9496</v>
      </c>
    </row>
    <row r="385" spans="1:41" ht="16.5" hidden="1" customHeight="1" x14ac:dyDescent="0.25">
      <c r="A385" s="11" t="s">
        <v>9266</v>
      </c>
      <c r="B385" s="11">
        <v>13521409</v>
      </c>
      <c r="C385" s="60" t="s">
        <v>5328</v>
      </c>
      <c r="D385" t="s">
        <v>3908</v>
      </c>
      <c r="E385" s="11">
        <v>1056029</v>
      </c>
      <c r="F385" s="17">
        <v>46002</v>
      </c>
      <c r="G385" s="11" t="s">
        <v>5325</v>
      </c>
      <c r="H385" s="11">
        <v>1158490</v>
      </c>
      <c r="I385" s="17">
        <v>46035</v>
      </c>
      <c r="J385" s="11" t="s">
        <v>5326</v>
      </c>
      <c r="K385" s="11">
        <v>26577</v>
      </c>
      <c r="M385" s="91"/>
      <c r="N385" s="91"/>
      <c r="O385" s="91"/>
      <c r="P385" s="91"/>
      <c r="Q385" s="91"/>
      <c r="R385" s="91"/>
      <c r="S385" s="91"/>
      <c r="V385" s="92">
        <v>46037</v>
      </c>
      <c r="W385" s="91"/>
      <c r="X385" s="91" t="str">
        <f t="shared" si="20"/>
        <v>2025-AR-076_13521409</v>
      </c>
      <c r="Y385" s="91"/>
      <c r="Z385" s="91"/>
      <c r="AA385" s="91"/>
      <c r="AB385" s="91"/>
      <c r="AC385" s="91"/>
      <c r="AD385" s="91">
        <v>16905</v>
      </c>
      <c r="AE385" s="91"/>
      <c r="AF385" s="91"/>
      <c r="AG385" s="91"/>
      <c r="AH385" s="91"/>
      <c r="AK385" s="361"/>
      <c r="AM385" s="91"/>
      <c r="AN385" s="91">
        <v>1004762159</v>
      </c>
      <c r="AO385" s="11" t="s">
        <v>9496</v>
      </c>
    </row>
    <row r="386" spans="1:41" ht="16.5" hidden="1" customHeight="1" x14ac:dyDescent="0.25">
      <c r="A386" s="11" t="s">
        <v>9267</v>
      </c>
      <c r="B386" s="11" t="s">
        <v>9246</v>
      </c>
      <c r="C386" s="60" t="s">
        <v>5328</v>
      </c>
      <c r="D386" t="s">
        <v>3837</v>
      </c>
      <c r="E386" s="11" t="s">
        <v>7107</v>
      </c>
      <c r="F386" s="17">
        <v>46002</v>
      </c>
      <c r="G386" s="11" t="s">
        <v>5325</v>
      </c>
      <c r="H386" s="11">
        <v>882281</v>
      </c>
      <c r="I386" s="17">
        <v>46036</v>
      </c>
      <c r="J386" s="11" t="s">
        <v>5326</v>
      </c>
      <c r="K386" s="11">
        <v>27854</v>
      </c>
      <c r="M386" s="91"/>
      <c r="N386" s="91"/>
      <c r="O386" s="91"/>
      <c r="P386" s="91"/>
      <c r="Q386" s="91"/>
      <c r="R386" s="91"/>
      <c r="S386" s="91"/>
      <c r="V386" s="92">
        <v>46037</v>
      </c>
      <c r="W386" s="91"/>
      <c r="X386" s="91" t="str">
        <f t="shared" si="20"/>
        <v>2025-AR-077_13064090R</v>
      </c>
      <c r="Y386" s="91"/>
      <c r="Z386" s="91"/>
      <c r="AA386" s="91"/>
      <c r="AB386" s="91"/>
      <c r="AC386" s="91"/>
      <c r="AD386" s="91">
        <v>16906</v>
      </c>
      <c r="AE386" s="91"/>
      <c r="AF386" s="91"/>
      <c r="AG386" s="91"/>
      <c r="AH386" s="91"/>
      <c r="AK386" s="361"/>
      <c r="AM386" s="91"/>
      <c r="AN386" s="91">
        <v>1004762150</v>
      </c>
      <c r="AO386" s="11" t="s">
        <v>9496</v>
      </c>
    </row>
    <row r="387" spans="1:41" ht="16.5" hidden="1" customHeight="1" x14ac:dyDescent="0.25">
      <c r="A387" s="11" t="s">
        <v>9268</v>
      </c>
      <c r="B387" s="11" t="s">
        <v>9247</v>
      </c>
      <c r="C387" s="60" t="s">
        <v>5328</v>
      </c>
      <c r="D387" t="s">
        <v>3837</v>
      </c>
      <c r="E387" s="11">
        <v>882281</v>
      </c>
      <c r="F387" s="17">
        <v>46002</v>
      </c>
      <c r="G387" s="11" t="s">
        <v>5325</v>
      </c>
      <c r="H387" s="11">
        <v>882281</v>
      </c>
      <c r="I387" s="17">
        <v>46036</v>
      </c>
      <c r="J387" s="11" t="s">
        <v>8288</v>
      </c>
      <c r="K387" s="11">
        <v>27854</v>
      </c>
      <c r="M387" s="91"/>
      <c r="N387" s="91"/>
      <c r="O387" s="91"/>
      <c r="P387" s="91"/>
      <c r="Q387" s="91"/>
      <c r="R387" s="91"/>
      <c r="S387" s="91"/>
      <c r="V387" s="92">
        <v>46044</v>
      </c>
      <c r="W387" s="91"/>
      <c r="X387" s="91" t="str">
        <f t="shared" si="20"/>
        <v>2025-AR-078_13080019R</v>
      </c>
      <c r="Y387" s="91"/>
      <c r="Z387" s="91"/>
      <c r="AA387" s="91"/>
      <c r="AB387" s="91"/>
      <c r="AC387" s="91"/>
      <c r="AD387" s="91"/>
      <c r="AE387" s="91"/>
      <c r="AF387" s="91"/>
      <c r="AG387" s="91"/>
      <c r="AH387" s="91"/>
      <c r="AK387" s="249"/>
      <c r="AM387" s="91"/>
      <c r="AN387" s="91">
        <v>1004762150</v>
      </c>
      <c r="AO387" s="11" t="s">
        <v>9496</v>
      </c>
    </row>
    <row r="388" spans="1:41" ht="16.5" hidden="1" customHeight="1" x14ac:dyDescent="0.25">
      <c r="A388" s="11" t="s">
        <v>9269</v>
      </c>
      <c r="B388" s="11" t="s">
        <v>9248</v>
      </c>
      <c r="C388" s="60" t="s">
        <v>5328</v>
      </c>
      <c r="D388" t="s">
        <v>3837</v>
      </c>
      <c r="E388" s="11">
        <v>882281</v>
      </c>
      <c r="F388" s="17">
        <v>46002</v>
      </c>
      <c r="G388" s="11" t="s">
        <v>5325</v>
      </c>
      <c r="H388" s="11">
        <v>882281</v>
      </c>
      <c r="J388" s="11" t="s">
        <v>9412</v>
      </c>
      <c r="M388" s="91"/>
      <c r="N388" s="91"/>
      <c r="O388" s="91"/>
      <c r="P388" s="91"/>
      <c r="Q388" s="91"/>
      <c r="R388" s="91"/>
      <c r="S388" s="91"/>
      <c r="V388" s="92">
        <v>46030</v>
      </c>
      <c r="W388" s="91"/>
      <c r="X388" s="91" t="str">
        <f t="shared" si="20"/>
        <v>2025-AR-079_13094651R</v>
      </c>
      <c r="Y388" s="91"/>
      <c r="Z388" s="91"/>
      <c r="AA388" s="91"/>
      <c r="AB388" s="91"/>
      <c r="AC388" s="91"/>
      <c r="AD388" s="91"/>
      <c r="AE388" s="91"/>
      <c r="AF388" s="91"/>
      <c r="AG388" s="91"/>
      <c r="AH388" s="91"/>
      <c r="AK388" s="249"/>
      <c r="AM388" s="91"/>
      <c r="AN388" s="91">
        <v>1004762150</v>
      </c>
      <c r="AO388" s="11" t="s">
        <v>9496</v>
      </c>
    </row>
    <row r="389" spans="1:41" ht="16.5" customHeight="1" x14ac:dyDescent="0.25">
      <c r="A389" s="11" t="s">
        <v>9270</v>
      </c>
      <c r="B389" s="11" t="s">
        <v>9249</v>
      </c>
      <c r="C389" s="60" t="s">
        <v>5328</v>
      </c>
      <c r="D389" t="s">
        <v>3837</v>
      </c>
      <c r="E389" s="11">
        <v>882281</v>
      </c>
      <c r="F389" s="17">
        <v>46002</v>
      </c>
      <c r="G389" s="11" t="s">
        <v>5325</v>
      </c>
      <c r="H389" s="11">
        <v>882281</v>
      </c>
      <c r="I389" s="17">
        <v>46036</v>
      </c>
      <c r="J389" s="11" t="s">
        <v>8288</v>
      </c>
      <c r="K389" s="11">
        <v>17924</v>
      </c>
      <c r="M389" s="91" t="s">
        <v>12</v>
      </c>
      <c r="N389" s="91"/>
      <c r="O389" s="91"/>
      <c r="P389" s="91"/>
      <c r="Q389" s="91"/>
      <c r="R389" s="91"/>
      <c r="S389" s="91"/>
      <c r="V389" s="92">
        <v>46044</v>
      </c>
      <c r="W389" s="91"/>
      <c r="X389" s="91" t="str">
        <f t="shared" si="20"/>
        <v>2025-AR-080_13186638R</v>
      </c>
      <c r="Y389" s="91"/>
      <c r="Z389" s="91"/>
      <c r="AA389" s="91"/>
      <c r="AB389" s="91"/>
      <c r="AC389" s="91"/>
      <c r="AD389" s="91"/>
      <c r="AE389" s="91"/>
      <c r="AF389" s="91"/>
      <c r="AG389" s="91"/>
      <c r="AH389" s="91"/>
      <c r="AK389" s="249"/>
      <c r="AM389" s="91"/>
      <c r="AN389" s="91">
        <v>1004762150</v>
      </c>
      <c r="AO389" s="11" t="s">
        <v>9496</v>
      </c>
    </row>
    <row r="390" spans="1:41" ht="16.5" customHeight="1" x14ac:dyDescent="0.25">
      <c r="A390" s="11" t="s">
        <v>9271</v>
      </c>
      <c r="B390" s="11">
        <v>13870635</v>
      </c>
      <c r="C390" s="60" t="s">
        <v>5328</v>
      </c>
      <c r="D390" t="s">
        <v>3837</v>
      </c>
      <c r="E390" s="11">
        <v>1061407</v>
      </c>
      <c r="F390" s="17">
        <v>46002</v>
      </c>
      <c r="G390" s="11" t="s">
        <v>5325</v>
      </c>
      <c r="H390" s="11">
        <v>1145826</v>
      </c>
      <c r="I390" s="17">
        <v>46037</v>
      </c>
      <c r="J390" s="11" t="s">
        <v>8288</v>
      </c>
      <c r="K390" s="11">
        <v>19826</v>
      </c>
      <c r="M390" s="91" t="s">
        <v>12</v>
      </c>
      <c r="N390" s="91"/>
      <c r="O390" s="91"/>
      <c r="P390" s="91"/>
      <c r="Q390" s="91"/>
      <c r="R390" s="91"/>
      <c r="S390" s="91"/>
      <c r="V390" s="92">
        <v>46044</v>
      </c>
      <c r="W390" s="91"/>
      <c r="X390" s="91" t="str">
        <f t="shared" si="20"/>
        <v>2025-AR-081_13870635</v>
      </c>
      <c r="Y390" s="91"/>
      <c r="Z390" s="91"/>
      <c r="AA390" s="91"/>
      <c r="AB390" s="91"/>
      <c r="AC390" s="91"/>
      <c r="AD390" s="91"/>
      <c r="AE390" s="91"/>
      <c r="AF390" s="91"/>
      <c r="AG390" s="91"/>
      <c r="AH390" s="91"/>
      <c r="AK390" s="249"/>
      <c r="AM390" s="91"/>
      <c r="AN390" s="91">
        <v>1004762160</v>
      </c>
      <c r="AO390" s="11" t="s">
        <v>9496</v>
      </c>
    </row>
    <row r="391" spans="1:41" ht="16.5" customHeight="1" x14ac:dyDescent="0.25">
      <c r="A391" s="11" t="s">
        <v>9272</v>
      </c>
      <c r="B391" s="11">
        <v>13862293</v>
      </c>
      <c r="C391" s="60" t="s">
        <v>5328</v>
      </c>
      <c r="D391" t="s">
        <v>3837</v>
      </c>
      <c r="E391" s="11">
        <v>1061407</v>
      </c>
      <c r="F391" s="17">
        <v>46002</v>
      </c>
      <c r="G391" s="11" t="s">
        <v>5325</v>
      </c>
      <c r="H391" s="11">
        <v>1145826</v>
      </c>
      <c r="I391" s="17">
        <v>46037</v>
      </c>
      <c r="J391" s="11" t="s">
        <v>8288</v>
      </c>
      <c r="K391" s="11">
        <v>17840</v>
      </c>
      <c r="M391" s="91" t="s">
        <v>12</v>
      </c>
      <c r="N391" s="91"/>
      <c r="O391" s="91"/>
      <c r="P391" s="91"/>
      <c r="Q391" s="91"/>
      <c r="R391" s="91"/>
      <c r="S391" s="91"/>
      <c r="V391" s="92">
        <v>46044</v>
      </c>
      <c r="W391" s="91"/>
      <c r="X391" s="91" t="str">
        <f t="shared" si="20"/>
        <v>2025-AR-082_13862293</v>
      </c>
      <c r="Y391" s="91"/>
      <c r="Z391" s="91"/>
      <c r="AA391" s="91"/>
      <c r="AB391" s="91"/>
      <c r="AC391" s="91"/>
      <c r="AD391" s="91"/>
      <c r="AE391" s="91"/>
      <c r="AF391" s="91"/>
      <c r="AG391" s="91"/>
      <c r="AH391" s="91"/>
      <c r="AK391" s="249"/>
      <c r="AM391" s="91"/>
      <c r="AN391" s="91">
        <v>1004762162</v>
      </c>
      <c r="AO391" s="11" t="s">
        <v>9496</v>
      </c>
    </row>
    <row r="392" spans="1:41" ht="16.5" customHeight="1" x14ac:dyDescent="0.25">
      <c r="A392" s="11" t="s">
        <v>9273</v>
      </c>
      <c r="B392" s="11">
        <v>13739196</v>
      </c>
      <c r="C392" s="60" t="s">
        <v>5328</v>
      </c>
      <c r="D392" t="s">
        <v>3837</v>
      </c>
      <c r="E392" s="11">
        <v>1176919</v>
      </c>
      <c r="F392" s="17">
        <v>46002</v>
      </c>
      <c r="G392" s="11" t="s">
        <v>5325</v>
      </c>
      <c r="I392" s="17">
        <v>46037</v>
      </c>
      <c r="J392" s="11" t="s">
        <v>8288</v>
      </c>
      <c r="K392" s="11">
        <v>13868</v>
      </c>
      <c r="M392" s="91" t="s">
        <v>12</v>
      </c>
      <c r="N392" s="91"/>
      <c r="O392" s="91"/>
      <c r="P392" s="91"/>
      <c r="Q392" s="91"/>
      <c r="R392" s="91"/>
      <c r="S392" s="91"/>
      <c r="V392" s="92">
        <v>46044</v>
      </c>
      <c r="W392" s="91"/>
      <c r="X392" s="91" t="str">
        <f t="shared" si="20"/>
        <v>2025-AR-083_13739196</v>
      </c>
      <c r="Y392" s="91"/>
      <c r="Z392" s="91"/>
      <c r="AA392" s="91"/>
      <c r="AB392" s="91"/>
      <c r="AC392" s="91"/>
      <c r="AD392" s="91"/>
      <c r="AE392" s="91"/>
      <c r="AF392" s="91"/>
      <c r="AG392" s="91"/>
      <c r="AH392" s="91"/>
      <c r="AK392" s="249"/>
      <c r="AM392" s="91"/>
      <c r="AN392" s="91">
        <v>1004762156</v>
      </c>
      <c r="AO392" s="11" t="s">
        <v>9496</v>
      </c>
    </row>
    <row r="393" spans="1:41" ht="16.5" customHeight="1" x14ac:dyDescent="0.25">
      <c r="A393" s="11" t="s">
        <v>9274</v>
      </c>
      <c r="B393" s="11" t="s">
        <v>9250</v>
      </c>
      <c r="C393" s="60" t="s">
        <v>5328</v>
      </c>
      <c r="D393" t="s">
        <v>5329</v>
      </c>
      <c r="E393" s="11">
        <v>1005293</v>
      </c>
      <c r="F393" s="17">
        <v>46002</v>
      </c>
      <c r="G393" s="11" t="s">
        <v>5325</v>
      </c>
      <c r="I393" s="17">
        <v>46040</v>
      </c>
      <c r="J393" s="11" t="s">
        <v>8288</v>
      </c>
      <c r="K393" s="11">
        <v>27572</v>
      </c>
      <c r="M393" s="91" t="s">
        <v>12</v>
      </c>
      <c r="N393" s="91"/>
      <c r="O393" s="91"/>
      <c r="P393" s="91"/>
      <c r="Q393" s="91"/>
      <c r="R393" s="91"/>
      <c r="S393" s="91"/>
      <c r="V393" s="92">
        <v>46044</v>
      </c>
      <c r="W393" s="91"/>
      <c r="X393" s="91" t="str">
        <f t="shared" si="20"/>
        <v>2025-AR-084_13044609R</v>
      </c>
      <c r="Y393" s="91"/>
      <c r="Z393" s="91"/>
      <c r="AA393" s="91"/>
      <c r="AB393" s="91"/>
      <c r="AC393" s="91"/>
      <c r="AD393" s="91"/>
      <c r="AE393" s="91"/>
      <c r="AF393" s="91"/>
      <c r="AG393" s="91"/>
      <c r="AH393" s="91"/>
      <c r="AK393" s="249"/>
      <c r="AM393" s="91"/>
      <c r="AN393" s="91">
        <v>1004762122</v>
      </c>
      <c r="AO393" s="11" t="s">
        <v>9496</v>
      </c>
    </row>
    <row r="394" spans="1:41" ht="16.5" hidden="1" customHeight="1" x14ac:dyDescent="0.25">
      <c r="A394" s="11" t="s">
        <v>9275</v>
      </c>
      <c r="B394" s="11" t="s">
        <v>9251</v>
      </c>
      <c r="C394" s="60" t="s">
        <v>5328</v>
      </c>
      <c r="D394" t="s">
        <v>5329</v>
      </c>
      <c r="E394" s="11">
        <v>1080537</v>
      </c>
      <c r="F394" s="17">
        <v>46002</v>
      </c>
      <c r="G394" s="11" t="s">
        <v>5325</v>
      </c>
      <c r="I394" s="92">
        <v>46023</v>
      </c>
      <c r="J394" s="11" t="s">
        <v>5326</v>
      </c>
      <c r="K394" s="11">
        <v>23454</v>
      </c>
      <c r="M394" s="91"/>
      <c r="N394" s="92">
        <v>46023</v>
      </c>
      <c r="O394" s="91"/>
      <c r="P394" s="91"/>
      <c r="Q394" s="91"/>
      <c r="R394" s="91"/>
      <c r="S394" s="91"/>
      <c r="V394" s="92">
        <v>46037</v>
      </c>
      <c r="W394" s="91"/>
      <c r="X394" s="91" t="str">
        <f t="shared" si="20"/>
        <v>2025-AR-085_13172301R</v>
      </c>
      <c r="Y394" s="91"/>
      <c r="Z394" s="91"/>
      <c r="AA394" s="91"/>
      <c r="AB394" s="91" t="s">
        <v>9399</v>
      </c>
      <c r="AC394" s="91"/>
      <c r="AD394" s="91">
        <v>16854</v>
      </c>
      <c r="AE394" s="91"/>
      <c r="AF394" s="91"/>
      <c r="AG394" s="91"/>
      <c r="AH394" s="91"/>
      <c r="AK394" s="361"/>
      <c r="AM394" s="91"/>
      <c r="AN394" s="91">
        <v>1004762150</v>
      </c>
      <c r="AO394" s="11" t="s">
        <v>9496</v>
      </c>
    </row>
    <row r="395" spans="1:41" ht="16.5" hidden="1" customHeight="1" x14ac:dyDescent="0.25">
      <c r="A395" s="90" t="s">
        <v>9276</v>
      </c>
      <c r="B395" s="11" t="s">
        <v>9252</v>
      </c>
      <c r="C395" s="60" t="s">
        <v>5328</v>
      </c>
      <c r="D395" t="s">
        <v>5329</v>
      </c>
      <c r="E395" s="11">
        <v>1080537</v>
      </c>
      <c r="F395" s="17">
        <v>46002</v>
      </c>
      <c r="G395" s="11" t="s">
        <v>5325</v>
      </c>
      <c r="I395" s="17">
        <v>46029</v>
      </c>
      <c r="J395" s="11" t="s">
        <v>8288</v>
      </c>
      <c r="K395" s="11">
        <v>26394</v>
      </c>
      <c r="M395" s="91"/>
      <c r="N395" s="91"/>
      <c r="O395" s="91"/>
      <c r="P395" s="91"/>
      <c r="Q395" s="91"/>
      <c r="R395" s="91" t="s">
        <v>9335</v>
      </c>
      <c r="S395" s="91"/>
      <c r="V395" s="92">
        <v>46044</v>
      </c>
      <c r="W395" s="91"/>
      <c r="X395" s="91" t="str">
        <f t="shared" si="20"/>
        <v>2025-AR-086_13283019R</v>
      </c>
      <c r="Y395" s="91"/>
      <c r="Z395" s="91"/>
      <c r="AA395" s="91"/>
      <c r="AB395" s="91"/>
      <c r="AC395" s="91"/>
      <c r="AD395" s="91"/>
      <c r="AE395" s="91"/>
      <c r="AF395" s="91"/>
      <c r="AG395" s="91"/>
      <c r="AH395" s="91"/>
      <c r="AK395" s="249"/>
      <c r="AM395" s="91"/>
      <c r="AN395" s="91">
        <v>1004762151</v>
      </c>
      <c r="AO395" s="11" t="s">
        <v>9496</v>
      </c>
    </row>
    <row r="396" spans="1:41" ht="16.5" customHeight="1" x14ac:dyDescent="0.25">
      <c r="A396" s="90" t="s">
        <v>9277</v>
      </c>
      <c r="B396" s="11">
        <v>13685072</v>
      </c>
      <c r="C396" s="60" t="s">
        <v>33</v>
      </c>
      <c r="D396" t="s">
        <v>56</v>
      </c>
      <c r="E396" s="11" t="s">
        <v>2671</v>
      </c>
      <c r="F396" s="17">
        <v>46002</v>
      </c>
      <c r="G396" s="11" t="s">
        <v>5325</v>
      </c>
      <c r="I396" s="17">
        <v>46027</v>
      </c>
      <c r="J396" s="11" t="s">
        <v>8288</v>
      </c>
      <c r="K396" s="11">
        <v>20165</v>
      </c>
      <c r="L396" s="11" t="s">
        <v>3566</v>
      </c>
      <c r="M396" s="91" t="s">
        <v>12</v>
      </c>
      <c r="N396" s="91"/>
      <c r="O396" s="91"/>
      <c r="P396" s="91"/>
      <c r="Q396" s="91"/>
      <c r="R396" s="91"/>
      <c r="S396" s="91"/>
      <c r="V396" s="92">
        <v>46044</v>
      </c>
      <c r="W396" s="91"/>
      <c r="X396" s="91" t="str">
        <f t="shared" si="20"/>
        <v>2025-AR-087_13685072</v>
      </c>
      <c r="Y396" s="91"/>
      <c r="Z396" s="91"/>
      <c r="AA396" s="91"/>
      <c r="AB396" s="91"/>
      <c r="AC396" s="91"/>
      <c r="AD396" s="91"/>
      <c r="AE396" s="91"/>
      <c r="AF396" s="91"/>
      <c r="AG396" s="91"/>
      <c r="AH396" s="91"/>
      <c r="AK396" s="249"/>
      <c r="AM396" s="91"/>
      <c r="AN396" s="91">
        <v>1004761412</v>
      </c>
      <c r="AO396" s="11" t="s">
        <v>9496</v>
      </c>
    </row>
    <row r="397" spans="1:41" ht="16.5" hidden="1" customHeight="1" x14ac:dyDescent="0.25">
      <c r="A397" s="11" t="s">
        <v>9278</v>
      </c>
      <c r="B397" s="11">
        <v>13685074</v>
      </c>
      <c r="C397" s="60" t="s">
        <v>33</v>
      </c>
      <c r="D397" t="s">
        <v>56</v>
      </c>
      <c r="E397" s="11" t="s">
        <v>2671</v>
      </c>
      <c r="F397" s="17">
        <v>46002</v>
      </c>
      <c r="G397" s="11" t="s">
        <v>5325</v>
      </c>
      <c r="I397" s="17">
        <v>46033</v>
      </c>
      <c r="J397" s="11" t="s">
        <v>5326</v>
      </c>
      <c r="K397" s="11">
        <v>12860</v>
      </c>
      <c r="M397" s="91"/>
      <c r="N397" s="91"/>
      <c r="O397" s="91"/>
      <c r="P397" s="91"/>
      <c r="Q397" s="91"/>
      <c r="R397" s="91"/>
      <c r="S397" s="91"/>
      <c r="V397" s="92">
        <v>46037</v>
      </c>
      <c r="W397" s="91"/>
      <c r="X397" s="91" t="str">
        <f t="shared" si="20"/>
        <v>2025-AR-088_13685074</v>
      </c>
      <c r="Y397" s="91"/>
      <c r="Z397" s="91"/>
      <c r="AA397" s="91"/>
      <c r="AB397" s="91"/>
      <c r="AC397" s="91"/>
      <c r="AD397" s="91">
        <v>16908</v>
      </c>
      <c r="AE397" s="91"/>
      <c r="AF397" s="91"/>
      <c r="AG397" s="91"/>
      <c r="AH397" s="91"/>
      <c r="AK397" s="361"/>
      <c r="AM397" s="91"/>
      <c r="AN397" s="91">
        <v>1004761412</v>
      </c>
      <c r="AO397" s="11" t="s">
        <v>9496</v>
      </c>
    </row>
    <row r="398" spans="1:41" ht="16.5" customHeight="1" x14ac:dyDescent="0.25">
      <c r="A398" s="90" t="s">
        <v>9289</v>
      </c>
      <c r="B398" s="11">
        <v>13685073</v>
      </c>
      <c r="C398" s="60" t="s">
        <v>33</v>
      </c>
      <c r="D398" t="s">
        <v>56</v>
      </c>
      <c r="E398" s="11" t="s">
        <v>2671</v>
      </c>
      <c r="F398" s="17">
        <v>46002</v>
      </c>
      <c r="G398" s="11" t="s">
        <v>5325</v>
      </c>
      <c r="H398" s="11">
        <v>1145824</v>
      </c>
      <c r="I398" s="17">
        <v>46030</v>
      </c>
      <c r="J398" s="11" t="s">
        <v>5326</v>
      </c>
      <c r="K398" s="11">
        <v>13685</v>
      </c>
      <c r="M398" s="91" t="s">
        <v>12</v>
      </c>
      <c r="N398" s="91"/>
      <c r="O398" s="91"/>
      <c r="P398" s="91"/>
      <c r="Q398" s="91"/>
      <c r="R398" s="91"/>
      <c r="S398" s="91"/>
      <c r="V398" s="92">
        <v>46037</v>
      </c>
      <c r="W398" s="91"/>
      <c r="X398" s="91" t="str">
        <f t="shared" si="20"/>
        <v>2025-AR-089_13685073</v>
      </c>
      <c r="Y398" s="91"/>
      <c r="Z398" s="91"/>
      <c r="AA398" s="91"/>
      <c r="AB398" s="91"/>
      <c r="AC398" s="91"/>
      <c r="AD398" s="91">
        <v>16873</v>
      </c>
      <c r="AE398" s="91"/>
      <c r="AF398" s="91"/>
      <c r="AG398" s="91"/>
      <c r="AH398" s="91"/>
      <c r="AK398" s="361"/>
      <c r="AM398" s="91"/>
      <c r="AN398" s="91">
        <v>1004762117</v>
      </c>
      <c r="AO398" s="11" t="s">
        <v>9496</v>
      </c>
    </row>
    <row r="399" spans="1:41" s="90" customFormat="1" ht="16.5" hidden="1" customHeight="1" x14ac:dyDescent="0.25">
      <c r="A399" s="90" t="s">
        <v>9290</v>
      </c>
      <c r="B399" s="90">
        <v>13719614</v>
      </c>
      <c r="C399" s="390" t="s">
        <v>33</v>
      </c>
      <c r="D399" s="15" t="s">
        <v>56</v>
      </c>
      <c r="E399" s="90">
        <v>1137349</v>
      </c>
      <c r="F399" s="231">
        <v>46002</v>
      </c>
      <c r="G399" s="90" t="s">
        <v>5325</v>
      </c>
      <c r="H399" s="90">
        <v>1145824</v>
      </c>
      <c r="I399" s="231">
        <v>46022</v>
      </c>
      <c r="J399" s="90" t="s">
        <v>5326</v>
      </c>
      <c r="K399" s="90">
        <v>13205</v>
      </c>
      <c r="M399" s="232"/>
      <c r="N399" s="213">
        <v>46022</v>
      </c>
      <c r="O399" s="232"/>
      <c r="P399" s="232"/>
      <c r="Q399" s="232"/>
      <c r="R399" s="232" t="s">
        <v>9335</v>
      </c>
      <c r="S399" s="232"/>
      <c r="V399" s="213">
        <v>46037</v>
      </c>
      <c r="W399" s="232"/>
      <c r="X399" s="91" t="str">
        <f t="shared" si="20"/>
        <v>2025-AR-090_13719614</v>
      </c>
      <c r="Y399" s="232"/>
      <c r="Z399" s="232"/>
      <c r="AA399" s="232"/>
      <c r="AB399" s="232"/>
      <c r="AC399" s="232"/>
      <c r="AD399" s="232">
        <v>16855</v>
      </c>
      <c r="AE399" s="232"/>
      <c r="AF399" s="232"/>
      <c r="AG399" s="232"/>
      <c r="AH399" s="232"/>
      <c r="AK399" s="361"/>
      <c r="AM399" s="232"/>
      <c r="AN399" s="232">
        <v>1004762117</v>
      </c>
      <c r="AO399" s="90" t="s">
        <v>9496</v>
      </c>
    </row>
    <row r="400" spans="1:41" ht="16.5" hidden="1" customHeight="1" x14ac:dyDescent="0.25">
      <c r="A400" s="11" t="s">
        <v>9341</v>
      </c>
      <c r="B400" s="11">
        <v>13770623</v>
      </c>
      <c r="C400" s="387" t="s">
        <v>6160</v>
      </c>
      <c r="D400" s="11" t="s">
        <v>4205</v>
      </c>
      <c r="E400" s="11">
        <v>1033011</v>
      </c>
      <c r="F400" s="17">
        <v>46002</v>
      </c>
      <c r="G400" s="11" t="s">
        <v>5325</v>
      </c>
      <c r="J400" s="11" t="s">
        <v>9495</v>
      </c>
      <c r="K400" s="269">
        <v>800</v>
      </c>
      <c r="M400" s="91"/>
      <c r="N400" s="91"/>
      <c r="O400" s="91"/>
      <c r="P400" s="91"/>
      <c r="Q400" s="91"/>
      <c r="R400" s="91"/>
      <c r="S400" s="91"/>
      <c r="V400" s="92">
        <v>46037</v>
      </c>
      <c r="W400" s="91" t="s">
        <v>4319</v>
      </c>
      <c r="X400" s="91" t="str">
        <f t="shared" si="20"/>
        <v>2025-AR-091_13770623</v>
      </c>
      <c r="Y400" s="91"/>
      <c r="Z400" s="91"/>
      <c r="AA400" s="91"/>
      <c r="AB400" s="224"/>
      <c r="AC400" s="91"/>
      <c r="AD400" s="91"/>
      <c r="AE400" s="91"/>
      <c r="AF400" s="91"/>
      <c r="AG400" s="91"/>
      <c r="AH400" s="91"/>
      <c r="AK400" s="249"/>
      <c r="AM400" s="91"/>
      <c r="AN400" s="91">
        <v>1004761397</v>
      </c>
    </row>
    <row r="401" spans="1:40" ht="16.5" hidden="1" customHeight="1" x14ac:dyDescent="0.25">
      <c r="A401" s="11" t="s">
        <v>9342</v>
      </c>
      <c r="B401" s="11">
        <v>13886505</v>
      </c>
      <c r="C401" s="387" t="s">
        <v>6160</v>
      </c>
      <c r="D401" s="11" t="s">
        <v>5294</v>
      </c>
      <c r="E401" s="11">
        <v>1058252</v>
      </c>
      <c r="F401" s="17">
        <v>46002</v>
      </c>
      <c r="G401" s="11" t="s">
        <v>5325</v>
      </c>
      <c r="J401" s="11" t="s">
        <v>8288</v>
      </c>
      <c r="K401" s="11">
        <v>37694</v>
      </c>
      <c r="M401" s="91"/>
      <c r="N401" s="91"/>
      <c r="O401" s="91"/>
      <c r="P401" s="91"/>
      <c r="Q401" s="91"/>
      <c r="R401" s="91"/>
      <c r="S401" s="91"/>
      <c r="V401" s="92"/>
      <c r="W401" s="91" t="s">
        <v>4695</v>
      </c>
      <c r="X401" s="91" t="str">
        <f t="shared" si="20"/>
        <v>2025-AR-092_13886505</v>
      </c>
      <c r="Y401" s="91"/>
      <c r="Z401" s="91"/>
      <c r="AA401" s="91"/>
      <c r="AB401" s="91"/>
      <c r="AC401" s="91"/>
      <c r="AD401" s="91"/>
      <c r="AE401" s="91"/>
      <c r="AF401" s="91"/>
      <c r="AG401" s="91"/>
      <c r="AH401" s="91"/>
      <c r="AK401" s="249"/>
      <c r="AM401" s="91"/>
      <c r="AN401" s="91">
        <v>1004761400</v>
      </c>
    </row>
    <row r="402" spans="1:40" hidden="1" x14ac:dyDescent="0.25">
      <c r="A402" s="11" t="s">
        <v>9343</v>
      </c>
      <c r="B402" s="11">
        <v>13923839</v>
      </c>
      <c r="C402" s="387" t="s">
        <v>6160</v>
      </c>
      <c r="D402" s="11" t="s">
        <v>5294</v>
      </c>
      <c r="E402" s="11">
        <v>1058252</v>
      </c>
      <c r="F402" s="17">
        <v>46002</v>
      </c>
      <c r="G402" s="11" t="s">
        <v>5325</v>
      </c>
      <c r="J402" s="11" t="s">
        <v>8288</v>
      </c>
      <c r="K402" s="11">
        <v>45312</v>
      </c>
      <c r="L402" s="11" t="s">
        <v>3566</v>
      </c>
      <c r="W402" s="11" t="s">
        <v>4744</v>
      </c>
      <c r="X402" s="91" t="str">
        <f t="shared" si="20"/>
        <v>2025-AR-093_13923839</v>
      </c>
      <c r="AN402" s="11">
        <v>1004761400</v>
      </c>
    </row>
    <row r="403" spans="1:40" hidden="1" x14ac:dyDescent="0.25">
      <c r="A403" s="11" t="s">
        <v>9344</v>
      </c>
      <c r="B403" s="11">
        <v>14093083</v>
      </c>
      <c r="C403" s="387" t="s">
        <v>6160</v>
      </c>
      <c r="D403" s="11" t="s">
        <v>5294</v>
      </c>
      <c r="E403" s="11">
        <v>1058252</v>
      </c>
      <c r="F403" s="17">
        <v>46002</v>
      </c>
      <c r="G403" s="11" t="s">
        <v>5325</v>
      </c>
      <c r="J403" s="11" t="s">
        <v>8288</v>
      </c>
      <c r="K403" s="11">
        <v>63848</v>
      </c>
      <c r="L403" s="11" t="s">
        <v>3566</v>
      </c>
      <c r="W403" s="11" t="s">
        <v>4962</v>
      </c>
      <c r="X403" s="91" t="str">
        <f t="shared" si="20"/>
        <v>2025-AR-094_14093083</v>
      </c>
      <c r="AN403" s="11">
        <v>1004761403</v>
      </c>
    </row>
    <row r="404" spans="1:40" hidden="1" x14ac:dyDescent="0.25">
      <c r="A404" s="11" t="s">
        <v>9345</v>
      </c>
      <c r="B404" s="11">
        <v>13740200</v>
      </c>
      <c r="C404" s="387" t="s">
        <v>5334</v>
      </c>
      <c r="D404" s="11" t="s">
        <v>4698</v>
      </c>
      <c r="E404" s="11" t="s">
        <v>3978</v>
      </c>
      <c r="F404" s="17">
        <v>46002</v>
      </c>
      <c r="G404" s="11" t="s">
        <v>5325</v>
      </c>
      <c r="J404" s="11" t="s">
        <v>9495</v>
      </c>
      <c r="K404" s="269">
        <v>800</v>
      </c>
      <c r="V404" s="92">
        <v>46037</v>
      </c>
      <c r="W404" s="11" t="s">
        <v>4196</v>
      </c>
      <c r="X404" s="91" t="str">
        <f t="shared" ref="X404:X421" si="21">A404&amp;"_"&amp;B404</f>
        <v>2025-AR-095_13740200</v>
      </c>
      <c r="AB404" s="142"/>
      <c r="AN404" s="11">
        <v>1004761387</v>
      </c>
    </row>
    <row r="405" spans="1:40" x14ac:dyDescent="0.25">
      <c r="A405" s="11" t="s">
        <v>9346</v>
      </c>
      <c r="B405" s="11">
        <v>13719632</v>
      </c>
      <c r="C405" s="387" t="s">
        <v>5334</v>
      </c>
      <c r="D405" s="11" t="s">
        <v>4698</v>
      </c>
      <c r="E405" s="11" t="s">
        <v>3978</v>
      </c>
      <c r="F405" s="17">
        <v>46002</v>
      </c>
      <c r="G405" s="11" t="s">
        <v>5325</v>
      </c>
      <c r="J405" s="11" t="s">
        <v>8288</v>
      </c>
      <c r="K405" s="11">
        <v>39207</v>
      </c>
      <c r="M405" s="11" t="s">
        <v>12</v>
      </c>
      <c r="W405" s="11" t="s">
        <v>4171</v>
      </c>
      <c r="X405" s="91" t="str">
        <f t="shared" si="21"/>
        <v>2025-AR-096_13719632</v>
      </c>
      <c r="AN405" s="11">
        <v>1004761387</v>
      </c>
    </row>
    <row r="406" spans="1:40" hidden="1" x14ac:dyDescent="0.25">
      <c r="A406" s="11" t="s">
        <v>9347</v>
      </c>
      <c r="B406" s="11">
        <v>13860646</v>
      </c>
      <c r="C406" s="387" t="s">
        <v>5334</v>
      </c>
      <c r="D406" s="11" t="s">
        <v>4693</v>
      </c>
      <c r="E406" s="11">
        <v>1020531</v>
      </c>
      <c r="F406" s="17">
        <v>46002</v>
      </c>
      <c r="G406" s="11" t="s">
        <v>5325</v>
      </c>
      <c r="J406" s="11" t="s">
        <v>8288</v>
      </c>
      <c r="K406" s="11">
        <v>25236</v>
      </c>
      <c r="W406" s="11" t="s">
        <v>9388</v>
      </c>
      <c r="X406" s="91" t="str">
        <f t="shared" si="21"/>
        <v>2025-AR-097_13860646</v>
      </c>
      <c r="AN406" s="11">
        <v>1004761390</v>
      </c>
    </row>
    <row r="407" spans="1:40" hidden="1" x14ac:dyDescent="0.25">
      <c r="A407" s="11" t="s">
        <v>9348</v>
      </c>
      <c r="B407" s="11">
        <v>13845939</v>
      </c>
      <c r="C407" s="387" t="s">
        <v>5334</v>
      </c>
      <c r="D407" s="11" t="s">
        <v>4693</v>
      </c>
      <c r="E407" s="11">
        <v>1020531</v>
      </c>
      <c r="F407" s="17">
        <v>46002</v>
      </c>
      <c r="G407" s="11" t="s">
        <v>5325</v>
      </c>
      <c r="J407" s="11" t="s">
        <v>9495</v>
      </c>
      <c r="K407" s="269">
        <v>800</v>
      </c>
      <c r="V407" s="92">
        <v>46037</v>
      </c>
      <c r="W407" s="11" t="s">
        <v>4575</v>
      </c>
      <c r="X407" s="91" t="str">
        <f t="shared" si="21"/>
        <v>2025-AR-098_13845939</v>
      </c>
      <c r="AB407" s="142"/>
      <c r="AN407" s="11">
        <v>1004761390</v>
      </c>
    </row>
    <row r="408" spans="1:40" hidden="1" x14ac:dyDescent="0.25">
      <c r="A408" s="11" t="s">
        <v>9349</v>
      </c>
      <c r="B408" s="11">
        <v>13912279</v>
      </c>
      <c r="C408" s="387" t="s">
        <v>5334</v>
      </c>
      <c r="D408" s="11" t="s">
        <v>4693</v>
      </c>
      <c r="E408" s="11">
        <v>1020531</v>
      </c>
      <c r="F408" s="17">
        <v>46002</v>
      </c>
      <c r="G408" s="11" t="s">
        <v>5325</v>
      </c>
      <c r="J408" s="11" t="s">
        <v>8288</v>
      </c>
      <c r="K408" s="11">
        <v>23284</v>
      </c>
      <c r="W408" s="11" t="s">
        <v>4846</v>
      </c>
      <c r="X408" s="91" t="str">
        <f t="shared" si="21"/>
        <v>2025-AR-099_13912279</v>
      </c>
      <c r="AN408" s="11">
        <v>1004761390</v>
      </c>
    </row>
    <row r="409" spans="1:40" x14ac:dyDescent="0.25">
      <c r="A409" s="11" t="s">
        <v>9350</v>
      </c>
      <c r="B409" s="11">
        <v>13846594</v>
      </c>
      <c r="C409" s="387" t="s">
        <v>5334</v>
      </c>
      <c r="D409" s="11" t="s">
        <v>5329</v>
      </c>
      <c r="E409" s="11">
        <v>1134806</v>
      </c>
      <c r="F409" s="17">
        <v>46002</v>
      </c>
      <c r="G409" s="11" t="s">
        <v>5325</v>
      </c>
      <c r="J409" s="11" t="s">
        <v>8288</v>
      </c>
      <c r="K409" s="11">
        <v>38924</v>
      </c>
      <c r="M409" s="11" t="s">
        <v>12</v>
      </c>
      <c r="W409" s="11" t="s">
        <v>4555</v>
      </c>
      <c r="X409" s="91" t="str">
        <f t="shared" si="21"/>
        <v>2025-AR-100_13846594</v>
      </c>
      <c r="AN409" s="11">
        <v>1004761390</v>
      </c>
    </row>
    <row r="410" spans="1:40" hidden="1" x14ac:dyDescent="0.25">
      <c r="A410" s="11" t="s">
        <v>9351</v>
      </c>
      <c r="B410" s="11">
        <v>14199938</v>
      </c>
      <c r="C410" s="387" t="s">
        <v>58</v>
      </c>
      <c r="D410" s="11" t="s">
        <v>3684</v>
      </c>
      <c r="E410" s="11">
        <v>1276939</v>
      </c>
      <c r="F410" s="17">
        <v>46002</v>
      </c>
      <c r="G410" s="11" t="s">
        <v>5325</v>
      </c>
      <c r="J410" s="11" t="s">
        <v>8288</v>
      </c>
      <c r="K410" s="11">
        <v>11682</v>
      </c>
      <c r="W410" s="11" t="s">
        <v>5895</v>
      </c>
      <c r="X410" s="91" t="str">
        <f t="shared" si="21"/>
        <v>2025-AR-101_14199938</v>
      </c>
      <c r="AN410" s="11">
        <v>1004762122</v>
      </c>
    </row>
    <row r="411" spans="1:40" hidden="1" x14ac:dyDescent="0.25">
      <c r="A411" s="11" t="s">
        <v>9352</v>
      </c>
      <c r="B411" s="11">
        <v>14228469</v>
      </c>
      <c r="C411" s="387" t="s">
        <v>58</v>
      </c>
      <c r="D411" s="11" t="s">
        <v>3684</v>
      </c>
      <c r="E411" s="11">
        <v>1276939</v>
      </c>
      <c r="F411" s="17">
        <v>46002</v>
      </c>
      <c r="G411" s="11" t="s">
        <v>5325</v>
      </c>
      <c r="J411" s="11" t="s">
        <v>8288</v>
      </c>
      <c r="K411" s="11">
        <v>13006</v>
      </c>
      <c r="W411" s="11" t="s">
        <v>5955</v>
      </c>
      <c r="X411" s="91" t="str">
        <f t="shared" si="21"/>
        <v>2025-AR-102_14228469</v>
      </c>
      <c r="AN411" s="11">
        <v>1004762122</v>
      </c>
    </row>
    <row r="412" spans="1:40" hidden="1" x14ac:dyDescent="0.25">
      <c r="A412" s="11" t="s">
        <v>9353</v>
      </c>
      <c r="B412" s="11">
        <v>13566945</v>
      </c>
      <c r="C412" s="387" t="s">
        <v>5328</v>
      </c>
      <c r="D412" s="11" t="s">
        <v>3837</v>
      </c>
      <c r="E412" s="11">
        <v>882281</v>
      </c>
      <c r="F412" s="17">
        <v>46002</v>
      </c>
      <c r="G412" s="11" t="s">
        <v>5325</v>
      </c>
      <c r="J412" s="11" t="s">
        <v>8288</v>
      </c>
      <c r="K412" s="11">
        <v>27108</v>
      </c>
      <c r="W412" s="11" t="s">
        <v>4076</v>
      </c>
      <c r="X412" s="91" t="str">
        <f t="shared" si="21"/>
        <v>2025-AR-103_13566945</v>
      </c>
      <c r="AN412" s="11">
        <v>1004762151</v>
      </c>
    </row>
    <row r="413" spans="1:40" x14ac:dyDescent="0.25">
      <c r="A413" s="11" t="s">
        <v>9354</v>
      </c>
      <c r="B413" s="11">
        <v>13697072</v>
      </c>
      <c r="C413" s="387" t="s">
        <v>5328</v>
      </c>
      <c r="D413" s="11" t="s">
        <v>3837</v>
      </c>
      <c r="E413" s="11">
        <v>1176919</v>
      </c>
      <c r="F413" s="17">
        <v>46002</v>
      </c>
      <c r="G413" s="11" t="s">
        <v>5325</v>
      </c>
      <c r="J413" s="11" t="s">
        <v>8288</v>
      </c>
      <c r="K413" s="11">
        <v>17840</v>
      </c>
      <c r="M413" s="11" t="s">
        <v>12</v>
      </c>
      <c r="W413" s="11" t="s">
        <v>4502</v>
      </c>
      <c r="X413" s="91" t="str">
        <f t="shared" si="21"/>
        <v>2025-AR-104_13697072</v>
      </c>
      <c r="AN413" s="11">
        <v>1004762155</v>
      </c>
    </row>
    <row r="414" spans="1:40" hidden="1" x14ac:dyDescent="0.25">
      <c r="A414" s="11" t="s">
        <v>9355</v>
      </c>
      <c r="B414" s="11">
        <v>13753277</v>
      </c>
      <c r="C414" s="387" t="s">
        <v>5328</v>
      </c>
      <c r="D414" s="11" t="s">
        <v>3837</v>
      </c>
      <c r="E414" s="11">
        <v>1061407</v>
      </c>
      <c r="F414" s="17">
        <v>46002</v>
      </c>
      <c r="G414" s="11" t="s">
        <v>5325</v>
      </c>
      <c r="J414" s="11" t="s">
        <v>8288</v>
      </c>
      <c r="K414" s="11">
        <v>29094</v>
      </c>
      <c r="W414" s="11" t="s">
        <v>4241</v>
      </c>
      <c r="X414" s="91" t="str">
        <f t="shared" si="21"/>
        <v>2025-AR-105_13753277</v>
      </c>
      <c r="AN414" s="11">
        <v>1004762156</v>
      </c>
    </row>
    <row r="415" spans="1:40" hidden="1" x14ac:dyDescent="0.25">
      <c r="A415" s="11" t="s">
        <v>9356</v>
      </c>
      <c r="B415" s="11">
        <v>13712055</v>
      </c>
      <c r="C415" s="387" t="s">
        <v>5328</v>
      </c>
      <c r="D415" s="11" t="s">
        <v>3837</v>
      </c>
      <c r="E415" s="11">
        <v>1176919</v>
      </c>
      <c r="F415" s="17">
        <v>46002</v>
      </c>
      <c r="G415" s="11" t="s">
        <v>5325</v>
      </c>
      <c r="J415" s="11" t="s">
        <v>8288</v>
      </c>
      <c r="K415" s="11">
        <v>13206</v>
      </c>
      <c r="W415" s="11" t="s">
        <v>4512</v>
      </c>
      <c r="X415" s="91" t="str">
        <f t="shared" si="21"/>
        <v>2025-AR-106_13712055</v>
      </c>
      <c r="AN415" s="11">
        <v>1004762156</v>
      </c>
    </row>
    <row r="416" spans="1:40" hidden="1" x14ac:dyDescent="0.25">
      <c r="A416" s="11" t="s">
        <v>9357</v>
      </c>
      <c r="B416" s="11">
        <v>13862291</v>
      </c>
      <c r="C416" s="387" t="s">
        <v>5328</v>
      </c>
      <c r="D416" s="11" t="s">
        <v>3837</v>
      </c>
      <c r="E416" s="11">
        <v>1176919</v>
      </c>
      <c r="F416" s="17">
        <v>46002</v>
      </c>
      <c r="G416" s="11" t="s">
        <v>5325</v>
      </c>
      <c r="J416" s="11" t="s">
        <v>8288</v>
      </c>
      <c r="K416" s="11">
        <v>17840</v>
      </c>
      <c r="W416" s="11" t="s">
        <v>4765</v>
      </c>
      <c r="X416" s="91" t="str">
        <f t="shared" si="21"/>
        <v>2025-AR-107_13862291</v>
      </c>
      <c r="AN416" s="11">
        <v>1004762164</v>
      </c>
    </row>
    <row r="417" spans="1:40" hidden="1" x14ac:dyDescent="0.25">
      <c r="A417" s="11" t="s">
        <v>9358</v>
      </c>
      <c r="B417" s="11">
        <v>14160194</v>
      </c>
      <c r="C417" s="387" t="s">
        <v>5328</v>
      </c>
      <c r="D417" s="11" t="s">
        <v>5329</v>
      </c>
      <c r="E417" s="11" t="s">
        <v>5065</v>
      </c>
      <c r="F417" s="17">
        <v>46002</v>
      </c>
      <c r="G417" s="11" t="s">
        <v>5325</v>
      </c>
      <c r="J417" s="11" t="s">
        <v>8288</v>
      </c>
      <c r="K417" s="11">
        <v>16896</v>
      </c>
      <c r="W417" s="11" t="s">
        <v>5062</v>
      </c>
      <c r="X417" s="91" t="str">
        <f t="shared" si="21"/>
        <v>2025-AR-108_14160194</v>
      </c>
      <c r="AN417" s="11">
        <v>1004762160</v>
      </c>
    </row>
    <row r="418" spans="1:40" x14ac:dyDescent="0.25">
      <c r="A418" s="11" t="s">
        <v>9359</v>
      </c>
      <c r="B418" s="11">
        <v>13845937</v>
      </c>
      <c r="C418" s="387" t="s">
        <v>5328</v>
      </c>
      <c r="D418" s="11" t="s">
        <v>5329</v>
      </c>
      <c r="E418" s="11">
        <v>1080537</v>
      </c>
      <c r="F418" s="17">
        <v>46002</v>
      </c>
      <c r="G418" s="11" t="s">
        <v>5325</v>
      </c>
      <c r="J418" s="11" t="s">
        <v>8288</v>
      </c>
      <c r="K418" s="11">
        <v>17986</v>
      </c>
      <c r="M418" s="11" t="s">
        <v>12</v>
      </c>
      <c r="W418" s="11" t="s">
        <v>4720</v>
      </c>
      <c r="X418" s="91" t="str">
        <f t="shared" si="21"/>
        <v>2025-AR-109_13845937</v>
      </c>
      <c r="AN418" s="11">
        <v>1004762164</v>
      </c>
    </row>
    <row r="419" spans="1:40" hidden="1" x14ac:dyDescent="0.25">
      <c r="A419" s="11" t="s">
        <v>9360</v>
      </c>
      <c r="B419" s="11">
        <v>13448043</v>
      </c>
      <c r="C419" s="387" t="s">
        <v>5328</v>
      </c>
      <c r="D419" s="11" t="s">
        <v>5329</v>
      </c>
      <c r="E419" s="11">
        <v>1080537</v>
      </c>
      <c r="F419" s="17">
        <v>46002</v>
      </c>
      <c r="G419" s="11" t="s">
        <v>5325</v>
      </c>
      <c r="J419" s="11" t="s">
        <v>8288</v>
      </c>
      <c r="K419" s="11">
        <v>26076</v>
      </c>
      <c r="W419" s="11" t="s">
        <v>3880</v>
      </c>
      <c r="X419" s="91" t="str">
        <f t="shared" si="21"/>
        <v>2025-AR-110_13448043</v>
      </c>
      <c r="AN419" s="11">
        <v>1004762151</v>
      </c>
    </row>
    <row r="420" spans="1:40" hidden="1" x14ac:dyDescent="0.25">
      <c r="A420" s="11" t="s">
        <v>9361</v>
      </c>
      <c r="B420" s="11">
        <v>13607750</v>
      </c>
      <c r="C420" s="387" t="s">
        <v>5328</v>
      </c>
      <c r="D420" s="11" t="s">
        <v>5329</v>
      </c>
      <c r="E420" s="11">
        <v>1080537</v>
      </c>
      <c r="F420" s="17">
        <v>46002</v>
      </c>
      <c r="G420" s="11" t="s">
        <v>5325</v>
      </c>
      <c r="J420" s="11" t="s">
        <v>8288</v>
      </c>
      <c r="K420" s="11">
        <v>19112</v>
      </c>
      <c r="W420" s="11" t="s">
        <v>4021</v>
      </c>
      <c r="X420" s="91" t="str">
        <f t="shared" si="21"/>
        <v>2025-AR-111_13607750</v>
      </c>
      <c r="AN420" s="11">
        <v>1004762155</v>
      </c>
    </row>
    <row r="421" spans="1:40" s="322" customFormat="1" hidden="1" x14ac:dyDescent="0.25">
      <c r="A421" s="322" t="s">
        <v>9362</v>
      </c>
      <c r="B421" s="322">
        <v>13697078</v>
      </c>
      <c r="C421" s="391" t="s">
        <v>5328</v>
      </c>
      <c r="D421" s="11" t="s">
        <v>5329</v>
      </c>
      <c r="E421" s="322">
        <v>1080537</v>
      </c>
      <c r="F421" s="323">
        <v>46002</v>
      </c>
      <c r="G421" s="322" t="s">
        <v>5325</v>
      </c>
      <c r="J421" s="322" t="s">
        <v>506</v>
      </c>
      <c r="K421" s="322">
        <v>800</v>
      </c>
      <c r="V421" s="323">
        <v>46037</v>
      </c>
      <c r="W421" s="322" t="s">
        <v>4160</v>
      </c>
      <c r="X421" s="91" t="str">
        <f t="shared" si="21"/>
        <v>2025-AR-112_13697078</v>
      </c>
      <c r="AB421" s="142"/>
      <c r="AN421" s="322">
        <v>1004762155</v>
      </c>
    </row>
    <row r="422" spans="1:40" hidden="1" x14ac:dyDescent="0.25">
      <c r="A422" s="11" t="s">
        <v>9363</v>
      </c>
      <c r="B422" s="11">
        <v>13846598</v>
      </c>
      <c r="C422" s="387" t="s">
        <v>6160</v>
      </c>
      <c r="D422" s="1" t="s">
        <v>4205</v>
      </c>
      <c r="E422" s="11">
        <v>1033011</v>
      </c>
      <c r="F422" s="17">
        <v>46002</v>
      </c>
      <c r="G422" s="11" t="s">
        <v>5325</v>
      </c>
      <c r="J422" s="11" t="s">
        <v>8288</v>
      </c>
      <c r="K422" s="11">
        <v>29080</v>
      </c>
      <c r="L422" s="254" t="s">
        <v>3566</v>
      </c>
      <c r="S422" s="11" t="s">
        <v>9431</v>
      </c>
      <c r="W422" s="11" t="s">
        <v>4541</v>
      </c>
      <c r="X422" s="91" t="str">
        <f t="shared" ref="X422:X472" si="22">A422&amp;"_"&amp;B422</f>
        <v>2025-AR-113_13846598</v>
      </c>
      <c r="AN422" s="11">
        <v>1004761400</v>
      </c>
    </row>
    <row r="423" spans="1:40" hidden="1" x14ac:dyDescent="0.25">
      <c r="A423" s="11" t="s">
        <v>9364</v>
      </c>
      <c r="B423" s="11">
        <v>14074749</v>
      </c>
      <c r="C423" s="387" t="s">
        <v>6160</v>
      </c>
      <c r="D423" s="1" t="s">
        <v>5294</v>
      </c>
      <c r="E423" s="11">
        <v>1058252</v>
      </c>
      <c r="F423" s="17">
        <v>46002</v>
      </c>
      <c r="G423" s="11" t="s">
        <v>5325</v>
      </c>
      <c r="J423" s="11" t="s">
        <v>8288</v>
      </c>
      <c r="K423" s="11">
        <v>37368</v>
      </c>
      <c r="L423" s="11" t="s">
        <v>3566</v>
      </c>
      <c r="S423" s="11" t="s">
        <v>9431</v>
      </c>
      <c r="W423" s="11" t="s">
        <v>4958</v>
      </c>
      <c r="X423" s="91" t="str">
        <f t="shared" si="22"/>
        <v>2025-AR-114_14074749</v>
      </c>
      <c r="AN423" s="11">
        <v>1004761403</v>
      </c>
    </row>
    <row r="424" spans="1:40" hidden="1" x14ac:dyDescent="0.25">
      <c r="A424" s="11" t="s">
        <v>9365</v>
      </c>
      <c r="B424" s="11">
        <v>14056707</v>
      </c>
      <c r="C424" s="387" t="s">
        <v>6160</v>
      </c>
      <c r="D424" s="1" t="s">
        <v>5294</v>
      </c>
      <c r="E424" s="11" t="s">
        <v>4788</v>
      </c>
      <c r="F424" s="17">
        <v>46002</v>
      </c>
      <c r="G424" s="11" t="s">
        <v>5325</v>
      </c>
      <c r="J424" s="11" t="s">
        <v>8288</v>
      </c>
      <c r="K424" s="11">
        <v>25778</v>
      </c>
      <c r="L424" s="11" t="s">
        <v>9510</v>
      </c>
      <c r="S424" s="11" t="s">
        <v>9431</v>
      </c>
      <c r="W424" s="11" t="s">
        <v>4855</v>
      </c>
      <c r="X424" s="91" t="str">
        <f t="shared" si="22"/>
        <v>2025-AR-115_14056707</v>
      </c>
      <c r="AN424" s="11">
        <v>1004761403</v>
      </c>
    </row>
    <row r="425" spans="1:40" hidden="1" x14ac:dyDescent="0.25">
      <c r="A425" s="11" t="s">
        <v>9366</v>
      </c>
      <c r="B425" s="11">
        <v>14081905</v>
      </c>
      <c r="C425" s="387" t="s">
        <v>54</v>
      </c>
      <c r="D425" s="1" t="s">
        <v>5321</v>
      </c>
      <c r="E425" s="11" t="s">
        <v>5760</v>
      </c>
      <c r="F425" s="17">
        <v>46002</v>
      </c>
      <c r="G425" s="11" t="s">
        <v>5325</v>
      </c>
      <c r="J425" s="11" t="s">
        <v>8288</v>
      </c>
      <c r="K425" s="11">
        <v>20052</v>
      </c>
      <c r="L425" s="11" t="s">
        <v>9510</v>
      </c>
      <c r="R425" s="11" t="s">
        <v>9431</v>
      </c>
      <c r="W425" s="11" t="s">
        <v>5768</v>
      </c>
      <c r="X425" s="91" t="str">
        <f t="shared" si="22"/>
        <v>2025-AR-116_14081905</v>
      </c>
      <c r="AN425" s="11">
        <v>1004761397</v>
      </c>
    </row>
    <row r="426" spans="1:40" x14ac:dyDescent="0.25">
      <c r="A426" s="11" t="s">
        <v>9367</v>
      </c>
      <c r="B426" s="11">
        <v>13740204</v>
      </c>
      <c r="C426" s="387" t="s">
        <v>5334</v>
      </c>
      <c r="D426" s="1" t="s">
        <v>4698</v>
      </c>
      <c r="E426" s="11" t="s">
        <v>3978</v>
      </c>
      <c r="F426" s="17">
        <v>46002</v>
      </c>
      <c r="G426" s="11" t="s">
        <v>5325</v>
      </c>
      <c r="J426" s="11" t="s">
        <v>8288</v>
      </c>
      <c r="K426" s="11">
        <v>40340</v>
      </c>
      <c r="L426" s="11" t="s">
        <v>9510</v>
      </c>
      <c r="M426" s="11" t="s">
        <v>12</v>
      </c>
      <c r="S426" s="11" t="s">
        <v>9431</v>
      </c>
      <c r="W426" s="11" t="s">
        <v>4201</v>
      </c>
      <c r="X426" s="91" t="str">
        <f t="shared" si="22"/>
        <v>2025-AR-117_13740204</v>
      </c>
      <c r="AN426" s="11">
        <v>1004761387</v>
      </c>
    </row>
    <row r="427" spans="1:40" x14ac:dyDescent="0.25">
      <c r="A427" s="11" t="s">
        <v>9368</v>
      </c>
      <c r="B427" s="11">
        <v>13712066</v>
      </c>
      <c r="C427" s="387" t="s">
        <v>5334</v>
      </c>
      <c r="D427" s="1" t="s">
        <v>4693</v>
      </c>
      <c r="E427" s="11">
        <v>1020531</v>
      </c>
      <c r="F427" s="17">
        <v>46002</v>
      </c>
      <c r="G427" s="11" t="s">
        <v>5325</v>
      </c>
      <c r="J427" s="11" t="s">
        <v>8288</v>
      </c>
      <c r="K427" s="11">
        <v>32736</v>
      </c>
      <c r="L427" s="11" t="s">
        <v>3566</v>
      </c>
      <c r="M427" s="11" t="s">
        <v>12</v>
      </c>
      <c r="W427" s="11" t="s">
        <v>4191</v>
      </c>
      <c r="X427" s="91" t="str">
        <f t="shared" si="22"/>
        <v>2025-AR-118_13712066</v>
      </c>
      <c r="AN427" s="11">
        <v>1004758789</v>
      </c>
    </row>
    <row r="428" spans="1:40" hidden="1" x14ac:dyDescent="0.25">
      <c r="A428" s="11" t="s">
        <v>9369</v>
      </c>
      <c r="B428" s="11">
        <v>13739190</v>
      </c>
      <c r="C428" s="387" t="s">
        <v>5334</v>
      </c>
      <c r="D428" s="1" t="s">
        <v>4693</v>
      </c>
      <c r="E428" s="11">
        <v>1020531</v>
      </c>
      <c r="F428" s="17">
        <v>46002</v>
      </c>
      <c r="G428" s="11" t="s">
        <v>5325</v>
      </c>
      <c r="J428" s="11" t="s">
        <v>8288</v>
      </c>
      <c r="K428" s="11">
        <v>38128</v>
      </c>
      <c r="L428" s="11" t="s">
        <v>9510</v>
      </c>
      <c r="S428" s="11" t="s">
        <v>9431</v>
      </c>
      <c r="W428" s="11" t="s">
        <v>4231</v>
      </c>
      <c r="X428" s="91" t="str">
        <f t="shared" si="22"/>
        <v>2025-AR-119_13739190</v>
      </c>
      <c r="AN428" s="11">
        <v>1004761387</v>
      </c>
    </row>
    <row r="429" spans="1:40" x14ac:dyDescent="0.25">
      <c r="A429" s="11" t="s">
        <v>9370</v>
      </c>
      <c r="B429" s="11">
        <v>13754554</v>
      </c>
      <c r="C429" s="387" t="s">
        <v>5334</v>
      </c>
      <c r="D429" s="1" t="s">
        <v>4693</v>
      </c>
      <c r="E429" s="11">
        <v>1020531</v>
      </c>
      <c r="F429" s="17">
        <v>46002</v>
      </c>
      <c r="G429" s="11" t="s">
        <v>5325</v>
      </c>
      <c r="J429" s="11" t="s">
        <v>8288</v>
      </c>
      <c r="K429" s="11">
        <v>27744</v>
      </c>
      <c r="L429" s="11" t="s">
        <v>9510</v>
      </c>
      <c r="M429" s="11" t="s">
        <v>12</v>
      </c>
      <c r="S429" s="11" t="s">
        <v>9431</v>
      </c>
      <c r="W429" s="11" t="s">
        <v>4262</v>
      </c>
      <c r="X429" s="91" t="str">
        <f t="shared" si="22"/>
        <v>2025-AR-120_13754554</v>
      </c>
      <c r="AN429" s="11">
        <v>1004761387</v>
      </c>
    </row>
    <row r="430" spans="1:40" hidden="1" x14ac:dyDescent="0.25">
      <c r="A430" s="11" t="s">
        <v>9371</v>
      </c>
      <c r="B430" s="11">
        <v>13884776</v>
      </c>
      <c r="C430" s="387" t="s">
        <v>5334</v>
      </c>
      <c r="D430" s="1" t="s">
        <v>4693</v>
      </c>
      <c r="E430" s="11">
        <v>1020531</v>
      </c>
      <c r="F430" s="17">
        <v>46002</v>
      </c>
      <c r="G430" s="11" t="s">
        <v>5325</v>
      </c>
      <c r="J430" s="11" t="s">
        <v>9512</v>
      </c>
      <c r="K430" s="11">
        <v>800</v>
      </c>
      <c r="L430" s="11" t="s">
        <v>9510</v>
      </c>
      <c r="S430" s="11" t="s">
        <v>9431</v>
      </c>
      <c r="W430" s="11" t="s">
        <v>4681</v>
      </c>
      <c r="X430" s="91" t="str">
        <f t="shared" si="22"/>
        <v>2025-AR-121_13884776</v>
      </c>
      <c r="AN430" s="11">
        <v>1004761393</v>
      </c>
    </row>
    <row r="431" spans="1:40" x14ac:dyDescent="0.25">
      <c r="A431" s="11" t="s">
        <v>9372</v>
      </c>
      <c r="B431" s="11">
        <v>13865013</v>
      </c>
      <c r="C431" s="387" t="s">
        <v>5334</v>
      </c>
      <c r="D431" s="1" t="s">
        <v>4693</v>
      </c>
      <c r="E431" s="11">
        <v>1020531</v>
      </c>
      <c r="F431" s="17">
        <v>46002</v>
      </c>
      <c r="G431" s="11" t="s">
        <v>5325</v>
      </c>
      <c r="J431" s="11" t="s">
        <v>8288</v>
      </c>
      <c r="K431" s="11">
        <v>48716</v>
      </c>
      <c r="L431" s="11" t="s">
        <v>9510</v>
      </c>
      <c r="M431" s="11" t="s">
        <v>12</v>
      </c>
      <c r="S431" s="11" t="s">
        <v>9431</v>
      </c>
      <c r="W431" s="11" t="s">
        <v>4609</v>
      </c>
      <c r="X431" s="91" t="str">
        <f t="shared" si="22"/>
        <v>2025-AR-122_13865013</v>
      </c>
      <c r="AN431" s="11">
        <v>1004761393</v>
      </c>
    </row>
    <row r="432" spans="1:40" x14ac:dyDescent="0.25">
      <c r="A432" s="11" t="s">
        <v>9373</v>
      </c>
      <c r="B432" s="11">
        <v>14119214</v>
      </c>
      <c r="C432" s="387" t="s">
        <v>58</v>
      </c>
      <c r="D432" s="1" t="s">
        <v>3684</v>
      </c>
      <c r="E432" s="11">
        <v>1276939</v>
      </c>
      <c r="F432" s="17">
        <v>46002</v>
      </c>
      <c r="G432" s="11" t="s">
        <v>5325</v>
      </c>
      <c r="J432" s="11" t="s">
        <v>8288</v>
      </c>
      <c r="K432" s="11">
        <v>14330</v>
      </c>
      <c r="L432" s="11" t="s">
        <v>9510</v>
      </c>
      <c r="M432" s="11" t="s">
        <v>12</v>
      </c>
      <c r="W432" s="11" t="s">
        <v>5746</v>
      </c>
      <c r="X432" s="91" t="str">
        <f t="shared" si="22"/>
        <v>2025-AR-123_14119214</v>
      </c>
      <c r="AN432" s="11">
        <v>1004762122</v>
      </c>
    </row>
    <row r="433" spans="1:40" x14ac:dyDescent="0.25">
      <c r="A433" s="11" t="s">
        <v>9374</v>
      </c>
      <c r="B433" s="11">
        <v>14190173</v>
      </c>
      <c r="C433" s="387" t="s">
        <v>58</v>
      </c>
      <c r="D433" s="1" t="s">
        <v>3684</v>
      </c>
      <c r="E433" s="11">
        <v>1276939</v>
      </c>
      <c r="F433" s="17">
        <v>46002</v>
      </c>
      <c r="G433" s="11" t="s">
        <v>5325</v>
      </c>
      <c r="J433" s="11" t="s">
        <v>8288</v>
      </c>
      <c r="K433" s="11">
        <v>14992</v>
      </c>
      <c r="L433" s="11" t="s">
        <v>9510</v>
      </c>
      <c r="M433" s="11" t="s">
        <v>12</v>
      </c>
      <c r="W433" s="11" t="s">
        <v>5982</v>
      </c>
      <c r="X433" s="91" t="str">
        <f t="shared" si="22"/>
        <v>2025-AR-124_14190173</v>
      </c>
      <c r="AN433" s="11">
        <v>1004762122</v>
      </c>
    </row>
    <row r="434" spans="1:40" hidden="1" x14ac:dyDescent="0.25">
      <c r="A434" s="11" t="s">
        <v>9375</v>
      </c>
      <c r="B434" s="11">
        <v>13845933</v>
      </c>
      <c r="C434" s="387" t="s">
        <v>5328</v>
      </c>
      <c r="D434" s="1" t="s">
        <v>3837</v>
      </c>
      <c r="E434" s="11">
        <v>1176919</v>
      </c>
      <c r="F434" s="17">
        <v>46002</v>
      </c>
      <c r="G434" s="11" t="s">
        <v>5325</v>
      </c>
      <c r="J434" s="11" t="s">
        <v>8288</v>
      </c>
      <c r="K434" s="11">
        <v>11220</v>
      </c>
      <c r="L434" s="11" t="s">
        <v>9510</v>
      </c>
      <c r="S434" s="11" t="s">
        <v>9431</v>
      </c>
      <c r="W434" s="11" t="s">
        <v>4759</v>
      </c>
      <c r="X434" s="91" t="str">
        <f t="shared" si="22"/>
        <v>2025-AR-125_13845933</v>
      </c>
      <c r="AN434" s="11">
        <v>1004762156</v>
      </c>
    </row>
    <row r="435" spans="1:40" hidden="1" x14ac:dyDescent="0.25">
      <c r="A435" s="11" t="s">
        <v>9376</v>
      </c>
      <c r="B435" s="11">
        <v>13862294</v>
      </c>
      <c r="C435" s="387" t="s">
        <v>5328</v>
      </c>
      <c r="D435" s="1" t="s">
        <v>3837</v>
      </c>
      <c r="E435" s="11">
        <v>1176919</v>
      </c>
      <c r="F435" s="17">
        <v>46002</v>
      </c>
      <c r="G435" s="11" t="s">
        <v>5325</v>
      </c>
      <c r="J435" s="11" t="s">
        <v>8288</v>
      </c>
      <c r="K435" s="11">
        <v>13868</v>
      </c>
      <c r="L435" s="11" t="s">
        <v>9510</v>
      </c>
      <c r="W435" s="11" t="s">
        <v>4818</v>
      </c>
      <c r="X435" s="91" t="str">
        <f t="shared" si="22"/>
        <v>2025-AR-126_13862294</v>
      </c>
      <c r="AN435" s="11">
        <v>1004762159</v>
      </c>
    </row>
    <row r="436" spans="1:40" x14ac:dyDescent="0.25">
      <c r="A436" s="11" t="s">
        <v>9377</v>
      </c>
      <c r="B436" s="11">
        <v>13870634</v>
      </c>
      <c r="C436" s="387" t="s">
        <v>5328</v>
      </c>
      <c r="D436" s="1" t="s">
        <v>3837</v>
      </c>
      <c r="E436" s="11" t="s">
        <v>3931</v>
      </c>
      <c r="F436" s="17">
        <v>46002</v>
      </c>
      <c r="G436" s="11" t="s">
        <v>5325</v>
      </c>
      <c r="J436" s="11" t="s">
        <v>8288</v>
      </c>
      <c r="K436" s="11">
        <v>15192</v>
      </c>
      <c r="L436" s="11" t="s">
        <v>9510</v>
      </c>
      <c r="M436" s="11" t="s">
        <v>12</v>
      </c>
      <c r="S436" s="11" t="s">
        <v>9431</v>
      </c>
      <c r="W436" s="11" t="s">
        <v>4863</v>
      </c>
      <c r="X436" s="91" t="str">
        <f t="shared" si="22"/>
        <v>2025-AR-127_13870634</v>
      </c>
      <c r="AN436" s="11">
        <v>1004762160</v>
      </c>
    </row>
    <row r="437" spans="1:40" hidden="1" x14ac:dyDescent="0.25">
      <c r="A437" s="11" t="s">
        <v>9378</v>
      </c>
      <c r="B437" s="11">
        <v>13771583</v>
      </c>
      <c r="C437" s="387" t="s">
        <v>5328</v>
      </c>
      <c r="D437" s="1" t="s">
        <v>5329</v>
      </c>
      <c r="E437" s="11">
        <v>1080537</v>
      </c>
      <c r="F437" s="17">
        <v>46002</v>
      </c>
      <c r="G437" s="11" t="s">
        <v>5325</v>
      </c>
      <c r="J437" s="11" t="s">
        <v>8288</v>
      </c>
      <c r="K437" s="11">
        <v>21932</v>
      </c>
      <c r="L437" s="11" t="s">
        <v>9510</v>
      </c>
      <c r="W437" s="11" t="s">
        <v>9511</v>
      </c>
      <c r="X437" s="91" t="str">
        <f t="shared" si="22"/>
        <v>2025-AR-128_13771583</v>
      </c>
      <c r="AN437" s="11">
        <v>1004762156</v>
      </c>
    </row>
    <row r="438" spans="1:40" x14ac:dyDescent="0.25">
      <c r="A438" s="11" t="s">
        <v>9379</v>
      </c>
      <c r="B438" s="11">
        <v>13771589</v>
      </c>
      <c r="C438" s="387" t="s">
        <v>5328</v>
      </c>
      <c r="D438" s="1" t="s">
        <v>5329</v>
      </c>
      <c r="E438" s="11">
        <v>1080537</v>
      </c>
      <c r="F438" s="17">
        <v>46002</v>
      </c>
      <c r="G438" s="11" t="s">
        <v>5325</v>
      </c>
      <c r="J438" s="11" t="s">
        <v>8288</v>
      </c>
      <c r="K438" s="11">
        <v>25268</v>
      </c>
      <c r="L438" s="11" t="s">
        <v>9510</v>
      </c>
      <c r="M438" s="11" t="s">
        <v>12</v>
      </c>
      <c r="S438" s="11" t="s">
        <v>9431</v>
      </c>
      <c r="W438" s="11" t="s">
        <v>4436</v>
      </c>
      <c r="X438" s="91" t="str">
        <f t="shared" si="22"/>
        <v>2025-AR-129_13771589</v>
      </c>
      <c r="AN438" s="11">
        <v>1004762159</v>
      </c>
    </row>
    <row r="439" spans="1:40" hidden="1" x14ac:dyDescent="0.25">
      <c r="A439" s="11" t="s">
        <v>9380</v>
      </c>
      <c r="B439" s="11">
        <v>13791389</v>
      </c>
      <c r="C439" s="387" t="s">
        <v>5328</v>
      </c>
      <c r="D439" s="1" t="s">
        <v>5329</v>
      </c>
      <c r="E439" s="11">
        <v>1080537</v>
      </c>
      <c r="F439" s="17">
        <v>46002</v>
      </c>
      <c r="G439" s="11" t="s">
        <v>5325</v>
      </c>
      <c r="J439" s="11" t="s">
        <v>8288</v>
      </c>
      <c r="K439" s="11">
        <v>23032</v>
      </c>
      <c r="L439" s="11" t="s">
        <v>9509</v>
      </c>
      <c r="S439" s="11" t="s">
        <v>9431</v>
      </c>
      <c r="W439" s="11" t="s">
        <v>4437</v>
      </c>
      <c r="X439" s="91" t="str">
        <f t="shared" si="22"/>
        <v>2025-AR-130_13791389</v>
      </c>
      <c r="AN439" s="11">
        <v>1004762159</v>
      </c>
    </row>
    <row r="440" spans="1:40" x14ac:dyDescent="0.25">
      <c r="A440" s="11" t="s">
        <v>9381</v>
      </c>
      <c r="B440" s="11">
        <v>13685077</v>
      </c>
      <c r="C440" s="387" t="s">
        <v>5328</v>
      </c>
      <c r="D440" s="1" t="s">
        <v>5333</v>
      </c>
      <c r="E440" s="11" t="s">
        <v>3834</v>
      </c>
      <c r="F440" s="17">
        <v>46002</v>
      </c>
      <c r="G440" s="11" t="s">
        <v>5325</v>
      </c>
      <c r="J440" s="11" t="s">
        <v>8288</v>
      </c>
      <c r="K440" s="11">
        <v>24460</v>
      </c>
      <c r="L440" s="11" t="s">
        <v>9509</v>
      </c>
      <c r="M440" s="11" t="s">
        <v>12</v>
      </c>
      <c r="S440" s="11" t="s">
        <v>9431</v>
      </c>
      <c r="W440" s="11" t="s">
        <v>4153</v>
      </c>
      <c r="X440" s="91" t="str">
        <f t="shared" si="22"/>
        <v>2025-AR-131_13685077</v>
      </c>
      <c r="AN440" s="11">
        <v>1004762151</v>
      </c>
    </row>
    <row r="441" spans="1:40" x14ac:dyDescent="0.25">
      <c r="A441" s="11" t="s">
        <v>9382</v>
      </c>
      <c r="B441" s="11">
        <v>13695797</v>
      </c>
      <c r="C441" s="387" t="s">
        <v>5328</v>
      </c>
      <c r="D441" s="1" t="s">
        <v>5333</v>
      </c>
      <c r="E441" s="11" t="s">
        <v>3834</v>
      </c>
      <c r="F441" s="17">
        <v>46002</v>
      </c>
      <c r="G441" s="11" t="s">
        <v>5325</v>
      </c>
      <c r="J441" s="11" t="s">
        <v>8288</v>
      </c>
      <c r="K441" s="11">
        <v>30418</v>
      </c>
      <c r="L441" s="11" t="s">
        <v>9509</v>
      </c>
      <c r="M441" s="11" t="s">
        <v>12</v>
      </c>
      <c r="S441" s="11" t="s">
        <v>9431</v>
      </c>
      <c r="W441" s="11" t="s">
        <v>4451</v>
      </c>
      <c r="X441" s="91" t="str">
        <f t="shared" si="22"/>
        <v>2025-AR-132_13695797</v>
      </c>
      <c r="AN441" s="11">
        <v>1004762151</v>
      </c>
    </row>
    <row r="442" spans="1:40" hidden="1" x14ac:dyDescent="0.25">
      <c r="A442" s="11" t="s">
        <v>9383</v>
      </c>
      <c r="B442" s="11">
        <v>13711524</v>
      </c>
      <c r="C442" s="387" t="s">
        <v>5328</v>
      </c>
      <c r="D442" s="1" t="s">
        <v>5333</v>
      </c>
      <c r="E442" s="11" t="s">
        <v>3834</v>
      </c>
      <c r="F442" s="17">
        <v>46002</v>
      </c>
      <c r="G442" s="11" t="s">
        <v>5325</v>
      </c>
      <c r="J442" s="11" t="s">
        <v>8288</v>
      </c>
      <c r="K442" s="11">
        <v>15854</v>
      </c>
      <c r="L442" s="11" t="s">
        <v>9509</v>
      </c>
      <c r="W442" s="11" t="s">
        <v>4500</v>
      </c>
      <c r="X442" s="91" t="str">
        <f t="shared" si="22"/>
        <v>2025-AR-133_13711524</v>
      </c>
      <c r="AN442" s="11">
        <v>1004762155</v>
      </c>
    </row>
    <row r="443" spans="1:40" x14ac:dyDescent="0.25">
      <c r="A443" s="11" t="s">
        <v>9384</v>
      </c>
      <c r="B443" s="11">
        <v>13970794</v>
      </c>
      <c r="C443" s="387" t="s">
        <v>33</v>
      </c>
      <c r="D443" s="1" t="s">
        <v>56</v>
      </c>
      <c r="E443" s="11">
        <v>1137349</v>
      </c>
      <c r="F443" s="17">
        <v>46002</v>
      </c>
      <c r="G443" s="11" t="s">
        <v>5325</v>
      </c>
      <c r="J443" s="11" t="s">
        <v>8288</v>
      </c>
      <c r="K443" s="11">
        <v>20000</v>
      </c>
      <c r="L443" s="11" t="s">
        <v>9509</v>
      </c>
      <c r="M443" s="11" t="s">
        <v>12</v>
      </c>
      <c r="S443" s="11" t="s">
        <v>9431</v>
      </c>
      <c r="W443" s="11" t="s">
        <v>9389</v>
      </c>
      <c r="X443" s="91" t="str">
        <f t="shared" si="22"/>
        <v>2025-AR-134_13970794</v>
      </c>
      <c r="AN443" s="11">
        <v>1004762117</v>
      </c>
    </row>
    <row r="444" spans="1:40" hidden="1" x14ac:dyDescent="0.25">
      <c r="A444" s="11" t="s">
        <v>9385</v>
      </c>
      <c r="B444" s="11">
        <v>13807902</v>
      </c>
      <c r="C444" s="387" t="s">
        <v>33</v>
      </c>
      <c r="D444" s="1" t="s">
        <v>56</v>
      </c>
      <c r="E444" s="11">
        <v>1137349</v>
      </c>
      <c r="F444" s="17">
        <v>46002</v>
      </c>
      <c r="G444" s="11" t="s">
        <v>5325</v>
      </c>
      <c r="J444" s="11" t="s">
        <v>8288</v>
      </c>
      <c r="K444" s="11">
        <v>15125</v>
      </c>
      <c r="L444" s="11" t="s">
        <v>9509</v>
      </c>
      <c r="S444" s="11" t="s">
        <v>9431</v>
      </c>
      <c r="W444" s="11" t="s">
        <v>4333</v>
      </c>
      <c r="X444" s="91" t="str">
        <f t="shared" si="22"/>
        <v>2025-AR-135_13807902</v>
      </c>
      <c r="AN444" s="11">
        <v>1004762117</v>
      </c>
    </row>
    <row r="445" spans="1:40" s="90" customFormat="1" hidden="1" x14ac:dyDescent="0.25">
      <c r="A445" s="90" t="s">
        <v>9386</v>
      </c>
      <c r="B445" s="90">
        <v>13824385</v>
      </c>
      <c r="C445" s="403" t="s">
        <v>33</v>
      </c>
      <c r="D445" s="244" t="s">
        <v>56</v>
      </c>
      <c r="E445" s="90">
        <v>1137349</v>
      </c>
      <c r="F445" s="231">
        <v>46002</v>
      </c>
      <c r="G445" s="90" t="s">
        <v>5325</v>
      </c>
      <c r="J445" s="90" t="s">
        <v>8288</v>
      </c>
      <c r="K445" s="90">
        <v>11765</v>
      </c>
      <c r="L445" s="90" t="s">
        <v>9509</v>
      </c>
      <c r="S445" s="90" t="s">
        <v>9431</v>
      </c>
      <c r="V445" s="231"/>
      <c r="W445" s="90" t="s">
        <v>4429</v>
      </c>
      <c r="X445" s="232" t="str">
        <f t="shared" si="22"/>
        <v>2025-AR-136_13824385</v>
      </c>
      <c r="AN445" s="90">
        <v>1004762117</v>
      </c>
    </row>
    <row r="446" spans="1:40" hidden="1" x14ac:dyDescent="0.25">
      <c r="A446" s="11" t="s">
        <v>9536</v>
      </c>
      <c r="B446" s="11">
        <v>13877780</v>
      </c>
      <c r="C446" s="384" t="s">
        <v>6160</v>
      </c>
      <c r="D446" s="11" t="s">
        <v>4205</v>
      </c>
      <c r="E446" s="11">
        <v>1033011</v>
      </c>
      <c r="F446" s="17">
        <v>46002</v>
      </c>
      <c r="G446" s="11" t="s">
        <v>5325</v>
      </c>
      <c r="W446" s="11" t="s">
        <v>4668</v>
      </c>
      <c r="X446" s="91" t="str">
        <f t="shared" si="22"/>
        <v>2025-AR-137_13877780</v>
      </c>
      <c r="AN446" s="11">
        <v>1004761400</v>
      </c>
    </row>
    <row r="447" spans="1:40" hidden="1" x14ac:dyDescent="0.25">
      <c r="A447" s="11" t="s">
        <v>9537</v>
      </c>
      <c r="B447" s="11">
        <v>14081145</v>
      </c>
      <c r="C447" s="384" t="s">
        <v>6160</v>
      </c>
      <c r="D447" s="11" t="s">
        <v>5294</v>
      </c>
      <c r="E447" s="11" t="s">
        <v>5774</v>
      </c>
      <c r="F447" s="17">
        <v>46002</v>
      </c>
      <c r="G447" s="11" t="s">
        <v>5325</v>
      </c>
      <c r="W447" s="11" t="s">
        <v>5772</v>
      </c>
      <c r="X447" s="91" t="str">
        <f t="shared" si="22"/>
        <v>2025-AR-138_14081145</v>
      </c>
      <c r="AN447" s="11">
        <v>1004761403</v>
      </c>
    </row>
    <row r="448" spans="1:40" hidden="1" x14ac:dyDescent="0.25">
      <c r="A448" s="11" t="s">
        <v>9538</v>
      </c>
      <c r="B448" s="11">
        <v>14074751</v>
      </c>
      <c r="C448" s="384" t="s">
        <v>6160</v>
      </c>
      <c r="D448" s="11" t="s">
        <v>5294</v>
      </c>
      <c r="E448" s="11">
        <v>1058252</v>
      </c>
      <c r="F448" s="17">
        <v>46002</v>
      </c>
      <c r="G448" s="11" t="s">
        <v>5325</v>
      </c>
      <c r="W448" s="11" t="s">
        <v>4935</v>
      </c>
      <c r="X448" s="91" t="str">
        <f t="shared" si="22"/>
        <v>2025-AR-139_14074751</v>
      </c>
      <c r="AN448" s="11">
        <v>1004761403</v>
      </c>
    </row>
    <row r="449" spans="1:40" hidden="1" x14ac:dyDescent="0.25">
      <c r="A449" s="11" t="s">
        <v>9539</v>
      </c>
      <c r="B449" s="11">
        <v>14074750</v>
      </c>
      <c r="C449" s="384" t="s">
        <v>6160</v>
      </c>
      <c r="D449" s="11" t="s">
        <v>5294</v>
      </c>
      <c r="E449" s="11">
        <v>1058252</v>
      </c>
      <c r="F449" s="17">
        <v>46002</v>
      </c>
      <c r="G449" s="11" t="s">
        <v>5325</v>
      </c>
      <c r="W449" s="11" t="s">
        <v>4932</v>
      </c>
      <c r="X449" s="91" t="str">
        <f t="shared" si="22"/>
        <v>2025-AR-140_14074750</v>
      </c>
      <c r="AN449" s="11">
        <v>1004761407</v>
      </c>
    </row>
    <row r="450" spans="1:40" hidden="1" x14ac:dyDescent="0.25">
      <c r="A450" s="11" t="s">
        <v>9540</v>
      </c>
      <c r="B450" s="11">
        <v>14081906</v>
      </c>
      <c r="C450" s="384" t="s">
        <v>9115</v>
      </c>
      <c r="D450" s="11" t="s">
        <v>5321</v>
      </c>
      <c r="E450" s="11">
        <v>1257458</v>
      </c>
      <c r="F450" s="17">
        <v>46002</v>
      </c>
      <c r="G450" s="11" t="s">
        <v>5325</v>
      </c>
      <c r="W450" s="11" t="s">
        <v>9563</v>
      </c>
      <c r="X450" s="91" t="str">
        <f t="shared" si="22"/>
        <v>2025-AR-141_14081906</v>
      </c>
      <c r="AN450" s="11">
        <v>1004761393</v>
      </c>
    </row>
    <row r="451" spans="1:40" hidden="1" x14ac:dyDescent="0.25">
      <c r="A451" s="11" t="s">
        <v>9541</v>
      </c>
      <c r="B451" s="11">
        <v>13994921</v>
      </c>
      <c r="C451" s="384" t="s">
        <v>5334</v>
      </c>
      <c r="D451" s="11" t="s">
        <v>4693</v>
      </c>
      <c r="E451" s="11">
        <v>1251098</v>
      </c>
      <c r="F451" s="17">
        <v>46002</v>
      </c>
      <c r="G451" s="11" t="s">
        <v>5325</v>
      </c>
      <c r="W451" s="11" t="s">
        <v>4751</v>
      </c>
      <c r="X451" s="91" t="str">
        <f t="shared" si="22"/>
        <v>2025-AR-142_13994921</v>
      </c>
      <c r="AN451" s="11">
        <v>1004761393</v>
      </c>
    </row>
    <row r="452" spans="1:40" hidden="1" x14ac:dyDescent="0.25">
      <c r="A452" s="11" t="s">
        <v>9542</v>
      </c>
      <c r="B452" s="11">
        <v>14144640</v>
      </c>
      <c r="C452" s="384" t="s">
        <v>5334</v>
      </c>
      <c r="D452" s="11" t="s">
        <v>4693</v>
      </c>
      <c r="E452" s="11">
        <v>1251098</v>
      </c>
      <c r="F452" s="17">
        <v>46002</v>
      </c>
      <c r="G452" s="11" t="s">
        <v>5325</v>
      </c>
      <c r="W452" s="11" t="s">
        <v>5048</v>
      </c>
      <c r="X452" s="91" t="str">
        <f t="shared" si="22"/>
        <v>2025-AR-143_14144640</v>
      </c>
      <c r="AN452" s="11">
        <v>1004761393</v>
      </c>
    </row>
    <row r="453" spans="1:40" hidden="1" x14ac:dyDescent="0.25">
      <c r="A453" s="11" t="s">
        <v>9543</v>
      </c>
      <c r="B453" s="11">
        <v>13685075</v>
      </c>
      <c r="C453" s="384" t="s">
        <v>5324</v>
      </c>
      <c r="D453" s="11" t="s">
        <v>5333</v>
      </c>
      <c r="E453" s="11" t="s">
        <v>3928</v>
      </c>
      <c r="F453" s="17">
        <v>46002</v>
      </c>
      <c r="G453" s="11" t="s">
        <v>5325</v>
      </c>
      <c r="W453" s="11" t="s">
        <v>4519</v>
      </c>
      <c r="X453" s="91" t="str">
        <f t="shared" si="22"/>
        <v>2025-AR-144_13685075</v>
      </c>
      <c r="AN453" s="11">
        <v>1004762155</v>
      </c>
    </row>
    <row r="454" spans="1:40" hidden="1" x14ac:dyDescent="0.25">
      <c r="A454" s="11" t="s">
        <v>9544</v>
      </c>
      <c r="B454" s="11">
        <v>13753966</v>
      </c>
      <c r="C454" s="384" t="s">
        <v>5324</v>
      </c>
      <c r="D454" s="11" t="s">
        <v>5333</v>
      </c>
      <c r="E454" s="11" t="s">
        <v>3928</v>
      </c>
      <c r="F454" s="17">
        <v>46002</v>
      </c>
      <c r="G454" s="11" t="s">
        <v>5325</v>
      </c>
      <c r="W454" s="11" t="s">
        <v>4268</v>
      </c>
      <c r="X454" s="91" t="str">
        <f t="shared" si="22"/>
        <v>2025-AR-145_13753966</v>
      </c>
      <c r="AN454" s="11">
        <v>1004762159</v>
      </c>
    </row>
    <row r="455" spans="1:40" hidden="1" x14ac:dyDescent="0.25">
      <c r="A455" s="11" t="s">
        <v>9545</v>
      </c>
      <c r="B455" s="11">
        <v>13753964</v>
      </c>
      <c r="C455" s="384" t="s">
        <v>5324</v>
      </c>
      <c r="D455" s="11" t="s">
        <v>5333</v>
      </c>
      <c r="E455" s="11" t="s">
        <v>3834</v>
      </c>
      <c r="F455" s="17">
        <v>46002</v>
      </c>
      <c r="G455" s="11" t="s">
        <v>5325</v>
      </c>
      <c r="W455" s="11" t="s">
        <v>4237</v>
      </c>
      <c r="X455" s="91" t="str">
        <f t="shared" si="22"/>
        <v>2025-AR-146_13753964</v>
      </c>
      <c r="AN455" s="11">
        <v>1004762160</v>
      </c>
    </row>
    <row r="456" spans="1:40" hidden="1" x14ac:dyDescent="0.25">
      <c r="A456" s="11" t="s">
        <v>9546</v>
      </c>
      <c r="B456" s="11">
        <v>14178488</v>
      </c>
      <c r="C456" s="384" t="s">
        <v>5324</v>
      </c>
      <c r="D456" s="11" t="s">
        <v>5333</v>
      </c>
      <c r="E456" s="11" t="s">
        <v>5071</v>
      </c>
      <c r="F456" s="17">
        <v>46002</v>
      </c>
      <c r="G456" s="11" t="s">
        <v>5325</v>
      </c>
      <c r="W456" s="11" t="s">
        <v>5103</v>
      </c>
      <c r="X456" s="91" t="str">
        <f t="shared" si="22"/>
        <v>2025-AR-147_14178488</v>
      </c>
      <c r="AN456" s="11">
        <v>1004762162</v>
      </c>
    </row>
    <row r="457" spans="1:40" hidden="1" x14ac:dyDescent="0.25">
      <c r="A457" s="11" t="s">
        <v>9547</v>
      </c>
      <c r="B457" s="11">
        <v>14178487</v>
      </c>
      <c r="C457" s="384" t="s">
        <v>5324</v>
      </c>
      <c r="D457" s="11" t="s">
        <v>5333</v>
      </c>
      <c r="E457" s="11">
        <v>1246020</v>
      </c>
      <c r="F457" s="17">
        <v>46002</v>
      </c>
      <c r="G457" s="11" t="s">
        <v>5325</v>
      </c>
      <c r="W457" s="11" t="s">
        <v>5070</v>
      </c>
      <c r="X457" s="91" t="str">
        <f t="shared" si="22"/>
        <v>2025-AR-148_14178487</v>
      </c>
      <c r="AN457" s="11">
        <v>1004762162</v>
      </c>
    </row>
    <row r="458" spans="1:40" hidden="1" x14ac:dyDescent="0.25">
      <c r="A458" s="11" t="s">
        <v>9548</v>
      </c>
      <c r="B458" s="11">
        <v>14081143</v>
      </c>
      <c r="C458" s="384" t="s">
        <v>5324</v>
      </c>
      <c r="D458" s="11" t="s">
        <v>5333</v>
      </c>
      <c r="E458" s="11">
        <v>1239176</v>
      </c>
      <c r="F458" s="17">
        <v>46002</v>
      </c>
      <c r="G458" s="11" t="s">
        <v>5325</v>
      </c>
      <c r="W458" s="11" t="s">
        <v>5688</v>
      </c>
      <c r="X458" s="91" t="str">
        <f t="shared" si="22"/>
        <v>2025-AR-149_14081143</v>
      </c>
      <c r="AN458" s="11">
        <v>1004762162</v>
      </c>
    </row>
    <row r="459" spans="1:40" hidden="1" x14ac:dyDescent="0.25">
      <c r="A459" s="11" t="s">
        <v>9549</v>
      </c>
      <c r="B459" s="11">
        <v>14198201</v>
      </c>
      <c r="C459" s="384" t="s">
        <v>5324</v>
      </c>
      <c r="D459" s="11" t="s">
        <v>5333</v>
      </c>
      <c r="E459" s="11" t="s">
        <v>5071</v>
      </c>
      <c r="F459" s="17">
        <v>46002</v>
      </c>
      <c r="G459" s="11" t="s">
        <v>5325</v>
      </c>
      <c r="W459" s="11" t="s">
        <v>5120</v>
      </c>
      <c r="X459" s="91" t="str">
        <f t="shared" si="22"/>
        <v>2025-AR-150_14198201</v>
      </c>
      <c r="AN459" s="11">
        <v>1004762164</v>
      </c>
    </row>
    <row r="460" spans="1:40" hidden="1" x14ac:dyDescent="0.25">
      <c r="A460" s="11" t="s">
        <v>9550</v>
      </c>
      <c r="B460" s="11">
        <v>14012907</v>
      </c>
      <c r="C460" s="384" t="s">
        <v>7239</v>
      </c>
      <c r="D460" s="11" t="s">
        <v>56</v>
      </c>
      <c r="E460" s="11">
        <v>1137349</v>
      </c>
      <c r="F460" s="17">
        <v>46002</v>
      </c>
      <c r="G460" s="11" t="s">
        <v>5325</v>
      </c>
      <c r="W460" s="11" t="s">
        <v>4754</v>
      </c>
      <c r="X460" s="91" t="str">
        <f t="shared" si="22"/>
        <v>2025-AR-151_14012907</v>
      </c>
      <c r="AN460" s="11">
        <v>1004762119</v>
      </c>
    </row>
    <row r="461" spans="1:40" hidden="1" x14ac:dyDescent="0.25">
      <c r="A461" s="404" t="s">
        <v>9551</v>
      </c>
      <c r="B461" s="404">
        <v>13971110</v>
      </c>
      <c r="C461" s="405" t="s">
        <v>9122</v>
      </c>
      <c r="D461" s="404" t="s">
        <v>5350</v>
      </c>
      <c r="E461" s="404">
        <v>1235768</v>
      </c>
      <c r="F461" s="406">
        <v>46002</v>
      </c>
      <c r="G461" s="404" t="s">
        <v>5325</v>
      </c>
      <c r="W461" s="11" t="s">
        <v>6578</v>
      </c>
      <c r="X461" s="91" t="str">
        <f t="shared" si="22"/>
        <v>2025-AR-152_13971110</v>
      </c>
      <c r="AN461" s="11">
        <v>1004761407</v>
      </c>
    </row>
    <row r="462" spans="1:40" hidden="1" x14ac:dyDescent="0.25">
      <c r="A462" s="404" t="s">
        <v>9552</v>
      </c>
      <c r="B462" s="404">
        <v>14056700</v>
      </c>
      <c r="C462" s="405" t="s">
        <v>9122</v>
      </c>
      <c r="D462" s="404" t="s">
        <v>5350</v>
      </c>
      <c r="E462" s="404">
        <v>1235768</v>
      </c>
      <c r="F462" s="406">
        <v>46002</v>
      </c>
      <c r="G462" s="404" t="s">
        <v>5325</v>
      </c>
      <c r="W462" s="11" t="s">
        <v>5648</v>
      </c>
      <c r="X462" s="91" t="str">
        <f t="shared" si="22"/>
        <v>2025-AR-153_14056700</v>
      </c>
      <c r="AN462" s="11">
        <v>1004761407</v>
      </c>
    </row>
    <row r="463" spans="1:40" hidden="1" x14ac:dyDescent="0.25">
      <c r="A463" s="404" t="s">
        <v>9553</v>
      </c>
      <c r="B463" s="404">
        <v>14104599</v>
      </c>
      <c r="C463" s="405" t="s">
        <v>9122</v>
      </c>
      <c r="D463" s="404" t="s">
        <v>5350</v>
      </c>
      <c r="E463" s="404">
        <v>1235768</v>
      </c>
      <c r="F463" s="406">
        <v>46002</v>
      </c>
      <c r="G463" s="404" t="s">
        <v>5325</v>
      </c>
      <c r="W463" s="11" t="s">
        <v>5698</v>
      </c>
      <c r="X463" s="91" t="str">
        <f t="shared" si="22"/>
        <v>2025-AR-154_14104599</v>
      </c>
      <c r="AN463" s="11">
        <v>1004761407</v>
      </c>
    </row>
    <row r="464" spans="1:40" hidden="1" x14ac:dyDescent="0.25">
      <c r="A464" s="404" t="s">
        <v>9554</v>
      </c>
      <c r="B464" s="404">
        <v>14073989</v>
      </c>
      <c r="C464" s="405" t="s">
        <v>9122</v>
      </c>
      <c r="D464" s="404" t="s">
        <v>5350</v>
      </c>
      <c r="E464" s="404">
        <v>1235768</v>
      </c>
      <c r="F464" s="406">
        <v>46002</v>
      </c>
      <c r="G464" s="404" t="s">
        <v>5325</v>
      </c>
      <c r="W464" s="11" t="s">
        <v>5729</v>
      </c>
      <c r="X464" s="91" t="str">
        <f t="shared" si="22"/>
        <v>2025-AR-155_14073989</v>
      </c>
      <c r="AN464" s="11">
        <v>1004761407</v>
      </c>
    </row>
    <row r="465" spans="1:40" hidden="1" x14ac:dyDescent="0.25">
      <c r="A465" s="404" t="s">
        <v>9555</v>
      </c>
      <c r="B465" s="404">
        <v>14104605</v>
      </c>
      <c r="C465" s="405" t="s">
        <v>9122</v>
      </c>
      <c r="D465" s="404" t="s">
        <v>5350</v>
      </c>
      <c r="E465" s="404">
        <v>1235768</v>
      </c>
      <c r="F465" s="406">
        <v>46002</v>
      </c>
      <c r="G465" s="404" t="s">
        <v>5325</v>
      </c>
      <c r="W465" s="11" t="s">
        <v>5735</v>
      </c>
      <c r="X465" s="91" t="str">
        <f t="shared" si="22"/>
        <v>2025-AR-156_14104605</v>
      </c>
      <c r="AN465" s="11">
        <v>1004761409</v>
      </c>
    </row>
    <row r="466" spans="1:40" hidden="1" x14ac:dyDescent="0.25">
      <c r="A466" s="404" t="s">
        <v>9556</v>
      </c>
      <c r="B466" s="404">
        <v>14109676</v>
      </c>
      <c r="C466" s="405" t="s">
        <v>9122</v>
      </c>
      <c r="D466" s="404" t="s">
        <v>5350</v>
      </c>
      <c r="E466" s="404">
        <v>1235768</v>
      </c>
      <c r="F466" s="406">
        <v>46002</v>
      </c>
      <c r="G466" s="404" t="s">
        <v>5325</v>
      </c>
      <c r="W466" s="11" t="s">
        <v>5726</v>
      </c>
      <c r="X466" s="91" t="str">
        <f t="shared" si="22"/>
        <v>2025-AR-157_14109676</v>
      </c>
      <c r="AN466" s="11">
        <v>1004761409</v>
      </c>
    </row>
    <row r="467" spans="1:40" hidden="1" x14ac:dyDescent="0.25">
      <c r="A467" s="404" t="s">
        <v>9557</v>
      </c>
      <c r="B467" s="404">
        <v>14144624</v>
      </c>
      <c r="C467" s="405" t="s">
        <v>9122</v>
      </c>
      <c r="D467" s="404" t="s">
        <v>5350</v>
      </c>
      <c r="E467" s="404">
        <v>1235768</v>
      </c>
      <c r="F467" s="406">
        <v>46002</v>
      </c>
      <c r="G467" s="404" t="s">
        <v>5325</v>
      </c>
      <c r="W467" s="11" t="s">
        <v>5858</v>
      </c>
      <c r="X467" s="91" t="str">
        <f t="shared" si="22"/>
        <v>2025-AR-158_14144624</v>
      </c>
      <c r="AN467" s="11">
        <v>1004761409</v>
      </c>
    </row>
    <row r="468" spans="1:40" hidden="1" x14ac:dyDescent="0.25">
      <c r="A468" s="404" t="s">
        <v>9558</v>
      </c>
      <c r="B468" s="404">
        <v>14144625</v>
      </c>
      <c r="C468" s="405" t="s">
        <v>9122</v>
      </c>
      <c r="D468" s="404" t="s">
        <v>5350</v>
      </c>
      <c r="E468" s="404">
        <v>1235768</v>
      </c>
      <c r="F468" s="406">
        <v>46002</v>
      </c>
      <c r="G468" s="404" t="s">
        <v>5325</v>
      </c>
      <c r="W468" s="11" t="s">
        <v>5859</v>
      </c>
      <c r="X468" s="91" t="str">
        <f t="shared" si="22"/>
        <v>2025-AR-159_14144625</v>
      </c>
      <c r="AN468" s="11">
        <v>1004761409</v>
      </c>
    </row>
    <row r="469" spans="1:40" hidden="1" x14ac:dyDescent="0.25">
      <c r="A469" s="404" t="s">
        <v>9559</v>
      </c>
      <c r="B469" s="404">
        <v>14127551</v>
      </c>
      <c r="C469" s="405" t="s">
        <v>9122</v>
      </c>
      <c r="D469" s="404" t="s">
        <v>5350</v>
      </c>
      <c r="E469" s="404">
        <v>1235768</v>
      </c>
      <c r="F469" s="406">
        <v>46002</v>
      </c>
      <c r="G469" s="404" t="s">
        <v>5325</v>
      </c>
      <c r="W469" s="11" t="s">
        <v>5749</v>
      </c>
      <c r="X469" s="91" t="str">
        <f t="shared" si="22"/>
        <v>2025-AR-160_14127551</v>
      </c>
      <c r="AN469" s="11">
        <v>1004761409</v>
      </c>
    </row>
    <row r="470" spans="1:40" hidden="1" x14ac:dyDescent="0.25">
      <c r="A470" s="404" t="s">
        <v>9560</v>
      </c>
      <c r="B470" s="404">
        <v>14167828</v>
      </c>
      <c r="C470" s="405" t="s">
        <v>9122</v>
      </c>
      <c r="D470" s="404" t="s">
        <v>5350</v>
      </c>
      <c r="E470" s="404">
        <v>1235768</v>
      </c>
      <c r="F470" s="406">
        <v>46002</v>
      </c>
      <c r="G470" s="404" t="s">
        <v>5325</v>
      </c>
      <c r="W470" s="11" t="s">
        <v>5870</v>
      </c>
      <c r="X470" s="91" t="str">
        <f t="shared" si="22"/>
        <v>2025-AR-161_14167828</v>
      </c>
      <c r="AN470" s="11">
        <v>1004761412</v>
      </c>
    </row>
    <row r="471" spans="1:40" hidden="1" x14ac:dyDescent="0.25">
      <c r="A471" s="404" t="s">
        <v>9561</v>
      </c>
      <c r="B471" s="404">
        <v>14211858</v>
      </c>
      <c r="C471" s="405" t="s">
        <v>9122</v>
      </c>
      <c r="D471" s="404" t="s">
        <v>5350</v>
      </c>
      <c r="E471" s="404">
        <v>1235768</v>
      </c>
      <c r="F471" s="406">
        <v>46002</v>
      </c>
      <c r="G471" s="404" t="s">
        <v>5325</v>
      </c>
      <c r="W471" s="11" t="s">
        <v>5951</v>
      </c>
      <c r="X471" s="91" t="str">
        <f t="shared" si="22"/>
        <v>2025-AR-162_14211858</v>
      </c>
      <c r="AN471" s="11">
        <v>1004761412</v>
      </c>
    </row>
    <row r="472" spans="1:40" hidden="1" x14ac:dyDescent="0.25">
      <c r="A472" s="404" t="s">
        <v>9562</v>
      </c>
      <c r="B472" s="404">
        <v>14144621</v>
      </c>
      <c r="C472" s="405" t="s">
        <v>9122</v>
      </c>
      <c r="D472" s="404" t="s">
        <v>5350</v>
      </c>
      <c r="E472" s="404">
        <v>1235768</v>
      </c>
      <c r="F472" s="406">
        <v>46002</v>
      </c>
      <c r="G472" s="404" t="s">
        <v>5325</v>
      </c>
      <c r="W472" s="11" t="s">
        <v>5828</v>
      </c>
      <c r="X472" s="91" t="str">
        <f t="shared" si="22"/>
        <v>2025-AR-163_14144621</v>
      </c>
      <c r="AN472" s="11">
        <v>1004761412</v>
      </c>
    </row>
  </sheetData>
  <autoFilter ref="A1:AU472" xr:uid="{00000000-0009-0000-0000-000009000000}">
    <filterColumn colId="10">
      <filters blank="1">
        <filter val="10460"/>
        <filter val="10790"/>
        <filter val="10820"/>
        <filter val="10847"/>
        <filter val="10875"/>
        <filter val="11220"/>
        <filter val="11222"/>
        <filter val="11682"/>
        <filter val="11765"/>
        <filter val="11882"/>
        <filter val="11884"/>
        <filter val="11999"/>
        <filter val="12000"/>
        <filter val="12171"/>
        <filter val="12199"/>
        <filter val="12288"/>
        <filter val="12344"/>
        <filter val="12372"/>
        <filter val="12490"/>
        <filter val="12544"/>
        <filter val="12600"/>
        <filter val="12860"/>
        <filter val="12978"/>
        <filter val="13000"/>
        <filter val="13006"/>
        <filter val="13205"/>
        <filter val="13206"/>
        <filter val="13208"/>
        <filter val="13234"/>
        <filter val="13290"/>
        <filter val="13410"/>
        <filter val="13545"/>
        <filter val="13607"/>
        <filter val="13685"/>
        <filter val="13696"/>
        <filter val="13771"/>
        <filter val="13813"/>
        <filter val="13820"/>
        <filter val="13842"/>
        <filter val="13868"/>
        <filter val="13870"/>
        <filter val="13952"/>
        <filter val="14014"/>
        <filter val="14072"/>
        <filter val="14130"/>
        <filter val="14274"/>
        <filter val="14330"/>
        <filter val="14530"/>
        <filter val="14614"/>
        <filter val="14619"/>
        <filter val="14627"/>
        <filter val="14645"/>
        <filter val="14734"/>
        <filter val="14848"/>
        <filter val="14931"/>
        <filter val="14964"/>
        <filter val="14992"/>
        <filter val="15020"/>
        <filter val="15125"/>
        <filter val="15166"/>
        <filter val="15192"/>
        <filter val="15200"/>
        <filter val="15276"/>
        <filter val="15471"/>
        <filter val="15593"/>
        <filter val="15605"/>
        <filter val="15828"/>
        <filter val="15854"/>
        <filter val="15938"/>
        <filter val="16317"/>
        <filter val="16489"/>
        <filter val="16490"/>
        <filter val="16535"/>
        <filter val="16600"/>
        <filter val="16780"/>
        <filter val="16896"/>
        <filter val="16970"/>
        <filter val="16980"/>
        <filter val="17123"/>
        <filter val="17152"/>
        <filter val="17234"/>
        <filter val="17262"/>
        <filter val="17495"/>
        <filter val="17660"/>
        <filter val="17812"/>
        <filter val="17840"/>
        <filter val="17921"/>
        <filter val="17924"/>
        <filter val="17986"/>
        <filter val="18060"/>
        <filter val="18222"/>
        <filter val="18502"/>
        <filter val="18558"/>
        <filter val="18586"/>
        <filter val="18620"/>
        <filter val="18695"/>
        <filter val="19112"/>
        <filter val="19248"/>
        <filter val="19523"/>
        <filter val="19773"/>
        <filter val="19792"/>
        <filter val="19826"/>
        <filter val="20000"/>
        <filter val="20052"/>
        <filter val="20126"/>
        <filter val="20144"/>
        <filter val="20165"/>
        <filter val="20488"/>
        <filter val="20572"/>
        <filter val="20870"/>
        <filter val="20970"/>
        <filter val="21150"/>
        <filter val="21270"/>
        <filter val="21812"/>
        <filter val="21876"/>
        <filter val="21896"/>
        <filter val="21932"/>
        <filter val="22196"/>
        <filter val="22247"/>
        <filter val="22270"/>
        <filter val="22639"/>
        <filter val="22912"/>
        <filter val="23024"/>
        <filter val="23032"/>
        <filter val="23220"/>
        <filter val="23284"/>
        <filter val="23454"/>
        <filter val="23564"/>
        <filter val="23574"/>
        <filter val="23746"/>
        <filter val="23882"/>
        <filter val="24090"/>
        <filter val="24115"/>
        <filter val="24280"/>
        <filter val="24348"/>
        <filter val="24408"/>
        <filter val="24460"/>
        <filter val="24792"/>
        <filter val="25026"/>
        <filter val="25044"/>
        <filter val="25206"/>
        <filter val="25216"/>
        <filter val="25236"/>
        <filter val="25243"/>
        <filter val="25268"/>
        <filter val="25363"/>
        <filter val="25778"/>
        <filter val="26023"/>
        <filter val="26076"/>
        <filter val="26330"/>
        <filter val="26394"/>
        <filter val="26577"/>
        <filter val="26589"/>
        <filter val="26720"/>
        <filter val="27108"/>
        <filter val="27149"/>
        <filter val="27176"/>
        <filter val="27228"/>
        <filter val="27572"/>
        <filter val="27694"/>
        <filter val="27744"/>
        <filter val="27854"/>
        <filter val="27991"/>
        <filter val="28996"/>
        <filter val="28998"/>
        <filter val="29080"/>
        <filter val="29094"/>
        <filter val="29188"/>
        <filter val="29850"/>
        <filter val="29981"/>
        <filter val="30226"/>
        <filter val="30360"/>
        <filter val="30418"/>
        <filter val="30504"/>
        <filter val="30794"/>
        <filter val="31062"/>
        <filter val="31481"/>
        <filter val="31656"/>
        <filter val="31826"/>
        <filter val="31849"/>
        <filter val="31882"/>
        <filter val="32472"/>
        <filter val="32736"/>
        <filter val="33066"/>
        <filter val="33396"/>
        <filter val="34228"/>
        <filter val="34438"/>
        <filter val="35602"/>
        <filter val="36994"/>
        <filter val="37368"/>
        <filter val="37694"/>
        <filter val="37826"/>
        <filter val="38128"/>
        <filter val="38538"/>
        <filter val="38924"/>
        <filter val="39207"/>
        <filter val="39754"/>
        <filter val="40340"/>
        <filter val="40926"/>
        <filter val="41242"/>
        <filter val="41266"/>
        <filter val="41301"/>
        <filter val="41474"/>
        <filter val="41664"/>
        <filter val="41970"/>
        <filter val="42376"/>
        <filter val="43799"/>
        <filter val="44898"/>
        <filter val="45312"/>
        <filter val="46260"/>
        <filter val="46536"/>
        <filter val="46615"/>
        <filter val="46880"/>
        <filter val="47494"/>
        <filter val="48716"/>
        <filter val="49604"/>
        <filter val="50170"/>
        <filter val="50273"/>
        <filter val="51638"/>
        <filter val="53003"/>
        <filter val="53351"/>
        <filter val="53388"/>
        <filter val="53515"/>
        <filter val="53572"/>
        <filter val="53685"/>
        <filter val="54104"/>
        <filter val="5800"/>
        <filter val="58896"/>
        <filter val="60525"/>
        <filter val="63848"/>
        <filter val="73768"/>
        <filter val="76451.4"/>
        <filter val="79566"/>
        <filter val="80070"/>
        <filter val="83851"/>
        <filter val="87616"/>
        <filter val="9150"/>
        <filter val="9695"/>
      </filters>
    </filterColumn>
    <filterColumn colId="12">
      <filters>
        <filter val="Build up"/>
      </filters>
    </filterColumn>
  </autoFilter>
  <phoneticPr fontId="35" type="noConversion"/>
  <conditionalFormatting sqref="A1 A473:A1048576">
    <cfRule type="duplicateValues" dxfId="175" priority="127"/>
  </conditionalFormatting>
  <conditionalFormatting sqref="A1 A1723:A1048576">
    <cfRule type="duplicateValues" dxfId="174" priority="17696"/>
  </conditionalFormatting>
  <conditionalFormatting sqref="A1">
    <cfRule type="duplicateValues" dxfId="173" priority="29282"/>
  </conditionalFormatting>
  <conditionalFormatting sqref="B1 B372:B397 B399:B1048576">
    <cfRule type="duplicateValues" dxfId="172" priority="22"/>
    <cfRule type="duplicateValues" dxfId="171" priority="24"/>
    <cfRule type="duplicateValues" dxfId="170" priority="25"/>
    <cfRule type="duplicateValues" dxfId="169" priority="126"/>
    <cfRule type="duplicateValues" dxfId="168" priority="137"/>
    <cfRule type="duplicateValues" dxfId="167" priority="142"/>
  </conditionalFormatting>
  <conditionalFormatting sqref="B1">
    <cfRule type="duplicateValues" dxfId="166" priority="29473"/>
  </conditionalFormatting>
  <conditionalFormatting sqref="B1:B397 B399:B1048576">
    <cfRule type="duplicateValues" dxfId="165" priority="6"/>
  </conditionalFormatting>
  <conditionalFormatting sqref="B1:B1048576">
    <cfRule type="duplicateValues" dxfId="164" priority="1"/>
    <cfRule type="duplicateValues" dxfId="163" priority="2"/>
    <cfRule type="duplicateValues" dxfId="162" priority="3"/>
    <cfRule type="duplicateValues" dxfId="161" priority="4"/>
    <cfRule type="duplicateValues" dxfId="160" priority="5"/>
  </conditionalFormatting>
  <conditionalFormatting sqref="B372:B397 B399:B401">
    <cfRule type="duplicateValues" dxfId="159" priority="183"/>
    <cfRule type="duplicateValues" dxfId="158" priority="184"/>
    <cfRule type="duplicateValues" dxfId="157" priority="187"/>
  </conditionalFormatting>
  <conditionalFormatting sqref="B1720:B1048576 B1 B372:B397 B399:B401">
    <cfRule type="duplicateValues" dxfId="156" priority="150"/>
    <cfRule type="duplicateValues" dxfId="155" priority="161"/>
  </conditionalFormatting>
  <pageMargins left="0.25" right="0.25" top="0.75" bottom="0.75" header="0.3" footer="0.3"/>
  <pageSetup paperSize="9" scale="14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0B52-BFBD-4E3E-9F63-1A1266F02803}">
  <dimension ref="C1:X27"/>
  <sheetViews>
    <sheetView topLeftCell="C1" workbookViewId="0">
      <selection activeCell="T1" sqref="T1:T27"/>
    </sheetView>
  </sheetViews>
  <sheetFormatPr defaultRowHeight="15" x14ac:dyDescent="0.25"/>
  <cols>
    <col min="1" max="1" width="11.85546875" bestFit="1" customWidth="1"/>
    <col min="2" max="2" width="9" bestFit="1" customWidth="1"/>
    <col min="3" max="3" width="11.85546875" bestFit="1" customWidth="1"/>
    <col min="4" max="4" width="10.140625" bestFit="1" customWidth="1"/>
    <col min="5" max="5" width="4.140625" bestFit="1" customWidth="1"/>
    <col min="6" max="6" width="12" bestFit="1" customWidth="1"/>
    <col min="7" max="7" width="8.140625" bestFit="1" customWidth="1"/>
    <col min="8" max="8" width="10.5703125" bestFit="1" customWidth="1"/>
    <col min="9" max="9" width="23.7109375" bestFit="1" customWidth="1"/>
    <col min="10" max="10" width="8.7109375" bestFit="1" customWidth="1"/>
    <col min="13" max="13" width="11.85546875" style="60" bestFit="1" customWidth="1"/>
    <col min="14" max="14" width="9" style="60" bestFit="1" customWidth="1"/>
    <col min="15" max="15" width="7.42578125" style="60" bestFit="1" customWidth="1"/>
    <col min="16" max="16" width="12" style="60" bestFit="1" customWidth="1"/>
    <col min="17" max="18" width="12" style="60" customWidth="1"/>
    <col min="19" max="19" width="18.28515625" style="60" bestFit="1" customWidth="1"/>
    <col min="20" max="21" width="12" style="60" customWidth="1"/>
    <col min="22" max="22" width="9" style="60" bestFit="1" customWidth="1"/>
    <col min="23" max="23" width="12" style="60" bestFit="1" customWidth="1"/>
    <col min="24" max="24" width="9.7109375" style="60" bestFit="1" customWidth="1"/>
  </cols>
  <sheetData>
    <row r="1" spans="3:24" x14ac:dyDescent="0.25">
      <c r="M1" s="60" t="s">
        <v>9536</v>
      </c>
      <c r="N1" s="60">
        <v>13877780</v>
      </c>
      <c r="O1" s="60" t="s">
        <v>6160</v>
      </c>
      <c r="P1" s="60" t="s">
        <v>4205</v>
      </c>
      <c r="Q1" s="60" t="str">
        <f t="shared" ref="Q1:Q27" si="0">VLOOKUP(N1,V:X,2,0)</f>
        <v>MM85DH</v>
      </c>
      <c r="R1" s="60">
        <f t="shared" ref="R1:R27" si="1">VLOOKUP(N1,V:X,3,0)</f>
        <v>1033011</v>
      </c>
      <c r="S1" s="60" t="s">
        <v>4668</v>
      </c>
      <c r="T1" s="60">
        <f>VLOOKUP(N1,'ARAMCO Q1-2026 Repair Prep.'!$W$5:$AC$105,7,0)</f>
        <v>1004761400</v>
      </c>
      <c r="V1" s="60">
        <v>13685075</v>
      </c>
      <c r="W1" s="60" t="s">
        <v>5333</v>
      </c>
      <c r="X1" s="60" t="s">
        <v>3928</v>
      </c>
    </row>
    <row r="2" spans="3:24" x14ac:dyDescent="0.25">
      <c r="M2" s="60" t="s">
        <v>9537</v>
      </c>
      <c r="N2" s="60">
        <v>14081145</v>
      </c>
      <c r="O2" s="60" t="s">
        <v>6160</v>
      </c>
      <c r="P2" s="60" t="s">
        <v>5294</v>
      </c>
      <c r="Q2" s="60" t="str">
        <f t="shared" si="0"/>
        <v>MMD85DH-1</v>
      </c>
      <c r="R2" s="60" t="str">
        <f t="shared" si="1"/>
        <v>1239258M</v>
      </c>
      <c r="S2" s="60" t="s">
        <v>5772</v>
      </c>
      <c r="T2" s="60">
        <f>VLOOKUP(N2,'ARAMCO Q1-2026 Repair Prep.'!$W$5:$AC$105,7,0)</f>
        <v>1004761403</v>
      </c>
      <c r="V2" s="60">
        <v>13753964</v>
      </c>
      <c r="W2" s="60" t="s">
        <v>5333</v>
      </c>
      <c r="X2" s="60" t="s">
        <v>3834</v>
      </c>
    </row>
    <row r="3" spans="3:24" x14ac:dyDescent="0.25">
      <c r="M3" s="60" t="s">
        <v>9538</v>
      </c>
      <c r="N3" s="60">
        <v>14074751</v>
      </c>
      <c r="O3" s="60" t="s">
        <v>6160</v>
      </c>
      <c r="P3" s="60" t="s">
        <v>5294</v>
      </c>
      <c r="Q3" s="60" t="str">
        <f t="shared" si="0"/>
        <v>MMD85DH-1</v>
      </c>
      <c r="R3" s="60">
        <f t="shared" si="1"/>
        <v>1058252</v>
      </c>
      <c r="S3" s="60" t="s">
        <v>4935</v>
      </c>
      <c r="T3" s="60">
        <f>VLOOKUP(N3,'ARAMCO Q1-2026 Repair Prep.'!$W$5:$AC$105,7,0)</f>
        <v>1004761403</v>
      </c>
      <c r="V3" s="60">
        <v>13753966</v>
      </c>
      <c r="W3" s="60" t="s">
        <v>5333</v>
      </c>
      <c r="X3" s="60" t="s">
        <v>3928</v>
      </c>
    </row>
    <row r="4" spans="3:24" ht="48" x14ac:dyDescent="0.25">
      <c r="C4" s="381" t="s">
        <v>3805</v>
      </c>
      <c r="D4" s="381" t="s">
        <v>3806</v>
      </c>
      <c r="E4" s="381" t="s">
        <v>2</v>
      </c>
      <c r="F4" s="381" t="s">
        <v>3</v>
      </c>
      <c r="G4" s="381" t="s">
        <v>6814</v>
      </c>
      <c r="H4" s="381" t="s">
        <v>9</v>
      </c>
      <c r="I4" s="381" t="s">
        <v>9169</v>
      </c>
      <c r="J4" s="381" t="s">
        <v>11</v>
      </c>
      <c r="M4" s="60" t="s">
        <v>9539</v>
      </c>
      <c r="N4" s="60">
        <v>14074750</v>
      </c>
      <c r="O4" s="60" t="s">
        <v>6160</v>
      </c>
      <c r="P4" s="60" t="s">
        <v>5294</v>
      </c>
      <c r="Q4" s="60" t="str">
        <f t="shared" si="0"/>
        <v>MMD85DH-1</v>
      </c>
      <c r="R4" s="60">
        <f t="shared" si="1"/>
        <v>1058252</v>
      </c>
      <c r="S4" s="60" t="s">
        <v>4932</v>
      </c>
      <c r="T4" s="60">
        <f>VLOOKUP(N4,'ARAMCO Q1-2026 Repair Prep.'!$W$5:$AC$105,7,0)</f>
        <v>1004761407</v>
      </c>
      <c r="V4" s="60">
        <v>13877780</v>
      </c>
      <c r="W4" s="60" t="s">
        <v>4205</v>
      </c>
      <c r="X4" s="60">
        <v>1033011</v>
      </c>
    </row>
    <row r="5" spans="3:24" ht="45" x14ac:dyDescent="0.25">
      <c r="C5" s="30" t="s">
        <v>9259</v>
      </c>
      <c r="D5" s="30" t="s">
        <v>9245</v>
      </c>
      <c r="E5" s="30" t="s">
        <v>5334</v>
      </c>
      <c r="F5" s="30" t="s">
        <v>4698</v>
      </c>
      <c r="G5" s="30">
        <v>1005462</v>
      </c>
      <c r="H5" s="30" t="s">
        <v>8288</v>
      </c>
      <c r="I5" s="326" t="s">
        <v>9530</v>
      </c>
      <c r="J5" s="334" t="s">
        <v>3566</v>
      </c>
      <c r="M5" s="60" t="s">
        <v>9540</v>
      </c>
      <c r="N5" s="60">
        <v>14081906</v>
      </c>
      <c r="O5" s="60" t="s">
        <v>9115</v>
      </c>
      <c r="P5" s="60" t="s">
        <v>5321</v>
      </c>
      <c r="Q5" s="60" t="str">
        <f t="shared" si="0"/>
        <v>HD75WF</v>
      </c>
      <c r="R5" s="60">
        <f t="shared" si="1"/>
        <v>1257458</v>
      </c>
      <c r="S5" s="60" t="s">
        <v>9563</v>
      </c>
      <c r="T5" s="60">
        <f>VLOOKUP(N5,'ARAMCO Q1-2026 Repair Prep.'!$W$5:$AC$105,7,0)</f>
        <v>1004761393</v>
      </c>
      <c r="V5" s="60">
        <v>13971110</v>
      </c>
      <c r="W5" s="60" t="s">
        <v>5350</v>
      </c>
      <c r="X5" s="60">
        <v>1235768</v>
      </c>
    </row>
    <row r="6" spans="3:24" x14ac:dyDescent="0.25">
      <c r="C6" s="30" t="s">
        <v>9343</v>
      </c>
      <c r="D6" s="30">
        <v>13923839</v>
      </c>
      <c r="E6" s="331" t="s">
        <v>6160</v>
      </c>
      <c r="F6" s="30" t="s">
        <v>5294</v>
      </c>
      <c r="G6" s="30">
        <v>1058252</v>
      </c>
      <c r="H6" s="30" t="s">
        <v>8288</v>
      </c>
      <c r="I6" s="30"/>
      <c r="J6" s="30" t="s">
        <v>3566</v>
      </c>
      <c r="M6" s="60" t="s">
        <v>9541</v>
      </c>
      <c r="N6" s="60">
        <v>13994921</v>
      </c>
      <c r="O6" s="60" t="s">
        <v>5334</v>
      </c>
      <c r="P6" s="60" t="s">
        <v>4693</v>
      </c>
      <c r="Q6" s="60" t="str">
        <f t="shared" si="0"/>
        <v>GTD86DH</v>
      </c>
      <c r="R6" s="60">
        <f t="shared" si="1"/>
        <v>1251098</v>
      </c>
      <c r="S6" s="60" t="s">
        <v>4751</v>
      </c>
      <c r="T6" s="60">
        <f>VLOOKUP(N6,'ARAMCO Q1-2026 Repair Prep.'!$W$5:$AC$105,7,0)</f>
        <v>1004761393</v>
      </c>
      <c r="V6" s="60">
        <v>13994921</v>
      </c>
      <c r="W6" s="60" t="s">
        <v>4693</v>
      </c>
      <c r="X6" s="60">
        <v>1251098</v>
      </c>
    </row>
    <row r="7" spans="3:24" x14ac:dyDescent="0.25">
      <c r="C7" s="30" t="s">
        <v>9344</v>
      </c>
      <c r="D7" s="30">
        <v>14093083</v>
      </c>
      <c r="E7" s="331" t="s">
        <v>6160</v>
      </c>
      <c r="F7" s="30" t="s">
        <v>5294</v>
      </c>
      <c r="G7" s="30">
        <v>1058252</v>
      </c>
      <c r="H7" s="30" t="s">
        <v>8288</v>
      </c>
      <c r="I7" s="30"/>
      <c r="J7" s="30" t="s">
        <v>3566</v>
      </c>
      <c r="M7" s="60" t="s">
        <v>9542</v>
      </c>
      <c r="N7" s="60">
        <v>14144640</v>
      </c>
      <c r="O7" s="60" t="s">
        <v>5334</v>
      </c>
      <c r="P7" s="60" t="s">
        <v>4693</v>
      </c>
      <c r="Q7" s="60" t="str">
        <f t="shared" si="0"/>
        <v>GTD86DH</v>
      </c>
      <c r="R7" s="60">
        <f t="shared" si="1"/>
        <v>1251098</v>
      </c>
      <c r="S7" s="60" t="s">
        <v>5048</v>
      </c>
      <c r="T7" s="60">
        <f>VLOOKUP(N7,'ARAMCO Q1-2026 Repair Prep.'!$W$5:$AC$105,7,0)</f>
        <v>1004761393</v>
      </c>
      <c r="V7" s="60">
        <v>14012907</v>
      </c>
      <c r="W7" s="60" t="s">
        <v>56</v>
      </c>
      <c r="X7" s="60">
        <v>1137349</v>
      </c>
    </row>
    <row r="8" spans="3:24" x14ac:dyDescent="0.25">
      <c r="C8" s="30" t="s">
        <v>9363</v>
      </c>
      <c r="D8" s="30">
        <v>13846598</v>
      </c>
      <c r="E8" s="331" t="s">
        <v>6160</v>
      </c>
      <c r="F8" s="30" t="s">
        <v>4205</v>
      </c>
      <c r="G8" s="30">
        <v>1033011</v>
      </c>
      <c r="H8" s="30" t="s">
        <v>8288</v>
      </c>
      <c r="I8" s="30"/>
      <c r="J8" s="109" t="s">
        <v>3566</v>
      </c>
      <c r="M8" s="60" t="s">
        <v>9543</v>
      </c>
      <c r="N8" s="60">
        <v>13685075</v>
      </c>
      <c r="O8" s="60" t="s">
        <v>5324</v>
      </c>
      <c r="P8" s="60" t="s">
        <v>5333</v>
      </c>
      <c r="Q8" s="60" t="str">
        <f t="shared" si="0"/>
        <v>GT65DH-1</v>
      </c>
      <c r="R8" s="60" t="str">
        <f t="shared" si="1"/>
        <v>1092981M</v>
      </c>
      <c r="S8" s="60" t="s">
        <v>4519</v>
      </c>
      <c r="T8" s="60">
        <f>VLOOKUP(N8,'ARAMCO Q1-2026 Repair Prep.'!$W$5:$AC$105,7,0)</f>
        <v>1004762155</v>
      </c>
      <c r="V8" s="60">
        <v>14056700</v>
      </c>
      <c r="W8" s="60" t="s">
        <v>5350</v>
      </c>
      <c r="X8" s="60">
        <v>1235768</v>
      </c>
    </row>
    <row r="9" spans="3:24" x14ac:dyDescent="0.25">
      <c r="C9" s="30" t="s">
        <v>9364</v>
      </c>
      <c r="D9" s="30">
        <v>14074749</v>
      </c>
      <c r="E9" s="331" t="s">
        <v>6160</v>
      </c>
      <c r="F9" s="30" t="s">
        <v>5294</v>
      </c>
      <c r="G9" s="30">
        <v>1058252</v>
      </c>
      <c r="H9" s="30" t="s">
        <v>8288</v>
      </c>
      <c r="I9" s="30"/>
      <c r="J9" s="30" t="s">
        <v>3566</v>
      </c>
      <c r="M9" s="60" t="s">
        <v>9544</v>
      </c>
      <c r="N9" s="60">
        <v>13753966</v>
      </c>
      <c r="O9" s="60" t="s">
        <v>5324</v>
      </c>
      <c r="P9" s="60" t="s">
        <v>5333</v>
      </c>
      <c r="Q9" s="60" t="str">
        <f t="shared" si="0"/>
        <v>GT65DH-1</v>
      </c>
      <c r="R9" s="60" t="str">
        <f t="shared" si="1"/>
        <v>1092981M</v>
      </c>
      <c r="S9" s="60" t="s">
        <v>4268</v>
      </c>
      <c r="T9" s="60">
        <f>VLOOKUP(N9,'ARAMCO Q1-2026 Repair Prep.'!$W$5:$AC$105,7,0)</f>
        <v>1004762159</v>
      </c>
      <c r="V9" s="60">
        <v>14073989</v>
      </c>
      <c r="W9" s="60" t="s">
        <v>5350</v>
      </c>
      <c r="X9" s="60">
        <v>1235768</v>
      </c>
    </row>
    <row r="10" spans="3:24" x14ac:dyDescent="0.25">
      <c r="C10" s="30" t="s">
        <v>9368</v>
      </c>
      <c r="D10" s="30">
        <v>13712066</v>
      </c>
      <c r="E10" s="331" t="s">
        <v>5334</v>
      </c>
      <c r="F10" s="30" t="s">
        <v>4693</v>
      </c>
      <c r="G10" s="30">
        <v>1020531</v>
      </c>
      <c r="H10" s="30" t="s">
        <v>8288</v>
      </c>
      <c r="I10" s="30"/>
      <c r="J10" s="30" t="s">
        <v>3566</v>
      </c>
      <c r="M10" s="60" t="s">
        <v>9545</v>
      </c>
      <c r="N10" s="60">
        <v>13753964</v>
      </c>
      <c r="O10" s="60" t="s">
        <v>5324</v>
      </c>
      <c r="P10" s="60" t="s">
        <v>5333</v>
      </c>
      <c r="Q10" s="60" t="str">
        <f t="shared" si="0"/>
        <v>GT65DH-1</v>
      </c>
      <c r="R10" s="60" t="str">
        <f t="shared" si="1"/>
        <v>1083564M</v>
      </c>
      <c r="S10" s="60" t="s">
        <v>4237</v>
      </c>
      <c r="T10" s="60">
        <f>VLOOKUP(N10,'ARAMCO Q1-2026 Repair Prep.'!$W$5:$AC$105,7,0)</f>
        <v>1004762160</v>
      </c>
      <c r="V10" s="60">
        <v>14074750</v>
      </c>
      <c r="W10" s="60" t="s">
        <v>5294</v>
      </c>
      <c r="X10" s="60">
        <v>1058252</v>
      </c>
    </row>
    <row r="11" spans="3:24" x14ac:dyDescent="0.25">
      <c r="M11" s="60" t="s">
        <v>9546</v>
      </c>
      <c r="N11" s="60">
        <v>14178488</v>
      </c>
      <c r="O11" s="60" t="s">
        <v>5324</v>
      </c>
      <c r="P11" s="60" t="s">
        <v>5333</v>
      </c>
      <c r="Q11" s="60" t="str">
        <f t="shared" si="0"/>
        <v>GT65DH-1</v>
      </c>
      <c r="R11" s="60" t="str">
        <f t="shared" si="1"/>
        <v>1246020M</v>
      </c>
      <c r="S11" s="60" t="s">
        <v>5103</v>
      </c>
      <c r="T11" s="60">
        <f>VLOOKUP(N11,'ARAMCO Q1-2026 Repair Prep.'!$W$5:$AC$105,7,0)</f>
        <v>1004762162</v>
      </c>
      <c r="V11" s="60">
        <v>14074751</v>
      </c>
      <c r="W11" s="60" t="s">
        <v>5294</v>
      </c>
      <c r="X11" s="60">
        <v>1058252</v>
      </c>
    </row>
    <row r="12" spans="3:24" x14ac:dyDescent="0.25">
      <c r="M12" s="60" t="s">
        <v>9547</v>
      </c>
      <c r="N12" s="60">
        <v>14178487</v>
      </c>
      <c r="O12" s="60" t="s">
        <v>5324</v>
      </c>
      <c r="P12" s="60" t="s">
        <v>5333</v>
      </c>
      <c r="Q12" s="60" t="str">
        <f t="shared" si="0"/>
        <v>GT65DH-1</v>
      </c>
      <c r="R12" s="60">
        <f t="shared" si="1"/>
        <v>1246020</v>
      </c>
      <c r="S12" s="60" t="s">
        <v>5070</v>
      </c>
      <c r="T12" s="60">
        <f>VLOOKUP(N12,'ARAMCO Q1-2026 Repair Prep.'!$W$5:$AC$105,7,0)</f>
        <v>1004762162</v>
      </c>
      <c r="V12" s="60">
        <v>14081143</v>
      </c>
      <c r="W12" s="60" t="s">
        <v>5333</v>
      </c>
      <c r="X12" s="60">
        <v>1239176</v>
      </c>
    </row>
    <row r="13" spans="3:24" x14ac:dyDescent="0.25">
      <c r="M13" s="60" t="s">
        <v>9548</v>
      </c>
      <c r="N13" s="60">
        <v>14081143</v>
      </c>
      <c r="O13" s="60" t="s">
        <v>5324</v>
      </c>
      <c r="P13" s="60" t="s">
        <v>5333</v>
      </c>
      <c r="Q13" s="60" t="str">
        <f t="shared" si="0"/>
        <v>GT65DH-1</v>
      </c>
      <c r="R13" s="60">
        <f t="shared" si="1"/>
        <v>1239176</v>
      </c>
      <c r="S13" s="60" t="s">
        <v>5688</v>
      </c>
      <c r="T13" s="60">
        <f>VLOOKUP(N13,'ARAMCO Q1-2026 Repair Prep.'!$W$5:$AC$105,7,0)</f>
        <v>1004762162</v>
      </c>
      <c r="V13" s="60">
        <v>14081145</v>
      </c>
      <c r="W13" s="60" t="s">
        <v>5294</v>
      </c>
      <c r="X13" s="60" t="s">
        <v>5774</v>
      </c>
    </row>
    <row r="14" spans="3:24" x14ac:dyDescent="0.25">
      <c r="M14" s="60" t="s">
        <v>9549</v>
      </c>
      <c r="N14" s="60">
        <v>14198201</v>
      </c>
      <c r="O14" s="60" t="s">
        <v>5324</v>
      </c>
      <c r="P14" s="60" t="s">
        <v>5333</v>
      </c>
      <c r="Q14" s="60" t="str">
        <f t="shared" si="0"/>
        <v>GT65DH-1</v>
      </c>
      <c r="R14" s="60" t="str">
        <f t="shared" si="1"/>
        <v>1246020M</v>
      </c>
      <c r="S14" s="60" t="s">
        <v>5120</v>
      </c>
      <c r="T14" s="60">
        <f>VLOOKUP(N14,'ARAMCO Q1-2026 Repair Prep.'!$W$5:$AC$105,7,0)</f>
        <v>1004762164</v>
      </c>
      <c r="V14" s="60">
        <v>14081906</v>
      </c>
      <c r="W14" s="60" t="s">
        <v>5321</v>
      </c>
      <c r="X14" s="60">
        <v>1257458</v>
      </c>
    </row>
    <row r="15" spans="3:24" x14ac:dyDescent="0.25">
      <c r="M15" s="60" t="s">
        <v>9550</v>
      </c>
      <c r="N15" s="60">
        <v>14012907</v>
      </c>
      <c r="O15" s="60" t="s">
        <v>7239</v>
      </c>
      <c r="P15" s="60" t="s">
        <v>56</v>
      </c>
      <c r="Q15" s="60" t="str">
        <f t="shared" si="0"/>
        <v>MMD54H</v>
      </c>
      <c r="R15" s="60">
        <f t="shared" si="1"/>
        <v>1137349</v>
      </c>
      <c r="S15" s="60" t="s">
        <v>4754</v>
      </c>
      <c r="T15" s="60">
        <f>VLOOKUP(N15,'ARAMCO Q1-2026 Repair Prep.'!$W$5:$AC$105,7,0)</f>
        <v>1004762119</v>
      </c>
      <c r="V15" s="60">
        <v>14104599</v>
      </c>
      <c r="W15" s="60" t="s">
        <v>5350</v>
      </c>
      <c r="X15" s="60">
        <v>1235768</v>
      </c>
    </row>
    <row r="16" spans="3:24" x14ac:dyDescent="0.25">
      <c r="M16" s="60" t="s">
        <v>9551</v>
      </c>
      <c r="N16" s="60">
        <v>13971110</v>
      </c>
      <c r="O16" s="60" t="s">
        <v>9122</v>
      </c>
      <c r="P16" s="60" t="s">
        <v>5350</v>
      </c>
      <c r="Q16" s="60" t="str">
        <f t="shared" si="0"/>
        <v>EM65D</v>
      </c>
      <c r="R16" s="60">
        <f t="shared" si="1"/>
        <v>1235768</v>
      </c>
      <c r="S16" s="60" t="s">
        <v>6578</v>
      </c>
      <c r="T16" s="60">
        <f>VLOOKUP(N16,'ARAMCO Q1-2026 Repair Prep.'!$W$5:$AC$105,7,0)</f>
        <v>1004761407</v>
      </c>
      <c r="V16" s="60">
        <v>14104605</v>
      </c>
      <c r="W16" s="60" t="s">
        <v>5350</v>
      </c>
      <c r="X16" s="60">
        <v>1235768</v>
      </c>
    </row>
    <row r="17" spans="13:24" x14ac:dyDescent="0.25">
      <c r="M17" s="60" t="s">
        <v>9552</v>
      </c>
      <c r="N17" s="60">
        <v>14056700</v>
      </c>
      <c r="O17" s="60" t="s">
        <v>9122</v>
      </c>
      <c r="P17" s="60" t="s">
        <v>5350</v>
      </c>
      <c r="Q17" s="60" t="str">
        <f t="shared" si="0"/>
        <v>EM65D</v>
      </c>
      <c r="R17" s="60">
        <f t="shared" si="1"/>
        <v>1235768</v>
      </c>
      <c r="S17" s="60" t="s">
        <v>5648</v>
      </c>
      <c r="T17" s="60">
        <f>VLOOKUP(N17,'ARAMCO Q1-2026 Repair Prep.'!$W$5:$AC$105,7,0)</f>
        <v>1004761407</v>
      </c>
      <c r="V17" s="60">
        <v>14109676</v>
      </c>
      <c r="W17" s="60" t="s">
        <v>5350</v>
      </c>
      <c r="X17" s="60">
        <v>1235768</v>
      </c>
    </row>
    <row r="18" spans="13:24" x14ac:dyDescent="0.25">
      <c r="M18" s="60" t="s">
        <v>9553</v>
      </c>
      <c r="N18" s="60">
        <v>14104599</v>
      </c>
      <c r="O18" s="60" t="s">
        <v>9122</v>
      </c>
      <c r="P18" s="60" t="s">
        <v>5350</v>
      </c>
      <c r="Q18" s="60" t="str">
        <f t="shared" si="0"/>
        <v>EM65D</v>
      </c>
      <c r="R18" s="60">
        <f t="shared" si="1"/>
        <v>1235768</v>
      </c>
      <c r="S18" s="60" t="s">
        <v>5698</v>
      </c>
      <c r="T18" s="60">
        <f>VLOOKUP(N18,'ARAMCO Q1-2026 Repair Prep.'!$W$5:$AC$105,7,0)</f>
        <v>1004761407</v>
      </c>
      <c r="V18" s="60">
        <v>14127551</v>
      </c>
      <c r="W18" s="60" t="s">
        <v>5350</v>
      </c>
      <c r="X18" s="60">
        <v>1235768</v>
      </c>
    </row>
    <row r="19" spans="13:24" x14ac:dyDescent="0.25">
      <c r="M19" s="60" t="s">
        <v>9554</v>
      </c>
      <c r="N19" s="60">
        <v>14073989</v>
      </c>
      <c r="O19" s="60" t="s">
        <v>9122</v>
      </c>
      <c r="P19" s="60" t="s">
        <v>5350</v>
      </c>
      <c r="Q19" s="60" t="str">
        <f t="shared" si="0"/>
        <v>EM65D</v>
      </c>
      <c r="R19" s="60">
        <f t="shared" si="1"/>
        <v>1235768</v>
      </c>
      <c r="S19" s="60" t="s">
        <v>5729</v>
      </c>
      <c r="T19" s="60">
        <f>VLOOKUP(N19,'ARAMCO Q1-2026 Repair Prep.'!$W$5:$AC$105,7,0)</f>
        <v>1004761407</v>
      </c>
      <c r="V19" s="60">
        <v>14144621</v>
      </c>
      <c r="W19" s="60" t="s">
        <v>5350</v>
      </c>
      <c r="X19" s="60">
        <v>1235768</v>
      </c>
    </row>
    <row r="20" spans="13:24" x14ac:dyDescent="0.25">
      <c r="M20" s="60" t="s">
        <v>9555</v>
      </c>
      <c r="N20" s="60">
        <v>14104605</v>
      </c>
      <c r="O20" s="60" t="s">
        <v>9122</v>
      </c>
      <c r="P20" s="60" t="s">
        <v>5350</v>
      </c>
      <c r="Q20" s="60" t="str">
        <f t="shared" si="0"/>
        <v>EM65D</v>
      </c>
      <c r="R20" s="60">
        <f t="shared" si="1"/>
        <v>1235768</v>
      </c>
      <c r="S20" s="60" t="s">
        <v>5735</v>
      </c>
      <c r="T20" s="60">
        <f>VLOOKUP(N20,'ARAMCO Q1-2026 Repair Prep.'!$W$5:$AC$105,7,0)</f>
        <v>1004761409</v>
      </c>
      <c r="V20" s="60">
        <v>14144624</v>
      </c>
      <c r="W20" s="60" t="s">
        <v>5350</v>
      </c>
      <c r="X20" s="60">
        <v>1235768</v>
      </c>
    </row>
    <row r="21" spans="13:24" x14ac:dyDescent="0.25">
      <c r="M21" s="60" t="s">
        <v>9556</v>
      </c>
      <c r="N21" s="60">
        <v>14109676</v>
      </c>
      <c r="O21" s="60" t="s">
        <v>9122</v>
      </c>
      <c r="P21" s="60" t="s">
        <v>5350</v>
      </c>
      <c r="Q21" s="60" t="str">
        <f t="shared" si="0"/>
        <v>EM65D</v>
      </c>
      <c r="R21" s="60">
        <f t="shared" si="1"/>
        <v>1235768</v>
      </c>
      <c r="S21" s="60" t="s">
        <v>5726</v>
      </c>
      <c r="T21" s="60">
        <f>VLOOKUP(N21,'ARAMCO Q1-2026 Repair Prep.'!$W$5:$AC$105,7,0)</f>
        <v>1004761409</v>
      </c>
      <c r="V21" s="60">
        <v>14144625</v>
      </c>
      <c r="W21" s="60" t="s">
        <v>5350</v>
      </c>
      <c r="X21" s="60">
        <v>1235768</v>
      </c>
    </row>
    <row r="22" spans="13:24" x14ac:dyDescent="0.25">
      <c r="M22" s="60" t="s">
        <v>9557</v>
      </c>
      <c r="N22" s="60">
        <v>14144624</v>
      </c>
      <c r="O22" s="60" t="s">
        <v>9122</v>
      </c>
      <c r="P22" s="60" t="s">
        <v>5350</v>
      </c>
      <c r="Q22" s="60" t="str">
        <f t="shared" si="0"/>
        <v>EM65D</v>
      </c>
      <c r="R22" s="60">
        <f t="shared" si="1"/>
        <v>1235768</v>
      </c>
      <c r="S22" s="60" t="s">
        <v>5858</v>
      </c>
      <c r="T22" s="60">
        <f>VLOOKUP(N22,'ARAMCO Q1-2026 Repair Prep.'!$W$5:$AC$105,7,0)</f>
        <v>1004761409</v>
      </c>
      <c r="V22" s="60">
        <v>14144640</v>
      </c>
      <c r="W22" s="60" t="s">
        <v>4693</v>
      </c>
      <c r="X22" s="60">
        <v>1251098</v>
      </c>
    </row>
    <row r="23" spans="13:24" x14ac:dyDescent="0.25">
      <c r="M23" s="60" t="s">
        <v>9558</v>
      </c>
      <c r="N23" s="60">
        <v>14144625</v>
      </c>
      <c r="O23" s="60" t="s">
        <v>9122</v>
      </c>
      <c r="P23" s="60" t="s">
        <v>5350</v>
      </c>
      <c r="Q23" s="60" t="str">
        <f t="shared" si="0"/>
        <v>EM65D</v>
      </c>
      <c r="R23" s="60">
        <f t="shared" si="1"/>
        <v>1235768</v>
      </c>
      <c r="S23" s="60" t="s">
        <v>5859</v>
      </c>
      <c r="T23" s="60">
        <f>VLOOKUP(N23,'ARAMCO Q1-2026 Repair Prep.'!$W$5:$AC$105,7,0)</f>
        <v>1004761409</v>
      </c>
      <c r="V23" s="60">
        <v>14167828</v>
      </c>
      <c r="W23" s="60" t="s">
        <v>5350</v>
      </c>
      <c r="X23" s="60">
        <v>1235768</v>
      </c>
    </row>
    <row r="24" spans="13:24" x14ac:dyDescent="0.25">
      <c r="M24" s="60" t="s">
        <v>9559</v>
      </c>
      <c r="N24" s="60">
        <v>14127551</v>
      </c>
      <c r="O24" s="60" t="s">
        <v>9122</v>
      </c>
      <c r="P24" s="60" t="s">
        <v>5350</v>
      </c>
      <c r="Q24" s="60" t="str">
        <f t="shared" si="0"/>
        <v>EM65D</v>
      </c>
      <c r="R24" s="60">
        <f t="shared" si="1"/>
        <v>1235768</v>
      </c>
      <c r="S24" s="60" t="s">
        <v>5749</v>
      </c>
      <c r="T24" s="60">
        <f>VLOOKUP(N24,'ARAMCO Q1-2026 Repair Prep.'!$W$5:$AC$105,7,0)</f>
        <v>1004761409</v>
      </c>
      <c r="V24" s="60">
        <v>14178487</v>
      </c>
      <c r="W24" s="60" t="s">
        <v>5333</v>
      </c>
      <c r="X24" s="60">
        <v>1246020</v>
      </c>
    </row>
    <row r="25" spans="13:24" x14ac:dyDescent="0.25">
      <c r="M25" s="60" t="s">
        <v>9560</v>
      </c>
      <c r="N25" s="60">
        <v>14167828</v>
      </c>
      <c r="O25" s="60" t="s">
        <v>9122</v>
      </c>
      <c r="P25" s="60" t="s">
        <v>5350</v>
      </c>
      <c r="Q25" s="60" t="str">
        <f t="shared" si="0"/>
        <v>EM65D</v>
      </c>
      <c r="R25" s="60">
        <f t="shared" si="1"/>
        <v>1235768</v>
      </c>
      <c r="S25" s="60" t="s">
        <v>5870</v>
      </c>
      <c r="T25" s="60">
        <f>VLOOKUP(N25,'ARAMCO Q1-2026 Repair Prep.'!$W$5:$AC$105,7,0)</f>
        <v>1004761412</v>
      </c>
      <c r="V25" s="60">
        <v>14178488</v>
      </c>
      <c r="W25" s="60" t="s">
        <v>5333</v>
      </c>
      <c r="X25" s="60" t="s">
        <v>5071</v>
      </c>
    </row>
    <row r="26" spans="13:24" x14ac:dyDescent="0.25">
      <c r="M26" s="60" t="s">
        <v>9561</v>
      </c>
      <c r="N26" s="60">
        <v>14211858</v>
      </c>
      <c r="O26" s="60" t="s">
        <v>9122</v>
      </c>
      <c r="P26" s="60" t="s">
        <v>5350</v>
      </c>
      <c r="Q26" s="60" t="str">
        <f t="shared" si="0"/>
        <v>EM65D</v>
      </c>
      <c r="R26" s="60">
        <f t="shared" si="1"/>
        <v>1235768</v>
      </c>
      <c r="S26" s="60" t="s">
        <v>5951</v>
      </c>
      <c r="T26" s="60">
        <f>VLOOKUP(N26,'ARAMCO Q1-2026 Repair Prep.'!$W$5:$AC$105,7,0)</f>
        <v>1004761412</v>
      </c>
      <c r="V26" s="60">
        <v>14198201</v>
      </c>
      <c r="W26" s="60" t="s">
        <v>5333</v>
      </c>
      <c r="X26" s="60" t="s">
        <v>5071</v>
      </c>
    </row>
    <row r="27" spans="13:24" x14ac:dyDescent="0.25">
      <c r="M27" s="60" t="s">
        <v>9562</v>
      </c>
      <c r="N27" s="60">
        <v>14144621</v>
      </c>
      <c r="O27" s="60" t="s">
        <v>9122</v>
      </c>
      <c r="P27" s="60" t="s">
        <v>5350</v>
      </c>
      <c r="Q27" s="60" t="str">
        <f t="shared" si="0"/>
        <v>EM65D</v>
      </c>
      <c r="R27" s="60">
        <f t="shared" si="1"/>
        <v>1235768</v>
      </c>
      <c r="S27" s="60" t="s">
        <v>5828</v>
      </c>
      <c r="T27" s="60">
        <f>VLOOKUP(N27,'ARAMCO Q1-2026 Repair Prep.'!$W$5:$AC$105,7,0)</f>
        <v>1004761412</v>
      </c>
      <c r="V27" s="60">
        <v>14211858</v>
      </c>
      <c r="W27" s="60" t="s">
        <v>5350</v>
      </c>
      <c r="X27" s="60">
        <v>1235768</v>
      </c>
    </row>
  </sheetData>
  <conditionalFormatting sqref="C4">
    <cfRule type="duplicateValues" dxfId="154" priority="14"/>
    <cfRule type="duplicateValues" dxfId="153" priority="19"/>
    <cfRule type="duplicateValues" dxfId="152" priority="20"/>
  </conditionalFormatting>
  <conditionalFormatting sqref="D4">
    <cfRule type="duplicateValues" dxfId="151" priority="21"/>
  </conditionalFormatting>
  <conditionalFormatting sqref="D4:D5">
    <cfRule type="duplicateValues" dxfId="150" priority="17"/>
    <cfRule type="duplicateValues" dxfId="149" priority="18"/>
  </conditionalFormatting>
  <conditionalFormatting sqref="D4:D10">
    <cfRule type="duplicateValues" dxfId="148" priority="4"/>
    <cfRule type="duplicateValues" dxfId="147" priority="5"/>
    <cfRule type="duplicateValues" dxfId="146" priority="6"/>
    <cfRule type="duplicateValues" dxfId="145" priority="7"/>
    <cfRule type="duplicateValues" dxfId="144" priority="8"/>
    <cfRule type="duplicateValues" dxfId="143" priority="9"/>
    <cfRule type="duplicateValues" dxfId="142" priority="10"/>
    <cfRule type="duplicateValues" dxfId="141" priority="11"/>
    <cfRule type="duplicateValues" dxfId="140" priority="12"/>
    <cfRule type="duplicateValues" dxfId="139" priority="13"/>
    <cfRule type="duplicateValues" dxfId="138" priority="15"/>
    <cfRule type="duplicateValues" dxfId="137" priority="16"/>
  </conditionalFormatting>
  <conditionalFormatting sqref="D5">
    <cfRule type="duplicateValues" dxfId="136" priority="1"/>
    <cfRule type="duplicateValues" dxfId="135" priority="2"/>
    <cfRule type="duplicateValues" dxfId="134" priority="3"/>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8804-1238-44A0-A4AD-60B655B46B7E}">
  <dimension ref="A1:K30"/>
  <sheetViews>
    <sheetView workbookViewId="0">
      <selection activeCell="K1" sqref="A1:K30"/>
    </sheetView>
  </sheetViews>
  <sheetFormatPr defaultRowHeight="15" x14ac:dyDescent="0.25"/>
  <cols>
    <col min="1" max="1" width="3" bestFit="1" customWidth="1"/>
    <col min="2" max="2" width="11.85546875" bestFit="1" customWidth="1"/>
    <col min="3" max="3" width="10.140625" bestFit="1" customWidth="1"/>
    <col min="4" max="4" width="6.140625" bestFit="1" customWidth="1"/>
    <col min="5" max="5" width="12" bestFit="1" customWidth="1"/>
    <col min="6" max="6" width="10.7109375" bestFit="1" customWidth="1"/>
    <col min="7" max="7" width="9.7109375" bestFit="1" customWidth="1"/>
    <col min="8" max="8" width="15" bestFit="1" customWidth="1"/>
    <col min="9" max="9" width="15.5703125" bestFit="1" customWidth="1"/>
    <col min="10" max="10" width="10.28515625" bestFit="1" customWidth="1"/>
    <col min="11" max="11" width="11" bestFit="1" customWidth="1"/>
  </cols>
  <sheetData>
    <row r="1" spans="1:11" ht="15.75" thickBot="1" x14ac:dyDescent="0.3">
      <c r="A1" s="392" t="s">
        <v>1006</v>
      </c>
      <c r="B1" s="393" t="s">
        <v>3805</v>
      </c>
      <c r="C1" s="393" t="s">
        <v>3806</v>
      </c>
      <c r="D1" s="393" t="s">
        <v>2</v>
      </c>
      <c r="E1" s="393" t="s">
        <v>3</v>
      </c>
      <c r="F1" s="393" t="s">
        <v>5</v>
      </c>
      <c r="G1" s="393" t="s">
        <v>9564</v>
      </c>
      <c r="H1" s="393" t="s">
        <v>6</v>
      </c>
      <c r="I1" s="393" t="s">
        <v>9</v>
      </c>
      <c r="J1" s="393" t="s">
        <v>6815</v>
      </c>
      <c r="K1" s="393" t="s">
        <v>6823</v>
      </c>
    </row>
    <row r="2" spans="1:11" ht="15.75" thickBot="1" x14ac:dyDescent="0.3">
      <c r="A2" s="394">
        <v>1</v>
      </c>
      <c r="B2" s="395" t="s">
        <v>9260</v>
      </c>
      <c r="C2" s="395">
        <v>13655960</v>
      </c>
      <c r="D2" s="395" t="s">
        <v>5334</v>
      </c>
      <c r="E2" s="395" t="s">
        <v>4698</v>
      </c>
      <c r="F2" s="396">
        <v>46002</v>
      </c>
      <c r="G2" s="396">
        <v>46049</v>
      </c>
      <c r="H2" s="395" t="s">
        <v>5325</v>
      </c>
      <c r="I2" s="395" t="s">
        <v>8288</v>
      </c>
      <c r="J2" s="397">
        <v>43799</v>
      </c>
      <c r="K2" s="397">
        <v>1004758789</v>
      </c>
    </row>
    <row r="3" spans="1:11" ht="15.75" thickBot="1" x14ac:dyDescent="0.3">
      <c r="A3" s="394">
        <v>2</v>
      </c>
      <c r="B3" s="395" t="s">
        <v>9263</v>
      </c>
      <c r="C3" s="395">
        <v>14211932</v>
      </c>
      <c r="D3" s="395" t="s">
        <v>58</v>
      </c>
      <c r="E3" s="395" t="s">
        <v>3744</v>
      </c>
      <c r="F3" s="396">
        <v>46002</v>
      </c>
      <c r="G3" s="396">
        <v>46049</v>
      </c>
      <c r="H3" s="395" t="s">
        <v>5325</v>
      </c>
      <c r="I3" s="395" t="s">
        <v>8288</v>
      </c>
      <c r="J3" s="397">
        <v>11222</v>
      </c>
      <c r="K3" s="397">
        <v>1004762119</v>
      </c>
    </row>
    <row r="4" spans="1:11" ht="15.75" thickBot="1" x14ac:dyDescent="0.3">
      <c r="A4" s="394">
        <v>3</v>
      </c>
      <c r="B4" s="395" t="s">
        <v>9264</v>
      </c>
      <c r="C4" s="395">
        <v>14190172</v>
      </c>
      <c r="D4" s="395" t="s">
        <v>58</v>
      </c>
      <c r="E4" s="395" t="s">
        <v>3744</v>
      </c>
      <c r="F4" s="396">
        <v>46002</v>
      </c>
      <c r="G4" s="396">
        <v>46049</v>
      </c>
      <c r="H4" s="395" t="s">
        <v>5325</v>
      </c>
      <c r="I4" s="395" t="s">
        <v>8288</v>
      </c>
      <c r="J4" s="397">
        <v>14330</v>
      </c>
      <c r="K4" s="397">
        <v>1004762119</v>
      </c>
    </row>
    <row r="5" spans="1:11" ht="15.75" thickBot="1" x14ac:dyDescent="0.3">
      <c r="A5" s="394">
        <v>4</v>
      </c>
      <c r="B5" s="395" t="s">
        <v>9265</v>
      </c>
      <c r="C5" s="395">
        <v>14211930</v>
      </c>
      <c r="D5" s="395" t="s">
        <v>58</v>
      </c>
      <c r="E5" s="395" t="s">
        <v>3744</v>
      </c>
      <c r="F5" s="396">
        <v>46002</v>
      </c>
      <c r="G5" s="396">
        <v>46049</v>
      </c>
      <c r="H5" s="395" t="s">
        <v>5325</v>
      </c>
      <c r="I5" s="395" t="s">
        <v>8288</v>
      </c>
      <c r="J5" s="397">
        <v>12490</v>
      </c>
      <c r="K5" s="397">
        <v>1004762119</v>
      </c>
    </row>
    <row r="6" spans="1:11" ht="15.75" thickBot="1" x14ac:dyDescent="0.3">
      <c r="A6" s="394">
        <v>5</v>
      </c>
      <c r="B6" s="395" t="s">
        <v>9268</v>
      </c>
      <c r="C6" s="395" t="s">
        <v>9247</v>
      </c>
      <c r="D6" s="395" t="s">
        <v>5328</v>
      </c>
      <c r="E6" s="395" t="s">
        <v>3837</v>
      </c>
      <c r="F6" s="396">
        <v>46002</v>
      </c>
      <c r="G6" s="396">
        <v>46049</v>
      </c>
      <c r="H6" s="395" t="s">
        <v>5325</v>
      </c>
      <c r="I6" s="395" t="s">
        <v>8288</v>
      </c>
      <c r="J6" s="397">
        <v>27854</v>
      </c>
      <c r="K6" s="397">
        <v>1004762150</v>
      </c>
    </row>
    <row r="7" spans="1:11" ht="15.75" thickBot="1" x14ac:dyDescent="0.3">
      <c r="A7" s="394">
        <v>6</v>
      </c>
      <c r="B7" s="395" t="s">
        <v>9270</v>
      </c>
      <c r="C7" s="395" t="s">
        <v>9249</v>
      </c>
      <c r="D7" s="395" t="s">
        <v>5328</v>
      </c>
      <c r="E7" s="395" t="s">
        <v>3837</v>
      </c>
      <c r="F7" s="396">
        <v>46002</v>
      </c>
      <c r="G7" s="396">
        <v>46049</v>
      </c>
      <c r="H7" s="395" t="s">
        <v>5325</v>
      </c>
      <c r="I7" s="395" t="s">
        <v>8288</v>
      </c>
      <c r="J7" s="397">
        <v>17924</v>
      </c>
      <c r="K7" s="397">
        <v>1004762150</v>
      </c>
    </row>
    <row r="8" spans="1:11" ht="15.75" thickBot="1" x14ac:dyDescent="0.3">
      <c r="A8" s="394">
        <v>7</v>
      </c>
      <c r="B8" s="395" t="s">
        <v>9271</v>
      </c>
      <c r="C8" s="395">
        <v>13870635</v>
      </c>
      <c r="D8" s="395" t="s">
        <v>5328</v>
      </c>
      <c r="E8" s="395" t="s">
        <v>3837</v>
      </c>
      <c r="F8" s="396">
        <v>46002</v>
      </c>
      <c r="G8" s="396">
        <v>46049</v>
      </c>
      <c r="H8" s="395" t="s">
        <v>5325</v>
      </c>
      <c r="I8" s="395" t="s">
        <v>8288</v>
      </c>
      <c r="J8" s="397">
        <v>19826</v>
      </c>
      <c r="K8" s="397">
        <v>1004762160</v>
      </c>
    </row>
    <row r="9" spans="1:11" ht="15.75" thickBot="1" x14ac:dyDescent="0.3">
      <c r="A9" s="394">
        <v>8</v>
      </c>
      <c r="B9" s="395" t="s">
        <v>9272</v>
      </c>
      <c r="C9" s="395">
        <v>13862293</v>
      </c>
      <c r="D9" s="395" t="s">
        <v>5328</v>
      </c>
      <c r="E9" s="395" t="s">
        <v>3837</v>
      </c>
      <c r="F9" s="396">
        <v>46002</v>
      </c>
      <c r="G9" s="396">
        <v>46049</v>
      </c>
      <c r="H9" s="395" t="s">
        <v>5325</v>
      </c>
      <c r="I9" s="395" t="s">
        <v>8288</v>
      </c>
      <c r="J9" s="397">
        <v>17840</v>
      </c>
      <c r="K9" s="397">
        <v>1004762162</v>
      </c>
    </row>
    <row r="10" spans="1:11" ht="15.75" thickBot="1" x14ac:dyDescent="0.3">
      <c r="A10" s="394">
        <v>9</v>
      </c>
      <c r="B10" s="395" t="s">
        <v>9273</v>
      </c>
      <c r="C10" s="395">
        <v>13739196</v>
      </c>
      <c r="D10" s="395" t="s">
        <v>5328</v>
      </c>
      <c r="E10" s="395" t="s">
        <v>3837</v>
      </c>
      <c r="F10" s="396">
        <v>46002</v>
      </c>
      <c r="G10" s="396">
        <v>46049</v>
      </c>
      <c r="H10" s="395" t="s">
        <v>5325</v>
      </c>
      <c r="I10" s="395" t="s">
        <v>8288</v>
      </c>
      <c r="J10" s="397">
        <v>13868</v>
      </c>
      <c r="K10" s="397">
        <v>1004762156</v>
      </c>
    </row>
    <row r="11" spans="1:11" ht="15.75" thickBot="1" x14ac:dyDescent="0.3">
      <c r="A11" s="394">
        <v>10</v>
      </c>
      <c r="B11" s="395" t="s">
        <v>9274</v>
      </c>
      <c r="C11" s="395" t="s">
        <v>9250</v>
      </c>
      <c r="D11" s="395" t="s">
        <v>5328</v>
      </c>
      <c r="E11" s="395" t="s">
        <v>5329</v>
      </c>
      <c r="F11" s="396">
        <v>46002</v>
      </c>
      <c r="G11" s="396">
        <v>46049</v>
      </c>
      <c r="H11" s="395" t="s">
        <v>5325</v>
      </c>
      <c r="I11" s="395" t="s">
        <v>8288</v>
      </c>
      <c r="J11" s="397">
        <v>27572</v>
      </c>
      <c r="K11" s="397">
        <v>1004762122</v>
      </c>
    </row>
    <row r="12" spans="1:11" ht="15.75" thickBot="1" x14ac:dyDescent="0.3">
      <c r="A12" s="394">
        <v>11</v>
      </c>
      <c r="B12" s="395" t="s">
        <v>9276</v>
      </c>
      <c r="C12" s="395" t="s">
        <v>9252</v>
      </c>
      <c r="D12" s="395" t="s">
        <v>5328</v>
      </c>
      <c r="E12" s="395" t="s">
        <v>5329</v>
      </c>
      <c r="F12" s="396">
        <v>46002</v>
      </c>
      <c r="G12" s="396">
        <v>46049</v>
      </c>
      <c r="H12" s="395" t="s">
        <v>5325</v>
      </c>
      <c r="I12" s="395" t="s">
        <v>8288</v>
      </c>
      <c r="J12" s="397">
        <v>26394</v>
      </c>
      <c r="K12" s="397">
        <v>1004762151</v>
      </c>
    </row>
    <row r="13" spans="1:11" ht="15.75" thickBot="1" x14ac:dyDescent="0.3">
      <c r="A13" s="394">
        <v>12</v>
      </c>
      <c r="B13" s="395" t="s">
        <v>9277</v>
      </c>
      <c r="C13" s="395">
        <v>13685072</v>
      </c>
      <c r="D13" s="395" t="s">
        <v>33</v>
      </c>
      <c r="E13" s="395" t="s">
        <v>56</v>
      </c>
      <c r="F13" s="396">
        <v>46002</v>
      </c>
      <c r="G13" s="396">
        <v>46049</v>
      </c>
      <c r="H13" s="395" t="s">
        <v>5325</v>
      </c>
      <c r="I13" s="395" t="s">
        <v>8288</v>
      </c>
      <c r="J13" s="397">
        <v>20165</v>
      </c>
      <c r="K13" s="397">
        <v>1004761412</v>
      </c>
    </row>
    <row r="14" spans="1:11" ht="15.75" thickBot="1" x14ac:dyDescent="0.3">
      <c r="A14" s="394">
        <v>13</v>
      </c>
      <c r="B14" s="395" t="s">
        <v>9254</v>
      </c>
      <c r="C14" s="395">
        <v>13670127</v>
      </c>
      <c r="D14" s="395" t="s">
        <v>6160</v>
      </c>
      <c r="E14" s="395" t="s">
        <v>5294</v>
      </c>
      <c r="F14" s="396">
        <v>46002</v>
      </c>
      <c r="G14" s="396">
        <v>46049</v>
      </c>
      <c r="H14" s="395" t="s">
        <v>5325</v>
      </c>
      <c r="I14" s="395" t="s">
        <v>5326</v>
      </c>
      <c r="J14" s="397">
        <v>33396</v>
      </c>
      <c r="K14" s="397">
        <v>1004761397</v>
      </c>
    </row>
    <row r="15" spans="1:11" ht="15.75" thickBot="1" x14ac:dyDescent="0.3">
      <c r="A15" s="394">
        <v>14</v>
      </c>
      <c r="B15" s="395" t="s">
        <v>9256</v>
      </c>
      <c r="C15" s="395">
        <v>13867749</v>
      </c>
      <c r="D15" s="395" t="s">
        <v>6160</v>
      </c>
      <c r="E15" s="395" t="s">
        <v>5294</v>
      </c>
      <c r="F15" s="396">
        <v>46002</v>
      </c>
      <c r="G15" s="396">
        <v>46049</v>
      </c>
      <c r="H15" s="395" t="s">
        <v>5325</v>
      </c>
      <c r="I15" s="395" t="s">
        <v>5326</v>
      </c>
      <c r="J15" s="397">
        <v>25778</v>
      </c>
      <c r="K15" s="397">
        <v>1004761400</v>
      </c>
    </row>
    <row r="16" spans="1:11" ht="15.75" thickBot="1" x14ac:dyDescent="0.3">
      <c r="A16" s="394">
        <v>15</v>
      </c>
      <c r="B16" s="395" t="s">
        <v>9262</v>
      </c>
      <c r="C16" s="395">
        <v>14178471</v>
      </c>
      <c r="D16" s="395" t="s">
        <v>58</v>
      </c>
      <c r="E16" s="395" t="s">
        <v>3744</v>
      </c>
      <c r="F16" s="396">
        <v>46002</v>
      </c>
      <c r="G16" s="396">
        <v>46049</v>
      </c>
      <c r="H16" s="395" t="s">
        <v>5325</v>
      </c>
      <c r="I16" s="395" t="s">
        <v>5326</v>
      </c>
      <c r="J16" s="397">
        <v>13208</v>
      </c>
      <c r="K16" s="397">
        <v>1004762119</v>
      </c>
    </row>
    <row r="17" spans="1:11" ht="15.75" thickBot="1" x14ac:dyDescent="0.3">
      <c r="A17" s="394">
        <v>16</v>
      </c>
      <c r="B17" s="395" t="s">
        <v>9266</v>
      </c>
      <c r="C17" s="395">
        <v>13521409</v>
      </c>
      <c r="D17" s="395" t="s">
        <v>5328</v>
      </c>
      <c r="E17" s="395" t="s">
        <v>3908</v>
      </c>
      <c r="F17" s="396">
        <v>46002</v>
      </c>
      <c r="G17" s="396">
        <v>46049</v>
      </c>
      <c r="H17" s="395" t="s">
        <v>5325</v>
      </c>
      <c r="I17" s="395" t="s">
        <v>5326</v>
      </c>
      <c r="J17" s="397">
        <v>26577</v>
      </c>
      <c r="K17" s="397">
        <v>1004762159</v>
      </c>
    </row>
    <row r="18" spans="1:11" ht="15.75" thickBot="1" x14ac:dyDescent="0.3">
      <c r="A18" s="394">
        <v>17</v>
      </c>
      <c r="B18" s="395" t="s">
        <v>9267</v>
      </c>
      <c r="C18" s="395" t="s">
        <v>9246</v>
      </c>
      <c r="D18" s="395" t="s">
        <v>5328</v>
      </c>
      <c r="E18" s="395" t="s">
        <v>3837</v>
      </c>
      <c r="F18" s="396">
        <v>46002</v>
      </c>
      <c r="G18" s="396">
        <v>46049</v>
      </c>
      <c r="H18" s="395" t="s">
        <v>5325</v>
      </c>
      <c r="I18" s="395" t="s">
        <v>5326</v>
      </c>
      <c r="J18" s="397">
        <v>27854</v>
      </c>
      <c r="K18" s="397">
        <v>1004762150</v>
      </c>
    </row>
    <row r="19" spans="1:11" ht="15.75" thickBot="1" x14ac:dyDescent="0.3">
      <c r="A19" s="394">
        <v>18</v>
      </c>
      <c r="B19" s="395" t="s">
        <v>9275</v>
      </c>
      <c r="C19" s="395" t="s">
        <v>9251</v>
      </c>
      <c r="D19" s="395" t="s">
        <v>5328</v>
      </c>
      <c r="E19" s="395" t="s">
        <v>5329</v>
      </c>
      <c r="F19" s="396">
        <v>46002</v>
      </c>
      <c r="G19" s="396">
        <v>46049</v>
      </c>
      <c r="H19" s="395" t="s">
        <v>5325</v>
      </c>
      <c r="I19" s="395" t="s">
        <v>5326</v>
      </c>
      <c r="J19" s="397">
        <v>23454</v>
      </c>
      <c r="K19" s="397">
        <v>1004762150</v>
      </c>
    </row>
    <row r="20" spans="1:11" ht="15.75" thickBot="1" x14ac:dyDescent="0.3">
      <c r="A20" s="394">
        <v>19</v>
      </c>
      <c r="B20" s="395" t="s">
        <v>9278</v>
      </c>
      <c r="C20" s="395">
        <v>13685074</v>
      </c>
      <c r="D20" s="395" t="s">
        <v>33</v>
      </c>
      <c r="E20" s="395" t="s">
        <v>56</v>
      </c>
      <c r="F20" s="396">
        <v>46002</v>
      </c>
      <c r="G20" s="396">
        <v>46049</v>
      </c>
      <c r="H20" s="395" t="s">
        <v>5325</v>
      </c>
      <c r="I20" s="395" t="s">
        <v>5326</v>
      </c>
      <c r="J20" s="397">
        <v>12860</v>
      </c>
      <c r="K20" s="397">
        <v>1004761412</v>
      </c>
    </row>
    <row r="21" spans="1:11" ht="15.75" thickBot="1" x14ac:dyDescent="0.3">
      <c r="A21" s="394">
        <v>20</v>
      </c>
      <c r="B21" s="395" t="s">
        <v>9289</v>
      </c>
      <c r="C21" s="395">
        <v>13685073</v>
      </c>
      <c r="D21" s="395" t="s">
        <v>33</v>
      </c>
      <c r="E21" s="395" t="s">
        <v>56</v>
      </c>
      <c r="F21" s="396">
        <v>46002</v>
      </c>
      <c r="G21" s="396">
        <v>46049</v>
      </c>
      <c r="H21" s="395" t="s">
        <v>5325</v>
      </c>
      <c r="I21" s="395" t="s">
        <v>5326</v>
      </c>
      <c r="J21" s="397">
        <v>13685</v>
      </c>
      <c r="K21" s="397">
        <v>1004762117</v>
      </c>
    </row>
    <row r="22" spans="1:11" ht="15.75" thickBot="1" x14ac:dyDescent="0.3">
      <c r="A22" s="394">
        <v>21</v>
      </c>
      <c r="B22" s="395" t="s">
        <v>9290</v>
      </c>
      <c r="C22" s="395">
        <v>13719614</v>
      </c>
      <c r="D22" s="395" t="s">
        <v>33</v>
      </c>
      <c r="E22" s="395" t="s">
        <v>56</v>
      </c>
      <c r="F22" s="396">
        <v>46002</v>
      </c>
      <c r="G22" s="396">
        <v>46049</v>
      </c>
      <c r="H22" s="395" t="s">
        <v>5325</v>
      </c>
      <c r="I22" s="395" t="s">
        <v>5326</v>
      </c>
      <c r="J22" s="397">
        <v>13205</v>
      </c>
      <c r="K22" s="397">
        <v>1004762117</v>
      </c>
    </row>
    <row r="23" spans="1:11" ht="15.75" thickBot="1" x14ac:dyDescent="0.3">
      <c r="A23" s="394">
        <v>22</v>
      </c>
      <c r="B23" s="395" t="s">
        <v>9255</v>
      </c>
      <c r="C23" s="395">
        <v>13846205</v>
      </c>
      <c r="D23" s="395" t="s">
        <v>6160</v>
      </c>
      <c r="E23" s="395" t="s">
        <v>5294</v>
      </c>
      <c r="F23" s="396">
        <v>46002</v>
      </c>
      <c r="G23" s="396">
        <v>46049</v>
      </c>
      <c r="H23" s="395" t="s">
        <v>5325</v>
      </c>
      <c r="I23" s="395" t="s">
        <v>506</v>
      </c>
      <c r="J23" s="397">
        <v>800</v>
      </c>
      <c r="K23" s="397">
        <v>1004761397</v>
      </c>
    </row>
    <row r="24" spans="1:11" ht="15.75" thickBot="1" x14ac:dyDescent="0.3">
      <c r="A24" s="394">
        <v>23</v>
      </c>
      <c r="B24" s="395" t="s">
        <v>9362</v>
      </c>
      <c r="C24" s="395">
        <v>13697078</v>
      </c>
      <c r="D24" s="395" t="s">
        <v>5328</v>
      </c>
      <c r="E24" s="395" t="s">
        <v>5329</v>
      </c>
      <c r="F24" s="396">
        <v>46002</v>
      </c>
      <c r="G24" s="396">
        <v>46049</v>
      </c>
      <c r="H24" s="395" t="s">
        <v>5325</v>
      </c>
      <c r="I24" s="395" t="s">
        <v>506</v>
      </c>
      <c r="J24" s="397">
        <v>800</v>
      </c>
      <c r="K24" s="397">
        <v>1004762155</v>
      </c>
    </row>
    <row r="25" spans="1:11" ht="15.75" thickBot="1" x14ac:dyDescent="0.3">
      <c r="A25" s="394">
        <v>24</v>
      </c>
      <c r="B25" s="395" t="s">
        <v>9253</v>
      </c>
      <c r="C25" s="395">
        <v>13670338</v>
      </c>
      <c r="D25" s="395" t="s">
        <v>6160</v>
      </c>
      <c r="E25" s="395" t="s">
        <v>4205</v>
      </c>
      <c r="F25" s="396">
        <v>46002</v>
      </c>
      <c r="G25" s="396">
        <v>46049</v>
      </c>
      <c r="H25" s="395" t="s">
        <v>5325</v>
      </c>
      <c r="I25" s="395" t="s">
        <v>9462</v>
      </c>
      <c r="J25" s="397">
        <v>800</v>
      </c>
      <c r="K25" s="397">
        <v>1004761397</v>
      </c>
    </row>
    <row r="26" spans="1:11" ht="15.75" thickBot="1" x14ac:dyDescent="0.3">
      <c r="A26" s="394">
        <v>25</v>
      </c>
      <c r="B26" s="395" t="s">
        <v>9258</v>
      </c>
      <c r="C26" s="395">
        <v>13719636</v>
      </c>
      <c r="D26" s="395" t="s">
        <v>5334</v>
      </c>
      <c r="E26" s="395" t="s">
        <v>4698</v>
      </c>
      <c r="F26" s="396">
        <v>46002</v>
      </c>
      <c r="G26" s="396">
        <v>46049</v>
      </c>
      <c r="H26" s="395" t="s">
        <v>5325</v>
      </c>
      <c r="I26" s="395" t="s">
        <v>9495</v>
      </c>
      <c r="J26" s="397">
        <v>800</v>
      </c>
      <c r="K26" s="397">
        <v>1004758789</v>
      </c>
    </row>
    <row r="27" spans="1:11" ht="15.75" thickBot="1" x14ac:dyDescent="0.3">
      <c r="A27" s="394">
        <v>26</v>
      </c>
      <c r="B27" s="395" t="s">
        <v>9341</v>
      </c>
      <c r="C27" s="395">
        <v>13770623</v>
      </c>
      <c r="D27" s="395" t="s">
        <v>6160</v>
      </c>
      <c r="E27" s="395" t="s">
        <v>4205</v>
      </c>
      <c r="F27" s="396">
        <v>46002</v>
      </c>
      <c r="G27" s="396">
        <v>46049</v>
      </c>
      <c r="H27" s="395" t="s">
        <v>5325</v>
      </c>
      <c r="I27" s="395" t="s">
        <v>9495</v>
      </c>
      <c r="J27" s="397">
        <v>800</v>
      </c>
      <c r="K27" s="397">
        <v>1004761397</v>
      </c>
    </row>
    <row r="28" spans="1:11" ht="15.75" thickBot="1" x14ac:dyDescent="0.3">
      <c r="A28" s="394">
        <v>27</v>
      </c>
      <c r="B28" s="395" t="s">
        <v>9345</v>
      </c>
      <c r="C28" s="395">
        <v>13740200</v>
      </c>
      <c r="D28" s="395" t="s">
        <v>5334</v>
      </c>
      <c r="E28" s="395" t="s">
        <v>4698</v>
      </c>
      <c r="F28" s="396">
        <v>46002</v>
      </c>
      <c r="G28" s="396">
        <v>46049</v>
      </c>
      <c r="H28" s="395" t="s">
        <v>5325</v>
      </c>
      <c r="I28" s="395" t="s">
        <v>9495</v>
      </c>
      <c r="J28" s="397">
        <v>800</v>
      </c>
      <c r="K28" s="397">
        <v>1004761387</v>
      </c>
    </row>
    <row r="29" spans="1:11" ht="15.75" thickBot="1" x14ac:dyDescent="0.3">
      <c r="A29" s="394">
        <v>28</v>
      </c>
      <c r="B29" s="395" t="s">
        <v>9348</v>
      </c>
      <c r="C29" s="395">
        <v>13845939</v>
      </c>
      <c r="D29" s="395" t="s">
        <v>5334</v>
      </c>
      <c r="E29" s="395" t="s">
        <v>4693</v>
      </c>
      <c r="F29" s="396">
        <v>46002</v>
      </c>
      <c r="G29" s="396">
        <v>46049</v>
      </c>
      <c r="H29" s="395" t="s">
        <v>5325</v>
      </c>
      <c r="I29" s="395" t="s">
        <v>9495</v>
      </c>
      <c r="J29" s="397">
        <v>800</v>
      </c>
      <c r="K29" s="397">
        <v>1004761390</v>
      </c>
    </row>
    <row r="30" spans="1:11" ht="15.75" thickBot="1" x14ac:dyDescent="0.3">
      <c r="A30" s="394">
        <v>29</v>
      </c>
      <c r="B30" s="395" t="s">
        <v>9269</v>
      </c>
      <c r="C30" s="395" t="s">
        <v>9248</v>
      </c>
      <c r="D30" s="395" t="s">
        <v>5328</v>
      </c>
      <c r="E30" s="395" t="s">
        <v>3837</v>
      </c>
      <c r="F30" s="396">
        <v>46002</v>
      </c>
      <c r="G30" s="396">
        <v>46049</v>
      </c>
      <c r="H30" s="395" t="s">
        <v>5325</v>
      </c>
      <c r="I30" s="395" t="s">
        <v>9412</v>
      </c>
      <c r="J30" s="397" t="s">
        <v>937</v>
      </c>
      <c r="K30" s="397" t="s">
        <v>937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
    <tabColor rgb="FF7030A0"/>
  </sheetPr>
  <dimension ref="A1:F282"/>
  <sheetViews>
    <sheetView workbookViewId="0">
      <selection activeCell="C29" sqref="C29"/>
    </sheetView>
  </sheetViews>
  <sheetFormatPr defaultRowHeight="15" x14ac:dyDescent="0.25"/>
  <cols>
    <col min="1" max="2" width="20.85546875" style="60" customWidth="1"/>
    <col min="3" max="3" width="26.85546875" style="60" customWidth="1"/>
    <col min="4" max="6" width="20.85546875" style="60" customWidth="1"/>
    <col min="16" max="16" width="18.28515625" bestFit="1" customWidth="1"/>
    <col min="23" max="23" width="18.28515625" bestFit="1" customWidth="1"/>
  </cols>
  <sheetData>
    <row r="1" spans="1:6" ht="36" customHeight="1" x14ac:dyDescent="0.25">
      <c r="A1" s="83" t="s">
        <v>7829</v>
      </c>
      <c r="B1" s="84" t="s">
        <v>7830</v>
      </c>
      <c r="C1" s="84" t="s">
        <v>7831</v>
      </c>
      <c r="D1" s="85" t="s">
        <v>2</v>
      </c>
      <c r="E1" s="85" t="s">
        <v>3</v>
      </c>
      <c r="F1" s="85" t="s">
        <v>4</v>
      </c>
    </row>
    <row r="2" spans="1:6" x14ac:dyDescent="0.25">
      <c r="A2" s="60" t="s">
        <v>9218</v>
      </c>
      <c r="B2" s="60">
        <f>IFERROR(
    IFERROR(VLOOKUP($A2,LSTK!$A:$E,COLUMN(B1),FALSE),
        IFERROR(VLOOKUP($A2,UR!$A:$E,COLUMN(B1),FALSE),
            IFERROR(VLOOKUP($A2,'L3'!$A:$E,COLUMN(B1),FALSE),
                IFERROR(VLOOKUP($A2,'L4'!$A:$E,COLUMN(B1),FALSE),
                    IFERROR(VLOOKUP($A2,WFD!$A:$E,COLUMN(B1),FALSE),
                        IFERROR(VLOOKUP($A2,ARDT!$A:$E,COLUMN(B1),FALSE),
                            IFERROR(VLOOKUP($A2,ARAMCO!$A:$E,COLUMN(B1),FALSE),
                                IFERROR(VLOOKUP($A2,HALLIBURTON!$A:$E,COLUMN(B1),FALSE),
                                    VLOOKUP($A2,Hal_Regional!$A:$E,COLUMN(B1),FALSE)
                                )
                            )
                        )
                    )
                )
            )
        )
    ),
    "Not Found"
)</f>
        <v>14478099</v>
      </c>
      <c r="C2" s="60" t="str">
        <f t="shared" ref="C2:C33" si="0">IF(A2="NEW", "N/A", IF(IFERROR(SEARCH("Not Found", _xlfn.TEXTJOIN(" ", TRUE, D2, E2, F2)), 0), "Not Found", _xlfn.TEXTJOIN(" ", TRUE, D2, E2, F2)))</f>
        <v>12 HX65DKs  2030271</v>
      </c>
      <c r="D2" s="60">
        <f>IFERROR(
    IFERROR(VLOOKUP($A2,LSTK!$A:$E,COLUMN(D1)-1,FALSE),
        IFERROR(VLOOKUP($A2,UR!$A:$E,COLUMN(D1)-1,FALSE),
            IFERROR(VLOOKUP($A2,'L3'!$A:$E,COLUMN(D1)-1,FALSE),
                IFERROR(VLOOKUP($A2,'L4'!$A:$E,COLUMN(D1)-1,FALSE),
                    IFERROR(VLOOKUP($A2,WFD!$A:$E,COLUMN(D1)-1,FALSE),
                        IFERROR(VLOOKUP($A2,ARDT!$A:$E,COLUMN(D1)-1,FALSE),
                            IFERROR(VLOOKUP($A2,ARAMCO!$A:$E,COLUMN(D1)-1,FALSE),
                                IFERROR(VLOOKUP($A2,HALLIBURTON!$A:$E,COLUMN(D1)-1,FALSE),
                                    VLOOKUP($A2,Hal_Regional!$A:$E,COLUMN(D1)-1,FALSE)
                                )
                            )
                        )
                    )
                )
            )
        )
    ),
    "Not Found"
)</f>
        <v>12</v>
      </c>
      <c r="E2" s="60" t="str">
        <f>IFERROR(
    IFERROR(VLOOKUP($A2,LSTK!$A:$E,COLUMN(E1)-1,FALSE),
        IFERROR(VLOOKUP($A2,UR!$A:$E,COLUMN(E1)-1,FALSE),
            IFERROR(VLOOKUP($A2,'L3'!$A:$E,COLUMN(E1)-1,FALSE),
                IFERROR(VLOOKUP($A2,'L4'!$A:$E,COLUMN(E1)-1,FALSE),
                    IFERROR(VLOOKUP($A2,WFD!$A:$E,COLUMN(E1)-1,FALSE),
                        IFERROR(VLOOKUP($A2,ARDT!$A:$E,COLUMN(E1)-1,FALSE),
                            IFERROR(VLOOKUP($A2,ARAMCO!$A:$E,COLUMN(E1)-1,FALSE),
                                IFERROR(VLOOKUP($A2,HALLIBURTON!$A:$E,COLUMN(E1)-1,FALSE),
                                    VLOOKUP($A2,Hal_Regional!$A:$E,COLUMN(E1)-1,FALSE)
                                )
                            )
                        )
                    )
                )
            )
        )
    ),
    "Not Found"
)</f>
        <v xml:space="preserve">HX65DKs </v>
      </c>
      <c r="F2" s="60">
        <f>IFERROR(
    IFERROR(VLOOKUP($A2,LSTK!$A:$E,COLUMN(F1)-1,FALSE),
        IFERROR(VLOOKUP($A2,UR!$A:$E,COLUMN(F1)-1,FALSE),
            IFERROR(VLOOKUP($A2,'L3'!$A:$E,COLUMN(F1)-1,FALSE),
                IFERROR(VLOOKUP($A2,'L4'!$A:$E,COLUMN(F1)-1,FALSE),
                    IFERROR(VLOOKUP($A2,WFD!$A:$E,COLUMN(F1)-1,FALSE),
                        IFERROR(VLOOKUP($A2,ARDT!$A:$E,COLUMN(F1)-1,FALSE),
                            IFERROR(VLOOKUP($A2,ARAMCO!$A:$E,COLUMN(F1)-1,FALSE),
                                IFERROR(VLOOKUP($A2,HALLIBURTON!$A:$E,COLUMN(F1)-1,FALSE),
                                    VLOOKUP($A2,Hal_Regional!$A:$E,COLUMN(F1)-1,FALSE)
                                )
                            )
                        )
                    )
                )
            )
        )
    ),
    "Not Found"
)</f>
        <v>2030271</v>
      </c>
    </row>
    <row r="3" spans="1:6" x14ac:dyDescent="0.25">
      <c r="A3" s="60" t="s">
        <v>9218</v>
      </c>
      <c r="B3" s="60">
        <f>IFERROR(
    IFERROR(VLOOKUP($A3,LSTK!$A:$E,COLUMN(B2),FALSE),
        IFERROR(VLOOKUP($A3,UR!$A:$E,COLUMN(B2),FALSE),
            IFERROR(VLOOKUP($A3,'L3'!$A:$E,COLUMN(B2),FALSE),
                IFERROR(VLOOKUP($A3,'L4'!$A:$E,COLUMN(B2),FALSE),
                    IFERROR(VLOOKUP($A3,WFD!$A:$E,COLUMN(B2),FALSE),
                        IFERROR(VLOOKUP($A3,ARDT!$A:$E,COLUMN(B2),FALSE),
                            IFERROR(VLOOKUP($A3,ARAMCO!$A:$E,COLUMN(B2),FALSE),
                                IFERROR(VLOOKUP($A3,HALLIBURTON!$A:$E,COLUMN(B2),FALSE),
                                    VLOOKUP($A3,Hal_Regional!$A:$E,COLUMN(B2),FALSE)
                                )
                            )
                        )
                    )
                )
            )
        )
    ),
    "Not Found"
)</f>
        <v>14478099</v>
      </c>
      <c r="C3" s="60" t="str">
        <f t="shared" si="0"/>
        <v>12 HX65DKs  2030271</v>
      </c>
      <c r="D3" s="60">
        <f>IFERROR(
    IFERROR(VLOOKUP($A3,LSTK!$A:$E,COLUMN(D2)-1,FALSE),
        IFERROR(VLOOKUP($A3,UR!$A:$E,COLUMN(D2)-1,FALSE),
            IFERROR(VLOOKUP($A3,'L3'!$A:$E,COLUMN(D2)-1,FALSE),
                IFERROR(VLOOKUP($A3,'L4'!$A:$E,COLUMN(D2)-1,FALSE),
                    IFERROR(VLOOKUP($A3,WFD!$A:$E,COLUMN(D2)-1,FALSE),
                        IFERROR(VLOOKUP($A3,ARDT!$A:$E,COLUMN(D2)-1,FALSE),
                            IFERROR(VLOOKUP($A3,ARAMCO!$A:$E,COLUMN(D2)-1,FALSE),
                                IFERROR(VLOOKUP($A3,HALLIBURTON!$A:$E,COLUMN(D2)-1,FALSE),
                                    VLOOKUP($A3,Hal_Regional!$A:$E,COLUMN(D2)-1,FALSE)
                                )
                            )
                        )
                    )
                )
            )
        )
    ),
    "Not Found"
)</f>
        <v>12</v>
      </c>
      <c r="E3" s="60" t="str">
        <f>IFERROR(
    IFERROR(VLOOKUP($A3,LSTK!$A:$E,COLUMN(E2)-1,FALSE),
        IFERROR(VLOOKUP($A3,UR!$A:$E,COLUMN(E2)-1,FALSE),
            IFERROR(VLOOKUP($A3,'L3'!$A:$E,COLUMN(E2)-1,FALSE),
                IFERROR(VLOOKUP($A3,'L4'!$A:$E,COLUMN(E2)-1,FALSE),
                    IFERROR(VLOOKUP($A3,WFD!$A:$E,COLUMN(E2)-1,FALSE),
                        IFERROR(VLOOKUP($A3,ARDT!$A:$E,COLUMN(E2)-1,FALSE),
                            IFERROR(VLOOKUP($A3,ARAMCO!$A:$E,COLUMN(E2)-1,FALSE),
                                IFERROR(VLOOKUP($A3,HALLIBURTON!$A:$E,COLUMN(E2)-1,FALSE),
                                    VLOOKUP($A3,Hal_Regional!$A:$E,COLUMN(E2)-1,FALSE)
                                )
                            )
                        )
                    )
                )
            )
        )
    ),
    "Not Found"
)</f>
        <v xml:space="preserve">HX65DKs </v>
      </c>
      <c r="F3" s="60">
        <f>IFERROR(
    IFERROR(VLOOKUP($A3,LSTK!$A:$E,COLUMN(F2)-1,FALSE),
        IFERROR(VLOOKUP($A3,UR!$A:$E,COLUMN(F2)-1,FALSE),
            IFERROR(VLOOKUP($A3,'L3'!$A:$E,COLUMN(F2)-1,FALSE),
                IFERROR(VLOOKUP($A3,'L4'!$A:$E,COLUMN(F2)-1,FALSE),
                    IFERROR(VLOOKUP($A3,WFD!$A:$E,COLUMN(F2)-1,FALSE),
                        IFERROR(VLOOKUP($A3,ARDT!$A:$E,COLUMN(F2)-1,FALSE),
                            IFERROR(VLOOKUP($A3,ARAMCO!$A:$E,COLUMN(F2)-1,FALSE),
                                IFERROR(VLOOKUP($A3,HALLIBURTON!$A:$E,COLUMN(F2)-1,FALSE),
                                    VLOOKUP($A3,Hal_Regional!$A:$E,COLUMN(F2)-1,FALSE)
                                )
                            )
                        )
                    )
                )
            )
        )
    ),
    "Not Found"
)</f>
        <v>2030271</v>
      </c>
    </row>
    <row r="4" spans="1:6" x14ac:dyDescent="0.25">
      <c r="A4" s="60" t="s">
        <v>9218</v>
      </c>
      <c r="B4" s="60">
        <f>IFERROR(
    IFERROR(VLOOKUP($A4,LSTK!$A:$E,COLUMN(B3),FALSE),
        IFERROR(VLOOKUP($A4,UR!$A:$E,COLUMN(B3),FALSE),
            IFERROR(VLOOKUP($A4,'L3'!$A:$E,COLUMN(B3),FALSE),
                IFERROR(VLOOKUP($A4,'L4'!$A:$E,COLUMN(B3),FALSE),
                    IFERROR(VLOOKUP($A4,WFD!$A:$E,COLUMN(B3),FALSE),
                        IFERROR(VLOOKUP($A4,ARDT!$A:$E,COLUMN(B3),FALSE),
                            IFERROR(VLOOKUP($A4,ARAMCO!$A:$E,COLUMN(B3),FALSE),
                                IFERROR(VLOOKUP($A4,HALLIBURTON!$A:$E,COLUMN(B3),FALSE),
                                    VLOOKUP($A4,Hal_Regional!$A:$E,COLUMN(B3),FALSE)
                                )
                            )
                        )
                    )
                )
            )
        )
    ),
    "Not Found"
)</f>
        <v>14478099</v>
      </c>
      <c r="C4" s="60" t="str">
        <f t="shared" si="0"/>
        <v>12 HX65DKs  2030271</v>
      </c>
      <c r="D4" s="60">
        <f>IFERROR(
    IFERROR(VLOOKUP($A4,LSTK!$A:$E,COLUMN(D3)-1,FALSE),
        IFERROR(VLOOKUP($A4,UR!$A:$E,COLUMN(D3)-1,FALSE),
            IFERROR(VLOOKUP($A4,'L3'!$A:$E,COLUMN(D3)-1,FALSE),
                IFERROR(VLOOKUP($A4,'L4'!$A:$E,COLUMN(D3)-1,FALSE),
                    IFERROR(VLOOKUP($A4,WFD!$A:$E,COLUMN(D3)-1,FALSE),
                        IFERROR(VLOOKUP($A4,ARDT!$A:$E,COLUMN(D3)-1,FALSE),
                            IFERROR(VLOOKUP($A4,ARAMCO!$A:$E,COLUMN(D3)-1,FALSE),
                                IFERROR(VLOOKUP($A4,HALLIBURTON!$A:$E,COLUMN(D3)-1,FALSE),
                                    VLOOKUP($A4,Hal_Regional!$A:$E,COLUMN(D3)-1,FALSE)
                                )
                            )
                        )
                    )
                )
            )
        )
    ),
    "Not Found"
)</f>
        <v>12</v>
      </c>
      <c r="E4" s="60" t="str">
        <f>IFERROR(
    IFERROR(VLOOKUP($A4,LSTK!$A:$E,COLUMN(E3)-1,FALSE),
        IFERROR(VLOOKUP($A4,UR!$A:$E,COLUMN(E3)-1,FALSE),
            IFERROR(VLOOKUP($A4,'L3'!$A:$E,COLUMN(E3)-1,FALSE),
                IFERROR(VLOOKUP($A4,'L4'!$A:$E,COLUMN(E3)-1,FALSE),
                    IFERROR(VLOOKUP($A4,WFD!$A:$E,COLUMN(E3)-1,FALSE),
                        IFERROR(VLOOKUP($A4,ARDT!$A:$E,COLUMN(E3)-1,FALSE),
                            IFERROR(VLOOKUP($A4,ARAMCO!$A:$E,COLUMN(E3)-1,FALSE),
                                IFERROR(VLOOKUP($A4,HALLIBURTON!$A:$E,COLUMN(E3)-1,FALSE),
                                    VLOOKUP($A4,Hal_Regional!$A:$E,COLUMN(E3)-1,FALSE)
                                )
                            )
                        )
                    )
                )
            )
        )
    ),
    "Not Found"
)</f>
        <v xml:space="preserve">HX65DKs </v>
      </c>
      <c r="F4" s="60">
        <f>IFERROR(
    IFERROR(VLOOKUP($A4,LSTK!$A:$E,COLUMN(F3)-1,FALSE),
        IFERROR(VLOOKUP($A4,UR!$A:$E,COLUMN(F3)-1,FALSE),
            IFERROR(VLOOKUP($A4,'L3'!$A:$E,COLUMN(F3)-1,FALSE),
                IFERROR(VLOOKUP($A4,'L4'!$A:$E,COLUMN(F3)-1,FALSE),
                    IFERROR(VLOOKUP($A4,WFD!$A:$E,COLUMN(F3)-1,FALSE),
                        IFERROR(VLOOKUP($A4,ARDT!$A:$E,COLUMN(F3)-1,FALSE),
                            IFERROR(VLOOKUP($A4,ARAMCO!$A:$E,COLUMN(F3)-1,FALSE),
                                IFERROR(VLOOKUP($A4,HALLIBURTON!$A:$E,COLUMN(F3)-1,FALSE),
                                    VLOOKUP($A4,Hal_Regional!$A:$E,COLUMN(F3)-1,FALSE)
                                )
                            )
                        )
                    )
                )
            )
        )
    ),
    "Not Found"
)</f>
        <v>2030271</v>
      </c>
    </row>
    <row r="5" spans="1:6" x14ac:dyDescent="0.25">
      <c r="A5" s="60" t="s">
        <v>9218</v>
      </c>
      <c r="B5" s="60">
        <f>IFERROR(
    IFERROR(VLOOKUP($A5,LSTK!$A:$E,COLUMN(B4),FALSE),
        IFERROR(VLOOKUP($A5,UR!$A:$E,COLUMN(B4),FALSE),
            IFERROR(VLOOKUP($A5,'L3'!$A:$E,COLUMN(B4),FALSE),
                IFERROR(VLOOKUP($A5,'L4'!$A:$E,COLUMN(B4),FALSE),
                    IFERROR(VLOOKUP($A5,WFD!$A:$E,COLUMN(B4),FALSE),
                        IFERROR(VLOOKUP($A5,ARDT!$A:$E,COLUMN(B4),FALSE),
                            IFERROR(VLOOKUP($A5,ARAMCO!$A:$E,COLUMN(B4),FALSE),
                                IFERROR(VLOOKUP($A5,HALLIBURTON!$A:$E,COLUMN(B4),FALSE),
                                    VLOOKUP($A5,Hal_Regional!$A:$E,COLUMN(B4),FALSE)
                                )
                            )
                        )
                    )
                )
            )
        )
    ),
    "Not Found"
)</f>
        <v>14478099</v>
      </c>
      <c r="C5" s="60" t="str">
        <f t="shared" si="0"/>
        <v>12 HX65DKs  2030271</v>
      </c>
      <c r="D5" s="60">
        <f>IFERROR(
    IFERROR(VLOOKUP($A5,LSTK!$A:$E,COLUMN(D4)-1,FALSE),
        IFERROR(VLOOKUP($A5,UR!$A:$E,COLUMN(D4)-1,FALSE),
            IFERROR(VLOOKUP($A5,'L3'!$A:$E,COLUMN(D4)-1,FALSE),
                IFERROR(VLOOKUP($A5,'L4'!$A:$E,COLUMN(D4)-1,FALSE),
                    IFERROR(VLOOKUP($A5,WFD!$A:$E,COLUMN(D4)-1,FALSE),
                        IFERROR(VLOOKUP($A5,ARDT!$A:$E,COLUMN(D4)-1,FALSE),
                            IFERROR(VLOOKUP($A5,ARAMCO!$A:$E,COLUMN(D4)-1,FALSE),
                                IFERROR(VLOOKUP($A5,HALLIBURTON!$A:$E,COLUMN(D4)-1,FALSE),
                                    VLOOKUP($A5,Hal_Regional!$A:$E,COLUMN(D4)-1,FALSE)
                                )
                            )
                        )
                    )
                )
            )
        )
    ),
    "Not Found"
)</f>
        <v>12</v>
      </c>
      <c r="E5" s="60" t="str">
        <f>IFERROR(
    IFERROR(VLOOKUP($A5,LSTK!$A:$E,COLUMN(E4)-1,FALSE),
        IFERROR(VLOOKUP($A5,UR!$A:$E,COLUMN(E4)-1,FALSE),
            IFERROR(VLOOKUP($A5,'L3'!$A:$E,COLUMN(E4)-1,FALSE),
                IFERROR(VLOOKUP($A5,'L4'!$A:$E,COLUMN(E4)-1,FALSE),
                    IFERROR(VLOOKUP($A5,WFD!$A:$E,COLUMN(E4)-1,FALSE),
                        IFERROR(VLOOKUP($A5,ARDT!$A:$E,COLUMN(E4)-1,FALSE),
                            IFERROR(VLOOKUP($A5,ARAMCO!$A:$E,COLUMN(E4)-1,FALSE),
                                IFERROR(VLOOKUP($A5,HALLIBURTON!$A:$E,COLUMN(E4)-1,FALSE),
                                    VLOOKUP($A5,Hal_Regional!$A:$E,COLUMN(E4)-1,FALSE)
                                )
                            )
                        )
                    )
                )
            )
        )
    ),
    "Not Found"
)</f>
        <v xml:space="preserve">HX65DKs </v>
      </c>
      <c r="F5" s="60">
        <f>IFERROR(
    IFERROR(VLOOKUP($A5,LSTK!$A:$E,COLUMN(F4)-1,FALSE),
        IFERROR(VLOOKUP($A5,UR!$A:$E,COLUMN(F4)-1,FALSE),
            IFERROR(VLOOKUP($A5,'L3'!$A:$E,COLUMN(F4)-1,FALSE),
                IFERROR(VLOOKUP($A5,'L4'!$A:$E,COLUMN(F4)-1,FALSE),
                    IFERROR(VLOOKUP($A5,WFD!$A:$E,COLUMN(F4)-1,FALSE),
                        IFERROR(VLOOKUP($A5,ARDT!$A:$E,COLUMN(F4)-1,FALSE),
                            IFERROR(VLOOKUP($A5,ARAMCO!$A:$E,COLUMN(F4)-1,FALSE),
                                IFERROR(VLOOKUP($A5,HALLIBURTON!$A:$E,COLUMN(F4)-1,FALSE),
                                    VLOOKUP($A5,Hal_Regional!$A:$E,COLUMN(F4)-1,FALSE)
                                )
                            )
                        )
                    )
                )
            )
        )
    ),
    "Not Found"
)</f>
        <v>2030271</v>
      </c>
    </row>
    <row r="6" spans="1:6" x14ac:dyDescent="0.25">
      <c r="A6" s="60" t="s">
        <v>9218</v>
      </c>
      <c r="B6" s="60">
        <f>IFERROR(
    IFERROR(VLOOKUP($A6,LSTK!$A:$E,COLUMN(B5),FALSE),
        IFERROR(VLOOKUP($A6,UR!$A:$E,COLUMN(B5),FALSE),
            IFERROR(VLOOKUP($A6,'L3'!$A:$E,COLUMN(B5),FALSE),
                IFERROR(VLOOKUP($A6,'L4'!$A:$E,COLUMN(B5),FALSE),
                    IFERROR(VLOOKUP($A6,WFD!$A:$E,COLUMN(B5),FALSE),
                        IFERROR(VLOOKUP($A6,ARDT!$A:$E,COLUMN(B5),FALSE),
                            IFERROR(VLOOKUP($A6,ARAMCO!$A:$E,COLUMN(B5),FALSE),
                                IFERROR(VLOOKUP($A6,HALLIBURTON!$A:$E,COLUMN(B5),FALSE),
                                    VLOOKUP($A6,Hal_Regional!$A:$E,COLUMN(B5),FALSE)
                                )
                            )
                        )
                    )
                )
            )
        )
    ),
    "Not Found"
)</f>
        <v>14478099</v>
      </c>
      <c r="C6" s="60" t="str">
        <f t="shared" si="0"/>
        <v>12 HX65DKs  2030271</v>
      </c>
      <c r="D6" s="60">
        <f>IFERROR(
    IFERROR(VLOOKUP($A6,LSTK!$A:$E,COLUMN(D5)-1,FALSE),
        IFERROR(VLOOKUP($A6,UR!$A:$E,COLUMN(D5)-1,FALSE),
            IFERROR(VLOOKUP($A6,'L3'!$A:$E,COLUMN(D5)-1,FALSE),
                IFERROR(VLOOKUP($A6,'L4'!$A:$E,COLUMN(D5)-1,FALSE),
                    IFERROR(VLOOKUP($A6,WFD!$A:$E,COLUMN(D5)-1,FALSE),
                        IFERROR(VLOOKUP($A6,ARDT!$A:$E,COLUMN(D5)-1,FALSE),
                            IFERROR(VLOOKUP($A6,ARAMCO!$A:$E,COLUMN(D5)-1,FALSE),
                                IFERROR(VLOOKUP($A6,HALLIBURTON!$A:$E,COLUMN(D5)-1,FALSE),
                                    VLOOKUP($A6,Hal_Regional!$A:$E,COLUMN(D5)-1,FALSE)
                                )
                            )
                        )
                    )
                )
            )
        )
    ),
    "Not Found"
)</f>
        <v>12</v>
      </c>
      <c r="E6" s="60" t="str">
        <f>IFERROR(
    IFERROR(VLOOKUP($A6,LSTK!$A:$E,COLUMN(E5)-1,FALSE),
        IFERROR(VLOOKUP($A6,UR!$A:$E,COLUMN(E5)-1,FALSE),
            IFERROR(VLOOKUP($A6,'L3'!$A:$E,COLUMN(E5)-1,FALSE),
                IFERROR(VLOOKUP($A6,'L4'!$A:$E,COLUMN(E5)-1,FALSE),
                    IFERROR(VLOOKUP($A6,WFD!$A:$E,COLUMN(E5)-1,FALSE),
                        IFERROR(VLOOKUP($A6,ARDT!$A:$E,COLUMN(E5)-1,FALSE),
                            IFERROR(VLOOKUP($A6,ARAMCO!$A:$E,COLUMN(E5)-1,FALSE),
                                IFERROR(VLOOKUP($A6,HALLIBURTON!$A:$E,COLUMN(E5)-1,FALSE),
                                    VLOOKUP($A6,Hal_Regional!$A:$E,COLUMN(E5)-1,FALSE)
                                )
                            )
                        )
                    )
                )
            )
        )
    ),
    "Not Found"
)</f>
        <v xml:space="preserve">HX65DKs </v>
      </c>
      <c r="F6" s="60">
        <f>IFERROR(
    IFERROR(VLOOKUP($A6,LSTK!$A:$E,COLUMN(F5)-1,FALSE),
        IFERROR(VLOOKUP($A6,UR!$A:$E,COLUMN(F5)-1,FALSE),
            IFERROR(VLOOKUP($A6,'L3'!$A:$E,COLUMN(F5)-1,FALSE),
                IFERROR(VLOOKUP($A6,'L4'!$A:$E,COLUMN(F5)-1,FALSE),
                    IFERROR(VLOOKUP($A6,WFD!$A:$E,COLUMN(F5)-1,FALSE),
                        IFERROR(VLOOKUP($A6,ARDT!$A:$E,COLUMN(F5)-1,FALSE),
                            IFERROR(VLOOKUP($A6,ARAMCO!$A:$E,COLUMN(F5)-1,FALSE),
                                IFERROR(VLOOKUP($A6,HALLIBURTON!$A:$E,COLUMN(F5)-1,FALSE),
                                    VLOOKUP($A6,Hal_Regional!$A:$E,COLUMN(F5)-1,FALSE)
                                )
                            )
                        )
                    )
                )
            )
        )
    ),
    "Not Found"
)</f>
        <v>2030271</v>
      </c>
    </row>
    <row r="7" spans="1:6" x14ac:dyDescent="0.25">
      <c r="A7" s="60" t="s">
        <v>9218</v>
      </c>
      <c r="B7" s="60">
        <f>IFERROR(
    IFERROR(VLOOKUP($A7,LSTK!$A:$E,COLUMN(B6),FALSE),
        IFERROR(VLOOKUP($A7,UR!$A:$E,COLUMN(B6),FALSE),
            IFERROR(VLOOKUP($A7,'L3'!$A:$E,COLUMN(B6),FALSE),
                IFERROR(VLOOKUP($A7,'L4'!$A:$E,COLUMN(B6),FALSE),
                    IFERROR(VLOOKUP($A7,WFD!$A:$E,COLUMN(B6),FALSE),
                        IFERROR(VLOOKUP($A7,ARDT!$A:$E,COLUMN(B6),FALSE),
                            IFERROR(VLOOKUP($A7,ARAMCO!$A:$E,COLUMN(B6),FALSE),
                                IFERROR(VLOOKUP($A7,HALLIBURTON!$A:$E,COLUMN(B6),FALSE),
                                    VLOOKUP($A7,Hal_Regional!$A:$E,COLUMN(B6),FALSE)
                                )
                            )
                        )
                    )
                )
            )
        )
    ),
    "Not Found"
)</f>
        <v>14478099</v>
      </c>
      <c r="C7" s="60" t="str">
        <f t="shared" si="0"/>
        <v>12 HX65DKs  2030271</v>
      </c>
      <c r="D7" s="60">
        <f>IFERROR(
    IFERROR(VLOOKUP($A7,LSTK!$A:$E,COLUMN(D6)-1,FALSE),
        IFERROR(VLOOKUP($A7,UR!$A:$E,COLUMN(D6)-1,FALSE),
            IFERROR(VLOOKUP($A7,'L3'!$A:$E,COLUMN(D6)-1,FALSE),
                IFERROR(VLOOKUP($A7,'L4'!$A:$E,COLUMN(D6)-1,FALSE),
                    IFERROR(VLOOKUP($A7,WFD!$A:$E,COLUMN(D6)-1,FALSE),
                        IFERROR(VLOOKUP($A7,ARDT!$A:$E,COLUMN(D6)-1,FALSE),
                            IFERROR(VLOOKUP($A7,ARAMCO!$A:$E,COLUMN(D6)-1,FALSE),
                                IFERROR(VLOOKUP($A7,HALLIBURTON!$A:$E,COLUMN(D6)-1,FALSE),
                                    VLOOKUP($A7,Hal_Regional!$A:$E,COLUMN(D6)-1,FALSE)
                                )
                            )
                        )
                    )
                )
            )
        )
    ),
    "Not Found"
)</f>
        <v>12</v>
      </c>
      <c r="E7" s="60" t="str">
        <f>IFERROR(
    IFERROR(VLOOKUP($A7,LSTK!$A:$E,COLUMN(E6)-1,FALSE),
        IFERROR(VLOOKUP($A7,UR!$A:$E,COLUMN(E6)-1,FALSE),
            IFERROR(VLOOKUP($A7,'L3'!$A:$E,COLUMN(E6)-1,FALSE),
                IFERROR(VLOOKUP($A7,'L4'!$A:$E,COLUMN(E6)-1,FALSE),
                    IFERROR(VLOOKUP($A7,WFD!$A:$E,COLUMN(E6)-1,FALSE),
                        IFERROR(VLOOKUP($A7,ARDT!$A:$E,COLUMN(E6)-1,FALSE),
                            IFERROR(VLOOKUP($A7,ARAMCO!$A:$E,COLUMN(E6)-1,FALSE),
                                IFERROR(VLOOKUP($A7,HALLIBURTON!$A:$E,COLUMN(E6)-1,FALSE),
                                    VLOOKUP($A7,Hal_Regional!$A:$E,COLUMN(E6)-1,FALSE)
                                )
                            )
                        )
                    )
                )
            )
        )
    ),
    "Not Found"
)</f>
        <v xml:space="preserve">HX65DKs </v>
      </c>
      <c r="F7" s="60">
        <f>IFERROR(
    IFERROR(VLOOKUP($A7,LSTK!$A:$E,COLUMN(F6)-1,FALSE),
        IFERROR(VLOOKUP($A7,UR!$A:$E,COLUMN(F6)-1,FALSE),
            IFERROR(VLOOKUP($A7,'L3'!$A:$E,COLUMN(F6)-1,FALSE),
                IFERROR(VLOOKUP($A7,'L4'!$A:$E,COLUMN(F6)-1,FALSE),
                    IFERROR(VLOOKUP($A7,WFD!$A:$E,COLUMN(F6)-1,FALSE),
                        IFERROR(VLOOKUP($A7,ARDT!$A:$E,COLUMN(F6)-1,FALSE),
                            IFERROR(VLOOKUP($A7,ARAMCO!$A:$E,COLUMN(F6)-1,FALSE),
                                IFERROR(VLOOKUP($A7,HALLIBURTON!$A:$E,COLUMN(F6)-1,FALSE),
                                    VLOOKUP($A7,Hal_Regional!$A:$E,COLUMN(F6)-1,FALSE)
                                )
                            )
                        )
                    )
                )
            )
        )
    ),
    "Not Found"
)</f>
        <v>2030271</v>
      </c>
    </row>
    <row r="8" spans="1:6" x14ac:dyDescent="0.25">
      <c r="A8" s="60" t="s">
        <v>9218</v>
      </c>
      <c r="B8" s="60">
        <f>IFERROR(
    IFERROR(VLOOKUP($A8,LSTK!$A:$E,COLUMN(B7),FALSE),
        IFERROR(VLOOKUP($A8,UR!$A:$E,COLUMN(B7),FALSE),
            IFERROR(VLOOKUP($A8,'L3'!$A:$E,COLUMN(B7),FALSE),
                IFERROR(VLOOKUP($A8,'L4'!$A:$E,COLUMN(B7),FALSE),
                    IFERROR(VLOOKUP($A8,WFD!$A:$E,COLUMN(B7),FALSE),
                        IFERROR(VLOOKUP($A8,ARDT!$A:$E,COLUMN(B7),FALSE),
                            IFERROR(VLOOKUP($A8,ARAMCO!$A:$E,COLUMN(B7),FALSE),
                                IFERROR(VLOOKUP($A8,HALLIBURTON!$A:$E,COLUMN(B7),FALSE),
                                    VLOOKUP($A8,Hal_Regional!$A:$E,COLUMN(B7),FALSE)
                                )
                            )
                        )
                    )
                )
            )
        )
    ),
    "Not Found"
)</f>
        <v>14478099</v>
      </c>
      <c r="C8" s="60" t="str">
        <f t="shared" si="0"/>
        <v>12 HX65DKs  2030271</v>
      </c>
      <c r="D8" s="60">
        <f>IFERROR(
    IFERROR(VLOOKUP($A8,LSTK!$A:$E,COLUMN(D7)-1,FALSE),
        IFERROR(VLOOKUP($A8,UR!$A:$E,COLUMN(D7)-1,FALSE),
            IFERROR(VLOOKUP($A8,'L3'!$A:$E,COLUMN(D7)-1,FALSE),
                IFERROR(VLOOKUP($A8,'L4'!$A:$E,COLUMN(D7)-1,FALSE),
                    IFERROR(VLOOKUP($A8,WFD!$A:$E,COLUMN(D7)-1,FALSE),
                        IFERROR(VLOOKUP($A8,ARDT!$A:$E,COLUMN(D7)-1,FALSE),
                            IFERROR(VLOOKUP($A8,ARAMCO!$A:$E,COLUMN(D7)-1,FALSE),
                                IFERROR(VLOOKUP($A8,HALLIBURTON!$A:$E,COLUMN(D7)-1,FALSE),
                                    VLOOKUP($A8,Hal_Regional!$A:$E,COLUMN(D7)-1,FALSE)
                                )
                            )
                        )
                    )
                )
            )
        )
    ),
    "Not Found"
)</f>
        <v>12</v>
      </c>
      <c r="E8" s="60" t="str">
        <f>IFERROR(
    IFERROR(VLOOKUP($A8,LSTK!$A:$E,COLUMN(E7)-1,FALSE),
        IFERROR(VLOOKUP($A8,UR!$A:$E,COLUMN(E7)-1,FALSE),
            IFERROR(VLOOKUP($A8,'L3'!$A:$E,COLUMN(E7)-1,FALSE),
                IFERROR(VLOOKUP($A8,'L4'!$A:$E,COLUMN(E7)-1,FALSE),
                    IFERROR(VLOOKUP($A8,WFD!$A:$E,COLUMN(E7)-1,FALSE),
                        IFERROR(VLOOKUP($A8,ARDT!$A:$E,COLUMN(E7)-1,FALSE),
                            IFERROR(VLOOKUP($A8,ARAMCO!$A:$E,COLUMN(E7)-1,FALSE),
                                IFERROR(VLOOKUP($A8,HALLIBURTON!$A:$E,COLUMN(E7)-1,FALSE),
                                    VLOOKUP($A8,Hal_Regional!$A:$E,COLUMN(E7)-1,FALSE)
                                )
                            )
                        )
                    )
                )
            )
        )
    ),
    "Not Found"
)</f>
        <v xml:space="preserve">HX65DKs </v>
      </c>
      <c r="F8" s="60">
        <f>IFERROR(
    IFERROR(VLOOKUP($A8,LSTK!$A:$E,COLUMN(F7)-1,FALSE),
        IFERROR(VLOOKUP($A8,UR!$A:$E,COLUMN(F7)-1,FALSE),
            IFERROR(VLOOKUP($A8,'L3'!$A:$E,COLUMN(F7)-1,FALSE),
                IFERROR(VLOOKUP($A8,'L4'!$A:$E,COLUMN(F7)-1,FALSE),
                    IFERROR(VLOOKUP($A8,WFD!$A:$E,COLUMN(F7)-1,FALSE),
                        IFERROR(VLOOKUP($A8,ARDT!$A:$E,COLUMN(F7)-1,FALSE),
                            IFERROR(VLOOKUP($A8,ARAMCO!$A:$E,COLUMN(F7)-1,FALSE),
                                IFERROR(VLOOKUP($A8,HALLIBURTON!$A:$E,COLUMN(F7)-1,FALSE),
                                    VLOOKUP($A8,Hal_Regional!$A:$E,COLUMN(F7)-1,FALSE)
                                )
                            )
                        )
                    )
                )
            )
        )
    ),
    "Not Found"
)</f>
        <v>2030271</v>
      </c>
    </row>
    <row r="9" spans="1:6" x14ac:dyDescent="0.25">
      <c r="A9" s="60" t="s">
        <v>9218</v>
      </c>
      <c r="B9" s="60">
        <f>IFERROR(
    IFERROR(VLOOKUP($A9,LSTK!$A:$E,COLUMN(B8),FALSE),
        IFERROR(VLOOKUP($A9,UR!$A:$E,COLUMN(B8),FALSE),
            IFERROR(VLOOKUP($A9,'L3'!$A:$E,COLUMN(B8),FALSE),
                IFERROR(VLOOKUP($A9,'L4'!$A:$E,COLUMN(B8),FALSE),
                    IFERROR(VLOOKUP($A9,WFD!$A:$E,COLUMN(B8),FALSE),
                        IFERROR(VLOOKUP($A9,ARDT!$A:$E,COLUMN(B8),FALSE),
                            IFERROR(VLOOKUP($A9,ARAMCO!$A:$E,COLUMN(B8),FALSE),
                                IFERROR(VLOOKUP($A9,HALLIBURTON!$A:$E,COLUMN(B8),FALSE),
                                    VLOOKUP($A9,Hal_Regional!$A:$E,COLUMN(B8),FALSE)
                                )
                            )
                        )
                    )
                )
            )
        )
    ),
    "Not Found"
)</f>
        <v>14478099</v>
      </c>
      <c r="C9" s="60" t="str">
        <f t="shared" si="0"/>
        <v>12 HX65DKs  2030271</v>
      </c>
      <c r="D9" s="60">
        <f>IFERROR(
    IFERROR(VLOOKUP($A9,LSTK!$A:$E,COLUMN(D8)-1,FALSE),
        IFERROR(VLOOKUP($A9,UR!$A:$E,COLUMN(D8)-1,FALSE),
            IFERROR(VLOOKUP($A9,'L3'!$A:$E,COLUMN(D8)-1,FALSE),
                IFERROR(VLOOKUP($A9,'L4'!$A:$E,COLUMN(D8)-1,FALSE),
                    IFERROR(VLOOKUP($A9,WFD!$A:$E,COLUMN(D8)-1,FALSE),
                        IFERROR(VLOOKUP($A9,ARDT!$A:$E,COLUMN(D8)-1,FALSE),
                            IFERROR(VLOOKUP($A9,ARAMCO!$A:$E,COLUMN(D8)-1,FALSE),
                                IFERROR(VLOOKUP($A9,HALLIBURTON!$A:$E,COLUMN(D8)-1,FALSE),
                                    VLOOKUP($A9,Hal_Regional!$A:$E,COLUMN(D8)-1,FALSE)
                                )
                            )
                        )
                    )
                )
            )
        )
    ),
    "Not Found"
)</f>
        <v>12</v>
      </c>
      <c r="E9" s="60" t="str">
        <f>IFERROR(
    IFERROR(VLOOKUP($A9,LSTK!$A:$E,COLUMN(E8)-1,FALSE),
        IFERROR(VLOOKUP($A9,UR!$A:$E,COLUMN(E8)-1,FALSE),
            IFERROR(VLOOKUP($A9,'L3'!$A:$E,COLUMN(E8)-1,FALSE),
                IFERROR(VLOOKUP($A9,'L4'!$A:$E,COLUMN(E8)-1,FALSE),
                    IFERROR(VLOOKUP($A9,WFD!$A:$E,COLUMN(E8)-1,FALSE),
                        IFERROR(VLOOKUP($A9,ARDT!$A:$E,COLUMN(E8)-1,FALSE),
                            IFERROR(VLOOKUP($A9,ARAMCO!$A:$E,COLUMN(E8)-1,FALSE),
                                IFERROR(VLOOKUP($A9,HALLIBURTON!$A:$E,COLUMN(E8)-1,FALSE),
                                    VLOOKUP($A9,Hal_Regional!$A:$E,COLUMN(E8)-1,FALSE)
                                )
                            )
                        )
                    )
                )
            )
        )
    ),
    "Not Found"
)</f>
        <v xml:space="preserve">HX65DKs </v>
      </c>
      <c r="F9" s="60">
        <f>IFERROR(
    IFERROR(VLOOKUP($A9,LSTK!$A:$E,COLUMN(F8)-1,FALSE),
        IFERROR(VLOOKUP($A9,UR!$A:$E,COLUMN(F8)-1,FALSE),
            IFERROR(VLOOKUP($A9,'L3'!$A:$E,COLUMN(F8)-1,FALSE),
                IFERROR(VLOOKUP($A9,'L4'!$A:$E,COLUMN(F8)-1,FALSE),
                    IFERROR(VLOOKUP($A9,WFD!$A:$E,COLUMN(F8)-1,FALSE),
                        IFERROR(VLOOKUP($A9,ARDT!$A:$E,COLUMN(F8)-1,FALSE),
                            IFERROR(VLOOKUP($A9,ARAMCO!$A:$E,COLUMN(F8)-1,FALSE),
                                IFERROR(VLOOKUP($A9,HALLIBURTON!$A:$E,COLUMN(F8)-1,FALSE),
                                    VLOOKUP($A9,Hal_Regional!$A:$E,COLUMN(F8)-1,FALSE)
                                )
                            )
                        )
                    )
                )
            )
        )
    ),
    "Not Found"
)</f>
        <v>2030271</v>
      </c>
    </row>
    <row r="10" spans="1:6" x14ac:dyDescent="0.25">
      <c r="A10" s="60" t="s">
        <v>9220</v>
      </c>
      <c r="B10" s="60">
        <f>IFERROR(
    IFERROR(VLOOKUP($A10,LSTK!$A:$E,COLUMN(B9),FALSE),
        IFERROR(VLOOKUP($A10,UR!$A:$E,COLUMN(B9),FALSE),
            IFERROR(VLOOKUP($A10,'L3'!$A:$E,COLUMN(B9),FALSE),
                IFERROR(VLOOKUP($A10,'L4'!$A:$E,COLUMN(B9),FALSE),
                    IFERROR(VLOOKUP($A10,WFD!$A:$E,COLUMN(B9),FALSE),
                        IFERROR(VLOOKUP($A10,ARDT!$A:$E,COLUMN(B9),FALSE),
                            IFERROR(VLOOKUP($A10,ARAMCO!$A:$E,COLUMN(B9),FALSE),
                                IFERROR(VLOOKUP($A10,HALLIBURTON!$A:$E,COLUMN(B9),FALSE),
                                    VLOOKUP($A10,Hal_Regional!$A:$E,COLUMN(B9),FALSE)
                                )
                            )
                        )
                    )
                )
            )
        )
    ),
    "Not Found"
)</f>
        <v>14426670</v>
      </c>
      <c r="C10" s="60" t="str">
        <f t="shared" si="0"/>
        <v>3 5/8	 MMD53DH	 2013733</v>
      </c>
      <c r="D10" s="60" t="str">
        <f>IFERROR(
    IFERROR(VLOOKUP($A10,LSTK!$A:$E,COLUMN(D9)-1,FALSE),
        IFERROR(VLOOKUP($A10,UR!$A:$E,COLUMN(D9)-1,FALSE),
            IFERROR(VLOOKUP($A10,'L3'!$A:$E,COLUMN(D9)-1,FALSE),
                IFERROR(VLOOKUP($A10,'L4'!$A:$E,COLUMN(D9)-1,FALSE),
                    IFERROR(VLOOKUP($A10,WFD!$A:$E,COLUMN(D9)-1,FALSE),
                        IFERROR(VLOOKUP($A10,ARDT!$A:$E,COLUMN(D9)-1,FALSE),
                            IFERROR(VLOOKUP($A10,ARAMCO!$A:$E,COLUMN(D9)-1,FALSE),
                                IFERROR(VLOOKUP($A10,HALLIBURTON!$A:$E,COLUMN(D9)-1,FALSE),
                                    VLOOKUP($A10,Hal_Regional!$A:$E,COLUMN(D9)-1,FALSE)
                                )
                            )
                        )
                    )
                )
            )
        )
    ),
    "Not Found"
)</f>
        <v xml:space="preserve">3 5/8	</v>
      </c>
      <c r="E10" s="60" t="str">
        <f>IFERROR(
    IFERROR(VLOOKUP($A10,LSTK!$A:$E,COLUMN(E9)-1,FALSE),
        IFERROR(VLOOKUP($A10,UR!$A:$E,COLUMN(E9)-1,FALSE),
            IFERROR(VLOOKUP($A10,'L3'!$A:$E,COLUMN(E9)-1,FALSE),
                IFERROR(VLOOKUP($A10,'L4'!$A:$E,COLUMN(E9)-1,FALSE),
                    IFERROR(VLOOKUP($A10,WFD!$A:$E,COLUMN(E9)-1,FALSE),
                        IFERROR(VLOOKUP($A10,ARDT!$A:$E,COLUMN(E9)-1,FALSE),
                            IFERROR(VLOOKUP($A10,ARAMCO!$A:$E,COLUMN(E9)-1,FALSE),
                                IFERROR(VLOOKUP($A10,HALLIBURTON!$A:$E,COLUMN(E9)-1,FALSE),
                                    VLOOKUP($A10,Hal_Regional!$A:$E,COLUMN(E9)-1,FALSE)
                                )
                            )
                        )
                    )
                )
            )
        )
    ),
    "Not Found"
)</f>
        <v xml:space="preserve">MMD53DH	</v>
      </c>
      <c r="F10" s="60">
        <f>IFERROR(
    IFERROR(VLOOKUP($A10,LSTK!$A:$E,COLUMN(F9)-1,FALSE),
        IFERROR(VLOOKUP($A10,UR!$A:$E,COLUMN(F9)-1,FALSE),
            IFERROR(VLOOKUP($A10,'L3'!$A:$E,COLUMN(F9)-1,FALSE),
                IFERROR(VLOOKUP($A10,'L4'!$A:$E,COLUMN(F9)-1,FALSE),
                    IFERROR(VLOOKUP($A10,WFD!$A:$E,COLUMN(F9)-1,FALSE),
                        IFERROR(VLOOKUP($A10,ARDT!$A:$E,COLUMN(F9)-1,FALSE),
                            IFERROR(VLOOKUP($A10,ARAMCO!$A:$E,COLUMN(F9)-1,FALSE),
                                IFERROR(VLOOKUP($A10,HALLIBURTON!$A:$E,COLUMN(F9)-1,FALSE),
                                    VLOOKUP($A10,Hal_Regional!$A:$E,COLUMN(F9)-1,FALSE)
                                )
                            )
                        )
                    )
                )
            )
        )
    ),
    "Not Found"
)</f>
        <v>2013733</v>
      </c>
    </row>
    <row r="11" spans="1:6" x14ac:dyDescent="0.25">
      <c r="A11" s="60" t="s">
        <v>9220</v>
      </c>
      <c r="B11" s="60">
        <f>IFERROR(
    IFERROR(VLOOKUP($A11,LSTK!$A:$E,COLUMN(B10),FALSE),
        IFERROR(VLOOKUP($A11,UR!$A:$E,COLUMN(B10),FALSE),
            IFERROR(VLOOKUP($A11,'L3'!$A:$E,COLUMN(B10),FALSE),
                IFERROR(VLOOKUP($A11,'L4'!$A:$E,COLUMN(B10),FALSE),
                    IFERROR(VLOOKUP($A11,WFD!$A:$E,COLUMN(B10),FALSE),
                        IFERROR(VLOOKUP($A11,ARDT!$A:$E,COLUMN(B10),FALSE),
                            IFERROR(VLOOKUP($A11,ARAMCO!$A:$E,COLUMN(B10),FALSE),
                                IFERROR(VLOOKUP($A11,HALLIBURTON!$A:$E,COLUMN(B10),FALSE),
                                    VLOOKUP($A11,Hal_Regional!$A:$E,COLUMN(B10),FALSE)
                                )
                            )
                        )
                    )
                )
            )
        )
    ),
    "Not Found"
)</f>
        <v>14426670</v>
      </c>
      <c r="C11" s="60" t="str">
        <f t="shared" si="0"/>
        <v>3 5/8	 MMD53DH	 2013733</v>
      </c>
      <c r="D11" s="60" t="str">
        <f>IFERROR(
    IFERROR(VLOOKUP($A11,LSTK!$A:$E,COLUMN(D10)-1,FALSE),
        IFERROR(VLOOKUP($A11,UR!$A:$E,COLUMN(D10)-1,FALSE),
            IFERROR(VLOOKUP($A11,'L3'!$A:$E,COLUMN(D10)-1,FALSE),
                IFERROR(VLOOKUP($A11,'L4'!$A:$E,COLUMN(D10)-1,FALSE),
                    IFERROR(VLOOKUP($A11,WFD!$A:$E,COLUMN(D10)-1,FALSE),
                        IFERROR(VLOOKUP($A11,ARDT!$A:$E,COLUMN(D10)-1,FALSE),
                            IFERROR(VLOOKUP($A11,ARAMCO!$A:$E,COLUMN(D10)-1,FALSE),
                                IFERROR(VLOOKUP($A11,HALLIBURTON!$A:$E,COLUMN(D10)-1,FALSE),
                                    VLOOKUP($A11,Hal_Regional!$A:$E,COLUMN(D10)-1,FALSE)
                                )
                            )
                        )
                    )
                )
            )
        )
    ),
    "Not Found"
)</f>
        <v xml:space="preserve">3 5/8	</v>
      </c>
      <c r="E11" s="60" t="str">
        <f>IFERROR(
    IFERROR(VLOOKUP($A11,LSTK!$A:$E,COLUMN(E10)-1,FALSE),
        IFERROR(VLOOKUP($A11,UR!$A:$E,COLUMN(E10)-1,FALSE),
            IFERROR(VLOOKUP($A11,'L3'!$A:$E,COLUMN(E10)-1,FALSE),
                IFERROR(VLOOKUP($A11,'L4'!$A:$E,COLUMN(E10)-1,FALSE),
                    IFERROR(VLOOKUP($A11,WFD!$A:$E,COLUMN(E10)-1,FALSE),
                        IFERROR(VLOOKUP($A11,ARDT!$A:$E,COLUMN(E10)-1,FALSE),
                            IFERROR(VLOOKUP($A11,ARAMCO!$A:$E,COLUMN(E10)-1,FALSE),
                                IFERROR(VLOOKUP($A11,HALLIBURTON!$A:$E,COLUMN(E10)-1,FALSE),
                                    VLOOKUP($A11,Hal_Regional!$A:$E,COLUMN(E10)-1,FALSE)
                                )
                            )
                        )
                    )
                )
            )
        )
    ),
    "Not Found"
)</f>
        <v xml:space="preserve">MMD53DH	</v>
      </c>
      <c r="F11" s="60">
        <f>IFERROR(
    IFERROR(VLOOKUP($A11,LSTK!$A:$E,COLUMN(F10)-1,FALSE),
        IFERROR(VLOOKUP($A11,UR!$A:$E,COLUMN(F10)-1,FALSE),
            IFERROR(VLOOKUP($A11,'L3'!$A:$E,COLUMN(F10)-1,FALSE),
                IFERROR(VLOOKUP($A11,'L4'!$A:$E,COLUMN(F10)-1,FALSE),
                    IFERROR(VLOOKUP($A11,WFD!$A:$E,COLUMN(F10)-1,FALSE),
                        IFERROR(VLOOKUP($A11,ARDT!$A:$E,COLUMN(F10)-1,FALSE),
                            IFERROR(VLOOKUP($A11,ARAMCO!$A:$E,COLUMN(F10)-1,FALSE),
                                IFERROR(VLOOKUP($A11,HALLIBURTON!$A:$E,COLUMN(F10)-1,FALSE),
                                    VLOOKUP($A11,Hal_Regional!$A:$E,COLUMN(F10)-1,FALSE)
                                )
                            )
                        )
                    )
                )
            )
        )
    ),
    "Not Found"
)</f>
        <v>2013733</v>
      </c>
    </row>
    <row r="12" spans="1:6" x14ac:dyDescent="0.25">
      <c r="A12" s="60" t="s">
        <v>9220</v>
      </c>
      <c r="B12" s="60">
        <f>IFERROR(
    IFERROR(VLOOKUP($A12,LSTK!$A:$E,COLUMN(B11),FALSE),
        IFERROR(VLOOKUP($A12,UR!$A:$E,COLUMN(B11),FALSE),
            IFERROR(VLOOKUP($A12,'L3'!$A:$E,COLUMN(B11),FALSE),
                IFERROR(VLOOKUP($A12,'L4'!$A:$E,COLUMN(B11),FALSE),
                    IFERROR(VLOOKUP($A12,WFD!$A:$E,COLUMN(B11),FALSE),
                        IFERROR(VLOOKUP($A12,ARDT!$A:$E,COLUMN(B11),FALSE),
                            IFERROR(VLOOKUP($A12,ARAMCO!$A:$E,COLUMN(B11),FALSE),
                                IFERROR(VLOOKUP($A12,HALLIBURTON!$A:$E,COLUMN(B11),FALSE),
                                    VLOOKUP($A12,Hal_Regional!$A:$E,COLUMN(B11),FALSE)
                                )
                            )
                        )
                    )
                )
            )
        )
    ),
    "Not Found"
)</f>
        <v>14426670</v>
      </c>
      <c r="C12" s="60" t="str">
        <f t="shared" si="0"/>
        <v>3 5/8	 MMD53DH	 2013733</v>
      </c>
      <c r="D12" s="60" t="str">
        <f>IFERROR(
    IFERROR(VLOOKUP($A12,LSTK!$A:$E,COLUMN(D11)-1,FALSE),
        IFERROR(VLOOKUP($A12,UR!$A:$E,COLUMN(D11)-1,FALSE),
            IFERROR(VLOOKUP($A12,'L3'!$A:$E,COLUMN(D11)-1,FALSE),
                IFERROR(VLOOKUP($A12,'L4'!$A:$E,COLUMN(D11)-1,FALSE),
                    IFERROR(VLOOKUP($A12,WFD!$A:$E,COLUMN(D11)-1,FALSE),
                        IFERROR(VLOOKUP($A12,ARDT!$A:$E,COLUMN(D11)-1,FALSE),
                            IFERROR(VLOOKUP($A12,ARAMCO!$A:$E,COLUMN(D11)-1,FALSE),
                                IFERROR(VLOOKUP($A12,HALLIBURTON!$A:$E,COLUMN(D11)-1,FALSE),
                                    VLOOKUP($A12,Hal_Regional!$A:$E,COLUMN(D11)-1,FALSE)
                                )
                            )
                        )
                    )
                )
            )
        )
    ),
    "Not Found"
)</f>
        <v xml:space="preserve">3 5/8	</v>
      </c>
      <c r="E12" s="60" t="str">
        <f>IFERROR(
    IFERROR(VLOOKUP($A12,LSTK!$A:$E,COLUMN(E11)-1,FALSE),
        IFERROR(VLOOKUP($A12,UR!$A:$E,COLUMN(E11)-1,FALSE),
            IFERROR(VLOOKUP($A12,'L3'!$A:$E,COLUMN(E11)-1,FALSE),
                IFERROR(VLOOKUP($A12,'L4'!$A:$E,COLUMN(E11)-1,FALSE),
                    IFERROR(VLOOKUP($A12,WFD!$A:$E,COLUMN(E11)-1,FALSE),
                        IFERROR(VLOOKUP($A12,ARDT!$A:$E,COLUMN(E11)-1,FALSE),
                            IFERROR(VLOOKUP($A12,ARAMCO!$A:$E,COLUMN(E11)-1,FALSE),
                                IFERROR(VLOOKUP($A12,HALLIBURTON!$A:$E,COLUMN(E11)-1,FALSE),
                                    VLOOKUP($A12,Hal_Regional!$A:$E,COLUMN(E11)-1,FALSE)
                                )
                            )
                        )
                    )
                )
            )
        )
    ),
    "Not Found"
)</f>
        <v xml:space="preserve">MMD53DH	</v>
      </c>
      <c r="F12" s="60">
        <f>IFERROR(
    IFERROR(VLOOKUP($A12,LSTK!$A:$E,COLUMN(F11)-1,FALSE),
        IFERROR(VLOOKUP($A12,UR!$A:$E,COLUMN(F11)-1,FALSE),
            IFERROR(VLOOKUP($A12,'L3'!$A:$E,COLUMN(F11)-1,FALSE),
                IFERROR(VLOOKUP($A12,'L4'!$A:$E,COLUMN(F11)-1,FALSE),
                    IFERROR(VLOOKUP($A12,WFD!$A:$E,COLUMN(F11)-1,FALSE),
                        IFERROR(VLOOKUP($A12,ARDT!$A:$E,COLUMN(F11)-1,FALSE),
                            IFERROR(VLOOKUP($A12,ARAMCO!$A:$E,COLUMN(F11)-1,FALSE),
                                IFERROR(VLOOKUP($A12,HALLIBURTON!$A:$E,COLUMN(F11)-1,FALSE),
                                    VLOOKUP($A12,Hal_Regional!$A:$E,COLUMN(F11)-1,FALSE)
                                )
                            )
                        )
                    )
                )
            )
        )
    ),
    "Not Found"
)</f>
        <v>2013733</v>
      </c>
    </row>
    <row r="13" spans="1:6" x14ac:dyDescent="0.25">
      <c r="A13" s="60" t="s">
        <v>9226</v>
      </c>
      <c r="B13" s="60">
        <f>IFERROR(
    IFERROR(VLOOKUP($A13,LSTK!$A:$E,COLUMN(B12),FALSE),
        IFERROR(VLOOKUP($A13,UR!$A:$E,COLUMN(B12),FALSE),
            IFERROR(VLOOKUP($A13,'L3'!$A:$E,COLUMN(B12),FALSE),
                IFERROR(VLOOKUP($A13,'L4'!$A:$E,COLUMN(B12),FALSE),
                    IFERROR(VLOOKUP($A13,WFD!$A:$E,COLUMN(B12),FALSE),
                        IFERROR(VLOOKUP($A13,ARDT!$A:$E,COLUMN(B12),FALSE),
                            IFERROR(VLOOKUP($A13,ARAMCO!$A:$E,COLUMN(B12),FALSE),
                                IFERROR(VLOOKUP($A13,HALLIBURTON!$A:$E,COLUMN(B12),FALSE),
                                    VLOOKUP($A13,Hal_Regional!$A:$E,COLUMN(B12),FALSE)
                                )
                            )
                        )
                    )
                )
            )
        )
    ),
    "Not Found"
)</f>
        <v>14460271</v>
      </c>
      <c r="C13" s="60" t="str">
        <f t="shared" si="0"/>
        <v>3 5/8	 MMD53DH	 2013733</v>
      </c>
      <c r="D13" s="60" t="str">
        <f>IFERROR(
    IFERROR(VLOOKUP($A13,LSTK!$A:$E,COLUMN(D12)-1,FALSE),
        IFERROR(VLOOKUP($A13,UR!$A:$E,COLUMN(D12)-1,FALSE),
            IFERROR(VLOOKUP($A13,'L3'!$A:$E,COLUMN(D12)-1,FALSE),
                IFERROR(VLOOKUP($A13,'L4'!$A:$E,COLUMN(D12)-1,FALSE),
                    IFERROR(VLOOKUP($A13,WFD!$A:$E,COLUMN(D12)-1,FALSE),
                        IFERROR(VLOOKUP($A13,ARDT!$A:$E,COLUMN(D12)-1,FALSE),
                            IFERROR(VLOOKUP($A13,ARAMCO!$A:$E,COLUMN(D12)-1,FALSE),
                                IFERROR(VLOOKUP($A13,HALLIBURTON!$A:$E,COLUMN(D12)-1,FALSE),
                                    VLOOKUP($A13,Hal_Regional!$A:$E,COLUMN(D12)-1,FALSE)
                                )
                            )
                        )
                    )
                )
            )
        )
    ),
    "Not Found"
)</f>
        <v xml:space="preserve">3 5/8	</v>
      </c>
      <c r="E13" s="60" t="str">
        <f>IFERROR(
    IFERROR(VLOOKUP($A13,LSTK!$A:$E,COLUMN(E12)-1,FALSE),
        IFERROR(VLOOKUP($A13,UR!$A:$E,COLUMN(E12)-1,FALSE),
            IFERROR(VLOOKUP($A13,'L3'!$A:$E,COLUMN(E12)-1,FALSE),
                IFERROR(VLOOKUP($A13,'L4'!$A:$E,COLUMN(E12)-1,FALSE),
                    IFERROR(VLOOKUP($A13,WFD!$A:$E,COLUMN(E12)-1,FALSE),
                        IFERROR(VLOOKUP($A13,ARDT!$A:$E,COLUMN(E12)-1,FALSE),
                            IFERROR(VLOOKUP($A13,ARAMCO!$A:$E,COLUMN(E12)-1,FALSE),
                                IFERROR(VLOOKUP($A13,HALLIBURTON!$A:$E,COLUMN(E12)-1,FALSE),
                                    VLOOKUP($A13,Hal_Regional!$A:$E,COLUMN(E12)-1,FALSE)
                                )
                            )
                        )
                    )
                )
            )
        )
    ),
    "Not Found"
)</f>
        <v xml:space="preserve">MMD53DH	</v>
      </c>
      <c r="F13" s="60">
        <f>IFERROR(
    IFERROR(VLOOKUP($A13,LSTK!$A:$E,COLUMN(F12)-1,FALSE),
        IFERROR(VLOOKUP($A13,UR!$A:$E,COLUMN(F12)-1,FALSE),
            IFERROR(VLOOKUP($A13,'L3'!$A:$E,COLUMN(F12)-1,FALSE),
                IFERROR(VLOOKUP($A13,'L4'!$A:$E,COLUMN(F12)-1,FALSE),
                    IFERROR(VLOOKUP($A13,WFD!$A:$E,COLUMN(F12)-1,FALSE),
                        IFERROR(VLOOKUP($A13,ARDT!$A:$E,COLUMN(F12)-1,FALSE),
                            IFERROR(VLOOKUP($A13,ARAMCO!$A:$E,COLUMN(F12)-1,FALSE),
                                IFERROR(VLOOKUP($A13,HALLIBURTON!$A:$E,COLUMN(F12)-1,FALSE),
                                    VLOOKUP($A13,Hal_Regional!$A:$E,COLUMN(F12)-1,FALSE)
                                )
                            )
                        )
                    )
                )
            )
        )
    ),
    "Not Found"
)</f>
        <v>2013733</v>
      </c>
    </row>
    <row r="14" spans="1:6" x14ac:dyDescent="0.25">
      <c r="A14" s="60" t="s">
        <v>9226</v>
      </c>
      <c r="B14" s="60">
        <f>IFERROR(
    IFERROR(VLOOKUP($A14,LSTK!$A:$E,COLUMN(B13),FALSE),
        IFERROR(VLOOKUP($A14,UR!$A:$E,COLUMN(B13),FALSE),
            IFERROR(VLOOKUP($A14,'L3'!$A:$E,COLUMN(B13),FALSE),
                IFERROR(VLOOKUP($A14,'L4'!$A:$E,COLUMN(B13),FALSE),
                    IFERROR(VLOOKUP($A14,WFD!$A:$E,COLUMN(B13),FALSE),
                        IFERROR(VLOOKUP($A14,ARDT!$A:$E,COLUMN(B13),FALSE),
                            IFERROR(VLOOKUP($A14,ARAMCO!$A:$E,COLUMN(B13),FALSE),
                                IFERROR(VLOOKUP($A14,HALLIBURTON!$A:$E,COLUMN(B13),FALSE),
                                    VLOOKUP($A14,Hal_Regional!$A:$E,COLUMN(B13),FALSE)
                                )
                            )
                        )
                    )
                )
            )
        )
    ),
    "Not Found"
)</f>
        <v>14460271</v>
      </c>
      <c r="C14" s="60" t="str">
        <f t="shared" si="0"/>
        <v>3 5/8	 MMD53DH	 2013733</v>
      </c>
      <c r="D14" s="60" t="str">
        <f>IFERROR(
    IFERROR(VLOOKUP($A14,LSTK!$A:$E,COLUMN(D13)-1,FALSE),
        IFERROR(VLOOKUP($A14,UR!$A:$E,COLUMN(D13)-1,FALSE),
            IFERROR(VLOOKUP($A14,'L3'!$A:$E,COLUMN(D13)-1,FALSE),
                IFERROR(VLOOKUP($A14,'L4'!$A:$E,COLUMN(D13)-1,FALSE),
                    IFERROR(VLOOKUP($A14,WFD!$A:$E,COLUMN(D13)-1,FALSE),
                        IFERROR(VLOOKUP($A14,ARDT!$A:$E,COLUMN(D13)-1,FALSE),
                            IFERROR(VLOOKUP($A14,ARAMCO!$A:$E,COLUMN(D13)-1,FALSE),
                                IFERROR(VLOOKUP($A14,HALLIBURTON!$A:$E,COLUMN(D13)-1,FALSE),
                                    VLOOKUP($A14,Hal_Regional!$A:$E,COLUMN(D13)-1,FALSE)
                                )
                            )
                        )
                    )
                )
            )
        )
    ),
    "Not Found"
)</f>
        <v xml:space="preserve">3 5/8	</v>
      </c>
      <c r="E14" s="60" t="str">
        <f>IFERROR(
    IFERROR(VLOOKUP($A14,LSTK!$A:$E,COLUMN(E13)-1,FALSE),
        IFERROR(VLOOKUP($A14,UR!$A:$E,COLUMN(E13)-1,FALSE),
            IFERROR(VLOOKUP($A14,'L3'!$A:$E,COLUMN(E13)-1,FALSE),
                IFERROR(VLOOKUP($A14,'L4'!$A:$E,COLUMN(E13)-1,FALSE),
                    IFERROR(VLOOKUP($A14,WFD!$A:$E,COLUMN(E13)-1,FALSE),
                        IFERROR(VLOOKUP($A14,ARDT!$A:$E,COLUMN(E13)-1,FALSE),
                            IFERROR(VLOOKUP($A14,ARAMCO!$A:$E,COLUMN(E13)-1,FALSE),
                                IFERROR(VLOOKUP($A14,HALLIBURTON!$A:$E,COLUMN(E13)-1,FALSE),
                                    VLOOKUP($A14,Hal_Regional!$A:$E,COLUMN(E13)-1,FALSE)
                                )
                            )
                        )
                    )
                )
            )
        )
    ),
    "Not Found"
)</f>
        <v xml:space="preserve">MMD53DH	</v>
      </c>
      <c r="F14" s="60">
        <f>IFERROR(
    IFERROR(VLOOKUP($A14,LSTK!$A:$E,COLUMN(F13)-1,FALSE),
        IFERROR(VLOOKUP($A14,UR!$A:$E,COLUMN(F13)-1,FALSE),
            IFERROR(VLOOKUP($A14,'L3'!$A:$E,COLUMN(F13)-1,FALSE),
                IFERROR(VLOOKUP($A14,'L4'!$A:$E,COLUMN(F13)-1,FALSE),
                    IFERROR(VLOOKUP($A14,WFD!$A:$E,COLUMN(F13)-1,FALSE),
                        IFERROR(VLOOKUP($A14,ARDT!$A:$E,COLUMN(F13)-1,FALSE),
                            IFERROR(VLOOKUP($A14,ARAMCO!$A:$E,COLUMN(F13)-1,FALSE),
                                IFERROR(VLOOKUP($A14,HALLIBURTON!$A:$E,COLUMN(F13)-1,FALSE),
                                    VLOOKUP($A14,Hal_Regional!$A:$E,COLUMN(F13)-1,FALSE)
                                )
                            )
                        )
                    )
                )
            )
        )
    ),
    "Not Found"
)</f>
        <v>2013733</v>
      </c>
    </row>
    <row r="15" spans="1:6" ht="24" customHeight="1" x14ac:dyDescent="0.25">
      <c r="A15" s="60" t="s">
        <v>9226</v>
      </c>
      <c r="B15" s="60">
        <f>IFERROR(
    IFERROR(VLOOKUP($A15,LSTK!$A:$E,COLUMN(B14),FALSE),
        IFERROR(VLOOKUP($A15,UR!$A:$E,COLUMN(B14),FALSE),
            IFERROR(VLOOKUP($A15,'L3'!$A:$E,COLUMN(B14),FALSE),
                IFERROR(VLOOKUP($A15,'L4'!$A:$E,COLUMN(B14),FALSE),
                    IFERROR(VLOOKUP($A15,WFD!$A:$E,COLUMN(B14),FALSE),
                        IFERROR(VLOOKUP($A15,ARDT!$A:$E,COLUMN(B14),FALSE),
                            IFERROR(VLOOKUP($A15,ARAMCO!$A:$E,COLUMN(B14),FALSE),
                                IFERROR(VLOOKUP($A15,HALLIBURTON!$A:$E,COLUMN(B14),FALSE),
                                    VLOOKUP($A15,Hal_Regional!$A:$E,COLUMN(B14),FALSE)
                                )
                            )
                        )
                    )
                )
            )
        )
    ),
    "Not Found"
)</f>
        <v>14460271</v>
      </c>
      <c r="C15" s="60" t="str">
        <f t="shared" si="0"/>
        <v>3 5/8	 MMD53DH	 2013733</v>
      </c>
      <c r="D15" s="60" t="str">
        <f>IFERROR(
    IFERROR(VLOOKUP($A15,LSTK!$A:$E,COLUMN(D14)-1,FALSE),
        IFERROR(VLOOKUP($A15,UR!$A:$E,COLUMN(D14)-1,FALSE),
            IFERROR(VLOOKUP($A15,'L3'!$A:$E,COLUMN(D14)-1,FALSE),
                IFERROR(VLOOKUP($A15,'L4'!$A:$E,COLUMN(D14)-1,FALSE),
                    IFERROR(VLOOKUP($A15,WFD!$A:$E,COLUMN(D14)-1,FALSE),
                        IFERROR(VLOOKUP($A15,ARDT!$A:$E,COLUMN(D14)-1,FALSE),
                            IFERROR(VLOOKUP($A15,ARAMCO!$A:$E,COLUMN(D14)-1,FALSE),
                                IFERROR(VLOOKUP($A15,HALLIBURTON!$A:$E,COLUMN(D14)-1,FALSE),
                                    VLOOKUP($A15,Hal_Regional!$A:$E,COLUMN(D14)-1,FALSE)
                                )
                            )
                        )
                    )
                )
            )
        )
    ),
    "Not Found"
)</f>
        <v xml:space="preserve">3 5/8	</v>
      </c>
      <c r="E15" s="60" t="str">
        <f>IFERROR(
    IFERROR(VLOOKUP($A15,LSTK!$A:$E,COLUMN(E14)-1,FALSE),
        IFERROR(VLOOKUP($A15,UR!$A:$E,COLUMN(E14)-1,FALSE),
            IFERROR(VLOOKUP($A15,'L3'!$A:$E,COLUMN(E14)-1,FALSE),
                IFERROR(VLOOKUP($A15,'L4'!$A:$E,COLUMN(E14)-1,FALSE),
                    IFERROR(VLOOKUP($A15,WFD!$A:$E,COLUMN(E14)-1,FALSE),
                        IFERROR(VLOOKUP($A15,ARDT!$A:$E,COLUMN(E14)-1,FALSE),
                            IFERROR(VLOOKUP($A15,ARAMCO!$A:$E,COLUMN(E14)-1,FALSE),
                                IFERROR(VLOOKUP($A15,HALLIBURTON!$A:$E,COLUMN(E14)-1,FALSE),
                                    VLOOKUP($A15,Hal_Regional!$A:$E,COLUMN(E14)-1,FALSE)
                                )
                            )
                        )
                    )
                )
            )
        )
    ),
    "Not Found"
)</f>
        <v xml:space="preserve">MMD53DH	</v>
      </c>
      <c r="F15" s="60">
        <f>IFERROR(
    IFERROR(VLOOKUP($A15,LSTK!$A:$E,COLUMN(F14)-1,FALSE),
        IFERROR(VLOOKUP($A15,UR!$A:$E,COLUMN(F14)-1,FALSE),
            IFERROR(VLOOKUP($A15,'L3'!$A:$E,COLUMN(F14)-1,FALSE),
                IFERROR(VLOOKUP($A15,'L4'!$A:$E,COLUMN(F14)-1,FALSE),
                    IFERROR(VLOOKUP($A15,WFD!$A:$E,COLUMN(F14)-1,FALSE),
                        IFERROR(VLOOKUP($A15,ARDT!$A:$E,COLUMN(F14)-1,FALSE),
                            IFERROR(VLOOKUP($A15,ARAMCO!$A:$E,COLUMN(F14)-1,FALSE),
                                IFERROR(VLOOKUP($A15,HALLIBURTON!$A:$E,COLUMN(F14)-1,FALSE),
                                    VLOOKUP($A15,Hal_Regional!$A:$E,COLUMN(F14)-1,FALSE)
                                )
                            )
                        )
                    )
                )
            )
        )
    ),
    "Not Found"
)</f>
        <v>2013733</v>
      </c>
    </row>
    <row r="16" spans="1:6" x14ac:dyDescent="0.25">
      <c r="A16" s="60" t="s">
        <v>9225</v>
      </c>
      <c r="B16" s="60">
        <f>IFERROR(
    IFERROR(VLOOKUP($A16,LSTK!$A:$E,COLUMN(B15),FALSE),
        IFERROR(VLOOKUP($A16,UR!$A:$E,COLUMN(B15),FALSE),
            IFERROR(VLOOKUP($A16,'L3'!$A:$E,COLUMN(B15),FALSE),
                IFERROR(VLOOKUP($A16,'L4'!$A:$E,COLUMN(B15),FALSE),
                    IFERROR(VLOOKUP($A16,WFD!$A:$E,COLUMN(B15),FALSE),
                        IFERROR(VLOOKUP($A16,ARDT!$A:$E,COLUMN(B15),FALSE),
                            IFERROR(VLOOKUP($A16,ARAMCO!$A:$E,COLUMN(B15),FALSE),
                                IFERROR(VLOOKUP($A16,HALLIBURTON!$A:$E,COLUMN(B15),FALSE),
                                    VLOOKUP($A16,Hal_Regional!$A:$E,COLUMN(B15),FALSE)
                                )
                            )
                        )
                    )
                )
            )
        )
    ),
    "Not Found"
)</f>
        <v>14460272</v>
      </c>
      <c r="C16" s="60" t="str">
        <f t="shared" si="0"/>
        <v>5.875 GT73DH 2024481</v>
      </c>
      <c r="D16" s="60">
        <f>IFERROR(
    IFERROR(VLOOKUP($A16,LSTK!$A:$E,COLUMN(D15)-1,FALSE),
        IFERROR(VLOOKUP($A16,UR!$A:$E,COLUMN(D15)-1,FALSE),
            IFERROR(VLOOKUP($A16,'L3'!$A:$E,COLUMN(D15)-1,FALSE),
                IFERROR(VLOOKUP($A16,'L4'!$A:$E,COLUMN(D15)-1,FALSE),
                    IFERROR(VLOOKUP($A16,WFD!$A:$E,COLUMN(D15)-1,FALSE),
                        IFERROR(VLOOKUP($A16,ARDT!$A:$E,COLUMN(D15)-1,FALSE),
                            IFERROR(VLOOKUP($A16,ARAMCO!$A:$E,COLUMN(D15)-1,FALSE),
                                IFERROR(VLOOKUP($A16,HALLIBURTON!$A:$E,COLUMN(D15)-1,FALSE),
                                    VLOOKUP($A16,Hal_Regional!$A:$E,COLUMN(D15)-1,FALSE)
                                )
                            )
                        )
                    )
                )
            )
        )
    ),
    "Not Found"
)</f>
        <v>5.875</v>
      </c>
      <c r="E16" s="60" t="str">
        <f>IFERROR(
    IFERROR(VLOOKUP($A16,LSTK!$A:$E,COLUMN(E15)-1,FALSE),
        IFERROR(VLOOKUP($A16,UR!$A:$E,COLUMN(E15)-1,FALSE),
            IFERROR(VLOOKUP($A16,'L3'!$A:$E,COLUMN(E15)-1,FALSE),
                IFERROR(VLOOKUP($A16,'L4'!$A:$E,COLUMN(E15)-1,FALSE),
                    IFERROR(VLOOKUP($A16,WFD!$A:$E,COLUMN(E15)-1,FALSE),
                        IFERROR(VLOOKUP($A16,ARDT!$A:$E,COLUMN(E15)-1,FALSE),
                            IFERROR(VLOOKUP($A16,ARAMCO!$A:$E,COLUMN(E15)-1,FALSE),
                                IFERROR(VLOOKUP($A16,HALLIBURTON!$A:$E,COLUMN(E15)-1,FALSE),
                                    VLOOKUP($A16,Hal_Regional!$A:$E,COLUMN(E15)-1,FALSE)
                                )
                            )
                        )
                    )
                )
            )
        )
    ),
    "Not Found"
)</f>
        <v>GT73DH</v>
      </c>
      <c r="F16" s="60">
        <f>IFERROR(
    IFERROR(VLOOKUP($A16,LSTK!$A:$E,COLUMN(F15)-1,FALSE),
        IFERROR(VLOOKUP($A16,UR!$A:$E,COLUMN(F15)-1,FALSE),
            IFERROR(VLOOKUP($A16,'L3'!$A:$E,COLUMN(F15)-1,FALSE),
                IFERROR(VLOOKUP($A16,'L4'!$A:$E,COLUMN(F15)-1,FALSE),
                    IFERROR(VLOOKUP($A16,WFD!$A:$E,COLUMN(F15)-1,FALSE),
                        IFERROR(VLOOKUP($A16,ARDT!$A:$E,COLUMN(F15)-1,FALSE),
                            IFERROR(VLOOKUP($A16,ARAMCO!$A:$E,COLUMN(F15)-1,FALSE),
                                IFERROR(VLOOKUP($A16,HALLIBURTON!$A:$E,COLUMN(F15)-1,FALSE),
                                    VLOOKUP($A16,Hal_Regional!$A:$E,COLUMN(F15)-1,FALSE)
                                )
                            )
                        )
                    )
                )
            )
        )
    ),
    "Not Found"
)</f>
        <v>2024481</v>
      </c>
    </row>
    <row r="17" spans="1:6" x14ac:dyDescent="0.25">
      <c r="A17" s="60" t="s">
        <v>9225</v>
      </c>
      <c r="B17" s="60">
        <f>IFERROR(
    IFERROR(VLOOKUP($A17,LSTK!$A:$E,COLUMN(B16),FALSE),
        IFERROR(VLOOKUP($A17,UR!$A:$E,COLUMN(B16),FALSE),
            IFERROR(VLOOKUP($A17,'L3'!$A:$E,COLUMN(B16),FALSE),
                IFERROR(VLOOKUP($A17,'L4'!$A:$E,COLUMN(B16),FALSE),
                    IFERROR(VLOOKUP($A17,WFD!$A:$E,COLUMN(B16),FALSE),
                        IFERROR(VLOOKUP($A17,ARDT!$A:$E,COLUMN(B16),FALSE),
                            IFERROR(VLOOKUP($A17,ARAMCO!$A:$E,COLUMN(B16),FALSE),
                                IFERROR(VLOOKUP($A17,HALLIBURTON!$A:$E,COLUMN(B16),FALSE),
                                    VLOOKUP($A17,Hal_Regional!$A:$E,COLUMN(B16),FALSE)
                                )
                            )
                        )
                    )
                )
            )
        )
    ),
    "Not Found"
)</f>
        <v>14460272</v>
      </c>
      <c r="C17" s="60" t="str">
        <f t="shared" si="0"/>
        <v>5.875 GT73DH 2024481</v>
      </c>
      <c r="D17" s="60">
        <f>IFERROR(
    IFERROR(VLOOKUP($A17,LSTK!$A:$E,COLUMN(D16)-1,FALSE),
        IFERROR(VLOOKUP($A17,UR!$A:$E,COLUMN(D16)-1,FALSE),
            IFERROR(VLOOKUP($A17,'L3'!$A:$E,COLUMN(D16)-1,FALSE),
                IFERROR(VLOOKUP($A17,'L4'!$A:$E,COLUMN(D16)-1,FALSE),
                    IFERROR(VLOOKUP($A17,WFD!$A:$E,COLUMN(D16)-1,FALSE),
                        IFERROR(VLOOKUP($A17,ARDT!$A:$E,COLUMN(D16)-1,FALSE),
                            IFERROR(VLOOKUP($A17,ARAMCO!$A:$E,COLUMN(D16)-1,FALSE),
                                IFERROR(VLOOKUP($A17,HALLIBURTON!$A:$E,COLUMN(D16)-1,FALSE),
                                    VLOOKUP($A17,Hal_Regional!$A:$E,COLUMN(D16)-1,FALSE)
                                )
                            )
                        )
                    )
                )
            )
        )
    ),
    "Not Found"
)</f>
        <v>5.875</v>
      </c>
      <c r="E17" s="60" t="str">
        <f>IFERROR(
    IFERROR(VLOOKUP($A17,LSTK!$A:$E,COLUMN(E16)-1,FALSE),
        IFERROR(VLOOKUP($A17,UR!$A:$E,COLUMN(E16)-1,FALSE),
            IFERROR(VLOOKUP($A17,'L3'!$A:$E,COLUMN(E16)-1,FALSE),
                IFERROR(VLOOKUP($A17,'L4'!$A:$E,COLUMN(E16)-1,FALSE),
                    IFERROR(VLOOKUP($A17,WFD!$A:$E,COLUMN(E16)-1,FALSE),
                        IFERROR(VLOOKUP($A17,ARDT!$A:$E,COLUMN(E16)-1,FALSE),
                            IFERROR(VLOOKUP($A17,ARAMCO!$A:$E,COLUMN(E16)-1,FALSE),
                                IFERROR(VLOOKUP($A17,HALLIBURTON!$A:$E,COLUMN(E16)-1,FALSE),
                                    VLOOKUP($A17,Hal_Regional!$A:$E,COLUMN(E16)-1,FALSE)
                                )
                            )
                        )
                    )
                )
            )
        )
    ),
    "Not Found"
)</f>
        <v>GT73DH</v>
      </c>
      <c r="F17" s="60">
        <f>IFERROR(
    IFERROR(VLOOKUP($A17,LSTK!$A:$E,COLUMN(F16)-1,FALSE),
        IFERROR(VLOOKUP($A17,UR!$A:$E,COLUMN(F16)-1,FALSE),
            IFERROR(VLOOKUP($A17,'L3'!$A:$E,COLUMN(F16)-1,FALSE),
                IFERROR(VLOOKUP($A17,'L4'!$A:$E,COLUMN(F16)-1,FALSE),
                    IFERROR(VLOOKUP($A17,WFD!$A:$E,COLUMN(F16)-1,FALSE),
                        IFERROR(VLOOKUP($A17,ARDT!$A:$E,COLUMN(F16)-1,FALSE),
                            IFERROR(VLOOKUP($A17,ARAMCO!$A:$E,COLUMN(F16)-1,FALSE),
                                IFERROR(VLOOKUP($A17,HALLIBURTON!$A:$E,COLUMN(F16)-1,FALSE),
                                    VLOOKUP($A17,Hal_Regional!$A:$E,COLUMN(F16)-1,FALSE)
                                )
                            )
                        )
                    )
                )
            )
        )
    ),
    "Not Found"
)</f>
        <v>2024481</v>
      </c>
    </row>
    <row r="18" spans="1:6" x14ac:dyDescent="0.25">
      <c r="A18" s="60" t="s">
        <v>9225</v>
      </c>
      <c r="B18" s="60">
        <f>IFERROR(
    IFERROR(VLOOKUP($A18,LSTK!$A:$E,COLUMN(B17),FALSE),
        IFERROR(VLOOKUP($A18,UR!$A:$E,COLUMN(B17),FALSE),
            IFERROR(VLOOKUP($A18,'L3'!$A:$E,COLUMN(B17),FALSE),
                IFERROR(VLOOKUP($A18,'L4'!$A:$E,COLUMN(B17),FALSE),
                    IFERROR(VLOOKUP($A18,WFD!$A:$E,COLUMN(B17),FALSE),
                        IFERROR(VLOOKUP($A18,ARDT!$A:$E,COLUMN(B17),FALSE),
                            IFERROR(VLOOKUP($A18,ARAMCO!$A:$E,COLUMN(B17),FALSE),
                                IFERROR(VLOOKUP($A18,HALLIBURTON!$A:$E,COLUMN(B17),FALSE),
                                    VLOOKUP($A18,Hal_Regional!$A:$E,COLUMN(B17),FALSE)
                                )
                            )
                        )
                    )
                )
            )
        )
    ),
    "Not Found"
)</f>
        <v>14460272</v>
      </c>
      <c r="C18" s="60" t="str">
        <f t="shared" si="0"/>
        <v>5.875 GT73DH 2024481</v>
      </c>
      <c r="D18" s="60">
        <f>IFERROR(
    IFERROR(VLOOKUP($A18,LSTK!$A:$E,COLUMN(D17)-1,FALSE),
        IFERROR(VLOOKUP($A18,UR!$A:$E,COLUMN(D17)-1,FALSE),
            IFERROR(VLOOKUP($A18,'L3'!$A:$E,COLUMN(D17)-1,FALSE),
                IFERROR(VLOOKUP($A18,'L4'!$A:$E,COLUMN(D17)-1,FALSE),
                    IFERROR(VLOOKUP($A18,WFD!$A:$E,COLUMN(D17)-1,FALSE),
                        IFERROR(VLOOKUP($A18,ARDT!$A:$E,COLUMN(D17)-1,FALSE),
                            IFERROR(VLOOKUP($A18,ARAMCO!$A:$E,COLUMN(D17)-1,FALSE),
                                IFERROR(VLOOKUP($A18,HALLIBURTON!$A:$E,COLUMN(D17)-1,FALSE),
                                    VLOOKUP($A18,Hal_Regional!$A:$E,COLUMN(D17)-1,FALSE)
                                )
                            )
                        )
                    )
                )
            )
        )
    ),
    "Not Found"
)</f>
        <v>5.875</v>
      </c>
      <c r="E18" s="60" t="str">
        <f>IFERROR(
    IFERROR(VLOOKUP($A18,LSTK!$A:$E,COLUMN(E17)-1,FALSE),
        IFERROR(VLOOKUP($A18,UR!$A:$E,COLUMN(E17)-1,FALSE),
            IFERROR(VLOOKUP($A18,'L3'!$A:$E,COLUMN(E17)-1,FALSE),
                IFERROR(VLOOKUP($A18,'L4'!$A:$E,COLUMN(E17)-1,FALSE),
                    IFERROR(VLOOKUP($A18,WFD!$A:$E,COLUMN(E17)-1,FALSE),
                        IFERROR(VLOOKUP($A18,ARDT!$A:$E,COLUMN(E17)-1,FALSE),
                            IFERROR(VLOOKUP($A18,ARAMCO!$A:$E,COLUMN(E17)-1,FALSE),
                                IFERROR(VLOOKUP($A18,HALLIBURTON!$A:$E,COLUMN(E17)-1,FALSE),
                                    VLOOKUP($A18,Hal_Regional!$A:$E,COLUMN(E17)-1,FALSE)
                                )
                            )
                        )
                    )
                )
            )
        )
    ),
    "Not Found"
)</f>
        <v>GT73DH</v>
      </c>
      <c r="F18" s="60">
        <f>IFERROR(
    IFERROR(VLOOKUP($A18,LSTK!$A:$E,COLUMN(F17)-1,FALSE),
        IFERROR(VLOOKUP($A18,UR!$A:$E,COLUMN(F17)-1,FALSE),
            IFERROR(VLOOKUP($A18,'L3'!$A:$E,COLUMN(F17)-1,FALSE),
                IFERROR(VLOOKUP($A18,'L4'!$A:$E,COLUMN(F17)-1,FALSE),
                    IFERROR(VLOOKUP($A18,WFD!$A:$E,COLUMN(F17)-1,FALSE),
                        IFERROR(VLOOKUP($A18,ARDT!$A:$E,COLUMN(F17)-1,FALSE),
                            IFERROR(VLOOKUP($A18,ARAMCO!$A:$E,COLUMN(F17)-1,FALSE),
                                IFERROR(VLOOKUP($A18,HALLIBURTON!$A:$E,COLUMN(F17)-1,FALSE),
                                    VLOOKUP($A18,Hal_Regional!$A:$E,COLUMN(F17)-1,FALSE)
                                )
                            )
                        )
                    )
                )
            )
        )
    ),
    "Not Found"
)</f>
        <v>2024481</v>
      </c>
    </row>
    <row r="19" spans="1:6" x14ac:dyDescent="0.25">
      <c r="A19" s="60" t="s">
        <v>9225</v>
      </c>
      <c r="B19" s="60">
        <f>IFERROR(
    IFERROR(VLOOKUP($A19,LSTK!$A:$E,COLUMN(B18),FALSE),
        IFERROR(VLOOKUP($A19,UR!$A:$E,COLUMN(B18),FALSE),
            IFERROR(VLOOKUP($A19,'L3'!$A:$E,COLUMN(B18),FALSE),
                IFERROR(VLOOKUP($A19,'L4'!$A:$E,COLUMN(B18),FALSE),
                    IFERROR(VLOOKUP($A19,WFD!$A:$E,COLUMN(B18),FALSE),
                        IFERROR(VLOOKUP($A19,ARDT!$A:$E,COLUMN(B18),FALSE),
                            IFERROR(VLOOKUP($A19,ARAMCO!$A:$E,COLUMN(B18),FALSE),
                                IFERROR(VLOOKUP($A19,HALLIBURTON!$A:$E,COLUMN(B18),FALSE),
                                    VLOOKUP($A19,Hal_Regional!$A:$E,COLUMN(B18),FALSE)
                                )
                            )
                        )
                    )
                )
            )
        )
    ),
    "Not Found"
)</f>
        <v>14460272</v>
      </c>
      <c r="C19" s="60" t="str">
        <f t="shared" si="0"/>
        <v>5.875 GT73DH 2024481</v>
      </c>
      <c r="D19" s="60">
        <f>IFERROR(
    IFERROR(VLOOKUP($A19,LSTK!$A:$E,COLUMN(D18)-1,FALSE),
        IFERROR(VLOOKUP($A19,UR!$A:$E,COLUMN(D18)-1,FALSE),
            IFERROR(VLOOKUP($A19,'L3'!$A:$E,COLUMN(D18)-1,FALSE),
                IFERROR(VLOOKUP($A19,'L4'!$A:$E,COLUMN(D18)-1,FALSE),
                    IFERROR(VLOOKUP($A19,WFD!$A:$E,COLUMN(D18)-1,FALSE),
                        IFERROR(VLOOKUP($A19,ARDT!$A:$E,COLUMN(D18)-1,FALSE),
                            IFERROR(VLOOKUP($A19,ARAMCO!$A:$E,COLUMN(D18)-1,FALSE),
                                IFERROR(VLOOKUP($A19,HALLIBURTON!$A:$E,COLUMN(D18)-1,FALSE),
                                    VLOOKUP($A19,Hal_Regional!$A:$E,COLUMN(D18)-1,FALSE)
                                )
                            )
                        )
                    )
                )
            )
        )
    ),
    "Not Found"
)</f>
        <v>5.875</v>
      </c>
      <c r="E19" s="60" t="str">
        <f>IFERROR(
    IFERROR(VLOOKUP($A19,LSTK!$A:$E,COLUMN(E18)-1,FALSE),
        IFERROR(VLOOKUP($A19,UR!$A:$E,COLUMN(E18)-1,FALSE),
            IFERROR(VLOOKUP($A19,'L3'!$A:$E,COLUMN(E18)-1,FALSE),
                IFERROR(VLOOKUP($A19,'L4'!$A:$E,COLUMN(E18)-1,FALSE),
                    IFERROR(VLOOKUP($A19,WFD!$A:$E,COLUMN(E18)-1,FALSE),
                        IFERROR(VLOOKUP($A19,ARDT!$A:$E,COLUMN(E18)-1,FALSE),
                            IFERROR(VLOOKUP($A19,ARAMCO!$A:$E,COLUMN(E18)-1,FALSE),
                                IFERROR(VLOOKUP($A19,HALLIBURTON!$A:$E,COLUMN(E18)-1,FALSE),
                                    VLOOKUP($A19,Hal_Regional!$A:$E,COLUMN(E18)-1,FALSE)
                                )
                            )
                        )
                    )
                )
            )
        )
    ),
    "Not Found"
)</f>
        <v>GT73DH</v>
      </c>
      <c r="F19" s="60">
        <f>IFERROR(
    IFERROR(VLOOKUP($A19,LSTK!$A:$E,COLUMN(F18)-1,FALSE),
        IFERROR(VLOOKUP($A19,UR!$A:$E,COLUMN(F18)-1,FALSE),
            IFERROR(VLOOKUP($A19,'L3'!$A:$E,COLUMN(F18)-1,FALSE),
                IFERROR(VLOOKUP($A19,'L4'!$A:$E,COLUMN(F18)-1,FALSE),
                    IFERROR(VLOOKUP($A19,WFD!$A:$E,COLUMN(F18)-1,FALSE),
                        IFERROR(VLOOKUP($A19,ARDT!$A:$E,COLUMN(F18)-1,FALSE),
                            IFERROR(VLOOKUP($A19,ARAMCO!$A:$E,COLUMN(F18)-1,FALSE),
                                IFERROR(VLOOKUP($A19,HALLIBURTON!$A:$E,COLUMN(F18)-1,FALSE),
                                    VLOOKUP($A19,Hal_Regional!$A:$E,COLUMN(F18)-1,FALSE)
                                )
                            )
                        )
                    )
                )
            )
        )
    ),
    "Not Found"
)</f>
        <v>2024481</v>
      </c>
    </row>
    <row r="20" spans="1:6" x14ac:dyDescent="0.25">
      <c r="A20" s="60" t="s">
        <v>9217</v>
      </c>
      <c r="B20" s="60">
        <f>IFERROR(
    IFERROR(VLOOKUP($A20,LSTK!$A:$E,COLUMN(B19),FALSE),
        IFERROR(VLOOKUP($A20,UR!$A:$E,COLUMN(B19),FALSE),
            IFERROR(VLOOKUP($A20,'L3'!$A:$E,COLUMN(B19),FALSE),
                IFERROR(VLOOKUP($A20,'L4'!$A:$E,COLUMN(B19),FALSE),
                    IFERROR(VLOOKUP($A20,WFD!$A:$E,COLUMN(B19),FALSE),
                        IFERROR(VLOOKUP($A20,ARDT!$A:$E,COLUMN(B19),FALSE),
                            IFERROR(VLOOKUP($A20,ARAMCO!$A:$E,COLUMN(B19),FALSE),
                                IFERROR(VLOOKUP($A20,HALLIBURTON!$A:$E,COLUMN(B19),FALSE),
                                    VLOOKUP($A20,Hal_Regional!$A:$E,COLUMN(B19),FALSE)
                                )
                            )
                        )
                    )
                )
            )
        )
    ),
    "Not Found"
)</f>
        <v>14462152</v>
      </c>
      <c r="C20" s="60" t="str">
        <f t="shared" si="0"/>
        <v>8.5 GT65RHs 1276939M2</v>
      </c>
      <c r="D20" s="60">
        <f>IFERROR(
    IFERROR(VLOOKUP($A20,LSTK!$A:$E,COLUMN(D19)-1,FALSE),
        IFERROR(VLOOKUP($A20,UR!$A:$E,COLUMN(D19)-1,FALSE),
            IFERROR(VLOOKUP($A20,'L3'!$A:$E,COLUMN(D19)-1,FALSE),
                IFERROR(VLOOKUP($A20,'L4'!$A:$E,COLUMN(D19)-1,FALSE),
                    IFERROR(VLOOKUP($A20,WFD!$A:$E,COLUMN(D19)-1,FALSE),
                        IFERROR(VLOOKUP($A20,ARDT!$A:$E,COLUMN(D19)-1,FALSE),
                            IFERROR(VLOOKUP($A20,ARAMCO!$A:$E,COLUMN(D19)-1,FALSE),
                                IFERROR(VLOOKUP($A20,HALLIBURTON!$A:$E,COLUMN(D19)-1,FALSE),
                                    VLOOKUP($A20,Hal_Regional!$A:$E,COLUMN(D19)-1,FALSE)
                                )
                            )
                        )
                    )
                )
            )
        )
    ),
    "Not Found"
)</f>
        <v>8.5</v>
      </c>
      <c r="E20" s="60" t="str">
        <f>IFERROR(
    IFERROR(VLOOKUP($A20,LSTK!$A:$E,COLUMN(E19)-1,FALSE),
        IFERROR(VLOOKUP($A20,UR!$A:$E,COLUMN(E19)-1,FALSE),
            IFERROR(VLOOKUP($A20,'L3'!$A:$E,COLUMN(E19)-1,FALSE),
                IFERROR(VLOOKUP($A20,'L4'!$A:$E,COLUMN(E19)-1,FALSE),
                    IFERROR(VLOOKUP($A20,WFD!$A:$E,COLUMN(E19)-1,FALSE),
                        IFERROR(VLOOKUP($A20,ARDT!$A:$E,COLUMN(E19)-1,FALSE),
                            IFERROR(VLOOKUP($A20,ARAMCO!$A:$E,COLUMN(E19)-1,FALSE),
                                IFERROR(VLOOKUP($A20,HALLIBURTON!$A:$E,COLUMN(E19)-1,FALSE),
                                    VLOOKUP($A20,Hal_Regional!$A:$E,COLUMN(E19)-1,FALSE)
                                )
                            )
                        )
                    )
                )
            )
        )
    ),
    "Not Found"
)</f>
        <v>GT65RHs</v>
      </c>
      <c r="F20" s="60" t="str">
        <f>IFERROR(
    IFERROR(VLOOKUP($A20,LSTK!$A:$E,COLUMN(F19)-1,FALSE),
        IFERROR(VLOOKUP($A20,UR!$A:$E,COLUMN(F19)-1,FALSE),
            IFERROR(VLOOKUP($A20,'L3'!$A:$E,COLUMN(F19)-1,FALSE),
                IFERROR(VLOOKUP($A20,'L4'!$A:$E,COLUMN(F19)-1,FALSE),
                    IFERROR(VLOOKUP($A20,WFD!$A:$E,COLUMN(F19)-1,FALSE),
                        IFERROR(VLOOKUP($A20,ARDT!$A:$E,COLUMN(F19)-1,FALSE),
                            IFERROR(VLOOKUP($A20,ARAMCO!$A:$E,COLUMN(F19)-1,FALSE),
                                IFERROR(VLOOKUP($A20,HALLIBURTON!$A:$E,COLUMN(F19)-1,FALSE),
                                    VLOOKUP($A20,Hal_Regional!$A:$E,COLUMN(F19)-1,FALSE)
                                )
                            )
                        )
                    )
                )
            )
        )
    ),
    "Not Found"
)</f>
        <v>1276939M2</v>
      </c>
    </row>
    <row r="21" spans="1:6" x14ac:dyDescent="0.25">
      <c r="A21" s="60" t="s">
        <v>9217</v>
      </c>
      <c r="B21" s="60">
        <f>IFERROR(
    IFERROR(VLOOKUP($A21,LSTK!$A:$E,COLUMN(B20),FALSE),
        IFERROR(VLOOKUP($A21,UR!$A:$E,COLUMN(B20),FALSE),
            IFERROR(VLOOKUP($A21,'L3'!$A:$E,COLUMN(B20),FALSE),
                IFERROR(VLOOKUP($A21,'L4'!$A:$E,COLUMN(B20),FALSE),
                    IFERROR(VLOOKUP($A21,WFD!$A:$E,COLUMN(B20),FALSE),
                        IFERROR(VLOOKUP($A21,ARDT!$A:$E,COLUMN(B20),FALSE),
                            IFERROR(VLOOKUP($A21,ARAMCO!$A:$E,COLUMN(B20),FALSE),
                                IFERROR(VLOOKUP($A21,HALLIBURTON!$A:$E,COLUMN(B20),FALSE),
                                    VLOOKUP($A21,Hal_Regional!$A:$E,COLUMN(B20),FALSE)
                                )
                            )
                        )
                    )
                )
            )
        )
    ),
    "Not Found"
)</f>
        <v>14462152</v>
      </c>
      <c r="C21" s="60" t="str">
        <f t="shared" si="0"/>
        <v>8.5 GT65RHs 1276939M2</v>
      </c>
      <c r="D21" s="60">
        <f>IFERROR(
    IFERROR(VLOOKUP($A21,LSTK!$A:$E,COLUMN(D20)-1,FALSE),
        IFERROR(VLOOKUP($A21,UR!$A:$E,COLUMN(D20)-1,FALSE),
            IFERROR(VLOOKUP($A21,'L3'!$A:$E,COLUMN(D20)-1,FALSE),
                IFERROR(VLOOKUP($A21,'L4'!$A:$E,COLUMN(D20)-1,FALSE),
                    IFERROR(VLOOKUP($A21,WFD!$A:$E,COLUMN(D20)-1,FALSE),
                        IFERROR(VLOOKUP($A21,ARDT!$A:$E,COLUMN(D20)-1,FALSE),
                            IFERROR(VLOOKUP($A21,ARAMCO!$A:$E,COLUMN(D20)-1,FALSE),
                                IFERROR(VLOOKUP($A21,HALLIBURTON!$A:$E,COLUMN(D20)-1,FALSE),
                                    VLOOKUP($A21,Hal_Regional!$A:$E,COLUMN(D20)-1,FALSE)
                                )
                            )
                        )
                    )
                )
            )
        )
    ),
    "Not Found"
)</f>
        <v>8.5</v>
      </c>
      <c r="E21" s="60" t="str">
        <f>IFERROR(
    IFERROR(VLOOKUP($A21,LSTK!$A:$E,COLUMN(E20)-1,FALSE),
        IFERROR(VLOOKUP($A21,UR!$A:$E,COLUMN(E20)-1,FALSE),
            IFERROR(VLOOKUP($A21,'L3'!$A:$E,COLUMN(E20)-1,FALSE),
                IFERROR(VLOOKUP($A21,'L4'!$A:$E,COLUMN(E20)-1,FALSE),
                    IFERROR(VLOOKUP($A21,WFD!$A:$E,COLUMN(E20)-1,FALSE),
                        IFERROR(VLOOKUP($A21,ARDT!$A:$E,COLUMN(E20)-1,FALSE),
                            IFERROR(VLOOKUP($A21,ARAMCO!$A:$E,COLUMN(E20)-1,FALSE),
                                IFERROR(VLOOKUP($A21,HALLIBURTON!$A:$E,COLUMN(E20)-1,FALSE),
                                    VLOOKUP($A21,Hal_Regional!$A:$E,COLUMN(E20)-1,FALSE)
                                )
                            )
                        )
                    )
                )
            )
        )
    ),
    "Not Found"
)</f>
        <v>GT65RHs</v>
      </c>
      <c r="F21" s="60" t="str">
        <f>IFERROR(
    IFERROR(VLOOKUP($A21,LSTK!$A:$E,COLUMN(F20)-1,FALSE),
        IFERROR(VLOOKUP($A21,UR!$A:$E,COLUMN(F20)-1,FALSE),
            IFERROR(VLOOKUP($A21,'L3'!$A:$E,COLUMN(F20)-1,FALSE),
                IFERROR(VLOOKUP($A21,'L4'!$A:$E,COLUMN(F20)-1,FALSE),
                    IFERROR(VLOOKUP($A21,WFD!$A:$E,COLUMN(F20)-1,FALSE),
                        IFERROR(VLOOKUP($A21,ARDT!$A:$E,COLUMN(F20)-1,FALSE),
                            IFERROR(VLOOKUP($A21,ARAMCO!$A:$E,COLUMN(F20)-1,FALSE),
                                IFERROR(VLOOKUP($A21,HALLIBURTON!$A:$E,COLUMN(F20)-1,FALSE),
                                    VLOOKUP($A21,Hal_Regional!$A:$E,COLUMN(F20)-1,FALSE)
                                )
                            )
                        )
                    )
                )
            )
        )
    ),
    "Not Found"
)</f>
        <v>1276939M2</v>
      </c>
    </row>
    <row r="22" spans="1:6" x14ac:dyDescent="0.25">
      <c r="A22" s="60" t="s">
        <v>9217</v>
      </c>
      <c r="B22" s="60">
        <f>IFERROR(
    IFERROR(VLOOKUP($A22,LSTK!$A:$E,COLUMN(B21),FALSE),
        IFERROR(VLOOKUP($A22,UR!$A:$E,COLUMN(B21),FALSE),
            IFERROR(VLOOKUP($A22,'L3'!$A:$E,COLUMN(B21),FALSE),
                IFERROR(VLOOKUP($A22,'L4'!$A:$E,COLUMN(B21),FALSE),
                    IFERROR(VLOOKUP($A22,WFD!$A:$E,COLUMN(B21),FALSE),
                        IFERROR(VLOOKUP($A22,ARDT!$A:$E,COLUMN(B21),FALSE),
                            IFERROR(VLOOKUP($A22,ARAMCO!$A:$E,COLUMN(B21),FALSE),
                                IFERROR(VLOOKUP($A22,HALLIBURTON!$A:$E,COLUMN(B21),FALSE),
                                    VLOOKUP($A22,Hal_Regional!$A:$E,COLUMN(B21),FALSE)
                                )
                            )
                        )
                    )
                )
            )
        )
    ),
    "Not Found"
)</f>
        <v>14462152</v>
      </c>
      <c r="C22" s="60" t="str">
        <f t="shared" si="0"/>
        <v>8.5 GT65RHs 1276939M2</v>
      </c>
      <c r="D22" s="60">
        <f>IFERROR(
    IFERROR(VLOOKUP($A22,LSTK!$A:$E,COLUMN(D21)-1,FALSE),
        IFERROR(VLOOKUP($A22,UR!$A:$E,COLUMN(D21)-1,FALSE),
            IFERROR(VLOOKUP($A22,'L3'!$A:$E,COLUMN(D21)-1,FALSE),
                IFERROR(VLOOKUP($A22,'L4'!$A:$E,COLUMN(D21)-1,FALSE),
                    IFERROR(VLOOKUP($A22,WFD!$A:$E,COLUMN(D21)-1,FALSE),
                        IFERROR(VLOOKUP($A22,ARDT!$A:$E,COLUMN(D21)-1,FALSE),
                            IFERROR(VLOOKUP($A22,ARAMCO!$A:$E,COLUMN(D21)-1,FALSE),
                                IFERROR(VLOOKUP($A22,HALLIBURTON!$A:$E,COLUMN(D21)-1,FALSE),
                                    VLOOKUP($A22,Hal_Regional!$A:$E,COLUMN(D21)-1,FALSE)
                                )
                            )
                        )
                    )
                )
            )
        )
    ),
    "Not Found"
)</f>
        <v>8.5</v>
      </c>
      <c r="E22" s="60" t="str">
        <f>IFERROR(
    IFERROR(VLOOKUP($A22,LSTK!$A:$E,COLUMN(E21)-1,FALSE),
        IFERROR(VLOOKUP($A22,UR!$A:$E,COLUMN(E21)-1,FALSE),
            IFERROR(VLOOKUP($A22,'L3'!$A:$E,COLUMN(E21)-1,FALSE),
                IFERROR(VLOOKUP($A22,'L4'!$A:$E,COLUMN(E21)-1,FALSE),
                    IFERROR(VLOOKUP($A22,WFD!$A:$E,COLUMN(E21)-1,FALSE),
                        IFERROR(VLOOKUP($A22,ARDT!$A:$E,COLUMN(E21)-1,FALSE),
                            IFERROR(VLOOKUP($A22,ARAMCO!$A:$E,COLUMN(E21)-1,FALSE),
                                IFERROR(VLOOKUP($A22,HALLIBURTON!$A:$E,COLUMN(E21)-1,FALSE),
                                    VLOOKUP($A22,Hal_Regional!$A:$E,COLUMN(E21)-1,FALSE)
                                )
                            )
                        )
                    )
                )
            )
        )
    ),
    "Not Found"
)</f>
        <v>GT65RHs</v>
      </c>
      <c r="F22" s="60" t="str">
        <f>IFERROR(
    IFERROR(VLOOKUP($A22,LSTK!$A:$E,COLUMN(F21)-1,FALSE),
        IFERROR(VLOOKUP($A22,UR!$A:$E,COLUMN(F21)-1,FALSE),
            IFERROR(VLOOKUP($A22,'L3'!$A:$E,COLUMN(F21)-1,FALSE),
                IFERROR(VLOOKUP($A22,'L4'!$A:$E,COLUMN(F21)-1,FALSE),
                    IFERROR(VLOOKUP($A22,WFD!$A:$E,COLUMN(F21)-1,FALSE),
                        IFERROR(VLOOKUP($A22,ARDT!$A:$E,COLUMN(F21)-1,FALSE),
                            IFERROR(VLOOKUP($A22,ARAMCO!$A:$E,COLUMN(F21)-1,FALSE),
                                IFERROR(VLOOKUP($A22,HALLIBURTON!$A:$E,COLUMN(F21)-1,FALSE),
                                    VLOOKUP($A22,Hal_Regional!$A:$E,COLUMN(F21)-1,FALSE)
                                )
                            )
                        )
                    )
                )
            )
        )
    ),
    "Not Found"
)</f>
        <v>1276939M2</v>
      </c>
    </row>
    <row r="23" spans="1:6" x14ac:dyDescent="0.25">
      <c r="A23" s="60" t="s">
        <v>9217</v>
      </c>
      <c r="B23" s="60">
        <f>IFERROR(
    IFERROR(VLOOKUP($A23,LSTK!$A:$E,COLUMN(B22),FALSE),
        IFERROR(VLOOKUP($A23,UR!$A:$E,COLUMN(B22),FALSE),
            IFERROR(VLOOKUP($A23,'L3'!$A:$E,COLUMN(B22),FALSE),
                IFERROR(VLOOKUP($A23,'L4'!$A:$E,COLUMN(B22),FALSE),
                    IFERROR(VLOOKUP($A23,WFD!$A:$E,COLUMN(B22),FALSE),
                        IFERROR(VLOOKUP($A23,ARDT!$A:$E,COLUMN(B22),FALSE),
                            IFERROR(VLOOKUP($A23,ARAMCO!$A:$E,COLUMN(B22),FALSE),
                                IFERROR(VLOOKUP($A23,HALLIBURTON!$A:$E,COLUMN(B22),FALSE),
                                    VLOOKUP($A23,Hal_Regional!$A:$E,COLUMN(B22),FALSE)
                                )
                            )
                        )
                    )
                )
            )
        )
    ),
    "Not Found"
)</f>
        <v>14462152</v>
      </c>
      <c r="C23" s="60" t="str">
        <f t="shared" si="0"/>
        <v>8.5 GT65RHs 1276939M2</v>
      </c>
      <c r="D23" s="60">
        <f>IFERROR(
    IFERROR(VLOOKUP($A23,LSTK!$A:$E,COLUMN(D22)-1,FALSE),
        IFERROR(VLOOKUP($A23,UR!$A:$E,COLUMN(D22)-1,FALSE),
            IFERROR(VLOOKUP($A23,'L3'!$A:$E,COLUMN(D22)-1,FALSE),
                IFERROR(VLOOKUP($A23,'L4'!$A:$E,COLUMN(D22)-1,FALSE),
                    IFERROR(VLOOKUP($A23,WFD!$A:$E,COLUMN(D22)-1,FALSE),
                        IFERROR(VLOOKUP($A23,ARDT!$A:$E,COLUMN(D22)-1,FALSE),
                            IFERROR(VLOOKUP($A23,ARAMCO!$A:$E,COLUMN(D22)-1,FALSE),
                                IFERROR(VLOOKUP($A23,HALLIBURTON!$A:$E,COLUMN(D22)-1,FALSE),
                                    VLOOKUP($A23,Hal_Regional!$A:$E,COLUMN(D22)-1,FALSE)
                                )
                            )
                        )
                    )
                )
            )
        )
    ),
    "Not Found"
)</f>
        <v>8.5</v>
      </c>
      <c r="E23" s="60" t="str">
        <f>IFERROR(
    IFERROR(VLOOKUP($A23,LSTK!$A:$E,COLUMN(E22)-1,FALSE),
        IFERROR(VLOOKUP($A23,UR!$A:$E,COLUMN(E22)-1,FALSE),
            IFERROR(VLOOKUP($A23,'L3'!$A:$E,COLUMN(E22)-1,FALSE),
                IFERROR(VLOOKUP($A23,'L4'!$A:$E,COLUMN(E22)-1,FALSE),
                    IFERROR(VLOOKUP($A23,WFD!$A:$E,COLUMN(E22)-1,FALSE),
                        IFERROR(VLOOKUP($A23,ARDT!$A:$E,COLUMN(E22)-1,FALSE),
                            IFERROR(VLOOKUP($A23,ARAMCO!$A:$E,COLUMN(E22)-1,FALSE),
                                IFERROR(VLOOKUP($A23,HALLIBURTON!$A:$E,COLUMN(E22)-1,FALSE),
                                    VLOOKUP($A23,Hal_Regional!$A:$E,COLUMN(E22)-1,FALSE)
                                )
                            )
                        )
                    )
                )
            )
        )
    ),
    "Not Found"
)</f>
        <v>GT65RHs</v>
      </c>
      <c r="F23" s="60" t="str">
        <f>IFERROR(
    IFERROR(VLOOKUP($A23,LSTK!$A:$E,COLUMN(F22)-1,FALSE),
        IFERROR(VLOOKUP($A23,UR!$A:$E,COLUMN(F22)-1,FALSE),
            IFERROR(VLOOKUP($A23,'L3'!$A:$E,COLUMN(F22)-1,FALSE),
                IFERROR(VLOOKUP($A23,'L4'!$A:$E,COLUMN(F22)-1,FALSE),
                    IFERROR(VLOOKUP($A23,WFD!$A:$E,COLUMN(F22)-1,FALSE),
                        IFERROR(VLOOKUP($A23,ARDT!$A:$E,COLUMN(F22)-1,FALSE),
                            IFERROR(VLOOKUP($A23,ARAMCO!$A:$E,COLUMN(F22)-1,FALSE),
                                IFERROR(VLOOKUP($A23,HALLIBURTON!$A:$E,COLUMN(F22)-1,FALSE),
                                    VLOOKUP($A23,Hal_Regional!$A:$E,COLUMN(F22)-1,FALSE)
                                )
                            )
                        )
                    )
                )
            )
        )
    ),
    "Not Found"
)</f>
        <v>1276939M2</v>
      </c>
    </row>
    <row r="24" spans="1:6" x14ac:dyDescent="0.25">
      <c r="A24" s="60" t="s">
        <v>9217</v>
      </c>
      <c r="B24" s="60">
        <f>IFERROR(
    IFERROR(VLOOKUP($A24,LSTK!$A:$E,COLUMN(B23),FALSE),
        IFERROR(VLOOKUP($A24,UR!$A:$E,COLUMN(B23),FALSE),
            IFERROR(VLOOKUP($A24,'L3'!$A:$E,COLUMN(B23),FALSE),
                IFERROR(VLOOKUP($A24,'L4'!$A:$E,COLUMN(B23),FALSE),
                    IFERROR(VLOOKUP($A24,WFD!$A:$E,COLUMN(B23),FALSE),
                        IFERROR(VLOOKUP($A24,ARDT!$A:$E,COLUMN(B23),FALSE),
                            IFERROR(VLOOKUP($A24,ARAMCO!$A:$E,COLUMN(B23),FALSE),
                                IFERROR(VLOOKUP($A24,HALLIBURTON!$A:$E,COLUMN(B23),FALSE),
                                    VLOOKUP($A24,Hal_Regional!$A:$E,COLUMN(B23),FALSE)
                                )
                            )
                        )
                    )
                )
            )
        )
    ),
    "Not Found"
)</f>
        <v>14462152</v>
      </c>
      <c r="C24" s="60" t="str">
        <f t="shared" si="0"/>
        <v>8.5 GT65RHs 1276939M2</v>
      </c>
      <c r="D24" s="60">
        <f>IFERROR(
    IFERROR(VLOOKUP($A24,LSTK!$A:$E,COLUMN(D23)-1,FALSE),
        IFERROR(VLOOKUP($A24,UR!$A:$E,COLUMN(D23)-1,FALSE),
            IFERROR(VLOOKUP($A24,'L3'!$A:$E,COLUMN(D23)-1,FALSE),
                IFERROR(VLOOKUP($A24,'L4'!$A:$E,COLUMN(D23)-1,FALSE),
                    IFERROR(VLOOKUP($A24,WFD!$A:$E,COLUMN(D23)-1,FALSE),
                        IFERROR(VLOOKUP($A24,ARDT!$A:$E,COLUMN(D23)-1,FALSE),
                            IFERROR(VLOOKUP($A24,ARAMCO!$A:$E,COLUMN(D23)-1,FALSE),
                                IFERROR(VLOOKUP($A24,HALLIBURTON!$A:$E,COLUMN(D23)-1,FALSE),
                                    VLOOKUP($A24,Hal_Regional!$A:$E,COLUMN(D23)-1,FALSE)
                                )
                            )
                        )
                    )
                )
            )
        )
    ),
    "Not Found"
)</f>
        <v>8.5</v>
      </c>
      <c r="E24" s="60" t="str">
        <f>IFERROR(
    IFERROR(VLOOKUP($A24,LSTK!$A:$E,COLUMN(E23)-1,FALSE),
        IFERROR(VLOOKUP($A24,UR!$A:$E,COLUMN(E23)-1,FALSE),
            IFERROR(VLOOKUP($A24,'L3'!$A:$E,COLUMN(E23)-1,FALSE),
                IFERROR(VLOOKUP($A24,'L4'!$A:$E,COLUMN(E23)-1,FALSE),
                    IFERROR(VLOOKUP($A24,WFD!$A:$E,COLUMN(E23)-1,FALSE),
                        IFERROR(VLOOKUP($A24,ARDT!$A:$E,COLUMN(E23)-1,FALSE),
                            IFERROR(VLOOKUP($A24,ARAMCO!$A:$E,COLUMN(E23)-1,FALSE),
                                IFERROR(VLOOKUP($A24,HALLIBURTON!$A:$E,COLUMN(E23)-1,FALSE),
                                    VLOOKUP($A24,Hal_Regional!$A:$E,COLUMN(E23)-1,FALSE)
                                )
                            )
                        )
                    )
                )
            )
        )
    ),
    "Not Found"
)</f>
        <v>GT65RHs</v>
      </c>
      <c r="F24" s="60" t="str">
        <f>IFERROR(
    IFERROR(VLOOKUP($A24,LSTK!$A:$E,COLUMN(F23)-1,FALSE),
        IFERROR(VLOOKUP($A24,UR!$A:$E,COLUMN(F23)-1,FALSE),
            IFERROR(VLOOKUP($A24,'L3'!$A:$E,COLUMN(F23)-1,FALSE),
                IFERROR(VLOOKUP($A24,'L4'!$A:$E,COLUMN(F23)-1,FALSE),
                    IFERROR(VLOOKUP($A24,WFD!$A:$E,COLUMN(F23)-1,FALSE),
                        IFERROR(VLOOKUP($A24,ARDT!$A:$E,COLUMN(F23)-1,FALSE),
                            IFERROR(VLOOKUP($A24,ARAMCO!$A:$E,COLUMN(F23)-1,FALSE),
                                IFERROR(VLOOKUP($A24,HALLIBURTON!$A:$E,COLUMN(F23)-1,FALSE),
                                    VLOOKUP($A24,Hal_Regional!$A:$E,COLUMN(F23)-1,FALSE)
                                )
                            )
                        )
                    )
                )
            )
        )
    ),
    "Not Found"
)</f>
        <v>1276939M2</v>
      </c>
    </row>
    <row r="25" spans="1:6" x14ac:dyDescent="0.25">
      <c r="A25" s="60" t="s">
        <v>9282</v>
      </c>
      <c r="B25" s="60">
        <f>IFERROR(
    IFERROR(VLOOKUP($A25,LSTK!$A:$E,COLUMN(B24),FALSE),
        IFERROR(VLOOKUP($A25,UR!$A:$E,COLUMN(B24),FALSE),
            IFERROR(VLOOKUP($A25,'L3'!$A:$E,COLUMN(B24),FALSE),
                IFERROR(VLOOKUP($A25,'L4'!$A:$E,COLUMN(B24),FALSE),
                    IFERROR(VLOOKUP($A25,WFD!$A:$E,COLUMN(B24),FALSE),
                        IFERROR(VLOOKUP($A25,ARDT!$A:$E,COLUMN(B24),FALSE),
                            IFERROR(VLOOKUP($A25,ARAMCO!$A:$E,COLUMN(B24),FALSE),
                                IFERROR(VLOOKUP($A25,HALLIBURTON!$A:$E,COLUMN(B24),FALSE),
                                    VLOOKUP($A25,Hal_Regional!$A:$E,COLUMN(B24),FALSE)
                                )
                            )
                        )
                    )
                )
            )
        )
    ),
    "Not Found"
)</f>
        <v>14460275</v>
      </c>
      <c r="C25" s="60" t="str">
        <f t="shared" si="0"/>
        <v>8.375 GT65DH 2009246M2</v>
      </c>
      <c r="D25" s="60">
        <f>IFERROR(
    IFERROR(VLOOKUP($A25,LSTK!$A:$E,COLUMN(D24)-1,FALSE),
        IFERROR(VLOOKUP($A25,UR!$A:$E,COLUMN(D24)-1,FALSE),
            IFERROR(VLOOKUP($A25,'L3'!$A:$E,COLUMN(D24)-1,FALSE),
                IFERROR(VLOOKUP($A25,'L4'!$A:$E,COLUMN(D24)-1,FALSE),
                    IFERROR(VLOOKUP($A25,WFD!$A:$E,COLUMN(D24)-1,FALSE),
                        IFERROR(VLOOKUP($A25,ARDT!$A:$E,COLUMN(D24)-1,FALSE),
                            IFERROR(VLOOKUP($A25,ARAMCO!$A:$E,COLUMN(D24)-1,FALSE),
                                IFERROR(VLOOKUP($A25,HALLIBURTON!$A:$E,COLUMN(D24)-1,FALSE),
                                    VLOOKUP($A25,Hal_Regional!$A:$E,COLUMN(D24)-1,FALSE)
                                )
                            )
                        )
                    )
                )
            )
        )
    ),
    "Not Found"
)</f>
        <v>8.375</v>
      </c>
      <c r="E25" s="60" t="str">
        <f>IFERROR(
    IFERROR(VLOOKUP($A25,LSTK!$A:$E,COLUMN(E24)-1,FALSE),
        IFERROR(VLOOKUP($A25,UR!$A:$E,COLUMN(E24)-1,FALSE),
            IFERROR(VLOOKUP($A25,'L3'!$A:$E,COLUMN(E24)-1,FALSE),
                IFERROR(VLOOKUP($A25,'L4'!$A:$E,COLUMN(E24)-1,FALSE),
                    IFERROR(VLOOKUP($A25,WFD!$A:$E,COLUMN(E24)-1,FALSE),
                        IFERROR(VLOOKUP($A25,ARDT!$A:$E,COLUMN(E24)-1,FALSE),
                            IFERROR(VLOOKUP($A25,ARAMCO!$A:$E,COLUMN(E24)-1,FALSE),
                                IFERROR(VLOOKUP($A25,HALLIBURTON!$A:$E,COLUMN(E24)-1,FALSE),
                                    VLOOKUP($A25,Hal_Regional!$A:$E,COLUMN(E24)-1,FALSE)
                                )
                            )
                        )
                    )
                )
            )
        )
    ),
    "Not Found"
)</f>
        <v>GT65DH</v>
      </c>
      <c r="F25" s="60" t="str">
        <f>IFERROR(
    IFERROR(VLOOKUP($A25,LSTK!$A:$E,COLUMN(F24)-1,FALSE),
        IFERROR(VLOOKUP($A25,UR!$A:$E,COLUMN(F24)-1,FALSE),
            IFERROR(VLOOKUP($A25,'L3'!$A:$E,COLUMN(F24)-1,FALSE),
                IFERROR(VLOOKUP($A25,'L4'!$A:$E,COLUMN(F24)-1,FALSE),
                    IFERROR(VLOOKUP($A25,WFD!$A:$E,COLUMN(F24)-1,FALSE),
                        IFERROR(VLOOKUP($A25,ARDT!$A:$E,COLUMN(F24)-1,FALSE),
                            IFERROR(VLOOKUP($A25,ARAMCO!$A:$E,COLUMN(F24)-1,FALSE),
                                IFERROR(VLOOKUP($A25,HALLIBURTON!$A:$E,COLUMN(F24)-1,FALSE),
                                    VLOOKUP($A25,Hal_Regional!$A:$E,COLUMN(F24)-1,FALSE)
                                )
                            )
                        )
                    )
                )
            )
        )
    ),
    "Not Found"
)</f>
        <v>2009246M2</v>
      </c>
    </row>
    <row r="26" spans="1:6" x14ac:dyDescent="0.25">
      <c r="A26" s="60" t="s">
        <v>9282</v>
      </c>
      <c r="B26" s="60">
        <f>IFERROR(
    IFERROR(VLOOKUP($A26,LSTK!$A:$E,COLUMN(B25),FALSE),
        IFERROR(VLOOKUP($A26,UR!$A:$E,COLUMN(B25),FALSE),
            IFERROR(VLOOKUP($A26,'L3'!$A:$E,COLUMN(B25),FALSE),
                IFERROR(VLOOKUP($A26,'L4'!$A:$E,COLUMN(B25),FALSE),
                    IFERROR(VLOOKUP($A26,WFD!$A:$E,COLUMN(B25),FALSE),
                        IFERROR(VLOOKUP($A26,ARDT!$A:$E,COLUMN(B25),FALSE),
                            IFERROR(VLOOKUP($A26,ARAMCO!$A:$E,COLUMN(B25),FALSE),
                                IFERROR(VLOOKUP($A26,HALLIBURTON!$A:$E,COLUMN(B25),FALSE),
                                    VLOOKUP($A26,Hal_Regional!$A:$E,COLUMN(B25),FALSE)
                                )
                            )
                        )
                    )
                )
            )
        )
    ),
    "Not Found"
)</f>
        <v>14460275</v>
      </c>
      <c r="C26" s="60" t="str">
        <f t="shared" si="0"/>
        <v>8.375 GT65DH 2009246M2</v>
      </c>
      <c r="D26" s="60">
        <f>IFERROR(
    IFERROR(VLOOKUP($A26,LSTK!$A:$E,COLUMN(D25)-1,FALSE),
        IFERROR(VLOOKUP($A26,UR!$A:$E,COLUMN(D25)-1,FALSE),
            IFERROR(VLOOKUP($A26,'L3'!$A:$E,COLUMN(D25)-1,FALSE),
                IFERROR(VLOOKUP($A26,'L4'!$A:$E,COLUMN(D25)-1,FALSE),
                    IFERROR(VLOOKUP($A26,WFD!$A:$E,COLUMN(D25)-1,FALSE),
                        IFERROR(VLOOKUP($A26,ARDT!$A:$E,COLUMN(D25)-1,FALSE),
                            IFERROR(VLOOKUP($A26,ARAMCO!$A:$E,COLUMN(D25)-1,FALSE),
                                IFERROR(VLOOKUP($A26,HALLIBURTON!$A:$E,COLUMN(D25)-1,FALSE),
                                    VLOOKUP($A26,Hal_Regional!$A:$E,COLUMN(D25)-1,FALSE)
                                )
                            )
                        )
                    )
                )
            )
        )
    ),
    "Not Found"
)</f>
        <v>8.375</v>
      </c>
      <c r="E26" s="60" t="str">
        <f>IFERROR(
    IFERROR(VLOOKUP($A26,LSTK!$A:$E,COLUMN(E25)-1,FALSE),
        IFERROR(VLOOKUP($A26,UR!$A:$E,COLUMN(E25)-1,FALSE),
            IFERROR(VLOOKUP($A26,'L3'!$A:$E,COLUMN(E25)-1,FALSE),
                IFERROR(VLOOKUP($A26,'L4'!$A:$E,COLUMN(E25)-1,FALSE),
                    IFERROR(VLOOKUP($A26,WFD!$A:$E,COLUMN(E25)-1,FALSE),
                        IFERROR(VLOOKUP($A26,ARDT!$A:$E,COLUMN(E25)-1,FALSE),
                            IFERROR(VLOOKUP($A26,ARAMCO!$A:$E,COLUMN(E25)-1,FALSE),
                                IFERROR(VLOOKUP($A26,HALLIBURTON!$A:$E,COLUMN(E25)-1,FALSE),
                                    VLOOKUP($A26,Hal_Regional!$A:$E,COLUMN(E25)-1,FALSE)
                                )
                            )
                        )
                    )
                )
            )
        )
    ),
    "Not Found"
)</f>
        <v>GT65DH</v>
      </c>
      <c r="F26" s="60" t="str">
        <f>IFERROR(
    IFERROR(VLOOKUP($A26,LSTK!$A:$E,COLUMN(F25)-1,FALSE),
        IFERROR(VLOOKUP($A26,UR!$A:$E,COLUMN(F25)-1,FALSE),
            IFERROR(VLOOKUP($A26,'L3'!$A:$E,COLUMN(F25)-1,FALSE),
                IFERROR(VLOOKUP($A26,'L4'!$A:$E,COLUMN(F25)-1,FALSE),
                    IFERROR(VLOOKUP($A26,WFD!$A:$E,COLUMN(F25)-1,FALSE),
                        IFERROR(VLOOKUP($A26,ARDT!$A:$E,COLUMN(F25)-1,FALSE),
                            IFERROR(VLOOKUP($A26,ARAMCO!$A:$E,COLUMN(F25)-1,FALSE),
                                IFERROR(VLOOKUP($A26,HALLIBURTON!$A:$E,COLUMN(F25)-1,FALSE),
                                    VLOOKUP($A26,Hal_Regional!$A:$E,COLUMN(F25)-1,FALSE)
                                )
                            )
                        )
                    )
                )
            )
        )
    ),
    "Not Found"
)</f>
        <v>2009246M2</v>
      </c>
    </row>
    <row r="27" spans="1:6" x14ac:dyDescent="0.25">
      <c r="A27" s="60" t="s">
        <v>9282</v>
      </c>
      <c r="B27" s="60">
        <f>IFERROR(
    IFERROR(VLOOKUP($A27,LSTK!$A:$E,COLUMN(B26),FALSE),
        IFERROR(VLOOKUP($A27,UR!$A:$E,COLUMN(B26),FALSE),
            IFERROR(VLOOKUP($A27,'L3'!$A:$E,COLUMN(B26),FALSE),
                IFERROR(VLOOKUP($A27,'L4'!$A:$E,COLUMN(B26),FALSE),
                    IFERROR(VLOOKUP($A27,WFD!$A:$E,COLUMN(B26),FALSE),
                        IFERROR(VLOOKUP($A27,ARDT!$A:$E,COLUMN(B26),FALSE),
                            IFERROR(VLOOKUP($A27,ARAMCO!$A:$E,COLUMN(B26),FALSE),
                                IFERROR(VLOOKUP($A27,HALLIBURTON!$A:$E,COLUMN(B26),FALSE),
                                    VLOOKUP($A27,Hal_Regional!$A:$E,COLUMN(B26),FALSE)
                                )
                            )
                        )
                    )
                )
            )
        )
    ),
    "Not Found"
)</f>
        <v>14460275</v>
      </c>
      <c r="C27" s="60" t="str">
        <f t="shared" si="0"/>
        <v>8.375 GT65DH 2009246M2</v>
      </c>
      <c r="D27" s="60">
        <f>IFERROR(
    IFERROR(VLOOKUP($A27,LSTK!$A:$E,COLUMN(D26)-1,FALSE),
        IFERROR(VLOOKUP($A27,UR!$A:$E,COLUMN(D26)-1,FALSE),
            IFERROR(VLOOKUP($A27,'L3'!$A:$E,COLUMN(D26)-1,FALSE),
                IFERROR(VLOOKUP($A27,'L4'!$A:$E,COLUMN(D26)-1,FALSE),
                    IFERROR(VLOOKUP($A27,WFD!$A:$E,COLUMN(D26)-1,FALSE),
                        IFERROR(VLOOKUP($A27,ARDT!$A:$E,COLUMN(D26)-1,FALSE),
                            IFERROR(VLOOKUP($A27,ARAMCO!$A:$E,COLUMN(D26)-1,FALSE),
                                IFERROR(VLOOKUP($A27,HALLIBURTON!$A:$E,COLUMN(D26)-1,FALSE),
                                    VLOOKUP($A27,Hal_Regional!$A:$E,COLUMN(D26)-1,FALSE)
                                )
                            )
                        )
                    )
                )
            )
        )
    ),
    "Not Found"
)</f>
        <v>8.375</v>
      </c>
      <c r="E27" s="60" t="str">
        <f>IFERROR(
    IFERROR(VLOOKUP($A27,LSTK!$A:$E,COLUMN(E26)-1,FALSE),
        IFERROR(VLOOKUP($A27,UR!$A:$E,COLUMN(E26)-1,FALSE),
            IFERROR(VLOOKUP($A27,'L3'!$A:$E,COLUMN(E26)-1,FALSE),
                IFERROR(VLOOKUP($A27,'L4'!$A:$E,COLUMN(E26)-1,FALSE),
                    IFERROR(VLOOKUP($A27,WFD!$A:$E,COLUMN(E26)-1,FALSE),
                        IFERROR(VLOOKUP($A27,ARDT!$A:$E,COLUMN(E26)-1,FALSE),
                            IFERROR(VLOOKUP($A27,ARAMCO!$A:$E,COLUMN(E26)-1,FALSE),
                                IFERROR(VLOOKUP($A27,HALLIBURTON!$A:$E,COLUMN(E26)-1,FALSE),
                                    VLOOKUP($A27,Hal_Regional!$A:$E,COLUMN(E26)-1,FALSE)
                                )
                            )
                        )
                    )
                )
            )
        )
    ),
    "Not Found"
)</f>
        <v>GT65DH</v>
      </c>
      <c r="F27" s="60" t="str">
        <f>IFERROR(
    IFERROR(VLOOKUP($A27,LSTK!$A:$E,COLUMN(F26)-1,FALSE),
        IFERROR(VLOOKUP($A27,UR!$A:$E,COLUMN(F26)-1,FALSE),
            IFERROR(VLOOKUP($A27,'L3'!$A:$E,COLUMN(F26)-1,FALSE),
                IFERROR(VLOOKUP($A27,'L4'!$A:$E,COLUMN(F26)-1,FALSE),
                    IFERROR(VLOOKUP($A27,WFD!$A:$E,COLUMN(F26)-1,FALSE),
                        IFERROR(VLOOKUP($A27,ARDT!$A:$E,COLUMN(F26)-1,FALSE),
                            IFERROR(VLOOKUP($A27,ARAMCO!$A:$E,COLUMN(F26)-1,FALSE),
                                IFERROR(VLOOKUP($A27,HALLIBURTON!$A:$E,COLUMN(F26)-1,FALSE),
                                    VLOOKUP($A27,Hal_Regional!$A:$E,COLUMN(F26)-1,FALSE)
                                )
                            )
                        )
                    )
                )
            )
        )
    ),
    "Not Found"
)</f>
        <v>2009246M2</v>
      </c>
    </row>
    <row r="28" spans="1:6" x14ac:dyDescent="0.25">
      <c r="A28" s="60" t="s">
        <v>9282</v>
      </c>
      <c r="B28" s="60">
        <f>IFERROR(
    IFERROR(VLOOKUP($A28,LSTK!$A:$E,COLUMN(B27),FALSE),
        IFERROR(VLOOKUP($A28,UR!$A:$E,COLUMN(B27),FALSE),
            IFERROR(VLOOKUP($A28,'L3'!$A:$E,COLUMN(B27),FALSE),
                IFERROR(VLOOKUP($A28,'L4'!$A:$E,COLUMN(B27),FALSE),
                    IFERROR(VLOOKUP($A28,WFD!$A:$E,COLUMN(B27),FALSE),
                        IFERROR(VLOOKUP($A28,ARDT!$A:$E,COLUMN(B27),FALSE),
                            IFERROR(VLOOKUP($A28,ARAMCO!$A:$E,COLUMN(B27),FALSE),
                                IFERROR(VLOOKUP($A28,HALLIBURTON!$A:$E,COLUMN(B27),FALSE),
                                    VLOOKUP($A28,Hal_Regional!$A:$E,COLUMN(B27),FALSE)
                                )
                            )
                        )
                    )
                )
            )
        )
    ),
    "Not Found"
)</f>
        <v>14460275</v>
      </c>
      <c r="C28" s="60" t="str">
        <f t="shared" si="0"/>
        <v>8.375 GT65DH 2009246M2</v>
      </c>
      <c r="D28" s="60">
        <f>IFERROR(
    IFERROR(VLOOKUP($A28,LSTK!$A:$E,COLUMN(D27)-1,FALSE),
        IFERROR(VLOOKUP($A28,UR!$A:$E,COLUMN(D27)-1,FALSE),
            IFERROR(VLOOKUP($A28,'L3'!$A:$E,COLUMN(D27)-1,FALSE),
                IFERROR(VLOOKUP($A28,'L4'!$A:$E,COLUMN(D27)-1,FALSE),
                    IFERROR(VLOOKUP($A28,WFD!$A:$E,COLUMN(D27)-1,FALSE),
                        IFERROR(VLOOKUP($A28,ARDT!$A:$E,COLUMN(D27)-1,FALSE),
                            IFERROR(VLOOKUP($A28,ARAMCO!$A:$E,COLUMN(D27)-1,FALSE),
                                IFERROR(VLOOKUP($A28,HALLIBURTON!$A:$E,COLUMN(D27)-1,FALSE),
                                    VLOOKUP($A28,Hal_Regional!$A:$E,COLUMN(D27)-1,FALSE)
                                )
                            )
                        )
                    )
                )
            )
        )
    ),
    "Not Found"
)</f>
        <v>8.375</v>
      </c>
      <c r="E28" s="60" t="str">
        <f>IFERROR(
    IFERROR(VLOOKUP($A28,LSTK!$A:$E,COLUMN(E27)-1,FALSE),
        IFERROR(VLOOKUP($A28,UR!$A:$E,COLUMN(E27)-1,FALSE),
            IFERROR(VLOOKUP($A28,'L3'!$A:$E,COLUMN(E27)-1,FALSE),
                IFERROR(VLOOKUP($A28,'L4'!$A:$E,COLUMN(E27)-1,FALSE),
                    IFERROR(VLOOKUP($A28,WFD!$A:$E,COLUMN(E27)-1,FALSE),
                        IFERROR(VLOOKUP($A28,ARDT!$A:$E,COLUMN(E27)-1,FALSE),
                            IFERROR(VLOOKUP($A28,ARAMCO!$A:$E,COLUMN(E27)-1,FALSE),
                                IFERROR(VLOOKUP($A28,HALLIBURTON!$A:$E,COLUMN(E27)-1,FALSE),
                                    VLOOKUP($A28,Hal_Regional!$A:$E,COLUMN(E27)-1,FALSE)
                                )
                            )
                        )
                    )
                )
            )
        )
    ),
    "Not Found"
)</f>
        <v>GT65DH</v>
      </c>
      <c r="F28" s="60" t="str">
        <f>IFERROR(
    IFERROR(VLOOKUP($A28,LSTK!$A:$E,COLUMN(F27)-1,FALSE),
        IFERROR(VLOOKUP($A28,UR!$A:$E,COLUMN(F27)-1,FALSE),
            IFERROR(VLOOKUP($A28,'L3'!$A:$E,COLUMN(F27)-1,FALSE),
                IFERROR(VLOOKUP($A28,'L4'!$A:$E,COLUMN(F27)-1,FALSE),
                    IFERROR(VLOOKUP($A28,WFD!$A:$E,COLUMN(F27)-1,FALSE),
                        IFERROR(VLOOKUP($A28,ARDT!$A:$E,COLUMN(F27)-1,FALSE),
                            IFERROR(VLOOKUP($A28,ARAMCO!$A:$E,COLUMN(F27)-1,FALSE),
                                IFERROR(VLOOKUP($A28,HALLIBURTON!$A:$E,COLUMN(F27)-1,FALSE),
                                    VLOOKUP($A28,Hal_Regional!$A:$E,COLUMN(F27)-1,FALSE)
                                )
                            )
                        )
                    )
                )
            )
        )
    ),
    "Not Found"
)</f>
        <v>2009246M2</v>
      </c>
    </row>
    <row r="29" spans="1:6" x14ac:dyDescent="0.25">
      <c r="A29" s="60" t="s">
        <v>9284</v>
      </c>
      <c r="B29" s="60">
        <f>IFERROR(
    IFERROR(VLOOKUP($A29,LSTK!$A:$E,COLUMN(B28),FALSE),
        IFERROR(VLOOKUP($A29,UR!$A:$E,COLUMN(B28),FALSE),
            IFERROR(VLOOKUP($A29,'L3'!$A:$E,COLUMN(B28),FALSE),
                IFERROR(VLOOKUP($A29,'L4'!$A:$E,COLUMN(B28),FALSE),
                    IFERROR(VLOOKUP($A29,WFD!$A:$E,COLUMN(B28),FALSE),
                        IFERROR(VLOOKUP($A29,ARDT!$A:$E,COLUMN(B28),FALSE),
                            IFERROR(VLOOKUP($A29,ARAMCO!$A:$E,COLUMN(B28),FALSE),
                                IFERROR(VLOOKUP($A29,HALLIBURTON!$A:$E,COLUMN(B28),FALSE),
                                    VLOOKUP($A29,Hal_Regional!$A:$E,COLUMN(B28),FALSE)
                                )
                            )
                        )
                    )
                )
            )
        )
    ),
    "Not Found"
)</f>
        <v>14476921</v>
      </c>
      <c r="C29" s="60" t="str">
        <f t="shared" si="0"/>
        <v>6.125 GT64KHO 1160951</v>
      </c>
      <c r="D29" s="60">
        <f>IFERROR(
    IFERROR(VLOOKUP($A29,LSTK!$A:$E,COLUMN(D28)-1,FALSE),
        IFERROR(VLOOKUP($A29,UR!$A:$E,COLUMN(D28)-1,FALSE),
            IFERROR(VLOOKUP($A29,'L3'!$A:$E,COLUMN(D28)-1,FALSE),
                IFERROR(VLOOKUP($A29,'L4'!$A:$E,COLUMN(D28)-1,FALSE),
                    IFERROR(VLOOKUP($A29,WFD!$A:$E,COLUMN(D28)-1,FALSE),
                        IFERROR(VLOOKUP($A29,ARDT!$A:$E,COLUMN(D28)-1,FALSE),
                            IFERROR(VLOOKUP($A29,ARAMCO!$A:$E,COLUMN(D28)-1,FALSE),
                                IFERROR(VLOOKUP($A29,HALLIBURTON!$A:$E,COLUMN(D28)-1,FALSE),
                                    VLOOKUP($A29,Hal_Regional!$A:$E,COLUMN(D28)-1,FALSE)
                                )
                            )
                        )
                    )
                )
            )
        )
    ),
    "Not Found"
)</f>
        <v>6.125</v>
      </c>
      <c r="E29" s="60" t="str">
        <f>IFERROR(
    IFERROR(VLOOKUP($A29,LSTK!$A:$E,COLUMN(E28)-1,FALSE),
        IFERROR(VLOOKUP($A29,UR!$A:$E,COLUMN(E28)-1,FALSE),
            IFERROR(VLOOKUP($A29,'L3'!$A:$E,COLUMN(E28)-1,FALSE),
                IFERROR(VLOOKUP($A29,'L4'!$A:$E,COLUMN(E28)-1,FALSE),
                    IFERROR(VLOOKUP($A29,WFD!$A:$E,COLUMN(E28)-1,FALSE),
                        IFERROR(VLOOKUP($A29,ARDT!$A:$E,COLUMN(E28)-1,FALSE),
                            IFERROR(VLOOKUP($A29,ARAMCO!$A:$E,COLUMN(E28)-1,FALSE),
                                IFERROR(VLOOKUP($A29,HALLIBURTON!$A:$E,COLUMN(E28)-1,FALSE),
                                    VLOOKUP($A29,Hal_Regional!$A:$E,COLUMN(E28)-1,FALSE)
                                )
                            )
                        )
                    )
                )
            )
        )
    ),
    "Not Found"
)</f>
        <v>GT64KHO</v>
      </c>
      <c r="F29" s="60">
        <f>IFERROR(
    IFERROR(VLOOKUP($A29,LSTK!$A:$E,COLUMN(F28)-1,FALSE),
        IFERROR(VLOOKUP($A29,UR!$A:$E,COLUMN(F28)-1,FALSE),
            IFERROR(VLOOKUP($A29,'L3'!$A:$E,COLUMN(F28)-1,FALSE),
                IFERROR(VLOOKUP($A29,'L4'!$A:$E,COLUMN(F28)-1,FALSE),
                    IFERROR(VLOOKUP($A29,WFD!$A:$E,COLUMN(F28)-1,FALSE),
                        IFERROR(VLOOKUP($A29,ARDT!$A:$E,COLUMN(F28)-1,FALSE),
                            IFERROR(VLOOKUP($A29,ARAMCO!$A:$E,COLUMN(F28)-1,FALSE),
                                IFERROR(VLOOKUP($A29,HALLIBURTON!$A:$E,COLUMN(F28)-1,FALSE),
                                    VLOOKUP($A29,Hal_Regional!$A:$E,COLUMN(F28)-1,FALSE)
                                )
                            )
                        )
                    )
                )
            )
        )
    ),
    "Not Found"
)</f>
        <v>1160951</v>
      </c>
    </row>
    <row r="30" spans="1:6" x14ac:dyDescent="0.25">
      <c r="A30" s="60" t="s">
        <v>9284</v>
      </c>
      <c r="B30" s="60">
        <f>IFERROR(
    IFERROR(VLOOKUP($A30,LSTK!$A:$E,COLUMN(B29),FALSE),
        IFERROR(VLOOKUP($A30,UR!$A:$E,COLUMN(B29),FALSE),
            IFERROR(VLOOKUP($A30,'L3'!$A:$E,COLUMN(B29),FALSE),
                IFERROR(VLOOKUP($A30,'L4'!$A:$E,COLUMN(B29),FALSE),
                    IFERROR(VLOOKUP($A30,WFD!$A:$E,COLUMN(B29),FALSE),
                        IFERROR(VLOOKUP($A30,ARDT!$A:$E,COLUMN(B29),FALSE),
                            IFERROR(VLOOKUP($A30,ARAMCO!$A:$E,COLUMN(B29),FALSE),
                                IFERROR(VLOOKUP($A30,HALLIBURTON!$A:$E,COLUMN(B29),FALSE),
                                    VLOOKUP($A30,Hal_Regional!$A:$E,COLUMN(B29),FALSE)
                                )
                            )
                        )
                    )
                )
            )
        )
    ),
    "Not Found"
)</f>
        <v>14476921</v>
      </c>
      <c r="C30" s="60" t="str">
        <f t="shared" si="0"/>
        <v>6.125 GT64KHO 1160951</v>
      </c>
      <c r="D30" s="60">
        <f>IFERROR(
    IFERROR(VLOOKUP($A30,LSTK!$A:$E,COLUMN(D29)-1,FALSE),
        IFERROR(VLOOKUP($A30,UR!$A:$E,COLUMN(D29)-1,FALSE),
            IFERROR(VLOOKUP($A30,'L3'!$A:$E,COLUMN(D29)-1,FALSE),
                IFERROR(VLOOKUP($A30,'L4'!$A:$E,COLUMN(D29)-1,FALSE),
                    IFERROR(VLOOKUP($A30,WFD!$A:$E,COLUMN(D29)-1,FALSE),
                        IFERROR(VLOOKUP($A30,ARDT!$A:$E,COLUMN(D29)-1,FALSE),
                            IFERROR(VLOOKUP($A30,ARAMCO!$A:$E,COLUMN(D29)-1,FALSE),
                                IFERROR(VLOOKUP($A30,HALLIBURTON!$A:$E,COLUMN(D29)-1,FALSE),
                                    VLOOKUP($A30,Hal_Regional!$A:$E,COLUMN(D29)-1,FALSE)
                                )
                            )
                        )
                    )
                )
            )
        )
    ),
    "Not Found"
)</f>
        <v>6.125</v>
      </c>
      <c r="E30" s="60" t="str">
        <f>IFERROR(
    IFERROR(VLOOKUP($A30,LSTK!$A:$E,COLUMN(E29)-1,FALSE),
        IFERROR(VLOOKUP($A30,UR!$A:$E,COLUMN(E29)-1,FALSE),
            IFERROR(VLOOKUP($A30,'L3'!$A:$E,COLUMN(E29)-1,FALSE),
                IFERROR(VLOOKUP($A30,'L4'!$A:$E,COLUMN(E29)-1,FALSE),
                    IFERROR(VLOOKUP($A30,WFD!$A:$E,COLUMN(E29)-1,FALSE),
                        IFERROR(VLOOKUP($A30,ARDT!$A:$E,COLUMN(E29)-1,FALSE),
                            IFERROR(VLOOKUP($A30,ARAMCO!$A:$E,COLUMN(E29)-1,FALSE),
                                IFERROR(VLOOKUP($A30,HALLIBURTON!$A:$E,COLUMN(E29)-1,FALSE),
                                    VLOOKUP($A30,Hal_Regional!$A:$E,COLUMN(E29)-1,FALSE)
                                )
                            )
                        )
                    )
                )
            )
        )
    ),
    "Not Found"
)</f>
        <v>GT64KHO</v>
      </c>
      <c r="F30" s="60">
        <f>IFERROR(
    IFERROR(VLOOKUP($A30,LSTK!$A:$E,COLUMN(F29)-1,FALSE),
        IFERROR(VLOOKUP($A30,UR!$A:$E,COLUMN(F29)-1,FALSE),
            IFERROR(VLOOKUP($A30,'L3'!$A:$E,COLUMN(F29)-1,FALSE),
                IFERROR(VLOOKUP($A30,'L4'!$A:$E,COLUMN(F29)-1,FALSE),
                    IFERROR(VLOOKUP($A30,WFD!$A:$E,COLUMN(F29)-1,FALSE),
                        IFERROR(VLOOKUP($A30,ARDT!$A:$E,COLUMN(F29)-1,FALSE),
                            IFERROR(VLOOKUP($A30,ARAMCO!$A:$E,COLUMN(F29)-1,FALSE),
                                IFERROR(VLOOKUP($A30,HALLIBURTON!$A:$E,COLUMN(F29)-1,FALSE),
                                    VLOOKUP($A30,Hal_Regional!$A:$E,COLUMN(F29)-1,FALSE)
                                )
                            )
                        )
                    )
                )
            )
        )
    ),
    "Not Found"
)</f>
        <v>1160951</v>
      </c>
    </row>
    <row r="31" spans="1:6" x14ac:dyDescent="0.25">
      <c r="A31" s="60" t="s">
        <v>9284</v>
      </c>
      <c r="B31" s="60">
        <f>IFERROR(
    IFERROR(VLOOKUP($A31,LSTK!$A:$E,COLUMN(B30),FALSE),
        IFERROR(VLOOKUP($A31,UR!$A:$E,COLUMN(B30),FALSE),
            IFERROR(VLOOKUP($A31,'L3'!$A:$E,COLUMN(B30),FALSE),
                IFERROR(VLOOKUP($A31,'L4'!$A:$E,COLUMN(B30),FALSE),
                    IFERROR(VLOOKUP($A31,WFD!$A:$E,COLUMN(B30),FALSE),
                        IFERROR(VLOOKUP($A31,ARDT!$A:$E,COLUMN(B30),FALSE),
                            IFERROR(VLOOKUP($A31,ARAMCO!$A:$E,COLUMN(B30),FALSE),
                                IFERROR(VLOOKUP($A31,HALLIBURTON!$A:$E,COLUMN(B30),FALSE),
                                    VLOOKUP($A31,Hal_Regional!$A:$E,COLUMN(B30),FALSE)
                                )
                            )
                        )
                    )
                )
            )
        )
    ),
    "Not Found"
)</f>
        <v>14476921</v>
      </c>
      <c r="C31" s="60" t="str">
        <f t="shared" si="0"/>
        <v>6.125 GT64KHO 1160951</v>
      </c>
      <c r="D31" s="60">
        <f>IFERROR(
    IFERROR(VLOOKUP($A31,LSTK!$A:$E,COLUMN(D30)-1,FALSE),
        IFERROR(VLOOKUP($A31,UR!$A:$E,COLUMN(D30)-1,FALSE),
            IFERROR(VLOOKUP($A31,'L3'!$A:$E,COLUMN(D30)-1,FALSE),
                IFERROR(VLOOKUP($A31,'L4'!$A:$E,COLUMN(D30)-1,FALSE),
                    IFERROR(VLOOKUP($A31,WFD!$A:$E,COLUMN(D30)-1,FALSE),
                        IFERROR(VLOOKUP($A31,ARDT!$A:$E,COLUMN(D30)-1,FALSE),
                            IFERROR(VLOOKUP($A31,ARAMCO!$A:$E,COLUMN(D30)-1,FALSE),
                                IFERROR(VLOOKUP($A31,HALLIBURTON!$A:$E,COLUMN(D30)-1,FALSE),
                                    VLOOKUP($A31,Hal_Regional!$A:$E,COLUMN(D30)-1,FALSE)
                                )
                            )
                        )
                    )
                )
            )
        )
    ),
    "Not Found"
)</f>
        <v>6.125</v>
      </c>
      <c r="E31" s="60" t="str">
        <f>IFERROR(
    IFERROR(VLOOKUP($A31,LSTK!$A:$E,COLUMN(E30)-1,FALSE),
        IFERROR(VLOOKUP($A31,UR!$A:$E,COLUMN(E30)-1,FALSE),
            IFERROR(VLOOKUP($A31,'L3'!$A:$E,COLUMN(E30)-1,FALSE),
                IFERROR(VLOOKUP($A31,'L4'!$A:$E,COLUMN(E30)-1,FALSE),
                    IFERROR(VLOOKUP($A31,WFD!$A:$E,COLUMN(E30)-1,FALSE),
                        IFERROR(VLOOKUP($A31,ARDT!$A:$E,COLUMN(E30)-1,FALSE),
                            IFERROR(VLOOKUP($A31,ARAMCO!$A:$E,COLUMN(E30)-1,FALSE),
                                IFERROR(VLOOKUP($A31,HALLIBURTON!$A:$E,COLUMN(E30)-1,FALSE),
                                    VLOOKUP($A31,Hal_Regional!$A:$E,COLUMN(E30)-1,FALSE)
                                )
                            )
                        )
                    )
                )
            )
        )
    ),
    "Not Found"
)</f>
        <v>GT64KHO</v>
      </c>
      <c r="F31" s="60">
        <f>IFERROR(
    IFERROR(VLOOKUP($A31,LSTK!$A:$E,COLUMN(F30)-1,FALSE),
        IFERROR(VLOOKUP($A31,UR!$A:$E,COLUMN(F30)-1,FALSE),
            IFERROR(VLOOKUP($A31,'L3'!$A:$E,COLUMN(F30)-1,FALSE),
                IFERROR(VLOOKUP($A31,'L4'!$A:$E,COLUMN(F30)-1,FALSE),
                    IFERROR(VLOOKUP($A31,WFD!$A:$E,COLUMN(F30)-1,FALSE),
                        IFERROR(VLOOKUP($A31,ARDT!$A:$E,COLUMN(F30)-1,FALSE),
                            IFERROR(VLOOKUP($A31,ARAMCO!$A:$E,COLUMN(F30)-1,FALSE),
                                IFERROR(VLOOKUP($A31,HALLIBURTON!$A:$E,COLUMN(F30)-1,FALSE),
                                    VLOOKUP($A31,Hal_Regional!$A:$E,COLUMN(F30)-1,FALSE)
                                )
                            )
                        )
                    )
                )
            )
        )
    ),
    "Not Found"
)</f>
        <v>1160951</v>
      </c>
    </row>
    <row r="32" spans="1:6" x14ac:dyDescent="0.25">
      <c r="A32" s="60" t="s">
        <v>9284</v>
      </c>
      <c r="B32" s="60">
        <f>IFERROR(
    IFERROR(VLOOKUP($A32,LSTK!$A:$E,COLUMN(B31),FALSE),
        IFERROR(VLOOKUP($A32,UR!$A:$E,COLUMN(B31),FALSE),
            IFERROR(VLOOKUP($A32,'L3'!$A:$E,COLUMN(B31),FALSE),
                IFERROR(VLOOKUP($A32,'L4'!$A:$E,COLUMN(B31),FALSE),
                    IFERROR(VLOOKUP($A32,WFD!$A:$E,COLUMN(B31),FALSE),
                        IFERROR(VLOOKUP($A32,ARDT!$A:$E,COLUMN(B31),FALSE),
                            IFERROR(VLOOKUP($A32,ARAMCO!$A:$E,COLUMN(B31),FALSE),
                                IFERROR(VLOOKUP($A32,HALLIBURTON!$A:$E,COLUMN(B31),FALSE),
                                    VLOOKUP($A32,Hal_Regional!$A:$E,COLUMN(B31),FALSE)
                                )
                            )
                        )
                    )
                )
            )
        )
    ),
    "Not Found"
)</f>
        <v>14476921</v>
      </c>
      <c r="C32" s="60" t="str">
        <f t="shared" si="0"/>
        <v>6.125 GT64KHO 1160951</v>
      </c>
      <c r="D32" s="60">
        <f>IFERROR(
    IFERROR(VLOOKUP($A32,LSTK!$A:$E,COLUMN(D31)-1,FALSE),
        IFERROR(VLOOKUP($A32,UR!$A:$E,COLUMN(D31)-1,FALSE),
            IFERROR(VLOOKUP($A32,'L3'!$A:$E,COLUMN(D31)-1,FALSE),
                IFERROR(VLOOKUP($A32,'L4'!$A:$E,COLUMN(D31)-1,FALSE),
                    IFERROR(VLOOKUP($A32,WFD!$A:$E,COLUMN(D31)-1,FALSE),
                        IFERROR(VLOOKUP($A32,ARDT!$A:$E,COLUMN(D31)-1,FALSE),
                            IFERROR(VLOOKUP($A32,ARAMCO!$A:$E,COLUMN(D31)-1,FALSE),
                                IFERROR(VLOOKUP($A32,HALLIBURTON!$A:$E,COLUMN(D31)-1,FALSE),
                                    VLOOKUP($A32,Hal_Regional!$A:$E,COLUMN(D31)-1,FALSE)
                                )
                            )
                        )
                    )
                )
            )
        )
    ),
    "Not Found"
)</f>
        <v>6.125</v>
      </c>
      <c r="E32" s="60" t="str">
        <f>IFERROR(
    IFERROR(VLOOKUP($A32,LSTK!$A:$E,COLUMN(E31)-1,FALSE),
        IFERROR(VLOOKUP($A32,UR!$A:$E,COLUMN(E31)-1,FALSE),
            IFERROR(VLOOKUP($A32,'L3'!$A:$E,COLUMN(E31)-1,FALSE),
                IFERROR(VLOOKUP($A32,'L4'!$A:$E,COLUMN(E31)-1,FALSE),
                    IFERROR(VLOOKUP($A32,WFD!$A:$E,COLUMN(E31)-1,FALSE),
                        IFERROR(VLOOKUP($A32,ARDT!$A:$E,COLUMN(E31)-1,FALSE),
                            IFERROR(VLOOKUP($A32,ARAMCO!$A:$E,COLUMN(E31)-1,FALSE),
                                IFERROR(VLOOKUP($A32,HALLIBURTON!$A:$E,COLUMN(E31)-1,FALSE),
                                    VLOOKUP($A32,Hal_Regional!$A:$E,COLUMN(E31)-1,FALSE)
                                )
                            )
                        )
                    )
                )
            )
        )
    ),
    "Not Found"
)</f>
        <v>GT64KHO</v>
      </c>
      <c r="F32" s="60">
        <f>IFERROR(
    IFERROR(VLOOKUP($A32,LSTK!$A:$E,COLUMN(F31)-1,FALSE),
        IFERROR(VLOOKUP($A32,UR!$A:$E,COLUMN(F31)-1,FALSE),
            IFERROR(VLOOKUP($A32,'L3'!$A:$E,COLUMN(F31)-1,FALSE),
                IFERROR(VLOOKUP($A32,'L4'!$A:$E,COLUMN(F31)-1,FALSE),
                    IFERROR(VLOOKUP($A32,WFD!$A:$E,COLUMN(F31)-1,FALSE),
                        IFERROR(VLOOKUP($A32,ARDT!$A:$E,COLUMN(F31)-1,FALSE),
                            IFERROR(VLOOKUP($A32,ARAMCO!$A:$E,COLUMN(F31)-1,FALSE),
                                IFERROR(VLOOKUP($A32,HALLIBURTON!$A:$E,COLUMN(F31)-1,FALSE),
                                    VLOOKUP($A32,Hal_Regional!$A:$E,COLUMN(F31)-1,FALSE)
                                )
                            )
                        )
                    )
                )
            )
        )
    ),
    "Not Found"
)</f>
        <v>1160951</v>
      </c>
    </row>
    <row r="33" spans="1:6" x14ac:dyDescent="0.25">
      <c r="A33" s="60" t="s">
        <v>9284</v>
      </c>
      <c r="B33" s="60">
        <f>IFERROR(
    IFERROR(VLOOKUP($A33,LSTK!$A:$E,COLUMN(B32),FALSE),
        IFERROR(VLOOKUP($A33,UR!$A:$E,COLUMN(B32),FALSE),
            IFERROR(VLOOKUP($A33,'L3'!$A:$E,COLUMN(B32),FALSE),
                IFERROR(VLOOKUP($A33,'L4'!$A:$E,COLUMN(B32),FALSE),
                    IFERROR(VLOOKUP($A33,WFD!$A:$E,COLUMN(B32),FALSE),
                        IFERROR(VLOOKUP($A33,ARDT!$A:$E,COLUMN(B32),FALSE),
                            IFERROR(VLOOKUP($A33,ARAMCO!$A:$E,COLUMN(B32),FALSE),
                                IFERROR(VLOOKUP($A33,HALLIBURTON!$A:$E,COLUMN(B32),FALSE),
                                    VLOOKUP($A33,Hal_Regional!$A:$E,COLUMN(B32),FALSE)
                                )
                            )
                        )
                    )
                )
            )
        )
    ),
    "Not Found"
)</f>
        <v>14476921</v>
      </c>
      <c r="C33" s="60" t="str">
        <f t="shared" si="0"/>
        <v>6.125 GT64KHO 1160951</v>
      </c>
      <c r="D33" s="60">
        <f>IFERROR(
    IFERROR(VLOOKUP($A33,LSTK!$A:$E,COLUMN(D32)-1,FALSE),
        IFERROR(VLOOKUP($A33,UR!$A:$E,COLUMN(D32)-1,FALSE),
            IFERROR(VLOOKUP($A33,'L3'!$A:$E,COLUMN(D32)-1,FALSE),
                IFERROR(VLOOKUP($A33,'L4'!$A:$E,COLUMN(D32)-1,FALSE),
                    IFERROR(VLOOKUP($A33,WFD!$A:$E,COLUMN(D32)-1,FALSE),
                        IFERROR(VLOOKUP($A33,ARDT!$A:$E,COLUMN(D32)-1,FALSE),
                            IFERROR(VLOOKUP($A33,ARAMCO!$A:$E,COLUMN(D32)-1,FALSE),
                                IFERROR(VLOOKUP($A33,HALLIBURTON!$A:$E,COLUMN(D32)-1,FALSE),
                                    VLOOKUP($A33,Hal_Regional!$A:$E,COLUMN(D32)-1,FALSE)
                                )
                            )
                        )
                    )
                )
            )
        )
    ),
    "Not Found"
)</f>
        <v>6.125</v>
      </c>
      <c r="E33" s="60" t="str">
        <f>IFERROR(
    IFERROR(VLOOKUP($A33,LSTK!$A:$E,COLUMN(E32)-1,FALSE),
        IFERROR(VLOOKUP($A33,UR!$A:$E,COLUMN(E32)-1,FALSE),
            IFERROR(VLOOKUP($A33,'L3'!$A:$E,COLUMN(E32)-1,FALSE),
                IFERROR(VLOOKUP($A33,'L4'!$A:$E,COLUMN(E32)-1,FALSE),
                    IFERROR(VLOOKUP($A33,WFD!$A:$E,COLUMN(E32)-1,FALSE),
                        IFERROR(VLOOKUP($A33,ARDT!$A:$E,COLUMN(E32)-1,FALSE),
                            IFERROR(VLOOKUP($A33,ARAMCO!$A:$E,COLUMN(E32)-1,FALSE),
                                IFERROR(VLOOKUP($A33,HALLIBURTON!$A:$E,COLUMN(E32)-1,FALSE),
                                    VLOOKUP($A33,Hal_Regional!$A:$E,COLUMN(E32)-1,FALSE)
                                )
                            )
                        )
                    )
                )
            )
        )
    ),
    "Not Found"
)</f>
        <v>GT64KHO</v>
      </c>
      <c r="F33" s="60">
        <f>IFERROR(
    IFERROR(VLOOKUP($A33,LSTK!$A:$E,COLUMN(F32)-1,FALSE),
        IFERROR(VLOOKUP($A33,UR!$A:$E,COLUMN(F32)-1,FALSE),
            IFERROR(VLOOKUP($A33,'L3'!$A:$E,COLUMN(F32)-1,FALSE),
                IFERROR(VLOOKUP($A33,'L4'!$A:$E,COLUMN(F32)-1,FALSE),
                    IFERROR(VLOOKUP($A33,WFD!$A:$E,COLUMN(F32)-1,FALSE),
                        IFERROR(VLOOKUP($A33,ARDT!$A:$E,COLUMN(F32)-1,FALSE),
                            IFERROR(VLOOKUP($A33,ARAMCO!$A:$E,COLUMN(F32)-1,FALSE),
                                IFERROR(VLOOKUP($A33,HALLIBURTON!$A:$E,COLUMN(F32)-1,FALSE),
                                    VLOOKUP($A33,Hal_Regional!$A:$E,COLUMN(F32)-1,FALSE)
                                )
                            )
                        )
                    )
                )
            )
        )
    ),
    "Not Found"
)</f>
        <v>1160951</v>
      </c>
    </row>
    <row r="34" spans="1:6" x14ac:dyDescent="0.25">
      <c r="A34" s="60">
        <v>20251174</v>
      </c>
      <c r="B34" s="60" t="str">
        <f>IFERROR(
    IFERROR(VLOOKUP($A34,LSTK!$A:$E,COLUMN(B33),FALSE),
        IFERROR(VLOOKUP($A34,UR!$A:$E,COLUMN(B33),FALSE),
            IFERROR(VLOOKUP($A34,'L3'!$A:$E,COLUMN(B33),FALSE),
                IFERROR(VLOOKUP($A34,'L4'!$A:$E,COLUMN(B33),FALSE),
                    IFERROR(VLOOKUP($A34,WFD!$A:$E,COLUMN(B33),FALSE),
                        IFERROR(VLOOKUP($A34,ARDT!$A:$E,COLUMN(B33),FALSE),
                            IFERROR(VLOOKUP($A34,ARAMCO!$A:$E,COLUMN(B33),FALSE),
                                IFERROR(VLOOKUP($A34,HALLIBURTON!$A:$E,COLUMN(B33),FALSE),
                                    VLOOKUP($A34,Hal_Regional!$A:$E,COLUMN(B33),FALSE)
                                )
                            )
                        )
                    )
                )
            )
        )
    ),
    "Not Found"
)</f>
        <v>14304771R1</v>
      </c>
      <c r="C34" s="60" t="str">
        <f t="shared" ref="C34:C65" si="1">IF(A34="NEW", "N/A", IF(IFERROR(SEARCH("Not Found", _xlfn.TEXTJOIN(" ", TRUE, D34, E34, F34)), 0), "Not Found", _xlfn.TEXTJOIN(" ", TRUE, D34, E34, F34)))</f>
        <v>6.125 HD54X 1137349</v>
      </c>
      <c r="D34" s="60">
        <f>IFERROR(
    IFERROR(VLOOKUP($A34,LSTK!$A:$E,COLUMN(D33)-1,FALSE),
        IFERROR(VLOOKUP($A34,UR!$A:$E,COLUMN(D33)-1,FALSE),
            IFERROR(VLOOKUP($A34,'L3'!$A:$E,COLUMN(D33)-1,FALSE),
                IFERROR(VLOOKUP($A34,'L4'!$A:$E,COLUMN(D33)-1,FALSE),
                    IFERROR(VLOOKUP($A34,WFD!$A:$E,COLUMN(D33)-1,FALSE),
                        IFERROR(VLOOKUP($A34,ARDT!$A:$E,COLUMN(D33)-1,FALSE),
                            IFERROR(VLOOKUP($A34,ARAMCO!$A:$E,COLUMN(D33)-1,FALSE),
                                IFERROR(VLOOKUP($A34,HALLIBURTON!$A:$E,COLUMN(D33)-1,FALSE),
                                    VLOOKUP($A34,Hal_Regional!$A:$E,COLUMN(D33)-1,FALSE)
                                )
                            )
                        )
                    )
                )
            )
        )
    ),
    "Not Found"
)</f>
        <v>6.125</v>
      </c>
      <c r="E34" s="60" t="str">
        <f>IFERROR(
    IFERROR(VLOOKUP($A34,LSTK!$A:$E,COLUMN(E33)-1,FALSE),
        IFERROR(VLOOKUP($A34,UR!$A:$E,COLUMN(E33)-1,FALSE),
            IFERROR(VLOOKUP($A34,'L3'!$A:$E,COLUMN(E33)-1,FALSE),
                IFERROR(VLOOKUP($A34,'L4'!$A:$E,COLUMN(E33)-1,FALSE),
                    IFERROR(VLOOKUP($A34,WFD!$A:$E,COLUMN(E33)-1,FALSE),
                        IFERROR(VLOOKUP($A34,ARDT!$A:$E,COLUMN(E33)-1,FALSE),
                            IFERROR(VLOOKUP($A34,ARAMCO!$A:$E,COLUMN(E33)-1,FALSE),
                                IFERROR(VLOOKUP($A34,HALLIBURTON!$A:$E,COLUMN(E33)-1,FALSE),
                                    VLOOKUP($A34,Hal_Regional!$A:$E,COLUMN(E33)-1,FALSE)
                                )
                            )
                        )
                    )
                )
            )
        )
    ),
    "Not Found"
)</f>
        <v>HD54X</v>
      </c>
      <c r="F34" s="60">
        <f>IFERROR(
    IFERROR(VLOOKUP($A34,LSTK!$A:$E,COLUMN(F33)-1,FALSE),
        IFERROR(VLOOKUP($A34,UR!$A:$E,COLUMN(F33)-1,FALSE),
            IFERROR(VLOOKUP($A34,'L3'!$A:$E,COLUMN(F33)-1,FALSE),
                IFERROR(VLOOKUP($A34,'L4'!$A:$E,COLUMN(F33)-1,FALSE),
                    IFERROR(VLOOKUP($A34,WFD!$A:$E,COLUMN(F33)-1,FALSE),
                        IFERROR(VLOOKUP($A34,ARDT!$A:$E,COLUMN(F33)-1,FALSE),
                            IFERROR(VLOOKUP($A34,ARAMCO!$A:$E,COLUMN(F33)-1,FALSE),
                                IFERROR(VLOOKUP($A34,HALLIBURTON!$A:$E,COLUMN(F33)-1,FALSE),
                                    VLOOKUP($A34,Hal_Regional!$A:$E,COLUMN(F33)-1,FALSE)
                                )
                            )
                        )
                    )
                )
            )
        )
    ),
    "Not Found"
)</f>
        <v>1137349</v>
      </c>
    </row>
    <row r="35" spans="1:6" x14ac:dyDescent="0.25">
      <c r="A35" s="60" t="s">
        <v>9285</v>
      </c>
      <c r="B35" s="60">
        <f>IFERROR(
    IFERROR(VLOOKUP($A35,LSTK!$A:$E,COLUMN(B34),FALSE),
        IFERROR(VLOOKUP($A35,UR!$A:$E,COLUMN(B34),FALSE),
            IFERROR(VLOOKUP($A35,'L3'!$A:$E,COLUMN(B34),FALSE),
                IFERROR(VLOOKUP($A35,'L4'!$A:$E,COLUMN(B34),FALSE),
                    IFERROR(VLOOKUP($A35,WFD!$A:$E,COLUMN(B34),FALSE),
                        IFERROR(VLOOKUP($A35,ARDT!$A:$E,COLUMN(B34),FALSE),
                            IFERROR(VLOOKUP($A35,ARAMCO!$A:$E,COLUMN(B34),FALSE),
                                IFERROR(VLOOKUP($A35,HALLIBURTON!$A:$E,COLUMN(B34),FALSE),
                                    VLOOKUP($A35,Hal_Regional!$A:$E,COLUMN(B34),FALSE)
                                )
                            )
                        )
                    )
                )
            )
        )
    ),
    "Not Found"
)</f>
        <v>14476922</v>
      </c>
      <c r="C35" s="60" t="str">
        <f t="shared" si="1"/>
        <v>6.125 GT64KHO 1160951</v>
      </c>
      <c r="D35" s="60">
        <f>IFERROR(
    IFERROR(VLOOKUP($A35,LSTK!$A:$E,COLUMN(D34)-1,FALSE),
        IFERROR(VLOOKUP($A35,UR!$A:$E,COLUMN(D34)-1,FALSE),
            IFERROR(VLOOKUP($A35,'L3'!$A:$E,COLUMN(D34)-1,FALSE),
                IFERROR(VLOOKUP($A35,'L4'!$A:$E,COLUMN(D34)-1,FALSE),
                    IFERROR(VLOOKUP($A35,WFD!$A:$E,COLUMN(D34)-1,FALSE),
                        IFERROR(VLOOKUP($A35,ARDT!$A:$E,COLUMN(D34)-1,FALSE),
                            IFERROR(VLOOKUP($A35,ARAMCO!$A:$E,COLUMN(D34)-1,FALSE),
                                IFERROR(VLOOKUP($A35,HALLIBURTON!$A:$E,COLUMN(D34)-1,FALSE),
                                    VLOOKUP($A35,Hal_Regional!$A:$E,COLUMN(D34)-1,FALSE)
                                )
                            )
                        )
                    )
                )
            )
        )
    ),
    "Not Found"
)</f>
        <v>6.125</v>
      </c>
      <c r="E35" s="60" t="str">
        <f>IFERROR(
    IFERROR(VLOOKUP($A35,LSTK!$A:$E,COLUMN(E34)-1,FALSE),
        IFERROR(VLOOKUP($A35,UR!$A:$E,COLUMN(E34)-1,FALSE),
            IFERROR(VLOOKUP($A35,'L3'!$A:$E,COLUMN(E34)-1,FALSE),
                IFERROR(VLOOKUP($A35,'L4'!$A:$E,COLUMN(E34)-1,FALSE),
                    IFERROR(VLOOKUP($A35,WFD!$A:$E,COLUMN(E34)-1,FALSE),
                        IFERROR(VLOOKUP($A35,ARDT!$A:$E,COLUMN(E34)-1,FALSE),
                            IFERROR(VLOOKUP($A35,ARAMCO!$A:$E,COLUMN(E34)-1,FALSE),
                                IFERROR(VLOOKUP($A35,HALLIBURTON!$A:$E,COLUMN(E34)-1,FALSE),
                                    VLOOKUP($A35,Hal_Regional!$A:$E,COLUMN(E34)-1,FALSE)
                                )
                            )
                        )
                    )
                )
            )
        )
    ),
    "Not Found"
)</f>
        <v>GT64KHO</v>
      </c>
      <c r="F35" s="60">
        <f>IFERROR(
    IFERROR(VLOOKUP($A35,LSTK!$A:$E,COLUMN(F34)-1,FALSE),
        IFERROR(VLOOKUP($A35,UR!$A:$E,COLUMN(F34)-1,FALSE),
            IFERROR(VLOOKUP($A35,'L3'!$A:$E,COLUMN(F34)-1,FALSE),
                IFERROR(VLOOKUP($A35,'L4'!$A:$E,COLUMN(F34)-1,FALSE),
                    IFERROR(VLOOKUP($A35,WFD!$A:$E,COLUMN(F34)-1,FALSE),
                        IFERROR(VLOOKUP($A35,ARDT!$A:$E,COLUMN(F34)-1,FALSE),
                            IFERROR(VLOOKUP($A35,ARAMCO!$A:$E,COLUMN(F34)-1,FALSE),
                                IFERROR(VLOOKUP($A35,HALLIBURTON!$A:$E,COLUMN(F34)-1,FALSE),
                                    VLOOKUP($A35,Hal_Regional!$A:$E,COLUMN(F34)-1,FALSE)
                                )
                            )
                        )
                    )
                )
            )
        )
    ),
    "Not Found"
)</f>
        <v>1160951</v>
      </c>
    </row>
    <row r="36" spans="1:6" x14ac:dyDescent="0.25">
      <c r="A36" s="60" t="s">
        <v>9285</v>
      </c>
      <c r="B36" s="60">
        <f>IFERROR(
    IFERROR(VLOOKUP($A36,LSTK!$A:$E,COLUMN(B35),FALSE),
        IFERROR(VLOOKUP($A36,UR!$A:$E,COLUMN(B35),FALSE),
            IFERROR(VLOOKUP($A36,'L3'!$A:$E,COLUMN(B35),FALSE),
                IFERROR(VLOOKUP($A36,'L4'!$A:$E,COLUMN(B35),FALSE),
                    IFERROR(VLOOKUP($A36,WFD!$A:$E,COLUMN(B35),FALSE),
                        IFERROR(VLOOKUP($A36,ARDT!$A:$E,COLUMN(B35),FALSE),
                            IFERROR(VLOOKUP($A36,ARAMCO!$A:$E,COLUMN(B35),FALSE),
                                IFERROR(VLOOKUP($A36,HALLIBURTON!$A:$E,COLUMN(B35),FALSE),
                                    VLOOKUP($A36,Hal_Regional!$A:$E,COLUMN(B35),FALSE)
                                )
                            )
                        )
                    )
                )
            )
        )
    ),
    "Not Found"
)</f>
        <v>14476922</v>
      </c>
      <c r="C36" s="60" t="str">
        <f t="shared" si="1"/>
        <v>6.125 GT64KHO 1160951</v>
      </c>
      <c r="D36" s="60">
        <f>IFERROR(
    IFERROR(VLOOKUP($A36,LSTK!$A:$E,COLUMN(D35)-1,FALSE),
        IFERROR(VLOOKUP($A36,UR!$A:$E,COLUMN(D35)-1,FALSE),
            IFERROR(VLOOKUP($A36,'L3'!$A:$E,COLUMN(D35)-1,FALSE),
                IFERROR(VLOOKUP($A36,'L4'!$A:$E,COLUMN(D35)-1,FALSE),
                    IFERROR(VLOOKUP($A36,WFD!$A:$E,COLUMN(D35)-1,FALSE),
                        IFERROR(VLOOKUP($A36,ARDT!$A:$E,COLUMN(D35)-1,FALSE),
                            IFERROR(VLOOKUP($A36,ARAMCO!$A:$E,COLUMN(D35)-1,FALSE),
                                IFERROR(VLOOKUP($A36,HALLIBURTON!$A:$E,COLUMN(D35)-1,FALSE),
                                    VLOOKUP($A36,Hal_Regional!$A:$E,COLUMN(D35)-1,FALSE)
                                )
                            )
                        )
                    )
                )
            )
        )
    ),
    "Not Found"
)</f>
        <v>6.125</v>
      </c>
      <c r="E36" s="60" t="str">
        <f>IFERROR(
    IFERROR(VLOOKUP($A36,LSTK!$A:$E,COLUMN(E35)-1,FALSE),
        IFERROR(VLOOKUP($A36,UR!$A:$E,COLUMN(E35)-1,FALSE),
            IFERROR(VLOOKUP($A36,'L3'!$A:$E,COLUMN(E35)-1,FALSE),
                IFERROR(VLOOKUP($A36,'L4'!$A:$E,COLUMN(E35)-1,FALSE),
                    IFERROR(VLOOKUP($A36,WFD!$A:$E,COLUMN(E35)-1,FALSE),
                        IFERROR(VLOOKUP($A36,ARDT!$A:$E,COLUMN(E35)-1,FALSE),
                            IFERROR(VLOOKUP($A36,ARAMCO!$A:$E,COLUMN(E35)-1,FALSE),
                                IFERROR(VLOOKUP($A36,HALLIBURTON!$A:$E,COLUMN(E35)-1,FALSE),
                                    VLOOKUP($A36,Hal_Regional!$A:$E,COLUMN(E35)-1,FALSE)
                                )
                            )
                        )
                    )
                )
            )
        )
    ),
    "Not Found"
)</f>
        <v>GT64KHO</v>
      </c>
      <c r="F36" s="60">
        <f>IFERROR(
    IFERROR(VLOOKUP($A36,LSTK!$A:$E,COLUMN(F35)-1,FALSE),
        IFERROR(VLOOKUP($A36,UR!$A:$E,COLUMN(F35)-1,FALSE),
            IFERROR(VLOOKUP($A36,'L3'!$A:$E,COLUMN(F35)-1,FALSE),
                IFERROR(VLOOKUP($A36,'L4'!$A:$E,COLUMN(F35)-1,FALSE),
                    IFERROR(VLOOKUP($A36,WFD!$A:$E,COLUMN(F35)-1,FALSE),
                        IFERROR(VLOOKUP($A36,ARDT!$A:$E,COLUMN(F35)-1,FALSE),
                            IFERROR(VLOOKUP($A36,ARAMCO!$A:$E,COLUMN(F35)-1,FALSE),
                                IFERROR(VLOOKUP($A36,HALLIBURTON!$A:$E,COLUMN(F35)-1,FALSE),
                                    VLOOKUP($A36,Hal_Regional!$A:$E,COLUMN(F35)-1,FALSE)
                                )
                            )
                        )
                    )
                )
            )
        )
    ),
    "Not Found"
)</f>
        <v>1160951</v>
      </c>
    </row>
    <row r="37" spans="1:6" x14ac:dyDescent="0.25">
      <c r="A37" s="60" t="s">
        <v>9285</v>
      </c>
      <c r="B37" s="60">
        <f>IFERROR(
    IFERROR(VLOOKUP($A37,LSTK!$A:$E,COLUMN(B36),FALSE),
        IFERROR(VLOOKUP($A37,UR!$A:$E,COLUMN(B36),FALSE),
            IFERROR(VLOOKUP($A37,'L3'!$A:$E,COLUMN(B36),FALSE),
                IFERROR(VLOOKUP($A37,'L4'!$A:$E,COLUMN(B36),FALSE),
                    IFERROR(VLOOKUP($A37,WFD!$A:$E,COLUMN(B36),FALSE),
                        IFERROR(VLOOKUP($A37,ARDT!$A:$E,COLUMN(B36),FALSE),
                            IFERROR(VLOOKUP($A37,ARAMCO!$A:$E,COLUMN(B36),FALSE),
                                IFERROR(VLOOKUP($A37,HALLIBURTON!$A:$E,COLUMN(B36),FALSE),
                                    VLOOKUP($A37,Hal_Regional!$A:$E,COLUMN(B36),FALSE)
                                )
                            )
                        )
                    )
                )
            )
        )
    ),
    "Not Found"
)</f>
        <v>14476922</v>
      </c>
      <c r="C37" s="60" t="str">
        <f t="shared" si="1"/>
        <v>6.125 GT64KHO 1160951</v>
      </c>
      <c r="D37" s="60">
        <f>IFERROR(
    IFERROR(VLOOKUP($A37,LSTK!$A:$E,COLUMN(D36)-1,FALSE),
        IFERROR(VLOOKUP($A37,UR!$A:$E,COLUMN(D36)-1,FALSE),
            IFERROR(VLOOKUP($A37,'L3'!$A:$E,COLUMN(D36)-1,FALSE),
                IFERROR(VLOOKUP($A37,'L4'!$A:$E,COLUMN(D36)-1,FALSE),
                    IFERROR(VLOOKUP($A37,WFD!$A:$E,COLUMN(D36)-1,FALSE),
                        IFERROR(VLOOKUP($A37,ARDT!$A:$E,COLUMN(D36)-1,FALSE),
                            IFERROR(VLOOKUP($A37,ARAMCO!$A:$E,COLUMN(D36)-1,FALSE),
                                IFERROR(VLOOKUP($A37,HALLIBURTON!$A:$E,COLUMN(D36)-1,FALSE),
                                    VLOOKUP($A37,Hal_Regional!$A:$E,COLUMN(D36)-1,FALSE)
                                )
                            )
                        )
                    )
                )
            )
        )
    ),
    "Not Found"
)</f>
        <v>6.125</v>
      </c>
      <c r="E37" s="60" t="str">
        <f>IFERROR(
    IFERROR(VLOOKUP($A37,LSTK!$A:$E,COLUMN(E36)-1,FALSE),
        IFERROR(VLOOKUP($A37,UR!$A:$E,COLUMN(E36)-1,FALSE),
            IFERROR(VLOOKUP($A37,'L3'!$A:$E,COLUMN(E36)-1,FALSE),
                IFERROR(VLOOKUP($A37,'L4'!$A:$E,COLUMN(E36)-1,FALSE),
                    IFERROR(VLOOKUP($A37,WFD!$A:$E,COLUMN(E36)-1,FALSE),
                        IFERROR(VLOOKUP($A37,ARDT!$A:$E,COLUMN(E36)-1,FALSE),
                            IFERROR(VLOOKUP($A37,ARAMCO!$A:$E,COLUMN(E36)-1,FALSE),
                                IFERROR(VLOOKUP($A37,HALLIBURTON!$A:$E,COLUMN(E36)-1,FALSE),
                                    VLOOKUP($A37,Hal_Regional!$A:$E,COLUMN(E36)-1,FALSE)
                                )
                            )
                        )
                    )
                )
            )
        )
    ),
    "Not Found"
)</f>
        <v>GT64KHO</v>
      </c>
      <c r="F37" s="60">
        <f>IFERROR(
    IFERROR(VLOOKUP($A37,LSTK!$A:$E,COLUMN(F36)-1,FALSE),
        IFERROR(VLOOKUP($A37,UR!$A:$E,COLUMN(F36)-1,FALSE),
            IFERROR(VLOOKUP($A37,'L3'!$A:$E,COLUMN(F36)-1,FALSE),
                IFERROR(VLOOKUP($A37,'L4'!$A:$E,COLUMN(F36)-1,FALSE),
                    IFERROR(VLOOKUP($A37,WFD!$A:$E,COLUMN(F36)-1,FALSE),
                        IFERROR(VLOOKUP($A37,ARDT!$A:$E,COLUMN(F36)-1,FALSE),
                            IFERROR(VLOOKUP($A37,ARAMCO!$A:$E,COLUMN(F36)-1,FALSE),
                                IFERROR(VLOOKUP($A37,HALLIBURTON!$A:$E,COLUMN(F36)-1,FALSE),
                                    VLOOKUP($A37,Hal_Regional!$A:$E,COLUMN(F36)-1,FALSE)
                                )
                            )
                        )
                    )
                )
            )
        )
    ),
    "Not Found"
)</f>
        <v>1160951</v>
      </c>
    </row>
    <row r="38" spans="1:6" x14ac:dyDescent="0.25">
      <c r="A38" s="60" t="s">
        <v>9285</v>
      </c>
      <c r="B38" s="60">
        <f>IFERROR(
    IFERROR(VLOOKUP($A38,LSTK!$A:$E,COLUMN(B37),FALSE),
        IFERROR(VLOOKUP($A38,UR!$A:$E,COLUMN(B37),FALSE),
            IFERROR(VLOOKUP($A38,'L3'!$A:$E,COLUMN(B37),FALSE),
                IFERROR(VLOOKUP($A38,'L4'!$A:$E,COLUMN(B37),FALSE),
                    IFERROR(VLOOKUP($A38,WFD!$A:$E,COLUMN(B37),FALSE),
                        IFERROR(VLOOKUP($A38,ARDT!$A:$E,COLUMN(B37),FALSE),
                            IFERROR(VLOOKUP($A38,ARAMCO!$A:$E,COLUMN(B37),FALSE),
                                IFERROR(VLOOKUP($A38,HALLIBURTON!$A:$E,COLUMN(B37),FALSE),
                                    VLOOKUP($A38,Hal_Regional!$A:$E,COLUMN(B37),FALSE)
                                )
                            )
                        )
                    )
                )
            )
        )
    ),
    "Not Found"
)</f>
        <v>14476922</v>
      </c>
      <c r="C38" s="60" t="str">
        <f t="shared" si="1"/>
        <v>6.125 GT64KHO 1160951</v>
      </c>
      <c r="D38" s="60">
        <f>IFERROR(
    IFERROR(VLOOKUP($A38,LSTK!$A:$E,COLUMN(D37)-1,FALSE),
        IFERROR(VLOOKUP($A38,UR!$A:$E,COLUMN(D37)-1,FALSE),
            IFERROR(VLOOKUP($A38,'L3'!$A:$E,COLUMN(D37)-1,FALSE),
                IFERROR(VLOOKUP($A38,'L4'!$A:$E,COLUMN(D37)-1,FALSE),
                    IFERROR(VLOOKUP($A38,WFD!$A:$E,COLUMN(D37)-1,FALSE),
                        IFERROR(VLOOKUP($A38,ARDT!$A:$E,COLUMN(D37)-1,FALSE),
                            IFERROR(VLOOKUP($A38,ARAMCO!$A:$E,COLUMN(D37)-1,FALSE),
                                IFERROR(VLOOKUP($A38,HALLIBURTON!$A:$E,COLUMN(D37)-1,FALSE),
                                    VLOOKUP($A38,Hal_Regional!$A:$E,COLUMN(D37)-1,FALSE)
                                )
                            )
                        )
                    )
                )
            )
        )
    ),
    "Not Found"
)</f>
        <v>6.125</v>
      </c>
      <c r="E38" s="60" t="str">
        <f>IFERROR(
    IFERROR(VLOOKUP($A38,LSTK!$A:$E,COLUMN(E37)-1,FALSE),
        IFERROR(VLOOKUP($A38,UR!$A:$E,COLUMN(E37)-1,FALSE),
            IFERROR(VLOOKUP($A38,'L3'!$A:$E,COLUMN(E37)-1,FALSE),
                IFERROR(VLOOKUP($A38,'L4'!$A:$E,COLUMN(E37)-1,FALSE),
                    IFERROR(VLOOKUP($A38,WFD!$A:$E,COLUMN(E37)-1,FALSE),
                        IFERROR(VLOOKUP($A38,ARDT!$A:$E,COLUMN(E37)-1,FALSE),
                            IFERROR(VLOOKUP($A38,ARAMCO!$A:$E,COLUMN(E37)-1,FALSE),
                                IFERROR(VLOOKUP($A38,HALLIBURTON!$A:$E,COLUMN(E37)-1,FALSE),
                                    VLOOKUP($A38,Hal_Regional!$A:$E,COLUMN(E37)-1,FALSE)
                                )
                            )
                        )
                    )
                )
            )
        )
    ),
    "Not Found"
)</f>
        <v>GT64KHO</v>
      </c>
      <c r="F38" s="60">
        <f>IFERROR(
    IFERROR(VLOOKUP($A38,LSTK!$A:$E,COLUMN(F37)-1,FALSE),
        IFERROR(VLOOKUP($A38,UR!$A:$E,COLUMN(F37)-1,FALSE),
            IFERROR(VLOOKUP($A38,'L3'!$A:$E,COLUMN(F37)-1,FALSE),
                IFERROR(VLOOKUP($A38,'L4'!$A:$E,COLUMN(F37)-1,FALSE),
                    IFERROR(VLOOKUP($A38,WFD!$A:$E,COLUMN(F37)-1,FALSE),
                        IFERROR(VLOOKUP($A38,ARDT!$A:$E,COLUMN(F37)-1,FALSE),
                            IFERROR(VLOOKUP($A38,ARAMCO!$A:$E,COLUMN(F37)-1,FALSE),
                                IFERROR(VLOOKUP($A38,HALLIBURTON!$A:$E,COLUMN(F37)-1,FALSE),
                                    VLOOKUP($A38,Hal_Regional!$A:$E,COLUMN(F37)-1,FALSE)
                                )
                            )
                        )
                    )
                )
            )
        )
    ),
    "Not Found"
)</f>
        <v>1160951</v>
      </c>
    </row>
    <row r="39" spans="1:6" x14ac:dyDescent="0.25">
      <c r="A39" s="60" t="s">
        <v>9285</v>
      </c>
      <c r="B39" s="60">
        <f>IFERROR(
    IFERROR(VLOOKUP($A39,LSTK!$A:$E,COLUMN(B38),FALSE),
        IFERROR(VLOOKUP($A39,UR!$A:$E,COLUMN(B38),FALSE),
            IFERROR(VLOOKUP($A39,'L3'!$A:$E,COLUMN(B38),FALSE),
                IFERROR(VLOOKUP($A39,'L4'!$A:$E,COLUMN(B38),FALSE),
                    IFERROR(VLOOKUP($A39,WFD!$A:$E,COLUMN(B38),FALSE),
                        IFERROR(VLOOKUP($A39,ARDT!$A:$E,COLUMN(B38),FALSE),
                            IFERROR(VLOOKUP($A39,ARAMCO!$A:$E,COLUMN(B38),FALSE),
                                IFERROR(VLOOKUP($A39,HALLIBURTON!$A:$E,COLUMN(B38),FALSE),
                                    VLOOKUP($A39,Hal_Regional!$A:$E,COLUMN(B38),FALSE)
                                )
                            )
                        )
                    )
                )
            )
        )
    ),
    "Not Found"
)</f>
        <v>14476922</v>
      </c>
      <c r="C39" s="60" t="str">
        <f t="shared" si="1"/>
        <v>6.125 GT64KHO 1160951</v>
      </c>
      <c r="D39" s="60">
        <f>IFERROR(
    IFERROR(VLOOKUP($A39,LSTK!$A:$E,COLUMN(D38)-1,FALSE),
        IFERROR(VLOOKUP($A39,UR!$A:$E,COLUMN(D38)-1,FALSE),
            IFERROR(VLOOKUP($A39,'L3'!$A:$E,COLUMN(D38)-1,FALSE),
                IFERROR(VLOOKUP($A39,'L4'!$A:$E,COLUMN(D38)-1,FALSE),
                    IFERROR(VLOOKUP($A39,WFD!$A:$E,COLUMN(D38)-1,FALSE),
                        IFERROR(VLOOKUP($A39,ARDT!$A:$E,COLUMN(D38)-1,FALSE),
                            IFERROR(VLOOKUP($A39,ARAMCO!$A:$E,COLUMN(D38)-1,FALSE),
                                IFERROR(VLOOKUP($A39,HALLIBURTON!$A:$E,COLUMN(D38)-1,FALSE),
                                    VLOOKUP($A39,Hal_Regional!$A:$E,COLUMN(D38)-1,FALSE)
                                )
                            )
                        )
                    )
                )
            )
        )
    ),
    "Not Found"
)</f>
        <v>6.125</v>
      </c>
      <c r="E39" s="60" t="str">
        <f>IFERROR(
    IFERROR(VLOOKUP($A39,LSTK!$A:$E,COLUMN(E38)-1,FALSE),
        IFERROR(VLOOKUP($A39,UR!$A:$E,COLUMN(E38)-1,FALSE),
            IFERROR(VLOOKUP($A39,'L3'!$A:$E,COLUMN(E38)-1,FALSE),
                IFERROR(VLOOKUP($A39,'L4'!$A:$E,COLUMN(E38)-1,FALSE),
                    IFERROR(VLOOKUP($A39,WFD!$A:$E,COLUMN(E38)-1,FALSE),
                        IFERROR(VLOOKUP($A39,ARDT!$A:$E,COLUMN(E38)-1,FALSE),
                            IFERROR(VLOOKUP($A39,ARAMCO!$A:$E,COLUMN(E38)-1,FALSE),
                                IFERROR(VLOOKUP($A39,HALLIBURTON!$A:$E,COLUMN(E38)-1,FALSE),
                                    VLOOKUP($A39,Hal_Regional!$A:$E,COLUMN(E38)-1,FALSE)
                                )
                            )
                        )
                    )
                )
            )
        )
    ),
    "Not Found"
)</f>
        <v>GT64KHO</v>
      </c>
      <c r="F39" s="60">
        <f>IFERROR(
    IFERROR(VLOOKUP($A39,LSTK!$A:$E,COLUMN(F38)-1,FALSE),
        IFERROR(VLOOKUP($A39,UR!$A:$E,COLUMN(F38)-1,FALSE),
            IFERROR(VLOOKUP($A39,'L3'!$A:$E,COLUMN(F38)-1,FALSE),
                IFERROR(VLOOKUP($A39,'L4'!$A:$E,COLUMN(F38)-1,FALSE),
                    IFERROR(VLOOKUP($A39,WFD!$A:$E,COLUMN(F38)-1,FALSE),
                        IFERROR(VLOOKUP($A39,ARDT!$A:$E,COLUMN(F38)-1,FALSE),
                            IFERROR(VLOOKUP($A39,ARAMCO!$A:$E,COLUMN(F38)-1,FALSE),
                                IFERROR(VLOOKUP($A39,HALLIBURTON!$A:$E,COLUMN(F38)-1,FALSE),
                                    VLOOKUP($A39,Hal_Regional!$A:$E,COLUMN(F38)-1,FALSE)
                                )
                            )
                        )
                    )
                )
            )
        )
    ),
    "Not Found"
)</f>
        <v>1160951</v>
      </c>
    </row>
    <row r="40" spans="1:6" x14ac:dyDescent="0.25">
      <c r="A40" s="60" t="s">
        <v>9279</v>
      </c>
      <c r="B40" s="60">
        <f>IFERROR(
    IFERROR(VLOOKUP($A40,LSTK!$A:$E,COLUMN(B39),FALSE),
        IFERROR(VLOOKUP($A40,UR!$A:$E,COLUMN(B39),FALSE),
            IFERROR(VLOOKUP($A40,'L3'!$A:$E,COLUMN(B39),FALSE),
                IFERROR(VLOOKUP($A40,'L4'!$A:$E,COLUMN(B39),FALSE),
                    IFERROR(VLOOKUP($A40,WFD!$A:$E,COLUMN(B39),FALSE),
                        IFERROR(VLOOKUP($A40,ARDT!$A:$E,COLUMN(B39),FALSE),
                            IFERROR(VLOOKUP($A40,ARAMCO!$A:$E,COLUMN(B39),FALSE),
                                IFERROR(VLOOKUP($A40,HALLIBURTON!$A:$E,COLUMN(B39),FALSE),
                                    VLOOKUP($A40,Hal_Regional!$A:$E,COLUMN(B39),FALSE)
                                )
                            )
                        )
                    )
                )
            )
        )
    ),
    "Not Found"
)</f>
        <v>14462153</v>
      </c>
      <c r="C40" s="60" t="str">
        <f t="shared" si="1"/>
        <v>8.5 GT65RHs 1276939M2</v>
      </c>
      <c r="D40" s="60">
        <f>IFERROR(
    IFERROR(VLOOKUP($A40,LSTK!$A:$E,COLUMN(D39)-1,FALSE),
        IFERROR(VLOOKUP($A40,UR!$A:$E,COLUMN(D39)-1,FALSE),
            IFERROR(VLOOKUP($A40,'L3'!$A:$E,COLUMN(D39)-1,FALSE),
                IFERROR(VLOOKUP($A40,'L4'!$A:$E,COLUMN(D39)-1,FALSE),
                    IFERROR(VLOOKUP($A40,WFD!$A:$E,COLUMN(D39)-1,FALSE),
                        IFERROR(VLOOKUP($A40,ARDT!$A:$E,COLUMN(D39)-1,FALSE),
                            IFERROR(VLOOKUP($A40,ARAMCO!$A:$E,COLUMN(D39)-1,FALSE),
                                IFERROR(VLOOKUP($A40,HALLIBURTON!$A:$E,COLUMN(D39)-1,FALSE),
                                    VLOOKUP($A40,Hal_Regional!$A:$E,COLUMN(D39)-1,FALSE)
                                )
                            )
                        )
                    )
                )
            )
        )
    ),
    "Not Found"
)</f>
        <v>8.5</v>
      </c>
      <c r="E40" s="60" t="str">
        <f>IFERROR(
    IFERROR(VLOOKUP($A40,LSTK!$A:$E,COLUMN(E39)-1,FALSE),
        IFERROR(VLOOKUP($A40,UR!$A:$E,COLUMN(E39)-1,FALSE),
            IFERROR(VLOOKUP($A40,'L3'!$A:$E,COLUMN(E39)-1,FALSE),
                IFERROR(VLOOKUP($A40,'L4'!$A:$E,COLUMN(E39)-1,FALSE),
                    IFERROR(VLOOKUP($A40,WFD!$A:$E,COLUMN(E39)-1,FALSE),
                        IFERROR(VLOOKUP($A40,ARDT!$A:$E,COLUMN(E39)-1,FALSE),
                            IFERROR(VLOOKUP($A40,ARAMCO!$A:$E,COLUMN(E39)-1,FALSE),
                                IFERROR(VLOOKUP($A40,HALLIBURTON!$A:$E,COLUMN(E39)-1,FALSE),
                                    VLOOKUP($A40,Hal_Regional!$A:$E,COLUMN(E39)-1,FALSE)
                                )
                            )
                        )
                    )
                )
            )
        )
    ),
    "Not Found"
)</f>
        <v>GT65RHs</v>
      </c>
      <c r="F40" s="60" t="str">
        <f>IFERROR(
    IFERROR(VLOOKUP($A40,LSTK!$A:$E,COLUMN(F39)-1,FALSE),
        IFERROR(VLOOKUP($A40,UR!$A:$E,COLUMN(F39)-1,FALSE),
            IFERROR(VLOOKUP($A40,'L3'!$A:$E,COLUMN(F39)-1,FALSE),
                IFERROR(VLOOKUP($A40,'L4'!$A:$E,COLUMN(F39)-1,FALSE),
                    IFERROR(VLOOKUP($A40,WFD!$A:$E,COLUMN(F39)-1,FALSE),
                        IFERROR(VLOOKUP($A40,ARDT!$A:$E,COLUMN(F39)-1,FALSE),
                            IFERROR(VLOOKUP($A40,ARAMCO!$A:$E,COLUMN(F39)-1,FALSE),
                                IFERROR(VLOOKUP($A40,HALLIBURTON!$A:$E,COLUMN(F39)-1,FALSE),
                                    VLOOKUP($A40,Hal_Regional!$A:$E,COLUMN(F39)-1,FALSE)
                                )
                            )
                        )
                    )
                )
            )
        )
    ),
    "Not Found"
)</f>
        <v>1276939M2</v>
      </c>
    </row>
    <row r="41" spans="1:6" x14ac:dyDescent="0.25">
      <c r="A41" s="60" t="s">
        <v>9279</v>
      </c>
      <c r="B41" s="60">
        <f>IFERROR(
    IFERROR(VLOOKUP($A41,LSTK!$A:$E,COLUMN(B40),FALSE),
        IFERROR(VLOOKUP($A41,UR!$A:$E,COLUMN(B40),FALSE),
            IFERROR(VLOOKUP($A41,'L3'!$A:$E,COLUMN(B40),FALSE),
                IFERROR(VLOOKUP($A41,'L4'!$A:$E,COLUMN(B40),FALSE),
                    IFERROR(VLOOKUP($A41,WFD!$A:$E,COLUMN(B40),FALSE),
                        IFERROR(VLOOKUP($A41,ARDT!$A:$E,COLUMN(B40),FALSE),
                            IFERROR(VLOOKUP($A41,ARAMCO!$A:$E,COLUMN(B40),FALSE),
                                IFERROR(VLOOKUP($A41,HALLIBURTON!$A:$E,COLUMN(B40),FALSE),
                                    VLOOKUP($A41,Hal_Regional!$A:$E,COLUMN(B40),FALSE)
                                )
                            )
                        )
                    )
                )
            )
        )
    ),
    "Not Found"
)</f>
        <v>14462153</v>
      </c>
      <c r="C41" s="60" t="str">
        <f t="shared" si="1"/>
        <v>8.5 GT65RHs 1276939M2</v>
      </c>
      <c r="D41" s="60">
        <f>IFERROR(
    IFERROR(VLOOKUP($A41,LSTK!$A:$E,COLUMN(D40)-1,FALSE),
        IFERROR(VLOOKUP($A41,UR!$A:$E,COLUMN(D40)-1,FALSE),
            IFERROR(VLOOKUP($A41,'L3'!$A:$E,COLUMN(D40)-1,FALSE),
                IFERROR(VLOOKUP($A41,'L4'!$A:$E,COLUMN(D40)-1,FALSE),
                    IFERROR(VLOOKUP($A41,WFD!$A:$E,COLUMN(D40)-1,FALSE),
                        IFERROR(VLOOKUP($A41,ARDT!$A:$E,COLUMN(D40)-1,FALSE),
                            IFERROR(VLOOKUP($A41,ARAMCO!$A:$E,COLUMN(D40)-1,FALSE),
                                IFERROR(VLOOKUP($A41,HALLIBURTON!$A:$E,COLUMN(D40)-1,FALSE),
                                    VLOOKUP($A41,Hal_Regional!$A:$E,COLUMN(D40)-1,FALSE)
                                )
                            )
                        )
                    )
                )
            )
        )
    ),
    "Not Found"
)</f>
        <v>8.5</v>
      </c>
      <c r="E41" s="60" t="str">
        <f>IFERROR(
    IFERROR(VLOOKUP($A41,LSTK!$A:$E,COLUMN(E40)-1,FALSE),
        IFERROR(VLOOKUP($A41,UR!$A:$E,COLUMN(E40)-1,FALSE),
            IFERROR(VLOOKUP($A41,'L3'!$A:$E,COLUMN(E40)-1,FALSE),
                IFERROR(VLOOKUP($A41,'L4'!$A:$E,COLUMN(E40)-1,FALSE),
                    IFERROR(VLOOKUP($A41,WFD!$A:$E,COLUMN(E40)-1,FALSE),
                        IFERROR(VLOOKUP($A41,ARDT!$A:$E,COLUMN(E40)-1,FALSE),
                            IFERROR(VLOOKUP($A41,ARAMCO!$A:$E,COLUMN(E40)-1,FALSE),
                                IFERROR(VLOOKUP($A41,HALLIBURTON!$A:$E,COLUMN(E40)-1,FALSE),
                                    VLOOKUP($A41,Hal_Regional!$A:$E,COLUMN(E40)-1,FALSE)
                                )
                            )
                        )
                    )
                )
            )
        )
    ),
    "Not Found"
)</f>
        <v>GT65RHs</v>
      </c>
      <c r="F41" s="60" t="str">
        <f>IFERROR(
    IFERROR(VLOOKUP($A41,LSTK!$A:$E,COLUMN(F40)-1,FALSE),
        IFERROR(VLOOKUP($A41,UR!$A:$E,COLUMN(F40)-1,FALSE),
            IFERROR(VLOOKUP($A41,'L3'!$A:$E,COLUMN(F40)-1,FALSE),
                IFERROR(VLOOKUP($A41,'L4'!$A:$E,COLUMN(F40)-1,FALSE),
                    IFERROR(VLOOKUP($A41,WFD!$A:$E,COLUMN(F40)-1,FALSE),
                        IFERROR(VLOOKUP($A41,ARDT!$A:$E,COLUMN(F40)-1,FALSE),
                            IFERROR(VLOOKUP($A41,ARAMCO!$A:$E,COLUMN(F40)-1,FALSE),
                                IFERROR(VLOOKUP($A41,HALLIBURTON!$A:$E,COLUMN(F40)-1,FALSE),
                                    VLOOKUP($A41,Hal_Regional!$A:$E,COLUMN(F40)-1,FALSE)
                                )
                            )
                        )
                    )
                )
            )
        )
    ),
    "Not Found"
)</f>
        <v>1276939M2</v>
      </c>
    </row>
    <row r="42" spans="1:6" x14ac:dyDescent="0.25">
      <c r="A42" s="60" t="s">
        <v>9279</v>
      </c>
      <c r="B42" s="60">
        <f>IFERROR(
    IFERROR(VLOOKUP($A42,LSTK!$A:$E,COLUMN(B41),FALSE),
        IFERROR(VLOOKUP($A42,UR!$A:$E,COLUMN(B41),FALSE),
            IFERROR(VLOOKUP($A42,'L3'!$A:$E,COLUMN(B41),FALSE),
                IFERROR(VLOOKUP($A42,'L4'!$A:$E,COLUMN(B41),FALSE),
                    IFERROR(VLOOKUP($A42,WFD!$A:$E,COLUMN(B41),FALSE),
                        IFERROR(VLOOKUP($A42,ARDT!$A:$E,COLUMN(B41),FALSE),
                            IFERROR(VLOOKUP($A42,ARAMCO!$A:$E,COLUMN(B41),FALSE),
                                IFERROR(VLOOKUP($A42,HALLIBURTON!$A:$E,COLUMN(B41),FALSE),
                                    VLOOKUP($A42,Hal_Regional!$A:$E,COLUMN(B41),FALSE)
                                )
                            )
                        )
                    )
                )
            )
        )
    ),
    "Not Found"
)</f>
        <v>14462153</v>
      </c>
      <c r="C42" s="60" t="str">
        <f t="shared" si="1"/>
        <v>8.5 GT65RHs 1276939M2</v>
      </c>
      <c r="D42" s="60">
        <f>IFERROR(
    IFERROR(VLOOKUP($A42,LSTK!$A:$E,COLUMN(D41)-1,FALSE),
        IFERROR(VLOOKUP($A42,UR!$A:$E,COLUMN(D41)-1,FALSE),
            IFERROR(VLOOKUP($A42,'L3'!$A:$E,COLUMN(D41)-1,FALSE),
                IFERROR(VLOOKUP($A42,'L4'!$A:$E,COLUMN(D41)-1,FALSE),
                    IFERROR(VLOOKUP($A42,WFD!$A:$E,COLUMN(D41)-1,FALSE),
                        IFERROR(VLOOKUP($A42,ARDT!$A:$E,COLUMN(D41)-1,FALSE),
                            IFERROR(VLOOKUP($A42,ARAMCO!$A:$E,COLUMN(D41)-1,FALSE),
                                IFERROR(VLOOKUP($A42,HALLIBURTON!$A:$E,COLUMN(D41)-1,FALSE),
                                    VLOOKUP($A42,Hal_Regional!$A:$E,COLUMN(D41)-1,FALSE)
                                )
                            )
                        )
                    )
                )
            )
        )
    ),
    "Not Found"
)</f>
        <v>8.5</v>
      </c>
      <c r="E42" s="60" t="str">
        <f>IFERROR(
    IFERROR(VLOOKUP($A42,LSTK!$A:$E,COLUMN(E41)-1,FALSE),
        IFERROR(VLOOKUP($A42,UR!$A:$E,COLUMN(E41)-1,FALSE),
            IFERROR(VLOOKUP($A42,'L3'!$A:$E,COLUMN(E41)-1,FALSE),
                IFERROR(VLOOKUP($A42,'L4'!$A:$E,COLUMN(E41)-1,FALSE),
                    IFERROR(VLOOKUP($A42,WFD!$A:$E,COLUMN(E41)-1,FALSE),
                        IFERROR(VLOOKUP($A42,ARDT!$A:$E,COLUMN(E41)-1,FALSE),
                            IFERROR(VLOOKUP($A42,ARAMCO!$A:$E,COLUMN(E41)-1,FALSE),
                                IFERROR(VLOOKUP($A42,HALLIBURTON!$A:$E,COLUMN(E41)-1,FALSE),
                                    VLOOKUP($A42,Hal_Regional!$A:$E,COLUMN(E41)-1,FALSE)
                                )
                            )
                        )
                    )
                )
            )
        )
    ),
    "Not Found"
)</f>
        <v>GT65RHs</v>
      </c>
      <c r="F42" s="60" t="str">
        <f>IFERROR(
    IFERROR(VLOOKUP($A42,LSTK!$A:$E,COLUMN(F41)-1,FALSE),
        IFERROR(VLOOKUP($A42,UR!$A:$E,COLUMN(F41)-1,FALSE),
            IFERROR(VLOOKUP($A42,'L3'!$A:$E,COLUMN(F41)-1,FALSE),
                IFERROR(VLOOKUP($A42,'L4'!$A:$E,COLUMN(F41)-1,FALSE),
                    IFERROR(VLOOKUP($A42,WFD!$A:$E,COLUMN(F41)-1,FALSE),
                        IFERROR(VLOOKUP($A42,ARDT!$A:$E,COLUMN(F41)-1,FALSE),
                            IFERROR(VLOOKUP($A42,ARAMCO!$A:$E,COLUMN(F41)-1,FALSE),
                                IFERROR(VLOOKUP($A42,HALLIBURTON!$A:$E,COLUMN(F41)-1,FALSE),
                                    VLOOKUP($A42,Hal_Regional!$A:$E,COLUMN(F41)-1,FALSE)
                                )
                            )
                        )
                    )
                )
            )
        )
    ),
    "Not Found"
)</f>
        <v>1276939M2</v>
      </c>
    </row>
    <row r="43" spans="1:6" x14ac:dyDescent="0.25">
      <c r="A43" s="60" t="s">
        <v>9279</v>
      </c>
      <c r="B43" s="60">
        <f>IFERROR(
    IFERROR(VLOOKUP($A43,LSTK!$A:$E,COLUMN(B42),FALSE),
        IFERROR(VLOOKUP($A43,UR!$A:$E,COLUMN(B42),FALSE),
            IFERROR(VLOOKUP($A43,'L3'!$A:$E,COLUMN(B42),FALSE),
                IFERROR(VLOOKUP($A43,'L4'!$A:$E,COLUMN(B42),FALSE),
                    IFERROR(VLOOKUP($A43,WFD!$A:$E,COLUMN(B42),FALSE),
                        IFERROR(VLOOKUP($A43,ARDT!$A:$E,COLUMN(B42),FALSE),
                            IFERROR(VLOOKUP($A43,ARAMCO!$A:$E,COLUMN(B42),FALSE),
                                IFERROR(VLOOKUP($A43,HALLIBURTON!$A:$E,COLUMN(B42),FALSE),
                                    VLOOKUP($A43,Hal_Regional!$A:$E,COLUMN(B42),FALSE)
                                )
                            )
                        )
                    )
                )
            )
        )
    ),
    "Not Found"
)</f>
        <v>14462153</v>
      </c>
      <c r="C43" s="60" t="str">
        <f t="shared" si="1"/>
        <v>8.5 GT65RHs 1276939M2</v>
      </c>
      <c r="D43" s="60">
        <f>IFERROR(
    IFERROR(VLOOKUP($A43,LSTK!$A:$E,COLUMN(D42)-1,FALSE),
        IFERROR(VLOOKUP($A43,UR!$A:$E,COLUMN(D42)-1,FALSE),
            IFERROR(VLOOKUP($A43,'L3'!$A:$E,COLUMN(D42)-1,FALSE),
                IFERROR(VLOOKUP($A43,'L4'!$A:$E,COLUMN(D42)-1,FALSE),
                    IFERROR(VLOOKUP($A43,WFD!$A:$E,COLUMN(D42)-1,FALSE),
                        IFERROR(VLOOKUP($A43,ARDT!$A:$E,COLUMN(D42)-1,FALSE),
                            IFERROR(VLOOKUP($A43,ARAMCO!$A:$E,COLUMN(D42)-1,FALSE),
                                IFERROR(VLOOKUP($A43,HALLIBURTON!$A:$E,COLUMN(D42)-1,FALSE),
                                    VLOOKUP($A43,Hal_Regional!$A:$E,COLUMN(D42)-1,FALSE)
                                )
                            )
                        )
                    )
                )
            )
        )
    ),
    "Not Found"
)</f>
        <v>8.5</v>
      </c>
      <c r="E43" s="60" t="str">
        <f>IFERROR(
    IFERROR(VLOOKUP($A43,LSTK!$A:$E,COLUMN(E42)-1,FALSE),
        IFERROR(VLOOKUP($A43,UR!$A:$E,COLUMN(E42)-1,FALSE),
            IFERROR(VLOOKUP($A43,'L3'!$A:$E,COLUMN(E42)-1,FALSE),
                IFERROR(VLOOKUP($A43,'L4'!$A:$E,COLUMN(E42)-1,FALSE),
                    IFERROR(VLOOKUP($A43,WFD!$A:$E,COLUMN(E42)-1,FALSE),
                        IFERROR(VLOOKUP($A43,ARDT!$A:$E,COLUMN(E42)-1,FALSE),
                            IFERROR(VLOOKUP($A43,ARAMCO!$A:$E,COLUMN(E42)-1,FALSE),
                                IFERROR(VLOOKUP($A43,HALLIBURTON!$A:$E,COLUMN(E42)-1,FALSE),
                                    VLOOKUP($A43,Hal_Regional!$A:$E,COLUMN(E42)-1,FALSE)
                                )
                            )
                        )
                    )
                )
            )
        )
    ),
    "Not Found"
)</f>
        <v>GT65RHs</v>
      </c>
      <c r="F43" s="60" t="str">
        <f>IFERROR(
    IFERROR(VLOOKUP($A43,LSTK!$A:$E,COLUMN(F42)-1,FALSE),
        IFERROR(VLOOKUP($A43,UR!$A:$E,COLUMN(F42)-1,FALSE),
            IFERROR(VLOOKUP($A43,'L3'!$A:$E,COLUMN(F42)-1,FALSE),
                IFERROR(VLOOKUP($A43,'L4'!$A:$E,COLUMN(F42)-1,FALSE),
                    IFERROR(VLOOKUP($A43,WFD!$A:$E,COLUMN(F42)-1,FALSE),
                        IFERROR(VLOOKUP($A43,ARDT!$A:$E,COLUMN(F42)-1,FALSE),
                            IFERROR(VLOOKUP($A43,ARAMCO!$A:$E,COLUMN(F42)-1,FALSE),
                                IFERROR(VLOOKUP($A43,HALLIBURTON!$A:$E,COLUMN(F42)-1,FALSE),
                                    VLOOKUP($A43,Hal_Regional!$A:$E,COLUMN(F42)-1,FALSE)
                                )
                            )
                        )
                    )
                )
            )
        )
    ),
    "Not Found"
)</f>
        <v>1276939M2</v>
      </c>
    </row>
    <row r="44" spans="1:6" x14ac:dyDescent="0.25">
      <c r="A44" s="60" t="s">
        <v>9279</v>
      </c>
      <c r="B44" s="60">
        <f>IFERROR(
    IFERROR(VLOOKUP($A44,LSTK!$A:$E,COLUMN(B43),FALSE),
        IFERROR(VLOOKUP($A44,UR!$A:$E,COLUMN(B43),FALSE),
            IFERROR(VLOOKUP($A44,'L3'!$A:$E,COLUMN(B43),FALSE),
                IFERROR(VLOOKUP($A44,'L4'!$A:$E,COLUMN(B43),FALSE),
                    IFERROR(VLOOKUP($A44,WFD!$A:$E,COLUMN(B43),FALSE),
                        IFERROR(VLOOKUP($A44,ARDT!$A:$E,COLUMN(B43),FALSE),
                            IFERROR(VLOOKUP($A44,ARAMCO!$A:$E,COLUMN(B43),FALSE),
                                IFERROR(VLOOKUP($A44,HALLIBURTON!$A:$E,COLUMN(B43),FALSE),
                                    VLOOKUP($A44,Hal_Regional!$A:$E,COLUMN(B43),FALSE)
                                )
                            )
                        )
                    )
                )
            )
        )
    ),
    "Not Found"
)</f>
        <v>14462153</v>
      </c>
      <c r="C44" s="60" t="str">
        <f t="shared" si="1"/>
        <v>8.5 GT65RHs 1276939M2</v>
      </c>
      <c r="D44" s="60">
        <f>IFERROR(
    IFERROR(VLOOKUP($A44,LSTK!$A:$E,COLUMN(D43)-1,FALSE),
        IFERROR(VLOOKUP($A44,UR!$A:$E,COLUMN(D43)-1,FALSE),
            IFERROR(VLOOKUP($A44,'L3'!$A:$E,COLUMN(D43)-1,FALSE),
                IFERROR(VLOOKUP($A44,'L4'!$A:$E,COLUMN(D43)-1,FALSE),
                    IFERROR(VLOOKUP($A44,WFD!$A:$E,COLUMN(D43)-1,FALSE),
                        IFERROR(VLOOKUP($A44,ARDT!$A:$E,COLUMN(D43)-1,FALSE),
                            IFERROR(VLOOKUP($A44,ARAMCO!$A:$E,COLUMN(D43)-1,FALSE),
                                IFERROR(VLOOKUP($A44,HALLIBURTON!$A:$E,COLUMN(D43)-1,FALSE),
                                    VLOOKUP($A44,Hal_Regional!$A:$E,COLUMN(D43)-1,FALSE)
                                )
                            )
                        )
                    )
                )
            )
        )
    ),
    "Not Found"
)</f>
        <v>8.5</v>
      </c>
      <c r="E44" s="60" t="str">
        <f>IFERROR(
    IFERROR(VLOOKUP($A44,LSTK!$A:$E,COLUMN(E43)-1,FALSE),
        IFERROR(VLOOKUP($A44,UR!$A:$E,COLUMN(E43)-1,FALSE),
            IFERROR(VLOOKUP($A44,'L3'!$A:$E,COLUMN(E43)-1,FALSE),
                IFERROR(VLOOKUP($A44,'L4'!$A:$E,COLUMN(E43)-1,FALSE),
                    IFERROR(VLOOKUP($A44,WFD!$A:$E,COLUMN(E43)-1,FALSE),
                        IFERROR(VLOOKUP($A44,ARDT!$A:$E,COLUMN(E43)-1,FALSE),
                            IFERROR(VLOOKUP($A44,ARAMCO!$A:$E,COLUMN(E43)-1,FALSE),
                                IFERROR(VLOOKUP($A44,HALLIBURTON!$A:$E,COLUMN(E43)-1,FALSE),
                                    VLOOKUP($A44,Hal_Regional!$A:$E,COLUMN(E43)-1,FALSE)
                                )
                            )
                        )
                    )
                )
            )
        )
    ),
    "Not Found"
)</f>
        <v>GT65RHs</v>
      </c>
      <c r="F44" s="60" t="str">
        <f>IFERROR(
    IFERROR(VLOOKUP($A44,LSTK!$A:$E,COLUMN(F43)-1,FALSE),
        IFERROR(VLOOKUP($A44,UR!$A:$E,COLUMN(F43)-1,FALSE),
            IFERROR(VLOOKUP($A44,'L3'!$A:$E,COLUMN(F43)-1,FALSE),
                IFERROR(VLOOKUP($A44,'L4'!$A:$E,COLUMN(F43)-1,FALSE),
                    IFERROR(VLOOKUP($A44,WFD!$A:$E,COLUMN(F43)-1,FALSE),
                        IFERROR(VLOOKUP($A44,ARDT!$A:$E,COLUMN(F43)-1,FALSE),
                            IFERROR(VLOOKUP($A44,ARAMCO!$A:$E,COLUMN(F43)-1,FALSE),
                                IFERROR(VLOOKUP($A44,HALLIBURTON!$A:$E,COLUMN(F43)-1,FALSE),
                                    VLOOKUP($A44,Hal_Regional!$A:$E,COLUMN(F43)-1,FALSE)
                                )
                            )
                        )
                    )
                )
            )
        )
    ),
    "Not Found"
)</f>
        <v>1276939M2</v>
      </c>
    </row>
    <row r="45" spans="1:6" x14ac:dyDescent="0.25">
      <c r="A45" s="60" t="s">
        <v>9280</v>
      </c>
      <c r="B45" s="60">
        <f>IFERROR(
    IFERROR(VLOOKUP($A45,LSTK!$A:$E,COLUMN(B44),FALSE),
        IFERROR(VLOOKUP($A45,UR!$A:$E,COLUMN(B44),FALSE),
            IFERROR(VLOOKUP($A45,'L3'!$A:$E,COLUMN(B44),FALSE),
                IFERROR(VLOOKUP($A45,'L4'!$A:$E,COLUMN(B44),FALSE),
                    IFERROR(VLOOKUP($A45,WFD!$A:$E,COLUMN(B44),FALSE),
                        IFERROR(VLOOKUP($A45,ARDT!$A:$E,COLUMN(B44),FALSE),
                            IFERROR(VLOOKUP($A45,ARAMCO!$A:$E,COLUMN(B44),FALSE),
                                IFERROR(VLOOKUP($A45,HALLIBURTON!$A:$E,COLUMN(B44),FALSE),
                                    VLOOKUP($A45,Hal_Regional!$A:$E,COLUMN(B44),FALSE)
                                )
                            )
                        )
                    )
                )
            )
        )
    ),
    "Not Found"
)</f>
        <v>14476927</v>
      </c>
      <c r="C45" s="60" t="str">
        <f t="shared" si="1"/>
        <v>8.375 HD65DK 2019414</v>
      </c>
      <c r="D45" s="60">
        <f>IFERROR(
    IFERROR(VLOOKUP($A45,LSTK!$A:$E,COLUMN(D44)-1,FALSE),
        IFERROR(VLOOKUP($A45,UR!$A:$E,COLUMN(D44)-1,FALSE),
            IFERROR(VLOOKUP($A45,'L3'!$A:$E,COLUMN(D44)-1,FALSE),
                IFERROR(VLOOKUP($A45,'L4'!$A:$E,COLUMN(D44)-1,FALSE),
                    IFERROR(VLOOKUP($A45,WFD!$A:$E,COLUMN(D44)-1,FALSE),
                        IFERROR(VLOOKUP($A45,ARDT!$A:$E,COLUMN(D44)-1,FALSE),
                            IFERROR(VLOOKUP($A45,ARAMCO!$A:$E,COLUMN(D44)-1,FALSE),
                                IFERROR(VLOOKUP($A45,HALLIBURTON!$A:$E,COLUMN(D44)-1,FALSE),
                                    VLOOKUP($A45,Hal_Regional!$A:$E,COLUMN(D44)-1,FALSE)
                                )
                            )
                        )
                    )
                )
            )
        )
    ),
    "Not Found"
)</f>
        <v>8.375</v>
      </c>
      <c r="E45" s="60" t="str">
        <f>IFERROR(
    IFERROR(VLOOKUP($A45,LSTK!$A:$E,COLUMN(E44)-1,FALSE),
        IFERROR(VLOOKUP($A45,UR!$A:$E,COLUMN(E44)-1,FALSE),
            IFERROR(VLOOKUP($A45,'L3'!$A:$E,COLUMN(E44)-1,FALSE),
                IFERROR(VLOOKUP($A45,'L4'!$A:$E,COLUMN(E44)-1,FALSE),
                    IFERROR(VLOOKUP($A45,WFD!$A:$E,COLUMN(E44)-1,FALSE),
                        IFERROR(VLOOKUP($A45,ARDT!$A:$E,COLUMN(E44)-1,FALSE),
                            IFERROR(VLOOKUP($A45,ARAMCO!$A:$E,COLUMN(E44)-1,FALSE),
                                IFERROR(VLOOKUP($A45,HALLIBURTON!$A:$E,COLUMN(E44)-1,FALSE),
                                    VLOOKUP($A45,Hal_Regional!$A:$E,COLUMN(E44)-1,FALSE)
                                )
                            )
                        )
                    )
                )
            )
        )
    ),
    "Not Found"
)</f>
        <v>HD65DK</v>
      </c>
      <c r="F45" s="60">
        <f>IFERROR(
    IFERROR(VLOOKUP($A45,LSTK!$A:$E,COLUMN(F44)-1,FALSE),
        IFERROR(VLOOKUP($A45,UR!$A:$E,COLUMN(F44)-1,FALSE),
            IFERROR(VLOOKUP($A45,'L3'!$A:$E,COLUMN(F44)-1,FALSE),
                IFERROR(VLOOKUP($A45,'L4'!$A:$E,COLUMN(F44)-1,FALSE),
                    IFERROR(VLOOKUP($A45,WFD!$A:$E,COLUMN(F44)-1,FALSE),
                        IFERROR(VLOOKUP($A45,ARDT!$A:$E,COLUMN(F44)-1,FALSE),
                            IFERROR(VLOOKUP($A45,ARAMCO!$A:$E,COLUMN(F44)-1,FALSE),
                                IFERROR(VLOOKUP($A45,HALLIBURTON!$A:$E,COLUMN(F44)-1,FALSE),
                                    VLOOKUP($A45,Hal_Regional!$A:$E,COLUMN(F44)-1,FALSE)
                                )
                            )
                        )
                    )
                )
            )
        )
    ),
    "Not Found"
)</f>
        <v>2019414</v>
      </c>
    </row>
    <row r="46" spans="1:6" x14ac:dyDescent="0.25">
      <c r="A46" s="60" t="s">
        <v>9280</v>
      </c>
      <c r="B46" s="60">
        <f>IFERROR(
    IFERROR(VLOOKUP($A46,LSTK!$A:$E,COLUMN(B45),FALSE),
        IFERROR(VLOOKUP($A46,UR!$A:$E,COLUMN(B45),FALSE),
            IFERROR(VLOOKUP($A46,'L3'!$A:$E,COLUMN(B45),FALSE),
                IFERROR(VLOOKUP($A46,'L4'!$A:$E,COLUMN(B45),FALSE),
                    IFERROR(VLOOKUP($A46,WFD!$A:$E,COLUMN(B45),FALSE),
                        IFERROR(VLOOKUP($A46,ARDT!$A:$E,COLUMN(B45),FALSE),
                            IFERROR(VLOOKUP($A46,ARAMCO!$A:$E,COLUMN(B45),FALSE),
                                IFERROR(VLOOKUP($A46,HALLIBURTON!$A:$E,COLUMN(B45),FALSE),
                                    VLOOKUP($A46,Hal_Regional!$A:$E,COLUMN(B45),FALSE)
                                )
                            )
                        )
                    )
                )
            )
        )
    ),
    "Not Found"
)</f>
        <v>14476927</v>
      </c>
      <c r="C46" s="60" t="str">
        <f t="shared" si="1"/>
        <v>8.375 HD65DK 2019414</v>
      </c>
      <c r="D46" s="60">
        <f>IFERROR(
    IFERROR(VLOOKUP($A46,LSTK!$A:$E,COLUMN(D45)-1,FALSE),
        IFERROR(VLOOKUP($A46,UR!$A:$E,COLUMN(D45)-1,FALSE),
            IFERROR(VLOOKUP($A46,'L3'!$A:$E,COLUMN(D45)-1,FALSE),
                IFERROR(VLOOKUP($A46,'L4'!$A:$E,COLUMN(D45)-1,FALSE),
                    IFERROR(VLOOKUP($A46,WFD!$A:$E,COLUMN(D45)-1,FALSE),
                        IFERROR(VLOOKUP($A46,ARDT!$A:$E,COLUMN(D45)-1,FALSE),
                            IFERROR(VLOOKUP($A46,ARAMCO!$A:$E,COLUMN(D45)-1,FALSE),
                                IFERROR(VLOOKUP($A46,HALLIBURTON!$A:$E,COLUMN(D45)-1,FALSE),
                                    VLOOKUP($A46,Hal_Regional!$A:$E,COLUMN(D45)-1,FALSE)
                                )
                            )
                        )
                    )
                )
            )
        )
    ),
    "Not Found"
)</f>
        <v>8.375</v>
      </c>
      <c r="E46" s="60" t="str">
        <f>IFERROR(
    IFERROR(VLOOKUP($A46,LSTK!$A:$E,COLUMN(E45)-1,FALSE),
        IFERROR(VLOOKUP($A46,UR!$A:$E,COLUMN(E45)-1,FALSE),
            IFERROR(VLOOKUP($A46,'L3'!$A:$E,COLUMN(E45)-1,FALSE),
                IFERROR(VLOOKUP($A46,'L4'!$A:$E,COLUMN(E45)-1,FALSE),
                    IFERROR(VLOOKUP($A46,WFD!$A:$E,COLUMN(E45)-1,FALSE),
                        IFERROR(VLOOKUP($A46,ARDT!$A:$E,COLUMN(E45)-1,FALSE),
                            IFERROR(VLOOKUP($A46,ARAMCO!$A:$E,COLUMN(E45)-1,FALSE),
                                IFERROR(VLOOKUP($A46,HALLIBURTON!$A:$E,COLUMN(E45)-1,FALSE),
                                    VLOOKUP($A46,Hal_Regional!$A:$E,COLUMN(E45)-1,FALSE)
                                )
                            )
                        )
                    )
                )
            )
        )
    ),
    "Not Found"
)</f>
        <v>HD65DK</v>
      </c>
      <c r="F46" s="60">
        <f>IFERROR(
    IFERROR(VLOOKUP($A46,LSTK!$A:$E,COLUMN(F45)-1,FALSE),
        IFERROR(VLOOKUP($A46,UR!$A:$E,COLUMN(F45)-1,FALSE),
            IFERROR(VLOOKUP($A46,'L3'!$A:$E,COLUMN(F45)-1,FALSE),
                IFERROR(VLOOKUP($A46,'L4'!$A:$E,COLUMN(F45)-1,FALSE),
                    IFERROR(VLOOKUP($A46,WFD!$A:$E,COLUMN(F45)-1,FALSE),
                        IFERROR(VLOOKUP($A46,ARDT!$A:$E,COLUMN(F45)-1,FALSE),
                            IFERROR(VLOOKUP($A46,ARAMCO!$A:$E,COLUMN(F45)-1,FALSE),
                                IFERROR(VLOOKUP($A46,HALLIBURTON!$A:$E,COLUMN(F45)-1,FALSE),
                                    VLOOKUP($A46,Hal_Regional!$A:$E,COLUMN(F45)-1,FALSE)
                                )
                            )
                        )
                    )
                )
            )
        )
    ),
    "Not Found"
)</f>
        <v>2019414</v>
      </c>
    </row>
    <row r="47" spans="1:6" x14ac:dyDescent="0.25">
      <c r="A47" s="60" t="s">
        <v>9280</v>
      </c>
      <c r="B47" s="60">
        <f>IFERROR(
    IFERROR(VLOOKUP($A47,LSTK!$A:$E,COLUMN(B46),FALSE),
        IFERROR(VLOOKUP($A47,UR!$A:$E,COLUMN(B46),FALSE),
            IFERROR(VLOOKUP($A47,'L3'!$A:$E,COLUMN(B46),FALSE),
                IFERROR(VLOOKUP($A47,'L4'!$A:$E,COLUMN(B46),FALSE),
                    IFERROR(VLOOKUP($A47,WFD!$A:$E,COLUMN(B46),FALSE),
                        IFERROR(VLOOKUP($A47,ARDT!$A:$E,COLUMN(B46),FALSE),
                            IFERROR(VLOOKUP($A47,ARAMCO!$A:$E,COLUMN(B46),FALSE),
                                IFERROR(VLOOKUP($A47,HALLIBURTON!$A:$E,COLUMN(B46),FALSE),
                                    VLOOKUP($A47,Hal_Regional!$A:$E,COLUMN(B46),FALSE)
                                )
                            )
                        )
                    )
                )
            )
        )
    ),
    "Not Found"
)</f>
        <v>14476927</v>
      </c>
      <c r="C47" s="60" t="str">
        <f t="shared" si="1"/>
        <v>8.375 HD65DK 2019414</v>
      </c>
      <c r="D47" s="60">
        <f>IFERROR(
    IFERROR(VLOOKUP($A47,LSTK!$A:$E,COLUMN(D46)-1,FALSE),
        IFERROR(VLOOKUP($A47,UR!$A:$E,COLUMN(D46)-1,FALSE),
            IFERROR(VLOOKUP($A47,'L3'!$A:$E,COLUMN(D46)-1,FALSE),
                IFERROR(VLOOKUP($A47,'L4'!$A:$E,COLUMN(D46)-1,FALSE),
                    IFERROR(VLOOKUP($A47,WFD!$A:$E,COLUMN(D46)-1,FALSE),
                        IFERROR(VLOOKUP($A47,ARDT!$A:$E,COLUMN(D46)-1,FALSE),
                            IFERROR(VLOOKUP($A47,ARAMCO!$A:$E,COLUMN(D46)-1,FALSE),
                                IFERROR(VLOOKUP($A47,HALLIBURTON!$A:$E,COLUMN(D46)-1,FALSE),
                                    VLOOKUP($A47,Hal_Regional!$A:$E,COLUMN(D46)-1,FALSE)
                                )
                            )
                        )
                    )
                )
            )
        )
    ),
    "Not Found"
)</f>
        <v>8.375</v>
      </c>
      <c r="E47" s="60" t="str">
        <f>IFERROR(
    IFERROR(VLOOKUP($A47,LSTK!$A:$E,COLUMN(E46)-1,FALSE),
        IFERROR(VLOOKUP($A47,UR!$A:$E,COLUMN(E46)-1,FALSE),
            IFERROR(VLOOKUP($A47,'L3'!$A:$E,COLUMN(E46)-1,FALSE),
                IFERROR(VLOOKUP($A47,'L4'!$A:$E,COLUMN(E46)-1,FALSE),
                    IFERROR(VLOOKUP($A47,WFD!$A:$E,COLUMN(E46)-1,FALSE),
                        IFERROR(VLOOKUP($A47,ARDT!$A:$E,COLUMN(E46)-1,FALSE),
                            IFERROR(VLOOKUP($A47,ARAMCO!$A:$E,COLUMN(E46)-1,FALSE),
                                IFERROR(VLOOKUP($A47,HALLIBURTON!$A:$E,COLUMN(E46)-1,FALSE),
                                    VLOOKUP($A47,Hal_Regional!$A:$E,COLUMN(E46)-1,FALSE)
                                )
                            )
                        )
                    )
                )
            )
        )
    ),
    "Not Found"
)</f>
        <v>HD65DK</v>
      </c>
      <c r="F47" s="60">
        <f>IFERROR(
    IFERROR(VLOOKUP($A47,LSTK!$A:$E,COLUMN(F46)-1,FALSE),
        IFERROR(VLOOKUP($A47,UR!$A:$E,COLUMN(F46)-1,FALSE),
            IFERROR(VLOOKUP($A47,'L3'!$A:$E,COLUMN(F46)-1,FALSE),
                IFERROR(VLOOKUP($A47,'L4'!$A:$E,COLUMN(F46)-1,FALSE),
                    IFERROR(VLOOKUP($A47,WFD!$A:$E,COLUMN(F46)-1,FALSE),
                        IFERROR(VLOOKUP($A47,ARDT!$A:$E,COLUMN(F46)-1,FALSE),
                            IFERROR(VLOOKUP($A47,ARAMCO!$A:$E,COLUMN(F46)-1,FALSE),
                                IFERROR(VLOOKUP($A47,HALLIBURTON!$A:$E,COLUMN(F46)-1,FALSE),
                                    VLOOKUP($A47,Hal_Regional!$A:$E,COLUMN(F46)-1,FALSE)
                                )
                            )
                        )
                    )
                )
            )
        )
    ),
    "Not Found"
)</f>
        <v>2019414</v>
      </c>
    </row>
    <row r="48" spans="1:6" x14ac:dyDescent="0.25">
      <c r="A48" s="60" t="s">
        <v>9280</v>
      </c>
      <c r="B48" s="60">
        <f>IFERROR(
    IFERROR(VLOOKUP($A48,LSTK!$A:$E,COLUMN(B47),FALSE),
        IFERROR(VLOOKUP($A48,UR!$A:$E,COLUMN(B47),FALSE),
            IFERROR(VLOOKUP($A48,'L3'!$A:$E,COLUMN(B47),FALSE),
                IFERROR(VLOOKUP($A48,'L4'!$A:$E,COLUMN(B47),FALSE),
                    IFERROR(VLOOKUP($A48,WFD!$A:$E,COLUMN(B47),FALSE),
                        IFERROR(VLOOKUP($A48,ARDT!$A:$E,COLUMN(B47),FALSE),
                            IFERROR(VLOOKUP($A48,ARAMCO!$A:$E,COLUMN(B47),FALSE),
                                IFERROR(VLOOKUP($A48,HALLIBURTON!$A:$E,COLUMN(B47),FALSE),
                                    VLOOKUP($A48,Hal_Regional!$A:$E,COLUMN(B47),FALSE)
                                )
                            )
                        )
                    )
                )
            )
        )
    ),
    "Not Found"
)</f>
        <v>14476927</v>
      </c>
      <c r="C48" s="60" t="str">
        <f t="shared" si="1"/>
        <v>8.375 HD65DK 2019414</v>
      </c>
      <c r="D48" s="60">
        <f>IFERROR(
    IFERROR(VLOOKUP($A48,LSTK!$A:$E,COLUMN(D47)-1,FALSE),
        IFERROR(VLOOKUP($A48,UR!$A:$E,COLUMN(D47)-1,FALSE),
            IFERROR(VLOOKUP($A48,'L3'!$A:$E,COLUMN(D47)-1,FALSE),
                IFERROR(VLOOKUP($A48,'L4'!$A:$E,COLUMN(D47)-1,FALSE),
                    IFERROR(VLOOKUP($A48,WFD!$A:$E,COLUMN(D47)-1,FALSE),
                        IFERROR(VLOOKUP($A48,ARDT!$A:$E,COLUMN(D47)-1,FALSE),
                            IFERROR(VLOOKUP($A48,ARAMCO!$A:$E,COLUMN(D47)-1,FALSE),
                                IFERROR(VLOOKUP($A48,HALLIBURTON!$A:$E,COLUMN(D47)-1,FALSE),
                                    VLOOKUP($A48,Hal_Regional!$A:$E,COLUMN(D47)-1,FALSE)
                                )
                            )
                        )
                    )
                )
            )
        )
    ),
    "Not Found"
)</f>
        <v>8.375</v>
      </c>
      <c r="E48" s="60" t="str">
        <f>IFERROR(
    IFERROR(VLOOKUP($A48,LSTK!$A:$E,COLUMN(E47)-1,FALSE),
        IFERROR(VLOOKUP($A48,UR!$A:$E,COLUMN(E47)-1,FALSE),
            IFERROR(VLOOKUP($A48,'L3'!$A:$E,COLUMN(E47)-1,FALSE),
                IFERROR(VLOOKUP($A48,'L4'!$A:$E,COLUMN(E47)-1,FALSE),
                    IFERROR(VLOOKUP($A48,WFD!$A:$E,COLUMN(E47)-1,FALSE),
                        IFERROR(VLOOKUP($A48,ARDT!$A:$E,COLUMN(E47)-1,FALSE),
                            IFERROR(VLOOKUP($A48,ARAMCO!$A:$E,COLUMN(E47)-1,FALSE),
                                IFERROR(VLOOKUP($A48,HALLIBURTON!$A:$E,COLUMN(E47)-1,FALSE),
                                    VLOOKUP($A48,Hal_Regional!$A:$E,COLUMN(E47)-1,FALSE)
                                )
                            )
                        )
                    )
                )
            )
        )
    ),
    "Not Found"
)</f>
        <v>HD65DK</v>
      </c>
      <c r="F48" s="60">
        <f>IFERROR(
    IFERROR(VLOOKUP($A48,LSTK!$A:$E,COLUMN(F47)-1,FALSE),
        IFERROR(VLOOKUP($A48,UR!$A:$E,COLUMN(F47)-1,FALSE),
            IFERROR(VLOOKUP($A48,'L3'!$A:$E,COLUMN(F47)-1,FALSE),
                IFERROR(VLOOKUP($A48,'L4'!$A:$E,COLUMN(F47)-1,FALSE),
                    IFERROR(VLOOKUP($A48,WFD!$A:$E,COLUMN(F47)-1,FALSE),
                        IFERROR(VLOOKUP($A48,ARDT!$A:$E,COLUMN(F47)-1,FALSE),
                            IFERROR(VLOOKUP($A48,ARAMCO!$A:$E,COLUMN(F47)-1,FALSE),
                                IFERROR(VLOOKUP($A48,HALLIBURTON!$A:$E,COLUMN(F47)-1,FALSE),
                                    VLOOKUP($A48,Hal_Regional!$A:$E,COLUMN(F47)-1,FALSE)
                                )
                            )
                        )
                    )
                )
            )
        )
    ),
    "Not Found"
)</f>
        <v>2019414</v>
      </c>
    </row>
    <row r="49" spans="1:6" x14ac:dyDescent="0.25">
      <c r="A49" s="60" t="s">
        <v>9280</v>
      </c>
      <c r="B49" s="60">
        <f>IFERROR(
    IFERROR(VLOOKUP($A49,LSTK!$A:$E,COLUMN(B48),FALSE),
        IFERROR(VLOOKUP($A49,UR!$A:$E,COLUMN(B48),FALSE),
            IFERROR(VLOOKUP($A49,'L3'!$A:$E,COLUMN(B48),FALSE),
                IFERROR(VLOOKUP($A49,'L4'!$A:$E,COLUMN(B48),FALSE),
                    IFERROR(VLOOKUP($A49,WFD!$A:$E,COLUMN(B48),FALSE),
                        IFERROR(VLOOKUP($A49,ARDT!$A:$E,COLUMN(B48),FALSE),
                            IFERROR(VLOOKUP($A49,ARAMCO!$A:$E,COLUMN(B48),FALSE),
                                IFERROR(VLOOKUP($A49,HALLIBURTON!$A:$E,COLUMN(B48),FALSE),
                                    VLOOKUP($A49,Hal_Regional!$A:$E,COLUMN(B48),FALSE)
                                )
                            )
                        )
                    )
                )
            )
        )
    ),
    "Not Found"
)</f>
        <v>14476927</v>
      </c>
      <c r="C49" s="60" t="str">
        <f t="shared" si="1"/>
        <v>8.375 HD65DK 2019414</v>
      </c>
      <c r="D49" s="60">
        <f>IFERROR(
    IFERROR(VLOOKUP($A49,LSTK!$A:$E,COLUMN(D48)-1,FALSE),
        IFERROR(VLOOKUP($A49,UR!$A:$E,COLUMN(D48)-1,FALSE),
            IFERROR(VLOOKUP($A49,'L3'!$A:$E,COLUMN(D48)-1,FALSE),
                IFERROR(VLOOKUP($A49,'L4'!$A:$E,COLUMN(D48)-1,FALSE),
                    IFERROR(VLOOKUP($A49,WFD!$A:$E,COLUMN(D48)-1,FALSE),
                        IFERROR(VLOOKUP($A49,ARDT!$A:$E,COLUMN(D48)-1,FALSE),
                            IFERROR(VLOOKUP($A49,ARAMCO!$A:$E,COLUMN(D48)-1,FALSE),
                                IFERROR(VLOOKUP($A49,HALLIBURTON!$A:$E,COLUMN(D48)-1,FALSE),
                                    VLOOKUP($A49,Hal_Regional!$A:$E,COLUMN(D48)-1,FALSE)
                                )
                            )
                        )
                    )
                )
            )
        )
    ),
    "Not Found"
)</f>
        <v>8.375</v>
      </c>
      <c r="E49" s="60" t="str">
        <f>IFERROR(
    IFERROR(VLOOKUP($A49,LSTK!$A:$E,COLUMN(E48)-1,FALSE),
        IFERROR(VLOOKUP($A49,UR!$A:$E,COLUMN(E48)-1,FALSE),
            IFERROR(VLOOKUP($A49,'L3'!$A:$E,COLUMN(E48)-1,FALSE),
                IFERROR(VLOOKUP($A49,'L4'!$A:$E,COLUMN(E48)-1,FALSE),
                    IFERROR(VLOOKUP($A49,WFD!$A:$E,COLUMN(E48)-1,FALSE),
                        IFERROR(VLOOKUP($A49,ARDT!$A:$E,COLUMN(E48)-1,FALSE),
                            IFERROR(VLOOKUP($A49,ARAMCO!$A:$E,COLUMN(E48)-1,FALSE),
                                IFERROR(VLOOKUP($A49,HALLIBURTON!$A:$E,COLUMN(E48)-1,FALSE),
                                    VLOOKUP($A49,Hal_Regional!$A:$E,COLUMN(E48)-1,FALSE)
                                )
                            )
                        )
                    )
                )
            )
        )
    ),
    "Not Found"
)</f>
        <v>HD65DK</v>
      </c>
      <c r="F49" s="60">
        <f>IFERROR(
    IFERROR(VLOOKUP($A49,LSTK!$A:$E,COLUMN(F48)-1,FALSE),
        IFERROR(VLOOKUP($A49,UR!$A:$E,COLUMN(F48)-1,FALSE),
            IFERROR(VLOOKUP($A49,'L3'!$A:$E,COLUMN(F48)-1,FALSE),
                IFERROR(VLOOKUP($A49,'L4'!$A:$E,COLUMN(F48)-1,FALSE),
                    IFERROR(VLOOKUP($A49,WFD!$A:$E,COLUMN(F48)-1,FALSE),
                        IFERROR(VLOOKUP($A49,ARDT!$A:$E,COLUMN(F48)-1,FALSE),
                            IFERROR(VLOOKUP($A49,ARAMCO!$A:$E,COLUMN(F48)-1,FALSE),
                                IFERROR(VLOOKUP($A49,HALLIBURTON!$A:$E,COLUMN(F48)-1,FALSE),
                                    VLOOKUP($A49,Hal_Regional!$A:$E,COLUMN(F48)-1,FALSE)
                                )
                            )
                        )
                    )
                )
            )
        )
    ),
    "Not Found"
)</f>
        <v>2019414</v>
      </c>
    </row>
    <row r="50" spans="1:6" x14ac:dyDescent="0.25">
      <c r="A50" s="60" t="s">
        <v>9280</v>
      </c>
      <c r="B50" s="60">
        <f>IFERROR(
    IFERROR(VLOOKUP($A50,LSTK!$A:$E,COLUMN(B49),FALSE),
        IFERROR(VLOOKUP($A50,UR!$A:$E,COLUMN(B49),FALSE),
            IFERROR(VLOOKUP($A50,'L3'!$A:$E,COLUMN(B49),FALSE),
                IFERROR(VLOOKUP($A50,'L4'!$A:$E,COLUMN(B49),FALSE),
                    IFERROR(VLOOKUP($A50,WFD!$A:$E,COLUMN(B49),FALSE),
                        IFERROR(VLOOKUP($A50,ARDT!$A:$E,COLUMN(B49),FALSE),
                            IFERROR(VLOOKUP($A50,ARAMCO!$A:$E,COLUMN(B49),FALSE),
                                IFERROR(VLOOKUP($A50,HALLIBURTON!$A:$E,COLUMN(B49),FALSE),
                                    VLOOKUP($A50,Hal_Regional!$A:$E,COLUMN(B49),FALSE)
                                )
                            )
                        )
                    )
                )
            )
        )
    ),
    "Not Found"
)</f>
        <v>14476927</v>
      </c>
      <c r="C50" s="60" t="str">
        <f t="shared" si="1"/>
        <v>8.375 HD65DK 2019414</v>
      </c>
      <c r="D50" s="60">
        <f>IFERROR(
    IFERROR(VLOOKUP($A50,LSTK!$A:$E,COLUMN(D49)-1,FALSE),
        IFERROR(VLOOKUP($A50,UR!$A:$E,COLUMN(D49)-1,FALSE),
            IFERROR(VLOOKUP($A50,'L3'!$A:$E,COLUMN(D49)-1,FALSE),
                IFERROR(VLOOKUP($A50,'L4'!$A:$E,COLUMN(D49)-1,FALSE),
                    IFERROR(VLOOKUP($A50,WFD!$A:$E,COLUMN(D49)-1,FALSE),
                        IFERROR(VLOOKUP($A50,ARDT!$A:$E,COLUMN(D49)-1,FALSE),
                            IFERROR(VLOOKUP($A50,ARAMCO!$A:$E,COLUMN(D49)-1,FALSE),
                                IFERROR(VLOOKUP($A50,HALLIBURTON!$A:$E,COLUMN(D49)-1,FALSE),
                                    VLOOKUP($A50,Hal_Regional!$A:$E,COLUMN(D49)-1,FALSE)
                                )
                            )
                        )
                    )
                )
            )
        )
    ),
    "Not Found"
)</f>
        <v>8.375</v>
      </c>
      <c r="E50" s="60" t="str">
        <f>IFERROR(
    IFERROR(VLOOKUP($A50,LSTK!$A:$E,COLUMN(E49)-1,FALSE),
        IFERROR(VLOOKUP($A50,UR!$A:$E,COLUMN(E49)-1,FALSE),
            IFERROR(VLOOKUP($A50,'L3'!$A:$E,COLUMN(E49)-1,FALSE),
                IFERROR(VLOOKUP($A50,'L4'!$A:$E,COLUMN(E49)-1,FALSE),
                    IFERROR(VLOOKUP($A50,WFD!$A:$E,COLUMN(E49)-1,FALSE),
                        IFERROR(VLOOKUP($A50,ARDT!$A:$E,COLUMN(E49)-1,FALSE),
                            IFERROR(VLOOKUP($A50,ARAMCO!$A:$E,COLUMN(E49)-1,FALSE),
                                IFERROR(VLOOKUP($A50,HALLIBURTON!$A:$E,COLUMN(E49)-1,FALSE),
                                    VLOOKUP($A50,Hal_Regional!$A:$E,COLUMN(E49)-1,FALSE)
                                )
                            )
                        )
                    )
                )
            )
        )
    ),
    "Not Found"
)</f>
        <v>HD65DK</v>
      </c>
      <c r="F50" s="60">
        <f>IFERROR(
    IFERROR(VLOOKUP($A50,LSTK!$A:$E,COLUMN(F49)-1,FALSE),
        IFERROR(VLOOKUP($A50,UR!$A:$E,COLUMN(F49)-1,FALSE),
            IFERROR(VLOOKUP($A50,'L3'!$A:$E,COLUMN(F49)-1,FALSE),
                IFERROR(VLOOKUP($A50,'L4'!$A:$E,COLUMN(F49)-1,FALSE),
                    IFERROR(VLOOKUP($A50,WFD!$A:$E,COLUMN(F49)-1,FALSE),
                        IFERROR(VLOOKUP($A50,ARDT!$A:$E,COLUMN(F49)-1,FALSE),
                            IFERROR(VLOOKUP($A50,ARAMCO!$A:$E,COLUMN(F49)-1,FALSE),
                                IFERROR(VLOOKUP($A50,HALLIBURTON!$A:$E,COLUMN(F49)-1,FALSE),
                                    VLOOKUP($A50,Hal_Regional!$A:$E,COLUMN(F49)-1,FALSE)
                                )
                            )
                        )
                    )
                )
            )
        )
    ),
    "Not Found"
)</f>
        <v>2019414</v>
      </c>
    </row>
    <row r="51" spans="1:6" x14ac:dyDescent="0.25">
      <c r="A51" s="60" t="s">
        <v>9232</v>
      </c>
      <c r="B51" s="60" t="str">
        <f>IFERROR(
    IFERROR(VLOOKUP($A51,LSTK!$A:$E,COLUMN(B50),FALSE),
        IFERROR(VLOOKUP($A51,UR!$A:$E,COLUMN(B50),FALSE),
            IFERROR(VLOOKUP($A51,'L3'!$A:$E,COLUMN(B50),FALSE),
                IFERROR(VLOOKUP($A51,'L4'!$A:$E,COLUMN(B50),FALSE),
                    IFERROR(VLOOKUP($A51,WFD!$A:$E,COLUMN(B50),FALSE),
                        IFERROR(VLOOKUP($A51,ARDT!$A:$E,COLUMN(B50),FALSE),
                            IFERROR(VLOOKUP($A51,ARAMCO!$A:$E,COLUMN(B50),FALSE),
                                IFERROR(VLOOKUP($A51,HALLIBURTON!$A:$E,COLUMN(B50),FALSE),
                                    VLOOKUP($A51,Hal_Regional!$A:$E,COLUMN(B50),FALSE)
                                )
                            )
                        )
                    )
                )
            )
        )
    ),
    "Not Found"
)</f>
        <v>14211927R9</v>
      </c>
      <c r="C51" s="60" t="str">
        <f t="shared" si="1"/>
        <v>3 7/8" SF53 1252149</v>
      </c>
      <c r="D51" s="60" t="str">
        <f>IFERROR(
    IFERROR(VLOOKUP($A51,LSTK!$A:$E,COLUMN(D50)-1,FALSE),
        IFERROR(VLOOKUP($A51,UR!$A:$E,COLUMN(D50)-1,FALSE),
            IFERROR(VLOOKUP($A51,'L3'!$A:$E,COLUMN(D50)-1,FALSE),
                IFERROR(VLOOKUP($A51,'L4'!$A:$E,COLUMN(D50)-1,FALSE),
                    IFERROR(VLOOKUP($A51,WFD!$A:$E,COLUMN(D50)-1,FALSE),
                        IFERROR(VLOOKUP($A51,ARDT!$A:$E,COLUMN(D50)-1,FALSE),
                            IFERROR(VLOOKUP($A51,ARAMCO!$A:$E,COLUMN(D50)-1,FALSE),
                                IFERROR(VLOOKUP($A51,HALLIBURTON!$A:$E,COLUMN(D50)-1,FALSE),
                                    VLOOKUP($A51,Hal_Regional!$A:$E,COLUMN(D50)-1,FALSE)
                                )
                            )
                        )
                    )
                )
            )
        )
    ),
    "Not Found"
)</f>
        <v>3 7/8"</v>
      </c>
      <c r="E51" s="60" t="str">
        <f>IFERROR(
    IFERROR(VLOOKUP($A51,LSTK!$A:$E,COLUMN(E50)-1,FALSE),
        IFERROR(VLOOKUP($A51,UR!$A:$E,COLUMN(E50)-1,FALSE),
            IFERROR(VLOOKUP($A51,'L3'!$A:$E,COLUMN(E50)-1,FALSE),
                IFERROR(VLOOKUP($A51,'L4'!$A:$E,COLUMN(E50)-1,FALSE),
                    IFERROR(VLOOKUP($A51,WFD!$A:$E,COLUMN(E50)-1,FALSE),
                        IFERROR(VLOOKUP($A51,ARDT!$A:$E,COLUMN(E50)-1,FALSE),
                            IFERROR(VLOOKUP($A51,ARAMCO!$A:$E,COLUMN(E50)-1,FALSE),
                                IFERROR(VLOOKUP($A51,HALLIBURTON!$A:$E,COLUMN(E50)-1,FALSE),
                                    VLOOKUP($A51,Hal_Regional!$A:$E,COLUMN(E50)-1,FALSE)
                                )
                            )
                        )
                    )
                )
            )
        )
    ),
    "Not Found"
)</f>
        <v>SF53</v>
      </c>
      <c r="F51" s="60">
        <f>IFERROR(
    IFERROR(VLOOKUP($A51,LSTK!$A:$E,COLUMN(F50)-1,FALSE),
        IFERROR(VLOOKUP($A51,UR!$A:$E,COLUMN(F50)-1,FALSE),
            IFERROR(VLOOKUP($A51,'L3'!$A:$E,COLUMN(F50)-1,FALSE),
                IFERROR(VLOOKUP($A51,'L4'!$A:$E,COLUMN(F50)-1,FALSE),
                    IFERROR(VLOOKUP($A51,WFD!$A:$E,COLUMN(F50)-1,FALSE),
                        IFERROR(VLOOKUP($A51,ARDT!$A:$E,COLUMN(F50)-1,FALSE),
                            IFERROR(VLOOKUP($A51,ARAMCO!$A:$E,COLUMN(F50)-1,FALSE),
                                IFERROR(VLOOKUP($A51,HALLIBURTON!$A:$E,COLUMN(F50)-1,FALSE),
                                    VLOOKUP($A51,Hal_Regional!$A:$E,COLUMN(F50)-1,FALSE)
                                )
                            )
                        )
                    )
                )
            )
        )
    ),
    "Not Found"
)</f>
        <v>1252149</v>
      </c>
    </row>
    <row r="52" spans="1:6" x14ac:dyDescent="0.25">
      <c r="A52" s="60">
        <v>20251168</v>
      </c>
      <c r="B52" s="60" t="str">
        <f>IFERROR(
    IFERROR(VLOOKUP($A52,LSTK!$A:$E,COLUMN(B51),FALSE),
        IFERROR(VLOOKUP($A52,UR!$A:$E,COLUMN(B51),FALSE),
            IFERROR(VLOOKUP($A52,'L3'!$A:$E,COLUMN(B51),FALSE),
                IFERROR(VLOOKUP($A52,'L4'!$A:$E,COLUMN(B51),FALSE),
                    IFERROR(VLOOKUP($A52,WFD!$A:$E,COLUMN(B51),FALSE),
                        IFERROR(VLOOKUP($A52,ARDT!$A:$E,COLUMN(B51),FALSE),
                            IFERROR(VLOOKUP($A52,ARAMCO!$A:$E,COLUMN(B51),FALSE),
                                IFERROR(VLOOKUP($A52,HALLIBURTON!$A:$E,COLUMN(B51),FALSE),
                                    VLOOKUP($A52,Hal_Regional!$A:$E,COLUMN(B51),FALSE)
                                )
                            )
                        )
                    )
                )
            )
        )
    ),
    "Not Found"
)</f>
        <v>14293147R9</v>
      </c>
      <c r="C52" s="60" t="str">
        <f t="shared" si="1"/>
        <v>3.875 SF53 1252149</v>
      </c>
      <c r="D52" s="60">
        <f>IFERROR(
    IFERROR(VLOOKUP($A52,LSTK!$A:$E,COLUMN(D51)-1,FALSE),
        IFERROR(VLOOKUP($A52,UR!$A:$E,COLUMN(D51)-1,FALSE),
            IFERROR(VLOOKUP($A52,'L3'!$A:$E,COLUMN(D51)-1,FALSE),
                IFERROR(VLOOKUP($A52,'L4'!$A:$E,COLUMN(D51)-1,FALSE),
                    IFERROR(VLOOKUP($A52,WFD!$A:$E,COLUMN(D51)-1,FALSE),
                        IFERROR(VLOOKUP($A52,ARDT!$A:$E,COLUMN(D51)-1,FALSE),
                            IFERROR(VLOOKUP($A52,ARAMCO!$A:$E,COLUMN(D51)-1,FALSE),
                                IFERROR(VLOOKUP($A52,HALLIBURTON!$A:$E,COLUMN(D51)-1,FALSE),
                                    VLOOKUP($A52,Hal_Regional!$A:$E,COLUMN(D51)-1,FALSE)
                                )
                            )
                        )
                    )
                )
            )
        )
    ),
    "Not Found"
)</f>
        <v>3.875</v>
      </c>
      <c r="E52" s="60" t="str">
        <f>IFERROR(
    IFERROR(VLOOKUP($A52,LSTK!$A:$E,COLUMN(E51)-1,FALSE),
        IFERROR(VLOOKUP($A52,UR!$A:$E,COLUMN(E51)-1,FALSE),
            IFERROR(VLOOKUP($A52,'L3'!$A:$E,COLUMN(E51)-1,FALSE),
                IFERROR(VLOOKUP($A52,'L4'!$A:$E,COLUMN(E51)-1,FALSE),
                    IFERROR(VLOOKUP($A52,WFD!$A:$E,COLUMN(E51)-1,FALSE),
                        IFERROR(VLOOKUP($A52,ARDT!$A:$E,COLUMN(E51)-1,FALSE),
                            IFERROR(VLOOKUP($A52,ARAMCO!$A:$E,COLUMN(E51)-1,FALSE),
                                IFERROR(VLOOKUP($A52,HALLIBURTON!$A:$E,COLUMN(E51)-1,FALSE),
                                    VLOOKUP($A52,Hal_Regional!$A:$E,COLUMN(E51)-1,FALSE)
                                )
                            )
                        )
                    )
                )
            )
        )
    ),
    "Not Found"
)</f>
        <v>SF53</v>
      </c>
      <c r="F52" s="60">
        <f>IFERROR(
    IFERROR(VLOOKUP($A52,LSTK!$A:$E,COLUMN(F51)-1,FALSE),
        IFERROR(VLOOKUP($A52,UR!$A:$E,COLUMN(F51)-1,FALSE),
            IFERROR(VLOOKUP($A52,'L3'!$A:$E,COLUMN(F51)-1,FALSE),
                IFERROR(VLOOKUP($A52,'L4'!$A:$E,COLUMN(F51)-1,FALSE),
                    IFERROR(VLOOKUP($A52,WFD!$A:$E,COLUMN(F51)-1,FALSE),
                        IFERROR(VLOOKUP($A52,ARDT!$A:$E,COLUMN(F51)-1,FALSE),
                            IFERROR(VLOOKUP($A52,ARAMCO!$A:$E,COLUMN(F51)-1,FALSE),
                                IFERROR(VLOOKUP($A52,HALLIBURTON!$A:$E,COLUMN(F51)-1,FALSE),
                                    VLOOKUP($A52,Hal_Regional!$A:$E,COLUMN(F51)-1,FALSE)
                                )
                            )
                        )
                    )
                )
            )
        )
    ),
    "Not Found"
)</f>
        <v>1252149</v>
      </c>
    </row>
    <row r="53" spans="1:6" x14ac:dyDescent="0.25">
      <c r="A53" s="60">
        <v>20251178</v>
      </c>
      <c r="B53" s="60" t="str">
        <f>IFERROR(
    IFERROR(VLOOKUP($A53,LSTK!$A:$E,COLUMN(B52),FALSE),
        IFERROR(VLOOKUP($A53,UR!$A:$E,COLUMN(B52),FALSE),
            IFERROR(VLOOKUP($A53,'L3'!$A:$E,COLUMN(B52),FALSE),
                IFERROR(VLOOKUP($A53,'L4'!$A:$E,COLUMN(B52),FALSE),
                    IFERROR(VLOOKUP($A53,WFD!$A:$E,COLUMN(B52),FALSE),
                        IFERROR(VLOOKUP($A53,ARDT!$A:$E,COLUMN(B52),FALSE),
                            IFERROR(VLOOKUP($A53,ARAMCO!$A:$E,COLUMN(B52),FALSE),
                                IFERROR(VLOOKUP($A53,HALLIBURTON!$A:$E,COLUMN(B52),FALSE),
                                    VLOOKUP($A53,Hal_Regional!$A:$E,COLUMN(B52),FALSE)
                                )
                            )
                        )
                    )
                )
            )
        )
    ),
    "Not Found"
)</f>
        <v>13955538R24</v>
      </c>
      <c r="C53" s="60" t="str">
        <f t="shared" si="1"/>
        <v>3 7/8" SF53 1252149</v>
      </c>
      <c r="D53" s="60" t="str">
        <f>IFERROR(
    IFERROR(VLOOKUP($A53,LSTK!$A:$E,COLUMN(D52)-1,FALSE),
        IFERROR(VLOOKUP($A53,UR!$A:$E,COLUMN(D52)-1,FALSE),
            IFERROR(VLOOKUP($A53,'L3'!$A:$E,COLUMN(D52)-1,FALSE),
                IFERROR(VLOOKUP($A53,'L4'!$A:$E,COLUMN(D52)-1,FALSE),
                    IFERROR(VLOOKUP($A53,WFD!$A:$E,COLUMN(D52)-1,FALSE),
                        IFERROR(VLOOKUP($A53,ARDT!$A:$E,COLUMN(D52)-1,FALSE),
                            IFERROR(VLOOKUP($A53,ARAMCO!$A:$E,COLUMN(D52)-1,FALSE),
                                IFERROR(VLOOKUP($A53,HALLIBURTON!$A:$E,COLUMN(D52)-1,FALSE),
                                    VLOOKUP($A53,Hal_Regional!$A:$E,COLUMN(D52)-1,FALSE)
                                )
                            )
                        )
                    )
                )
            )
        )
    ),
    "Not Found"
)</f>
        <v>3 7/8"</v>
      </c>
      <c r="E53" s="60" t="str">
        <f>IFERROR(
    IFERROR(VLOOKUP($A53,LSTK!$A:$E,COLUMN(E52)-1,FALSE),
        IFERROR(VLOOKUP($A53,UR!$A:$E,COLUMN(E52)-1,FALSE),
            IFERROR(VLOOKUP($A53,'L3'!$A:$E,COLUMN(E52)-1,FALSE),
                IFERROR(VLOOKUP($A53,'L4'!$A:$E,COLUMN(E52)-1,FALSE),
                    IFERROR(VLOOKUP($A53,WFD!$A:$E,COLUMN(E52)-1,FALSE),
                        IFERROR(VLOOKUP($A53,ARDT!$A:$E,COLUMN(E52)-1,FALSE),
                            IFERROR(VLOOKUP($A53,ARAMCO!$A:$E,COLUMN(E52)-1,FALSE),
                                IFERROR(VLOOKUP($A53,HALLIBURTON!$A:$E,COLUMN(E52)-1,FALSE),
                                    VLOOKUP($A53,Hal_Regional!$A:$E,COLUMN(E52)-1,FALSE)
                                )
                            )
                        )
                    )
                )
            )
        )
    ),
    "Not Found"
)</f>
        <v>SF53</v>
      </c>
      <c r="F53" s="60">
        <f>IFERROR(
    IFERROR(VLOOKUP($A53,LSTK!$A:$E,COLUMN(F52)-1,FALSE),
        IFERROR(VLOOKUP($A53,UR!$A:$E,COLUMN(F52)-1,FALSE),
            IFERROR(VLOOKUP($A53,'L3'!$A:$E,COLUMN(F52)-1,FALSE),
                IFERROR(VLOOKUP($A53,'L4'!$A:$E,COLUMN(F52)-1,FALSE),
                    IFERROR(VLOOKUP($A53,WFD!$A:$E,COLUMN(F52)-1,FALSE),
                        IFERROR(VLOOKUP($A53,ARDT!$A:$E,COLUMN(F52)-1,FALSE),
                            IFERROR(VLOOKUP($A53,ARAMCO!$A:$E,COLUMN(F52)-1,FALSE),
                                IFERROR(VLOOKUP($A53,HALLIBURTON!$A:$E,COLUMN(F52)-1,FALSE),
                                    VLOOKUP($A53,Hal_Regional!$A:$E,COLUMN(F52)-1,FALSE)
                                )
                            )
                        )
                    )
                )
            )
        )
    ),
    "Not Found"
)</f>
        <v>1252149</v>
      </c>
    </row>
    <row r="54" spans="1:6" x14ac:dyDescent="0.25">
      <c r="A54" s="60">
        <v>20251171</v>
      </c>
      <c r="B54" s="60" t="str">
        <f>IFERROR(
    IFERROR(VLOOKUP($A54,LSTK!$A:$E,COLUMN(B53),FALSE),
        IFERROR(VLOOKUP($A54,UR!$A:$E,COLUMN(B53),FALSE),
            IFERROR(VLOOKUP($A54,'L3'!$A:$E,COLUMN(B53),FALSE),
                IFERROR(VLOOKUP($A54,'L4'!$A:$E,COLUMN(B53),FALSE),
                    IFERROR(VLOOKUP($A54,WFD!$A:$E,COLUMN(B53),FALSE),
                        IFERROR(VLOOKUP($A54,ARDT!$A:$E,COLUMN(B53),FALSE),
                            IFERROR(VLOOKUP($A54,ARAMCO!$A:$E,COLUMN(B53),FALSE),
                                IFERROR(VLOOKUP($A54,HALLIBURTON!$A:$E,COLUMN(B53),FALSE),
                                    VLOOKUP($A54,Hal_Regional!$A:$E,COLUMN(B53),FALSE)
                                )
                            )
                        )
                    )
                )
            )
        )
    ),
    "Not Found"
)</f>
        <v>14228444R4</v>
      </c>
      <c r="C54" s="60" t="str">
        <f t="shared" si="1"/>
        <v>6.125 HD54 1137349</v>
      </c>
      <c r="D54" s="60">
        <f>IFERROR(
    IFERROR(VLOOKUP($A54,LSTK!$A:$E,COLUMN(D53)-1,FALSE),
        IFERROR(VLOOKUP($A54,UR!$A:$E,COLUMN(D53)-1,FALSE),
            IFERROR(VLOOKUP($A54,'L3'!$A:$E,COLUMN(D53)-1,FALSE),
                IFERROR(VLOOKUP($A54,'L4'!$A:$E,COLUMN(D53)-1,FALSE),
                    IFERROR(VLOOKUP($A54,WFD!$A:$E,COLUMN(D53)-1,FALSE),
                        IFERROR(VLOOKUP($A54,ARDT!$A:$E,COLUMN(D53)-1,FALSE),
                            IFERROR(VLOOKUP($A54,ARAMCO!$A:$E,COLUMN(D53)-1,FALSE),
                                IFERROR(VLOOKUP($A54,HALLIBURTON!$A:$E,COLUMN(D53)-1,FALSE),
                                    VLOOKUP($A54,Hal_Regional!$A:$E,COLUMN(D53)-1,FALSE)
                                )
                            )
                        )
                    )
                )
            )
        )
    ),
    "Not Found"
)</f>
        <v>6.125</v>
      </c>
      <c r="E54" s="60" t="str">
        <f>IFERROR(
    IFERROR(VLOOKUP($A54,LSTK!$A:$E,COLUMN(E53)-1,FALSE),
        IFERROR(VLOOKUP($A54,UR!$A:$E,COLUMN(E53)-1,FALSE),
            IFERROR(VLOOKUP($A54,'L3'!$A:$E,COLUMN(E53)-1,FALSE),
                IFERROR(VLOOKUP($A54,'L4'!$A:$E,COLUMN(E53)-1,FALSE),
                    IFERROR(VLOOKUP($A54,WFD!$A:$E,COLUMN(E53)-1,FALSE),
                        IFERROR(VLOOKUP($A54,ARDT!$A:$E,COLUMN(E53)-1,FALSE),
                            IFERROR(VLOOKUP($A54,ARAMCO!$A:$E,COLUMN(E53)-1,FALSE),
                                IFERROR(VLOOKUP($A54,HALLIBURTON!$A:$E,COLUMN(E53)-1,FALSE),
                                    VLOOKUP($A54,Hal_Regional!$A:$E,COLUMN(E53)-1,FALSE)
                                )
                            )
                        )
                    )
                )
            )
        )
    ),
    "Not Found"
)</f>
        <v>HD54</v>
      </c>
      <c r="F54" s="60">
        <f>IFERROR(
    IFERROR(VLOOKUP($A54,LSTK!$A:$E,COLUMN(F53)-1,FALSE),
        IFERROR(VLOOKUP($A54,UR!$A:$E,COLUMN(F53)-1,FALSE),
            IFERROR(VLOOKUP($A54,'L3'!$A:$E,COLUMN(F53)-1,FALSE),
                IFERROR(VLOOKUP($A54,'L4'!$A:$E,COLUMN(F53)-1,FALSE),
                    IFERROR(VLOOKUP($A54,WFD!$A:$E,COLUMN(F53)-1,FALSE),
                        IFERROR(VLOOKUP($A54,ARDT!$A:$E,COLUMN(F53)-1,FALSE),
                            IFERROR(VLOOKUP($A54,ARAMCO!$A:$E,COLUMN(F53)-1,FALSE),
                                IFERROR(VLOOKUP($A54,HALLIBURTON!$A:$E,COLUMN(F53)-1,FALSE),
                                    VLOOKUP($A54,Hal_Regional!$A:$E,COLUMN(F53)-1,FALSE)
                                )
                            )
                        )
                    )
                )
            )
        )
    ),
    "Not Found"
)</f>
        <v>1137349</v>
      </c>
    </row>
    <row r="55" spans="1:6" x14ac:dyDescent="0.25">
      <c r="A55" s="60" t="s">
        <v>9281</v>
      </c>
      <c r="B55" s="60">
        <f>IFERROR(
    IFERROR(VLOOKUP($A55,LSTK!$A:$E,COLUMN(B54),FALSE),
        IFERROR(VLOOKUP($A55,UR!$A:$E,COLUMN(B54),FALSE),
            IFERROR(VLOOKUP($A55,'L3'!$A:$E,COLUMN(B54),FALSE),
                IFERROR(VLOOKUP($A55,'L4'!$A:$E,COLUMN(B54),FALSE),
                    IFERROR(VLOOKUP($A55,WFD!$A:$E,COLUMN(B54),FALSE),
                        IFERROR(VLOOKUP($A55,ARDT!$A:$E,COLUMN(B54),FALSE),
                            IFERROR(VLOOKUP($A55,ARAMCO!$A:$E,COLUMN(B54),FALSE),
                                IFERROR(VLOOKUP($A55,HALLIBURTON!$A:$E,COLUMN(B54),FALSE),
                                    VLOOKUP($A55,Hal_Regional!$A:$E,COLUMN(B54),FALSE)
                                )
                            )
                        )
                    )
                )
            )
        )
    ),
    "Not Found"
)</f>
        <v>14442326</v>
      </c>
      <c r="C55" s="60" t="str">
        <f t="shared" si="1"/>
        <v>8.375 GT65DH 2009246M3</v>
      </c>
      <c r="D55" s="60">
        <f>IFERROR(
    IFERROR(VLOOKUP($A55,LSTK!$A:$E,COLUMN(D54)-1,FALSE),
        IFERROR(VLOOKUP($A55,UR!$A:$E,COLUMN(D54)-1,FALSE),
            IFERROR(VLOOKUP($A55,'L3'!$A:$E,COLUMN(D54)-1,FALSE),
                IFERROR(VLOOKUP($A55,'L4'!$A:$E,COLUMN(D54)-1,FALSE),
                    IFERROR(VLOOKUP($A55,WFD!$A:$E,COLUMN(D54)-1,FALSE),
                        IFERROR(VLOOKUP($A55,ARDT!$A:$E,COLUMN(D54)-1,FALSE),
                            IFERROR(VLOOKUP($A55,ARAMCO!$A:$E,COLUMN(D54)-1,FALSE),
                                IFERROR(VLOOKUP($A55,HALLIBURTON!$A:$E,COLUMN(D54)-1,FALSE),
                                    VLOOKUP($A55,Hal_Regional!$A:$E,COLUMN(D54)-1,FALSE)
                                )
                            )
                        )
                    )
                )
            )
        )
    ),
    "Not Found"
)</f>
        <v>8.375</v>
      </c>
      <c r="E55" s="60" t="str">
        <f>IFERROR(
    IFERROR(VLOOKUP($A55,LSTK!$A:$E,COLUMN(E54)-1,FALSE),
        IFERROR(VLOOKUP($A55,UR!$A:$E,COLUMN(E54)-1,FALSE),
            IFERROR(VLOOKUP($A55,'L3'!$A:$E,COLUMN(E54)-1,FALSE),
                IFERROR(VLOOKUP($A55,'L4'!$A:$E,COLUMN(E54)-1,FALSE),
                    IFERROR(VLOOKUP($A55,WFD!$A:$E,COLUMN(E54)-1,FALSE),
                        IFERROR(VLOOKUP($A55,ARDT!$A:$E,COLUMN(E54)-1,FALSE),
                            IFERROR(VLOOKUP($A55,ARAMCO!$A:$E,COLUMN(E54)-1,FALSE),
                                IFERROR(VLOOKUP($A55,HALLIBURTON!$A:$E,COLUMN(E54)-1,FALSE),
                                    VLOOKUP($A55,Hal_Regional!$A:$E,COLUMN(E54)-1,FALSE)
                                )
                            )
                        )
                    )
                )
            )
        )
    ),
    "Not Found"
)</f>
        <v>GT65DH</v>
      </c>
      <c r="F55" s="60" t="str">
        <f>IFERROR(
    IFERROR(VLOOKUP($A55,LSTK!$A:$E,COLUMN(F54)-1,FALSE),
        IFERROR(VLOOKUP($A55,UR!$A:$E,COLUMN(F54)-1,FALSE),
            IFERROR(VLOOKUP($A55,'L3'!$A:$E,COLUMN(F54)-1,FALSE),
                IFERROR(VLOOKUP($A55,'L4'!$A:$E,COLUMN(F54)-1,FALSE),
                    IFERROR(VLOOKUP($A55,WFD!$A:$E,COLUMN(F54)-1,FALSE),
                        IFERROR(VLOOKUP($A55,ARDT!$A:$E,COLUMN(F54)-1,FALSE),
                            IFERROR(VLOOKUP($A55,ARAMCO!$A:$E,COLUMN(F54)-1,FALSE),
                                IFERROR(VLOOKUP($A55,HALLIBURTON!$A:$E,COLUMN(F54)-1,FALSE),
                                    VLOOKUP($A55,Hal_Regional!$A:$E,COLUMN(F54)-1,FALSE)
                                )
                            )
                        )
                    )
                )
            )
        )
    ),
    "Not Found"
)</f>
        <v>2009246M3</v>
      </c>
    </row>
    <row r="56" spans="1:6" x14ac:dyDescent="0.25">
      <c r="A56" s="60" t="s">
        <v>9281</v>
      </c>
      <c r="B56" s="60">
        <f>IFERROR(
    IFERROR(VLOOKUP($A56,LSTK!$A:$E,COLUMN(B55),FALSE),
        IFERROR(VLOOKUP($A56,UR!$A:$E,COLUMN(B55),FALSE),
            IFERROR(VLOOKUP($A56,'L3'!$A:$E,COLUMN(B55),FALSE),
                IFERROR(VLOOKUP($A56,'L4'!$A:$E,COLUMN(B55),FALSE),
                    IFERROR(VLOOKUP($A56,WFD!$A:$E,COLUMN(B55),FALSE),
                        IFERROR(VLOOKUP($A56,ARDT!$A:$E,COLUMN(B55),FALSE),
                            IFERROR(VLOOKUP($A56,ARAMCO!$A:$E,COLUMN(B55),FALSE),
                                IFERROR(VLOOKUP($A56,HALLIBURTON!$A:$E,COLUMN(B55),FALSE),
                                    VLOOKUP($A56,Hal_Regional!$A:$E,COLUMN(B55),FALSE)
                                )
                            )
                        )
                    )
                )
            )
        )
    ),
    "Not Found"
)</f>
        <v>14442326</v>
      </c>
      <c r="C56" s="60" t="str">
        <f t="shared" si="1"/>
        <v>8.375 GT65DH 2009246M3</v>
      </c>
      <c r="D56" s="60">
        <f>IFERROR(
    IFERROR(VLOOKUP($A56,LSTK!$A:$E,COLUMN(D55)-1,FALSE),
        IFERROR(VLOOKUP($A56,UR!$A:$E,COLUMN(D55)-1,FALSE),
            IFERROR(VLOOKUP($A56,'L3'!$A:$E,COLUMN(D55)-1,FALSE),
                IFERROR(VLOOKUP($A56,'L4'!$A:$E,COLUMN(D55)-1,FALSE),
                    IFERROR(VLOOKUP($A56,WFD!$A:$E,COLUMN(D55)-1,FALSE),
                        IFERROR(VLOOKUP($A56,ARDT!$A:$E,COLUMN(D55)-1,FALSE),
                            IFERROR(VLOOKUP($A56,ARAMCO!$A:$E,COLUMN(D55)-1,FALSE),
                                IFERROR(VLOOKUP($A56,HALLIBURTON!$A:$E,COLUMN(D55)-1,FALSE),
                                    VLOOKUP($A56,Hal_Regional!$A:$E,COLUMN(D55)-1,FALSE)
                                )
                            )
                        )
                    )
                )
            )
        )
    ),
    "Not Found"
)</f>
        <v>8.375</v>
      </c>
      <c r="E56" s="60" t="str">
        <f>IFERROR(
    IFERROR(VLOOKUP($A56,LSTK!$A:$E,COLUMN(E55)-1,FALSE),
        IFERROR(VLOOKUP($A56,UR!$A:$E,COLUMN(E55)-1,FALSE),
            IFERROR(VLOOKUP($A56,'L3'!$A:$E,COLUMN(E55)-1,FALSE),
                IFERROR(VLOOKUP($A56,'L4'!$A:$E,COLUMN(E55)-1,FALSE),
                    IFERROR(VLOOKUP($A56,WFD!$A:$E,COLUMN(E55)-1,FALSE),
                        IFERROR(VLOOKUP($A56,ARDT!$A:$E,COLUMN(E55)-1,FALSE),
                            IFERROR(VLOOKUP($A56,ARAMCO!$A:$E,COLUMN(E55)-1,FALSE),
                                IFERROR(VLOOKUP($A56,HALLIBURTON!$A:$E,COLUMN(E55)-1,FALSE),
                                    VLOOKUP($A56,Hal_Regional!$A:$E,COLUMN(E55)-1,FALSE)
                                )
                            )
                        )
                    )
                )
            )
        )
    ),
    "Not Found"
)</f>
        <v>GT65DH</v>
      </c>
      <c r="F56" s="60" t="str">
        <f>IFERROR(
    IFERROR(VLOOKUP($A56,LSTK!$A:$E,COLUMN(F55)-1,FALSE),
        IFERROR(VLOOKUP($A56,UR!$A:$E,COLUMN(F55)-1,FALSE),
            IFERROR(VLOOKUP($A56,'L3'!$A:$E,COLUMN(F55)-1,FALSE),
                IFERROR(VLOOKUP($A56,'L4'!$A:$E,COLUMN(F55)-1,FALSE),
                    IFERROR(VLOOKUP($A56,WFD!$A:$E,COLUMN(F55)-1,FALSE),
                        IFERROR(VLOOKUP($A56,ARDT!$A:$E,COLUMN(F55)-1,FALSE),
                            IFERROR(VLOOKUP($A56,ARAMCO!$A:$E,COLUMN(F55)-1,FALSE),
                                IFERROR(VLOOKUP($A56,HALLIBURTON!$A:$E,COLUMN(F55)-1,FALSE),
                                    VLOOKUP($A56,Hal_Regional!$A:$E,COLUMN(F55)-1,FALSE)
                                )
                            )
                        )
                    )
                )
            )
        )
    ),
    "Not Found"
)</f>
        <v>2009246M3</v>
      </c>
    </row>
    <row r="57" spans="1:6" x14ac:dyDescent="0.25">
      <c r="A57" s="60" t="s">
        <v>9281</v>
      </c>
      <c r="B57" s="60">
        <f>IFERROR(
    IFERROR(VLOOKUP($A57,LSTK!$A:$E,COLUMN(B56),FALSE),
        IFERROR(VLOOKUP($A57,UR!$A:$E,COLUMN(B56),FALSE),
            IFERROR(VLOOKUP($A57,'L3'!$A:$E,COLUMN(B56),FALSE),
                IFERROR(VLOOKUP($A57,'L4'!$A:$E,COLUMN(B56),FALSE),
                    IFERROR(VLOOKUP($A57,WFD!$A:$E,COLUMN(B56),FALSE),
                        IFERROR(VLOOKUP($A57,ARDT!$A:$E,COLUMN(B56),FALSE),
                            IFERROR(VLOOKUP($A57,ARAMCO!$A:$E,COLUMN(B56),FALSE),
                                IFERROR(VLOOKUP($A57,HALLIBURTON!$A:$E,COLUMN(B56),FALSE),
                                    VLOOKUP($A57,Hal_Regional!$A:$E,COLUMN(B56),FALSE)
                                )
                            )
                        )
                    )
                )
            )
        )
    ),
    "Not Found"
)</f>
        <v>14442326</v>
      </c>
      <c r="C57" s="60" t="str">
        <f t="shared" si="1"/>
        <v>8.375 GT65DH 2009246M3</v>
      </c>
      <c r="D57" s="60">
        <f>IFERROR(
    IFERROR(VLOOKUP($A57,LSTK!$A:$E,COLUMN(D56)-1,FALSE),
        IFERROR(VLOOKUP($A57,UR!$A:$E,COLUMN(D56)-1,FALSE),
            IFERROR(VLOOKUP($A57,'L3'!$A:$E,COLUMN(D56)-1,FALSE),
                IFERROR(VLOOKUP($A57,'L4'!$A:$E,COLUMN(D56)-1,FALSE),
                    IFERROR(VLOOKUP($A57,WFD!$A:$E,COLUMN(D56)-1,FALSE),
                        IFERROR(VLOOKUP($A57,ARDT!$A:$E,COLUMN(D56)-1,FALSE),
                            IFERROR(VLOOKUP($A57,ARAMCO!$A:$E,COLUMN(D56)-1,FALSE),
                                IFERROR(VLOOKUP($A57,HALLIBURTON!$A:$E,COLUMN(D56)-1,FALSE),
                                    VLOOKUP($A57,Hal_Regional!$A:$E,COLUMN(D56)-1,FALSE)
                                )
                            )
                        )
                    )
                )
            )
        )
    ),
    "Not Found"
)</f>
        <v>8.375</v>
      </c>
      <c r="E57" s="60" t="str">
        <f>IFERROR(
    IFERROR(VLOOKUP($A57,LSTK!$A:$E,COLUMN(E56)-1,FALSE),
        IFERROR(VLOOKUP($A57,UR!$A:$E,COLUMN(E56)-1,FALSE),
            IFERROR(VLOOKUP($A57,'L3'!$A:$E,COLUMN(E56)-1,FALSE),
                IFERROR(VLOOKUP($A57,'L4'!$A:$E,COLUMN(E56)-1,FALSE),
                    IFERROR(VLOOKUP($A57,WFD!$A:$E,COLUMN(E56)-1,FALSE),
                        IFERROR(VLOOKUP($A57,ARDT!$A:$E,COLUMN(E56)-1,FALSE),
                            IFERROR(VLOOKUP($A57,ARAMCO!$A:$E,COLUMN(E56)-1,FALSE),
                                IFERROR(VLOOKUP($A57,HALLIBURTON!$A:$E,COLUMN(E56)-1,FALSE),
                                    VLOOKUP($A57,Hal_Regional!$A:$E,COLUMN(E56)-1,FALSE)
                                )
                            )
                        )
                    )
                )
            )
        )
    ),
    "Not Found"
)</f>
        <v>GT65DH</v>
      </c>
      <c r="F57" s="60" t="str">
        <f>IFERROR(
    IFERROR(VLOOKUP($A57,LSTK!$A:$E,COLUMN(F56)-1,FALSE),
        IFERROR(VLOOKUP($A57,UR!$A:$E,COLUMN(F56)-1,FALSE),
            IFERROR(VLOOKUP($A57,'L3'!$A:$E,COLUMN(F56)-1,FALSE),
                IFERROR(VLOOKUP($A57,'L4'!$A:$E,COLUMN(F56)-1,FALSE),
                    IFERROR(VLOOKUP($A57,WFD!$A:$E,COLUMN(F56)-1,FALSE),
                        IFERROR(VLOOKUP($A57,ARDT!$A:$E,COLUMN(F56)-1,FALSE),
                            IFERROR(VLOOKUP($A57,ARAMCO!$A:$E,COLUMN(F56)-1,FALSE),
                                IFERROR(VLOOKUP($A57,HALLIBURTON!$A:$E,COLUMN(F56)-1,FALSE),
                                    VLOOKUP($A57,Hal_Regional!$A:$E,COLUMN(F56)-1,FALSE)
                                )
                            )
                        )
                    )
                )
            )
        )
    ),
    "Not Found"
)</f>
        <v>2009246M3</v>
      </c>
    </row>
    <row r="58" spans="1:6" x14ac:dyDescent="0.25">
      <c r="A58" s="60" t="s">
        <v>9281</v>
      </c>
      <c r="B58" s="60">
        <f>IFERROR(
    IFERROR(VLOOKUP($A58,LSTK!$A:$E,COLUMN(B57),FALSE),
        IFERROR(VLOOKUP($A58,UR!$A:$E,COLUMN(B57),FALSE),
            IFERROR(VLOOKUP($A58,'L3'!$A:$E,COLUMN(B57),FALSE),
                IFERROR(VLOOKUP($A58,'L4'!$A:$E,COLUMN(B57),FALSE),
                    IFERROR(VLOOKUP($A58,WFD!$A:$E,COLUMN(B57),FALSE),
                        IFERROR(VLOOKUP($A58,ARDT!$A:$E,COLUMN(B57),FALSE),
                            IFERROR(VLOOKUP($A58,ARAMCO!$A:$E,COLUMN(B57),FALSE),
                                IFERROR(VLOOKUP($A58,HALLIBURTON!$A:$E,COLUMN(B57),FALSE),
                                    VLOOKUP($A58,Hal_Regional!$A:$E,COLUMN(B57),FALSE)
                                )
                            )
                        )
                    )
                )
            )
        )
    ),
    "Not Found"
)</f>
        <v>14442326</v>
      </c>
      <c r="C58" s="60" t="str">
        <f t="shared" si="1"/>
        <v>8.375 GT65DH 2009246M3</v>
      </c>
      <c r="D58" s="60">
        <f>IFERROR(
    IFERROR(VLOOKUP($A58,LSTK!$A:$E,COLUMN(D57)-1,FALSE),
        IFERROR(VLOOKUP($A58,UR!$A:$E,COLUMN(D57)-1,FALSE),
            IFERROR(VLOOKUP($A58,'L3'!$A:$E,COLUMN(D57)-1,FALSE),
                IFERROR(VLOOKUP($A58,'L4'!$A:$E,COLUMN(D57)-1,FALSE),
                    IFERROR(VLOOKUP($A58,WFD!$A:$E,COLUMN(D57)-1,FALSE),
                        IFERROR(VLOOKUP($A58,ARDT!$A:$E,COLUMN(D57)-1,FALSE),
                            IFERROR(VLOOKUP($A58,ARAMCO!$A:$E,COLUMN(D57)-1,FALSE),
                                IFERROR(VLOOKUP($A58,HALLIBURTON!$A:$E,COLUMN(D57)-1,FALSE),
                                    VLOOKUP($A58,Hal_Regional!$A:$E,COLUMN(D57)-1,FALSE)
                                )
                            )
                        )
                    )
                )
            )
        )
    ),
    "Not Found"
)</f>
        <v>8.375</v>
      </c>
      <c r="E58" s="60" t="str">
        <f>IFERROR(
    IFERROR(VLOOKUP($A58,LSTK!$A:$E,COLUMN(E57)-1,FALSE),
        IFERROR(VLOOKUP($A58,UR!$A:$E,COLUMN(E57)-1,FALSE),
            IFERROR(VLOOKUP($A58,'L3'!$A:$E,COLUMN(E57)-1,FALSE),
                IFERROR(VLOOKUP($A58,'L4'!$A:$E,COLUMN(E57)-1,FALSE),
                    IFERROR(VLOOKUP($A58,WFD!$A:$E,COLUMN(E57)-1,FALSE),
                        IFERROR(VLOOKUP($A58,ARDT!$A:$E,COLUMN(E57)-1,FALSE),
                            IFERROR(VLOOKUP($A58,ARAMCO!$A:$E,COLUMN(E57)-1,FALSE),
                                IFERROR(VLOOKUP($A58,HALLIBURTON!$A:$E,COLUMN(E57)-1,FALSE),
                                    VLOOKUP($A58,Hal_Regional!$A:$E,COLUMN(E57)-1,FALSE)
                                )
                            )
                        )
                    )
                )
            )
        )
    ),
    "Not Found"
)</f>
        <v>GT65DH</v>
      </c>
      <c r="F58" s="60" t="str">
        <f>IFERROR(
    IFERROR(VLOOKUP($A58,LSTK!$A:$E,COLUMN(F57)-1,FALSE),
        IFERROR(VLOOKUP($A58,UR!$A:$E,COLUMN(F57)-1,FALSE),
            IFERROR(VLOOKUP($A58,'L3'!$A:$E,COLUMN(F57)-1,FALSE),
                IFERROR(VLOOKUP($A58,'L4'!$A:$E,COLUMN(F57)-1,FALSE),
                    IFERROR(VLOOKUP($A58,WFD!$A:$E,COLUMN(F57)-1,FALSE),
                        IFERROR(VLOOKUP($A58,ARDT!$A:$E,COLUMN(F57)-1,FALSE),
                            IFERROR(VLOOKUP($A58,ARAMCO!$A:$E,COLUMN(F57)-1,FALSE),
                                IFERROR(VLOOKUP($A58,HALLIBURTON!$A:$E,COLUMN(F57)-1,FALSE),
                                    VLOOKUP($A58,Hal_Regional!$A:$E,COLUMN(F57)-1,FALSE)
                                )
                            )
                        )
                    )
                )
            )
        )
    ),
    "Not Found"
)</f>
        <v>2009246M3</v>
      </c>
    </row>
    <row r="59" spans="1:6" x14ac:dyDescent="0.25">
      <c r="A59" s="60" t="s">
        <v>9281</v>
      </c>
      <c r="B59" s="60">
        <f>IFERROR(
    IFERROR(VLOOKUP($A59,LSTK!$A:$E,COLUMN(B58),FALSE),
        IFERROR(VLOOKUP($A59,UR!$A:$E,COLUMN(B58),FALSE),
            IFERROR(VLOOKUP($A59,'L3'!$A:$E,COLUMN(B58),FALSE),
                IFERROR(VLOOKUP($A59,'L4'!$A:$E,COLUMN(B58),FALSE),
                    IFERROR(VLOOKUP($A59,WFD!$A:$E,COLUMN(B58),FALSE),
                        IFERROR(VLOOKUP($A59,ARDT!$A:$E,COLUMN(B58),FALSE),
                            IFERROR(VLOOKUP($A59,ARAMCO!$A:$E,COLUMN(B58),FALSE),
                                IFERROR(VLOOKUP($A59,HALLIBURTON!$A:$E,COLUMN(B58),FALSE),
                                    VLOOKUP($A59,Hal_Regional!$A:$E,COLUMN(B58),FALSE)
                                )
                            )
                        )
                    )
                )
            )
        )
    ),
    "Not Found"
)</f>
        <v>14442326</v>
      </c>
      <c r="C59" s="60" t="str">
        <f t="shared" si="1"/>
        <v>8.375 GT65DH 2009246M3</v>
      </c>
      <c r="D59" s="60">
        <f>IFERROR(
    IFERROR(VLOOKUP($A59,LSTK!$A:$E,COLUMN(D58)-1,FALSE),
        IFERROR(VLOOKUP($A59,UR!$A:$E,COLUMN(D58)-1,FALSE),
            IFERROR(VLOOKUP($A59,'L3'!$A:$E,COLUMN(D58)-1,FALSE),
                IFERROR(VLOOKUP($A59,'L4'!$A:$E,COLUMN(D58)-1,FALSE),
                    IFERROR(VLOOKUP($A59,WFD!$A:$E,COLUMN(D58)-1,FALSE),
                        IFERROR(VLOOKUP($A59,ARDT!$A:$E,COLUMN(D58)-1,FALSE),
                            IFERROR(VLOOKUP($A59,ARAMCO!$A:$E,COLUMN(D58)-1,FALSE),
                                IFERROR(VLOOKUP($A59,HALLIBURTON!$A:$E,COLUMN(D58)-1,FALSE),
                                    VLOOKUP($A59,Hal_Regional!$A:$E,COLUMN(D58)-1,FALSE)
                                )
                            )
                        )
                    )
                )
            )
        )
    ),
    "Not Found"
)</f>
        <v>8.375</v>
      </c>
      <c r="E59" s="60" t="str">
        <f>IFERROR(
    IFERROR(VLOOKUP($A59,LSTK!$A:$E,COLUMN(E58)-1,FALSE),
        IFERROR(VLOOKUP($A59,UR!$A:$E,COLUMN(E58)-1,FALSE),
            IFERROR(VLOOKUP($A59,'L3'!$A:$E,COLUMN(E58)-1,FALSE),
                IFERROR(VLOOKUP($A59,'L4'!$A:$E,COLUMN(E58)-1,FALSE),
                    IFERROR(VLOOKUP($A59,WFD!$A:$E,COLUMN(E58)-1,FALSE),
                        IFERROR(VLOOKUP($A59,ARDT!$A:$E,COLUMN(E58)-1,FALSE),
                            IFERROR(VLOOKUP($A59,ARAMCO!$A:$E,COLUMN(E58)-1,FALSE),
                                IFERROR(VLOOKUP($A59,HALLIBURTON!$A:$E,COLUMN(E58)-1,FALSE),
                                    VLOOKUP($A59,Hal_Regional!$A:$E,COLUMN(E58)-1,FALSE)
                                )
                            )
                        )
                    )
                )
            )
        )
    ),
    "Not Found"
)</f>
        <v>GT65DH</v>
      </c>
      <c r="F59" s="60" t="str">
        <f>IFERROR(
    IFERROR(VLOOKUP($A59,LSTK!$A:$E,COLUMN(F58)-1,FALSE),
        IFERROR(VLOOKUP($A59,UR!$A:$E,COLUMN(F58)-1,FALSE),
            IFERROR(VLOOKUP($A59,'L3'!$A:$E,COLUMN(F58)-1,FALSE),
                IFERROR(VLOOKUP($A59,'L4'!$A:$E,COLUMN(F58)-1,FALSE),
                    IFERROR(VLOOKUP($A59,WFD!$A:$E,COLUMN(F58)-1,FALSE),
                        IFERROR(VLOOKUP($A59,ARDT!$A:$E,COLUMN(F58)-1,FALSE),
                            IFERROR(VLOOKUP($A59,ARAMCO!$A:$E,COLUMN(F58)-1,FALSE),
                                IFERROR(VLOOKUP($A59,HALLIBURTON!$A:$E,COLUMN(F58)-1,FALSE),
                                    VLOOKUP($A59,Hal_Regional!$A:$E,COLUMN(F58)-1,FALSE)
                                )
                            )
                        )
                    )
                )
            )
        )
    ),
    "Not Found"
)</f>
        <v>2009246M3</v>
      </c>
    </row>
    <row r="60" spans="1:6" x14ac:dyDescent="0.25">
      <c r="A60" s="60">
        <v>20251168</v>
      </c>
      <c r="B60" s="60" t="str">
        <f>IFERROR(
    IFERROR(VLOOKUP($A60,LSTK!$A:$E,COLUMN(B59),FALSE),
        IFERROR(VLOOKUP($A60,UR!$A:$E,COLUMN(B59),FALSE),
            IFERROR(VLOOKUP($A60,'L3'!$A:$E,COLUMN(B59),FALSE),
                IFERROR(VLOOKUP($A60,'L4'!$A:$E,COLUMN(B59),FALSE),
                    IFERROR(VLOOKUP($A60,WFD!$A:$E,COLUMN(B59),FALSE),
                        IFERROR(VLOOKUP($A60,ARDT!$A:$E,COLUMN(B59),FALSE),
                            IFERROR(VLOOKUP($A60,ARAMCO!$A:$E,COLUMN(B59),FALSE),
                                IFERROR(VLOOKUP($A60,HALLIBURTON!$A:$E,COLUMN(B59),FALSE),
                                    VLOOKUP($A60,Hal_Regional!$A:$E,COLUMN(B59),FALSE)
                                )
                            )
                        )
                    )
                )
            )
        )
    ),
    "Not Found"
)</f>
        <v>14293147R9</v>
      </c>
      <c r="C60" s="60" t="str">
        <f t="shared" si="1"/>
        <v>3.875 SF53 1252149</v>
      </c>
      <c r="D60" s="60">
        <f>IFERROR(
    IFERROR(VLOOKUP($A60,LSTK!$A:$E,COLUMN(D59)-1,FALSE),
        IFERROR(VLOOKUP($A60,UR!$A:$E,COLUMN(D59)-1,FALSE),
            IFERROR(VLOOKUP($A60,'L3'!$A:$E,COLUMN(D59)-1,FALSE),
                IFERROR(VLOOKUP($A60,'L4'!$A:$E,COLUMN(D59)-1,FALSE),
                    IFERROR(VLOOKUP($A60,WFD!$A:$E,COLUMN(D59)-1,FALSE),
                        IFERROR(VLOOKUP($A60,ARDT!$A:$E,COLUMN(D59)-1,FALSE),
                            IFERROR(VLOOKUP($A60,ARAMCO!$A:$E,COLUMN(D59)-1,FALSE),
                                IFERROR(VLOOKUP($A60,HALLIBURTON!$A:$E,COLUMN(D59)-1,FALSE),
                                    VLOOKUP($A60,Hal_Regional!$A:$E,COLUMN(D59)-1,FALSE)
                                )
                            )
                        )
                    )
                )
            )
        )
    ),
    "Not Found"
)</f>
        <v>3.875</v>
      </c>
      <c r="E60" s="60" t="str">
        <f>IFERROR(
    IFERROR(VLOOKUP($A60,LSTK!$A:$E,COLUMN(E59)-1,FALSE),
        IFERROR(VLOOKUP($A60,UR!$A:$E,COLUMN(E59)-1,FALSE),
            IFERROR(VLOOKUP($A60,'L3'!$A:$E,COLUMN(E59)-1,FALSE),
                IFERROR(VLOOKUP($A60,'L4'!$A:$E,COLUMN(E59)-1,FALSE),
                    IFERROR(VLOOKUP($A60,WFD!$A:$E,COLUMN(E59)-1,FALSE),
                        IFERROR(VLOOKUP($A60,ARDT!$A:$E,COLUMN(E59)-1,FALSE),
                            IFERROR(VLOOKUP($A60,ARAMCO!$A:$E,COLUMN(E59)-1,FALSE),
                                IFERROR(VLOOKUP($A60,HALLIBURTON!$A:$E,COLUMN(E59)-1,FALSE),
                                    VLOOKUP($A60,Hal_Regional!$A:$E,COLUMN(E59)-1,FALSE)
                                )
                            )
                        )
                    )
                )
            )
        )
    ),
    "Not Found"
)</f>
        <v>SF53</v>
      </c>
      <c r="F60" s="60">
        <f>IFERROR(
    IFERROR(VLOOKUP($A60,LSTK!$A:$E,COLUMN(F59)-1,FALSE),
        IFERROR(VLOOKUP($A60,UR!$A:$E,COLUMN(F59)-1,FALSE),
            IFERROR(VLOOKUP($A60,'L3'!$A:$E,COLUMN(F59)-1,FALSE),
                IFERROR(VLOOKUP($A60,'L4'!$A:$E,COLUMN(F59)-1,FALSE),
                    IFERROR(VLOOKUP($A60,WFD!$A:$E,COLUMN(F59)-1,FALSE),
                        IFERROR(VLOOKUP($A60,ARDT!$A:$E,COLUMN(F59)-1,FALSE),
                            IFERROR(VLOOKUP($A60,ARAMCO!$A:$E,COLUMN(F59)-1,FALSE),
                                IFERROR(VLOOKUP($A60,HALLIBURTON!$A:$E,COLUMN(F59)-1,FALSE),
                                    VLOOKUP($A60,Hal_Regional!$A:$E,COLUMN(F59)-1,FALSE)
                                )
                            )
                        )
                    )
                )
            )
        )
    ),
    "Not Found"
)</f>
        <v>1252149</v>
      </c>
    </row>
    <row r="61" spans="1:6" x14ac:dyDescent="0.25">
      <c r="B61" s="60" t="str">
        <f>IFERROR(
    IFERROR(VLOOKUP($A61,LSTK!$A:$E,COLUMN(B60),FALSE),
        IFERROR(VLOOKUP($A61,UR!$A:$E,COLUMN(B60),FALSE),
            IFERROR(VLOOKUP($A61,'L3'!$A:$E,COLUMN(B60),FALSE),
                IFERROR(VLOOKUP($A61,'L4'!$A:$E,COLUMN(B60),FALSE),
                    IFERROR(VLOOKUP($A61,WFD!$A:$E,COLUMN(B60),FALSE),
                        IFERROR(VLOOKUP($A61,ARDT!$A:$E,COLUMN(B60),FALSE),
                            IFERROR(VLOOKUP($A61,ARAMCO!$A:$E,COLUMN(B60),FALSE),
                                IFERROR(VLOOKUP($A61,HALLIBURTON!$A:$E,COLUMN(B60),FALSE),
                                    VLOOKUP($A61,Hal_Regional!$A:$E,COLUMN(B60),FALSE)
                                )
                            )
                        )
                    )
                )
            )
        )
    ),
    "Not Found"
)</f>
        <v>Not Found</v>
      </c>
      <c r="C61" s="60" t="str">
        <f t="shared" si="1"/>
        <v>Not Found</v>
      </c>
      <c r="D61" s="60" t="str">
        <f>IFERROR(
    IFERROR(VLOOKUP($A61,LSTK!$A:$E,COLUMN(D60)-1,FALSE),
        IFERROR(VLOOKUP($A61,UR!$A:$E,COLUMN(D60)-1,FALSE),
            IFERROR(VLOOKUP($A61,'L3'!$A:$E,COLUMN(D60)-1,FALSE),
                IFERROR(VLOOKUP($A61,'L4'!$A:$E,COLUMN(D60)-1,FALSE),
                    IFERROR(VLOOKUP($A61,WFD!$A:$E,COLUMN(D60)-1,FALSE),
                        IFERROR(VLOOKUP($A61,ARDT!$A:$E,COLUMN(D60)-1,FALSE),
                            IFERROR(VLOOKUP($A61,ARAMCO!$A:$E,COLUMN(D60)-1,FALSE),
                                IFERROR(VLOOKUP($A61,HALLIBURTON!$A:$E,COLUMN(D60)-1,FALSE),
                                    VLOOKUP($A61,Hal_Regional!$A:$E,COLUMN(D60)-1,FALSE)
                                )
                            )
                        )
                    )
                )
            )
        )
    ),
    "Not Found"
)</f>
        <v>Not Found</v>
      </c>
      <c r="E61" s="60" t="str">
        <f>IFERROR(
    IFERROR(VLOOKUP($A61,LSTK!$A:$E,COLUMN(E60)-1,FALSE),
        IFERROR(VLOOKUP($A61,UR!$A:$E,COLUMN(E60)-1,FALSE),
            IFERROR(VLOOKUP($A61,'L3'!$A:$E,COLUMN(E60)-1,FALSE),
                IFERROR(VLOOKUP($A61,'L4'!$A:$E,COLUMN(E60)-1,FALSE),
                    IFERROR(VLOOKUP($A61,WFD!$A:$E,COLUMN(E60)-1,FALSE),
                        IFERROR(VLOOKUP($A61,ARDT!$A:$E,COLUMN(E60)-1,FALSE),
                            IFERROR(VLOOKUP($A61,ARAMCO!$A:$E,COLUMN(E60)-1,FALSE),
                                IFERROR(VLOOKUP($A61,HALLIBURTON!$A:$E,COLUMN(E60)-1,FALSE),
                                    VLOOKUP($A61,Hal_Regional!$A:$E,COLUMN(E60)-1,FALSE)
                                )
                            )
                        )
                    )
                )
            )
        )
    ),
    "Not Found"
)</f>
        <v>Not Found</v>
      </c>
      <c r="F61" s="60" t="str">
        <f>IFERROR(
    IFERROR(VLOOKUP($A61,LSTK!$A:$E,COLUMN(F60)-1,FALSE),
        IFERROR(VLOOKUP($A61,UR!$A:$E,COLUMN(F60)-1,FALSE),
            IFERROR(VLOOKUP($A61,'L3'!$A:$E,COLUMN(F60)-1,FALSE),
                IFERROR(VLOOKUP($A61,'L4'!$A:$E,COLUMN(F60)-1,FALSE),
                    IFERROR(VLOOKUP($A61,WFD!$A:$E,COLUMN(F60)-1,FALSE),
                        IFERROR(VLOOKUP($A61,ARDT!$A:$E,COLUMN(F60)-1,FALSE),
                            IFERROR(VLOOKUP($A61,ARAMCO!$A:$E,COLUMN(F60)-1,FALSE),
                                IFERROR(VLOOKUP($A61,HALLIBURTON!$A:$E,COLUMN(F60)-1,FALSE),
                                    VLOOKUP($A61,Hal_Regional!$A:$E,COLUMN(F60)-1,FALSE)
                                )
                            )
                        )
                    )
                )
            )
        )
    ),
    "Not Found"
)</f>
        <v>Not Found</v>
      </c>
    </row>
    <row r="62" spans="1:6" x14ac:dyDescent="0.25">
      <c r="B62" s="60" t="str">
        <f>IFERROR(
    IFERROR(VLOOKUP($A62,LSTK!$A:$E,COLUMN(B61),FALSE),
        IFERROR(VLOOKUP($A62,UR!$A:$E,COLUMN(B61),FALSE),
            IFERROR(VLOOKUP($A62,'L3'!$A:$E,COLUMN(B61),FALSE),
                IFERROR(VLOOKUP($A62,'L4'!$A:$E,COLUMN(B61),FALSE),
                    IFERROR(VLOOKUP($A62,WFD!$A:$E,COLUMN(B61),FALSE),
                        IFERROR(VLOOKUP($A62,ARDT!$A:$E,COLUMN(B61),FALSE),
                            IFERROR(VLOOKUP($A62,ARAMCO!$A:$E,COLUMN(B61),FALSE),
                                IFERROR(VLOOKUP($A62,HALLIBURTON!$A:$E,COLUMN(B61),FALSE),
                                    VLOOKUP($A62,Hal_Regional!$A:$E,COLUMN(B61),FALSE)
                                )
                            )
                        )
                    )
                )
            )
        )
    ),
    "Not Found"
)</f>
        <v>Not Found</v>
      </c>
      <c r="C62" s="60" t="str">
        <f t="shared" si="1"/>
        <v>Not Found</v>
      </c>
      <c r="D62" s="60" t="str">
        <f>IFERROR(
    IFERROR(VLOOKUP($A62,LSTK!$A:$E,COLUMN(D61)-1,FALSE),
        IFERROR(VLOOKUP($A62,UR!$A:$E,COLUMN(D61)-1,FALSE),
            IFERROR(VLOOKUP($A62,'L3'!$A:$E,COLUMN(D61)-1,FALSE),
                IFERROR(VLOOKUP($A62,'L4'!$A:$E,COLUMN(D61)-1,FALSE),
                    IFERROR(VLOOKUP($A62,WFD!$A:$E,COLUMN(D61)-1,FALSE),
                        IFERROR(VLOOKUP($A62,ARDT!$A:$E,COLUMN(D61)-1,FALSE),
                            IFERROR(VLOOKUP($A62,ARAMCO!$A:$E,COLUMN(D61)-1,FALSE),
                                IFERROR(VLOOKUP($A62,HALLIBURTON!$A:$E,COLUMN(D61)-1,FALSE),
                                    VLOOKUP($A62,Hal_Regional!$A:$E,COLUMN(D61)-1,FALSE)
                                )
                            )
                        )
                    )
                )
            )
        )
    ),
    "Not Found"
)</f>
        <v>Not Found</v>
      </c>
      <c r="E62" s="60" t="str">
        <f>IFERROR(
    IFERROR(VLOOKUP($A62,LSTK!$A:$E,COLUMN(E61)-1,FALSE),
        IFERROR(VLOOKUP($A62,UR!$A:$E,COLUMN(E61)-1,FALSE),
            IFERROR(VLOOKUP($A62,'L3'!$A:$E,COLUMN(E61)-1,FALSE),
                IFERROR(VLOOKUP($A62,'L4'!$A:$E,COLUMN(E61)-1,FALSE),
                    IFERROR(VLOOKUP($A62,WFD!$A:$E,COLUMN(E61)-1,FALSE),
                        IFERROR(VLOOKUP($A62,ARDT!$A:$E,COLUMN(E61)-1,FALSE),
                            IFERROR(VLOOKUP($A62,ARAMCO!$A:$E,COLUMN(E61)-1,FALSE),
                                IFERROR(VLOOKUP($A62,HALLIBURTON!$A:$E,COLUMN(E61)-1,FALSE),
                                    VLOOKUP($A62,Hal_Regional!$A:$E,COLUMN(E61)-1,FALSE)
                                )
                            )
                        )
                    )
                )
            )
        )
    ),
    "Not Found"
)</f>
        <v>Not Found</v>
      </c>
      <c r="F62" s="60" t="str">
        <f>IFERROR(
    IFERROR(VLOOKUP($A62,LSTK!$A:$E,COLUMN(F61)-1,FALSE),
        IFERROR(VLOOKUP($A62,UR!$A:$E,COLUMN(F61)-1,FALSE),
            IFERROR(VLOOKUP($A62,'L3'!$A:$E,COLUMN(F61)-1,FALSE),
                IFERROR(VLOOKUP($A62,'L4'!$A:$E,COLUMN(F61)-1,FALSE),
                    IFERROR(VLOOKUP($A62,WFD!$A:$E,COLUMN(F61)-1,FALSE),
                        IFERROR(VLOOKUP($A62,ARDT!$A:$E,COLUMN(F61)-1,FALSE),
                            IFERROR(VLOOKUP($A62,ARAMCO!$A:$E,COLUMN(F61)-1,FALSE),
                                IFERROR(VLOOKUP($A62,HALLIBURTON!$A:$E,COLUMN(F61)-1,FALSE),
                                    VLOOKUP($A62,Hal_Regional!$A:$E,COLUMN(F61)-1,FALSE)
                                )
                            )
                        )
                    )
                )
            )
        )
    ),
    "Not Found"
)</f>
        <v>Not Found</v>
      </c>
    </row>
    <row r="63" spans="1:6" x14ac:dyDescent="0.25">
      <c r="B63" s="60" t="str">
        <f>IFERROR(
    IFERROR(VLOOKUP($A63,LSTK!$A:$E,COLUMN(B62),FALSE),
        IFERROR(VLOOKUP($A63,UR!$A:$E,COLUMN(B62),FALSE),
            IFERROR(VLOOKUP($A63,'L3'!$A:$E,COLUMN(B62),FALSE),
                IFERROR(VLOOKUP($A63,'L4'!$A:$E,COLUMN(B62),FALSE),
                    IFERROR(VLOOKUP($A63,WFD!$A:$E,COLUMN(B62),FALSE),
                        IFERROR(VLOOKUP($A63,ARDT!$A:$E,COLUMN(B62),FALSE),
                            IFERROR(VLOOKUP($A63,ARAMCO!$A:$E,COLUMN(B62),FALSE),
                                IFERROR(VLOOKUP($A63,HALLIBURTON!$A:$E,COLUMN(B62),FALSE),
                                    VLOOKUP($A63,Hal_Regional!$A:$E,COLUMN(B62),FALSE)
                                )
                            )
                        )
                    )
                )
            )
        )
    ),
    "Not Found"
)</f>
        <v>Not Found</v>
      </c>
      <c r="C63" s="60" t="str">
        <f t="shared" si="1"/>
        <v>Not Found</v>
      </c>
      <c r="D63" s="60" t="str">
        <f>IFERROR(
    IFERROR(VLOOKUP($A63,LSTK!$A:$E,COLUMN(D62)-1,FALSE),
        IFERROR(VLOOKUP($A63,UR!$A:$E,COLUMN(D62)-1,FALSE),
            IFERROR(VLOOKUP($A63,'L3'!$A:$E,COLUMN(D62)-1,FALSE),
                IFERROR(VLOOKUP($A63,'L4'!$A:$E,COLUMN(D62)-1,FALSE),
                    IFERROR(VLOOKUP($A63,WFD!$A:$E,COLUMN(D62)-1,FALSE),
                        IFERROR(VLOOKUP($A63,ARDT!$A:$E,COLUMN(D62)-1,FALSE),
                            IFERROR(VLOOKUP($A63,ARAMCO!$A:$E,COLUMN(D62)-1,FALSE),
                                IFERROR(VLOOKUP($A63,HALLIBURTON!$A:$E,COLUMN(D62)-1,FALSE),
                                    VLOOKUP($A63,Hal_Regional!$A:$E,COLUMN(D62)-1,FALSE)
                                )
                            )
                        )
                    )
                )
            )
        )
    ),
    "Not Found"
)</f>
        <v>Not Found</v>
      </c>
      <c r="E63" s="60" t="str">
        <f>IFERROR(
    IFERROR(VLOOKUP($A63,LSTK!$A:$E,COLUMN(E62)-1,FALSE),
        IFERROR(VLOOKUP($A63,UR!$A:$E,COLUMN(E62)-1,FALSE),
            IFERROR(VLOOKUP($A63,'L3'!$A:$E,COLUMN(E62)-1,FALSE),
                IFERROR(VLOOKUP($A63,'L4'!$A:$E,COLUMN(E62)-1,FALSE),
                    IFERROR(VLOOKUP($A63,WFD!$A:$E,COLUMN(E62)-1,FALSE),
                        IFERROR(VLOOKUP($A63,ARDT!$A:$E,COLUMN(E62)-1,FALSE),
                            IFERROR(VLOOKUP($A63,ARAMCO!$A:$E,COLUMN(E62)-1,FALSE),
                                IFERROR(VLOOKUP($A63,HALLIBURTON!$A:$E,COLUMN(E62)-1,FALSE),
                                    VLOOKUP($A63,Hal_Regional!$A:$E,COLUMN(E62)-1,FALSE)
                                )
                            )
                        )
                    )
                )
            )
        )
    ),
    "Not Found"
)</f>
        <v>Not Found</v>
      </c>
      <c r="F63" s="60" t="str">
        <f>IFERROR(
    IFERROR(VLOOKUP($A63,LSTK!$A:$E,COLUMN(F62)-1,FALSE),
        IFERROR(VLOOKUP($A63,UR!$A:$E,COLUMN(F62)-1,FALSE),
            IFERROR(VLOOKUP($A63,'L3'!$A:$E,COLUMN(F62)-1,FALSE),
                IFERROR(VLOOKUP($A63,'L4'!$A:$E,COLUMN(F62)-1,FALSE),
                    IFERROR(VLOOKUP($A63,WFD!$A:$E,COLUMN(F62)-1,FALSE),
                        IFERROR(VLOOKUP($A63,ARDT!$A:$E,COLUMN(F62)-1,FALSE),
                            IFERROR(VLOOKUP($A63,ARAMCO!$A:$E,COLUMN(F62)-1,FALSE),
                                IFERROR(VLOOKUP($A63,HALLIBURTON!$A:$E,COLUMN(F62)-1,FALSE),
                                    VLOOKUP($A63,Hal_Regional!$A:$E,COLUMN(F62)-1,FALSE)
                                )
                            )
                        )
                    )
                )
            )
        )
    ),
    "Not Found"
)</f>
        <v>Not Found</v>
      </c>
    </row>
    <row r="64" spans="1:6" x14ac:dyDescent="0.25">
      <c r="B64" s="60" t="str">
        <f>IFERROR(
    IFERROR(VLOOKUP($A64,LSTK!$A:$E,COLUMN(B63),FALSE),
        IFERROR(VLOOKUP($A64,UR!$A:$E,COLUMN(B63),FALSE),
            IFERROR(VLOOKUP($A64,'L3'!$A:$E,COLUMN(B63),FALSE),
                IFERROR(VLOOKUP($A64,'L4'!$A:$E,COLUMN(B63),FALSE),
                    IFERROR(VLOOKUP($A64,WFD!$A:$E,COLUMN(B63),FALSE),
                        IFERROR(VLOOKUP($A64,ARDT!$A:$E,COLUMN(B63),FALSE),
                            IFERROR(VLOOKUP($A64,ARAMCO!$A:$E,COLUMN(B63),FALSE),
                                IFERROR(VLOOKUP($A64,HALLIBURTON!$A:$E,COLUMN(B63),FALSE),
                                    VLOOKUP($A64,Hal_Regional!$A:$E,COLUMN(B63),FALSE)
                                )
                            )
                        )
                    )
                )
            )
        )
    ),
    "Not Found"
)</f>
        <v>Not Found</v>
      </c>
      <c r="C64" s="60" t="str">
        <f t="shared" si="1"/>
        <v>Not Found</v>
      </c>
      <c r="D64" s="60" t="str">
        <f>IFERROR(
    IFERROR(VLOOKUP($A64,LSTK!$A:$E,COLUMN(D63)-1,FALSE),
        IFERROR(VLOOKUP($A64,UR!$A:$E,COLUMN(D63)-1,FALSE),
            IFERROR(VLOOKUP($A64,'L3'!$A:$E,COLUMN(D63)-1,FALSE),
                IFERROR(VLOOKUP($A64,'L4'!$A:$E,COLUMN(D63)-1,FALSE),
                    IFERROR(VLOOKUP($A64,WFD!$A:$E,COLUMN(D63)-1,FALSE),
                        IFERROR(VLOOKUP($A64,ARDT!$A:$E,COLUMN(D63)-1,FALSE),
                            IFERROR(VLOOKUP($A64,ARAMCO!$A:$E,COLUMN(D63)-1,FALSE),
                                IFERROR(VLOOKUP($A64,HALLIBURTON!$A:$E,COLUMN(D63)-1,FALSE),
                                    VLOOKUP($A64,Hal_Regional!$A:$E,COLUMN(D63)-1,FALSE)
                                )
                            )
                        )
                    )
                )
            )
        )
    ),
    "Not Found"
)</f>
        <v>Not Found</v>
      </c>
      <c r="E64" s="60" t="str">
        <f>IFERROR(
    IFERROR(VLOOKUP($A64,LSTK!$A:$E,COLUMN(E63)-1,FALSE),
        IFERROR(VLOOKUP($A64,UR!$A:$E,COLUMN(E63)-1,FALSE),
            IFERROR(VLOOKUP($A64,'L3'!$A:$E,COLUMN(E63)-1,FALSE),
                IFERROR(VLOOKUP($A64,'L4'!$A:$E,COLUMN(E63)-1,FALSE),
                    IFERROR(VLOOKUP($A64,WFD!$A:$E,COLUMN(E63)-1,FALSE),
                        IFERROR(VLOOKUP($A64,ARDT!$A:$E,COLUMN(E63)-1,FALSE),
                            IFERROR(VLOOKUP($A64,ARAMCO!$A:$E,COLUMN(E63)-1,FALSE),
                                IFERROR(VLOOKUP($A64,HALLIBURTON!$A:$E,COLUMN(E63)-1,FALSE),
                                    VLOOKUP($A64,Hal_Regional!$A:$E,COLUMN(E63)-1,FALSE)
                                )
                            )
                        )
                    )
                )
            )
        )
    ),
    "Not Found"
)</f>
        <v>Not Found</v>
      </c>
      <c r="F64" s="60" t="str">
        <f>IFERROR(
    IFERROR(VLOOKUP($A64,LSTK!$A:$E,COLUMN(F63)-1,FALSE),
        IFERROR(VLOOKUP($A64,UR!$A:$E,COLUMN(F63)-1,FALSE),
            IFERROR(VLOOKUP($A64,'L3'!$A:$E,COLUMN(F63)-1,FALSE),
                IFERROR(VLOOKUP($A64,'L4'!$A:$E,COLUMN(F63)-1,FALSE),
                    IFERROR(VLOOKUP($A64,WFD!$A:$E,COLUMN(F63)-1,FALSE),
                        IFERROR(VLOOKUP($A64,ARDT!$A:$E,COLUMN(F63)-1,FALSE),
                            IFERROR(VLOOKUP($A64,ARAMCO!$A:$E,COLUMN(F63)-1,FALSE),
                                IFERROR(VLOOKUP($A64,HALLIBURTON!$A:$E,COLUMN(F63)-1,FALSE),
                                    VLOOKUP($A64,Hal_Regional!$A:$E,COLUMN(F63)-1,FALSE)
                                )
                            )
                        )
                    )
                )
            )
        )
    ),
    "Not Found"
)</f>
        <v>Not Found</v>
      </c>
    </row>
    <row r="65" spans="2:6" x14ac:dyDescent="0.25">
      <c r="B65" s="60" t="str">
        <f>IFERROR(
    IFERROR(VLOOKUP($A65,LSTK!$A:$E,COLUMN(B64),FALSE),
        IFERROR(VLOOKUP($A65,UR!$A:$E,COLUMN(B64),FALSE),
            IFERROR(VLOOKUP($A65,'L3'!$A:$E,COLUMN(B64),FALSE),
                IFERROR(VLOOKUP($A65,'L4'!$A:$E,COLUMN(B64),FALSE),
                    IFERROR(VLOOKUP($A65,WFD!$A:$E,COLUMN(B64),FALSE),
                        IFERROR(VLOOKUP($A65,ARDT!$A:$E,COLUMN(B64),FALSE),
                            IFERROR(VLOOKUP($A65,ARAMCO!$A:$E,COLUMN(B64),FALSE),
                                IFERROR(VLOOKUP($A65,HALLIBURTON!$A:$E,COLUMN(B64),FALSE),
                                    VLOOKUP($A65,Hal_Regional!$A:$E,COLUMN(B64),FALSE)
                                )
                            )
                        )
                    )
                )
            )
        )
    ),
    "Not Found"
)</f>
        <v>Not Found</v>
      </c>
      <c r="C65" s="60" t="str">
        <f t="shared" si="1"/>
        <v>Not Found</v>
      </c>
      <c r="D65" s="60" t="str">
        <f>IFERROR(
    IFERROR(VLOOKUP($A65,LSTK!$A:$E,COLUMN(D64)-1,FALSE),
        IFERROR(VLOOKUP($A65,UR!$A:$E,COLUMN(D64)-1,FALSE),
            IFERROR(VLOOKUP($A65,'L3'!$A:$E,COLUMN(D64)-1,FALSE),
                IFERROR(VLOOKUP($A65,'L4'!$A:$E,COLUMN(D64)-1,FALSE),
                    IFERROR(VLOOKUP($A65,WFD!$A:$E,COLUMN(D64)-1,FALSE),
                        IFERROR(VLOOKUP($A65,ARDT!$A:$E,COLUMN(D64)-1,FALSE),
                            IFERROR(VLOOKUP($A65,ARAMCO!$A:$E,COLUMN(D64)-1,FALSE),
                                IFERROR(VLOOKUP($A65,HALLIBURTON!$A:$E,COLUMN(D64)-1,FALSE),
                                    VLOOKUP($A65,Hal_Regional!$A:$E,COLUMN(D64)-1,FALSE)
                                )
                            )
                        )
                    )
                )
            )
        )
    ),
    "Not Found"
)</f>
        <v>Not Found</v>
      </c>
      <c r="E65" s="60" t="str">
        <f>IFERROR(
    IFERROR(VLOOKUP($A65,LSTK!$A:$E,COLUMN(E64)-1,FALSE),
        IFERROR(VLOOKUP($A65,UR!$A:$E,COLUMN(E64)-1,FALSE),
            IFERROR(VLOOKUP($A65,'L3'!$A:$E,COLUMN(E64)-1,FALSE),
                IFERROR(VLOOKUP($A65,'L4'!$A:$E,COLUMN(E64)-1,FALSE),
                    IFERROR(VLOOKUP($A65,WFD!$A:$E,COLUMN(E64)-1,FALSE),
                        IFERROR(VLOOKUP($A65,ARDT!$A:$E,COLUMN(E64)-1,FALSE),
                            IFERROR(VLOOKUP($A65,ARAMCO!$A:$E,COLUMN(E64)-1,FALSE),
                                IFERROR(VLOOKUP($A65,HALLIBURTON!$A:$E,COLUMN(E64)-1,FALSE),
                                    VLOOKUP($A65,Hal_Regional!$A:$E,COLUMN(E64)-1,FALSE)
                                )
                            )
                        )
                    )
                )
            )
        )
    ),
    "Not Found"
)</f>
        <v>Not Found</v>
      </c>
      <c r="F65" s="60" t="str">
        <f>IFERROR(
    IFERROR(VLOOKUP($A65,LSTK!$A:$E,COLUMN(F64)-1,FALSE),
        IFERROR(VLOOKUP($A65,UR!$A:$E,COLUMN(F64)-1,FALSE),
            IFERROR(VLOOKUP($A65,'L3'!$A:$E,COLUMN(F64)-1,FALSE),
                IFERROR(VLOOKUP($A65,'L4'!$A:$E,COLUMN(F64)-1,FALSE),
                    IFERROR(VLOOKUP($A65,WFD!$A:$E,COLUMN(F64)-1,FALSE),
                        IFERROR(VLOOKUP($A65,ARDT!$A:$E,COLUMN(F64)-1,FALSE),
                            IFERROR(VLOOKUP($A65,ARAMCO!$A:$E,COLUMN(F64)-1,FALSE),
                                IFERROR(VLOOKUP($A65,HALLIBURTON!$A:$E,COLUMN(F64)-1,FALSE),
                                    VLOOKUP($A65,Hal_Regional!$A:$E,COLUMN(F64)-1,FALSE)
                                )
                            )
                        )
                    )
                )
            )
        )
    ),
    "Not Found"
)</f>
        <v>Not Found</v>
      </c>
    </row>
    <row r="66" spans="2:6" x14ac:dyDescent="0.25">
      <c r="B66" s="60" t="str">
        <f>IFERROR(
    IFERROR(VLOOKUP($A66,LSTK!$A:$E,COLUMN(B65),FALSE),
        IFERROR(VLOOKUP($A66,UR!$A:$E,COLUMN(B65),FALSE),
            IFERROR(VLOOKUP($A66,'L3'!$A:$E,COLUMN(B65),FALSE),
                IFERROR(VLOOKUP($A66,'L4'!$A:$E,COLUMN(B65),FALSE),
                    IFERROR(VLOOKUP($A66,WFD!$A:$E,COLUMN(B65),FALSE),
                        IFERROR(VLOOKUP($A66,ARDT!$A:$E,COLUMN(B65),FALSE),
                            IFERROR(VLOOKUP($A66,ARAMCO!$A:$E,COLUMN(B65),FALSE),
                                IFERROR(VLOOKUP($A66,HALLIBURTON!$A:$E,COLUMN(B65),FALSE),
                                    VLOOKUP($A66,Hal_Regional!$A:$E,COLUMN(B65),FALSE)
                                )
                            )
                        )
                    )
                )
            )
        )
    ),
    "Not Found"
)</f>
        <v>Not Found</v>
      </c>
      <c r="C66" s="60" t="str">
        <f t="shared" ref="C66:C79" si="2">IF(A66="NEW", "N/A", IF(IFERROR(SEARCH("Not Found", _xlfn.TEXTJOIN(" ", TRUE, D66, E66, F66)), 0), "Not Found", _xlfn.TEXTJOIN(" ", TRUE, D66, E66, F66)))</f>
        <v>Not Found</v>
      </c>
      <c r="D66" s="60" t="str">
        <f>IFERROR(
    IFERROR(VLOOKUP($A66,LSTK!$A:$E,COLUMN(D65)-1,FALSE),
        IFERROR(VLOOKUP($A66,UR!$A:$E,COLUMN(D65)-1,FALSE),
            IFERROR(VLOOKUP($A66,'L3'!$A:$E,COLUMN(D65)-1,FALSE),
                IFERROR(VLOOKUP($A66,'L4'!$A:$E,COLUMN(D65)-1,FALSE),
                    IFERROR(VLOOKUP($A66,WFD!$A:$E,COLUMN(D65)-1,FALSE),
                        IFERROR(VLOOKUP($A66,ARDT!$A:$E,COLUMN(D65)-1,FALSE),
                            IFERROR(VLOOKUP($A66,ARAMCO!$A:$E,COLUMN(D65)-1,FALSE),
                                IFERROR(VLOOKUP($A66,HALLIBURTON!$A:$E,COLUMN(D65)-1,FALSE),
                                    VLOOKUP($A66,Hal_Regional!$A:$E,COLUMN(D65)-1,FALSE)
                                )
                            )
                        )
                    )
                )
            )
        )
    ),
    "Not Found"
)</f>
        <v>Not Found</v>
      </c>
      <c r="E66" s="60" t="str">
        <f>IFERROR(
    IFERROR(VLOOKUP($A66,LSTK!$A:$E,COLUMN(E65)-1,FALSE),
        IFERROR(VLOOKUP($A66,UR!$A:$E,COLUMN(E65)-1,FALSE),
            IFERROR(VLOOKUP($A66,'L3'!$A:$E,COLUMN(E65)-1,FALSE),
                IFERROR(VLOOKUP($A66,'L4'!$A:$E,COLUMN(E65)-1,FALSE),
                    IFERROR(VLOOKUP($A66,WFD!$A:$E,COLUMN(E65)-1,FALSE),
                        IFERROR(VLOOKUP($A66,ARDT!$A:$E,COLUMN(E65)-1,FALSE),
                            IFERROR(VLOOKUP($A66,ARAMCO!$A:$E,COLUMN(E65)-1,FALSE),
                                IFERROR(VLOOKUP($A66,HALLIBURTON!$A:$E,COLUMN(E65)-1,FALSE),
                                    VLOOKUP($A66,Hal_Regional!$A:$E,COLUMN(E65)-1,FALSE)
                                )
                            )
                        )
                    )
                )
            )
        )
    ),
    "Not Found"
)</f>
        <v>Not Found</v>
      </c>
      <c r="F66" s="60" t="str">
        <f>IFERROR(
    IFERROR(VLOOKUP($A66,LSTK!$A:$E,COLUMN(F65)-1,FALSE),
        IFERROR(VLOOKUP($A66,UR!$A:$E,COLUMN(F65)-1,FALSE),
            IFERROR(VLOOKUP($A66,'L3'!$A:$E,COLUMN(F65)-1,FALSE),
                IFERROR(VLOOKUP($A66,'L4'!$A:$E,COLUMN(F65)-1,FALSE),
                    IFERROR(VLOOKUP($A66,WFD!$A:$E,COLUMN(F65)-1,FALSE),
                        IFERROR(VLOOKUP($A66,ARDT!$A:$E,COLUMN(F65)-1,FALSE),
                            IFERROR(VLOOKUP($A66,ARAMCO!$A:$E,COLUMN(F65)-1,FALSE),
                                IFERROR(VLOOKUP($A66,HALLIBURTON!$A:$E,COLUMN(F65)-1,FALSE),
                                    VLOOKUP($A66,Hal_Regional!$A:$E,COLUMN(F65)-1,FALSE)
                                )
                            )
                        )
                    )
                )
            )
        )
    ),
    "Not Found"
)</f>
        <v>Not Found</v>
      </c>
    </row>
    <row r="67" spans="2:6" x14ac:dyDescent="0.25">
      <c r="B67" s="60" t="str">
        <f>IFERROR(
    IFERROR(VLOOKUP($A67,LSTK!$A:$E,COLUMN(B66),FALSE),
        IFERROR(VLOOKUP($A67,UR!$A:$E,COLUMN(B66),FALSE),
            IFERROR(VLOOKUP($A67,'L3'!$A:$E,COLUMN(B66),FALSE),
                IFERROR(VLOOKUP($A67,'L4'!$A:$E,COLUMN(B66),FALSE),
                    IFERROR(VLOOKUP($A67,WFD!$A:$E,COLUMN(B66),FALSE),
                        IFERROR(VLOOKUP($A67,ARDT!$A:$E,COLUMN(B66),FALSE),
                            IFERROR(VLOOKUP($A67,ARAMCO!$A:$E,COLUMN(B66),FALSE),
                                IFERROR(VLOOKUP($A67,HALLIBURTON!$A:$E,COLUMN(B66),FALSE),
                                    VLOOKUP($A67,Hal_Regional!$A:$E,COLUMN(B66),FALSE)
                                )
                            )
                        )
                    )
                )
            )
        )
    ),
    "Not Found"
)</f>
        <v>Not Found</v>
      </c>
      <c r="C67" s="60" t="str">
        <f t="shared" si="2"/>
        <v>Not Found</v>
      </c>
      <c r="D67" s="60" t="str">
        <f>IFERROR(
    IFERROR(VLOOKUP($A67,LSTK!$A:$E,COLUMN(D66)-1,FALSE),
        IFERROR(VLOOKUP($A67,UR!$A:$E,COLUMN(D66)-1,FALSE),
            IFERROR(VLOOKUP($A67,'L3'!$A:$E,COLUMN(D66)-1,FALSE),
                IFERROR(VLOOKUP($A67,'L4'!$A:$E,COLUMN(D66)-1,FALSE),
                    IFERROR(VLOOKUP($A67,WFD!$A:$E,COLUMN(D66)-1,FALSE),
                        IFERROR(VLOOKUP($A67,ARDT!$A:$E,COLUMN(D66)-1,FALSE),
                            IFERROR(VLOOKUP($A67,ARAMCO!$A:$E,COLUMN(D66)-1,FALSE),
                                IFERROR(VLOOKUP($A67,HALLIBURTON!$A:$E,COLUMN(D66)-1,FALSE),
                                    VLOOKUP($A67,Hal_Regional!$A:$E,COLUMN(D66)-1,FALSE)
                                )
                            )
                        )
                    )
                )
            )
        )
    ),
    "Not Found"
)</f>
        <v>Not Found</v>
      </c>
      <c r="E67" s="60" t="str">
        <f>IFERROR(
    IFERROR(VLOOKUP($A67,LSTK!$A:$E,COLUMN(E66)-1,FALSE),
        IFERROR(VLOOKUP($A67,UR!$A:$E,COLUMN(E66)-1,FALSE),
            IFERROR(VLOOKUP($A67,'L3'!$A:$E,COLUMN(E66)-1,FALSE),
                IFERROR(VLOOKUP($A67,'L4'!$A:$E,COLUMN(E66)-1,FALSE),
                    IFERROR(VLOOKUP($A67,WFD!$A:$E,COLUMN(E66)-1,FALSE),
                        IFERROR(VLOOKUP($A67,ARDT!$A:$E,COLUMN(E66)-1,FALSE),
                            IFERROR(VLOOKUP($A67,ARAMCO!$A:$E,COLUMN(E66)-1,FALSE),
                                IFERROR(VLOOKUP($A67,HALLIBURTON!$A:$E,COLUMN(E66)-1,FALSE),
                                    VLOOKUP($A67,Hal_Regional!$A:$E,COLUMN(E66)-1,FALSE)
                                )
                            )
                        )
                    )
                )
            )
        )
    ),
    "Not Found"
)</f>
        <v>Not Found</v>
      </c>
      <c r="F67" s="60" t="str">
        <f>IFERROR(
    IFERROR(VLOOKUP($A67,LSTK!$A:$E,COLUMN(F66)-1,FALSE),
        IFERROR(VLOOKUP($A67,UR!$A:$E,COLUMN(F66)-1,FALSE),
            IFERROR(VLOOKUP($A67,'L3'!$A:$E,COLUMN(F66)-1,FALSE),
                IFERROR(VLOOKUP($A67,'L4'!$A:$E,COLUMN(F66)-1,FALSE),
                    IFERROR(VLOOKUP($A67,WFD!$A:$E,COLUMN(F66)-1,FALSE),
                        IFERROR(VLOOKUP($A67,ARDT!$A:$E,COLUMN(F66)-1,FALSE),
                            IFERROR(VLOOKUP($A67,ARAMCO!$A:$E,COLUMN(F66)-1,FALSE),
                                IFERROR(VLOOKUP($A67,HALLIBURTON!$A:$E,COLUMN(F66)-1,FALSE),
                                    VLOOKUP($A67,Hal_Regional!$A:$E,COLUMN(F66)-1,FALSE)
                                )
                            )
                        )
                    )
                )
            )
        )
    ),
    "Not Found"
)</f>
        <v>Not Found</v>
      </c>
    </row>
    <row r="68" spans="2:6" x14ac:dyDescent="0.25">
      <c r="B68" s="60" t="str">
        <f>IFERROR(
    IFERROR(VLOOKUP($A68,LSTK!$A:$E,COLUMN(B67),FALSE),
        IFERROR(VLOOKUP($A68,UR!$A:$E,COLUMN(B67),FALSE),
            IFERROR(VLOOKUP($A68,'L3'!$A:$E,COLUMN(B67),FALSE),
                IFERROR(VLOOKUP($A68,'L4'!$A:$E,COLUMN(B67),FALSE),
                    IFERROR(VLOOKUP($A68,WFD!$A:$E,COLUMN(B67),FALSE),
                        IFERROR(VLOOKUP($A68,ARDT!$A:$E,COLUMN(B67),FALSE),
                            IFERROR(VLOOKUP($A68,ARAMCO!$A:$E,COLUMN(B67),FALSE),
                                IFERROR(VLOOKUP($A68,HALLIBURTON!$A:$E,COLUMN(B67),FALSE),
                                    VLOOKUP($A68,Hal_Regional!$A:$E,COLUMN(B67),FALSE)
                                )
                            )
                        )
                    )
                )
            )
        )
    ),
    "Not Found"
)</f>
        <v>Not Found</v>
      </c>
      <c r="C68" s="60" t="str">
        <f t="shared" si="2"/>
        <v>Not Found</v>
      </c>
      <c r="D68" s="60" t="str">
        <f>IFERROR(
    IFERROR(VLOOKUP($A68,LSTK!$A:$E,COLUMN(D67)-1,FALSE),
        IFERROR(VLOOKUP($A68,UR!$A:$E,COLUMN(D67)-1,FALSE),
            IFERROR(VLOOKUP($A68,'L3'!$A:$E,COLUMN(D67)-1,FALSE),
                IFERROR(VLOOKUP($A68,'L4'!$A:$E,COLUMN(D67)-1,FALSE),
                    IFERROR(VLOOKUP($A68,WFD!$A:$E,COLUMN(D67)-1,FALSE),
                        IFERROR(VLOOKUP($A68,ARDT!$A:$E,COLUMN(D67)-1,FALSE),
                            IFERROR(VLOOKUP($A68,ARAMCO!$A:$E,COLUMN(D67)-1,FALSE),
                                IFERROR(VLOOKUP($A68,HALLIBURTON!$A:$E,COLUMN(D67)-1,FALSE),
                                    VLOOKUP($A68,Hal_Regional!$A:$E,COLUMN(D67)-1,FALSE)
                                )
                            )
                        )
                    )
                )
            )
        )
    ),
    "Not Found"
)</f>
        <v>Not Found</v>
      </c>
      <c r="E68" s="60" t="str">
        <f>IFERROR(
    IFERROR(VLOOKUP($A68,LSTK!$A:$E,COLUMN(E67)-1,FALSE),
        IFERROR(VLOOKUP($A68,UR!$A:$E,COLUMN(E67)-1,FALSE),
            IFERROR(VLOOKUP($A68,'L3'!$A:$E,COLUMN(E67)-1,FALSE),
                IFERROR(VLOOKUP($A68,'L4'!$A:$E,COLUMN(E67)-1,FALSE),
                    IFERROR(VLOOKUP($A68,WFD!$A:$E,COLUMN(E67)-1,FALSE),
                        IFERROR(VLOOKUP($A68,ARDT!$A:$E,COLUMN(E67)-1,FALSE),
                            IFERROR(VLOOKUP($A68,ARAMCO!$A:$E,COLUMN(E67)-1,FALSE),
                                IFERROR(VLOOKUP($A68,HALLIBURTON!$A:$E,COLUMN(E67)-1,FALSE),
                                    VLOOKUP($A68,Hal_Regional!$A:$E,COLUMN(E67)-1,FALSE)
                                )
                            )
                        )
                    )
                )
            )
        )
    ),
    "Not Found"
)</f>
        <v>Not Found</v>
      </c>
      <c r="F68" s="60" t="str">
        <f>IFERROR(
    IFERROR(VLOOKUP($A68,LSTK!$A:$E,COLUMN(F67)-1,FALSE),
        IFERROR(VLOOKUP($A68,UR!$A:$E,COLUMN(F67)-1,FALSE),
            IFERROR(VLOOKUP($A68,'L3'!$A:$E,COLUMN(F67)-1,FALSE),
                IFERROR(VLOOKUP($A68,'L4'!$A:$E,COLUMN(F67)-1,FALSE),
                    IFERROR(VLOOKUP($A68,WFD!$A:$E,COLUMN(F67)-1,FALSE),
                        IFERROR(VLOOKUP($A68,ARDT!$A:$E,COLUMN(F67)-1,FALSE),
                            IFERROR(VLOOKUP($A68,ARAMCO!$A:$E,COLUMN(F67)-1,FALSE),
                                IFERROR(VLOOKUP($A68,HALLIBURTON!$A:$E,COLUMN(F67)-1,FALSE),
                                    VLOOKUP($A68,Hal_Regional!$A:$E,COLUMN(F67)-1,FALSE)
                                )
                            )
                        )
                    )
                )
            )
        )
    ),
    "Not Found"
)</f>
        <v>Not Found</v>
      </c>
    </row>
    <row r="69" spans="2:6" x14ac:dyDescent="0.25">
      <c r="B69" s="60" t="str">
        <f>IFERROR(
    IFERROR(VLOOKUP($A69,LSTK!$A:$E,COLUMN(B68),FALSE),
        IFERROR(VLOOKUP($A69,UR!$A:$E,COLUMN(B68),FALSE),
            IFERROR(VLOOKUP($A69,'L3'!$A:$E,COLUMN(B68),FALSE),
                IFERROR(VLOOKUP($A69,'L4'!$A:$E,COLUMN(B68),FALSE),
                    IFERROR(VLOOKUP($A69,WFD!$A:$E,COLUMN(B68),FALSE),
                        IFERROR(VLOOKUP($A69,ARDT!$A:$E,COLUMN(B68),FALSE),
                            IFERROR(VLOOKUP($A69,ARAMCO!$A:$E,COLUMN(B68),FALSE),
                                IFERROR(VLOOKUP($A69,HALLIBURTON!$A:$E,COLUMN(B68),FALSE),
                                    VLOOKUP($A69,Hal_Regional!$A:$E,COLUMN(B68),FALSE)
                                )
                            )
                        )
                    )
                )
            )
        )
    ),
    "Not Found"
)</f>
        <v>Not Found</v>
      </c>
      <c r="C69" s="60" t="str">
        <f t="shared" si="2"/>
        <v>Not Found</v>
      </c>
      <c r="D69" s="60" t="str">
        <f>IFERROR(
    IFERROR(VLOOKUP($A69,LSTK!$A:$E,COLUMN(D68)-1,FALSE),
        IFERROR(VLOOKUP($A69,UR!$A:$E,COLUMN(D68)-1,FALSE),
            IFERROR(VLOOKUP($A69,'L3'!$A:$E,COLUMN(D68)-1,FALSE),
                IFERROR(VLOOKUP($A69,'L4'!$A:$E,COLUMN(D68)-1,FALSE),
                    IFERROR(VLOOKUP($A69,WFD!$A:$E,COLUMN(D68)-1,FALSE),
                        IFERROR(VLOOKUP($A69,ARDT!$A:$E,COLUMN(D68)-1,FALSE),
                            IFERROR(VLOOKUP($A69,ARAMCO!$A:$E,COLUMN(D68)-1,FALSE),
                                IFERROR(VLOOKUP($A69,HALLIBURTON!$A:$E,COLUMN(D68)-1,FALSE),
                                    VLOOKUP($A69,Hal_Regional!$A:$E,COLUMN(D68)-1,FALSE)
                                )
                            )
                        )
                    )
                )
            )
        )
    ),
    "Not Found"
)</f>
        <v>Not Found</v>
      </c>
      <c r="E69" s="60" t="str">
        <f>IFERROR(
    IFERROR(VLOOKUP($A69,LSTK!$A:$E,COLUMN(E68)-1,FALSE),
        IFERROR(VLOOKUP($A69,UR!$A:$E,COLUMN(E68)-1,FALSE),
            IFERROR(VLOOKUP($A69,'L3'!$A:$E,COLUMN(E68)-1,FALSE),
                IFERROR(VLOOKUP($A69,'L4'!$A:$E,COLUMN(E68)-1,FALSE),
                    IFERROR(VLOOKUP($A69,WFD!$A:$E,COLUMN(E68)-1,FALSE),
                        IFERROR(VLOOKUP($A69,ARDT!$A:$E,COLUMN(E68)-1,FALSE),
                            IFERROR(VLOOKUP($A69,ARAMCO!$A:$E,COLUMN(E68)-1,FALSE),
                                IFERROR(VLOOKUP($A69,HALLIBURTON!$A:$E,COLUMN(E68)-1,FALSE),
                                    VLOOKUP($A69,Hal_Regional!$A:$E,COLUMN(E68)-1,FALSE)
                                )
                            )
                        )
                    )
                )
            )
        )
    ),
    "Not Found"
)</f>
        <v>Not Found</v>
      </c>
      <c r="F69" s="60" t="str">
        <f>IFERROR(
    IFERROR(VLOOKUP($A69,LSTK!$A:$E,COLUMN(F68)-1,FALSE),
        IFERROR(VLOOKUP($A69,UR!$A:$E,COLUMN(F68)-1,FALSE),
            IFERROR(VLOOKUP($A69,'L3'!$A:$E,COLUMN(F68)-1,FALSE),
                IFERROR(VLOOKUP($A69,'L4'!$A:$E,COLUMN(F68)-1,FALSE),
                    IFERROR(VLOOKUP($A69,WFD!$A:$E,COLUMN(F68)-1,FALSE),
                        IFERROR(VLOOKUP($A69,ARDT!$A:$E,COLUMN(F68)-1,FALSE),
                            IFERROR(VLOOKUP($A69,ARAMCO!$A:$E,COLUMN(F68)-1,FALSE),
                                IFERROR(VLOOKUP($A69,HALLIBURTON!$A:$E,COLUMN(F68)-1,FALSE),
                                    VLOOKUP($A69,Hal_Regional!$A:$E,COLUMN(F68)-1,FALSE)
                                )
                            )
                        )
                    )
                )
            )
        )
    ),
    "Not Found"
)</f>
        <v>Not Found</v>
      </c>
    </row>
    <row r="70" spans="2:6" x14ac:dyDescent="0.25">
      <c r="B70" s="60" t="str">
        <f>IFERROR(
    IFERROR(VLOOKUP($A70,LSTK!$A:$E,COLUMN(B69),FALSE),
        IFERROR(VLOOKUP($A70,UR!$A:$E,COLUMN(B69),FALSE),
            IFERROR(VLOOKUP($A70,'L3'!$A:$E,COLUMN(B69),FALSE),
                IFERROR(VLOOKUP($A70,'L4'!$A:$E,COLUMN(B69),FALSE),
                    IFERROR(VLOOKUP($A70,WFD!$A:$E,COLUMN(B69),FALSE),
                        IFERROR(VLOOKUP($A70,ARDT!$A:$E,COLUMN(B69),FALSE),
                            IFERROR(VLOOKUP($A70,ARAMCO!$A:$E,COLUMN(B69),FALSE),
                                IFERROR(VLOOKUP($A70,HALLIBURTON!$A:$E,COLUMN(B69),FALSE),
                                    VLOOKUP($A70,Hal_Regional!$A:$E,COLUMN(B69),FALSE)
                                )
                            )
                        )
                    )
                )
            )
        )
    ),
    "Not Found"
)</f>
        <v>Not Found</v>
      </c>
      <c r="C70" s="60" t="str">
        <f t="shared" si="2"/>
        <v>Not Found</v>
      </c>
      <c r="D70" s="60" t="str">
        <f>IFERROR(
    IFERROR(VLOOKUP($A70,LSTK!$A:$E,COLUMN(D69)-1,FALSE),
        IFERROR(VLOOKUP($A70,UR!$A:$E,COLUMN(D69)-1,FALSE),
            IFERROR(VLOOKUP($A70,'L3'!$A:$E,COLUMN(D69)-1,FALSE),
                IFERROR(VLOOKUP($A70,'L4'!$A:$E,COLUMN(D69)-1,FALSE),
                    IFERROR(VLOOKUP($A70,WFD!$A:$E,COLUMN(D69)-1,FALSE),
                        IFERROR(VLOOKUP($A70,ARDT!$A:$E,COLUMN(D69)-1,FALSE),
                            IFERROR(VLOOKUP($A70,ARAMCO!$A:$E,COLUMN(D69)-1,FALSE),
                                IFERROR(VLOOKUP($A70,HALLIBURTON!$A:$E,COLUMN(D69)-1,FALSE),
                                    VLOOKUP($A70,Hal_Regional!$A:$E,COLUMN(D69)-1,FALSE)
                                )
                            )
                        )
                    )
                )
            )
        )
    ),
    "Not Found"
)</f>
        <v>Not Found</v>
      </c>
      <c r="E70" s="60" t="str">
        <f>IFERROR(
    IFERROR(VLOOKUP($A70,LSTK!$A:$E,COLUMN(E69)-1,FALSE),
        IFERROR(VLOOKUP($A70,UR!$A:$E,COLUMN(E69)-1,FALSE),
            IFERROR(VLOOKUP($A70,'L3'!$A:$E,COLUMN(E69)-1,FALSE),
                IFERROR(VLOOKUP($A70,'L4'!$A:$E,COLUMN(E69)-1,FALSE),
                    IFERROR(VLOOKUP($A70,WFD!$A:$E,COLUMN(E69)-1,FALSE),
                        IFERROR(VLOOKUP($A70,ARDT!$A:$E,COLUMN(E69)-1,FALSE),
                            IFERROR(VLOOKUP($A70,ARAMCO!$A:$E,COLUMN(E69)-1,FALSE),
                                IFERROR(VLOOKUP($A70,HALLIBURTON!$A:$E,COLUMN(E69)-1,FALSE),
                                    VLOOKUP($A70,Hal_Regional!$A:$E,COLUMN(E69)-1,FALSE)
                                )
                            )
                        )
                    )
                )
            )
        )
    ),
    "Not Found"
)</f>
        <v>Not Found</v>
      </c>
      <c r="F70" s="60" t="str">
        <f>IFERROR(
    IFERROR(VLOOKUP($A70,LSTK!$A:$E,COLUMN(F69)-1,FALSE),
        IFERROR(VLOOKUP($A70,UR!$A:$E,COLUMN(F69)-1,FALSE),
            IFERROR(VLOOKUP($A70,'L3'!$A:$E,COLUMN(F69)-1,FALSE),
                IFERROR(VLOOKUP($A70,'L4'!$A:$E,COLUMN(F69)-1,FALSE),
                    IFERROR(VLOOKUP($A70,WFD!$A:$E,COLUMN(F69)-1,FALSE),
                        IFERROR(VLOOKUP($A70,ARDT!$A:$E,COLUMN(F69)-1,FALSE),
                            IFERROR(VLOOKUP($A70,ARAMCO!$A:$E,COLUMN(F69)-1,FALSE),
                                IFERROR(VLOOKUP($A70,HALLIBURTON!$A:$E,COLUMN(F69)-1,FALSE),
                                    VLOOKUP($A70,Hal_Regional!$A:$E,COLUMN(F69)-1,FALSE)
                                )
                            )
                        )
                    )
                )
            )
        )
    ),
    "Not Found"
)</f>
        <v>Not Found</v>
      </c>
    </row>
    <row r="71" spans="2:6" x14ac:dyDescent="0.25">
      <c r="B71" s="60" t="str">
        <f>IFERROR(
    IFERROR(VLOOKUP($A71,LSTK!$A:$E,COLUMN(B70),FALSE),
        IFERROR(VLOOKUP($A71,UR!$A:$E,COLUMN(B70),FALSE),
            IFERROR(VLOOKUP($A71,'L3'!$A:$E,COLUMN(B70),FALSE),
                IFERROR(VLOOKUP($A71,'L4'!$A:$E,COLUMN(B70),FALSE),
                    IFERROR(VLOOKUP($A71,WFD!$A:$E,COLUMN(B70),FALSE),
                        IFERROR(VLOOKUP($A71,ARDT!$A:$E,COLUMN(B70),FALSE),
                            IFERROR(VLOOKUP($A71,ARAMCO!$A:$E,COLUMN(B70),FALSE),
                                IFERROR(VLOOKUP($A71,HALLIBURTON!$A:$E,COLUMN(B70),FALSE),
                                    VLOOKUP($A71,Hal_Regional!$A:$E,COLUMN(B70),FALSE)
                                )
                            )
                        )
                    )
                )
            )
        )
    ),
    "Not Found"
)</f>
        <v>Not Found</v>
      </c>
      <c r="C71" s="60" t="str">
        <f t="shared" si="2"/>
        <v>Not Found</v>
      </c>
      <c r="D71" s="60" t="str">
        <f>IFERROR(
    IFERROR(VLOOKUP($A71,LSTK!$A:$E,COLUMN(D70)-1,FALSE),
        IFERROR(VLOOKUP($A71,UR!$A:$E,COLUMN(D70)-1,FALSE),
            IFERROR(VLOOKUP($A71,'L3'!$A:$E,COLUMN(D70)-1,FALSE),
                IFERROR(VLOOKUP($A71,'L4'!$A:$E,COLUMN(D70)-1,FALSE),
                    IFERROR(VLOOKUP($A71,WFD!$A:$E,COLUMN(D70)-1,FALSE),
                        IFERROR(VLOOKUP($A71,ARDT!$A:$E,COLUMN(D70)-1,FALSE),
                            IFERROR(VLOOKUP($A71,ARAMCO!$A:$E,COLUMN(D70)-1,FALSE),
                                IFERROR(VLOOKUP($A71,HALLIBURTON!$A:$E,COLUMN(D70)-1,FALSE),
                                    VLOOKUP($A71,Hal_Regional!$A:$E,COLUMN(D70)-1,FALSE)
                                )
                            )
                        )
                    )
                )
            )
        )
    ),
    "Not Found"
)</f>
        <v>Not Found</v>
      </c>
      <c r="E71" s="60" t="str">
        <f>IFERROR(
    IFERROR(VLOOKUP($A71,LSTK!$A:$E,COLUMN(E70)-1,FALSE),
        IFERROR(VLOOKUP($A71,UR!$A:$E,COLUMN(E70)-1,FALSE),
            IFERROR(VLOOKUP($A71,'L3'!$A:$E,COLUMN(E70)-1,FALSE),
                IFERROR(VLOOKUP($A71,'L4'!$A:$E,COLUMN(E70)-1,FALSE),
                    IFERROR(VLOOKUP($A71,WFD!$A:$E,COLUMN(E70)-1,FALSE),
                        IFERROR(VLOOKUP($A71,ARDT!$A:$E,COLUMN(E70)-1,FALSE),
                            IFERROR(VLOOKUP($A71,ARAMCO!$A:$E,COLUMN(E70)-1,FALSE),
                                IFERROR(VLOOKUP($A71,HALLIBURTON!$A:$E,COLUMN(E70)-1,FALSE),
                                    VLOOKUP($A71,Hal_Regional!$A:$E,COLUMN(E70)-1,FALSE)
                                )
                            )
                        )
                    )
                )
            )
        )
    ),
    "Not Found"
)</f>
        <v>Not Found</v>
      </c>
      <c r="F71" s="60" t="str">
        <f>IFERROR(
    IFERROR(VLOOKUP($A71,LSTK!$A:$E,COLUMN(F70)-1,FALSE),
        IFERROR(VLOOKUP($A71,UR!$A:$E,COLUMN(F70)-1,FALSE),
            IFERROR(VLOOKUP($A71,'L3'!$A:$E,COLUMN(F70)-1,FALSE),
                IFERROR(VLOOKUP($A71,'L4'!$A:$E,COLUMN(F70)-1,FALSE),
                    IFERROR(VLOOKUP($A71,WFD!$A:$E,COLUMN(F70)-1,FALSE),
                        IFERROR(VLOOKUP($A71,ARDT!$A:$E,COLUMN(F70)-1,FALSE),
                            IFERROR(VLOOKUP($A71,ARAMCO!$A:$E,COLUMN(F70)-1,FALSE),
                                IFERROR(VLOOKUP($A71,HALLIBURTON!$A:$E,COLUMN(F70)-1,FALSE),
                                    VLOOKUP($A71,Hal_Regional!$A:$E,COLUMN(F70)-1,FALSE)
                                )
                            )
                        )
                    )
                )
            )
        )
    ),
    "Not Found"
)</f>
        <v>Not Found</v>
      </c>
    </row>
    <row r="72" spans="2:6" x14ac:dyDescent="0.25">
      <c r="B72" s="60" t="str">
        <f>IFERROR(
    IFERROR(VLOOKUP($A72,LSTK!$A:$E,COLUMN(B71),FALSE),
        IFERROR(VLOOKUP($A72,UR!$A:$E,COLUMN(B71),FALSE),
            IFERROR(VLOOKUP($A72,'L3'!$A:$E,COLUMN(B71),FALSE),
                IFERROR(VLOOKUP($A72,'L4'!$A:$E,COLUMN(B71),FALSE),
                    IFERROR(VLOOKUP($A72,WFD!$A:$E,COLUMN(B71),FALSE),
                        IFERROR(VLOOKUP($A72,ARDT!$A:$E,COLUMN(B71),FALSE),
                            IFERROR(VLOOKUP($A72,ARAMCO!$A:$E,COLUMN(B71),FALSE),
                                IFERROR(VLOOKUP($A72,HALLIBURTON!$A:$E,COLUMN(B71),FALSE),
                                    VLOOKUP($A72,Hal_Regional!$A:$E,COLUMN(B71),FALSE)
                                )
                            )
                        )
                    )
                )
            )
        )
    ),
    "Not Found"
)</f>
        <v>Not Found</v>
      </c>
      <c r="C72" s="60" t="str">
        <f t="shared" si="2"/>
        <v>Not Found</v>
      </c>
      <c r="D72" s="60" t="str">
        <f>IFERROR(
    IFERROR(VLOOKUP($A72,LSTK!$A:$E,COLUMN(D71)-1,FALSE),
        IFERROR(VLOOKUP($A72,UR!$A:$E,COLUMN(D71)-1,FALSE),
            IFERROR(VLOOKUP($A72,'L3'!$A:$E,COLUMN(D71)-1,FALSE),
                IFERROR(VLOOKUP($A72,'L4'!$A:$E,COLUMN(D71)-1,FALSE),
                    IFERROR(VLOOKUP($A72,WFD!$A:$E,COLUMN(D71)-1,FALSE),
                        IFERROR(VLOOKUP($A72,ARDT!$A:$E,COLUMN(D71)-1,FALSE),
                            IFERROR(VLOOKUP($A72,ARAMCO!$A:$E,COLUMN(D71)-1,FALSE),
                                IFERROR(VLOOKUP($A72,HALLIBURTON!$A:$E,COLUMN(D71)-1,FALSE),
                                    VLOOKUP($A72,Hal_Regional!$A:$E,COLUMN(D71)-1,FALSE)
                                )
                            )
                        )
                    )
                )
            )
        )
    ),
    "Not Found"
)</f>
        <v>Not Found</v>
      </c>
      <c r="E72" s="60" t="str">
        <f>IFERROR(
    IFERROR(VLOOKUP($A72,LSTK!$A:$E,COLUMN(E71)-1,FALSE),
        IFERROR(VLOOKUP($A72,UR!$A:$E,COLUMN(E71)-1,FALSE),
            IFERROR(VLOOKUP($A72,'L3'!$A:$E,COLUMN(E71)-1,FALSE),
                IFERROR(VLOOKUP($A72,'L4'!$A:$E,COLUMN(E71)-1,FALSE),
                    IFERROR(VLOOKUP($A72,WFD!$A:$E,COLUMN(E71)-1,FALSE),
                        IFERROR(VLOOKUP($A72,ARDT!$A:$E,COLUMN(E71)-1,FALSE),
                            IFERROR(VLOOKUP($A72,ARAMCO!$A:$E,COLUMN(E71)-1,FALSE),
                                IFERROR(VLOOKUP($A72,HALLIBURTON!$A:$E,COLUMN(E71)-1,FALSE),
                                    VLOOKUP($A72,Hal_Regional!$A:$E,COLUMN(E71)-1,FALSE)
                                )
                            )
                        )
                    )
                )
            )
        )
    ),
    "Not Found"
)</f>
        <v>Not Found</v>
      </c>
      <c r="F72" s="60" t="str">
        <f>IFERROR(
    IFERROR(VLOOKUP($A72,LSTK!$A:$E,COLUMN(F71)-1,FALSE),
        IFERROR(VLOOKUP($A72,UR!$A:$E,COLUMN(F71)-1,FALSE),
            IFERROR(VLOOKUP($A72,'L3'!$A:$E,COLUMN(F71)-1,FALSE),
                IFERROR(VLOOKUP($A72,'L4'!$A:$E,COLUMN(F71)-1,FALSE),
                    IFERROR(VLOOKUP($A72,WFD!$A:$E,COLUMN(F71)-1,FALSE),
                        IFERROR(VLOOKUP($A72,ARDT!$A:$E,COLUMN(F71)-1,FALSE),
                            IFERROR(VLOOKUP($A72,ARAMCO!$A:$E,COLUMN(F71)-1,FALSE),
                                IFERROR(VLOOKUP($A72,HALLIBURTON!$A:$E,COLUMN(F71)-1,FALSE),
                                    VLOOKUP($A72,Hal_Regional!$A:$E,COLUMN(F71)-1,FALSE)
                                )
                            )
                        )
                    )
                )
            )
        )
    ),
    "Not Found"
)</f>
        <v>Not Found</v>
      </c>
    </row>
    <row r="73" spans="2:6" x14ac:dyDescent="0.25">
      <c r="B73" s="60" t="str">
        <f>IFERROR(
    IFERROR(VLOOKUP($A73,LSTK!$A:$E,COLUMN(B72),FALSE),
        IFERROR(VLOOKUP($A73,UR!$A:$E,COLUMN(B72),FALSE),
            IFERROR(VLOOKUP($A73,'L3'!$A:$E,COLUMN(B72),FALSE),
                IFERROR(VLOOKUP($A73,'L4'!$A:$E,COLUMN(B72),FALSE),
                    IFERROR(VLOOKUP($A73,WFD!$A:$E,COLUMN(B72),FALSE),
                        IFERROR(VLOOKUP($A73,ARDT!$A:$E,COLUMN(B72),FALSE),
                            IFERROR(VLOOKUP($A73,ARAMCO!$A:$E,COLUMN(B72),FALSE),
                                IFERROR(VLOOKUP($A73,HALLIBURTON!$A:$E,COLUMN(B72),FALSE),
                                    VLOOKUP($A73,Hal_Regional!$A:$E,COLUMN(B72),FALSE)
                                )
                            )
                        )
                    )
                )
            )
        )
    ),
    "Not Found"
)</f>
        <v>Not Found</v>
      </c>
      <c r="C73" s="60" t="str">
        <f t="shared" si="2"/>
        <v>Not Found</v>
      </c>
      <c r="D73" s="60" t="str">
        <f>IFERROR(
    IFERROR(VLOOKUP($A73,LSTK!$A:$E,COLUMN(D72)-1,FALSE),
        IFERROR(VLOOKUP($A73,UR!$A:$E,COLUMN(D72)-1,FALSE),
            IFERROR(VLOOKUP($A73,'L3'!$A:$E,COLUMN(D72)-1,FALSE),
                IFERROR(VLOOKUP($A73,'L4'!$A:$E,COLUMN(D72)-1,FALSE),
                    IFERROR(VLOOKUP($A73,WFD!$A:$E,COLUMN(D72)-1,FALSE),
                        IFERROR(VLOOKUP($A73,ARDT!$A:$E,COLUMN(D72)-1,FALSE),
                            IFERROR(VLOOKUP($A73,ARAMCO!$A:$E,COLUMN(D72)-1,FALSE),
                                IFERROR(VLOOKUP($A73,HALLIBURTON!$A:$E,COLUMN(D72)-1,FALSE),
                                    VLOOKUP($A73,Hal_Regional!$A:$E,COLUMN(D72)-1,FALSE)
                                )
                            )
                        )
                    )
                )
            )
        )
    ),
    "Not Found"
)</f>
        <v>Not Found</v>
      </c>
      <c r="E73" s="60" t="str">
        <f>IFERROR(
    IFERROR(VLOOKUP($A73,LSTK!$A:$E,COLUMN(E72)-1,FALSE),
        IFERROR(VLOOKUP($A73,UR!$A:$E,COLUMN(E72)-1,FALSE),
            IFERROR(VLOOKUP($A73,'L3'!$A:$E,COLUMN(E72)-1,FALSE),
                IFERROR(VLOOKUP($A73,'L4'!$A:$E,COLUMN(E72)-1,FALSE),
                    IFERROR(VLOOKUP($A73,WFD!$A:$E,COLUMN(E72)-1,FALSE),
                        IFERROR(VLOOKUP($A73,ARDT!$A:$E,COLUMN(E72)-1,FALSE),
                            IFERROR(VLOOKUP($A73,ARAMCO!$A:$E,COLUMN(E72)-1,FALSE),
                                IFERROR(VLOOKUP($A73,HALLIBURTON!$A:$E,COLUMN(E72)-1,FALSE),
                                    VLOOKUP($A73,Hal_Regional!$A:$E,COLUMN(E72)-1,FALSE)
                                )
                            )
                        )
                    )
                )
            )
        )
    ),
    "Not Found"
)</f>
        <v>Not Found</v>
      </c>
      <c r="F73" s="60" t="str">
        <f>IFERROR(
    IFERROR(VLOOKUP($A73,LSTK!$A:$E,COLUMN(F72)-1,FALSE),
        IFERROR(VLOOKUP($A73,UR!$A:$E,COLUMN(F72)-1,FALSE),
            IFERROR(VLOOKUP($A73,'L3'!$A:$E,COLUMN(F72)-1,FALSE),
                IFERROR(VLOOKUP($A73,'L4'!$A:$E,COLUMN(F72)-1,FALSE),
                    IFERROR(VLOOKUP($A73,WFD!$A:$E,COLUMN(F72)-1,FALSE),
                        IFERROR(VLOOKUP($A73,ARDT!$A:$E,COLUMN(F72)-1,FALSE),
                            IFERROR(VLOOKUP($A73,ARAMCO!$A:$E,COLUMN(F72)-1,FALSE),
                                IFERROR(VLOOKUP($A73,HALLIBURTON!$A:$E,COLUMN(F72)-1,FALSE),
                                    VLOOKUP($A73,Hal_Regional!$A:$E,COLUMN(F72)-1,FALSE)
                                )
                            )
                        )
                    )
                )
            )
        )
    ),
    "Not Found"
)</f>
        <v>Not Found</v>
      </c>
    </row>
    <row r="74" spans="2:6" x14ac:dyDescent="0.25">
      <c r="B74" s="60" t="str">
        <f>IFERROR(
    IFERROR(VLOOKUP($A74,LSTK!$A:$E,COLUMN(B73),FALSE),
        IFERROR(VLOOKUP($A74,UR!$A:$E,COLUMN(B73),FALSE),
            IFERROR(VLOOKUP($A74,'L3'!$A:$E,COLUMN(B73),FALSE),
                IFERROR(VLOOKUP($A74,'L4'!$A:$E,COLUMN(B73),FALSE),
                    IFERROR(VLOOKUP($A74,WFD!$A:$E,COLUMN(B73),FALSE),
                        IFERROR(VLOOKUP($A74,ARDT!$A:$E,COLUMN(B73),FALSE),
                            IFERROR(VLOOKUP($A74,ARAMCO!$A:$E,COLUMN(B73),FALSE),
                                IFERROR(VLOOKUP($A74,HALLIBURTON!$A:$E,COLUMN(B73),FALSE),
                                    VLOOKUP($A74,Hal_Regional!$A:$E,COLUMN(B73),FALSE)
                                )
                            )
                        )
                    )
                )
            )
        )
    ),
    "Not Found"
)</f>
        <v>Not Found</v>
      </c>
      <c r="C74" s="60" t="str">
        <f t="shared" si="2"/>
        <v>Not Found</v>
      </c>
      <c r="D74" s="60" t="str">
        <f>IFERROR(
    IFERROR(VLOOKUP($A74,LSTK!$A:$E,COLUMN(D73)-1,FALSE),
        IFERROR(VLOOKUP($A74,UR!$A:$E,COLUMN(D73)-1,FALSE),
            IFERROR(VLOOKUP($A74,'L3'!$A:$E,COLUMN(D73)-1,FALSE),
                IFERROR(VLOOKUP($A74,'L4'!$A:$E,COLUMN(D73)-1,FALSE),
                    IFERROR(VLOOKUP($A74,WFD!$A:$E,COLUMN(D73)-1,FALSE),
                        IFERROR(VLOOKUP($A74,ARDT!$A:$E,COLUMN(D73)-1,FALSE),
                            IFERROR(VLOOKUP($A74,ARAMCO!$A:$E,COLUMN(D73)-1,FALSE),
                                IFERROR(VLOOKUP($A74,HALLIBURTON!$A:$E,COLUMN(D73)-1,FALSE),
                                    VLOOKUP($A74,Hal_Regional!$A:$E,COLUMN(D73)-1,FALSE)
                                )
                            )
                        )
                    )
                )
            )
        )
    ),
    "Not Found"
)</f>
        <v>Not Found</v>
      </c>
      <c r="E74" s="60" t="str">
        <f>IFERROR(
    IFERROR(VLOOKUP($A74,LSTK!$A:$E,COLUMN(E73)-1,FALSE),
        IFERROR(VLOOKUP($A74,UR!$A:$E,COLUMN(E73)-1,FALSE),
            IFERROR(VLOOKUP($A74,'L3'!$A:$E,COLUMN(E73)-1,FALSE),
                IFERROR(VLOOKUP($A74,'L4'!$A:$E,COLUMN(E73)-1,FALSE),
                    IFERROR(VLOOKUP($A74,WFD!$A:$E,COLUMN(E73)-1,FALSE),
                        IFERROR(VLOOKUP($A74,ARDT!$A:$E,COLUMN(E73)-1,FALSE),
                            IFERROR(VLOOKUP($A74,ARAMCO!$A:$E,COLUMN(E73)-1,FALSE),
                                IFERROR(VLOOKUP($A74,HALLIBURTON!$A:$E,COLUMN(E73)-1,FALSE),
                                    VLOOKUP($A74,Hal_Regional!$A:$E,COLUMN(E73)-1,FALSE)
                                )
                            )
                        )
                    )
                )
            )
        )
    ),
    "Not Found"
)</f>
        <v>Not Found</v>
      </c>
      <c r="F74" s="60" t="str">
        <f>IFERROR(
    IFERROR(VLOOKUP($A74,LSTK!$A:$E,COLUMN(F73)-1,FALSE),
        IFERROR(VLOOKUP($A74,UR!$A:$E,COLUMN(F73)-1,FALSE),
            IFERROR(VLOOKUP($A74,'L3'!$A:$E,COLUMN(F73)-1,FALSE),
                IFERROR(VLOOKUP($A74,'L4'!$A:$E,COLUMN(F73)-1,FALSE),
                    IFERROR(VLOOKUP($A74,WFD!$A:$E,COLUMN(F73)-1,FALSE),
                        IFERROR(VLOOKUP($A74,ARDT!$A:$E,COLUMN(F73)-1,FALSE),
                            IFERROR(VLOOKUP($A74,ARAMCO!$A:$E,COLUMN(F73)-1,FALSE),
                                IFERROR(VLOOKUP($A74,HALLIBURTON!$A:$E,COLUMN(F73)-1,FALSE),
                                    VLOOKUP($A74,Hal_Regional!$A:$E,COLUMN(F73)-1,FALSE)
                                )
                            )
                        )
                    )
                )
            )
        )
    ),
    "Not Found"
)</f>
        <v>Not Found</v>
      </c>
    </row>
    <row r="75" spans="2:6" x14ac:dyDescent="0.25">
      <c r="B75" s="60" t="str">
        <f>IFERROR(
    IFERROR(VLOOKUP($A75,LSTK!$A:$E,COLUMN(B74),FALSE),
        IFERROR(VLOOKUP($A75,UR!$A:$E,COLUMN(B74),FALSE),
            IFERROR(VLOOKUP($A75,'L3'!$A:$E,COLUMN(B74),FALSE),
                IFERROR(VLOOKUP($A75,'L4'!$A:$E,COLUMN(B74),FALSE),
                    IFERROR(VLOOKUP($A75,WFD!$A:$E,COLUMN(B74),FALSE),
                        IFERROR(VLOOKUP($A75,ARDT!$A:$E,COLUMN(B74),FALSE),
                            IFERROR(VLOOKUP($A75,ARAMCO!$A:$E,COLUMN(B74),FALSE),
                                IFERROR(VLOOKUP($A75,HALLIBURTON!$A:$E,COLUMN(B74),FALSE),
                                    VLOOKUP($A75,Hal_Regional!$A:$E,COLUMN(B74),FALSE)
                                )
                            )
                        )
                    )
                )
            )
        )
    ),
    "Not Found"
)</f>
        <v>Not Found</v>
      </c>
      <c r="C75" s="60" t="str">
        <f t="shared" si="2"/>
        <v>Not Found</v>
      </c>
      <c r="D75" s="60" t="str">
        <f>IFERROR(
    IFERROR(VLOOKUP($A75,LSTK!$A:$E,COLUMN(D74)-1,FALSE),
        IFERROR(VLOOKUP($A75,UR!$A:$E,COLUMN(D74)-1,FALSE),
            IFERROR(VLOOKUP($A75,'L3'!$A:$E,COLUMN(D74)-1,FALSE),
                IFERROR(VLOOKUP($A75,'L4'!$A:$E,COLUMN(D74)-1,FALSE),
                    IFERROR(VLOOKUP($A75,WFD!$A:$E,COLUMN(D74)-1,FALSE),
                        IFERROR(VLOOKUP($A75,ARDT!$A:$E,COLUMN(D74)-1,FALSE),
                            IFERROR(VLOOKUP($A75,ARAMCO!$A:$E,COLUMN(D74)-1,FALSE),
                                IFERROR(VLOOKUP($A75,HALLIBURTON!$A:$E,COLUMN(D74)-1,FALSE),
                                    VLOOKUP($A75,Hal_Regional!$A:$E,COLUMN(D74)-1,FALSE)
                                )
                            )
                        )
                    )
                )
            )
        )
    ),
    "Not Found"
)</f>
        <v>Not Found</v>
      </c>
      <c r="E75" s="60" t="str">
        <f>IFERROR(
    IFERROR(VLOOKUP($A75,LSTK!$A:$E,COLUMN(E74)-1,FALSE),
        IFERROR(VLOOKUP($A75,UR!$A:$E,COLUMN(E74)-1,FALSE),
            IFERROR(VLOOKUP($A75,'L3'!$A:$E,COLUMN(E74)-1,FALSE),
                IFERROR(VLOOKUP($A75,'L4'!$A:$E,COLUMN(E74)-1,FALSE),
                    IFERROR(VLOOKUP($A75,WFD!$A:$E,COLUMN(E74)-1,FALSE),
                        IFERROR(VLOOKUP($A75,ARDT!$A:$E,COLUMN(E74)-1,FALSE),
                            IFERROR(VLOOKUP($A75,ARAMCO!$A:$E,COLUMN(E74)-1,FALSE),
                                IFERROR(VLOOKUP($A75,HALLIBURTON!$A:$E,COLUMN(E74)-1,FALSE),
                                    VLOOKUP($A75,Hal_Regional!$A:$E,COLUMN(E74)-1,FALSE)
                                )
                            )
                        )
                    )
                )
            )
        )
    ),
    "Not Found"
)</f>
        <v>Not Found</v>
      </c>
      <c r="F75" s="60" t="str">
        <f>IFERROR(
    IFERROR(VLOOKUP($A75,LSTK!$A:$E,COLUMN(F74)-1,FALSE),
        IFERROR(VLOOKUP($A75,UR!$A:$E,COLUMN(F74)-1,FALSE),
            IFERROR(VLOOKUP($A75,'L3'!$A:$E,COLUMN(F74)-1,FALSE),
                IFERROR(VLOOKUP($A75,'L4'!$A:$E,COLUMN(F74)-1,FALSE),
                    IFERROR(VLOOKUP($A75,WFD!$A:$E,COLUMN(F74)-1,FALSE),
                        IFERROR(VLOOKUP($A75,ARDT!$A:$E,COLUMN(F74)-1,FALSE),
                            IFERROR(VLOOKUP($A75,ARAMCO!$A:$E,COLUMN(F74)-1,FALSE),
                                IFERROR(VLOOKUP($A75,HALLIBURTON!$A:$E,COLUMN(F74)-1,FALSE),
                                    VLOOKUP($A75,Hal_Regional!$A:$E,COLUMN(F74)-1,FALSE)
                                )
                            )
                        )
                    )
                )
            )
        )
    ),
    "Not Found"
)</f>
        <v>Not Found</v>
      </c>
    </row>
    <row r="76" spans="2:6" x14ac:dyDescent="0.25">
      <c r="B76" s="60" t="str">
        <f>IFERROR(
    IFERROR(VLOOKUP($A76,LSTK!$A:$E,COLUMN(B75),FALSE),
        IFERROR(VLOOKUP($A76,UR!$A:$E,COLUMN(B75),FALSE),
            IFERROR(VLOOKUP($A76,'L3'!$A:$E,COLUMN(B75),FALSE),
                IFERROR(VLOOKUP($A76,'L4'!$A:$E,COLUMN(B75),FALSE),
                    IFERROR(VLOOKUP($A76,WFD!$A:$E,COLUMN(B75),FALSE),
                        IFERROR(VLOOKUP($A76,ARDT!$A:$E,COLUMN(B75),FALSE),
                            IFERROR(VLOOKUP($A76,ARAMCO!$A:$E,COLUMN(B75),FALSE),
                                IFERROR(VLOOKUP($A76,HALLIBURTON!$A:$E,COLUMN(B75),FALSE),
                                    VLOOKUP($A76,Hal_Regional!$A:$E,COLUMN(B75),FALSE)
                                )
                            )
                        )
                    )
                )
            )
        )
    ),
    "Not Found"
)</f>
        <v>Not Found</v>
      </c>
      <c r="C76" s="60" t="str">
        <f t="shared" si="2"/>
        <v>Not Found</v>
      </c>
      <c r="D76" s="60" t="str">
        <f>IFERROR(
    IFERROR(VLOOKUP($A76,LSTK!$A:$E,COLUMN(D75)-1,FALSE),
        IFERROR(VLOOKUP($A76,UR!$A:$E,COLUMN(D75)-1,FALSE),
            IFERROR(VLOOKUP($A76,'L3'!$A:$E,COLUMN(D75)-1,FALSE),
                IFERROR(VLOOKUP($A76,'L4'!$A:$E,COLUMN(D75)-1,FALSE),
                    IFERROR(VLOOKUP($A76,WFD!$A:$E,COLUMN(D75)-1,FALSE),
                        IFERROR(VLOOKUP($A76,ARDT!$A:$E,COLUMN(D75)-1,FALSE),
                            IFERROR(VLOOKUP($A76,ARAMCO!$A:$E,COLUMN(D75)-1,FALSE),
                                IFERROR(VLOOKUP($A76,HALLIBURTON!$A:$E,COLUMN(D75)-1,FALSE),
                                    VLOOKUP($A76,Hal_Regional!$A:$E,COLUMN(D75)-1,FALSE)
                                )
                            )
                        )
                    )
                )
            )
        )
    ),
    "Not Found"
)</f>
        <v>Not Found</v>
      </c>
      <c r="E76" s="60" t="str">
        <f>IFERROR(
    IFERROR(VLOOKUP($A76,LSTK!$A:$E,COLUMN(E75)-1,FALSE),
        IFERROR(VLOOKUP($A76,UR!$A:$E,COLUMN(E75)-1,FALSE),
            IFERROR(VLOOKUP($A76,'L3'!$A:$E,COLUMN(E75)-1,FALSE),
                IFERROR(VLOOKUP($A76,'L4'!$A:$E,COLUMN(E75)-1,FALSE),
                    IFERROR(VLOOKUP($A76,WFD!$A:$E,COLUMN(E75)-1,FALSE),
                        IFERROR(VLOOKUP($A76,ARDT!$A:$E,COLUMN(E75)-1,FALSE),
                            IFERROR(VLOOKUP($A76,ARAMCO!$A:$E,COLUMN(E75)-1,FALSE),
                                IFERROR(VLOOKUP($A76,HALLIBURTON!$A:$E,COLUMN(E75)-1,FALSE),
                                    VLOOKUP($A76,Hal_Regional!$A:$E,COLUMN(E75)-1,FALSE)
                                )
                            )
                        )
                    )
                )
            )
        )
    ),
    "Not Found"
)</f>
        <v>Not Found</v>
      </c>
      <c r="F76" s="60" t="str">
        <f>IFERROR(
    IFERROR(VLOOKUP($A76,LSTK!$A:$E,COLUMN(F75)-1,FALSE),
        IFERROR(VLOOKUP($A76,UR!$A:$E,COLUMN(F75)-1,FALSE),
            IFERROR(VLOOKUP($A76,'L3'!$A:$E,COLUMN(F75)-1,FALSE),
                IFERROR(VLOOKUP($A76,'L4'!$A:$E,COLUMN(F75)-1,FALSE),
                    IFERROR(VLOOKUP($A76,WFD!$A:$E,COLUMN(F75)-1,FALSE),
                        IFERROR(VLOOKUP($A76,ARDT!$A:$E,COLUMN(F75)-1,FALSE),
                            IFERROR(VLOOKUP($A76,ARAMCO!$A:$E,COLUMN(F75)-1,FALSE),
                                IFERROR(VLOOKUP($A76,HALLIBURTON!$A:$E,COLUMN(F75)-1,FALSE),
                                    VLOOKUP($A76,Hal_Regional!$A:$E,COLUMN(F75)-1,FALSE)
                                )
                            )
                        )
                    )
                )
            )
        )
    ),
    "Not Found"
)</f>
        <v>Not Found</v>
      </c>
    </row>
    <row r="77" spans="2:6" x14ac:dyDescent="0.25">
      <c r="B77" s="60" t="str">
        <f>IFERROR(
    IFERROR(VLOOKUP($A77,LSTK!$A:$E,COLUMN(B76),FALSE),
        IFERROR(VLOOKUP($A77,UR!$A:$E,COLUMN(B76),FALSE),
            IFERROR(VLOOKUP($A77,'L3'!$A:$E,COLUMN(B76),FALSE),
                IFERROR(VLOOKUP($A77,'L4'!$A:$E,COLUMN(B76),FALSE),
                    IFERROR(VLOOKUP($A77,WFD!$A:$E,COLUMN(B76),FALSE),
                        IFERROR(VLOOKUP($A77,ARDT!$A:$E,COLUMN(B76),FALSE),
                            IFERROR(VLOOKUP($A77,ARAMCO!$A:$E,COLUMN(B76),FALSE),
                                IFERROR(VLOOKUP($A77,HALLIBURTON!$A:$E,COLUMN(B76),FALSE),
                                    VLOOKUP($A77,Hal_Regional!$A:$E,COLUMN(B76),FALSE)
                                )
                            )
                        )
                    )
                )
            )
        )
    ),
    "Not Found"
)</f>
        <v>Not Found</v>
      </c>
      <c r="C77" s="60" t="str">
        <f t="shared" si="2"/>
        <v>Not Found</v>
      </c>
      <c r="D77" s="60" t="str">
        <f>IFERROR(
    IFERROR(VLOOKUP($A77,LSTK!$A:$E,COLUMN(D76)-1,FALSE),
        IFERROR(VLOOKUP($A77,UR!$A:$E,COLUMN(D76)-1,FALSE),
            IFERROR(VLOOKUP($A77,'L3'!$A:$E,COLUMN(D76)-1,FALSE),
                IFERROR(VLOOKUP($A77,'L4'!$A:$E,COLUMN(D76)-1,FALSE),
                    IFERROR(VLOOKUP($A77,WFD!$A:$E,COLUMN(D76)-1,FALSE),
                        IFERROR(VLOOKUP($A77,ARDT!$A:$E,COLUMN(D76)-1,FALSE),
                            IFERROR(VLOOKUP($A77,ARAMCO!$A:$E,COLUMN(D76)-1,FALSE),
                                IFERROR(VLOOKUP($A77,HALLIBURTON!$A:$E,COLUMN(D76)-1,FALSE),
                                    VLOOKUP($A77,Hal_Regional!$A:$E,COLUMN(D76)-1,FALSE)
                                )
                            )
                        )
                    )
                )
            )
        )
    ),
    "Not Found"
)</f>
        <v>Not Found</v>
      </c>
      <c r="E77" s="60" t="str">
        <f>IFERROR(
    IFERROR(VLOOKUP($A77,LSTK!$A:$E,COLUMN(E76)-1,FALSE),
        IFERROR(VLOOKUP($A77,UR!$A:$E,COLUMN(E76)-1,FALSE),
            IFERROR(VLOOKUP($A77,'L3'!$A:$E,COLUMN(E76)-1,FALSE),
                IFERROR(VLOOKUP($A77,'L4'!$A:$E,COLUMN(E76)-1,FALSE),
                    IFERROR(VLOOKUP($A77,WFD!$A:$E,COLUMN(E76)-1,FALSE),
                        IFERROR(VLOOKUP($A77,ARDT!$A:$E,COLUMN(E76)-1,FALSE),
                            IFERROR(VLOOKUP($A77,ARAMCO!$A:$E,COLUMN(E76)-1,FALSE),
                                IFERROR(VLOOKUP($A77,HALLIBURTON!$A:$E,COLUMN(E76)-1,FALSE),
                                    VLOOKUP($A77,Hal_Regional!$A:$E,COLUMN(E76)-1,FALSE)
                                )
                            )
                        )
                    )
                )
            )
        )
    ),
    "Not Found"
)</f>
        <v>Not Found</v>
      </c>
      <c r="F77" s="60" t="str">
        <f>IFERROR(
    IFERROR(VLOOKUP($A77,LSTK!$A:$E,COLUMN(F76)-1,FALSE),
        IFERROR(VLOOKUP($A77,UR!$A:$E,COLUMN(F76)-1,FALSE),
            IFERROR(VLOOKUP($A77,'L3'!$A:$E,COLUMN(F76)-1,FALSE),
                IFERROR(VLOOKUP($A77,'L4'!$A:$E,COLUMN(F76)-1,FALSE),
                    IFERROR(VLOOKUP($A77,WFD!$A:$E,COLUMN(F76)-1,FALSE),
                        IFERROR(VLOOKUP($A77,ARDT!$A:$E,COLUMN(F76)-1,FALSE),
                            IFERROR(VLOOKUP($A77,ARAMCO!$A:$E,COLUMN(F76)-1,FALSE),
                                IFERROR(VLOOKUP($A77,HALLIBURTON!$A:$E,COLUMN(F76)-1,FALSE),
                                    VLOOKUP($A77,Hal_Regional!$A:$E,COLUMN(F76)-1,FALSE)
                                )
                            )
                        )
                    )
                )
            )
        )
    ),
    "Not Found"
)</f>
        <v>Not Found</v>
      </c>
    </row>
    <row r="78" spans="2:6" x14ac:dyDescent="0.25">
      <c r="B78" s="60" t="str">
        <f>IFERROR(
    IFERROR(VLOOKUP($A78,LSTK!$A:$E,COLUMN(B77),FALSE),
        IFERROR(VLOOKUP($A78,UR!$A:$E,COLUMN(B77),FALSE),
            IFERROR(VLOOKUP($A78,'L3'!$A:$E,COLUMN(B77),FALSE),
                IFERROR(VLOOKUP($A78,'L4'!$A:$E,COLUMN(B77),FALSE),
                    IFERROR(VLOOKUP($A78,WFD!$A:$E,COLUMN(B77),FALSE),
                        IFERROR(VLOOKUP($A78,ARDT!$A:$E,COLUMN(B77),FALSE),
                            IFERROR(VLOOKUP($A78,ARAMCO!$A:$E,COLUMN(B77),FALSE),
                                IFERROR(VLOOKUP($A78,HALLIBURTON!$A:$E,COLUMN(B77),FALSE),
                                    VLOOKUP($A78,Hal_Regional!$A:$E,COLUMN(B77),FALSE)
                                )
                            )
                        )
                    )
                )
            )
        )
    ),
    "Not Found"
)</f>
        <v>Not Found</v>
      </c>
      <c r="C78" s="60" t="str">
        <f t="shared" si="2"/>
        <v>Not Found</v>
      </c>
      <c r="D78" s="60" t="str">
        <f>IFERROR(
    IFERROR(VLOOKUP($A78,LSTK!$A:$E,COLUMN(D77)-1,FALSE),
        IFERROR(VLOOKUP($A78,UR!$A:$E,COLUMN(D77)-1,FALSE),
            IFERROR(VLOOKUP($A78,'L3'!$A:$E,COLUMN(D77)-1,FALSE),
                IFERROR(VLOOKUP($A78,'L4'!$A:$E,COLUMN(D77)-1,FALSE),
                    IFERROR(VLOOKUP($A78,WFD!$A:$E,COLUMN(D77)-1,FALSE),
                        IFERROR(VLOOKUP($A78,ARDT!$A:$E,COLUMN(D77)-1,FALSE),
                            IFERROR(VLOOKUP($A78,ARAMCO!$A:$E,COLUMN(D77)-1,FALSE),
                                IFERROR(VLOOKUP($A78,HALLIBURTON!$A:$E,COLUMN(D77)-1,FALSE),
                                    VLOOKUP($A78,Hal_Regional!$A:$E,COLUMN(D77)-1,FALSE)
                                )
                            )
                        )
                    )
                )
            )
        )
    ),
    "Not Found"
)</f>
        <v>Not Found</v>
      </c>
      <c r="E78" s="60" t="str">
        <f>IFERROR(
    IFERROR(VLOOKUP($A78,LSTK!$A:$E,COLUMN(E77)-1,FALSE),
        IFERROR(VLOOKUP($A78,UR!$A:$E,COLUMN(E77)-1,FALSE),
            IFERROR(VLOOKUP($A78,'L3'!$A:$E,COLUMN(E77)-1,FALSE),
                IFERROR(VLOOKUP($A78,'L4'!$A:$E,COLUMN(E77)-1,FALSE),
                    IFERROR(VLOOKUP($A78,WFD!$A:$E,COLUMN(E77)-1,FALSE),
                        IFERROR(VLOOKUP($A78,ARDT!$A:$E,COLUMN(E77)-1,FALSE),
                            IFERROR(VLOOKUP($A78,ARAMCO!$A:$E,COLUMN(E77)-1,FALSE),
                                IFERROR(VLOOKUP($A78,HALLIBURTON!$A:$E,COLUMN(E77)-1,FALSE),
                                    VLOOKUP($A78,Hal_Regional!$A:$E,COLUMN(E77)-1,FALSE)
                                )
                            )
                        )
                    )
                )
            )
        )
    ),
    "Not Found"
)</f>
        <v>Not Found</v>
      </c>
      <c r="F78" s="60" t="str">
        <f>IFERROR(
    IFERROR(VLOOKUP($A78,LSTK!$A:$E,COLUMN(F77)-1,FALSE),
        IFERROR(VLOOKUP($A78,UR!$A:$E,COLUMN(F77)-1,FALSE),
            IFERROR(VLOOKUP($A78,'L3'!$A:$E,COLUMN(F77)-1,FALSE),
                IFERROR(VLOOKUP($A78,'L4'!$A:$E,COLUMN(F77)-1,FALSE),
                    IFERROR(VLOOKUP($A78,WFD!$A:$E,COLUMN(F77)-1,FALSE),
                        IFERROR(VLOOKUP($A78,ARDT!$A:$E,COLUMN(F77)-1,FALSE),
                            IFERROR(VLOOKUP($A78,ARAMCO!$A:$E,COLUMN(F77)-1,FALSE),
                                IFERROR(VLOOKUP($A78,HALLIBURTON!$A:$E,COLUMN(F77)-1,FALSE),
                                    VLOOKUP($A78,Hal_Regional!$A:$E,COLUMN(F77)-1,FALSE)
                                )
                            )
                        )
                    )
                )
            )
        )
    ),
    "Not Found"
)</f>
        <v>Not Found</v>
      </c>
    </row>
    <row r="79" spans="2:6" x14ac:dyDescent="0.25">
      <c r="B79" s="60" t="str">
        <f>IFERROR(
    IFERROR(VLOOKUP($A79,LSTK!$A:$E,COLUMN(B78),FALSE),
        IFERROR(VLOOKUP($A79,UR!$A:$E,COLUMN(B78),FALSE),
            IFERROR(VLOOKUP($A79,'L3'!$A:$E,COLUMN(B78),FALSE),
                IFERROR(VLOOKUP($A79,'L4'!$A:$E,COLUMN(B78),FALSE),
                    IFERROR(VLOOKUP($A79,WFD!$A:$E,COLUMN(B78),FALSE),
                        IFERROR(VLOOKUP($A79,ARDT!$A:$E,COLUMN(B78),FALSE),
                            IFERROR(VLOOKUP($A79,ARAMCO!$A:$E,COLUMN(B78),FALSE),
                                IFERROR(VLOOKUP($A79,HALLIBURTON!$A:$E,COLUMN(B78),FALSE),
                                    VLOOKUP($A79,Hal_Regional!$A:$E,COLUMN(B78),FALSE)
                                )
                            )
                        )
                    )
                )
            )
        )
    ),
    "Not Found"
)</f>
        <v>Not Found</v>
      </c>
      <c r="C79" s="60" t="str">
        <f t="shared" si="2"/>
        <v>Not Found</v>
      </c>
      <c r="D79" s="60" t="str">
        <f>IFERROR(
    IFERROR(VLOOKUP($A79,LSTK!$A:$E,COLUMN(D78)-1,FALSE),
        IFERROR(VLOOKUP($A79,UR!$A:$E,COLUMN(D78)-1,FALSE),
            IFERROR(VLOOKUP($A79,'L3'!$A:$E,COLUMN(D78)-1,FALSE),
                IFERROR(VLOOKUP($A79,'L4'!$A:$E,COLUMN(D78)-1,FALSE),
                    IFERROR(VLOOKUP($A79,WFD!$A:$E,COLUMN(D78)-1,FALSE),
                        IFERROR(VLOOKUP($A79,ARDT!$A:$E,COLUMN(D78)-1,FALSE),
                            IFERROR(VLOOKUP($A79,ARAMCO!$A:$E,COLUMN(D78)-1,FALSE),
                                IFERROR(VLOOKUP($A79,HALLIBURTON!$A:$E,COLUMN(D78)-1,FALSE),
                                    VLOOKUP($A79,Hal_Regional!$A:$E,COLUMN(D78)-1,FALSE)
                                )
                            )
                        )
                    )
                )
            )
        )
    ),
    "Not Found"
)</f>
        <v>Not Found</v>
      </c>
      <c r="E79" s="60" t="str">
        <f>IFERROR(
    IFERROR(VLOOKUP($A79,LSTK!$A:$E,COLUMN(E78)-1,FALSE),
        IFERROR(VLOOKUP($A79,UR!$A:$E,COLUMN(E78)-1,FALSE),
            IFERROR(VLOOKUP($A79,'L3'!$A:$E,COLUMN(E78)-1,FALSE),
                IFERROR(VLOOKUP($A79,'L4'!$A:$E,COLUMN(E78)-1,FALSE),
                    IFERROR(VLOOKUP($A79,WFD!$A:$E,COLUMN(E78)-1,FALSE),
                        IFERROR(VLOOKUP($A79,ARDT!$A:$E,COLUMN(E78)-1,FALSE),
                            IFERROR(VLOOKUP($A79,ARAMCO!$A:$E,COLUMN(E78)-1,FALSE),
                                IFERROR(VLOOKUP($A79,HALLIBURTON!$A:$E,COLUMN(E78)-1,FALSE),
                                    VLOOKUP($A79,Hal_Regional!$A:$E,COLUMN(E78)-1,FALSE)
                                )
                            )
                        )
                    )
                )
            )
        )
    ),
    "Not Found"
)</f>
        <v>Not Found</v>
      </c>
      <c r="F79" s="60" t="str">
        <f>IFERROR(
    IFERROR(VLOOKUP($A79,LSTK!$A:$E,COLUMN(F78)-1,FALSE),
        IFERROR(VLOOKUP($A79,UR!$A:$E,COLUMN(F78)-1,FALSE),
            IFERROR(VLOOKUP($A79,'L3'!$A:$E,COLUMN(F78)-1,FALSE),
                IFERROR(VLOOKUP($A79,'L4'!$A:$E,COLUMN(F78)-1,FALSE),
                    IFERROR(VLOOKUP($A79,WFD!$A:$E,COLUMN(F78)-1,FALSE),
                        IFERROR(VLOOKUP($A79,ARDT!$A:$E,COLUMN(F78)-1,FALSE),
                            IFERROR(VLOOKUP($A79,ARAMCO!$A:$E,COLUMN(F78)-1,FALSE),
                                IFERROR(VLOOKUP($A79,HALLIBURTON!$A:$E,COLUMN(F78)-1,FALSE),
                                    VLOOKUP($A79,Hal_Regional!$A:$E,COLUMN(F78)-1,FALSE)
                                )
                            )
                        )
                    )
                )
            )
        )
    ),
    "Not Found"
)</f>
        <v>Not Found</v>
      </c>
    </row>
    <row r="80" spans="2:6" x14ac:dyDescent="0.25">
      <c r="B80" s="60" t="str">
        <f>IFERROR(
    IFERROR(VLOOKUP($A80,LSTK!$A:$E,COLUMN(B79),FALSE),
        IFERROR(VLOOKUP($A80,UR!$A:$E,COLUMN(B79),FALSE),
            IFERROR(VLOOKUP($A80,'L3'!$A:$E,COLUMN(B79),FALSE),
                IFERROR(VLOOKUP($A80,'L4'!$A:$E,COLUMN(B79),FALSE),
                    IFERROR(VLOOKUP($A80,WFD!$A:$E,COLUMN(B79),FALSE),
                        IFERROR(VLOOKUP($A80,ARDT!$A:$E,COLUMN(B79),FALSE),
                            IFERROR(VLOOKUP($A80,ARAMCO!$A:$E,COLUMN(B79),FALSE),
                                IFERROR(VLOOKUP($A80,HALLIBURTON!$A:$E,COLUMN(B79),FALSE),
                                    VLOOKUP($A80,Hal_Regional!$A:$E,COLUMN(B79),FALSE)
                                )
                            )
                        )
                    )
                )
            )
        )
    ),
    "Not Found"
)</f>
        <v>Not Found</v>
      </c>
      <c r="C80" s="60" t="str">
        <f t="shared" ref="C80:C91" si="3">IF(A80="NEW", "N/A", IF(IFERROR(SEARCH("Not Found", _xlfn.TEXTJOIN(" ", TRUE, D80, E80, F80)), 0), "Not Found", _xlfn.TEXTJOIN(" ", TRUE, D80, E80, F80)))</f>
        <v>Not Found</v>
      </c>
      <c r="D80" s="60" t="str">
        <f>IFERROR(
    IFERROR(VLOOKUP($A80,LSTK!$A:$E,COLUMN(D79)-1,FALSE),
        IFERROR(VLOOKUP($A80,UR!$A:$E,COLUMN(D79)-1,FALSE),
            IFERROR(VLOOKUP($A80,'L3'!$A:$E,COLUMN(D79)-1,FALSE),
                IFERROR(VLOOKUP($A80,'L4'!$A:$E,COLUMN(D79)-1,FALSE),
                    IFERROR(VLOOKUP($A80,WFD!$A:$E,COLUMN(D79)-1,FALSE),
                        IFERROR(VLOOKUP($A80,ARDT!$A:$E,COLUMN(D79)-1,FALSE),
                            IFERROR(VLOOKUP($A80,ARAMCO!$A:$E,COLUMN(D79)-1,FALSE),
                                IFERROR(VLOOKUP($A80,HALLIBURTON!$A:$E,COLUMN(D79)-1,FALSE),
                                    VLOOKUP($A80,Hal_Regional!$A:$E,COLUMN(D79)-1,FALSE)
                                )
                            )
                        )
                    )
                )
            )
        )
    ),
    "Not Found"
)</f>
        <v>Not Found</v>
      </c>
      <c r="E80" s="60" t="str">
        <f>IFERROR(
    IFERROR(VLOOKUP($A80,LSTK!$A:$E,COLUMN(E79)-1,FALSE),
        IFERROR(VLOOKUP($A80,UR!$A:$E,COLUMN(E79)-1,FALSE),
            IFERROR(VLOOKUP($A80,'L3'!$A:$E,COLUMN(E79)-1,FALSE),
                IFERROR(VLOOKUP($A80,'L4'!$A:$E,COLUMN(E79)-1,FALSE),
                    IFERROR(VLOOKUP($A80,WFD!$A:$E,COLUMN(E79)-1,FALSE),
                        IFERROR(VLOOKUP($A80,ARDT!$A:$E,COLUMN(E79)-1,FALSE),
                            IFERROR(VLOOKUP($A80,ARAMCO!$A:$E,COLUMN(E79)-1,FALSE),
                                IFERROR(VLOOKUP($A80,HALLIBURTON!$A:$E,COLUMN(E79)-1,FALSE),
                                    VLOOKUP($A80,Hal_Regional!$A:$E,COLUMN(E79)-1,FALSE)
                                )
                            )
                        )
                    )
                )
            )
        )
    ),
    "Not Found"
)</f>
        <v>Not Found</v>
      </c>
      <c r="F80" s="60" t="str">
        <f>IFERROR(
    IFERROR(VLOOKUP($A80,LSTK!$A:$E,COLUMN(F79)-1,FALSE),
        IFERROR(VLOOKUP($A80,UR!$A:$E,COLUMN(F79)-1,FALSE),
            IFERROR(VLOOKUP($A80,'L3'!$A:$E,COLUMN(F79)-1,FALSE),
                IFERROR(VLOOKUP($A80,'L4'!$A:$E,COLUMN(F79)-1,FALSE),
                    IFERROR(VLOOKUP($A80,WFD!$A:$E,COLUMN(F79)-1,FALSE),
                        IFERROR(VLOOKUP($A80,ARDT!$A:$E,COLUMN(F79)-1,FALSE),
                            IFERROR(VLOOKUP($A80,ARAMCO!$A:$E,COLUMN(F79)-1,FALSE),
                                IFERROR(VLOOKUP($A80,HALLIBURTON!$A:$E,COLUMN(F79)-1,FALSE),
                                    VLOOKUP($A80,Hal_Regional!$A:$E,COLUMN(F79)-1,FALSE)
                                )
                            )
                        )
                    )
                )
            )
        )
    ),
    "Not Found"
)</f>
        <v>Not Found</v>
      </c>
    </row>
    <row r="81" spans="2:6" x14ac:dyDescent="0.25">
      <c r="B81" s="60" t="str">
        <f>IFERROR(
    IFERROR(VLOOKUP($A81,LSTK!$A:$E,COLUMN(B80),FALSE),
        IFERROR(VLOOKUP($A81,UR!$A:$E,COLUMN(B80),FALSE),
            IFERROR(VLOOKUP($A81,'L3'!$A:$E,COLUMN(B80),FALSE),
                IFERROR(VLOOKUP($A81,'L4'!$A:$E,COLUMN(B80),FALSE),
                    IFERROR(VLOOKUP($A81,WFD!$A:$E,COLUMN(B80),FALSE),
                        IFERROR(VLOOKUP($A81,ARDT!$A:$E,COLUMN(B80),FALSE),
                            IFERROR(VLOOKUP($A81,ARAMCO!$A:$E,COLUMN(B80),FALSE),
                                IFERROR(VLOOKUP($A81,HALLIBURTON!$A:$E,COLUMN(B80),FALSE),
                                    VLOOKUP($A81,Hal_Regional!$A:$E,COLUMN(B80),FALSE)
                                )
                            )
                        )
                    )
                )
            )
        )
    ),
    "Not Found"
)</f>
        <v>Not Found</v>
      </c>
      <c r="C81" s="60" t="str">
        <f t="shared" si="3"/>
        <v>Not Found</v>
      </c>
      <c r="D81" s="60" t="str">
        <f>IFERROR(
    IFERROR(VLOOKUP($A81,LSTK!$A:$E,COLUMN(D80)-1,FALSE),
        IFERROR(VLOOKUP($A81,UR!$A:$E,COLUMN(D80)-1,FALSE),
            IFERROR(VLOOKUP($A81,'L3'!$A:$E,COLUMN(D80)-1,FALSE),
                IFERROR(VLOOKUP($A81,'L4'!$A:$E,COLUMN(D80)-1,FALSE),
                    IFERROR(VLOOKUP($A81,WFD!$A:$E,COLUMN(D80)-1,FALSE),
                        IFERROR(VLOOKUP($A81,ARDT!$A:$E,COLUMN(D80)-1,FALSE),
                            IFERROR(VLOOKUP($A81,ARAMCO!$A:$E,COLUMN(D80)-1,FALSE),
                                IFERROR(VLOOKUP($A81,HALLIBURTON!$A:$E,COLUMN(D80)-1,FALSE),
                                    VLOOKUP($A81,Hal_Regional!$A:$E,COLUMN(D80)-1,FALSE)
                                )
                            )
                        )
                    )
                )
            )
        )
    ),
    "Not Found"
)</f>
        <v>Not Found</v>
      </c>
      <c r="E81" s="60" t="str">
        <f>IFERROR(
    IFERROR(VLOOKUP($A81,LSTK!$A:$E,COLUMN(E80)-1,FALSE),
        IFERROR(VLOOKUP($A81,UR!$A:$E,COLUMN(E80)-1,FALSE),
            IFERROR(VLOOKUP($A81,'L3'!$A:$E,COLUMN(E80)-1,FALSE),
                IFERROR(VLOOKUP($A81,'L4'!$A:$E,COLUMN(E80)-1,FALSE),
                    IFERROR(VLOOKUP($A81,WFD!$A:$E,COLUMN(E80)-1,FALSE),
                        IFERROR(VLOOKUP($A81,ARDT!$A:$E,COLUMN(E80)-1,FALSE),
                            IFERROR(VLOOKUP($A81,ARAMCO!$A:$E,COLUMN(E80)-1,FALSE),
                                IFERROR(VLOOKUP($A81,HALLIBURTON!$A:$E,COLUMN(E80)-1,FALSE),
                                    VLOOKUP($A81,Hal_Regional!$A:$E,COLUMN(E80)-1,FALSE)
                                )
                            )
                        )
                    )
                )
            )
        )
    ),
    "Not Found"
)</f>
        <v>Not Found</v>
      </c>
      <c r="F81" s="60" t="str">
        <f>IFERROR(
    IFERROR(VLOOKUP($A81,LSTK!$A:$E,COLUMN(F80)-1,FALSE),
        IFERROR(VLOOKUP($A81,UR!$A:$E,COLUMN(F80)-1,FALSE),
            IFERROR(VLOOKUP($A81,'L3'!$A:$E,COLUMN(F80)-1,FALSE),
                IFERROR(VLOOKUP($A81,'L4'!$A:$E,COLUMN(F80)-1,FALSE),
                    IFERROR(VLOOKUP($A81,WFD!$A:$E,COLUMN(F80)-1,FALSE),
                        IFERROR(VLOOKUP($A81,ARDT!$A:$E,COLUMN(F80)-1,FALSE),
                            IFERROR(VLOOKUP($A81,ARAMCO!$A:$E,COLUMN(F80)-1,FALSE),
                                IFERROR(VLOOKUP($A81,HALLIBURTON!$A:$E,COLUMN(F80)-1,FALSE),
                                    VLOOKUP($A81,Hal_Regional!$A:$E,COLUMN(F80)-1,FALSE)
                                )
                            )
                        )
                    )
                )
            )
        )
    ),
    "Not Found"
)</f>
        <v>Not Found</v>
      </c>
    </row>
    <row r="82" spans="2:6" x14ac:dyDescent="0.25">
      <c r="B82" s="60" t="str">
        <f>IFERROR(
    IFERROR(VLOOKUP($A82,LSTK!$A:$E,COLUMN(B81),FALSE),
        IFERROR(VLOOKUP($A82,UR!$A:$E,COLUMN(B81),FALSE),
            IFERROR(VLOOKUP($A82,'L3'!$A:$E,COLUMN(B81),FALSE),
                IFERROR(VLOOKUP($A82,'L4'!$A:$E,COLUMN(B81),FALSE),
                    IFERROR(VLOOKUP($A82,WFD!$A:$E,COLUMN(B81),FALSE),
                        IFERROR(VLOOKUP($A82,ARDT!$A:$E,COLUMN(B81),FALSE),
                            IFERROR(VLOOKUP($A82,ARAMCO!$A:$E,COLUMN(B81),FALSE),
                                IFERROR(VLOOKUP($A82,HALLIBURTON!$A:$E,COLUMN(B81),FALSE),
                                    VLOOKUP($A82,Hal_Regional!$A:$E,COLUMN(B81),FALSE)
                                )
                            )
                        )
                    )
                )
            )
        )
    ),
    "Not Found"
)</f>
        <v>Not Found</v>
      </c>
      <c r="C82" s="60" t="str">
        <f t="shared" si="3"/>
        <v>Not Found</v>
      </c>
      <c r="D82" s="60" t="str">
        <f>IFERROR(
    IFERROR(VLOOKUP($A82,LSTK!$A:$E,COLUMN(D81)-1,FALSE),
        IFERROR(VLOOKUP($A82,UR!$A:$E,COLUMN(D81)-1,FALSE),
            IFERROR(VLOOKUP($A82,'L3'!$A:$E,COLUMN(D81)-1,FALSE),
                IFERROR(VLOOKUP($A82,'L4'!$A:$E,COLUMN(D81)-1,FALSE),
                    IFERROR(VLOOKUP($A82,WFD!$A:$E,COLUMN(D81)-1,FALSE),
                        IFERROR(VLOOKUP($A82,ARDT!$A:$E,COLUMN(D81)-1,FALSE),
                            IFERROR(VLOOKUP($A82,ARAMCO!$A:$E,COLUMN(D81)-1,FALSE),
                                IFERROR(VLOOKUP($A82,HALLIBURTON!$A:$E,COLUMN(D81)-1,FALSE),
                                    VLOOKUP($A82,Hal_Regional!$A:$E,COLUMN(D81)-1,FALSE)
                                )
                            )
                        )
                    )
                )
            )
        )
    ),
    "Not Found"
)</f>
        <v>Not Found</v>
      </c>
      <c r="E82" s="60" t="str">
        <f>IFERROR(
    IFERROR(VLOOKUP($A82,LSTK!$A:$E,COLUMN(E81)-1,FALSE),
        IFERROR(VLOOKUP($A82,UR!$A:$E,COLUMN(E81)-1,FALSE),
            IFERROR(VLOOKUP($A82,'L3'!$A:$E,COLUMN(E81)-1,FALSE),
                IFERROR(VLOOKUP($A82,'L4'!$A:$E,COLUMN(E81)-1,FALSE),
                    IFERROR(VLOOKUP($A82,WFD!$A:$E,COLUMN(E81)-1,FALSE),
                        IFERROR(VLOOKUP($A82,ARDT!$A:$E,COLUMN(E81)-1,FALSE),
                            IFERROR(VLOOKUP($A82,ARAMCO!$A:$E,COLUMN(E81)-1,FALSE),
                                IFERROR(VLOOKUP($A82,HALLIBURTON!$A:$E,COLUMN(E81)-1,FALSE),
                                    VLOOKUP($A82,Hal_Regional!$A:$E,COLUMN(E81)-1,FALSE)
                                )
                            )
                        )
                    )
                )
            )
        )
    ),
    "Not Found"
)</f>
        <v>Not Found</v>
      </c>
      <c r="F82" s="60" t="str">
        <f>IFERROR(
    IFERROR(VLOOKUP($A82,LSTK!$A:$E,COLUMN(F81)-1,FALSE),
        IFERROR(VLOOKUP($A82,UR!$A:$E,COLUMN(F81)-1,FALSE),
            IFERROR(VLOOKUP($A82,'L3'!$A:$E,COLUMN(F81)-1,FALSE),
                IFERROR(VLOOKUP($A82,'L4'!$A:$E,COLUMN(F81)-1,FALSE),
                    IFERROR(VLOOKUP($A82,WFD!$A:$E,COLUMN(F81)-1,FALSE),
                        IFERROR(VLOOKUP($A82,ARDT!$A:$E,COLUMN(F81)-1,FALSE),
                            IFERROR(VLOOKUP($A82,ARAMCO!$A:$E,COLUMN(F81)-1,FALSE),
                                IFERROR(VLOOKUP($A82,HALLIBURTON!$A:$E,COLUMN(F81)-1,FALSE),
                                    VLOOKUP($A82,Hal_Regional!$A:$E,COLUMN(F81)-1,FALSE)
                                )
                            )
                        )
                    )
                )
            )
        )
    ),
    "Not Found"
)</f>
        <v>Not Found</v>
      </c>
    </row>
    <row r="83" spans="2:6" x14ac:dyDescent="0.25">
      <c r="B83" s="60" t="str">
        <f>IFERROR(
    IFERROR(VLOOKUP($A83,LSTK!$A:$E,COLUMN(B82),FALSE),
        IFERROR(VLOOKUP($A83,UR!$A:$E,COLUMN(B82),FALSE),
            IFERROR(VLOOKUP($A83,'L3'!$A:$E,COLUMN(B82),FALSE),
                IFERROR(VLOOKUP($A83,'L4'!$A:$E,COLUMN(B82),FALSE),
                    IFERROR(VLOOKUP($A83,WFD!$A:$E,COLUMN(B82),FALSE),
                        IFERROR(VLOOKUP($A83,ARDT!$A:$E,COLUMN(B82),FALSE),
                            IFERROR(VLOOKUP($A83,ARAMCO!$A:$E,COLUMN(B82),FALSE),
                                IFERROR(VLOOKUP($A83,HALLIBURTON!$A:$E,COLUMN(B82),FALSE),
                                    VLOOKUP($A83,Hal_Regional!$A:$E,COLUMN(B82),FALSE)
                                )
                            )
                        )
                    )
                )
            )
        )
    ),
    "Not Found"
)</f>
        <v>Not Found</v>
      </c>
      <c r="C83" s="60" t="str">
        <f t="shared" si="3"/>
        <v>Not Found</v>
      </c>
      <c r="D83" s="60" t="str">
        <f>IFERROR(
    IFERROR(VLOOKUP($A83,LSTK!$A:$E,COLUMN(D82)-1,FALSE),
        IFERROR(VLOOKUP($A83,UR!$A:$E,COLUMN(D82)-1,FALSE),
            IFERROR(VLOOKUP($A83,'L3'!$A:$E,COLUMN(D82)-1,FALSE),
                IFERROR(VLOOKUP($A83,'L4'!$A:$E,COLUMN(D82)-1,FALSE),
                    IFERROR(VLOOKUP($A83,WFD!$A:$E,COLUMN(D82)-1,FALSE),
                        IFERROR(VLOOKUP($A83,ARDT!$A:$E,COLUMN(D82)-1,FALSE),
                            IFERROR(VLOOKUP($A83,ARAMCO!$A:$E,COLUMN(D82)-1,FALSE),
                                IFERROR(VLOOKUP($A83,HALLIBURTON!$A:$E,COLUMN(D82)-1,FALSE),
                                    VLOOKUP($A83,Hal_Regional!$A:$E,COLUMN(D82)-1,FALSE)
                                )
                            )
                        )
                    )
                )
            )
        )
    ),
    "Not Found"
)</f>
        <v>Not Found</v>
      </c>
      <c r="E83" s="60" t="str">
        <f>IFERROR(
    IFERROR(VLOOKUP($A83,LSTK!$A:$E,COLUMN(E82)-1,FALSE),
        IFERROR(VLOOKUP($A83,UR!$A:$E,COLUMN(E82)-1,FALSE),
            IFERROR(VLOOKUP($A83,'L3'!$A:$E,COLUMN(E82)-1,FALSE),
                IFERROR(VLOOKUP($A83,'L4'!$A:$E,COLUMN(E82)-1,FALSE),
                    IFERROR(VLOOKUP($A83,WFD!$A:$E,COLUMN(E82)-1,FALSE),
                        IFERROR(VLOOKUP($A83,ARDT!$A:$E,COLUMN(E82)-1,FALSE),
                            IFERROR(VLOOKUP($A83,ARAMCO!$A:$E,COLUMN(E82)-1,FALSE),
                                IFERROR(VLOOKUP($A83,HALLIBURTON!$A:$E,COLUMN(E82)-1,FALSE),
                                    VLOOKUP($A83,Hal_Regional!$A:$E,COLUMN(E82)-1,FALSE)
                                )
                            )
                        )
                    )
                )
            )
        )
    ),
    "Not Found"
)</f>
        <v>Not Found</v>
      </c>
      <c r="F83" s="60" t="str">
        <f>IFERROR(
    IFERROR(VLOOKUP($A83,LSTK!$A:$E,COLUMN(F82)-1,FALSE),
        IFERROR(VLOOKUP($A83,UR!$A:$E,COLUMN(F82)-1,FALSE),
            IFERROR(VLOOKUP($A83,'L3'!$A:$E,COLUMN(F82)-1,FALSE),
                IFERROR(VLOOKUP($A83,'L4'!$A:$E,COLUMN(F82)-1,FALSE),
                    IFERROR(VLOOKUP($A83,WFD!$A:$E,COLUMN(F82)-1,FALSE),
                        IFERROR(VLOOKUP($A83,ARDT!$A:$E,COLUMN(F82)-1,FALSE),
                            IFERROR(VLOOKUP($A83,ARAMCO!$A:$E,COLUMN(F82)-1,FALSE),
                                IFERROR(VLOOKUP($A83,HALLIBURTON!$A:$E,COLUMN(F82)-1,FALSE),
                                    VLOOKUP($A83,Hal_Regional!$A:$E,COLUMN(F82)-1,FALSE)
                                )
                            )
                        )
                    )
                )
            )
        )
    ),
    "Not Found"
)</f>
        <v>Not Found</v>
      </c>
    </row>
    <row r="84" spans="2:6" x14ac:dyDescent="0.25">
      <c r="B84" s="60" t="str">
        <f>IFERROR(
    IFERROR(VLOOKUP($A84,LSTK!$A:$E,COLUMN(B83),FALSE),
        IFERROR(VLOOKUP($A84,UR!$A:$E,COLUMN(B83),FALSE),
            IFERROR(VLOOKUP($A84,'L3'!$A:$E,COLUMN(B83),FALSE),
                IFERROR(VLOOKUP($A84,'L4'!$A:$E,COLUMN(B83),FALSE),
                    IFERROR(VLOOKUP($A84,WFD!$A:$E,COLUMN(B83),FALSE),
                        IFERROR(VLOOKUP($A84,ARDT!$A:$E,COLUMN(B83),FALSE),
                            IFERROR(VLOOKUP($A84,ARAMCO!$A:$E,COLUMN(B83),FALSE),
                                IFERROR(VLOOKUP($A84,HALLIBURTON!$A:$E,COLUMN(B83),FALSE),
                                    VLOOKUP($A84,Hal_Regional!$A:$E,COLUMN(B83),FALSE)
                                )
                            )
                        )
                    )
                )
            )
        )
    ),
    "Not Found"
)</f>
        <v>Not Found</v>
      </c>
      <c r="C84" s="60" t="str">
        <f t="shared" si="3"/>
        <v>Not Found</v>
      </c>
      <c r="D84" s="60" t="str">
        <f>IFERROR(
    IFERROR(VLOOKUP($A84,LSTK!$A:$E,COLUMN(D83)-1,FALSE),
        IFERROR(VLOOKUP($A84,UR!$A:$E,COLUMN(D83)-1,FALSE),
            IFERROR(VLOOKUP($A84,'L3'!$A:$E,COLUMN(D83)-1,FALSE),
                IFERROR(VLOOKUP($A84,'L4'!$A:$E,COLUMN(D83)-1,FALSE),
                    IFERROR(VLOOKUP($A84,WFD!$A:$E,COLUMN(D83)-1,FALSE),
                        IFERROR(VLOOKUP($A84,ARDT!$A:$E,COLUMN(D83)-1,FALSE),
                            IFERROR(VLOOKUP($A84,ARAMCO!$A:$E,COLUMN(D83)-1,FALSE),
                                IFERROR(VLOOKUP($A84,HALLIBURTON!$A:$E,COLUMN(D83)-1,FALSE),
                                    VLOOKUP($A84,Hal_Regional!$A:$E,COLUMN(D83)-1,FALSE)
                                )
                            )
                        )
                    )
                )
            )
        )
    ),
    "Not Found"
)</f>
        <v>Not Found</v>
      </c>
      <c r="E84" s="60" t="str">
        <f>IFERROR(
    IFERROR(VLOOKUP($A84,LSTK!$A:$E,COLUMN(E83)-1,FALSE),
        IFERROR(VLOOKUP($A84,UR!$A:$E,COLUMN(E83)-1,FALSE),
            IFERROR(VLOOKUP($A84,'L3'!$A:$E,COLUMN(E83)-1,FALSE),
                IFERROR(VLOOKUP($A84,'L4'!$A:$E,COLUMN(E83)-1,FALSE),
                    IFERROR(VLOOKUP($A84,WFD!$A:$E,COLUMN(E83)-1,FALSE),
                        IFERROR(VLOOKUP($A84,ARDT!$A:$E,COLUMN(E83)-1,FALSE),
                            IFERROR(VLOOKUP($A84,ARAMCO!$A:$E,COLUMN(E83)-1,FALSE),
                                IFERROR(VLOOKUP($A84,HALLIBURTON!$A:$E,COLUMN(E83)-1,FALSE),
                                    VLOOKUP($A84,Hal_Regional!$A:$E,COLUMN(E83)-1,FALSE)
                                )
                            )
                        )
                    )
                )
            )
        )
    ),
    "Not Found"
)</f>
        <v>Not Found</v>
      </c>
      <c r="F84" s="60" t="str">
        <f>IFERROR(
    IFERROR(VLOOKUP($A84,LSTK!$A:$E,COLUMN(F83)-1,FALSE),
        IFERROR(VLOOKUP($A84,UR!$A:$E,COLUMN(F83)-1,FALSE),
            IFERROR(VLOOKUP($A84,'L3'!$A:$E,COLUMN(F83)-1,FALSE),
                IFERROR(VLOOKUP($A84,'L4'!$A:$E,COLUMN(F83)-1,FALSE),
                    IFERROR(VLOOKUP($A84,WFD!$A:$E,COLUMN(F83)-1,FALSE),
                        IFERROR(VLOOKUP($A84,ARDT!$A:$E,COLUMN(F83)-1,FALSE),
                            IFERROR(VLOOKUP($A84,ARAMCO!$A:$E,COLUMN(F83)-1,FALSE),
                                IFERROR(VLOOKUP($A84,HALLIBURTON!$A:$E,COLUMN(F83)-1,FALSE),
                                    VLOOKUP($A84,Hal_Regional!$A:$E,COLUMN(F83)-1,FALSE)
                                )
                            )
                        )
                    )
                )
            )
        )
    ),
    "Not Found"
)</f>
        <v>Not Found</v>
      </c>
    </row>
    <row r="85" spans="2:6" x14ac:dyDescent="0.25">
      <c r="B85" s="60" t="str">
        <f>IFERROR(
    IFERROR(VLOOKUP($A85,LSTK!$A:$E,COLUMN(B84),FALSE),
        IFERROR(VLOOKUP($A85,UR!$A:$E,COLUMN(B84),FALSE),
            IFERROR(VLOOKUP($A85,'L3'!$A:$E,COLUMN(B84),FALSE),
                IFERROR(VLOOKUP($A85,'L4'!$A:$E,COLUMN(B84),FALSE),
                    IFERROR(VLOOKUP($A85,WFD!$A:$E,COLUMN(B84),FALSE),
                        IFERROR(VLOOKUP($A85,ARDT!$A:$E,COLUMN(B84),FALSE),
                            IFERROR(VLOOKUP($A85,ARAMCO!$A:$E,COLUMN(B84),FALSE),
                                IFERROR(VLOOKUP($A85,HALLIBURTON!$A:$E,COLUMN(B84),FALSE),
                                    VLOOKUP($A85,Hal_Regional!$A:$E,COLUMN(B84),FALSE)
                                )
                            )
                        )
                    )
                )
            )
        )
    ),
    "Not Found"
)</f>
        <v>Not Found</v>
      </c>
      <c r="C85" s="60" t="str">
        <f t="shared" si="3"/>
        <v>Not Found</v>
      </c>
      <c r="D85" s="60" t="str">
        <f>IFERROR(
    IFERROR(VLOOKUP($A85,LSTK!$A:$E,COLUMN(D84)-1,FALSE),
        IFERROR(VLOOKUP($A85,UR!$A:$E,COLUMN(D84)-1,FALSE),
            IFERROR(VLOOKUP($A85,'L3'!$A:$E,COLUMN(D84)-1,FALSE),
                IFERROR(VLOOKUP($A85,'L4'!$A:$E,COLUMN(D84)-1,FALSE),
                    IFERROR(VLOOKUP($A85,WFD!$A:$E,COLUMN(D84)-1,FALSE),
                        IFERROR(VLOOKUP($A85,ARDT!$A:$E,COLUMN(D84)-1,FALSE),
                            IFERROR(VLOOKUP($A85,ARAMCO!$A:$E,COLUMN(D84)-1,FALSE),
                                IFERROR(VLOOKUP($A85,HALLIBURTON!$A:$E,COLUMN(D84)-1,FALSE),
                                    VLOOKUP($A85,Hal_Regional!$A:$E,COLUMN(D84)-1,FALSE)
                                )
                            )
                        )
                    )
                )
            )
        )
    ),
    "Not Found"
)</f>
        <v>Not Found</v>
      </c>
      <c r="E85" s="60" t="str">
        <f>IFERROR(
    IFERROR(VLOOKUP($A85,LSTK!$A:$E,COLUMN(E84)-1,FALSE),
        IFERROR(VLOOKUP($A85,UR!$A:$E,COLUMN(E84)-1,FALSE),
            IFERROR(VLOOKUP($A85,'L3'!$A:$E,COLUMN(E84)-1,FALSE),
                IFERROR(VLOOKUP($A85,'L4'!$A:$E,COLUMN(E84)-1,FALSE),
                    IFERROR(VLOOKUP($A85,WFD!$A:$E,COLUMN(E84)-1,FALSE),
                        IFERROR(VLOOKUP($A85,ARDT!$A:$E,COLUMN(E84)-1,FALSE),
                            IFERROR(VLOOKUP($A85,ARAMCO!$A:$E,COLUMN(E84)-1,FALSE),
                                IFERROR(VLOOKUP($A85,HALLIBURTON!$A:$E,COLUMN(E84)-1,FALSE),
                                    VLOOKUP($A85,Hal_Regional!$A:$E,COLUMN(E84)-1,FALSE)
                                )
                            )
                        )
                    )
                )
            )
        )
    ),
    "Not Found"
)</f>
        <v>Not Found</v>
      </c>
      <c r="F85" s="60" t="str">
        <f>IFERROR(
    IFERROR(VLOOKUP($A85,LSTK!$A:$E,COLUMN(F84)-1,FALSE),
        IFERROR(VLOOKUP($A85,UR!$A:$E,COLUMN(F84)-1,FALSE),
            IFERROR(VLOOKUP($A85,'L3'!$A:$E,COLUMN(F84)-1,FALSE),
                IFERROR(VLOOKUP($A85,'L4'!$A:$E,COLUMN(F84)-1,FALSE),
                    IFERROR(VLOOKUP($A85,WFD!$A:$E,COLUMN(F84)-1,FALSE),
                        IFERROR(VLOOKUP($A85,ARDT!$A:$E,COLUMN(F84)-1,FALSE),
                            IFERROR(VLOOKUP($A85,ARAMCO!$A:$E,COLUMN(F84)-1,FALSE),
                                IFERROR(VLOOKUP($A85,HALLIBURTON!$A:$E,COLUMN(F84)-1,FALSE),
                                    VLOOKUP($A85,Hal_Regional!$A:$E,COLUMN(F84)-1,FALSE)
                                )
                            )
                        )
                    )
                )
            )
        )
    ),
    "Not Found"
)</f>
        <v>Not Found</v>
      </c>
    </row>
    <row r="86" spans="2:6" x14ac:dyDescent="0.25">
      <c r="B86" s="60" t="str">
        <f>IFERROR(
    IFERROR(VLOOKUP($A86,LSTK!$A:$E,COLUMN(B85),FALSE),
        IFERROR(VLOOKUP($A86,UR!$A:$E,COLUMN(B85),FALSE),
            IFERROR(VLOOKUP($A86,'L3'!$A:$E,COLUMN(B85),FALSE),
                IFERROR(VLOOKUP($A86,'L4'!$A:$E,COLUMN(B85),FALSE),
                    IFERROR(VLOOKUP($A86,WFD!$A:$E,COLUMN(B85),FALSE),
                        IFERROR(VLOOKUP($A86,ARDT!$A:$E,COLUMN(B85),FALSE),
                            IFERROR(VLOOKUP($A86,ARAMCO!$A:$E,COLUMN(B85),FALSE),
                                IFERROR(VLOOKUP($A86,HALLIBURTON!$A:$E,COLUMN(B85),FALSE),
                                    VLOOKUP($A86,Hal_Regional!$A:$E,COLUMN(B85),FALSE)
                                )
                            )
                        )
                    )
                )
            )
        )
    ),
    "Not Found"
)</f>
        <v>Not Found</v>
      </c>
      <c r="C86" s="60" t="str">
        <f t="shared" si="3"/>
        <v>Not Found</v>
      </c>
      <c r="D86" s="60" t="str">
        <f>IFERROR(
    IFERROR(VLOOKUP($A86,LSTK!$A:$E,COLUMN(D85)-1,FALSE),
        IFERROR(VLOOKUP($A86,UR!$A:$E,COLUMN(D85)-1,FALSE),
            IFERROR(VLOOKUP($A86,'L3'!$A:$E,COLUMN(D85)-1,FALSE),
                IFERROR(VLOOKUP($A86,'L4'!$A:$E,COLUMN(D85)-1,FALSE),
                    IFERROR(VLOOKUP($A86,WFD!$A:$E,COLUMN(D85)-1,FALSE),
                        IFERROR(VLOOKUP($A86,ARDT!$A:$E,COLUMN(D85)-1,FALSE),
                            IFERROR(VLOOKUP($A86,ARAMCO!$A:$E,COLUMN(D85)-1,FALSE),
                                IFERROR(VLOOKUP($A86,HALLIBURTON!$A:$E,COLUMN(D85)-1,FALSE),
                                    VLOOKUP($A86,Hal_Regional!$A:$E,COLUMN(D85)-1,FALSE)
                                )
                            )
                        )
                    )
                )
            )
        )
    ),
    "Not Found"
)</f>
        <v>Not Found</v>
      </c>
      <c r="E86" s="60" t="str">
        <f>IFERROR(
    IFERROR(VLOOKUP($A86,LSTK!$A:$E,COLUMN(E85)-1,FALSE),
        IFERROR(VLOOKUP($A86,UR!$A:$E,COLUMN(E85)-1,FALSE),
            IFERROR(VLOOKUP($A86,'L3'!$A:$E,COLUMN(E85)-1,FALSE),
                IFERROR(VLOOKUP($A86,'L4'!$A:$E,COLUMN(E85)-1,FALSE),
                    IFERROR(VLOOKUP($A86,WFD!$A:$E,COLUMN(E85)-1,FALSE),
                        IFERROR(VLOOKUP($A86,ARDT!$A:$E,COLUMN(E85)-1,FALSE),
                            IFERROR(VLOOKUP($A86,ARAMCO!$A:$E,COLUMN(E85)-1,FALSE),
                                IFERROR(VLOOKUP($A86,HALLIBURTON!$A:$E,COLUMN(E85)-1,FALSE),
                                    VLOOKUP($A86,Hal_Regional!$A:$E,COLUMN(E85)-1,FALSE)
                                )
                            )
                        )
                    )
                )
            )
        )
    ),
    "Not Found"
)</f>
        <v>Not Found</v>
      </c>
      <c r="F86" s="60" t="str">
        <f>IFERROR(
    IFERROR(VLOOKUP($A86,LSTK!$A:$E,COLUMN(F85)-1,FALSE),
        IFERROR(VLOOKUP($A86,UR!$A:$E,COLUMN(F85)-1,FALSE),
            IFERROR(VLOOKUP($A86,'L3'!$A:$E,COLUMN(F85)-1,FALSE),
                IFERROR(VLOOKUP($A86,'L4'!$A:$E,COLUMN(F85)-1,FALSE),
                    IFERROR(VLOOKUP($A86,WFD!$A:$E,COLUMN(F85)-1,FALSE),
                        IFERROR(VLOOKUP($A86,ARDT!$A:$E,COLUMN(F85)-1,FALSE),
                            IFERROR(VLOOKUP($A86,ARAMCO!$A:$E,COLUMN(F85)-1,FALSE),
                                IFERROR(VLOOKUP($A86,HALLIBURTON!$A:$E,COLUMN(F85)-1,FALSE),
                                    VLOOKUP($A86,Hal_Regional!$A:$E,COLUMN(F85)-1,FALSE)
                                )
                            )
                        )
                    )
                )
            )
        )
    ),
    "Not Found"
)</f>
        <v>Not Found</v>
      </c>
    </row>
    <row r="87" spans="2:6" x14ac:dyDescent="0.25">
      <c r="B87" s="60" t="str">
        <f>IFERROR(
    IFERROR(VLOOKUP($A87,LSTK!$A:$E,COLUMN(B86),FALSE),
        IFERROR(VLOOKUP($A87,UR!$A:$E,COLUMN(B86),FALSE),
            IFERROR(VLOOKUP($A87,'L3'!$A:$E,COLUMN(B86),FALSE),
                IFERROR(VLOOKUP($A87,'L4'!$A:$E,COLUMN(B86),FALSE),
                    IFERROR(VLOOKUP($A87,WFD!$A:$E,COLUMN(B86),FALSE),
                        IFERROR(VLOOKUP($A87,ARDT!$A:$E,COLUMN(B86),FALSE),
                            IFERROR(VLOOKUP($A87,ARAMCO!$A:$E,COLUMN(B86),FALSE),
                                IFERROR(VLOOKUP($A87,HALLIBURTON!$A:$E,COLUMN(B86),FALSE),
                                    VLOOKUP($A87,Hal_Regional!$A:$E,COLUMN(B86),FALSE)
                                )
                            )
                        )
                    )
                )
            )
        )
    ),
    "Not Found"
)</f>
        <v>Not Found</v>
      </c>
      <c r="C87" s="60" t="str">
        <f t="shared" si="3"/>
        <v>Not Found</v>
      </c>
      <c r="D87" s="60" t="str">
        <f>IFERROR(
    IFERROR(VLOOKUP($A87,LSTK!$A:$E,COLUMN(D86)-1,FALSE),
        IFERROR(VLOOKUP($A87,UR!$A:$E,COLUMN(D86)-1,FALSE),
            IFERROR(VLOOKUP($A87,'L3'!$A:$E,COLUMN(D86)-1,FALSE),
                IFERROR(VLOOKUP($A87,'L4'!$A:$E,COLUMN(D86)-1,FALSE),
                    IFERROR(VLOOKUP($A87,WFD!$A:$E,COLUMN(D86)-1,FALSE),
                        IFERROR(VLOOKUP($A87,ARDT!$A:$E,COLUMN(D86)-1,FALSE),
                            IFERROR(VLOOKUP($A87,ARAMCO!$A:$E,COLUMN(D86)-1,FALSE),
                                IFERROR(VLOOKUP($A87,HALLIBURTON!$A:$E,COLUMN(D86)-1,FALSE),
                                    VLOOKUP($A87,Hal_Regional!$A:$E,COLUMN(D86)-1,FALSE)
                                )
                            )
                        )
                    )
                )
            )
        )
    ),
    "Not Found"
)</f>
        <v>Not Found</v>
      </c>
      <c r="E87" s="60" t="str">
        <f>IFERROR(
    IFERROR(VLOOKUP($A87,LSTK!$A:$E,COLUMN(E86)-1,FALSE),
        IFERROR(VLOOKUP($A87,UR!$A:$E,COLUMN(E86)-1,FALSE),
            IFERROR(VLOOKUP($A87,'L3'!$A:$E,COLUMN(E86)-1,FALSE),
                IFERROR(VLOOKUP($A87,'L4'!$A:$E,COLUMN(E86)-1,FALSE),
                    IFERROR(VLOOKUP($A87,WFD!$A:$E,COLUMN(E86)-1,FALSE),
                        IFERROR(VLOOKUP($A87,ARDT!$A:$E,COLUMN(E86)-1,FALSE),
                            IFERROR(VLOOKUP($A87,ARAMCO!$A:$E,COLUMN(E86)-1,FALSE),
                                IFERROR(VLOOKUP($A87,HALLIBURTON!$A:$E,COLUMN(E86)-1,FALSE),
                                    VLOOKUP($A87,Hal_Regional!$A:$E,COLUMN(E86)-1,FALSE)
                                )
                            )
                        )
                    )
                )
            )
        )
    ),
    "Not Found"
)</f>
        <v>Not Found</v>
      </c>
      <c r="F87" s="60" t="str">
        <f>IFERROR(
    IFERROR(VLOOKUP($A87,LSTK!$A:$E,COLUMN(F86)-1,FALSE),
        IFERROR(VLOOKUP($A87,UR!$A:$E,COLUMN(F86)-1,FALSE),
            IFERROR(VLOOKUP($A87,'L3'!$A:$E,COLUMN(F86)-1,FALSE),
                IFERROR(VLOOKUP($A87,'L4'!$A:$E,COLUMN(F86)-1,FALSE),
                    IFERROR(VLOOKUP($A87,WFD!$A:$E,COLUMN(F86)-1,FALSE),
                        IFERROR(VLOOKUP($A87,ARDT!$A:$E,COLUMN(F86)-1,FALSE),
                            IFERROR(VLOOKUP($A87,ARAMCO!$A:$E,COLUMN(F86)-1,FALSE),
                                IFERROR(VLOOKUP($A87,HALLIBURTON!$A:$E,COLUMN(F86)-1,FALSE),
                                    VLOOKUP($A87,Hal_Regional!$A:$E,COLUMN(F86)-1,FALSE)
                                )
                            )
                        )
                    )
                )
            )
        )
    ),
    "Not Found"
)</f>
        <v>Not Found</v>
      </c>
    </row>
    <row r="88" spans="2:6" x14ac:dyDescent="0.25">
      <c r="B88" s="60" t="str">
        <f>IFERROR(
    IFERROR(VLOOKUP($A88,LSTK!$A:$E,COLUMN(B87),FALSE),
        IFERROR(VLOOKUP($A88,UR!$A:$E,COLUMN(B87),FALSE),
            IFERROR(VLOOKUP($A88,'L3'!$A:$E,COLUMN(B87),FALSE),
                IFERROR(VLOOKUP($A88,'L4'!$A:$E,COLUMN(B87),FALSE),
                    IFERROR(VLOOKUP($A88,WFD!$A:$E,COLUMN(B87),FALSE),
                        IFERROR(VLOOKUP($A88,ARDT!$A:$E,COLUMN(B87),FALSE),
                            IFERROR(VLOOKUP($A88,ARAMCO!$A:$E,COLUMN(B87),FALSE),
                                IFERROR(VLOOKUP($A88,HALLIBURTON!$A:$E,COLUMN(B87),FALSE),
                                    VLOOKUP($A88,Hal_Regional!$A:$E,COLUMN(B87),FALSE)
                                )
                            )
                        )
                    )
                )
            )
        )
    ),
    "Not Found"
)</f>
        <v>Not Found</v>
      </c>
      <c r="C88" s="60" t="str">
        <f t="shared" si="3"/>
        <v>Not Found</v>
      </c>
      <c r="D88" s="60" t="str">
        <f>IFERROR(
    IFERROR(VLOOKUP($A88,LSTK!$A:$E,COLUMN(D87)-1,FALSE),
        IFERROR(VLOOKUP($A88,UR!$A:$E,COLUMN(D87)-1,FALSE),
            IFERROR(VLOOKUP($A88,'L3'!$A:$E,COLUMN(D87)-1,FALSE),
                IFERROR(VLOOKUP($A88,'L4'!$A:$E,COLUMN(D87)-1,FALSE),
                    IFERROR(VLOOKUP($A88,WFD!$A:$E,COLUMN(D87)-1,FALSE),
                        IFERROR(VLOOKUP($A88,ARDT!$A:$E,COLUMN(D87)-1,FALSE),
                            IFERROR(VLOOKUP($A88,ARAMCO!$A:$E,COLUMN(D87)-1,FALSE),
                                IFERROR(VLOOKUP($A88,HALLIBURTON!$A:$E,COLUMN(D87)-1,FALSE),
                                    VLOOKUP($A88,Hal_Regional!$A:$E,COLUMN(D87)-1,FALSE)
                                )
                            )
                        )
                    )
                )
            )
        )
    ),
    "Not Found"
)</f>
        <v>Not Found</v>
      </c>
      <c r="E88" s="60" t="str">
        <f>IFERROR(
    IFERROR(VLOOKUP($A88,LSTK!$A:$E,COLUMN(E87)-1,FALSE),
        IFERROR(VLOOKUP($A88,UR!$A:$E,COLUMN(E87)-1,FALSE),
            IFERROR(VLOOKUP($A88,'L3'!$A:$E,COLUMN(E87)-1,FALSE),
                IFERROR(VLOOKUP($A88,'L4'!$A:$E,COLUMN(E87)-1,FALSE),
                    IFERROR(VLOOKUP($A88,WFD!$A:$E,COLUMN(E87)-1,FALSE),
                        IFERROR(VLOOKUP($A88,ARDT!$A:$E,COLUMN(E87)-1,FALSE),
                            IFERROR(VLOOKUP($A88,ARAMCO!$A:$E,COLUMN(E87)-1,FALSE),
                                IFERROR(VLOOKUP($A88,HALLIBURTON!$A:$E,COLUMN(E87)-1,FALSE),
                                    VLOOKUP($A88,Hal_Regional!$A:$E,COLUMN(E87)-1,FALSE)
                                )
                            )
                        )
                    )
                )
            )
        )
    ),
    "Not Found"
)</f>
        <v>Not Found</v>
      </c>
      <c r="F88" s="60" t="str">
        <f>IFERROR(
    IFERROR(VLOOKUP($A88,LSTK!$A:$E,COLUMN(F87)-1,FALSE),
        IFERROR(VLOOKUP($A88,UR!$A:$E,COLUMN(F87)-1,FALSE),
            IFERROR(VLOOKUP($A88,'L3'!$A:$E,COLUMN(F87)-1,FALSE),
                IFERROR(VLOOKUP($A88,'L4'!$A:$E,COLUMN(F87)-1,FALSE),
                    IFERROR(VLOOKUP($A88,WFD!$A:$E,COLUMN(F87)-1,FALSE),
                        IFERROR(VLOOKUP($A88,ARDT!$A:$E,COLUMN(F87)-1,FALSE),
                            IFERROR(VLOOKUP($A88,ARAMCO!$A:$E,COLUMN(F87)-1,FALSE),
                                IFERROR(VLOOKUP($A88,HALLIBURTON!$A:$E,COLUMN(F87)-1,FALSE),
                                    VLOOKUP($A88,Hal_Regional!$A:$E,COLUMN(F87)-1,FALSE)
                                )
                            )
                        )
                    )
                )
            )
        )
    ),
    "Not Found"
)</f>
        <v>Not Found</v>
      </c>
    </row>
    <row r="89" spans="2:6" x14ac:dyDescent="0.25">
      <c r="B89" s="60" t="str">
        <f>IFERROR(
    IFERROR(VLOOKUP($A89,LSTK!$A:$E,COLUMN(B88),FALSE),
        IFERROR(VLOOKUP($A89,UR!$A:$E,COLUMN(B88),FALSE),
            IFERROR(VLOOKUP($A89,'L3'!$A:$E,COLUMN(B88),FALSE),
                IFERROR(VLOOKUP($A89,'L4'!$A:$E,COLUMN(B88),FALSE),
                    IFERROR(VLOOKUP($A89,WFD!$A:$E,COLUMN(B88),FALSE),
                        IFERROR(VLOOKUP($A89,ARDT!$A:$E,COLUMN(B88),FALSE),
                            IFERROR(VLOOKUP($A89,ARAMCO!$A:$E,COLUMN(B88),FALSE),
                                IFERROR(VLOOKUP($A89,HALLIBURTON!$A:$E,COLUMN(B88),FALSE),
                                    VLOOKUP($A89,Hal_Regional!$A:$E,COLUMN(B88),FALSE)
                                )
                            )
                        )
                    )
                )
            )
        )
    ),
    "Not Found"
)</f>
        <v>Not Found</v>
      </c>
      <c r="C89" s="60" t="str">
        <f t="shared" si="3"/>
        <v>Not Found</v>
      </c>
      <c r="D89" s="60" t="str">
        <f>IFERROR(
    IFERROR(VLOOKUP($A89,LSTK!$A:$E,COLUMN(D88)-1,FALSE),
        IFERROR(VLOOKUP($A89,UR!$A:$E,COLUMN(D88)-1,FALSE),
            IFERROR(VLOOKUP($A89,'L3'!$A:$E,COLUMN(D88)-1,FALSE),
                IFERROR(VLOOKUP($A89,'L4'!$A:$E,COLUMN(D88)-1,FALSE),
                    IFERROR(VLOOKUP($A89,WFD!$A:$E,COLUMN(D88)-1,FALSE),
                        IFERROR(VLOOKUP($A89,ARDT!$A:$E,COLUMN(D88)-1,FALSE),
                            IFERROR(VLOOKUP($A89,ARAMCO!$A:$E,COLUMN(D88)-1,FALSE),
                                IFERROR(VLOOKUP($A89,HALLIBURTON!$A:$E,COLUMN(D88)-1,FALSE),
                                    VLOOKUP($A89,Hal_Regional!$A:$E,COLUMN(D88)-1,FALSE)
                                )
                            )
                        )
                    )
                )
            )
        )
    ),
    "Not Found"
)</f>
        <v>Not Found</v>
      </c>
      <c r="E89" s="60" t="str">
        <f>IFERROR(
    IFERROR(VLOOKUP($A89,LSTK!$A:$E,COLUMN(E88)-1,FALSE),
        IFERROR(VLOOKUP($A89,UR!$A:$E,COLUMN(E88)-1,FALSE),
            IFERROR(VLOOKUP($A89,'L3'!$A:$E,COLUMN(E88)-1,FALSE),
                IFERROR(VLOOKUP($A89,'L4'!$A:$E,COLUMN(E88)-1,FALSE),
                    IFERROR(VLOOKUP($A89,WFD!$A:$E,COLUMN(E88)-1,FALSE),
                        IFERROR(VLOOKUP($A89,ARDT!$A:$E,COLUMN(E88)-1,FALSE),
                            IFERROR(VLOOKUP($A89,ARAMCO!$A:$E,COLUMN(E88)-1,FALSE),
                                IFERROR(VLOOKUP($A89,HALLIBURTON!$A:$E,COLUMN(E88)-1,FALSE),
                                    VLOOKUP($A89,Hal_Regional!$A:$E,COLUMN(E88)-1,FALSE)
                                )
                            )
                        )
                    )
                )
            )
        )
    ),
    "Not Found"
)</f>
        <v>Not Found</v>
      </c>
      <c r="F89" s="60" t="str">
        <f>IFERROR(
    IFERROR(VLOOKUP($A89,LSTK!$A:$E,COLUMN(F88)-1,FALSE),
        IFERROR(VLOOKUP($A89,UR!$A:$E,COLUMN(F88)-1,FALSE),
            IFERROR(VLOOKUP($A89,'L3'!$A:$E,COLUMN(F88)-1,FALSE),
                IFERROR(VLOOKUP($A89,'L4'!$A:$E,COLUMN(F88)-1,FALSE),
                    IFERROR(VLOOKUP($A89,WFD!$A:$E,COLUMN(F88)-1,FALSE),
                        IFERROR(VLOOKUP($A89,ARDT!$A:$E,COLUMN(F88)-1,FALSE),
                            IFERROR(VLOOKUP($A89,ARAMCO!$A:$E,COLUMN(F88)-1,FALSE),
                                IFERROR(VLOOKUP($A89,HALLIBURTON!$A:$E,COLUMN(F88)-1,FALSE),
                                    VLOOKUP($A89,Hal_Regional!$A:$E,COLUMN(F88)-1,FALSE)
                                )
                            )
                        )
                    )
                )
            )
        )
    ),
    "Not Found"
)</f>
        <v>Not Found</v>
      </c>
    </row>
    <row r="90" spans="2:6" x14ac:dyDescent="0.25">
      <c r="B90" s="60" t="str">
        <f>IFERROR(
    IFERROR(VLOOKUP($A90,LSTK!$A:$E,COLUMN(B89),FALSE),
        IFERROR(VLOOKUP($A90,UR!$A:$E,COLUMN(B89),FALSE),
            IFERROR(VLOOKUP($A90,'L3'!$A:$E,COLUMN(B89),FALSE),
                IFERROR(VLOOKUP($A90,'L4'!$A:$E,COLUMN(B89),FALSE),
                    IFERROR(VLOOKUP($A90,WFD!$A:$E,COLUMN(B89),FALSE),
                        IFERROR(VLOOKUP($A90,ARDT!$A:$E,COLUMN(B89),FALSE),
                            IFERROR(VLOOKUP($A90,ARAMCO!$A:$E,COLUMN(B89),FALSE),
                                IFERROR(VLOOKUP($A90,HALLIBURTON!$A:$E,COLUMN(B89),FALSE),
                                    VLOOKUP($A90,Hal_Regional!$A:$E,COLUMN(B89),FALSE)
                                )
                            )
                        )
                    )
                )
            )
        )
    ),
    "Not Found"
)</f>
        <v>Not Found</v>
      </c>
      <c r="C90" s="60" t="str">
        <f t="shared" si="3"/>
        <v>Not Found</v>
      </c>
      <c r="D90" s="60" t="str">
        <f>IFERROR(
    IFERROR(VLOOKUP($A90,LSTK!$A:$E,COLUMN(D89)-1,FALSE),
        IFERROR(VLOOKUP($A90,UR!$A:$E,COLUMN(D89)-1,FALSE),
            IFERROR(VLOOKUP($A90,'L3'!$A:$E,COLUMN(D89)-1,FALSE),
                IFERROR(VLOOKUP($A90,'L4'!$A:$E,COLUMN(D89)-1,FALSE),
                    IFERROR(VLOOKUP($A90,WFD!$A:$E,COLUMN(D89)-1,FALSE),
                        IFERROR(VLOOKUP($A90,ARDT!$A:$E,COLUMN(D89)-1,FALSE),
                            IFERROR(VLOOKUP($A90,ARAMCO!$A:$E,COLUMN(D89)-1,FALSE),
                                IFERROR(VLOOKUP($A90,HALLIBURTON!$A:$E,COLUMN(D89)-1,FALSE),
                                    VLOOKUP($A90,Hal_Regional!$A:$E,COLUMN(D89)-1,FALSE)
                                )
                            )
                        )
                    )
                )
            )
        )
    ),
    "Not Found"
)</f>
        <v>Not Found</v>
      </c>
      <c r="E90" s="60" t="str">
        <f>IFERROR(
    IFERROR(VLOOKUP($A90,LSTK!$A:$E,COLUMN(E89)-1,FALSE),
        IFERROR(VLOOKUP($A90,UR!$A:$E,COLUMN(E89)-1,FALSE),
            IFERROR(VLOOKUP($A90,'L3'!$A:$E,COLUMN(E89)-1,FALSE),
                IFERROR(VLOOKUP($A90,'L4'!$A:$E,COLUMN(E89)-1,FALSE),
                    IFERROR(VLOOKUP($A90,WFD!$A:$E,COLUMN(E89)-1,FALSE),
                        IFERROR(VLOOKUP($A90,ARDT!$A:$E,COLUMN(E89)-1,FALSE),
                            IFERROR(VLOOKUP($A90,ARAMCO!$A:$E,COLUMN(E89)-1,FALSE),
                                IFERROR(VLOOKUP($A90,HALLIBURTON!$A:$E,COLUMN(E89)-1,FALSE),
                                    VLOOKUP($A90,Hal_Regional!$A:$E,COLUMN(E89)-1,FALSE)
                                )
                            )
                        )
                    )
                )
            )
        )
    ),
    "Not Found"
)</f>
        <v>Not Found</v>
      </c>
      <c r="F90" s="60" t="str">
        <f>IFERROR(
    IFERROR(VLOOKUP($A90,LSTK!$A:$E,COLUMN(F89)-1,FALSE),
        IFERROR(VLOOKUP($A90,UR!$A:$E,COLUMN(F89)-1,FALSE),
            IFERROR(VLOOKUP($A90,'L3'!$A:$E,COLUMN(F89)-1,FALSE),
                IFERROR(VLOOKUP($A90,'L4'!$A:$E,COLUMN(F89)-1,FALSE),
                    IFERROR(VLOOKUP($A90,WFD!$A:$E,COLUMN(F89)-1,FALSE),
                        IFERROR(VLOOKUP($A90,ARDT!$A:$E,COLUMN(F89)-1,FALSE),
                            IFERROR(VLOOKUP($A90,ARAMCO!$A:$E,COLUMN(F89)-1,FALSE),
                                IFERROR(VLOOKUP($A90,HALLIBURTON!$A:$E,COLUMN(F89)-1,FALSE),
                                    VLOOKUP($A90,Hal_Regional!$A:$E,COLUMN(F89)-1,FALSE)
                                )
                            )
                        )
                    )
                )
            )
        )
    ),
    "Not Found"
)</f>
        <v>Not Found</v>
      </c>
    </row>
    <row r="91" spans="2:6" x14ac:dyDescent="0.25">
      <c r="B91" s="60" t="str">
        <f>IFERROR(
    IFERROR(VLOOKUP($A91,LSTK!$A:$E,COLUMN(B90),FALSE),
        IFERROR(VLOOKUP($A91,UR!$A:$E,COLUMN(B90),FALSE),
            IFERROR(VLOOKUP($A91,'L3'!$A:$E,COLUMN(B90),FALSE),
                IFERROR(VLOOKUP($A91,'L4'!$A:$E,COLUMN(B90),FALSE),
                    IFERROR(VLOOKUP($A91,WFD!$A:$E,COLUMN(B90),FALSE),
                        IFERROR(VLOOKUP($A91,ARDT!$A:$E,COLUMN(B90),FALSE),
                            IFERROR(VLOOKUP($A91,ARAMCO!$A:$E,COLUMN(B90),FALSE),
                                IFERROR(VLOOKUP($A91,HALLIBURTON!$A:$E,COLUMN(B90),FALSE),
                                    VLOOKUP($A91,Hal_Regional!$A:$E,COLUMN(B90),FALSE)
                                )
                            )
                        )
                    )
                )
            )
        )
    ),
    "Not Found"
)</f>
        <v>Not Found</v>
      </c>
      <c r="C91" s="60" t="str">
        <f t="shared" si="3"/>
        <v>Not Found</v>
      </c>
      <c r="D91" s="60" t="str">
        <f>IFERROR(
    IFERROR(VLOOKUP($A91,LSTK!$A:$E,COLUMN(D90)-1,FALSE),
        IFERROR(VLOOKUP($A91,UR!$A:$E,COLUMN(D90)-1,FALSE),
            IFERROR(VLOOKUP($A91,'L3'!$A:$E,COLUMN(D90)-1,FALSE),
                IFERROR(VLOOKUP($A91,'L4'!$A:$E,COLUMN(D90)-1,FALSE),
                    IFERROR(VLOOKUP($A91,WFD!$A:$E,COLUMN(D90)-1,FALSE),
                        IFERROR(VLOOKUP($A91,ARDT!$A:$E,COLUMN(D90)-1,FALSE),
                            IFERROR(VLOOKUP($A91,ARAMCO!$A:$E,COLUMN(D90)-1,FALSE),
                                IFERROR(VLOOKUP($A91,HALLIBURTON!$A:$E,COLUMN(D90)-1,FALSE),
                                    VLOOKUP($A91,Hal_Regional!$A:$E,COLUMN(D90)-1,FALSE)
                                )
                            )
                        )
                    )
                )
            )
        )
    ),
    "Not Found"
)</f>
        <v>Not Found</v>
      </c>
      <c r="E91" s="60" t="str">
        <f>IFERROR(
    IFERROR(VLOOKUP($A91,LSTK!$A:$E,COLUMN(E90)-1,FALSE),
        IFERROR(VLOOKUP($A91,UR!$A:$E,COLUMN(E90)-1,FALSE),
            IFERROR(VLOOKUP($A91,'L3'!$A:$E,COLUMN(E90)-1,FALSE),
                IFERROR(VLOOKUP($A91,'L4'!$A:$E,COLUMN(E90)-1,FALSE),
                    IFERROR(VLOOKUP($A91,WFD!$A:$E,COLUMN(E90)-1,FALSE),
                        IFERROR(VLOOKUP($A91,ARDT!$A:$E,COLUMN(E90)-1,FALSE),
                            IFERROR(VLOOKUP($A91,ARAMCO!$A:$E,COLUMN(E90)-1,FALSE),
                                IFERROR(VLOOKUP($A91,HALLIBURTON!$A:$E,COLUMN(E90)-1,FALSE),
                                    VLOOKUP($A91,Hal_Regional!$A:$E,COLUMN(E90)-1,FALSE)
                                )
                            )
                        )
                    )
                )
            )
        )
    ),
    "Not Found"
)</f>
        <v>Not Found</v>
      </c>
      <c r="F91" s="60" t="str">
        <f>IFERROR(
    IFERROR(VLOOKUP($A91,LSTK!$A:$E,COLUMN(F90)-1,FALSE),
        IFERROR(VLOOKUP($A91,UR!$A:$E,COLUMN(F90)-1,FALSE),
            IFERROR(VLOOKUP($A91,'L3'!$A:$E,COLUMN(F90)-1,FALSE),
                IFERROR(VLOOKUP($A91,'L4'!$A:$E,COLUMN(F90)-1,FALSE),
                    IFERROR(VLOOKUP($A91,WFD!$A:$E,COLUMN(F90)-1,FALSE),
                        IFERROR(VLOOKUP($A91,ARDT!$A:$E,COLUMN(F90)-1,FALSE),
                            IFERROR(VLOOKUP($A91,ARAMCO!$A:$E,COLUMN(F90)-1,FALSE),
                                IFERROR(VLOOKUP($A91,HALLIBURTON!$A:$E,COLUMN(F90)-1,FALSE),
                                    VLOOKUP($A91,Hal_Regional!$A:$E,COLUMN(F90)-1,FALSE)
                                )
                            )
                        )
                    )
                )
            )
        )
    ),
    "Not Found"
)</f>
        <v>Not Found</v>
      </c>
    </row>
    <row r="92" spans="2:6" x14ac:dyDescent="0.25">
      <c r="B92" s="60" t="str">
        <f>IFERROR(
    IFERROR(VLOOKUP($A92,LSTK!$A:$E,COLUMN(B91),FALSE),
        IFERROR(VLOOKUP($A92,UR!$A:$E,COLUMN(B91),FALSE),
            IFERROR(VLOOKUP($A92,'L3'!$A:$E,COLUMN(B91),FALSE),
                IFERROR(VLOOKUP($A92,'L4'!$A:$E,COLUMN(B91),FALSE),
                    IFERROR(VLOOKUP($A92,WFD!$A:$E,COLUMN(B91),FALSE),
                        IFERROR(VLOOKUP($A92,ARDT!$A:$E,COLUMN(B91),FALSE),
                            IFERROR(VLOOKUP($A92,ARAMCO!$A:$E,COLUMN(B91),FALSE),
                                IFERROR(VLOOKUP($A92,HALLIBURTON!$A:$E,COLUMN(B91),FALSE),
                                    VLOOKUP($A92,Hal_Regional!$A:$E,COLUMN(B91),FALSE)
                                )
                            )
                        )
                    )
                )
            )
        )
    ),
    "Not Found"
)</f>
        <v>Not Found</v>
      </c>
      <c r="C92" s="60" t="str">
        <f t="shared" ref="C92:C104" si="4">IF(A92="NEW", "N/A", IF(IFERROR(SEARCH("Not Found", _xlfn.TEXTJOIN(" ", TRUE, D92, E92, F92)), 0), "Not Found", _xlfn.TEXTJOIN(" ", TRUE, D92, E92, F92)))</f>
        <v>Not Found</v>
      </c>
      <c r="D92" s="60" t="str">
        <f>IFERROR(
    IFERROR(VLOOKUP($A92,LSTK!$A:$E,COLUMN(D91)-1,FALSE),
        IFERROR(VLOOKUP($A92,UR!$A:$E,COLUMN(D91)-1,FALSE),
            IFERROR(VLOOKUP($A92,'L3'!$A:$E,COLUMN(D91)-1,FALSE),
                IFERROR(VLOOKUP($A92,'L4'!$A:$E,COLUMN(D91)-1,FALSE),
                    IFERROR(VLOOKUP($A92,WFD!$A:$E,COLUMN(D91)-1,FALSE),
                        IFERROR(VLOOKUP($A92,ARDT!$A:$E,COLUMN(D91)-1,FALSE),
                            IFERROR(VLOOKUP($A92,ARAMCO!$A:$E,COLUMN(D91)-1,FALSE),
                                IFERROR(VLOOKUP($A92,HALLIBURTON!$A:$E,COLUMN(D91)-1,FALSE),
                                    VLOOKUP($A92,Hal_Regional!$A:$E,COLUMN(D91)-1,FALSE)
                                )
                            )
                        )
                    )
                )
            )
        )
    ),
    "Not Found"
)</f>
        <v>Not Found</v>
      </c>
      <c r="E92" s="60" t="str">
        <f>IFERROR(
    IFERROR(VLOOKUP($A92,LSTK!$A:$E,COLUMN(E91)-1,FALSE),
        IFERROR(VLOOKUP($A92,UR!$A:$E,COLUMN(E91)-1,FALSE),
            IFERROR(VLOOKUP($A92,'L3'!$A:$E,COLUMN(E91)-1,FALSE),
                IFERROR(VLOOKUP($A92,'L4'!$A:$E,COLUMN(E91)-1,FALSE),
                    IFERROR(VLOOKUP($A92,WFD!$A:$E,COLUMN(E91)-1,FALSE),
                        IFERROR(VLOOKUP($A92,ARDT!$A:$E,COLUMN(E91)-1,FALSE),
                            IFERROR(VLOOKUP($A92,ARAMCO!$A:$E,COLUMN(E91)-1,FALSE),
                                IFERROR(VLOOKUP($A92,HALLIBURTON!$A:$E,COLUMN(E91)-1,FALSE),
                                    VLOOKUP($A92,Hal_Regional!$A:$E,COLUMN(E91)-1,FALSE)
                                )
                            )
                        )
                    )
                )
            )
        )
    ),
    "Not Found"
)</f>
        <v>Not Found</v>
      </c>
      <c r="F92" s="60" t="str">
        <f>IFERROR(
    IFERROR(VLOOKUP($A92,LSTK!$A:$E,COLUMN(F91)-1,FALSE),
        IFERROR(VLOOKUP($A92,UR!$A:$E,COLUMN(F91)-1,FALSE),
            IFERROR(VLOOKUP($A92,'L3'!$A:$E,COLUMN(F91)-1,FALSE),
                IFERROR(VLOOKUP($A92,'L4'!$A:$E,COLUMN(F91)-1,FALSE),
                    IFERROR(VLOOKUP($A92,WFD!$A:$E,COLUMN(F91)-1,FALSE),
                        IFERROR(VLOOKUP($A92,ARDT!$A:$E,COLUMN(F91)-1,FALSE),
                            IFERROR(VLOOKUP($A92,ARAMCO!$A:$E,COLUMN(F91)-1,FALSE),
                                IFERROR(VLOOKUP($A92,HALLIBURTON!$A:$E,COLUMN(F91)-1,FALSE),
                                    VLOOKUP($A92,Hal_Regional!$A:$E,COLUMN(F91)-1,FALSE)
                                )
                            )
                        )
                    )
                )
            )
        )
    ),
    "Not Found"
)</f>
        <v>Not Found</v>
      </c>
    </row>
    <row r="93" spans="2:6" x14ac:dyDescent="0.25">
      <c r="B93" s="60" t="str">
        <f>IFERROR(
    IFERROR(VLOOKUP($A93,LSTK!$A:$E,COLUMN(B92),FALSE),
        IFERROR(VLOOKUP($A93,UR!$A:$E,COLUMN(B92),FALSE),
            IFERROR(VLOOKUP($A93,'L3'!$A:$E,COLUMN(B92),FALSE),
                IFERROR(VLOOKUP($A93,'L4'!$A:$E,COLUMN(B92),FALSE),
                    IFERROR(VLOOKUP($A93,WFD!$A:$E,COLUMN(B92),FALSE),
                        IFERROR(VLOOKUP($A93,ARDT!$A:$E,COLUMN(B92),FALSE),
                            IFERROR(VLOOKUP($A93,ARAMCO!$A:$E,COLUMN(B92),FALSE),
                                IFERROR(VLOOKUP($A93,HALLIBURTON!$A:$E,COLUMN(B92),FALSE),
                                    VLOOKUP($A93,Hal_Regional!$A:$E,COLUMN(B92),FALSE)
                                )
                            )
                        )
                    )
                )
            )
        )
    ),
    "Not Found"
)</f>
        <v>Not Found</v>
      </c>
      <c r="C93" s="60" t="str">
        <f t="shared" si="4"/>
        <v>Not Found</v>
      </c>
      <c r="D93" s="60" t="str">
        <f>IFERROR(
    IFERROR(VLOOKUP($A93,LSTK!$A:$E,COLUMN(D92)-1,FALSE),
        IFERROR(VLOOKUP($A93,UR!$A:$E,COLUMN(D92)-1,FALSE),
            IFERROR(VLOOKUP($A93,'L3'!$A:$E,COLUMN(D92)-1,FALSE),
                IFERROR(VLOOKUP($A93,'L4'!$A:$E,COLUMN(D92)-1,FALSE),
                    IFERROR(VLOOKUP($A93,WFD!$A:$E,COLUMN(D92)-1,FALSE),
                        IFERROR(VLOOKUP($A93,ARDT!$A:$E,COLUMN(D92)-1,FALSE),
                            IFERROR(VLOOKUP($A93,ARAMCO!$A:$E,COLUMN(D92)-1,FALSE),
                                IFERROR(VLOOKUP($A93,HALLIBURTON!$A:$E,COLUMN(D92)-1,FALSE),
                                    VLOOKUP($A93,Hal_Regional!$A:$E,COLUMN(D92)-1,FALSE)
                                )
                            )
                        )
                    )
                )
            )
        )
    ),
    "Not Found"
)</f>
        <v>Not Found</v>
      </c>
      <c r="E93" s="60" t="str">
        <f>IFERROR(
    IFERROR(VLOOKUP($A93,LSTK!$A:$E,COLUMN(E92)-1,FALSE),
        IFERROR(VLOOKUP($A93,UR!$A:$E,COLUMN(E92)-1,FALSE),
            IFERROR(VLOOKUP($A93,'L3'!$A:$E,COLUMN(E92)-1,FALSE),
                IFERROR(VLOOKUP($A93,'L4'!$A:$E,COLUMN(E92)-1,FALSE),
                    IFERROR(VLOOKUP($A93,WFD!$A:$E,COLUMN(E92)-1,FALSE),
                        IFERROR(VLOOKUP($A93,ARDT!$A:$E,COLUMN(E92)-1,FALSE),
                            IFERROR(VLOOKUP($A93,ARAMCO!$A:$E,COLUMN(E92)-1,FALSE),
                                IFERROR(VLOOKUP($A93,HALLIBURTON!$A:$E,COLUMN(E92)-1,FALSE),
                                    VLOOKUP($A93,Hal_Regional!$A:$E,COLUMN(E92)-1,FALSE)
                                )
                            )
                        )
                    )
                )
            )
        )
    ),
    "Not Found"
)</f>
        <v>Not Found</v>
      </c>
      <c r="F93" s="60" t="str">
        <f>IFERROR(
    IFERROR(VLOOKUP($A93,LSTK!$A:$E,COLUMN(F92)-1,FALSE),
        IFERROR(VLOOKUP($A93,UR!$A:$E,COLUMN(F92)-1,FALSE),
            IFERROR(VLOOKUP($A93,'L3'!$A:$E,COLUMN(F92)-1,FALSE),
                IFERROR(VLOOKUP($A93,'L4'!$A:$E,COLUMN(F92)-1,FALSE),
                    IFERROR(VLOOKUP($A93,WFD!$A:$E,COLUMN(F92)-1,FALSE),
                        IFERROR(VLOOKUP($A93,ARDT!$A:$E,COLUMN(F92)-1,FALSE),
                            IFERROR(VLOOKUP($A93,ARAMCO!$A:$E,COLUMN(F92)-1,FALSE),
                                IFERROR(VLOOKUP($A93,HALLIBURTON!$A:$E,COLUMN(F92)-1,FALSE),
                                    VLOOKUP($A93,Hal_Regional!$A:$E,COLUMN(F92)-1,FALSE)
                                )
                            )
                        )
                    )
                )
            )
        )
    ),
    "Not Found"
)</f>
        <v>Not Found</v>
      </c>
    </row>
    <row r="94" spans="2:6" x14ac:dyDescent="0.25">
      <c r="B94" s="60" t="str">
        <f>IFERROR(
    IFERROR(VLOOKUP($A94,LSTK!$A:$E,COLUMN(B93),FALSE),
        IFERROR(VLOOKUP($A94,UR!$A:$E,COLUMN(B93),FALSE),
            IFERROR(VLOOKUP($A94,'L3'!$A:$E,COLUMN(B93),FALSE),
                IFERROR(VLOOKUP($A94,'L4'!$A:$E,COLUMN(B93),FALSE),
                    IFERROR(VLOOKUP($A94,WFD!$A:$E,COLUMN(B93),FALSE),
                        IFERROR(VLOOKUP($A94,ARDT!$A:$E,COLUMN(B93),FALSE),
                            IFERROR(VLOOKUP($A94,ARAMCO!$A:$E,COLUMN(B93),FALSE),
                                IFERROR(VLOOKUP($A94,HALLIBURTON!$A:$E,COLUMN(B93),FALSE),
                                    VLOOKUP($A94,Hal_Regional!$A:$E,COLUMN(B93),FALSE)
                                )
                            )
                        )
                    )
                )
            )
        )
    ),
    "Not Found"
)</f>
        <v>Not Found</v>
      </c>
      <c r="C94" s="60" t="str">
        <f t="shared" si="4"/>
        <v>Not Found</v>
      </c>
      <c r="D94" s="60" t="str">
        <f>IFERROR(
    IFERROR(VLOOKUP($A94,LSTK!$A:$E,COLUMN(D93)-1,FALSE),
        IFERROR(VLOOKUP($A94,UR!$A:$E,COLUMN(D93)-1,FALSE),
            IFERROR(VLOOKUP($A94,'L3'!$A:$E,COLUMN(D93)-1,FALSE),
                IFERROR(VLOOKUP($A94,'L4'!$A:$E,COLUMN(D93)-1,FALSE),
                    IFERROR(VLOOKUP($A94,WFD!$A:$E,COLUMN(D93)-1,FALSE),
                        IFERROR(VLOOKUP($A94,ARDT!$A:$E,COLUMN(D93)-1,FALSE),
                            IFERROR(VLOOKUP($A94,ARAMCO!$A:$E,COLUMN(D93)-1,FALSE),
                                IFERROR(VLOOKUP($A94,HALLIBURTON!$A:$E,COLUMN(D93)-1,FALSE),
                                    VLOOKUP($A94,Hal_Regional!$A:$E,COLUMN(D93)-1,FALSE)
                                )
                            )
                        )
                    )
                )
            )
        )
    ),
    "Not Found"
)</f>
        <v>Not Found</v>
      </c>
      <c r="E94" s="60" t="str">
        <f>IFERROR(
    IFERROR(VLOOKUP($A94,LSTK!$A:$E,COLUMN(E93)-1,FALSE),
        IFERROR(VLOOKUP($A94,UR!$A:$E,COLUMN(E93)-1,FALSE),
            IFERROR(VLOOKUP($A94,'L3'!$A:$E,COLUMN(E93)-1,FALSE),
                IFERROR(VLOOKUP($A94,'L4'!$A:$E,COLUMN(E93)-1,FALSE),
                    IFERROR(VLOOKUP($A94,WFD!$A:$E,COLUMN(E93)-1,FALSE),
                        IFERROR(VLOOKUP($A94,ARDT!$A:$E,COLUMN(E93)-1,FALSE),
                            IFERROR(VLOOKUP($A94,ARAMCO!$A:$E,COLUMN(E93)-1,FALSE),
                                IFERROR(VLOOKUP($A94,HALLIBURTON!$A:$E,COLUMN(E93)-1,FALSE),
                                    VLOOKUP($A94,Hal_Regional!$A:$E,COLUMN(E93)-1,FALSE)
                                )
                            )
                        )
                    )
                )
            )
        )
    ),
    "Not Found"
)</f>
        <v>Not Found</v>
      </c>
      <c r="F94" s="60" t="str">
        <f>IFERROR(
    IFERROR(VLOOKUP($A94,LSTK!$A:$E,COLUMN(F93)-1,FALSE),
        IFERROR(VLOOKUP($A94,UR!$A:$E,COLUMN(F93)-1,FALSE),
            IFERROR(VLOOKUP($A94,'L3'!$A:$E,COLUMN(F93)-1,FALSE),
                IFERROR(VLOOKUP($A94,'L4'!$A:$E,COLUMN(F93)-1,FALSE),
                    IFERROR(VLOOKUP($A94,WFD!$A:$E,COLUMN(F93)-1,FALSE),
                        IFERROR(VLOOKUP($A94,ARDT!$A:$E,COLUMN(F93)-1,FALSE),
                            IFERROR(VLOOKUP($A94,ARAMCO!$A:$E,COLUMN(F93)-1,FALSE),
                                IFERROR(VLOOKUP($A94,HALLIBURTON!$A:$E,COLUMN(F93)-1,FALSE),
                                    VLOOKUP($A94,Hal_Regional!$A:$E,COLUMN(F93)-1,FALSE)
                                )
                            )
                        )
                    )
                )
            )
        )
    ),
    "Not Found"
)</f>
        <v>Not Found</v>
      </c>
    </row>
    <row r="95" spans="2:6" x14ac:dyDescent="0.25">
      <c r="B95" s="60" t="str">
        <f>IFERROR(
    IFERROR(VLOOKUP($A95,LSTK!$A:$E,COLUMN(B94),FALSE),
        IFERROR(VLOOKUP($A95,UR!$A:$E,COLUMN(B94),FALSE),
            IFERROR(VLOOKUP($A95,'L3'!$A:$E,COLUMN(B94),FALSE),
                IFERROR(VLOOKUP($A95,'L4'!$A:$E,COLUMN(B94),FALSE),
                    IFERROR(VLOOKUP($A95,WFD!$A:$E,COLUMN(B94),FALSE),
                        IFERROR(VLOOKUP($A95,ARDT!$A:$E,COLUMN(B94),FALSE),
                            IFERROR(VLOOKUP($A95,ARAMCO!$A:$E,COLUMN(B94),FALSE),
                                IFERROR(VLOOKUP($A95,HALLIBURTON!$A:$E,COLUMN(B94),FALSE),
                                    VLOOKUP($A95,Hal_Regional!$A:$E,COLUMN(B94),FALSE)
                                )
                            )
                        )
                    )
                )
            )
        )
    ),
    "Not Found"
)</f>
        <v>Not Found</v>
      </c>
      <c r="C95" s="60" t="str">
        <f t="shared" si="4"/>
        <v>Not Found</v>
      </c>
      <c r="D95" s="60" t="str">
        <f>IFERROR(
    IFERROR(VLOOKUP($A95,LSTK!$A:$E,COLUMN(D94)-1,FALSE),
        IFERROR(VLOOKUP($A95,UR!$A:$E,COLUMN(D94)-1,FALSE),
            IFERROR(VLOOKUP($A95,'L3'!$A:$E,COLUMN(D94)-1,FALSE),
                IFERROR(VLOOKUP($A95,'L4'!$A:$E,COLUMN(D94)-1,FALSE),
                    IFERROR(VLOOKUP($A95,WFD!$A:$E,COLUMN(D94)-1,FALSE),
                        IFERROR(VLOOKUP($A95,ARDT!$A:$E,COLUMN(D94)-1,FALSE),
                            IFERROR(VLOOKUP($A95,ARAMCO!$A:$E,COLUMN(D94)-1,FALSE),
                                IFERROR(VLOOKUP($A95,HALLIBURTON!$A:$E,COLUMN(D94)-1,FALSE),
                                    VLOOKUP($A95,Hal_Regional!$A:$E,COLUMN(D94)-1,FALSE)
                                )
                            )
                        )
                    )
                )
            )
        )
    ),
    "Not Found"
)</f>
        <v>Not Found</v>
      </c>
      <c r="E95" s="60" t="str">
        <f>IFERROR(
    IFERROR(VLOOKUP($A95,LSTK!$A:$E,COLUMN(E94)-1,FALSE),
        IFERROR(VLOOKUP($A95,UR!$A:$E,COLUMN(E94)-1,FALSE),
            IFERROR(VLOOKUP($A95,'L3'!$A:$E,COLUMN(E94)-1,FALSE),
                IFERROR(VLOOKUP($A95,'L4'!$A:$E,COLUMN(E94)-1,FALSE),
                    IFERROR(VLOOKUP($A95,WFD!$A:$E,COLUMN(E94)-1,FALSE),
                        IFERROR(VLOOKUP($A95,ARDT!$A:$E,COLUMN(E94)-1,FALSE),
                            IFERROR(VLOOKUP($A95,ARAMCO!$A:$E,COLUMN(E94)-1,FALSE),
                                IFERROR(VLOOKUP($A95,HALLIBURTON!$A:$E,COLUMN(E94)-1,FALSE),
                                    VLOOKUP($A95,Hal_Regional!$A:$E,COLUMN(E94)-1,FALSE)
                                )
                            )
                        )
                    )
                )
            )
        )
    ),
    "Not Found"
)</f>
        <v>Not Found</v>
      </c>
      <c r="F95" s="60" t="str">
        <f>IFERROR(
    IFERROR(VLOOKUP($A95,LSTK!$A:$E,COLUMN(F94)-1,FALSE),
        IFERROR(VLOOKUP($A95,UR!$A:$E,COLUMN(F94)-1,FALSE),
            IFERROR(VLOOKUP($A95,'L3'!$A:$E,COLUMN(F94)-1,FALSE),
                IFERROR(VLOOKUP($A95,'L4'!$A:$E,COLUMN(F94)-1,FALSE),
                    IFERROR(VLOOKUP($A95,WFD!$A:$E,COLUMN(F94)-1,FALSE),
                        IFERROR(VLOOKUP($A95,ARDT!$A:$E,COLUMN(F94)-1,FALSE),
                            IFERROR(VLOOKUP($A95,ARAMCO!$A:$E,COLUMN(F94)-1,FALSE),
                                IFERROR(VLOOKUP($A95,HALLIBURTON!$A:$E,COLUMN(F94)-1,FALSE),
                                    VLOOKUP($A95,Hal_Regional!$A:$E,COLUMN(F94)-1,FALSE)
                                )
                            )
                        )
                    )
                )
            )
        )
    ),
    "Not Found"
)</f>
        <v>Not Found</v>
      </c>
    </row>
    <row r="96" spans="2:6" x14ac:dyDescent="0.25">
      <c r="B96" s="60" t="str">
        <f>IFERROR(
    IFERROR(VLOOKUP($A96,LSTK!$A:$E,COLUMN(B95),FALSE),
        IFERROR(VLOOKUP($A96,UR!$A:$E,COLUMN(B95),FALSE),
            IFERROR(VLOOKUP($A96,'L3'!$A:$E,COLUMN(B95),FALSE),
                IFERROR(VLOOKUP($A96,'L4'!$A:$E,COLUMN(B95),FALSE),
                    IFERROR(VLOOKUP($A96,WFD!$A:$E,COLUMN(B95),FALSE),
                        IFERROR(VLOOKUP($A96,ARDT!$A:$E,COLUMN(B95),FALSE),
                            IFERROR(VLOOKUP($A96,ARAMCO!$A:$E,COLUMN(B95),FALSE),
                                IFERROR(VLOOKUP($A96,HALLIBURTON!$A:$E,COLUMN(B95),FALSE),
                                    VLOOKUP($A96,Hal_Regional!$A:$E,COLUMN(B95),FALSE)
                                )
                            )
                        )
                    )
                )
            )
        )
    ),
    "Not Found"
)</f>
        <v>Not Found</v>
      </c>
      <c r="C96" s="60" t="str">
        <f t="shared" si="4"/>
        <v>Not Found</v>
      </c>
      <c r="D96" s="60" t="str">
        <f>IFERROR(
    IFERROR(VLOOKUP($A96,LSTK!$A:$E,COLUMN(D95)-1,FALSE),
        IFERROR(VLOOKUP($A96,UR!$A:$E,COLUMN(D95)-1,FALSE),
            IFERROR(VLOOKUP($A96,'L3'!$A:$E,COLUMN(D95)-1,FALSE),
                IFERROR(VLOOKUP($A96,'L4'!$A:$E,COLUMN(D95)-1,FALSE),
                    IFERROR(VLOOKUP($A96,WFD!$A:$E,COLUMN(D95)-1,FALSE),
                        IFERROR(VLOOKUP($A96,ARDT!$A:$E,COLUMN(D95)-1,FALSE),
                            IFERROR(VLOOKUP($A96,ARAMCO!$A:$E,COLUMN(D95)-1,FALSE),
                                IFERROR(VLOOKUP($A96,HALLIBURTON!$A:$E,COLUMN(D95)-1,FALSE),
                                    VLOOKUP($A96,Hal_Regional!$A:$E,COLUMN(D95)-1,FALSE)
                                )
                            )
                        )
                    )
                )
            )
        )
    ),
    "Not Found"
)</f>
        <v>Not Found</v>
      </c>
      <c r="E96" s="60" t="str">
        <f>IFERROR(
    IFERROR(VLOOKUP($A96,LSTK!$A:$E,COLUMN(E95)-1,FALSE),
        IFERROR(VLOOKUP($A96,UR!$A:$E,COLUMN(E95)-1,FALSE),
            IFERROR(VLOOKUP($A96,'L3'!$A:$E,COLUMN(E95)-1,FALSE),
                IFERROR(VLOOKUP($A96,'L4'!$A:$E,COLUMN(E95)-1,FALSE),
                    IFERROR(VLOOKUP($A96,WFD!$A:$E,COLUMN(E95)-1,FALSE),
                        IFERROR(VLOOKUP($A96,ARDT!$A:$E,COLUMN(E95)-1,FALSE),
                            IFERROR(VLOOKUP($A96,ARAMCO!$A:$E,COLUMN(E95)-1,FALSE),
                                IFERROR(VLOOKUP($A96,HALLIBURTON!$A:$E,COLUMN(E95)-1,FALSE),
                                    VLOOKUP($A96,Hal_Regional!$A:$E,COLUMN(E95)-1,FALSE)
                                )
                            )
                        )
                    )
                )
            )
        )
    ),
    "Not Found"
)</f>
        <v>Not Found</v>
      </c>
      <c r="F96" s="60" t="str">
        <f>IFERROR(
    IFERROR(VLOOKUP($A96,LSTK!$A:$E,COLUMN(F95)-1,FALSE),
        IFERROR(VLOOKUP($A96,UR!$A:$E,COLUMN(F95)-1,FALSE),
            IFERROR(VLOOKUP($A96,'L3'!$A:$E,COLUMN(F95)-1,FALSE),
                IFERROR(VLOOKUP($A96,'L4'!$A:$E,COLUMN(F95)-1,FALSE),
                    IFERROR(VLOOKUP($A96,WFD!$A:$E,COLUMN(F95)-1,FALSE),
                        IFERROR(VLOOKUP($A96,ARDT!$A:$E,COLUMN(F95)-1,FALSE),
                            IFERROR(VLOOKUP($A96,ARAMCO!$A:$E,COLUMN(F95)-1,FALSE),
                                IFERROR(VLOOKUP($A96,HALLIBURTON!$A:$E,COLUMN(F95)-1,FALSE),
                                    VLOOKUP($A96,Hal_Regional!$A:$E,COLUMN(F95)-1,FALSE)
                                )
                            )
                        )
                    )
                )
            )
        )
    ),
    "Not Found"
)</f>
        <v>Not Found</v>
      </c>
    </row>
    <row r="97" spans="2:6" x14ac:dyDescent="0.25">
      <c r="B97" s="60" t="str">
        <f>IFERROR(
    IFERROR(VLOOKUP($A97,LSTK!$A:$E,COLUMN(B96),FALSE),
        IFERROR(VLOOKUP($A97,UR!$A:$E,COLUMN(B96),FALSE),
            IFERROR(VLOOKUP($A97,'L3'!$A:$E,COLUMN(B96),FALSE),
                IFERROR(VLOOKUP($A97,'L4'!$A:$E,COLUMN(B96),FALSE),
                    IFERROR(VLOOKUP($A97,WFD!$A:$E,COLUMN(B96),FALSE),
                        IFERROR(VLOOKUP($A97,ARDT!$A:$E,COLUMN(B96),FALSE),
                            IFERROR(VLOOKUP($A97,ARAMCO!$A:$E,COLUMN(B96),FALSE),
                                IFERROR(VLOOKUP($A97,HALLIBURTON!$A:$E,COLUMN(B96),FALSE),
                                    VLOOKUP($A97,Hal_Regional!$A:$E,COLUMN(B96),FALSE)
                                )
                            )
                        )
                    )
                )
            )
        )
    ),
    "Not Found"
)</f>
        <v>Not Found</v>
      </c>
      <c r="C97" s="60" t="str">
        <f t="shared" si="4"/>
        <v>Not Found</v>
      </c>
      <c r="D97" s="60" t="str">
        <f>IFERROR(
    IFERROR(VLOOKUP($A97,LSTK!$A:$E,COLUMN(D96)-1,FALSE),
        IFERROR(VLOOKUP($A97,UR!$A:$E,COLUMN(D96)-1,FALSE),
            IFERROR(VLOOKUP($A97,'L3'!$A:$E,COLUMN(D96)-1,FALSE),
                IFERROR(VLOOKUP($A97,'L4'!$A:$E,COLUMN(D96)-1,FALSE),
                    IFERROR(VLOOKUP($A97,WFD!$A:$E,COLUMN(D96)-1,FALSE),
                        IFERROR(VLOOKUP($A97,ARDT!$A:$E,COLUMN(D96)-1,FALSE),
                            IFERROR(VLOOKUP($A97,ARAMCO!$A:$E,COLUMN(D96)-1,FALSE),
                                IFERROR(VLOOKUP($A97,HALLIBURTON!$A:$E,COLUMN(D96)-1,FALSE),
                                    VLOOKUP($A97,Hal_Regional!$A:$E,COLUMN(D96)-1,FALSE)
                                )
                            )
                        )
                    )
                )
            )
        )
    ),
    "Not Found"
)</f>
        <v>Not Found</v>
      </c>
      <c r="E97" s="60" t="str">
        <f>IFERROR(
    IFERROR(VLOOKUP($A97,LSTK!$A:$E,COLUMN(E96)-1,FALSE),
        IFERROR(VLOOKUP($A97,UR!$A:$E,COLUMN(E96)-1,FALSE),
            IFERROR(VLOOKUP($A97,'L3'!$A:$E,COLUMN(E96)-1,FALSE),
                IFERROR(VLOOKUP($A97,'L4'!$A:$E,COLUMN(E96)-1,FALSE),
                    IFERROR(VLOOKUP($A97,WFD!$A:$E,COLUMN(E96)-1,FALSE),
                        IFERROR(VLOOKUP($A97,ARDT!$A:$E,COLUMN(E96)-1,FALSE),
                            IFERROR(VLOOKUP($A97,ARAMCO!$A:$E,COLUMN(E96)-1,FALSE),
                                IFERROR(VLOOKUP($A97,HALLIBURTON!$A:$E,COLUMN(E96)-1,FALSE),
                                    VLOOKUP($A97,Hal_Regional!$A:$E,COLUMN(E96)-1,FALSE)
                                )
                            )
                        )
                    )
                )
            )
        )
    ),
    "Not Found"
)</f>
        <v>Not Found</v>
      </c>
      <c r="F97" s="60" t="str">
        <f>IFERROR(
    IFERROR(VLOOKUP($A97,LSTK!$A:$E,COLUMN(F96)-1,FALSE),
        IFERROR(VLOOKUP($A97,UR!$A:$E,COLUMN(F96)-1,FALSE),
            IFERROR(VLOOKUP($A97,'L3'!$A:$E,COLUMN(F96)-1,FALSE),
                IFERROR(VLOOKUP($A97,'L4'!$A:$E,COLUMN(F96)-1,FALSE),
                    IFERROR(VLOOKUP($A97,WFD!$A:$E,COLUMN(F96)-1,FALSE),
                        IFERROR(VLOOKUP($A97,ARDT!$A:$E,COLUMN(F96)-1,FALSE),
                            IFERROR(VLOOKUP($A97,ARAMCO!$A:$E,COLUMN(F96)-1,FALSE),
                                IFERROR(VLOOKUP($A97,HALLIBURTON!$A:$E,COLUMN(F96)-1,FALSE),
                                    VLOOKUP($A97,Hal_Regional!$A:$E,COLUMN(F96)-1,FALSE)
                                )
                            )
                        )
                    )
                )
            )
        )
    ),
    "Not Found"
)</f>
        <v>Not Found</v>
      </c>
    </row>
    <row r="98" spans="2:6" x14ac:dyDescent="0.25">
      <c r="B98" s="60" t="str">
        <f>IFERROR(
    IFERROR(VLOOKUP($A98,LSTK!$A:$E,COLUMN(B97),FALSE),
        IFERROR(VLOOKUP($A98,UR!$A:$E,COLUMN(B97),FALSE),
            IFERROR(VLOOKUP($A98,'L3'!$A:$E,COLUMN(B97),FALSE),
                IFERROR(VLOOKUP($A98,'L4'!$A:$E,COLUMN(B97),FALSE),
                    IFERROR(VLOOKUP($A98,WFD!$A:$E,COLUMN(B97),FALSE),
                        IFERROR(VLOOKUP($A98,ARDT!$A:$E,COLUMN(B97),FALSE),
                            IFERROR(VLOOKUP($A98,ARAMCO!$A:$E,COLUMN(B97),FALSE),
                                IFERROR(VLOOKUP($A98,HALLIBURTON!$A:$E,COLUMN(B97),FALSE),
                                    VLOOKUP($A98,Hal_Regional!$A:$E,COLUMN(B97),FALSE)
                                )
                            )
                        )
                    )
                )
            )
        )
    ),
    "Not Found"
)</f>
        <v>Not Found</v>
      </c>
      <c r="C98" s="60" t="str">
        <f t="shared" si="4"/>
        <v>Not Found</v>
      </c>
      <c r="D98" s="60" t="str">
        <f>IFERROR(
    IFERROR(VLOOKUP($A98,LSTK!$A:$E,COLUMN(D97)-1,FALSE),
        IFERROR(VLOOKUP($A98,UR!$A:$E,COLUMN(D97)-1,FALSE),
            IFERROR(VLOOKUP($A98,'L3'!$A:$E,COLUMN(D97)-1,FALSE),
                IFERROR(VLOOKUP($A98,'L4'!$A:$E,COLUMN(D97)-1,FALSE),
                    IFERROR(VLOOKUP($A98,WFD!$A:$E,COLUMN(D97)-1,FALSE),
                        IFERROR(VLOOKUP($A98,ARDT!$A:$E,COLUMN(D97)-1,FALSE),
                            IFERROR(VLOOKUP($A98,ARAMCO!$A:$E,COLUMN(D97)-1,FALSE),
                                IFERROR(VLOOKUP($A98,HALLIBURTON!$A:$E,COLUMN(D97)-1,FALSE),
                                    VLOOKUP($A98,Hal_Regional!$A:$E,COLUMN(D97)-1,FALSE)
                                )
                            )
                        )
                    )
                )
            )
        )
    ),
    "Not Found"
)</f>
        <v>Not Found</v>
      </c>
      <c r="E98" s="60" t="str">
        <f>IFERROR(
    IFERROR(VLOOKUP($A98,LSTK!$A:$E,COLUMN(E97)-1,FALSE),
        IFERROR(VLOOKUP($A98,UR!$A:$E,COLUMN(E97)-1,FALSE),
            IFERROR(VLOOKUP($A98,'L3'!$A:$E,COLUMN(E97)-1,FALSE),
                IFERROR(VLOOKUP($A98,'L4'!$A:$E,COLUMN(E97)-1,FALSE),
                    IFERROR(VLOOKUP($A98,WFD!$A:$E,COLUMN(E97)-1,FALSE),
                        IFERROR(VLOOKUP($A98,ARDT!$A:$E,COLUMN(E97)-1,FALSE),
                            IFERROR(VLOOKUP($A98,ARAMCO!$A:$E,COLUMN(E97)-1,FALSE),
                                IFERROR(VLOOKUP($A98,HALLIBURTON!$A:$E,COLUMN(E97)-1,FALSE),
                                    VLOOKUP($A98,Hal_Regional!$A:$E,COLUMN(E97)-1,FALSE)
                                )
                            )
                        )
                    )
                )
            )
        )
    ),
    "Not Found"
)</f>
        <v>Not Found</v>
      </c>
      <c r="F98" s="60" t="str">
        <f>IFERROR(
    IFERROR(VLOOKUP($A98,LSTK!$A:$E,COLUMN(F97)-1,FALSE),
        IFERROR(VLOOKUP($A98,UR!$A:$E,COLUMN(F97)-1,FALSE),
            IFERROR(VLOOKUP($A98,'L3'!$A:$E,COLUMN(F97)-1,FALSE),
                IFERROR(VLOOKUP($A98,'L4'!$A:$E,COLUMN(F97)-1,FALSE),
                    IFERROR(VLOOKUP($A98,WFD!$A:$E,COLUMN(F97)-1,FALSE),
                        IFERROR(VLOOKUP($A98,ARDT!$A:$E,COLUMN(F97)-1,FALSE),
                            IFERROR(VLOOKUP($A98,ARAMCO!$A:$E,COLUMN(F97)-1,FALSE),
                                IFERROR(VLOOKUP($A98,HALLIBURTON!$A:$E,COLUMN(F97)-1,FALSE),
                                    VLOOKUP($A98,Hal_Regional!$A:$E,COLUMN(F97)-1,FALSE)
                                )
                            )
                        )
                    )
                )
            )
        )
    ),
    "Not Found"
)</f>
        <v>Not Found</v>
      </c>
    </row>
    <row r="99" spans="2:6" x14ac:dyDescent="0.25">
      <c r="B99" s="60" t="str">
        <f>IFERROR(
    IFERROR(VLOOKUP($A99,LSTK!$A:$E,COLUMN(B98),FALSE),
        IFERROR(VLOOKUP($A99,UR!$A:$E,COLUMN(B98),FALSE),
            IFERROR(VLOOKUP($A99,'L3'!$A:$E,COLUMN(B98),FALSE),
                IFERROR(VLOOKUP($A99,'L4'!$A:$E,COLUMN(B98),FALSE),
                    IFERROR(VLOOKUP($A99,WFD!$A:$E,COLUMN(B98),FALSE),
                        IFERROR(VLOOKUP($A99,ARDT!$A:$E,COLUMN(B98),FALSE),
                            IFERROR(VLOOKUP($A99,ARAMCO!$A:$E,COLUMN(B98),FALSE),
                                IFERROR(VLOOKUP($A99,HALLIBURTON!$A:$E,COLUMN(B98),FALSE),
                                    VLOOKUP($A99,Hal_Regional!$A:$E,COLUMN(B98),FALSE)
                                )
                            )
                        )
                    )
                )
            )
        )
    ),
    "Not Found"
)</f>
        <v>Not Found</v>
      </c>
      <c r="C99" s="60" t="str">
        <f t="shared" si="4"/>
        <v>Not Found</v>
      </c>
      <c r="D99" s="60" t="str">
        <f>IFERROR(
    IFERROR(VLOOKUP($A99,LSTK!$A:$E,COLUMN(D98)-1,FALSE),
        IFERROR(VLOOKUP($A99,UR!$A:$E,COLUMN(D98)-1,FALSE),
            IFERROR(VLOOKUP($A99,'L3'!$A:$E,COLUMN(D98)-1,FALSE),
                IFERROR(VLOOKUP($A99,'L4'!$A:$E,COLUMN(D98)-1,FALSE),
                    IFERROR(VLOOKUP($A99,WFD!$A:$E,COLUMN(D98)-1,FALSE),
                        IFERROR(VLOOKUP($A99,ARDT!$A:$E,COLUMN(D98)-1,FALSE),
                            IFERROR(VLOOKUP($A99,ARAMCO!$A:$E,COLUMN(D98)-1,FALSE),
                                IFERROR(VLOOKUP($A99,HALLIBURTON!$A:$E,COLUMN(D98)-1,FALSE),
                                    VLOOKUP($A99,Hal_Regional!$A:$E,COLUMN(D98)-1,FALSE)
                                )
                            )
                        )
                    )
                )
            )
        )
    ),
    "Not Found"
)</f>
        <v>Not Found</v>
      </c>
      <c r="E99" s="60" t="str">
        <f>IFERROR(
    IFERROR(VLOOKUP($A99,LSTK!$A:$E,COLUMN(E98)-1,FALSE),
        IFERROR(VLOOKUP($A99,UR!$A:$E,COLUMN(E98)-1,FALSE),
            IFERROR(VLOOKUP($A99,'L3'!$A:$E,COLUMN(E98)-1,FALSE),
                IFERROR(VLOOKUP($A99,'L4'!$A:$E,COLUMN(E98)-1,FALSE),
                    IFERROR(VLOOKUP($A99,WFD!$A:$E,COLUMN(E98)-1,FALSE),
                        IFERROR(VLOOKUP($A99,ARDT!$A:$E,COLUMN(E98)-1,FALSE),
                            IFERROR(VLOOKUP($A99,ARAMCO!$A:$E,COLUMN(E98)-1,FALSE),
                                IFERROR(VLOOKUP($A99,HALLIBURTON!$A:$E,COLUMN(E98)-1,FALSE),
                                    VLOOKUP($A99,Hal_Regional!$A:$E,COLUMN(E98)-1,FALSE)
                                )
                            )
                        )
                    )
                )
            )
        )
    ),
    "Not Found"
)</f>
        <v>Not Found</v>
      </c>
      <c r="F99" s="60" t="str">
        <f>IFERROR(
    IFERROR(VLOOKUP($A99,LSTK!$A:$E,COLUMN(F98)-1,FALSE),
        IFERROR(VLOOKUP($A99,UR!$A:$E,COLUMN(F98)-1,FALSE),
            IFERROR(VLOOKUP($A99,'L3'!$A:$E,COLUMN(F98)-1,FALSE),
                IFERROR(VLOOKUP($A99,'L4'!$A:$E,COLUMN(F98)-1,FALSE),
                    IFERROR(VLOOKUP($A99,WFD!$A:$E,COLUMN(F98)-1,FALSE),
                        IFERROR(VLOOKUP($A99,ARDT!$A:$E,COLUMN(F98)-1,FALSE),
                            IFERROR(VLOOKUP($A99,ARAMCO!$A:$E,COLUMN(F98)-1,FALSE),
                                IFERROR(VLOOKUP($A99,HALLIBURTON!$A:$E,COLUMN(F98)-1,FALSE),
                                    VLOOKUP($A99,Hal_Regional!$A:$E,COLUMN(F98)-1,FALSE)
                                )
                            )
                        )
                    )
                )
            )
        )
    ),
    "Not Found"
)</f>
        <v>Not Found</v>
      </c>
    </row>
    <row r="100" spans="2:6" x14ac:dyDescent="0.25">
      <c r="B100" s="60" t="str">
        <f>IFERROR(
    IFERROR(VLOOKUP($A100,LSTK!$A:$E,COLUMN(B99),FALSE),
        IFERROR(VLOOKUP($A100,UR!$A:$E,COLUMN(B99),FALSE),
            IFERROR(VLOOKUP($A100,'L3'!$A:$E,COLUMN(B99),FALSE),
                IFERROR(VLOOKUP($A100,'L4'!$A:$E,COLUMN(B99),FALSE),
                    IFERROR(VLOOKUP($A100,WFD!$A:$E,COLUMN(B99),FALSE),
                        IFERROR(VLOOKUP($A100,ARDT!$A:$E,COLUMN(B99),FALSE),
                            IFERROR(VLOOKUP($A100,ARAMCO!$A:$E,COLUMN(B99),FALSE),
                                IFERROR(VLOOKUP($A100,HALLIBURTON!$A:$E,COLUMN(B99),FALSE),
                                    VLOOKUP($A100,Hal_Regional!$A:$E,COLUMN(B99),FALSE)
                                )
                            )
                        )
                    )
                )
            )
        )
    ),
    "Not Found"
)</f>
        <v>Not Found</v>
      </c>
      <c r="C100" s="60" t="str">
        <f t="shared" si="4"/>
        <v>Not Found</v>
      </c>
      <c r="D100" s="60" t="str">
        <f>IFERROR(
    IFERROR(VLOOKUP($A100,LSTK!$A:$E,COLUMN(D99)-1,FALSE),
        IFERROR(VLOOKUP($A100,UR!$A:$E,COLUMN(D99)-1,FALSE),
            IFERROR(VLOOKUP($A100,'L3'!$A:$E,COLUMN(D99)-1,FALSE),
                IFERROR(VLOOKUP($A100,'L4'!$A:$E,COLUMN(D99)-1,FALSE),
                    IFERROR(VLOOKUP($A100,WFD!$A:$E,COLUMN(D99)-1,FALSE),
                        IFERROR(VLOOKUP($A100,ARDT!$A:$E,COLUMN(D99)-1,FALSE),
                            IFERROR(VLOOKUP($A100,ARAMCO!$A:$E,COLUMN(D99)-1,FALSE),
                                IFERROR(VLOOKUP($A100,HALLIBURTON!$A:$E,COLUMN(D99)-1,FALSE),
                                    VLOOKUP($A100,Hal_Regional!$A:$E,COLUMN(D99)-1,FALSE)
                                )
                            )
                        )
                    )
                )
            )
        )
    ),
    "Not Found"
)</f>
        <v>Not Found</v>
      </c>
      <c r="E100" s="60" t="str">
        <f>IFERROR(
    IFERROR(VLOOKUP($A100,LSTK!$A:$E,COLUMN(E99)-1,FALSE),
        IFERROR(VLOOKUP($A100,UR!$A:$E,COLUMN(E99)-1,FALSE),
            IFERROR(VLOOKUP($A100,'L3'!$A:$E,COLUMN(E99)-1,FALSE),
                IFERROR(VLOOKUP($A100,'L4'!$A:$E,COLUMN(E99)-1,FALSE),
                    IFERROR(VLOOKUP($A100,WFD!$A:$E,COLUMN(E99)-1,FALSE),
                        IFERROR(VLOOKUP($A100,ARDT!$A:$E,COLUMN(E99)-1,FALSE),
                            IFERROR(VLOOKUP($A100,ARAMCO!$A:$E,COLUMN(E99)-1,FALSE),
                                IFERROR(VLOOKUP($A100,HALLIBURTON!$A:$E,COLUMN(E99)-1,FALSE),
                                    VLOOKUP($A100,Hal_Regional!$A:$E,COLUMN(E99)-1,FALSE)
                                )
                            )
                        )
                    )
                )
            )
        )
    ),
    "Not Found"
)</f>
        <v>Not Found</v>
      </c>
      <c r="F100" s="60" t="str">
        <f>IFERROR(
    IFERROR(VLOOKUP($A100,LSTK!$A:$E,COLUMN(F99)-1,FALSE),
        IFERROR(VLOOKUP($A100,UR!$A:$E,COLUMN(F99)-1,FALSE),
            IFERROR(VLOOKUP($A100,'L3'!$A:$E,COLUMN(F99)-1,FALSE),
                IFERROR(VLOOKUP($A100,'L4'!$A:$E,COLUMN(F99)-1,FALSE),
                    IFERROR(VLOOKUP($A100,WFD!$A:$E,COLUMN(F99)-1,FALSE),
                        IFERROR(VLOOKUP($A100,ARDT!$A:$E,COLUMN(F99)-1,FALSE),
                            IFERROR(VLOOKUP($A100,ARAMCO!$A:$E,COLUMN(F99)-1,FALSE),
                                IFERROR(VLOOKUP($A100,HALLIBURTON!$A:$E,COLUMN(F99)-1,FALSE),
                                    VLOOKUP($A100,Hal_Regional!$A:$E,COLUMN(F99)-1,FALSE)
                                )
                            )
                        )
                    )
                )
            )
        )
    ),
    "Not Found"
)</f>
        <v>Not Found</v>
      </c>
    </row>
    <row r="101" spans="2:6" x14ac:dyDescent="0.25">
      <c r="B101" s="60" t="str">
        <f>IFERROR(
    IFERROR(VLOOKUP($A101,LSTK!$A:$E,COLUMN(B100),FALSE),
        IFERROR(VLOOKUP($A101,UR!$A:$E,COLUMN(B100),FALSE),
            IFERROR(VLOOKUP($A101,'L3'!$A:$E,COLUMN(B100),FALSE),
                IFERROR(VLOOKUP($A101,'L4'!$A:$E,COLUMN(B100),FALSE),
                    IFERROR(VLOOKUP($A101,WFD!$A:$E,COLUMN(B100),FALSE),
                        IFERROR(VLOOKUP($A101,ARDT!$A:$E,COLUMN(B100),FALSE),
                            IFERROR(VLOOKUP($A101,ARAMCO!$A:$E,COLUMN(B100),FALSE),
                                IFERROR(VLOOKUP($A101,HALLIBURTON!$A:$E,COLUMN(B100),FALSE),
                                    VLOOKUP($A101,Hal_Regional!$A:$E,COLUMN(B100),FALSE)
                                )
                            )
                        )
                    )
                )
            )
        )
    ),
    "Not Found"
)</f>
        <v>Not Found</v>
      </c>
      <c r="C101" s="60" t="str">
        <f t="shared" si="4"/>
        <v>Not Found</v>
      </c>
      <c r="D101" s="60" t="str">
        <f>IFERROR(
    IFERROR(VLOOKUP($A101,LSTK!$A:$E,COLUMN(D100)-1,FALSE),
        IFERROR(VLOOKUP($A101,UR!$A:$E,COLUMN(D100)-1,FALSE),
            IFERROR(VLOOKUP($A101,'L3'!$A:$E,COLUMN(D100)-1,FALSE),
                IFERROR(VLOOKUP($A101,'L4'!$A:$E,COLUMN(D100)-1,FALSE),
                    IFERROR(VLOOKUP($A101,WFD!$A:$E,COLUMN(D100)-1,FALSE),
                        IFERROR(VLOOKUP($A101,ARDT!$A:$E,COLUMN(D100)-1,FALSE),
                            IFERROR(VLOOKUP($A101,ARAMCO!$A:$E,COLUMN(D100)-1,FALSE),
                                IFERROR(VLOOKUP($A101,HALLIBURTON!$A:$E,COLUMN(D100)-1,FALSE),
                                    VLOOKUP($A101,Hal_Regional!$A:$E,COLUMN(D100)-1,FALSE)
                                )
                            )
                        )
                    )
                )
            )
        )
    ),
    "Not Found"
)</f>
        <v>Not Found</v>
      </c>
      <c r="E101" s="60" t="str">
        <f>IFERROR(
    IFERROR(VLOOKUP($A101,LSTK!$A:$E,COLUMN(E100)-1,FALSE),
        IFERROR(VLOOKUP($A101,UR!$A:$E,COLUMN(E100)-1,FALSE),
            IFERROR(VLOOKUP($A101,'L3'!$A:$E,COLUMN(E100)-1,FALSE),
                IFERROR(VLOOKUP($A101,'L4'!$A:$E,COLUMN(E100)-1,FALSE),
                    IFERROR(VLOOKUP($A101,WFD!$A:$E,COLUMN(E100)-1,FALSE),
                        IFERROR(VLOOKUP($A101,ARDT!$A:$E,COLUMN(E100)-1,FALSE),
                            IFERROR(VLOOKUP($A101,ARAMCO!$A:$E,COLUMN(E100)-1,FALSE),
                                IFERROR(VLOOKUP($A101,HALLIBURTON!$A:$E,COLUMN(E100)-1,FALSE),
                                    VLOOKUP($A101,Hal_Regional!$A:$E,COLUMN(E100)-1,FALSE)
                                )
                            )
                        )
                    )
                )
            )
        )
    ),
    "Not Found"
)</f>
        <v>Not Found</v>
      </c>
      <c r="F101" s="60" t="str">
        <f>IFERROR(
    IFERROR(VLOOKUP($A101,LSTK!$A:$E,COLUMN(F100)-1,FALSE),
        IFERROR(VLOOKUP($A101,UR!$A:$E,COLUMN(F100)-1,FALSE),
            IFERROR(VLOOKUP($A101,'L3'!$A:$E,COLUMN(F100)-1,FALSE),
                IFERROR(VLOOKUP($A101,'L4'!$A:$E,COLUMN(F100)-1,FALSE),
                    IFERROR(VLOOKUP($A101,WFD!$A:$E,COLUMN(F100)-1,FALSE),
                        IFERROR(VLOOKUP($A101,ARDT!$A:$E,COLUMN(F100)-1,FALSE),
                            IFERROR(VLOOKUP($A101,ARAMCO!$A:$E,COLUMN(F100)-1,FALSE),
                                IFERROR(VLOOKUP($A101,HALLIBURTON!$A:$E,COLUMN(F100)-1,FALSE),
                                    VLOOKUP($A101,Hal_Regional!$A:$E,COLUMN(F100)-1,FALSE)
                                )
                            )
                        )
                    )
                )
            )
        )
    ),
    "Not Found"
)</f>
        <v>Not Found</v>
      </c>
    </row>
    <row r="102" spans="2:6" x14ac:dyDescent="0.25">
      <c r="B102" s="60" t="str">
        <f>IFERROR(
    IFERROR(VLOOKUP($A102,LSTK!$A:$E,COLUMN(B101),FALSE),
        IFERROR(VLOOKUP($A102,UR!$A:$E,COLUMN(B101),FALSE),
            IFERROR(VLOOKUP($A102,'L3'!$A:$E,COLUMN(B101),FALSE),
                IFERROR(VLOOKUP($A102,'L4'!$A:$E,COLUMN(B101),FALSE),
                    IFERROR(VLOOKUP($A102,WFD!$A:$E,COLUMN(B101),FALSE),
                        IFERROR(VLOOKUP($A102,ARDT!$A:$E,COLUMN(B101),FALSE),
                            IFERROR(VLOOKUP($A102,ARAMCO!$A:$E,COLUMN(B101),FALSE),
                                IFERROR(VLOOKUP($A102,HALLIBURTON!$A:$E,COLUMN(B101),FALSE),
                                    VLOOKUP($A102,Hal_Regional!$A:$E,COLUMN(B101),FALSE)
                                )
                            )
                        )
                    )
                )
            )
        )
    ),
    "Not Found"
)</f>
        <v>Not Found</v>
      </c>
      <c r="C102" s="60" t="str">
        <f t="shared" si="4"/>
        <v>Not Found</v>
      </c>
      <c r="D102" s="60" t="str">
        <f>IFERROR(
    IFERROR(VLOOKUP($A102,LSTK!$A:$E,COLUMN(D101)-1,FALSE),
        IFERROR(VLOOKUP($A102,UR!$A:$E,COLUMN(D101)-1,FALSE),
            IFERROR(VLOOKUP($A102,'L3'!$A:$E,COLUMN(D101)-1,FALSE),
                IFERROR(VLOOKUP($A102,'L4'!$A:$E,COLUMN(D101)-1,FALSE),
                    IFERROR(VLOOKUP($A102,WFD!$A:$E,COLUMN(D101)-1,FALSE),
                        IFERROR(VLOOKUP($A102,ARDT!$A:$E,COLUMN(D101)-1,FALSE),
                            IFERROR(VLOOKUP($A102,ARAMCO!$A:$E,COLUMN(D101)-1,FALSE),
                                IFERROR(VLOOKUP($A102,HALLIBURTON!$A:$E,COLUMN(D101)-1,FALSE),
                                    VLOOKUP($A102,Hal_Regional!$A:$E,COLUMN(D101)-1,FALSE)
                                )
                            )
                        )
                    )
                )
            )
        )
    ),
    "Not Found"
)</f>
        <v>Not Found</v>
      </c>
      <c r="E102" s="60" t="str">
        <f>IFERROR(
    IFERROR(VLOOKUP($A102,LSTK!$A:$E,COLUMN(E101)-1,FALSE),
        IFERROR(VLOOKUP($A102,UR!$A:$E,COLUMN(E101)-1,FALSE),
            IFERROR(VLOOKUP($A102,'L3'!$A:$E,COLUMN(E101)-1,FALSE),
                IFERROR(VLOOKUP($A102,'L4'!$A:$E,COLUMN(E101)-1,FALSE),
                    IFERROR(VLOOKUP($A102,WFD!$A:$E,COLUMN(E101)-1,FALSE),
                        IFERROR(VLOOKUP($A102,ARDT!$A:$E,COLUMN(E101)-1,FALSE),
                            IFERROR(VLOOKUP($A102,ARAMCO!$A:$E,COLUMN(E101)-1,FALSE),
                                IFERROR(VLOOKUP($A102,HALLIBURTON!$A:$E,COLUMN(E101)-1,FALSE),
                                    VLOOKUP($A102,Hal_Regional!$A:$E,COLUMN(E101)-1,FALSE)
                                )
                            )
                        )
                    )
                )
            )
        )
    ),
    "Not Found"
)</f>
        <v>Not Found</v>
      </c>
      <c r="F102" s="60" t="str">
        <f>IFERROR(
    IFERROR(VLOOKUP($A102,LSTK!$A:$E,COLUMN(F101)-1,FALSE),
        IFERROR(VLOOKUP($A102,UR!$A:$E,COLUMN(F101)-1,FALSE),
            IFERROR(VLOOKUP($A102,'L3'!$A:$E,COLUMN(F101)-1,FALSE),
                IFERROR(VLOOKUP($A102,'L4'!$A:$E,COLUMN(F101)-1,FALSE),
                    IFERROR(VLOOKUP($A102,WFD!$A:$E,COLUMN(F101)-1,FALSE),
                        IFERROR(VLOOKUP($A102,ARDT!$A:$E,COLUMN(F101)-1,FALSE),
                            IFERROR(VLOOKUP($A102,ARAMCO!$A:$E,COLUMN(F101)-1,FALSE),
                                IFERROR(VLOOKUP($A102,HALLIBURTON!$A:$E,COLUMN(F101)-1,FALSE),
                                    VLOOKUP($A102,Hal_Regional!$A:$E,COLUMN(F101)-1,FALSE)
                                )
                            )
                        )
                    )
                )
            )
        )
    ),
    "Not Found"
)</f>
        <v>Not Found</v>
      </c>
    </row>
    <row r="103" spans="2:6" x14ac:dyDescent="0.25">
      <c r="B103" s="60" t="str">
        <f>IFERROR(
    IFERROR(VLOOKUP($A103,LSTK!$A:$E,COLUMN(B102),FALSE),
        IFERROR(VLOOKUP($A103,UR!$A:$E,COLUMN(B102),FALSE),
            IFERROR(VLOOKUP($A103,'L3'!$A:$E,COLUMN(B102),FALSE),
                IFERROR(VLOOKUP($A103,'L4'!$A:$E,COLUMN(B102),FALSE),
                    IFERROR(VLOOKUP($A103,WFD!$A:$E,COLUMN(B102),FALSE),
                        IFERROR(VLOOKUP($A103,ARDT!$A:$E,COLUMN(B102),FALSE),
                            IFERROR(VLOOKUP($A103,ARAMCO!$A:$E,COLUMN(B102),FALSE),
                                IFERROR(VLOOKUP($A103,HALLIBURTON!$A:$E,COLUMN(B102),FALSE),
                                    VLOOKUP($A103,Hal_Regional!$A:$E,COLUMN(B102),FALSE)
                                )
                            )
                        )
                    )
                )
            )
        )
    ),
    "Not Found"
)</f>
        <v>Not Found</v>
      </c>
      <c r="C103" s="60" t="str">
        <f t="shared" si="4"/>
        <v>Not Found</v>
      </c>
      <c r="D103" s="60" t="str">
        <f>IFERROR(
    IFERROR(VLOOKUP($A103,LSTK!$A:$E,COLUMN(D102)-1,FALSE),
        IFERROR(VLOOKUP($A103,UR!$A:$E,COLUMN(D102)-1,FALSE),
            IFERROR(VLOOKUP($A103,'L3'!$A:$E,COLUMN(D102)-1,FALSE),
                IFERROR(VLOOKUP($A103,'L4'!$A:$E,COLUMN(D102)-1,FALSE),
                    IFERROR(VLOOKUP($A103,WFD!$A:$E,COLUMN(D102)-1,FALSE),
                        IFERROR(VLOOKUP($A103,ARDT!$A:$E,COLUMN(D102)-1,FALSE),
                            IFERROR(VLOOKUP($A103,ARAMCO!$A:$E,COLUMN(D102)-1,FALSE),
                                IFERROR(VLOOKUP($A103,HALLIBURTON!$A:$E,COLUMN(D102)-1,FALSE),
                                    VLOOKUP($A103,Hal_Regional!$A:$E,COLUMN(D102)-1,FALSE)
                                )
                            )
                        )
                    )
                )
            )
        )
    ),
    "Not Found"
)</f>
        <v>Not Found</v>
      </c>
      <c r="E103" s="60" t="str">
        <f>IFERROR(
    IFERROR(VLOOKUP($A103,LSTK!$A:$E,COLUMN(E102)-1,FALSE),
        IFERROR(VLOOKUP($A103,UR!$A:$E,COLUMN(E102)-1,FALSE),
            IFERROR(VLOOKUP($A103,'L3'!$A:$E,COLUMN(E102)-1,FALSE),
                IFERROR(VLOOKUP($A103,'L4'!$A:$E,COLUMN(E102)-1,FALSE),
                    IFERROR(VLOOKUP($A103,WFD!$A:$E,COLUMN(E102)-1,FALSE),
                        IFERROR(VLOOKUP($A103,ARDT!$A:$E,COLUMN(E102)-1,FALSE),
                            IFERROR(VLOOKUP($A103,ARAMCO!$A:$E,COLUMN(E102)-1,FALSE),
                                IFERROR(VLOOKUP($A103,HALLIBURTON!$A:$E,COLUMN(E102)-1,FALSE),
                                    VLOOKUP($A103,Hal_Regional!$A:$E,COLUMN(E102)-1,FALSE)
                                )
                            )
                        )
                    )
                )
            )
        )
    ),
    "Not Found"
)</f>
        <v>Not Found</v>
      </c>
      <c r="F103" s="60" t="str">
        <f>IFERROR(
    IFERROR(VLOOKUP($A103,LSTK!$A:$E,COLUMN(F102)-1,FALSE),
        IFERROR(VLOOKUP($A103,UR!$A:$E,COLUMN(F102)-1,FALSE),
            IFERROR(VLOOKUP($A103,'L3'!$A:$E,COLUMN(F102)-1,FALSE),
                IFERROR(VLOOKUP($A103,'L4'!$A:$E,COLUMN(F102)-1,FALSE),
                    IFERROR(VLOOKUP($A103,WFD!$A:$E,COLUMN(F102)-1,FALSE),
                        IFERROR(VLOOKUP($A103,ARDT!$A:$E,COLUMN(F102)-1,FALSE),
                            IFERROR(VLOOKUP($A103,ARAMCO!$A:$E,COLUMN(F102)-1,FALSE),
                                IFERROR(VLOOKUP($A103,HALLIBURTON!$A:$E,COLUMN(F102)-1,FALSE),
                                    VLOOKUP($A103,Hal_Regional!$A:$E,COLUMN(F102)-1,FALSE)
                                )
                            )
                        )
                    )
                )
            )
        )
    ),
    "Not Found"
)</f>
        <v>Not Found</v>
      </c>
    </row>
    <row r="104" spans="2:6" x14ac:dyDescent="0.25">
      <c r="B104" s="60" t="str">
        <f>IFERROR(
    IFERROR(VLOOKUP($A104,LSTK!$A:$E,COLUMN(B103),FALSE),
        IFERROR(VLOOKUP($A104,UR!$A:$E,COLUMN(B103),FALSE),
            IFERROR(VLOOKUP($A104,'L3'!$A:$E,COLUMN(B103),FALSE),
                IFERROR(VLOOKUP($A104,'L4'!$A:$E,COLUMN(B103),FALSE),
                    IFERROR(VLOOKUP($A104,WFD!$A:$E,COLUMN(B103),FALSE),
                        IFERROR(VLOOKUP($A104,ARDT!$A:$E,COLUMN(B103),FALSE),
                            IFERROR(VLOOKUP($A104,ARAMCO!$A:$E,COLUMN(B103),FALSE),
                                IFERROR(VLOOKUP($A104,HALLIBURTON!$A:$E,COLUMN(B103),FALSE),
                                    VLOOKUP($A104,Hal_Regional!$A:$E,COLUMN(B103),FALSE)
                                )
                            )
                        )
                    )
                )
            )
        )
    ),
    "Not Found"
)</f>
        <v>Not Found</v>
      </c>
      <c r="C104" s="60" t="str">
        <f t="shared" si="4"/>
        <v>Not Found</v>
      </c>
      <c r="D104" s="60" t="str">
        <f>IFERROR(
    IFERROR(VLOOKUP($A104,LSTK!$A:$E,COLUMN(D103)-1,FALSE),
        IFERROR(VLOOKUP($A104,UR!$A:$E,COLUMN(D103)-1,FALSE),
            IFERROR(VLOOKUP($A104,'L3'!$A:$E,COLUMN(D103)-1,FALSE),
                IFERROR(VLOOKUP($A104,'L4'!$A:$E,COLUMN(D103)-1,FALSE),
                    IFERROR(VLOOKUP($A104,WFD!$A:$E,COLUMN(D103)-1,FALSE),
                        IFERROR(VLOOKUP($A104,ARDT!$A:$E,COLUMN(D103)-1,FALSE),
                            IFERROR(VLOOKUP($A104,ARAMCO!$A:$E,COLUMN(D103)-1,FALSE),
                                IFERROR(VLOOKUP($A104,HALLIBURTON!$A:$E,COLUMN(D103)-1,FALSE),
                                    VLOOKUP($A104,Hal_Regional!$A:$E,COLUMN(D103)-1,FALSE)
                                )
                            )
                        )
                    )
                )
            )
        )
    ),
    "Not Found"
)</f>
        <v>Not Found</v>
      </c>
      <c r="E104" s="60" t="str">
        <f>IFERROR(
    IFERROR(VLOOKUP($A104,LSTK!$A:$E,COLUMN(E103)-1,FALSE),
        IFERROR(VLOOKUP($A104,UR!$A:$E,COLUMN(E103)-1,FALSE),
            IFERROR(VLOOKUP($A104,'L3'!$A:$E,COLUMN(E103)-1,FALSE),
                IFERROR(VLOOKUP($A104,'L4'!$A:$E,COLUMN(E103)-1,FALSE),
                    IFERROR(VLOOKUP($A104,WFD!$A:$E,COLUMN(E103)-1,FALSE),
                        IFERROR(VLOOKUP($A104,ARDT!$A:$E,COLUMN(E103)-1,FALSE),
                            IFERROR(VLOOKUP($A104,ARAMCO!$A:$E,COLUMN(E103)-1,FALSE),
                                IFERROR(VLOOKUP($A104,HALLIBURTON!$A:$E,COLUMN(E103)-1,FALSE),
                                    VLOOKUP($A104,Hal_Regional!$A:$E,COLUMN(E103)-1,FALSE)
                                )
                            )
                        )
                    )
                )
            )
        )
    ),
    "Not Found"
)</f>
        <v>Not Found</v>
      </c>
      <c r="F104" s="60" t="str">
        <f>IFERROR(
    IFERROR(VLOOKUP($A104,LSTK!$A:$E,COLUMN(F103)-1,FALSE),
        IFERROR(VLOOKUP($A104,UR!$A:$E,COLUMN(F103)-1,FALSE),
            IFERROR(VLOOKUP($A104,'L3'!$A:$E,COLUMN(F103)-1,FALSE),
                IFERROR(VLOOKUP($A104,'L4'!$A:$E,COLUMN(F103)-1,FALSE),
                    IFERROR(VLOOKUP($A104,WFD!$A:$E,COLUMN(F103)-1,FALSE),
                        IFERROR(VLOOKUP($A104,ARDT!$A:$E,COLUMN(F103)-1,FALSE),
                            IFERROR(VLOOKUP($A104,ARAMCO!$A:$E,COLUMN(F103)-1,FALSE),
                                IFERROR(VLOOKUP($A104,HALLIBURTON!$A:$E,COLUMN(F103)-1,FALSE),
                                    VLOOKUP($A104,Hal_Regional!$A:$E,COLUMN(F103)-1,FALSE)
                                )
                            )
                        )
                    )
                )
            )
        )
    ),
    "Not Found"
)</f>
        <v>Not Found</v>
      </c>
    </row>
    <row r="105" spans="2:6" x14ac:dyDescent="0.25">
      <c r="B105" s="60" t="str">
        <f>IFERROR(
    IFERROR(VLOOKUP($A105,LSTK!$A:$E,COLUMN(B104),FALSE),
        IFERROR(VLOOKUP($A105,UR!$A:$E,COLUMN(B104),FALSE),
            IFERROR(VLOOKUP($A105,'L3'!$A:$E,COLUMN(B104),FALSE),
                IFERROR(VLOOKUP($A105,'L4'!$A:$E,COLUMN(B104),FALSE),
                    IFERROR(VLOOKUP($A105,WFD!$A:$E,COLUMN(B104),FALSE),
                        IFERROR(VLOOKUP($A105,ARDT!$A:$E,COLUMN(B104),FALSE),
                            IFERROR(VLOOKUP($A105,ARAMCO!$A:$E,COLUMN(B104),FALSE),
                                IFERROR(VLOOKUP($A105,HALLIBURTON!$A:$E,COLUMN(B104),FALSE),
                                    VLOOKUP($A105,Hal_Regional!$A:$E,COLUMN(B104),FALSE)
                                )
                            )
                        )
                    )
                )
            )
        )
    ),
    "Not Found"
)</f>
        <v>Not Found</v>
      </c>
      <c r="C105" s="60" t="str">
        <f t="shared" ref="C105:C143" si="5">IF(A105="NEW", "N/A", IF(IFERROR(SEARCH("Not Found", _xlfn.TEXTJOIN(" ", TRUE, D105, E105, F105)), 0), "Not Found", _xlfn.TEXTJOIN(" ", TRUE, D105, E105, F105)))</f>
        <v>Not Found</v>
      </c>
      <c r="D105" s="60" t="str">
        <f>IFERROR(
    IFERROR(VLOOKUP($A105,LSTK!$A:$E,COLUMN(D104)-1,FALSE),
        IFERROR(VLOOKUP($A105,UR!$A:$E,COLUMN(D104)-1,FALSE),
            IFERROR(VLOOKUP($A105,'L3'!$A:$E,COLUMN(D104)-1,FALSE),
                IFERROR(VLOOKUP($A105,'L4'!$A:$E,COLUMN(D104)-1,FALSE),
                    IFERROR(VLOOKUP($A105,WFD!$A:$E,COLUMN(D104)-1,FALSE),
                        IFERROR(VLOOKUP($A105,ARDT!$A:$E,COLUMN(D104)-1,FALSE),
                            IFERROR(VLOOKUP($A105,ARAMCO!$A:$E,COLUMN(D104)-1,FALSE),
                                IFERROR(VLOOKUP($A105,HALLIBURTON!$A:$E,COLUMN(D104)-1,FALSE),
                                    VLOOKUP($A105,Hal_Regional!$A:$E,COLUMN(D104)-1,FALSE)
                                )
                            )
                        )
                    )
                )
            )
        )
    ),
    "Not Found"
)</f>
        <v>Not Found</v>
      </c>
      <c r="E105" s="60" t="str">
        <f>IFERROR(
    IFERROR(VLOOKUP($A105,LSTK!$A:$E,COLUMN(E104)-1,FALSE),
        IFERROR(VLOOKUP($A105,UR!$A:$E,COLUMN(E104)-1,FALSE),
            IFERROR(VLOOKUP($A105,'L3'!$A:$E,COLUMN(E104)-1,FALSE),
                IFERROR(VLOOKUP($A105,'L4'!$A:$E,COLUMN(E104)-1,FALSE),
                    IFERROR(VLOOKUP($A105,WFD!$A:$E,COLUMN(E104)-1,FALSE),
                        IFERROR(VLOOKUP($A105,ARDT!$A:$E,COLUMN(E104)-1,FALSE),
                            IFERROR(VLOOKUP($A105,ARAMCO!$A:$E,COLUMN(E104)-1,FALSE),
                                IFERROR(VLOOKUP($A105,HALLIBURTON!$A:$E,COLUMN(E104)-1,FALSE),
                                    VLOOKUP($A105,Hal_Regional!$A:$E,COLUMN(E104)-1,FALSE)
                                )
                            )
                        )
                    )
                )
            )
        )
    ),
    "Not Found"
)</f>
        <v>Not Found</v>
      </c>
      <c r="F105" s="60" t="str">
        <f>IFERROR(
    IFERROR(VLOOKUP($A105,LSTK!$A:$E,COLUMN(F104)-1,FALSE),
        IFERROR(VLOOKUP($A105,UR!$A:$E,COLUMN(F104)-1,FALSE),
            IFERROR(VLOOKUP($A105,'L3'!$A:$E,COLUMN(F104)-1,FALSE),
                IFERROR(VLOOKUP($A105,'L4'!$A:$E,COLUMN(F104)-1,FALSE),
                    IFERROR(VLOOKUP($A105,WFD!$A:$E,COLUMN(F104)-1,FALSE),
                        IFERROR(VLOOKUP($A105,ARDT!$A:$E,COLUMN(F104)-1,FALSE),
                            IFERROR(VLOOKUP($A105,ARAMCO!$A:$E,COLUMN(F104)-1,FALSE),
                                IFERROR(VLOOKUP($A105,HALLIBURTON!$A:$E,COLUMN(F104)-1,FALSE),
                                    VLOOKUP($A105,Hal_Regional!$A:$E,COLUMN(F104)-1,FALSE)
                                )
                            )
                        )
                    )
                )
            )
        )
    ),
    "Not Found"
)</f>
        <v>Not Found</v>
      </c>
    </row>
    <row r="106" spans="2:6" x14ac:dyDescent="0.25">
      <c r="B106" s="60" t="str">
        <f>IFERROR(
    IFERROR(VLOOKUP($A106,LSTK!$A:$E,COLUMN(B105),FALSE),
        IFERROR(VLOOKUP($A106,UR!$A:$E,COLUMN(B105),FALSE),
            IFERROR(VLOOKUP($A106,'L3'!$A:$E,COLUMN(B105),FALSE),
                IFERROR(VLOOKUP($A106,'L4'!$A:$E,COLUMN(B105),FALSE),
                    IFERROR(VLOOKUP($A106,WFD!$A:$E,COLUMN(B105),FALSE),
                        IFERROR(VLOOKUP($A106,ARDT!$A:$E,COLUMN(B105),FALSE),
                            IFERROR(VLOOKUP($A106,ARAMCO!$A:$E,COLUMN(B105),FALSE),
                                IFERROR(VLOOKUP($A106,HALLIBURTON!$A:$E,COLUMN(B105),FALSE),
                                    VLOOKUP($A106,Hal_Regional!$A:$E,COLUMN(B105),FALSE)
                                )
                            )
                        )
                    )
                )
            )
        )
    ),
    "Not Found"
)</f>
        <v>Not Found</v>
      </c>
      <c r="C106" s="60" t="str">
        <f t="shared" si="5"/>
        <v>Not Found</v>
      </c>
      <c r="D106" s="60" t="str">
        <f>IFERROR(
    IFERROR(VLOOKUP($A106,LSTK!$A:$E,COLUMN(D105)-1,FALSE),
        IFERROR(VLOOKUP($A106,UR!$A:$E,COLUMN(D105)-1,FALSE),
            IFERROR(VLOOKUP($A106,'L3'!$A:$E,COLUMN(D105)-1,FALSE),
                IFERROR(VLOOKUP($A106,'L4'!$A:$E,COLUMN(D105)-1,FALSE),
                    IFERROR(VLOOKUP($A106,WFD!$A:$E,COLUMN(D105)-1,FALSE),
                        IFERROR(VLOOKUP($A106,ARDT!$A:$E,COLUMN(D105)-1,FALSE),
                            IFERROR(VLOOKUP($A106,ARAMCO!$A:$E,COLUMN(D105)-1,FALSE),
                                IFERROR(VLOOKUP($A106,HALLIBURTON!$A:$E,COLUMN(D105)-1,FALSE),
                                    VLOOKUP($A106,Hal_Regional!$A:$E,COLUMN(D105)-1,FALSE)
                                )
                            )
                        )
                    )
                )
            )
        )
    ),
    "Not Found"
)</f>
        <v>Not Found</v>
      </c>
      <c r="E106" s="60" t="str">
        <f>IFERROR(
    IFERROR(VLOOKUP($A106,LSTK!$A:$E,COLUMN(E105)-1,FALSE),
        IFERROR(VLOOKUP($A106,UR!$A:$E,COLUMN(E105)-1,FALSE),
            IFERROR(VLOOKUP($A106,'L3'!$A:$E,COLUMN(E105)-1,FALSE),
                IFERROR(VLOOKUP($A106,'L4'!$A:$E,COLUMN(E105)-1,FALSE),
                    IFERROR(VLOOKUP($A106,WFD!$A:$E,COLUMN(E105)-1,FALSE),
                        IFERROR(VLOOKUP($A106,ARDT!$A:$E,COLUMN(E105)-1,FALSE),
                            IFERROR(VLOOKUP($A106,ARAMCO!$A:$E,COLUMN(E105)-1,FALSE),
                                IFERROR(VLOOKUP($A106,HALLIBURTON!$A:$E,COLUMN(E105)-1,FALSE),
                                    VLOOKUP($A106,Hal_Regional!$A:$E,COLUMN(E105)-1,FALSE)
                                )
                            )
                        )
                    )
                )
            )
        )
    ),
    "Not Found"
)</f>
        <v>Not Found</v>
      </c>
      <c r="F106" s="60" t="str">
        <f>IFERROR(
    IFERROR(VLOOKUP($A106,LSTK!$A:$E,COLUMN(F105)-1,FALSE),
        IFERROR(VLOOKUP($A106,UR!$A:$E,COLUMN(F105)-1,FALSE),
            IFERROR(VLOOKUP($A106,'L3'!$A:$E,COLUMN(F105)-1,FALSE),
                IFERROR(VLOOKUP($A106,'L4'!$A:$E,COLUMN(F105)-1,FALSE),
                    IFERROR(VLOOKUP($A106,WFD!$A:$E,COLUMN(F105)-1,FALSE),
                        IFERROR(VLOOKUP($A106,ARDT!$A:$E,COLUMN(F105)-1,FALSE),
                            IFERROR(VLOOKUP($A106,ARAMCO!$A:$E,COLUMN(F105)-1,FALSE),
                                IFERROR(VLOOKUP($A106,HALLIBURTON!$A:$E,COLUMN(F105)-1,FALSE),
                                    VLOOKUP($A106,Hal_Regional!$A:$E,COLUMN(F105)-1,FALSE)
                                )
                            )
                        )
                    )
                )
            )
        )
    ),
    "Not Found"
)</f>
        <v>Not Found</v>
      </c>
    </row>
    <row r="107" spans="2:6" x14ac:dyDescent="0.25">
      <c r="B107" s="60" t="str">
        <f>IFERROR(
    IFERROR(VLOOKUP($A107,LSTK!$A:$E,COLUMN(B106),FALSE),
        IFERROR(VLOOKUP($A107,UR!$A:$E,COLUMN(B106),FALSE),
            IFERROR(VLOOKUP($A107,'L3'!$A:$E,COLUMN(B106),FALSE),
                IFERROR(VLOOKUP($A107,'L4'!$A:$E,COLUMN(B106),FALSE),
                    IFERROR(VLOOKUP($A107,WFD!$A:$E,COLUMN(B106),FALSE),
                        IFERROR(VLOOKUP($A107,ARDT!$A:$E,COLUMN(B106),FALSE),
                            IFERROR(VLOOKUP($A107,ARAMCO!$A:$E,COLUMN(B106),FALSE),
                                IFERROR(VLOOKUP($A107,HALLIBURTON!$A:$E,COLUMN(B106),FALSE),
                                    VLOOKUP($A107,Hal_Regional!$A:$E,COLUMN(B106),FALSE)
                                )
                            )
                        )
                    )
                )
            )
        )
    ),
    "Not Found"
)</f>
        <v>Not Found</v>
      </c>
      <c r="C107" s="60" t="str">
        <f t="shared" si="5"/>
        <v>Not Found</v>
      </c>
      <c r="D107" s="60" t="str">
        <f>IFERROR(
    IFERROR(VLOOKUP($A107,LSTK!$A:$E,COLUMN(D106)-1,FALSE),
        IFERROR(VLOOKUP($A107,UR!$A:$E,COLUMN(D106)-1,FALSE),
            IFERROR(VLOOKUP($A107,'L3'!$A:$E,COLUMN(D106)-1,FALSE),
                IFERROR(VLOOKUP($A107,'L4'!$A:$E,COLUMN(D106)-1,FALSE),
                    IFERROR(VLOOKUP($A107,WFD!$A:$E,COLUMN(D106)-1,FALSE),
                        IFERROR(VLOOKUP($A107,ARDT!$A:$E,COLUMN(D106)-1,FALSE),
                            IFERROR(VLOOKUP($A107,ARAMCO!$A:$E,COLUMN(D106)-1,FALSE),
                                IFERROR(VLOOKUP($A107,HALLIBURTON!$A:$E,COLUMN(D106)-1,FALSE),
                                    VLOOKUP($A107,Hal_Regional!$A:$E,COLUMN(D106)-1,FALSE)
                                )
                            )
                        )
                    )
                )
            )
        )
    ),
    "Not Found"
)</f>
        <v>Not Found</v>
      </c>
      <c r="E107" s="60" t="str">
        <f>IFERROR(
    IFERROR(VLOOKUP($A107,LSTK!$A:$E,COLUMN(E106)-1,FALSE),
        IFERROR(VLOOKUP($A107,UR!$A:$E,COLUMN(E106)-1,FALSE),
            IFERROR(VLOOKUP($A107,'L3'!$A:$E,COLUMN(E106)-1,FALSE),
                IFERROR(VLOOKUP($A107,'L4'!$A:$E,COLUMN(E106)-1,FALSE),
                    IFERROR(VLOOKUP($A107,WFD!$A:$E,COLUMN(E106)-1,FALSE),
                        IFERROR(VLOOKUP($A107,ARDT!$A:$E,COLUMN(E106)-1,FALSE),
                            IFERROR(VLOOKUP($A107,ARAMCO!$A:$E,COLUMN(E106)-1,FALSE),
                                IFERROR(VLOOKUP($A107,HALLIBURTON!$A:$E,COLUMN(E106)-1,FALSE),
                                    VLOOKUP($A107,Hal_Regional!$A:$E,COLUMN(E106)-1,FALSE)
                                )
                            )
                        )
                    )
                )
            )
        )
    ),
    "Not Found"
)</f>
        <v>Not Found</v>
      </c>
      <c r="F107" s="60" t="str">
        <f>IFERROR(
    IFERROR(VLOOKUP($A107,LSTK!$A:$E,COLUMN(F106)-1,FALSE),
        IFERROR(VLOOKUP($A107,UR!$A:$E,COLUMN(F106)-1,FALSE),
            IFERROR(VLOOKUP($A107,'L3'!$A:$E,COLUMN(F106)-1,FALSE),
                IFERROR(VLOOKUP($A107,'L4'!$A:$E,COLUMN(F106)-1,FALSE),
                    IFERROR(VLOOKUP($A107,WFD!$A:$E,COLUMN(F106)-1,FALSE),
                        IFERROR(VLOOKUP($A107,ARDT!$A:$E,COLUMN(F106)-1,FALSE),
                            IFERROR(VLOOKUP($A107,ARAMCO!$A:$E,COLUMN(F106)-1,FALSE),
                                IFERROR(VLOOKUP($A107,HALLIBURTON!$A:$E,COLUMN(F106)-1,FALSE),
                                    VLOOKUP($A107,Hal_Regional!$A:$E,COLUMN(F106)-1,FALSE)
                                )
                            )
                        )
                    )
                )
            )
        )
    ),
    "Not Found"
)</f>
        <v>Not Found</v>
      </c>
    </row>
    <row r="108" spans="2:6" x14ac:dyDescent="0.25">
      <c r="B108" s="60" t="str">
        <f>IFERROR(
    IFERROR(VLOOKUP($A108,LSTK!$A:$E,COLUMN(B107),FALSE),
        IFERROR(VLOOKUP($A108,UR!$A:$E,COLUMN(B107),FALSE),
            IFERROR(VLOOKUP($A108,'L3'!$A:$E,COLUMN(B107),FALSE),
                IFERROR(VLOOKUP($A108,'L4'!$A:$E,COLUMN(B107),FALSE),
                    IFERROR(VLOOKUP($A108,WFD!$A:$E,COLUMN(B107),FALSE),
                        IFERROR(VLOOKUP($A108,ARDT!$A:$E,COLUMN(B107),FALSE),
                            IFERROR(VLOOKUP($A108,ARAMCO!$A:$E,COLUMN(B107),FALSE),
                                IFERROR(VLOOKUP($A108,HALLIBURTON!$A:$E,COLUMN(B107),FALSE),
                                    VLOOKUP($A108,Hal_Regional!$A:$E,COLUMN(B107),FALSE)
                                )
                            )
                        )
                    )
                )
            )
        )
    ),
    "Not Found"
)</f>
        <v>Not Found</v>
      </c>
      <c r="C108" s="60" t="str">
        <f t="shared" si="5"/>
        <v>Not Found</v>
      </c>
      <c r="D108" s="60" t="str">
        <f>IFERROR(
    IFERROR(VLOOKUP($A108,LSTK!$A:$E,COLUMN(D107)-1,FALSE),
        IFERROR(VLOOKUP($A108,UR!$A:$E,COLUMN(D107)-1,FALSE),
            IFERROR(VLOOKUP($A108,'L3'!$A:$E,COLUMN(D107)-1,FALSE),
                IFERROR(VLOOKUP($A108,'L4'!$A:$E,COLUMN(D107)-1,FALSE),
                    IFERROR(VLOOKUP($A108,WFD!$A:$E,COLUMN(D107)-1,FALSE),
                        IFERROR(VLOOKUP($A108,ARDT!$A:$E,COLUMN(D107)-1,FALSE),
                            IFERROR(VLOOKUP($A108,ARAMCO!$A:$E,COLUMN(D107)-1,FALSE),
                                IFERROR(VLOOKUP($A108,HALLIBURTON!$A:$E,COLUMN(D107)-1,FALSE),
                                    VLOOKUP($A108,Hal_Regional!$A:$E,COLUMN(D107)-1,FALSE)
                                )
                            )
                        )
                    )
                )
            )
        )
    ),
    "Not Found"
)</f>
        <v>Not Found</v>
      </c>
      <c r="E108" s="60" t="str">
        <f>IFERROR(
    IFERROR(VLOOKUP($A108,LSTK!$A:$E,COLUMN(E107)-1,FALSE),
        IFERROR(VLOOKUP($A108,UR!$A:$E,COLUMN(E107)-1,FALSE),
            IFERROR(VLOOKUP($A108,'L3'!$A:$E,COLUMN(E107)-1,FALSE),
                IFERROR(VLOOKUP($A108,'L4'!$A:$E,COLUMN(E107)-1,FALSE),
                    IFERROR(VLOOKUP($A108,WFD!$A:$E,COLUMN(E107)-1,FALSE),
                        IFERROR(VLOOKUP($A108,ARDT!$A:$E,COLUMN(E107)-1,FALSE),
                            IFERROR(VLOOKUP($A108,ARAMCO!$A:$E,COLUMN(E107)-1,FALSE),
                                IFERROR(VLOOKUP($A108,HALLIBURTON!$A:$E,COLUMN(E107)-1,FALSE),
                                    VLOOKUP($A108,Hal_Regional!$A:$E,COLUMN(E107)-1,FALSE)
                                )
                            )
                        )
                    )
                )
            )
        )
    ),
    "Not Found"
)</f>
        <v>Not Found</v>
      </c>
      <c r="F108" s="60" t="str">
        <f>IFERROR(
    IFERROR(VLOOKUP($A108,LSTK!$A:$E,COLUMN(F107)-1,FALSE),
        IFERROR(VLOOKUP($A108,UR!$A:$E,COLUMN(F107)-1,FALSE),
            IFERROR(VLOOKUP($A108,'L3'!$A:$E,COLUMN(F107)-1,FALSE),
                IFERROR(VLOOKUP($A108,'L4'!$A:$E,COLUMN(F107)-1,FALSE),
                    IFERROR(VLOOKUP($A108,WFD!$A:$E,COLUMN(F107)-1,FALSE),
                        IFERROR(VLOOKUP($A108,ARDT!$A:$E,COLUMN(F107)-1,FALSE),
                            IFERROR(VLOOKUP($A108,ARAMCO!$A:$E,COLUMN(F107)-1,FALSE),
                                IFERROR(VLOOKUP($A108,HALLIBURTON!$A:$E,COLUMN(F107)-1,FALSE),
                                    VLOOKUP($A108,Hal_Regional!$A:$E,COLUMN(F107)-1,FALSE)
                                )
                            )
                        )
                    )
                )
            )
        )
    ),
    "Not Found"
)</f>
        <v>Not Found</v>
      </c>
    </row>
    <row r="109" spans="2:6" x14ac:dyDescent="0.25">
      <c r="B109" s="60" t="str">
        <f>IFERROR(
    IFERROR(VLOOKUP($A109,LSTK!$A:$E,COLUMN(B108),FALSE),
        IFERROR(VLOOKUP($A109,UR!$A:$E,COLUMN(B108),FALSE),
            IFERROR(VLOOKUP($A109,'L3'!$A:$E,COLUMN(B108),FALSE),
                IFERROR(VLOOKUP($A109,'L4'!$A:$E,COLUMN(B108),FALSE),
                    IFERROR(VLOOKUP($A109,WFD!$A:$E,COLUMN(B108),FALSE),
                        IFERROR(VLOOKUP($A109,ARDT!$A:$E,COLUMN(B108),FALSE),
                            IFERROR(VLOOKUP($A109,ARAMCO!$A:$E,COLUMN(B108),FALSE),
                                IFERROR(VLOOKUP($A109,HALLIBURTON!$A:$E,COLUMN(B108),FALSE),
                                    VLOOKUP($A109,Hal_Regional!$A:$E,COLUMN(B108),FALSE)
                                )
                            )
                        )
                    )
                )
            )
        )
    ),
    "Not Found"
)</f>
        <v>Not Found</v>
      </c>
      <c r="C109" s="60" t="str">
        <f t="shared" si="5"/>
        <v>Not Found</v>
      </c>
      <c r="D109" s="60" t="str">
        <f>IFERROR(
    IFERROR(VLOOKUP($A109,LSTK!$A:$E,COLUMN(D108)-1,FALSE),
        IFERROR(VLOOKUP($A109,UR!$A:$E,COLUMN(D108)-1,FALSE),
            IFERROR(VLOOKUP($A109,'L3'!$A:$E,COLUMN(D108)-1,FALSE),
                IFERROR(VLOOKUP($A109,'L4'!$A:$E,COLUMN(D108)-1,FALSE),
                    IFERROR(VLOOKUP($A109,WFD!$A:$E,COLUMN(D108)-1,FALSE),
                        IFERROR(VLOOKUP($A109,ARDT!$A:$E,COLUMN(D108)-1,FALSE),
                            IFERROR(VLOOKUP($A109,ARAMCO!$A:$E,COLUMN(D108)-1,FALSE),
                                IFERROR(VLOOKUP($A109,HALLIBURTON!$A:$E,COLUMN(D108)-1,FALSE),
                                    VLOOKUP($A109,Hal_Regional!$A:$E,COLUMN(D108)-1,FALSE)
                                )
                            )
                        )
                    )
                )
            )
        )
    ),
    "Not Found"
)</f>
        <v>Not Found</v>
      </c>
      <c r="E109" s="60" t="str">
        <f>IFERROR(
    IFERROR(VLOOKUP($A109,LSTK!$A:$E,COLUMN(E108)-1,FALSE),
        IFERROR(VLOOKUP($A109,UR!$A:$E,COLUMN(E108)-1,FALSE),
            IFERROR(VLOOKUP($A109,'L3'!$A:$E,COLUMN(E108)-1,FALSE),
                IFERROR(VLOOKUP($A109,'L4'!$A:$E,COLUMN(E108)-1,FALSE),
                    IFERROR(VLOOKUP($A109,WFD!$A:$E,COLUMN(E108)-1,FALSE),
                        IFERROR(VLOOKUP($A109,ARDT!$A:$E,COLUMN(E108)-1,FALSE),
                            IFERROR(VLOOKUP($A109,ARAMCO!$A:$E,COLUMN(E108)-1,FALSE),
                                IFERROR(VLOOKUP($A109,HALLIBURTON!$A:$E,COLUMN(E108)-1,FALSE),
                                    VLOOKUP($A109,Hal_Regional!$A:$E,COLUMN(E108)-1,FALSE)
                                )
                            )
                        )
                    )
                )
            )
        )
    ),
    "Not Found"
)</f>
        <v>Not Found</v>
      </c>
      <c r="F109" s="60" t="str">
        <f>IFERROR(
    IFERROR(VLOOKUP($A109,LSTK!$A:$E,COLUMN(F108)-1,FALSE),
        IFERROR(VLOOKUP($A109,UR!$A:$E,COLUMN(F108)-1,FALSE),
            IFERROR(VLOOKUP($A109,'L3'!$A:$E,COLUMN(F108)-1,FALSE),
                IFERROR(VLOOKUP($A109,'L4'!$A:$E,COLUMN(F108)-1,FALSE),
                    IFERROR(VLOOKUP($A109,WFD!$A:$E,COLUMN(F108)-1,FALSE),
                        IFERROR(VLOOKUP($A109,ARDT!$A:$E,COLUMN(F108)-1,FALSE),
                            IFERROR(VLOOKUP($A109,ARAMCO!$A:$E,COLUMN(F108)-1,FALSE),
                                IFERROR(VLOOKUP($A109,HALLIBURTON!$A:$E,COLUMN(F108)-1,FALSE),
                                    VLOOKUP($A109,Hal_Regional!$A:$E,COLUMN(F108)-1,FALSE)
                                )
                            )
                        )
                    )
                )
            )
        )
    ),
    "Not Found"
)</f>
        <v>Not Found</v>
      </c>
    </row>
    <row r="110" spans="2:6" x14ac:dyDescent="0.25">
      <c r="B110" s="60" t="str">
        <f>IFERROR(
    IFERROR(VLOOKUP($A110,LSTK!$A:$E,COLUMN(B109),FALSE),
        IFERROR(VLOOKUP($A110,UR!$A:$E,COLUMN(B109),FALSE),
            IFERROR(VLOOKUP($A110,'L3'!$A:$E,COLUMN(B109),FALSE),
                IFERROR(VLOOKUP($A110,'L4'!$A:$E,COLUMN(B109),FALSE),
                    IFERROR(VLOOKUP($A110,WFD!$A:$E,COLUMN(B109),FALSE),
                        IFERROR(VLOOKUP($A110,ARDT!$A:$E,COLUMN(B109),FALSE),
                            IFERROR(VLOOKUP($A110,ARAMCO!$A:$E,COLUMN(B109),FALSE),
                                IFERROR(VLOOKUP($A110,HALLIBURTON!$A:$E,COLUMN(B109),FALSE),
                                    VLOOKUP($A110,Hal_Regional!$A:$E,COLUMN(B109),FALSE)
                                )
                            )
                        )
                    )
                )
            )
        )
    ),
    "Not Found"
)</f>
        <v>Not Found</v>
      </c>
      <c r="C110" s="60" t="str">
        <f t="shared" si="5"/>
        <v>Not Found</v>
      </c>
      <c r="D110" s="60" t="str">
        <f>IFERROR(
    IFERROR(VLOOKUP($A110,LSTK!$A:$E,COLUMN(D109)-1,FALSE),
        IFERROR(VLOOKUP($A110,UR!$A:$E,COLUMN(D109)-1,FALSE),
            IFERROR(VLOOKUP($A110,'L3'!$A:$E,COLUMN(D109)-1,FALSE),
                IFERROR(VLOOKUP($A110,'L4'!$A:$E,COLUMN(D109)-1,FALSE),
                    IFERROR(VLOOKUP($A110,WFD!$A:$E,COLUMN(D109)-1,FALSE),
                        IFERROR(VLOOKUP($A110,ARDT!$A:$E,COLUMN(D109)-1,FALSE),
                            IFERROR(VLOOKUP($A110,ARAMCO!$A:$E,COLUMN(D109)-1,FALSE),
                                IFERROR(VLOOKUP($A110,HALLIBURTON!$A:$E,COLUMN(D109)-1,FALSE),
                                    VLOOKUP($A110,Hal_Regional!$A:$E,COLUMN(D109)-1,FALSE)
                                )
                            )
                        )
                    )
                )
            )
        )
    ),
    "Not Found"
)</f>
        <v>Not Found</v>
      </c>
      <c r="E110" s="60" t="str">
        <f>IFERROR(
    IFERROR(VLOOKUP($A110,LSTK!$A:$E,COLUMN(E109)-1,FALSE),
        IFERROR(VLOOKUP($A110,UR!$A:$E,COLUMN(E109)-1,FALSE),
            IFERROR(VLOOKUP($A110,'L3'!$A:$E,COLUMN(E109)-1,FALSE),
                IFERROR(VLOOKUP($A110,'L4'!$A:$E,COLUMN(E109)-1,FALSE),
                    IFERROR(VLOOKUP($A110,WFD!$A:$E,COLUMN(E109)-1,FALSE),
                        IFERROR(VLOOKUP($A110,ARDT!$A:$E,COLUMN(E109)-1,FALSE),
                            IFERROR(VLOOKUP($A110,ARAMCO!$A:$E,COLUMN(E109)-1,FALSE),
                                IFERROR(VLOOKUP($A110,HALLIBURTON!$A:$E,COLUMN(E109)-1,FALSE),
                                    VLOOKUP($A110,Hal_Regional!$A:$E,COLUMN(E109)-1,FALSE)
                                )
                            )
                        )
                    )
                )
            )
        )
    ),
    "Not Found"
)</f>
        <v>Not Found</v>
      </c>
      <c r="F110" s="60" t="str">
        <f>IFERROR(
    IFERROR(VLOOKUP($A110,LSTK!$A:$E,COLUMN(F109)-1,FALSE),
        IFERROR(VLOOKUP($A110,UR!$A:$E,COLUMN(F109)-1,FALSE),
            IFERROR(VLOOKUP($A110,'L3'!$A:$E,COLUMN(F109)-1,FALSE),
                IFERROR(VLOOKUP($A110,'L4'!$A:$E,COLUMN(F109)-1,FALSE),
                    IFERROR(VLOOKUP($A110,WFD!$A:$E,COLUMN(F109)-1,FALSE),
                        IFERROR(VLOOKUP($A110,ARDT!$A:$E,COLUMN(F109)-1,FALSE),
                            IFERROR(VLOOKUP($A110,ARAMCO!$A:$E,COLUMN(F109)-1,FALSE),
                                IFERROR(VLOOKUP($A110,HALLIBURTON!$A:$E,COLUMN(F109)-1,FALSE),
                                    VLOOKUP($A110,Hal_Regional!$A:$E,COLUMN(F109)-1,FALSE)
                                )
                            )
                        )
                    )
                )
            )
        )
    ),
    "Not Found"
)</f>
        <v>Not Found</v>
      </c>
    </row>
    <row r="111" spans="2:6" x14ac:dyDescent="0.25">
      <c r="B111" s="60" t="str">
        <f>IFERROR(
    IFERROR(VLOOKUP($A111,LSTK!$A:$E,COLUMN(B110),FALSE),
        IFERROR(VLOOKUP($A111,UR!$A:$E,COLUMN(B110),FALSE),
            IFERROR(VLOOKUP($A111,'L3'!$A:$E,COLUMN(B110),FALSE),
                IFERROR(VLOOKUP($A111,'L4'!$A:$E,COLUMN(B110),FALSE),
                    IFERROR(VLOOKUP($A111,WFD!$A:$E,COLUMN(B110),FALSE),
                        IFERROR(VLOOKUP($A111,ARDT!$A:$E,COLUMN(B110),FALSE),
                            IFERROR(VLOOKUP($A111,ARAMCO!$A:$E,COLUMN(B110),FALSE),
                                IFERROR(VLOOKUP($A111,HALLIBURTON!$A:$E,COLUMN(B110),FALSE),
                                    VLOOKUP($A111,Hal_Regional!$A:$E,COLUMN(B110),FALSE)
                                )
                            )
                        )
                    )
                )
            )
        )
    ),
    "Not Found"
)</f>
        <v>Not Found</v>
      </c>
      <c r="C111" s="60" t="str">
        <f t="shared" si="5"/>
        <v>Not Found</v>
      </c>
      <c r="D111" s="60" t="str">
        <f>IFERROR(
    IFERROR(VLOOKUP($A111,LSTK!$A:$E,COLUMN(D110)-1,FALSE),
        IFERROR(VLOOKUP($A111,UR!$A:$E,COLUMN(D110)-1,FALSE),
            IFERROR(VLOOKUP($A111,'L3'!$A:$E,COLUMN(D110)-1,FALSE),
                IFERROR(VLOOKUP($A111,'L4'!$A:$E,COLUMN(D110)-1,FALSE),
                    IFERROR(VLOOKUP($A111,WFD!$A:$E,COLUMN(D110)-1,FALSE),
                        IFERROR(VLOOKUP($A111,ARDT!$A:$E,COLUMN(D110)-1,FALSE),
                            IFERROR(VLOOKUP($A111,ARAMCO!$A:$E,COLUMN(D110)-1,FALSE),
                                IFERROR(VLOOKUP($A111,HALLIBURTON!$A:$E,COLUMN(D110)-1,FALSE),
                                    VLOOKUP($A111,Hal_Regional!$A:$E,COLUMN(D110)-1,FALSE)
                                )
                            )
                        )
                    )
                )
            )
        )
    ),
    "Not Found"
)</f>
        <v>Not Found</v>
      </c>
      <c r="E111" s="60" t="str">
        <f>IFERROR(
    IFERROR(VLOOKUP($A111,LSTK!$A:$E,COLUMN(E110)-1,FALSE),
        IFERROR(VLOOKUP($A111,UR!$A:$E,COLUMN(E110)-1,FALSE),
            IFERROR(VLOOKUP($A111,'L3'!$A:$E,COLUMN(E110)-1,FALSE),
                IFERROR(VLOOKUP($A111,'L4'!$A:$E,COLUMN(E110)-1,FALSE),
                    IFERROR(VLOOKUP($A111,WFD!$A:$E,COLUMN(E110)-1,FALSE),
                        IFERROR(VLOOKUP($A111,ARDT!$A:$E,COLUMN(E110)-1,FALSE),
                            IFERROR(VLOOKUP($A111,ARAMCO!$A:$E,COLUMN(E110)-1,FALSE),
                                IFERROR(VLOOKUP($A111,HALLIBURTON!$A:$E,COLUMN(E110)-1,FALSE),
                                    VLOOKUP($A111,Hal_Regional!$A:$E,COLUMN(E110)-1,FALSE)
                                )
                            )
                        )
                    )
                )
            )
        )
    ),
    "Not Found"
)</f>
        <v>Not Found</v>
      </c>
      <c r="F111" s="60" t="str">
        <f>IFERROR(
    IFERROR(VLOOKUP($A111,LSTK!$A:$E,COLUMN(F110)-1,FALSE),
        IFERROR(VLOOKUP($A111,UR!$A:$E,COLUMN(F110)-1,FALSE),
            IFERROR(VLOOKUP($A111,'L3'!$A:$E,COLUMN(F110)-1,FALSE),
                IFERROR(VLOOKUP($A111,'L4'!$A:$E,COLUMN(F110)-1,FALSE),
                    IFERROR(VLOOKUP($A111,WFD!$A:$E,COLUMN(F110)-1,FALSE),
                        IFERROR(VLOOKUP($A111,ARDT!$A:$E,COLUMN(F110)-1,FALSE),
                            IFERROR(VLOOKUP($A111,ARAMCO!$A:$E,COLUMN(F110)-1,FALSE),
                                IFERROR(VLOOKUP($A111,HALLIBURTON!$A:$E,COLUMN(F110)-1,FALSE),
                                    VLOOKUP($A111,Hal_Regional!$A:$E,COLUMN(F110)-1,FALSE)
                                )
                            )
                        )
                    )
                )
            )
        )
    ),
    "Not Found"
)</f>
        <v>Not Found</v>
      </c>
    </row>
    <row r="112" spans="2:6" x14ac:dyDescent="0.25">
      <c r="B112" s="60" t="str">
        <f>IFERROR(
    IFERROR(VLOOKUP($A112,LSTK!$A:$E,COLUMN(B111),FALSE),
        IFERROR(VLOOKUP($A112,UR!$A:$E,COLUMN(B111),FALSE),
            IFERROR(VLOOKUP($A112,'L3'!$A:$E,COLUMN(B111),FALSE),
                IFERROR(VLOOKUP($A112,'L4'!$A:$E,COLUMN(B111),FALSE),
                    IFERROR(VLOOKUP($A112,WFD!$A:$E,COLUMN(B111),FALSE),
                        IFERROR(VLOOKUP($A112,ARDT!$A:$E,COLUMN(B111),FALSE),
                            IFERROR(VLOOKUP($A112,ARAMCO!$A:$E,COLUMN(B111),FALSE),
                                IFERROR(VLOOKUP($A112,HALLIBURTON!$A:$E,COLUMN(B111),FALSE),
                                    VLOOKUP($A112,Hal_Regional!$A:$E,COLUMN(B111),FALSE)
                                )
                            )
                        )
                    )
                )
            )
        )
    ),
    "Not Found"
)</f>
        <v>Not Found</v>
      </c>
      <c r="C112" s="60" t="str">
        <f t="shared" si="5"/>
        <v>Not Found</v>
      </c>
      <c r="D112" s="60" t="str">
        <f>IFERROR(
    IFERROR(VLOOKUP($A112,LSTK!$A:$E,COLUMN(D111)-1,FALSE),
        IFERROR(VLOOKUP($A112,UR!$A:$E,COLUMN(D111)-1,FALSE),
            IFERROR(VLOOKUP($A112,'L3'!$A:$E,COLUMN(D111)-1,FALSE),
                IFERROR(VLOOKUP($A112,'L4'!$A:$E,COLUMN(D111)-1,FALSE),
                    IFERROR(VLOOKUP($A112,WFD!$A:$E,COLUMN(D111)-1,FALSE),
                        IFERROR(VLOOKUP($A112,ARDT!$A:$E,COLUMN(D111)-1,FALSE),
                            IFERROR(VLOOKUP($A112,ARAMCO!$A:$E,COLUMN(D111)-1,FALSE),
                                IFERROR(VLOOKUP($A112,HALLIBURTON!$A:$E,COLUMN(D111)-1,FALSE),
                                    VLOOKUP($A112,Hal_Regional!$A:$E,COLUMN(D111)-1,FALSE)
                                )
                            )
                        )
                    )
                )
            )
        )
    ),
    "Not Found"
)</f>
        <v>Not Found</v>
      </c>
      <c r="E112" s="60" t="str">
        <f>IFERROR(
    IFERROR(VLOOKUP($A112,LSTK!$A:$E,COLUMN(E111)-1,FALSE),
        IFERROR(VLOOKUP($A112,UR!$A:$E,COLUMN(E111)-1,FALSE),
            IFERROR(VLOOKUP($A112,'L3'!$A:$E,COLUMN(E111)-1,FALSE),
                IFERROR(VLOOKUP($A112,'L4'!$A:$E,COLUMN(E111)-1,FALSE),
                    IFERROR(VLOOKUP($A112,WFD!$A:$E,COLUMN(E111)-1,FALSE),
                        IFERROR(VLOOKUP($A112,ARDT!$A:$E,COLUMN(E111)-1,FALSE),
                            IFERROR(VLOOKUP($A112,ARAMCO!$A:$E,COLUMN(E111)-1,FALSE),
                                IFERROR(VLOOKUP($A112,HALLIBURTON!$A:$E,COLUMN(E111)-1,FALSE),
                                    VLOOKUP($A112,Hal_Regional!$A:$E,COLUMN(E111)-1,FALSE)
                                )
                            )
                        )
                    )
                )
            )
        )
    ),
    "Not Found"
)</f>
        <v>Not Found</v>
      </c>
      <c r="F112" s="60" t="str">
        <f>IFERROR(
    IFERROR(VLOOKUP($A112,LSTK!$A:$E,COLUMN(F111)-1,FALSE),
        IFERROR(VLOOKUP($A112,UR!$A:$E,COLUMN(F111)-1,FALSE),
            IFERROR(VLOOKUP($A112,'L3'!$A:$E,COLUMN(F111)-1,FALSE),
                IFERROR(VLOOKUP($A112,'L4'!$A:$E,COLUMN(F111)-1,FALSE),
                    IFERROR(VLOOKUP($A112,WFD!$A:$E,COLUMN(F111)-1,FALSE),
                        IFERROR(VLOOKUP($A112,ARDT!$A:$E,COLUMN(F111)-1,FALSE),
                            IFERROR(VLOOKUP($A112,ARAMCO!$A:$E,COLUMN(F111)-1,FALSE),
                                IFERROR(VLOOKUP($A112,HALLIBURTON!$A:$E,COLUMN(F111)-1,FALSE),
                                    VLOOKUP($A112,Hal_Regional!$A:$E,COLUMN(F111)-1,FALSE)
                                )
                            )
                        )
                    )
                )
            )
        )
    ),
    "Not Found"
)</f>
        <v>Not Found</v>
      </c>
    </row>
    <row r="113" spans="2:6" x14ac:dyDescent="0.25">
      <c r="B113" s="60" t="str">
        <f>IFERROR(
    IFERROR(VLOOKUP($A113,LSTK!$A:$E,COLUMN(B112),FALSE),
        IFERROR(VLOOKUP($A113,UR!$A:$E,COLUMN(B112),FALSE),
            IFERROR(VLOOKUP($A113,'L3'!$A:$E,COLUMN(B112),FALSE),
                IFERROR(VLOOKUP($A113,'L4'!$A:$E,COLUMN(B112),FALSE),
                    IFERROR(VLOOKUP($A113,WFD!$A:$E,COLUMN(B112),FALSE),
                        IFERROR(VLOOKUP($A113,ARDT!$A:$E,COLUMN(B112),FALSE),
                            IFERROR(VLOOKUP($A113,ARAMCO!$A:$E,COLUMN(B112),FALSE),
                                IFERROR(VLOOKUP($A113,HALLIBURTON!$A:$E,COLUMN(B112),FALSE),
                                    VLOOKUP($A113,Hal_Regional!$A:$E,COLUMN(B112),FALSE)
                                )
                            )
                        )
                    )
                )
            )
        )
    ),
    "Not Found"
)</f>
        <v>Not Found</v>
      </c>
      <c r="C113" s="60" t="str">
        <f t="shared" si="5"/>
        <v>Not Found</v>
      </c>
      <c r="D113" s="60" t="str">
        <f>IFERROR(
    IFERROR(VLOOKUP($A113,LSTK!$A:$E,COLUMN(D112)-1,FALSE),
        IFERROR(VLOOKUP($A113,UR!$A:$E,COLUMN(D112)-1,FALSE),
            IFERROR(VLOOKUP($A113,'L3'!$A:$E,COLUMN(D112)-1,FALSE),
                IFERROR(VLOOKUP($A113,'L4'!$A:$E,COLUMN(D112)-1,FALSE),
                    IFERROR(VLOOKUP($A113,WFD!$A:$E,COLUMN(D112)-1,FALSE),
                        IFERROR(VLOOKUP($A113,ARDT!$A:$E,COLUMN(D112)-1,FALSE),
                            IFERROR(VLOOKUP($A113,ARAMCO!$A:$E,COLUMN(D112)-1,FALSE),
                                IFERROR(VLOOKUP($A113,HALLIBURTON!$A:$E,COLUMN(D112)-1,FALSE),
                                    VLOOKUP($A113,Hal_Regional!$A:$E,COLUMN(D112)-1,FALSE)
                                )
                            )
                        )
                    )
                )
            )
        )
    ),
    "Not Found"
)</f>
        <v>Not Found</v>
      </c>
      <c r="E113" s="60" t="str">
        <f>IFERROR(
    IFERROR(VLOOKUP($A113,LSTK!$A:$E,COLUMN(E112)-1,FALSE),
        IFERROR(VLOOKUP($A113,UR!$A:$E,COLUMN(E112)-1,FALSE),
            IFERROR(VLOOKUP($A113,'L3'!$A:$E,COLUMN(E112)-1,FALSE),
                IFERROR(VLOOKUP($A113,'L4'!$A:$E,COLUMN(E112)-1,FALSE),
                    IFERROR(VLOOKUP($A113,WFD!$A:$E,COLUMN(E112)-1,FALSE),
                        IFERROR(VLOOKUP($A113,ARDT!$A:$E,COLUMN(E112)-1,FALSE),
                            IFERROR(VLOOKUP($A113,ARAMCO!$A:$E,COLUMN(E112)-1,FALSE),
                                IFERROR(VLOOKUP($A113,HALLIBURTON!$A:$E,COLUMN(E112)-1,FALSE),
                                    VLOOKUP($A113,Hal_Regional!$A:$E,COLUMN(E112)-1,FALSE)
                                )
                            )
                        )
                    )
                )
            )
        )
    ),
    "Not Found"
)</f>
        <v>Not Found</v>
      </c>
      <c r="F113" s="60" t="str">
        <f>IFERROR(
    IFERROR(VLOOKUP($A113,LSTK!$A:$E,COLUMN(F112)-1,FALSE),
        IFERROR(VLOOKUP($A113,UR!$A:$E,COLUMN(F112)-1,FALSE),
            IFERROR(VLOOKUP($A113,'L3'!$A:$E,COLUMN(F112)-1,FALSE),
                IFERROR(VLOOKUP($A113,'L4'!$A:$E,COLUMN(F112)-1,FALSE),
                    IFERROR(VLOOKUP($A113,WFD!$A:$E,COLUMN(F112)-1,FALSE),
                        IFERROR(VLOOKUP($A113,ARDT!$A:$E,COLUMN(F112)-1,FALSE),
                            IFERROR(VLOOKUP($A113,ARAMCO!$A:$E,COLUMN(F112)-1,FALSE),
                                IFERROR(VLOOKUP($A113,HALLIBURTON!$A:$E,COLUMN(F112)-1,FALSE),
                                    VLOOKUP($A113,Hal_Regional!$A:$E,COLUMN(F112)-1,FALSE)
                                )
                            )
                        )
                    )
                )
            )
        )
    ),
    "Not Found"
)</f>
        <v>Not Found</v>
      </c>
    </row>
    <row r="114" spans="2:6" x14ac:dyDescent="0.25">
      <c r="B114" s="60" t="str">
        <f>IFERROR(
    IFERROR(VLOOKUP($A114,LSTK!$A:$E,COLUMN(B113),FALSE),
        IFERROR(VLOOKUP($A114,UR!$A:$E,COLUMN(B113),FALSE),
            IFERROR(VLOOKUP($A114,'L3'!$A:$E,COLUMN(B113),FALSE),
                IFERROR(VLOOKUP($A114,'L4'!$A:$E,COLUMN(B113),FALSE),
                    IFERROR(VLOOKUP($A114,WFD!$A:$E,COLUMN(B113),FALSE),
                        IFERROR(VLOOKUP($A114,ARDT!$A:$E,COLUMN(B113),FALSE),
                            IFERROR(VLOOKUP($A114,ARAMCO!$A:$E,COLUMN(B113),FALSE),
                                IFERROR(VLOOKUP($A114,HALLIBURTON!$A:$E,COLUMN(B113),FALSE),
                                    VLOOKUP($A114,Hal_Regional!$A:$E,COLUMN(B113),FALSE)
                                )
                            )
                        )
                    )
                )
            )
        )
    ),
    "Not Found"
)</f>
        <v>Not Found</v>
      </c>
      <c r="C114" s="60" t="str">
        <f t="shared" si="5"/>
        <v>Not Found</v>
      </c>
      <c r="D114" s="60" t="str">
        <f>IFERROR(
    IFERROR(VLOOKUP($A114,LSTK!$A:$E,COLUMN(D113)-1,FALSE),
        IFERROR(VLOOKUP($A114,UR!$A:$E,COLUMN(D113)-1,FALSE),
            IFERROR(VLOOKUP($A114,'L3'!$A:$E,COLUMN(D113)-1,FALSE),
                IFERROR(VLOOKUP($A114,'L4'!$A:$E,COLUMN(D113)-1,FALSE),
                    IFERROR(VLOOKUP($A114,WFD!$A:$E,COLUMN(D113)-1,FALSE),
                        IFERROR(VLOOKUP($A114,ARDT!$A:$E,COLUMN(D113)-1,FALSE),
                            IFERROR(VLOOKUP($A114,ARAMCO!$A:$E,COLUMN(D113)-1,FALSE),
                                IFERROR(VLOOKUP($A114,HALLIBURTON!$A:$E,COLUMN(D113)-1,FALSE),
                                    VLOOKUP($A114,Hal_Regional!$A:$E,COLUMN(D113)-1,FALSE)
                                )
                            )
                        )
                    )
                )
            )
        )
    ),
    "Not Found"
)</f>
        <v>Not Found</v>
      </c>
      <c r="E114" s="60" t="str">
        <f>IFERROR(
    IFERROR(VLOOKUP($A114,LSTK!$A:$E,COLUMN(E113)-1,FALSE),
        IFERROR(VLOOKUP($A114,UR!$A:$E,COLUMN(E113)-1,FALSE),
            IFERROR(VLOOKUP($A114,'L3'!$A:$E,COLUMN(E113)-1,FALSE),
                IFERROR(VLOOKUP($A114,'L4'!$A:$E,COLUMN(E113)-1,FALSE),
                    IFERROR(VLOOKUP($A114,WFD!$A:$E,COLUMN(E113)-1,FALSE),
                        IFERROR(VLOOKUP($A114,ARDT!$A:$E,COLUMN(E113)-1,FALSE),
                            IFERROR(VLOOKUP($A114,ARAMCO!$A:$E,COLUMN(E113)-1,FALSE),
                                IFERROR(VLOOKUP($A114,HALLIBURTON!$A:$E,COLUMN(E113)-1,FALSE),
                                    VLOOKUP($A114,Hal_Regional!$A:$E,COLUMN(E113)-1,FALSE)
                                )
                            )
                        )
                    )
                )
            )
        )
    ),
    "Not Found"
)</f>
        <v>Not Found</v>
      </c>
      <c r="F114" s="60" t="str">
        <f>IFERROR(
    IFERROR(VLOOKUP($A114,LSTK!$A:$E,COLUMN(F113)-1,FALSE),
        IFERROR(VLOOKUP($A114,UR!$A:$E,COLUMN(F113)-1,FALSE),
            IFERROR(VLOOKUP($A114,'L3'!$A:$E,COLUMN(F113)-1,FALSE),
                IFERROR(VLOOKUP($A114,'L4'!$A:$E,COLUMN(F113)-1,FALSE),
                    IFERROR(VLOOKUP($A114,WFD!$A:$E,COLUMN(F113)-1,FALSE),
                        IFERROR(VLOOKUP($A114,ARDT!$A:$E,COLUMN(F113)-1,FALSE),
                            IFERROR(VLOOKUP($A114,ARAMCO!$A:$E,COLUMN(F113)-1,FALSE),
                                IFERROR(VLOOKUP($A114,HALLIBURTON!$A:$E,COLUMN(F113)-1,FALSE),
                                    VLOOKUP($A114,Hal_Regional!$A:$E,COLUMN(F113)-1,FALSE)
                                )
                            )
                        )
                    )
                )
            )
        )
    ),
    "Not Found"
)</f>
        <v>Not Found</v>
      </c>
    </row>
    <row r="115" spans="2:6" x14ac:dyDescent="0.25">
      <c r="B115" s="60" t="str">
        <f>IFERROR(
    IFERROR(VLOOKUP($A115,LSTK!$A:$E,COLUMN(B114),FALSE),
        IFERROR(VLOOKUP($A115,UR!$A:$E,COLUMN(B114),FALSE),
            IFERROR(VLOOKUP($A115,'L3'!$A:$E,COLUMN(B114),FALSE),
                IFERROR(VLOOKUP($A115,'L4'!$A:$E,COLUMN(B114),FALSE),
                    IFERROR(VLOOKUP($A115,WFD!$A:$E,COLUMN(B114),FALSE),
                        IFERROR(VLOOKUP($A115,ARDT!$A:$E,COLUMN(B114),FALSE),
                            IFERROR(VLOOKUP($A115,ARAMCO!$A:$E,COLUMN(B114),FALSE),
                                IFERROR(VLOOKUP($A115,HALLIBURTON!$A:$E,COLUMN(B114),FALSE),
                                    VLOOKUP($A115,Hal_Regional!$A:$E,COLUMN(B114),FALSE)
                                )
                            )
                        )
                    )
                )
            )
        )
    ),
    "Not Found"
)</f>
        <v>Not Found</v>
      </c>
      <c r="C115" s="60" t="str">
        <f t="shared" si="5"/>
        <v>Not Found</v>
      </c>
      <c r="D115" s="60" t="str">
        <f>IFERROR(
    IFERROR(VLOOKUP($A115,LSTK!$A:$E,COLUMN(D114)-1,FALSE),
        IFERROR(VLOOKUP($A115,UR!$A:$E,COLUMN(D114)-1,FALSE),
            IFERROR(VLOOKUP($A115,'L3'!$A:$E,COLUMN(D114)-1,FALSE),
                IFERROR(VLOOKUP($A115,'L4'!$A:$E,COLUMN(D114)-1,FALSE),
                    IFERROR(VLOOKUP($A115,WFD!$A:$E,COLUMN(D114)-1,FALSE),
                        IFERROR(VLOOKUP($A115,ARDT!$A:$E,COLUMN(D114)-1,FALSE),
                            IFERROR(VLOOKUP($A115,ARAMCO!$A:$E,COLUMN(D114)-1,FALSE),
                                IFERROR(VLOOKUP($A115,HALLIBURTON!$A:$E,COLUMN(D114)-1,FALSE),
                                    VLOOKUP($A115,Hal_Regional!$A:$E,COLUMN(D114)-1,FALSE)
                                )
                            )
                        )
                    )
                )
            )
        )
    ),
    "Not Found"
)</f>
        <v>Not Found</v>
      </c>
      <c r="E115" s="60" t="str">
        <f>IFERROR(
    IFERROR(VLOOKUP($A115,LSTK!$A:$E,COLUMN(E114)-1,FALSE),
        IFERROR(VLOOKUP($A115,UR!$A:$E,COLUMN(E114)-1,FALSE),
            IFERROR(VLOOKUP($A115,'L3'!$A:$E,COLUMN(E114)-1,FALSE),
                IFERROR(VLOOKUP($A115,'L4'!$A:$E,COLUMN(E114)-1,FALSE),
                    IFERROR(VLOOKUP($A115,WFD!$A:$E,COLUMN(E114)-1,FALSE),
                        IFERROR(VLOOKUP($A115,ARDT!$A:$E,COLUMN(E114)-1,FALSE),
                            IFERROR(VLOOKUP($A115,ARAMCO!$A:$E,COLUMN(E114)-1,FALSE),
                                IFERROR(VLOOKUP($A115,HALLIBURTON!$A:$E,COLUMN(E114)-1,FALSE),
                                    VLOOKUP($A115,Hal_Regional!$A:$E,COLUMN(E114)-1,FALSE)
                                )
                            )
                        )
                    )
                )
            )
        )
    ),
    "Not Found"
)</f>
        <v>Not Found</v>
      </c>
      <c r="F115" s="60" t="str">
        <f>IFERROR(
    IFERROR(VLOOKUP($A115,LSTK!$A:$E,COLUMN(F114)-1,FALSE),
        IFERROR(VLOOKUP($A115,UR!$A:$E,COLUMN(F114)-1,FALSE),
            IFERROR(VLOOKUP($A115,'L3'!$A:$E,COLUMN(F114)-1,FALSE),
                IFERROR(VLOOKUP($A115,'L4'!$A:$E,COLUMN(F114)-1,FALSE),
                    IFERROR(VLOOKUP($A115,WFD!$A:$E,COLUMN(F114)-1,FALSE),
                        IFERROR(VLOOKUP($A115,ARDT!$A:$E,COLUMN(F114)-1,FALSE),
                            IFERROR(VLOOKUP($A115,ARAMCO!$A:$E,COLUMN(F114)-1,FALSE),
                                IFERROR(VLOOKUP($A115,HALLIBURTON!$A:$E,COLUMN(F114)-1,FALSE),
                                    VLOOKUP($A115,Hal_Regional!$A:$E,COLUMN(F114)-1,FALSE)
                                )
                            )
                        )
                    )
                )
            )
        )
    ),
    "Not Found"
)</f>
        <v>Not Found</v>
      </c>
    </row>
    <row r="116" spans="2:6" x14ac:dyDescent="0.25">
      <c r="B116" s="60" t="str">
        <f>IFERROR(
    IFERROR(VLOOKUP($A116,LSTK!$A:$E,COLUMN(B115),FALSE),
        IFERROR(VLOOKUP($A116,UR!$A:$E,COLUMN(B115),FALSE),
            IFERROR(VLOOKUP($A116,'L3'!$A:$E,COLUMN(B115),FALSE),
                IFERROR(VLOOKUP($A116,'L4'!$A:$E,COLUMN(B115),FALSE),
                    IFERROR(VLOOKUP($A116,WFD!$A:$E,COLUMN(B115),FALSE),
                        IFERROR(VLOOKUP($A116,ARDT!$A:$E,COLUMN(B115),FALSE),
                            IFERROR(VLOOKUP($A116,ARAMCO!$A:$E,COLUMN(B115),FALSE),
                                IFERROR(VLOOKUP($A116,HALLIBURTON!$A:$E,COLUMN(B115),FALSE),
                                    VLOOKUP($A116,Hal_Regional!$A:$E,COLUMN(B115),FALSE)
                                )
                            )
                        )
                    )
                )
            )
        )
    ),
    "Not Found"
)</f>
        <v>Not Found</v>
      </c>
      <c r="C116" s="60" t="str">
        <f t="shared" si="5"/>
        <v>Not Found</v>
      </c>
      <c r="D116" s="60" t="str">
        <f>IFERROR(
    IFERROR(VLOOKUP($A116,LSTK!$A:$E,COLUMN(D115)-1,FALSE),
        IFERROR(VLOOKUP($A116,UR!$A:$E,COLUMN(D115)-1,FALSE),
            IFERROR(VLOOKUP($A116,'L3'!$A:$E,COLUMN(D115)-1,FALSE),
                IFERROR(VLOOKUP($A116,'L4'!$A:$E,COLUMN(D115)-1,FALSE),
                    IFERROR(VLOOKUP($A116,WFD!$A:$E,COLUMN(D115)-1,FALSE),
                        IFERROR(VLOOKUP($A116,ARDT!$A:$E,COLUMN(D115)-1,FALSE),
                            IFERROR(VLOOKUP($A116,ARAMCO!$A:$E,COLUMN(D115)-1,FALSE),
                                IFERROR(VLOOKUP($A116,HALLIBURTON!$A:$E,COLUMN(D115)-1,FALSE),
                                    VLOOKUP($A116,Hal_Regional!$A:$E,COLUMN(D115)-1,FALSE)
                                )
                            )
                        )
                    )
                )
            )
        )
    ),
    "Not Found"
)</f>
        <v>Not Found</v>
      </c>
      <c r="E116" s="60" t="str">
        <f>IFERROR(
    IFERROR(VLOOKUP($A116,LSTK!$A:$E,COLUMN(E115)-1,FALSE),
        IFERROR(VLOOKUP($A116,UR!$A:$E,COLUMN(E115)-1,FALSE),
            IFERROR(VLOOKUP($A116,'L3'!$A:$E,COLUMN(E115)-1,FALSE),
                IFERROR(VLOOKUP($A116,'L4'!$A:$E,COLUMN(E115)-1,FALSE),
                    IFERROR(VLOOKUP($A116,WFD!$A:$E,COLUMN(E115)-1,FALSE),
                        IFERROR(VLOOKUP($A116,ARDT!$A:$E,COLUMN(E115)-1,FALSE),
                            IFERROR(VLOOKUP($A116,ARAMCO!$A:$E,COLUMN(E115)-1,FALSE),
                                IFERROR(VLOOKUP($A116,HALLIBURTON!$A:$E,COLUMN(E115)-1,FALSE),
                                    VLOOKUP($A116,Hal_Regional!$A:$E,COLUMN(E115)-1,FALSE)
                                )
                            )
                        )
                    )
                )
            )
        )
    ),
    "Not Found"
)</f>
        <v>Not Found</v>
      </c>
      <c r="F116" s="60" t="str">
        <f>IFERROR(
    IFERROR(VLOOKUP($A116,LSTK!$A:$E,COLUMN(F115)-1,FALSE),
        IFERROR(VLOOKUP($A116,UR!$A:$E,COLUMN(F115)-1,FALSE),
            IFERROR(VLOOKUP($A116,'L3'!$A:$E,COLUMN(F115)-1,FALSE),
                IFERROR(VLOOKUP($A116,'L4'!$A:$E,COLUMN(F115)-1,FALSE),
                    IFERROR(VLOOKUP($A116,WFD!$A:$E,COLUMN(F115)-1,FALSE),
                        IFERROR(VLOOKUP($A116,ARDT!$A:$E,COLUMN(F115)-1,FALSE),
                            IFERROR(VLOOKUP($A116,ARAMCO!$A:$E,COLUMN(F115)-1,FALSE),
                                IFERROR(VLOOKUP($A116,HALLIBURTON!$A:$E,COLUMN(F115)-1,FALSE),
                                    VLOOKUP($A116,Hal_Regional!$A:$E,COLUMN(F115)-1,FALSE)
                                )
                            )
                        )
                    )
                )
            )
        )
    ),
    "Not Found"
)</f>
        <v>Not Found</v>
      </c>
    </row>
    <row r="117" spans="2:6" x14ac:dyDescent="0.25">
      <c r="B117" s="60" t="str">
        <f>IFERROR(
    IFERROR(VLOOKUP($A117,LSTK!$A:$E,COLUMN(B116),FALSE),
        IFERROR(VLOOKUP($A117,UR!$A:$E,COLUMN(B116),FALSE),
            IFERROR(VLOOKUP($A117,'L3'!$A:$E,COLUMN(B116),FALSE),
                IFERROR(VLOOKUP($A117,'L4'!$A:$E,COLUMN(B116),FALSE),
                    IFERROR(VLOOKUP($A117,WFD!$A:$E,COLUMN(B116),FALSE),
                        IFERROR(VLOOKUP($A117,ARDT!$A:$E,COLUMN(B116),FALSE),
                            IFERROR(VLOOKUP($A117,ARAMCO!$A:$E,COLUMN(B116),FALSE),
                                IFERROR(VLOOKUP($A117,HALLIBURTON!$A:$E,COLUMN(B116),FALSE),
                                    VLOOKUP($A117,Hal_Regional!$A:$E,COLUMN(B116),FALSE)
                                )
                            )
                        )
                    )
                )
            )
        )
    ),
    "Not Found"
)</f>
        <v>Not Found</v>
      </c>
      <c r="C117" s="60" t="str">
        <f t="shared" si="5"/>
        <v>Not Found</v>
      </c>
      <c r="D117" s="60" t="str">
        <f>IFERROR(
    IFERROR(VLOOKUP($A117,LSTK!$A:$E,COLUMN(D116)-1,FALSE),
        IFERROR(VLOOKUP($A117,UR!$A:$E,COLUMN(D116)-1,FALSE),
            IFERROR(VLOOKUP($A117,'L3'!$A:$E,COLUMN(D116)-1,FALSE),
                IFERROR(VLOOKUP($A117,'L4'!$A:$E,COLUMN(D116)-1,FALSE),
                    IFERROR(VLOOKUP($A117,WFD!$A:$E,COLUMN(D116)-1,FALSE),
                        IFERROR(VLOOKUP($A117,ARDT!$A:$E,COLUMN(D116)-1,FALSE),
                            IFERROR(VLOOKUP($A117,ARAMCO!$A:$E,COLUMN(D116)-1,FALSE),
                                IFERROR(VLOOKUP($A117,HALLIBURTON!$A:$E,COLUMN(D116)-1,FALSE),
                                    VLOOKUP($A117,Hal_Regional!$A:$E,COLUMN(D116)-1,FALSE)
                                )
                            )
                        )
                    )
                )
            )
        )
    ),
    "Not Found"
)</f>
        <v>Not Found</v>
      </c>
      <c r="E117" s="60" t="str">
        <f>IFERROR(
    IFERROR(VLOOKUP($A117,LSTK!$A:$E,COLUMN(E116)-1,FALSE),
        IFERROR(VLOOKUP($A117,UR!$A:$E,COLUMN(E116)-1,FALSE),
            IFERROR(VLOOKUP($A117,'L3'!$A:$E,COLUMN(E116)-1,FALSE),
                IFERROR(VLOOKUP($A117,'L4'!$A:$E,COLUMN(E116)-1,FALSE),
                    IFERROR(VLOOKUP($A117,WFD!$A:$E,COLUMN(E116)-1,FALSE),
                        IFERROR(VLOOKUP($A117,ARDT!$A:$E,COLUMN(E116)-1,FALSE),
                            IFERROR(VLOOKUP($A117,ARAMCO!$A:$E,COLUMN(E116)-1,FALSE),
                                IFERROR(VLOOKUP($A117,HALLIBURTON!$A:$E,COLUMN(E116)-1,FALSE),
                                    VLOOKUP($A117,Hal_Regional!$A:$E,COLUMN(E116)-1,FALSE)
                                )
                            )
                        )
                    )
                )
            )
        )
    ),
    "Not Found"
)</f>
        <v>Not Found</v>
      </c>
      <c r="F117" s="60" t="str">
        <f>IFERROR(
    IFERROR(VLOOKUP($A117,LSTK!$A:$E,COLUMN(F116)-1,FALSE),
        IFERROR(VLOOKUP($A117,UR!$A:$E,COLUMN(F116)-1,FALSE),
            IFERROR(VLOOKUP($A117,'L3'!$A:$E,COLUMN(F116)-1,FALSE),
                IFERROR(VLOOKUP($A117,'L4'!$A:$E,COLUMN(F116)-1,FALSE),
                    IFERROR(VLOOKUP($A117,WFD!$A:$E,COLUMN(F116)-1,FALSE),
                        IFERROR(VLOOKUP($A117,ARDT!$A:$E,COLUMN(F116)-1,FALSE),
                            IFERROR(VLOOKUP($A117,ARAMCO!$A:$E,COLUMN(F116)-1,FALSE),
                                IFERROR(VLOOKUP($A117,HALLIBURTON!$A:$E,COLUMN(F116)-1,FALSE),
                                    VLOOKUP($A117,Hal_Regional!$A:$E,COLUMN(F116)-1,FALSE)
                                )
                            )
                        )
                    )
                )
            )
        )
    ),
    "Not Found"
)</f>
        <v>Not Found</v>
      </c>
    </row>
    <row r="118" spans="2:6" x14ac:dyDescent="0.25">
      <c r="B118" s="60" t="str">
        <f>IFERROR(
    IFERROR(VLOOKUP($A118,LSTK!$A:$E,COLUMN(B117),FALSE),
        IFERROR(VLOOKUP($A118,UR!$A:$E,COLUMN(B117),FALSE),
            IFERROR(VLOOKUP($A118,'L3'!$A:$E,COLUMN(B117),FALSE),
                IFERROR(VLOOKUP($A118,'L4'!$A:$E,COLUMN(B117),FALSE),
                    IFERROR(VLOOKUP($A118,WFD!$A:$E,COLUMN(B117),FALSE),
                        IFERROR(VLOOKUP($A118,ARDT!$A:$E,COLUMN(B117),FALSE),
                            IFERROR(VLOOKUP($A118,ARAMCO!$A:$E,COLUMN(B117),FALSE),
                                IFERROR(VLOOKUP($A118,HALLIBURTON!$A:$E,COLUMN(B117),FALSE),
                                    VLOOKUP($A118,Hal_Regional!$A:$E,COLUMN(B117),FALSE)
                                )
                            )
                        )
                    )
                )
            )
        )
    ),
    "Not Found"
)</f>
        <v>Not Found</v>
      </c>
      <c r="C118" s="60" t="str">
        <f t="shared" si="5"/>
        <v>Not Found</v>
      </c>
      <c r="D118" s="60" t="str">
        <f>IFERROR(
    IFERROR(VLOOKUP($A118,LSTK!$A:$E,COLUMN(D117)-1,FALSE),
        IFERROR(VLOOKUP($A118,UR!$A:$E,COLUMN(D117)-1,FALSE),
            IFERROR(VLOOKUP($A118,'L3'!$A:$E,COLUMN(D117)-1,FALSE),
                IFERROR(VLOOKUP($A118,'L4'!$A:$E,COLUMN(D117)-1,FALSE),
                    IFERROR(VLOOKUP($A118,WFD!$A:$E,COLUMN(D117)-1,FALSE),
                        IFERROR(VLOOKUP($A118,ARDT!$A:$E,COLUMN(D117)-1,FALSE),
                            IFERROR(VLOOKUP($A118,ARAMCO!$A:$E,COLUMN(D117)-1,FALSE),
                                IFERROR(VLOOKUP($A118,HALLIBURTON!$A:$E,COLUMN(D117)-1,FALSE),
                                    VLOOKUP($A118,Hal_Regional!$A:$E,COLUMN(D117)-1,FALSE)
                                )
                            )
                        )
                    )
                )
            )
        )
    ),
    "Not Found"
)</f>
        <v>Not Found</v>
      </c>
      <c r="E118" s="60" t="str">
        <f>IFERROR(
    IFERROR(VLOOKUP($A118,LSTK!$A:$E,COLUMN(E117)-1,FALSE),
        IFERROR(VLOOKUP($A118,UR!$A:$E,COLUMN(E117)-1,FALSE),
            IFERROR(VLOOKUP($A118,'L3'!$A:$E,COLUMN(E117)-1,FALSE),
                IFERROR(VLOOKUP($A118,'L4'!$A:$E,COLUMN(E117)-1,FALSE),
                    IFERROR(VLOOKUP($A118,WFD!$A:$E,COLUMN(E117)-1,FALSE),
                        IFERROR(VLOOKUP($A118,ARDT!$A:$E,COLUMN(E117)-1,FALSE),
                            IFERROR(VLOOKUP($A118,ARAMCO!$A:$E,COLUMN(E117)-1,FALSE),
                                IFERROR(VLOOKUP($A118,HALLIBURTON!$A:$E,COLUMN(E117)-1,FALSE),
                                    VLOOKUP($A118,Hal_Regional!$A:$E,COLUMN(E117)-1,FALSE)
                                )
                            )
                        )
                    )
                )
            )
        )
    ),
    "Not Found"
)</f>
        <v>Not Found</v>
      </c>
      <c r="F118" s="60" t="str">
        <f>IFERROR(
    IFERROR(VLOOKUP($A118,LSTK!$A:$E,COLUMN(F117)-1,FALSE),
        IFERROR(VLOOKUP($A118,UR!$A:$E,COLUMN(F117)-1,FALSE),
            IFERROR(VLOOKUP($A118,'L3'!$A:$E,COLUMN(F117)-1,FALSE),
                IFERROR(VLOOKUP($A118,'L4'!$A:$E,COLUMN(F117)-1,FALSE),
                    IFERROR(VLOOKUP($A118,WFD!$A:$E,COLUMN(F117)-1,FALSE),
                        IFERROR(VLOOKUP($A118,ARDT!$A:$E,COLUMN(F117)-1,FALSE),
                            IFERROR(VLOOKUP($A118,ARAMCO!$A:$E,COLUMN(F117)-1,FALSE),
                                IFERROR(VLOOKUP($A118,HALLIBURTON!$A:$E,COLUMN(F117)-1,FALSE),
                                    VLOOKUP($A118,Hal_Regional!$A:$E,COLUMN(F117)-1,FALSE)
                                )
                            )
                        )
                    )
                )
            )
        )
    ),
    "Not Found"
)</f>
        <v>Not Found</v>
      </c>
    </row>
    <row r="119" spans="2:6" x14ac:dyDescent="0.25">
      <c r="B119" s="60" t="str">
        <f>IFERROR(
    IFERROR(VLOOKUP($A119,LSTK!$A:$E,COLUMN(B118),FALSE),
        IFERROR(VLOOKUP($A119,UR!$A:$E,COLUMN(B118),FALSE),
            IFERROR(VLOOKUP($A119,'L3'!$A:$E,COLUMN(B118),FALSE),
                IFERROR(VLOOKUP($A119,'L4'!$A:$E,COLUMN(B118),FALSE),
                    IFERROR(VLOOKUP($A119,WFD!$A:$E,COLUMN(B118),FALSE),
                        IFERROR(VLOOKUP($A119,ARDT!$A:$E,COLUMN(B118),FALSE),
                            IFERROR(VLOOKUP($A119,ARAMCO!$A:$E,COLUMN(B118),FALSE),
                                IFERROR(VLOOKUP($A119,HALLIBURTON!$A:$E,COLUMN(B118),FALSE),
                                    VLOOKUP($A119,Hal_Regional!$A:$E,COLUMN(B118),FALSE)
                                )
                            )
                        )
                    )
                )
            )
        )
    ),
    "Not Found"
)</f>
        <v>Not Found</v>
      </c>
      <c r="C119" s="60" t="str">
        <f t="shared" si="5"/>
        <v>Not Found</v>
      </c>
      <c r="D119" s="60" t="str">
        <f>IFERROR(
    IFERROR(VLOOKUP($A119,LSTK!$A:$E,COLUMN(D118)-1,FALSE),
        IFERROR(VLOOKUP($A119,UR!$A:$E,COLUMN(D118)-1,FALSE),
            IFERROR(VLOOKUP($A119,'L3'!$A:$E,COLUMN(D118)-1,FALSE),
                IFERROR(VLOOKUP($A119,'L4'!$A:$E,COLUMN(D118)-1,FALSE),
                    IFERROR(VLOOKUP($A119,WFD!$A:$E,COLUMN(D118)-1,FALSE),
                        IFERROR(VLOOKUP($A119,ARDT!$A:$E,COLUMN(D118)-1,FALSE),
                            IFERROR(VLOOKUP($A119,ARAMCO!$A:$E,COLUMN(D118)-1,FALSE),
                                IFERROR(VLOOKUP($A119,HALLIBURTON!$A:$E,COLUMN(D118)-1,FALSE),
                                    VLOOKUP($A119,Hal_Regional!$A:$E,COLUMN(D118)-1,FALSE)
                                )
                            )
                        )
                    )
                )
            )
        )
    ),
    "Not Found"
)</f>
        <v>Not Found</v>
      </c>
      <c r="E119" s="60" t="str">
        <f>IFERROR(
    IFERROR(VLOOKUP($A119,LSTK!$A:$E,COLUMN(E118)-1,FALSE),
        IFERROR(VLOOKUP($A119,UR!$A:$E,COLUMN(E118)-1,FALSE),
            IFERROR(VLOOKUP($A119,'L3'!$A:$E,COLUMN(E118)-1,FALSE),
                IFERROR(VLOOKUP($A119,'L4'!$A:$E,COLUMN(E118)-1,FALSE),
                    IFERROR(VLOOKUP($A119,WFD!$A:$E,COLUMN(E118)-1,FALSE),
                        IFERROR(VLOOKUP($A119,ARDT!$A:$E,COLUMN(E118)-1,FALSE),
                            IFERROR(VLOOKUP($A119,ARAMCO!$A:$E,COLUMN(E118)-1,FALSE),
                                IFERROR(VLOOKUP($A119,HALLIBURTON!$A:$E,COLUMN(E118)-1,FALSE),
                                    VLOOKUP($A119,Hal_Regional!$A:$E,COLUMN(E118)-1,FALSE)
                                )
                            )
                        )
                    )
                )
            )
        )
    ),
    "Not Found"
)</f>
        <v>Not Found</v>
      </c>
      <c r="F119" s="60" t="str">
        <f>IFERROR(
    IFERROR(VLOOKUP($A119,LSTK!$A:$E,COLUMN(F118)-1,FALSE),
        IFERROR(VLOOKUP($A119,UR!$A:$E,COLUMN(F118)-1,FALSE),
            IFERROR(VLOOKUP($A119,'L3'!$A:$E,COLUMN(F118)-1,FALSE),
                IFERROR(VLOOKUP($A119,'L4'!$A:$E,COLUMN(F118)-1,FALSE),
                    IFERROR(VLOOKUP($A119,WFD!$A:$E,COLUMN(F118)-1,FALSE),
                        IFERROR(VLOOKUP($A119,ARDT!$A:$E,COLUMN(F118)-1,FALSE),
                            IFERROR(VLOOKUP($A119,ARAMCO!$A:$E,COLUMN(F118)-1,FALSE),
                                IFERROR(VLOOKUP($A119,HALLIBURTON!$A:$E,COLUMN(F118)-1,FALSE),
                                    VLOOKUP($A119,Hal_Regional!$A:$E,COLUMN(F118)-1,FALSE)
                                )
                            )
                        )
                    )
                )
            )
        )
    ),
    "Not Found"
)</f>
        <v>Not Found</v>
      </c>
    </row>
    <row r="120" spans="2:6" x14ac:dyDescent="0.25">
      <c r="B120" s="60" t="str">
        <f>IFERROR(
    IFERROR(VLOOKUP($A120,LSTK!$A:$E,COLUMN(B119),FALSE),
        IFERROR(VLOOKUP($A120,UR!$A:$E,COLUMN(B119),FALSE),
            IFERROR(VLOOKUP($A120,'L3'!$A:$E,COLUMN(B119),FALSE),
                IFERROR(VLOOKUP($A120,'L4'!$A:$E,COLUMN(B119),FALSE),
                    IFERROR(VLOOKUP($A120,WFD!$A:$E,COLUMN(B119),FALSE),
                        IFERROR(VLOOKUP($A120,ARDT!$A:$E,COLUMN(B119),FALSE),
                            IFERROR(VLOOKUP($A120,ARAMCO!$A:$E,COLUMN(B119),FALSE),
                                IFERROR(VLOOKUP($A120,HALLIBURTON!$A:$E,COLUMN(B119),FALSE),
                                    VLOOKUP($A120,Hal_Regional!$A:$E,COLUMN(B119),FALSE)
                                )
                            )
                        )
                    )
                )
            )
        )
    ),
    "Not Found"
)</f>
        <v>Not Found</v>
      </c>
      <c r="C120" s="60" t="str">
        <f t="shared" si="5"/>
        <v>Not Found</v>
      </c>
      <c r="D120" s="60" t="str">
        <f>IFERROR(
    IFERROR(VLOOKUP($A120,LSTK!$A:$E,COLUMN(D119)-1,FALSE),
        IFERROR(VLOOKUP($A120,UR!$A:$E,COLUMN(D119)-1,FALSE),
            IFERROR(VLOOKUP($A120,'L3'!$A:$E,COLUMN(D119)-1,FALSE),
                IFERROR(VLOOKUP($A120,'L4'!$A:$E,COLUMN(D119)-1,FALSE),
                    IFERROR(VLOOKUP($A120,WFD!$A:$E,COLUMN(D119)-1,FALSE),
                        IFERROR(VLOOKUP($A120,ARDT!$A:$E,COLUMN(D119)-1,FALSE),
                            IFERROR(VLOOKUP($A120,ARAMCO!$A:$E,COLUMN(D119)-1,FALSE),
                                IFERROR(VLOOKUP($A120,HALLIBURTON!$A:$E,COLUMN(D119)-1,FALSE),
                                    VLOOKUP($A120,Hal_Regional!$A:$E,COLUMN(D119)-1,FALSE)
                                )
                            )
                        )
                    )
                )
            )
        )
    ),
    "Not Found"
)</f>
        <v>Not Found</v>
      </c>
      <c r="E120" s="60" t="str">
        <f>IFERROR(
    IFERROR(VLOOKUP($A120,LSTK!$A:$E,COLUMN(E119)-1,FALSE),
        IFERROR(VLOOKUP($A120,UR!$A:$E,COLUMN(E119)-1,FALSE),
            IFERROR(VLOOKUP($A120,'L3'!$A:$E,COLUMN(E119)-1,FALSE),
                IFERROR(VLOOKUP($A120,'L4'!$A:$E,COLUMN(E119)-1,FALSE),
                    IFERROR(VLOOKUP($A120,WFD!$A:$E,COLUMN(E119)-1,FALSE),
                        IFERROR(VLOOKUP($A120,ARDT!$A:$E,COLUMN(E119)-1,FALSE),
                            IFERROR(VLOOKUP($A120,ARAMCO!$A:$E,COLUMN(E119)-1,FALSE),
                                IFERROR(VLOOKUP($A120,HALLIBURTON!$A:$E,COLUMN(E119)-1,FALSE),
                                    VLOOKUP($A120,Hal_Regional!$A:$E,COLUMN(E119)-1,FALSE)
                                )
                            )
                        )
                    )
                )
            )
        )
    ),
    "Not Found"
)</f>
        <v>Not Found</v>
      </c>
      <c r="F120" s="60" t="str">
        <f>IFERROR(
    IFERROR(VLOOKUP($A120,LSTK!$A:$E,COLUMN(F119)-1,FALSE),
        IFERROR(VLOOKUP($A120,UR!$A:$E,COLUMN(F119)-1,FALSE),
            IFERROR(VLOOKUP($A120,'L3'!$A:$E,COLUMN(F119)-1,FALSE),
                IFERROR(VLOOKUP($A120,'L4'!$A:$E,COLUMN(F119)-1,FALSE),
                    IFERROR(VLOOKUP($A120,WFD!$A:$E,COLUMN(F119)-1,FALSE),
                        IFERROR(VLOOKUP($A120,ARDT!$A:$E,COLUMN(F119)-1,FALSE),
                            IFERROR(VLOOKUP($A120,ARAMCO!$A:$E,COLUMN(F119)-1,FALSE),
                                IFERROR(VLOOKUP($A120,HALLIBURTON!$A:$E,COLUMN(F119)-1,FALSE),
                                    VLOOKUP($A120,Hal_Regional!$A:$E,COLUMN(F119)-1,FALSE)
                                )
                            )
                        )
                    )
                )
            )
        )
    ),
    "Not Found"
)</f>
        <v>Not Found</v>
      </c>
    </row>
    <row r="121" spans="2:6" x14ac:dyDescent="0.25">
      <c r="B121" s="60" t="str">
        <f>IFERROR(
    IFERROR(VLOOKUP($A121,LSTK!$A:$E,COLUMN(B120),FALSE),
        IFERROR(VLOOKUP($A121,UR!$A:$E,COLUMN(B120),FALSE),
            IFERROR(VLOOKUP($A121,'L3'!$A:$E,COLUMN(B120),FALSE),
                IFERROR(VLOOKUP($A121,'L4'!$A:$E,COLUMN(B120),FALSE),
                    IFERROR(VLOOKUP($A121,WFD!$A:$E,COLUMN(B120),FALSE),
                        IFERROR(VLOOKUP($A121,ARDT!$A:$E,COLUMN(B120),FALSE),
                            IFERROR(VLOOKUP($A121,ARAMCO!$A:$E,COLUMN(B120),FALSE),
                                IFERROR(VLOOKUP($A121,HALLIBURTON!$A:$E,COLUMN(B120),FALSE),
                                    VLOOKUP($A121,Hal_Regional!$A:$E,COLUMN(B120),FALSE)
                                )
                            )
                        )
                    )
                )
            )
        )
    ),
    "Not Found"
)</f>
        <v>Not Found</v>
      </c>
      <c r="C121" s="60" t="str">
        <f t="shared" si="5"/>
        <v>Not Found</v>
      </c>
      <c r="D121" s="60" t="str">
        <f>IFERROR(
    IFERROR(VLOOKUP($A121,LSTK!$A:$E,COLUMN(D120)-1,FALSE),
        IFERROR(VLOOKUP($A121,UR!$A:$E,COLUMN(D120)-1,FALSE),
            IFERROR(VLOOKUP($A121,'L3'!$A:$E,COLUMN(D120)-1,FALSE),
                IFERROR(VLOOKUP($A121,'L4'!$A:$E,COLUMN(D120)-1,FALSE),
                    IFERROR(VLOOKUP($A121,WFD!$A:$E,COLUMN(D120)-1,FALSE),
                        IFERROR(VLOOKUP($A121,ARDT!$A:$E,COLUMN(D120)-1,FALSE),
                            IFERROR(VLOOKUP($A121,ARAMCO!$A:$E,COLUMN(D120)-1,FALSE),
                                IFERROR(VLOOKUP($A121,HALLIBURTON!$A:$E,COLUMN(D120)-1,FALSE),
                                    VLOOKUP($A121,Hal_Regional!$A:$E,COLUMN(D120)-1,FALSE)
                                )
                            )
                        )
                    )
                )
            )
        )
    ),
    "Not Found"
)</f>
        <v>Not Found</v>
      </c>
      <c r="E121" s="60" t="str">
        <f>IFERROR(
    IFERROR(VLOOKUP($A121,LSTK!$A:$E,COLUMN(E120)-1,FALSE),
        IFERROR(VLOOKUP($A121,UR!$A:$E,COLUMN(E120)-1,FALSE),
            IFERROR(VLOOKUP($A121,'L3'!$A:$E,COLUMN(E120)-1,FALSE),
                IFERROR(VLOOKUP($A121,'L4'!$A:$E,COLUMN(E120)-1,FALSE),
                    IFERROR(VLOOKUP($A121,WFD!$A:$E,COLUMN(E120)-1,FALSE),
                        IFERROR(VLOOKUP($A121,ARDT!$A:$E,COLUMN(E120)-1,FALSE),
                            IFERROR(VLOOKUP($A121,ARAMCO!$A:$E,COLUMN(E120)-1,FALSE),
                                IFERROR(VLOOKUP($A121,HALLIBURTON!$A:$E,COLUMN(E120)-1,FALSE),
                                    VLOOKUP($A121,Hal_Regional!$A:$E,COLUMN(E120)-1,FALSE)
                                )
                            )
                        )
                    )
                )
            )
        )
    ),
    "Not Found"
)</f>
        <v>Not Found</v>
      </c>
      <c r="F121" s="60" t="str">
        <f>IFERROR(
    IFERROR(VLOOKUP($A121,LSTK!$A:$E,COLUMN(F120)-1,FALSE),
        IFERROR(VLOOKUP($A121,UR!$A:$E,COLUMN(F120)-1,FALSE),
            IFERROR(VLOOKUP($A121,'L3'!$A:$E,COLUMN(F120)-1,FALSE),
                IFERROR(VLOOKUP($A121,'L4'!$A:$E,COLUMN(F120)-1,FALSE),
                    IFERROR(VLOOKUP($A121,WFD!$A:$E,COLUMN(F120)-1,FALSE),
                        IFERROR(VLOOKUP($A121,ARDT!$A:$E,COLUMN(F120)-1,FALSE),
                            IFERROR(VLOOKUP($A121,ARAMCO!$A:$E,COLUMN(F120)-1,FALSE),
                                IFERROR(VLOOKUP($A121,HALLIBURTON!$A:$E,COLUMN(F120)-1,FALSE),
                                    VLOOKUP($A121,Hal_Regional!$A:$E,COLUMN(F120)-1,FALSE)
                                )
                            )
                        )
                    )
                )
            )
        )
    ),
    "Not Found"
)</f>
        <v>Not Found</v>
      </c>
    </row>
    <row r="122" spans="2:6" x14ac:dyDescent="0.25">
      <c r="B122" s="60" t="str">
        <f>IFERROR(
    IFERROR(VLOOKUP($A122,LSTK!$A:$E,COLUMN(B121),FALSE),
        IFERROR(VLOOKUP($A122,UR!$A:$E,COLUMN(B121),FALSE),
            IFERROR(VLOOKUP($A122,'L3'!$A:$E,COLUMN(B121),FALSE),
                IFERROR(VLOOKUP($A122,'L4'!$A:$E,COLUMN(B121),FALSE),
                    IFERROR(VLOOKUP($A122,WFD!$A:$E,COLUMN(B121),FALSE),
                        IFERROR(VLOOKUP($A122,ARDT!$A:$E,COLUMN(B121),FALSE),
                            IFERROR(VLOOKUP($A122,ARAMCO!$A:$E,COLUMN(B121),FALSE),
                                IFERROR(VLOOKUP($A122,HALLIBURTON!$A:$E,COLUMN(B121),FALSE),
                                    VLOOKUP($A122,Hal_Regional!$A:$E,COLUMN(B121),FALSE)
                                )
                            )
                        )
                    )
                )
            )
        )
    ),
    "Not Found"
)</f>
        <v>Not Found</v>
      </c>
      <c r="C122" s="60" t="str">
        <f t="shared" si="5"/>
        <v>Not Found</v>
      </c>
      <c r="D122" s="60" t="str">
        <f>IFERROR(
    IFERROR(VLOOKUP($A122,LSTK!$A:$E,COLUMN(D121)-1,FALSE),
        IFERROR(VLOOKUP($A122,UR!$A:$E,COLUMN(D121)-1,FALSE),
            IFERROR(VLOOKUP($A122,'L3'!$A:$E,COLUMN(D121)-1,FALSE),
                IFERROR(VLOOKUP($A122,'L4'!$A:$E,COLUMN(D121)-1,FALSE),
                    IFERROR(VLOOKUP($A122,WFD!$A:$E,COLUMN(D121)-1,FALSE),
                        IFERROR(VLOOKUP($A122,ARDT!$A:$E,COLUMN(D121)-1,FALSE),
                            IFERROR(VLOOKUP($A122,ARAMCO!$A:$E,COLUMN(D121)-1,FALSE),
                                IFERROR(VLOOKUP($A122,HALLIBURTON!$A:$E,COLUMN(D121)-1,FALSE),
                                    VLOOKUP($A122,Hal_Regional!$A:$E,COLUMN(D121)-1,FALSE)
                                )
                            )
                        )
                    )
                )
            )
        )
    ),
    "Not Found"
)</f>
        <v>Not Found</v>
      </c>
      <c r="E122" s="60" t="str">
        <f>IFERROR(
    IFERROR(VLOOKUP($A122,LSTK!$A:$E,COLUMN(E121)-1,FALSE),
        IFERROR(VLOOKUP($A122,UR!$A:$E,COLUMN(E121)-1,FALSE),
            IFERROR(VLOOKUP($A122,'L3'!$A:$E,COLUMN(E121)-1,FALSE),
                IFERROR(VLOOKUP($A122,'L4'!$A:$E,COLUMN(E121)-1,FALSE),
                    IFERROR(VLOOKUP($A122,WFD!$A:$E,COLUMN(E121)-1,FALSE),
                        IFERROR(VLOOKUP($A122,ARDT!$A:$E,COLUMN(E121)-1,FALSE),
                            IFERROR(VLOOKUP($A122,ARAMCO!$A:$E,COLUMN(E121)-1,FALSE),
                                IFERROR(VLOOKUP($A122,HALLIBURTON!$A:$E,COLUMN(E121)-1,FALSE),
                                    VLOOKUP($A122,Hal_Regional!$A:$E,COLUMN(E121)-1,FALSE)
                                )
                            )
                        )
                    )
                )
            )
        )
    ),
    "Not Found"
)</f>
        <v>Not Found</v>
      </c>
      <c r="F122" s="60" t="str">
        <f>IFERROR(
    IFERROR(VLOOKUP($A122,LSTK!$A:$E,COLUMN(F121)-1,FALSE),
        IFERROR(VLOOKUP($A122,UR!$A:$E,COLUMN(F121)-1,FALSE),
            IFERROR(VLOOKUP($A122,'L3'!$A:$E,COLUMN(F121)-1,FALSE),
                IFERROR(VLOOKUP($A122,'L4'!$A:$E,COLUMN(F121)-1,FALSE),
                    IFERROR(VLOOKUP($A122,WFD!$A:$E,COLUMN(F121)-1,FALSE),
                        IFERROR(VLOOKUP($A122,ARDT!$A:$E,COLUMN(F121)-1,FALSE),
                            IFERROR(VLOOKUP($A122,ARAMCO!$A:$E,COLUMN(F121)-1,FALSE),
                                IFERROR(VLOOKUP($A122,HALLIBURTON!$A:$E,COLUMN(F121)-1,FALSE),
                                    VLOOKUP($A122,Hal_Regional!$A:$E,COLUMN(F121)-1,FALSE)
                                )
                            )
                        )
                    )
                )
            )
        )
    ),
    "Not Found"
)</f>
        <v>Not Found</v>
      </c>
    </row>
    <row r="123" spans="2:6" x14ac:dyDescent="0.25">
      <c r="B123" s="60" t="str">
        <f>IFERROR(
    IFERROR(VLOOKUP($A123,LSTK!$A:$E,COLUMN(B122),FALSE),
        IFERROR(VLOOKUP($A123,UR!$A:$E,COLUMN(B122),FALSE),
            IFERROR(VLOOKUP($A123,'L3'!$A:$E,COLUMN(B122),FALSE),
                IFERROR(VLOOKUP($A123,'L4'!$A:$E,COLUMN(B122),FALSE),
                    IFERROR(VLOOKUP($A123,WFD!$A:$E,COLUMN(B122),FALSE),
                        IFERROR(VLOOKUP($A123,ARDT!$A:$E,COLUMN(B122),FALSE),
                            IFERROR(VLOOKUP($A123,ARAMCO!$A:$E,COLUMN(B122),FALSE),
                                IFERROR(VLOOKUP($A123,HALLIBURTON!$A:$E,COLUMN(B122),FALSE),
                                    VLOOKUP($A123,Hal_Regional!$A:$E,COLUMN(B122),FALSE)
                                )
                            )
                        )
                    )
                )
            )
        )
    ),
    "Not Found"
)</f>
        <v>Not Found</v>
      </c>
      <c r="C123" s="60" t="str">
        <f t="shared" si="5"/>
        <v>Not Found</v>
      </c>
      <c r="D123" s="60" t="str">
        <f>IFERROR(
    IFERROR(VLOOKUP($A123,LSTK!$A:$E,COLUMN(D122)-1,FALSE),
        IFERROR(VLOOKUP($A123,UR!$A:$E,COLUMN(D122)-1,FALSE),
            IFERROR(VLOOKUP($A123,'L3'!$A:$E,COLUMN(D122)-1,FALSE),
                IFERROR(VLOOKUP($A123,'L4'!$A:$E,COLUMN(D122)-1,FALSE),
                    IFERROR(VLOOKUP($A123,WFD!$A:$E,COLUMN(D122)-1,FALSE),
                        IFERROR(VLOOKUP($A123,ARDT!$A:$E,COLUMN(D122)-1,FALSE),
                            IFERROR(VLOOKUP($A123,ARAMCO!$A:$E,COLUMN(D122)-1,FALSE),
                                IFERROR(VLOOKUP($A123,HALLIBURTON!$A:$E,COLUMN(D122)-1,FALSE),
                                    VLOOKUP($A123,Hal_Regional!$A:$E,COLUMN(D122)-1,FALSE)
                                )
                            )
                        )
                    )
                )
            )
        )
    ),
    "Not Found"
)</f>
        <v>Not Found</v>
      </c>
      <c r="E123" s="60" t="str">
        <f>IFERROR(
    IFERROR(VLOOKUP($A123,LSTK!$A:$E,COLUMN(E122)-1,FALSE),
        IFERROR(VLOOKUP($A123,UR!$A:$E,COLUMN(E122)-1,FALSE),
            IFERROR(VLOOKUP($A123,'L3'!$A:$E,COLUMN(E122)-1,FALSE),
                IFERROR(VLOOKUP($A123,'L4'!$A:$E,COLUMN(E122)-1,FALSE),
                    IFERROR(VLOOKUP($A123,WFD!$A:$E,COLUMN(E122)-1,FALSE),
                        IFERROR(VLOOKUP($A123,ARDT!$A:$E,COLUMN(E122)-1,FALSE),
                            IFERROR(VLOOKUP($A123,ARAMCO!$A:$E,COLUMN(E122)-1,FALSE),
                                IFERROR(VLOOKUP($A123,HALLIBURTON!$A:$E,COLUMN(E122)-1,FALSE),
                                    VLOOKUP($A123,Hal_Regional!$A:$E,COLUMN(E122)-1,FALSE)
                                )
                            )
                        )
                    )
                )
            )
        )
    ),
    "Not Found"
)</f>
        <v>Not Found</v>
      </c>
      <c r="F123" s="60" t="str">
        <f>IFERROR(
    IFERROR(VLOOKUP($A123,LSTK!$A:$E,COLUMN(F122)-1,FALSE),
        IFERROR(VLOOKUP($A123,UR!$A:$E,COLUMN(F122)-1,FALSE),
            IFERROR(VLOOKUP($A123,'L3'!$A:$E,COLUMN(F122)-1,FALSE),
                IFERROR(VLOOKUP($A123,'L4'!$A:$E,COLUMN(F122)-1,FALSE),
                    IFERROR(VLOOKUP($A123,WFD!$A:$E,COLUMN(F122)-1,FALSE),
                        IFERROR(VLOOKUP($A123,ARDT!$A:$E,COLUMN(F122)-1,FALSE),
                            IFERROR(VLOOKUP($A123,ARAMCO!$A:$E,COLUMN(F122)-1,FALSE),
                                IFERROR(VLOOKUP($A123,HALLIBURTON!$A:$E,COLUMN(F122)-1,FALSE),
                                    VLOOKUP($A123,Hal_Regional!$A:$E,COLUMN(F122)-1,FALSE)
                                )
                            )
                        )
                    )
                )
            )
        )
    ),
    "Not Found"
)</f>
        <v>Not Found</v>
      </c>
    </row>
    <row r="124" spans="2:6" x14ac:dyDescent="0.25">
      <c r="B124" s="60" t="str">
        <f>IFERROR(
    IFERROR(VLOOKUP($A124,LSTK!$A:$E,COLUMN(B123),FALSE),
        IFERROR(VLOOKUP($A124,UR!$A:$E,COLUMN(B123),FALSE),
            IFERROR(VLOOKUP($A124,'L3'!$A:$E,COLUMN(B123),FALSE),
                IFERROR(VLOOKUP($A124,'L4'!$A:$E,COLUMN(B123),FALSE),
                    IFERROR(VLOOKUP($A124,WFD!$A:$E,COLUMN(B123),FALSE),
                        IFERROR(VLOOKUP($A124,ARDT!$A:$E,COLUMN(B123),FALSE),
                            IFERROR(VLOOKUP($A124,ARAMCO!$A:$E,COLUMN(B123),FALSE),
                                IFERROR(VLOOKUP($A124,HALLIBURTON!$A:$E,COLUMN(B123),FALSE),
                                    VLOOKUP($A124,Hal_Regional!$A:$E,COLUMN(B123),FALSE)
                                )
                            )
                        )
                    )
                )
            )
        )
    ),
    "Not Found"
)</f>
        <v>Not Found</v>
      </c>
      <c r="C124" s="60" t="str">
        <f t="shared" si="5"/>
        <v>Not Found</v>
      </c>
      <c r="D124" s="60" t="str">
        <f>IFERROR(
    IFERROR(VLOOKUP($A124,LSTK!$A:$E,COLUMN(D123)-1,FALSE),
        IFERROR(VLOOKUP($A124,UR!$A:$E,COLUMN(D123)-1,FALSE),
            IFERROR(VLOOKUP($A124,'L3'!$A:$E,COLUMN(D123)-1,FALSE),
                IFERROR(VLOOKUP($A124,'L4'!$A:$E,COLUMN(D123)-1,FALSE),
                    IFERROR(VLOOKUP($A124,WFD!$A:$E,COLUMN(D123)-1,FALSE),
                        IFERROR(VLOOKUP($A124,ARDT!$A:$E,COLUMN(D123)-1,FALSE),
                            IFERROR(VLOOKUP($A124,ARAMCO!$A:$E,COLUMN(D123)-1,FALSE),
                                IFERROR(VLOOKUP($A124,HALLIBURTON!$A:$E,COLUMN(D123)-1,FALSE),
                                    VLOOKUP($A124,Hal_Regional!$A:$E,COLUMN(D123)-1,FALSE)
                                )
                            )
                        )
                    )
                )
            )
        )
    ),
    "Not Found"
)</f>
        <v>Not Found</v>
      </c>
      <c r="E124" s="60" t="str">
        <f>IFERROR(
    IFERROR(VLOOKUP($A124,LSTK!$A:$E,COLUMN(E123)-1,FALSE),
        IFERROR(VLOOKUP($A124,UR!$A:$E,COLUMN(E123)-1,FALSE),
            IFERROR(VLOOKUP($A124,'L3'!$A:$E,COLUMN(E123)-1,FALSE),
                IFERROR(VLOOKUP($A124,'L4'!$A:$E,COLUMN(E123)-1,FALSE),
                    IFERROR(VLOOKUP($A124,WFD!$A:$E,COLUMN(E123)-1,FALSE),
                        IFERROR(VLOOKUP($A124,ARDT!$A:$E,COLUMN(E123)-1,FALSE),
                            IFERROR(VLOOKUP($A124,ARAMCO!$A:$E,COLUMN(E123)-1,FALSE),
                                IFERROR(VLOOKUP($A124,HALLIBURTON!$A:$E,COLUMN(E123)-1,FALSE),
                                    VLOOKUP($A124,Hal_Regional!$A:$E,COLUMN(E123)-1,FALSE)
                                )
                            )
                        )
                    )
                )
            )
        )
    ),
    "Not Found"
)</f>
        <v>Not Found</v>
      </c>
      <c r="F124" s="60" t="str">
        <f>IFERROR(
    IFERROR(VLOOKUP($A124,LSTK!$A:$E,COLUMN(F123)-1,FALSE),
        IFERROR(VLOOKUP($A124,UR!$A:$E,COLUMN(F123)-1,FALSE),
            IFERROR(VLOOKUP($A124,'L3'!$A:$E,COLUMN(F123)-1,FALSE),
                IFERROR(VLOOKUP($A124,'L4'!$A:$E,COLUMN(F123)-1,FALSE),
                    IFERROR(VLOOKUP($A124,WFD!$A:$E,COLUMN(F123)-1,FALSE),
                        IFERROR(VLOOKUP($A124,ARDT!$A:$E,COLUMN(F123)-1,FALSE),
                            IFERROR(VLOOKUP($A124,ARAMCO!$A:$E,COLUMN(F123)-1,FALSE),
                                IFERROR(VLOOKUP($A124,HALLIBURTON!$A:$E,COLUMN(F123)-1,FALSE),
                                    VLOOKUP($A124,Hal_Regional!$A:$E,COLUMN(F123)-1,FALSE)
                                )
                            )
                        )
                    )
                )
            )
        )
    ),
    "Not Found"
)</f>
        <v>Not Found</v>
      </c>
    </row>
    <row r="125" spans="2:6" x14ac:dyDescent="0.25">
      <c r="B125" s="60" t="str">
        <f>IFERROR(
    IFERROR(VLOOKUP($A125,LSTK!$A:$E,COLUMN(B124),FALSE),
        IFERROR(VLOOKUP($A125,UR!$A:$E,COLUMN(B124),FALSE),
            IFERROR(VLOOKUP($A125,'L3'!$A:$E,COLUMN(B124),FALSE),
                IFERROR(VLOOKUP($A125,'L4'!$A:$E,COLUMN(B124),FALSE),
                    IFERROR(VLOOKUP($A125,WFD!$A:$E,COLUMN(B124),FALSE),
                        IFERROR(VLOOKUP($A125,ARDT!$A:$E,COLUMN(B124),FALSE),
                            IFERROR(VLOOKUP($A125,ARAMCO!$A:$E,COLUMN(B124),FALSE),
                                IFERROR(VLOOKUP($A125,HALLIBURTON!$A:$E,COLUMN(B124),FALSE),
                                    VLOOKUP($A125,Hal_Regional!$A:$E,COLUMN(B124),FALSE)
                                )
                            )
                        )
                    )
                )
            )
        )
    ),
    "Not Found"
)</f>
        <v>Not Found</v>
      </c>
      <c r="C125" s="60" t="str">
        <f t="shared" si="5"/>
        <v>Not Found</v>
      </c>
      <c r="D125" s="60" t="str">
        <f>IFERROR(
    IFERROR(VLOOKUP($A125,LSTK!$A:$E,COLUMN(D124)-1,FALSE),
        IFERROR(VLOOKUP($A125,UR!$A:$E,COLUMN(D124)-1,FALSE),
            IFERROR(VLOOKUP($A125,'L3'!$A:$E,COLUMN(D124)-1,FALSE),
                IFERROR(VLOOKUP($A125,'L4'!$A:$E,COLUMN(D124)-1,FALSE),
                    IFERROR(VLOOKUP($A125,WFD!$A:$E,COLUMN(D124)-1,FALSE),
                        IFERROR(VLOOKUP($A125,ARDT!$A:$E,COLUMN(D124)-1,FALSE),
                            IFERROR(VLOOKUP($A125,ARAMCO!$A:$E,COLUMN(D124)-1,FALSE),
                                IFERROR(VLOOKUP($A125,HALLIBURTON!$A:$E,COLUMN(D124)-1,FALSE),
                                    VLOOKUP($A125,Hal_Regional!$A:$E,COLUMN(D124)-1,FALSE)
                                )
                            )
                        )
                    )
                )
            )
        )
    ),
    "Not Found"
)</f>
        <v>Not Found</v>
      </c>
      <c r="E125" s="60" t="str">
        <f>IFERROR(
    IFERROR(VLOOKUP($A125,LSTK!$A:$E,COLUMN(E124)-1,FALSE),
        IFERROR(VLOOKUP($A125,UR!$A:$E,COLUMN(E124)-1,FALSE),
            IFERROR(VLOOKUP($A125,'L3'!$A:$E,COLUMN(E124)-1,FALSE),
                IFERROR(VLOOKUP($A125,'L4'!$A:$E,COLUMN(E124)-1,FALSE),
                    IFERROR(VLOOKUP($A125,WFD!$A:$E,COLUMN(E124)-1,FALSE),
                        IFERROR(VLOOKUP($A125,ARDT!$A:$E,COLUMN(E124)-1,FALSE),
                            IFERROR(VLOOKUP($A125,ARAMCO!$A:$E,COLUMN(E124)-1,FALSE),
                                IFERROR(VLOOKUP($A125,HALLIBURTON!$A:$E,COLUMN(E124)-1,FALSE),
                                    VLOOKUP($A125,Hal_Regional!$A:$E,COLUMN(E124)-1,FALSE)
                                )
                            )
                        )
                    )
                )
            )
        )
    ),
    "Not Found"
)</f>
        <v>Not Found</v>
      </c>
      <c r="F125" s="60" t="str">
        <f>IFERROR(
    IFERROR(VLOOKUP($A125,LSTK!$A:$E,COLUMN(F124)-1,FALSE),
        IFERROR(VLOOKUP($A125,UR!$A:$E,COLUMN(F124)-1,FALSE),
            IFERROR(VLOOKUP($A125,'L3'!$A:$E,COLUMN(F124)-1,FALSE),
                IFERROR(VLOOKUP($A125,'L4'!$A:$E,COLUMN(F124)-1,FALSE),
                    IFERROR(VLOOKUP($A125,WFD!$A:$E,COLUMN(F124)-1,FALSE),
                        IFERROR(VLOOKUP($A125,ARDT!$A:$E,COLUMN(F124)-1,FALSE),
                            IFERROR(VLOOKUP($A125,ARAMCO!$A:$E,COLUMN(F124)-1,FALSE),
                                IFERROR(VLOOKUP($A125,HALLIBURTON!$A:$E,COLUMN(F124)-1,FALSE),
                                    VLOOKUP($A125,Hal_Regional!$A:$E,COLUMN(F124)-1,FALSE)
                                )
                            )
                        )
                    )
                )
            )
        )
    ),
    "Not Found"
)</f>
        <v>Not Found</v>
      </c>
    </row>
    <row r="126" spans="2:6" x14ac:dyDescent="0.25">
      <c r="B126" s="60" t="str">
        <f>IFERROR(
    IFERROR(VLOOKUP($A126,LSTK!$A:$E,COLUMN(B125),FALSE),
        IFERROR(VLOOKUP($A126,UR!$A:$E,COLUMN(B125),FALSE),
            IFERROR(VLOOKUP($A126,'L3'!$A:$E,COLUMN(B125),FALSE),
                IFERROR(VLOOKUP($A126,'L4'!$A:$E,COLUMN(B125),FALSE),
                    IFERROR(VLOOKUP($A126,WFD!$A:$E,COLUMN(B125),FALSE),
                        IFERROR(VLOOKUP($A126,ARDT!$A:$E,COLUMN(B125),FALSE),
                            IFERROR(VLOOKUP($A126,ARAMCO!$A:$E,COLUMN(B125),FALSE),
                                IFERROR(VLOOKUP($A126,HALLIBURTON!$A:$E,COLUMN(B125),FALSE),
                                    VLOOKUP($A126,Hal_Regional!$A:$E,COLUMN(B125),FALSE)
                                )
                            )
                        )
                    )
                )
            )
        )
    ),
    "Not Found"
)</f>
        <v>Not Found</v>
      </c>
      <c r="C126" s="60" t="str">
        <f t="shared" si="5"/>
        <v>Not Found</v>
      </c>
      <c r="D126" s="60" t="str">
        <f>IFERROR(
    IFERROR(VLOOKUP($A126,LSTK!$A:$E,COLUMN(D125)-1,FALSE),
        IFERROR(VLOOKUP($A126,UR!$A:$E,COLUMN(D125)-1,FALSE),
            IFERROR(VLOOKUP($A126,'L3'!$A:$E,COLUMN(D125)-1,FALSE),
                IFERROR(VLOOKUP($A126,'L4'!$A:$E,COLUMN(D125)-1,FALSE),
                    IFERROR(VLOOKUP($A126,WFD!$A:$E,COLUMN(D125)-1,FALSE),
                        IFERROR(VLOOKUP($A126,ARDT!$A:$E,COLUMN(D125)-1,FALSE),
                            IFERROR(VLOOKUP($A126,ARAMCO!$A:$E,COLUMN(D125)-1,FALSE),
                                IFERROR(VLOOKUP($A126,HALLIBURTON!$A:$E,COLUMN(D125)-1,FALSE),
                                    VLOOKUP($A126,Hal_Regional!$A:$E,COLUMN(D125)-1,FALSE)
                                )
                            )
                        )
                    )
                )
            )
        )
    ),
    "Not Found"
)</f>
        <v>Not Found</v>
      </c>
      <c r="E126" s="60" t="str">
        <f>IFERROR(
    IFERROR(VLOOKUP($A126,LSTK!$A:$E,COLUMN(E125)-1,FALSE),
        IFERROR(VLOOKUP($A126,UR!$A:$E,COLUMN(E125)-1,FALSE),
            IFERROR(VLOOKUP($A126,'L3'!$A:$E,COLUMN(E125)-1,FALSE),
                IFERROR(VLOOKUP($A126,'L4'!$A:$E,COLUMN(E125)-1,FALSE),
                    IFERROR(VLOOKUP($A126,WFD!$A:$E,COLUMN(E125)-1,FALSE),
                        IFERROR(VLOOKUP($A126,ARDT!$A:$E,COLUMN(E125)-1,FALSE),
                            IFERROR(VLOOKUP($A126,ARAMCO!$A:$E,COLUMN(E125)-1,FALSE),
                                IFERROR(VLOOKUP($A126,HALLIBURTON!$A:$E,COLUMN(E125)-1,FALSE),
                                    VLOOKUP($A126,Hal_Regional!$A:$E,COLUMN(E125)-1,FALSE)
                                )
                            )
                        )
                    )
                )
            )
        )
    ),
    "Not Found"
)</f>
        <v>Not Found</v>
      </c>
      <c r="F126" s="60" t="str">
        <f>IFERROR(
    IFERROR(VLOOKUP($A126,LSTK!$A:$E,COLUMN(F125)-1,FALSE),
        IFERROR(VLOOKUP($A126,UR!$A:$E,COLUMN(F125)-1,FALSE),
            IFERROR(VLOOKUP($A126,'L3'!$A:$E,COLUMN(F125)-1,FALSE),
                IFERROR(VLOOKUP($A126,'L4'!$A:$E,COLUMN(F125)-1,FALSE),
                    IFERROR(VLOOKUP($A126,WFD!$A:$E,COLUMN(F125)-1,FALSE),
                        IFERROR(VLOOKUP($A126,ARDT!$A:$E,COLUMN(F125)-1,FALSE),
                            IFERROR(VLOOKUP($A126,ARAMCO!$A:$E,COLUMN(F125)-1,FALSE),
                                IFERROR(VLOOKUP($A126,HALLIBURTON!$A:$E,COLUMN(F125)-1,FALSE),
                                    VLOOKUP($A126,Hal_Regional!$A:$E,COLUMN(F125)-1,FALSE)
                                )
                            )
                        )
                    )
                )
            )
        )
    ),
    "Not Found"
)</f>
        <v>Not Found</v>
      </c>
    </row>
    <row r="127" spans="2:6" x14ac:dyDescent="0.25">
      <c r="B127" s="60" t="str">
        <f>IFERROR(
    IFERROR(VLOOKUP($A127,LSTK!$A:$E,COLUMN(B126),FALSE),
        IFERROR(VLOOKUP($A127,UR!$A:$E,COLUMN(B126),FALSE),
            IFERROR(VLOOKUP($A127,'L3'!$A:$E,COLUMN(B126),FALSE),
                IFERROR(VLOOKUP($A127,'L4'!$A:$E,COLUMN(B126),FALSE),
                    IFERROR(VLOOKUP($A127,WFD!$A:$E,COLUMN(B126),FALSE),
                        IFERROR(VLOOKUP($A127,ARDT!$A:$E,COLUMN(B126),FALSE),
                            IFERROR(VLOOKUP($A127,ARAMCO!$A:$E,COLUMN(B126),FALSE),
                                IFERROR(VLOOKUP($A127,HALLIBURTON!$A:$E,COLUMN(B126),FALSE),
                                    VLOOKUP($A127,Hal_Regional!$A:$E,COLUMN(B126),FALSE)
                                )
                            )
                        )
                    )
                )
            )
        )
    ),
    "Not Found"
)</f>
        <v>Not Found</v>
      </c>
      <c r="C127" s="60" t="str">
        <f t="shared" si="5"/>
        <v>Not Found</v>
      </c>
      <c r="D127" s="60" t="str">
        <f>IFERROR(
    IFERROR(VLOOKUP($A127,LSTK!$A:$E,COLUMN(D126)-1,FALSE),
        IFERROR(VLOOKUP($A127,UR!$A:$E,COLUMN(D126)-1,FALSE),
            IFERROR(VLOOKUP($A127,'L3'!$A:$E,COLUMN(D126)-1,FALSE),
                IFERROR(VLOOKUP($A127,'L4'!$A:$E,COLUMN(D126)-1,FALSE),
                    IFERROR(VLOOKUP($A127,WFD!$A:$E,COLUMN(D126)-1,FALSE),
                        IFERROR(VLOOKUP($A127,ARDT!$A:$E,COLUMN(D126)-1,FALSE),
                            IFERROR(VLOOKUP($A127,ARAMCO!$A:$E,COLUMN(D126)-1,FALSE),
                                IFERROR(VLOOKUP($A127,HALLIBURTON!$A:$E,COLUMN(D126)-1,FALSE),
                                    VLOOKUP($A127,Hal_Regional!$A:$E,COLUMN(D126)-1,FALSE)
                                )
                            )
                        )
                    )
                )
            )
        )
    ),
    "Not Found"
)</f>
        <v>Not Found</v>
      </c>
      <c r="E127" s="60" t="str">
        <f>IFERROR(
    IFERROR(VLOOKUP($A127,LSTK!$A:$E,COLUMN(E126)-1,FALSE),
        IFERROR(VLOOKUP($A127,UR!$A:$E,COLUMN(E126)-1,FALSE),
            IFERROR(VLOOKUP($A127,'L3'!$A:$E,COLUMN(E126)-1,FALSE),
                IFERROR(VLOOKUP($A127,'L4'!$A:$E,COLUMN(E126)-1,FALSE),
                    IFERROR(VLOOKUP($A127,WFD!$A:$E,COLUMN(E126)-1,FALSE),
                        IFERROR(VLOOKUP($A127,ARDT!$A:$E,COLUMN(E126)-1,FALSE),
                            IFERROR(VLOOKUP($A127,ARAMCO!$A:$E,COLUMN(E126)-1,FALSE),
                                IFERROR(VLOOKUP($A127,HALLIBURTON!$A:$E,COLUMN(E126)-1,FALSE),
                                    VLOOKUP($A127,Hal_Regional!$A:$E,COLUMN(E126)-1,FALSE)
                                )
                            )
                        )
                    )
                )
            )
        )
    ),
    "Not Found"
)</f>
        <v>Not Found</v>
      </c>
      <c r="F127" s="60" t="str">
        <f>IFERROR(
    IFERROR(VLOOKUP($A127,LSTK!$A:$E,COLUMN(F126)-1,FALSE),
        IFERROR(VLOOKUP($A127,UR!$A:$E,COLUMN(F126)-1,FALSE),
            IFERROR(VLOOKUP($A127,'L3'!$A:$E,COLUMN(F126)-1,FALSE),
                IFERROR(VLOOKUP($A127,'L4'!$A:$E,COLUMN(F126)-1,FALSE),
                    IFERROR(VLOOKUP($A127,WFD!$A:$E,COLUMN(F126)-1,FALSE),
                        IFERROR(VLOOKUP($A127,ARDT!$A:$E,COLUMN(F126)-1,FALSE),
                            IFERROR(VLOOKUP($A127,ARAMCO!$A:$E,COLUMN(F126)-1,FALSE),
                                IFERROR(VLOOKUP($A127,HALLIBURTON!$A:$E,COLUMN(F126)-1,FALSE),
                                    VLOOKUP($A127,Hal_Regional!$A:$E,COLUMN(F126)-1,FALSE)
                                )
                            )
                        )
                    )
                )
            )
        )
    ),
    "Not Found"
)</f>
        <v>Not Found</v>
      </c>
    </row>
    <row r="128" spans="2:6" x14ac:dyDescent="0.25">
      <c r="B128" s="60" t="str">
        <f>IFERROR(
    IFERROR(VLOOKUP($A128,LSTK!$A:$E,COLUMN(B127),FALSE),
        IFERROR(VLOOKUP($A128,UR!$A:$E,COLUMN(B127),FALSE),
            IFERROR(VLOOKUP($A128,'L3'!$A:$E,COLUMN(B127),FALSE),
                IFERROR(VLOOKUP($A128,'L4'!$A:$E,COLUMN(B127),FALSE),
                    IFERROR(VLOOKUP($A128,WFD!$A:$E,COLUMN(B127),FALSE),
                        IFERROR(VLOOKUP($A128,ARDT!$A:$E,COLUMN(B127),FALSE),
                            IFERROR(VLOOKUP($A128,ARAMCO!$A:$E,COLUMN(B127),FALSE),
                                IFERROR(VLOOKUP($A128,HALLIBURTON!$A:$E,COLUMN(B127),FALSE),
                                    VLOOKUP($A128,Hal_Regional!$A:$E,COLUMN(B127),FALSE)
                                )
                            )
                        )
                    )
                )
            )
        )
    ),
    "Not Found"
)</f>
        <v>Not Found</v>
      </c>
      <c r="C128" s="60" t="str">
        <f t="shared" si="5"/>
        <v>Not Found</v>
      </c>
      <c r="D128" s="60" t="str">
        <f>IFERROR(
    IFERROR(VLOOKUP($A128,LSTK!$A:$E,COLUMN(D127)-1,FALSE),
        IFERROR(VLOOKUP($A128,UR!$A:$E,COLUMN(D127)-1,FALSE),
            IFERROR(VLOOKUP($A128,'L3'!$A:$E,COLUMN(D127)-1,FALSE),
                IFERROR(VLOOKUP($A128,'L4'!$A:$E,COLUMN(D127)-1,FALSE),
                    IFERROR(VLOOKUP($A128,WFD!$A:$E,COLUMN(D127)-1,FALSE),
                        IFERROR(VLOOKUP($A128,ARDT!$A:$E,COLUMN(D127)-1,FALSE),
                            IFERROR(VLOOKUP($A128,ARAMCO!$A:$E,COLUMN(D127)-1,FALSE),
                                IFERROR(VLOOKUP($A128,HALLIBURTON!$A:$E,COLUMN(D127)-1,FALSE),
                                    VLOOKUP($A128,Hal_Regional!$A:$E,COLUMN(D127)-1,FALSE)
                                )
                            )
                        )
                    )
                )
            )
        )
    ),
    "Not Found"
)</f>
        <v>Not Found</v>
      </c>
      <c r="E128" s="60" t="str">
        <f>IFERROR(
    IFERROR(VLOOKUP($A128,LSTK!$A:$E,COLUMN(E127)-1,FALSE),
        IFERROR(VLOOKUP($A128,UR!$A:$E,COLUMN(E127)-1,FALSE),
            IFERROR(VLOOKUP($A128,'L3'!$A:$E,COLUMN(E127)-1,FALSE),
                IFERROR(VLOOKUP($A128,'L4'!$A:$E,COLUMN(E127)-1,FALSE),
                    IFERROR(VLOOKUP($A128,WFD!$A:$E,COLUMN(E127)-1,FALSE),
                        IFERROR(VLOOKUP($A128,ARDT!$A:$E,COLUMN(E127)-1,FALSE),
                            IFERROR(VLOOKUP($A128,ARAMCO!$A:$E,COLUMN(E127)-1,FALSE),
                                IFERROR(VLOOKUP($A128,HALLIBURTON!$A:$E,COLUMN(E127)-1,FALSE),
                                    VLOOKUP($A128,Hal_Regional!$A:$E,COLUMN(E127)-1,FALSE)
                                )
                            )
                        )
                    )
                )
            )
        )
    ),
    "Not Found"
)</f>
        <v>Not Found</v>
      </c>
      <c r="F128" s="60" t="str">
        <f>IFERROR(
    IFERROR(VLOOKUP($A128,LSTK!$A:$E,COLUMN(F127)-1,FALSE),
        IFERROR(VLOOKUP($A128,UR!$A:$E,COLUMN(F127)-1,FALSE),
            IFERROR(VLOOKUP($A128,'L3'!$A:$E,COLUMN(F127)-1,FALSE),
                IFERROR(VLOOKUP($A128,'L4'!$A:$E,COLUMN(F127)-1,FALSE),
                    IFERROR(VLOOKUP($A128,WFD!$A:$E,COLUMN(F127)-1,FALSE),
                        IFERROR(VLOOKUP($A128,ARDT!$A:$E,COLUMN(F127)-1,FALSE),
                            IFERROR(VLOOKUP($A128,ARAMCO!$A:$E,COLUMN(F127)-1,FALSE),
                                IFERROR(VLOOKUP($A128,HALLIBURTON!$A:$E,COLUMN(F127)-1,FALSE),
                                    VLOOKUP($A128,Hal_Regional!$A:$E,COLUMN(F127)-1,FALSE)
                                )
                            )
                        )
                    )
                )
            )
        )
    ),
    "Not Found"
)</f>
        <v>Not Found</v>
      </c>
    </row>
    <row r="129" spans="2:6" x14ac:dyDescent="0.25">
      <c r="B129" s="60" t="str">
        <f>IFERROR(
    IFERROR(VLOOKUP($A129,LSTK!$A:$E,COLUMN(B128),FALSE),
        IFERROR(VLOOKUP($A129,UR!$A:$E,COLUMN(B128),FALSE),
            IFERROR(VLOOKUP($A129,'L3'!$A:$E,COLUMN(B128),FALSE),
                IFERROR(VLOOKUP($A129,'L4'!$A:$E,COLUMN(B128),FALSE),
                    IFERROR(VLOOKUP($A129,WFD!$A:$E,COLUMN(B128),FALSE),
                        IFERROR(VLOOKUP($A129,ARDT!$A:$E,COLUMN(B128),FALSE),
                            IFERROR(VLOOKUP($A129,ARAMCO!$A:$E,COLUMN(B128),FALSE),
                                IFERROR(VLOOKUP($A129,HALLIBURTON!$A:$E,COLUMN(B128),FALSE),
                                    VLOOKUP($A129,Hal_Regional!$A:$E,COLUMN(B128),FALSE)
                                )
                            )
                        )
                    )
                )
            )
        )
    ),
    "Not Found"
)</f>
        <v>Not Found</v>
      </c>
      <c r="C129" s="60" t="str">
        <f t="shared" si="5"/>
        <v>Not Found</v>
      </c>
      <c r="D129" s="60" t="str">
        <f>IFERROR(
    IFERROR(VLOOKUP($A129,LSTK!$A:$E,COLUMN(D128)-1,FALSE),
        IFERROR(VLOOKUP($A129,UR!$A:$E,COLUMN(D128)-1,FALSE),
            IFERROR(VLOOKUP($A129,'L3'!$A:$E,COLUMN(D128)-1,FALSE),
                IFERROR(VLOOKUP($A129,'L4'!$A:$E,COLUMN(D128)-1,FALSE),
                    IFERROR(VLOOKUP($A129,WFD!$A:$E,COLUMN(D128)-1,FALSE),
                        IFERROR(VLOOKUP($A129,ARDT!$A:$E,COLUMN(D128)-1,FALSE),
                            IFERROR(VLOOKUP($A129,ARAMCO!$A:$E,COLUMN(D128)-1,FALSE),
                                IFERROR(VLOOKUP($A129,HALLIBURTON!$A:$E,COLUMN(D128)-1,FALSE),
                                    VLOOKUP($A129,Hal_Regional!$A:$E,COLUMN(D128)-1,FALSE)
                                )
                            )
                        )
                    )
                )
            )
        )
    ),
    "Not Found"
)</f>
        <v>Not Found</v>
      </c>
      <c r="E129" s="60" t="str">
        <f>IFERROR(
    IFERROR(VLOOKUP($A129,LSTK!$A:$E,COLUMN(E128)-1,FALSE),
        IFERROR(VLOOKUP($A129,UR!$A:$E,COLUMN(E128)-1,FALSE),
            IFERROR(VLOOKUP($A129,'L3'!$A:$E,COLUMN(E128)-1,FALSE),
                IFERROR(VLOOKUP($A129,'L4'!$A:$E,COLUMN(E128)-1,FALSE),
                    IFERROR(VLOOKUP($A129,WFD!$A:$E,COLUMN(E128)-1,FALSE),
                        IFERROR(VLOOKUP($A129,ARDT!$A:$E,COLUMN(E128)-1,FALSE),
                            IFERROR(VLOOKUP($A129,ARAMCO!$A:$E,COLUMN(E128)-1,FALSE),
                                IFERROR(VLOOKUP($A129,HALLIBURTON!$A:$E,COLUMN(E128)-1,FALSE),
                                    VLOOKUP($A129,Hal_Regional!$A:$E,COLUMN(E128)-1,FALSE)
                                )
                            )
                        )
                    )
                )
            )
        )
    ),
    "Not Found"
)</f>
        <v>Not Found</v>
      </c>
      <c r="F129" s="60" t="str">
        <f>IFERROR(
    IFERROR(VLOOKUP($A129,LSTK!$A:$E,COLUMN(F128)-1,FALSE),
        IFERROR(VLOOKUP($A129,UR!$A:$E,COLUMN(F128)-1,FALSE),
            IFERROR(VLOOKUP($A129,'L3'!$A:$E,COLUMN(F128)-1,FALSE),
                IFERROR(VLOOKUP($A129,'L4'!$A:$E,COLUMN(F128)-1,FALSE),
                    IFERROR(VLOOKUP($A129,WFD!$A:$E,COLUMN(F128)-1,FALSE),
                        IFERROR(VLOOKUP($A129,ARDT!$A:$E,COLUMN(F128)-1,FALSE),
                            IFERROR(VLOOKUP($A129,ARAMCO!$A:$E,COLUMN(F128)-1,FALSE),
                                IFERROR(VLOOKUP($A129,HALLIBURTON!$A:$E,COLUMN(F128)-1,FALSE),
                                    VLOOKUP($A129,Hal_Regional!$A:$E,COLUMN(F128)-1,FALSE)
                                )
                            )
                        )
                    )
                )
            )
        )
    ),
    "Not Found"
)</f>
        <v>Not Found</v>
      </c>
    </row>
    <row r="130" spans="2:6" x14ac:dyDescent="0.25">
      <c r="B130" s="60" t="str">
        <f>IFERROR(
    IFERROR(VLOOKUP($A130,LSTK!$A:$E,COLUMN(B129),FALSE),
        IFERROR(VLOOKUP($A130,UR!$A:$E,COLUMN(B129),FALSE),
            IFERROR(VLOOKUP($A130,'L3'!$A:$E,COLUMN(B129),FALSE),
                IFERROR(VLOOKUP($A130,'L4'!$A:$E,COLUMN(B129),FALSE),
                    IFERROR(VLOOKUP($A130,WFD!$A:$E,COLUMN(B129),FALSE),
                        IFERROR(VLOOKUP($A130,ARDT!$A:$E,COLUMN(B129),FALSE),
                            IFERROR(VLOOKUP($A130,ARAMCO!$A:$E,COLUMN(B129),FALSE),
                                IFERROR(VLOOKUP($A130,HALLIBURTON!$A:$E,COLUMN(B129),FALSE),
                                    VLOOKUP($A130,Hal_Regional!$A:$E,COLUMN(B129),FALSE)
                                )
                            )
                        )
                    )
                )
            )
        )
    ),
    "Not Found"
)</f>
        <v>Not Found</v>
      </c>
      <c r="C130" s="60" t="str">
        <f t="shared" si="5"/>
        <v>Not Found</v>
      </c>
      <c r="D130" s="60" t="str">
        <f>IFERROR(
    IFERROR(VLOOKUP($A130,LSTK!$A:$E,COLUMN(D129)-1,FALSE),
        IFERROR(VLOOKUP($A130,UR!$A:$E,COLUMN(D129)-1,FALSE),
            IFERROR(VLOOKUP($A130,'L3'!$A:$E,COLUMN(D129)-1,FALSE),
                IFERROR(VLOOKUP($A130,'L4'!$A:$E,COLUMN(D129)-1,FALSE),
                    IFERROR(VLOOKUP($A130,WFD!$A:$E,COLUMN(D129)-1,FALSE),
                        IFERROR(VLOOKUP($A130,ARDT!$A:$E,COLUMN(D129)-1,FALSE),
                            IFERROR(VLOOKUP($A130,ARAMCO!$A:$E,COLUMN(D129)-1,FALSE),
                                IFERROR(VLOOKUP($A130,HALLIBURTON!$A:$E,COLUMN(D129)-1,FALSE),
                                    VLOOKUP($A130,Hal_Regional!$A:$E,COLUMN(D129)-1,FALSE)
                                )
                            )
                        )
                    )
                )
            )
        )
    ),
    "Not Found"
)</f>
        <v>Not Found</v>
      </c>
      <c r="E130" s="60" t="str">
        <f>IFERROR(
    IFERROR(VLOOKUP($A130,LSTK!$A:$E,COLUMN(E129)-1,FALSE),
        IFERROR(VLOOKUP($A130,UR!$A:$E,COLUMN(E129)-1,FALSE),
            IFERROR(VLOOKUP($A130,'L3'!$A:$E,COLUMN(E129)-1,FALSE),
                IFERROR(VLOOKUP($A130,'L4'!$A:$E,COLUMN(E129)-1,FALSE),
                    IFERROR(VLOOKUP($A130,WFD!$A:$E,COLUMN(E129)-1,FALSE),
                        IFERROR(VLOOKUP($A130,ARDT!$A:$E,COLUMN(E129)-1,FALSE),
                            IFERROR(VLOOKUP($A130,ARAMCO!$A:$E,COLUMN(E129)-1,FALSE),
                                IFERROR(VLOOKUP($A130,HALLIBURTON!$A:$E,COLUMN(E129)-1,FALSE),
                                    VLOOKUP($A130,Hal_Regional!$A:$E,COLUMN(E129)-1,FALSE)
                                )
                            )
                        )
                    )
                )
            )
        )
    ),
    "Not Found"
)</f>
        <v>Not Found</v>
      </c>
      <c r="F130" s="60" t="str">
        <f>IFERROR(
    IFERROR(VLOOKUP($A130,LSTK!$A:$E,COLUMN(F129)-1,FALSE),
        IFERROR(VLOOKUP($A130,UR!$A:$E,COLUMN(F129)-1,FALSE),
            IFERROR(VLOOKUP($A130,'L3'!$A:$E,COLUMN(F129)-1,FALSE),
                IFERROR(VLOOKUP($A130,'L4'!$A:$E,COLUMN(F129)-1,FALSE),
                    IFERROR(VLOOKUP($A130,WFD!$A:$E,COLUMN(F129)-1,FALSE),
                        IFERROR(VLOOKUP($A130,ARDT!$A:$E,COLUMN(F129)-1,FALSE),
                            IFERROR(VLOOKUP($A130,ARAMCO!$A:$E,COLUMN(F129)-1,FALSE),
                                IFERROR(VLOOKUP($A130,HALLIBURTON!$A:$E,COLUMN(F129)-1,FALSE),
                                    VLOOKUP($A130,Hal_Regional!$A:$E,COLUMN(F129)-1,FALSE)
                                )
                            )
                        )
                    )
                )
            )
        )
    ),
    "Not Found"
)</f>
        <v>Not Found</v>
      </c>
    </row>
    <row r="131" spans="2:6" x14ac:dyDescent="0.25">
      <c r="B131" s="60" t="str">
        <f>IFERROR(
    IFERROR(VLOOKUP($A131,LSTK!$A:$E,COLUMN(B130),FALSE),
        IFERROR(VLOOKUP($A131,UR!$A:$E,COLUMN(B130),FALSE),
            IFERROR(VLOOKUP($A131,'L3'!$A:$E,COLUMN(B130),FALSE),
                IFERROR(VLOOKUP($A131,'L4'!$A:$E,COLUMN(B130),FALSE),
                    IFERROR(VLOOKUP($A131,WFD!$A:$E,COLUMN(B130),FALSE),
                        IFERROR(VLOOKUP($A131,ARDT!$A:$E,COLUMN(B130),FALSE),
                            IFERROR(VLOOKUP($A131,ARAMCO!$A:$E,COLUMN(B130),FALSE),
                                IFERROR(VLOOKUP($A131,HALLIBURTON!$A:$E,COLUMN(B130),FALSE),
                                    VLOOKUP($A131,Hal_Regional!$A:$E,COLUMN(B130),FALSE)
                                )
                            )
                        )
                    )
                )
            )
        )
    ),
    "Not Found"
)</f>
        <v>Not Found</v>
      </c>
      <c r="C131" s="60" t="str">
        <f t="shared" si="5"/>
        <v>Not Found</v>
      </c>
      <c r="D131" s="60" t="str">
        <f>IFERROR(
    IFERROR(VLOOKUP($A131,LSTK!$A:$E,COLUMN(D130)-1,FALSE),
        IFERROR(VLOOKUP($A131,UR!$A:$E,COLUMN(D130)-1,FALSE),
            IFERROR(VLOOKUP($A131,'L3'!$A:$E,COLUMN(D130)-1,FALSE),
                IFERROR(VLOOKUP($A131,'L4'!$A:$E,COLUMN(D130)-1,FALSE),
                    IFERROR(VLOOKUP($A131,WFD!$A:$E,COLUMN(D130)-1,FALSE),
                        IFERROR(VLOOKUP($A131,ARDT!$A:$E,COLUMN(D130)-1,FALSE),
                            IFERROR(VLOOKUP($A131,ARAMCO!$A:$E,COLUMN(D130)-1,FALSE),
                                IFERROR(VLOOKUP($A131,HALLIBURTON!$A:$E,COLUMN(D130)-1,FALSE),
                                    VLOOKUP($A131,Hal_Regional!$A:$E,COLUMN(D130)-1,FALSE)
                                )
                            )
                        )
                    )
                )
            )
        )
    ),
    "Not Found"
)</f>
        <v>Not Found</v>
      </c>
      <c r="E131" s="60" t="str">
        <f>IFERROR(
    IFERROR(VLOOKUP($A131,LSTK!$A:$E,COLUMN(E130)-1,FALSE),
        IFERROR(VLOOKUP($A131,UR!$A:$E,COLUMN(E130)-1,FALSE),
            IFERROR(VLOOKUP($A131,'L3'!$A:$E,COLUMN(E130)-1,FALSE),
                IFERROR(VLOOKUP($A131,'L4'!$A:$E,COLUMN(E130)-1,FALSE),
                    IFERROR(VLOOKUP($A131,WFD!$A:$E,COLUMN(E130)-1,FALSE),
                        IFERROR(VLOOKUP($A131,ARDT!$A:$E,COLUMN(E130)-1,FALSE),
                            IFERROR(VLOOKUP($A131,ARAMCO!$A:$E,COLUMN(E130)-1,FALSE),
                                IFERROR(VLOOKUP($A131,HALLIBURTON!$A:$E,COLUMN(E130)-1,FALSE),
                                    VLOOKUP($A131,Hal_Regional!$A:$E,COLUMN(E130)-1,FALSE)
                                )
                            )
                        )
                    )
                )
            )
        )
    ),
    "Not Found"
)</f>
        <v>Not Found</v>
      </c>
      <c r="F131" s="60" t="str">
        <f>IFERROR(
    IFERROR(VLOOKUP($A131,LSTK!$A:$E,COLUMN(F130)-1,FALSE),
        IFERROR(VLOOKUP($A131,UR!$A:$E,COLUMN(F130)-1,FALSE),
            IFERROR(VLOOKUP($A131,'L3'!$A:$E,COLUMN(F130)-1,FALSE),
                IFERROR(VLOOKUP($A131,'L4'!$A:$E,COLUMN(F130)-1,FALSE),
                    IFERROR(VLOOKUP($A131,WFD!$A:$E,COLUMN(F130)-1,FALSE),
                        IFERROR(VLOOKUP($A131,ARDT!$A:$E,COLUMN(F130)-1,FALSE),
                            IFERROR(VLOOKUP($A131,ARAMCO!$A:$E,COLUMN(F130)-1,FALSE),
                                IFERROR(VLOOKUP($A131,HALLIBURTON!$A:$E,COLUMN(F130)-1,FALSE),
                                    VLOOKUP($A131,Hal_Regional!$A:$E,COLUMN(F130)-1,FALSE)
                                )
                            )
                        )
                    )
                )
            )
        )
    ),
    "Not Found"
)</f>
        <v>Not Found</v>
      </c>
    </row>
    <row r="132" spans="2:6" x14ac:dyDescent="0.25">
      <c r="B132" s="60" t="str">
        <f>IFERROR(
    IFERROR(VLOOKUP($A132,LSTK!$A:$E,COLUMN(B131),FALSE),
        IFERROR(VLOOKUP($A132,UR!$A:$E,COLUMN(B131),FALSE),
            IFERROR(VLOOKUP($A132,'L3'!$A:$E,COLUMN(B131),FALSE),
                IFERROR(VLOOKUP($A132,'L4'!$A:$E,COLUMN(B131),FALSE),
                    IFERROR(VLOOKUP($A132,WFD!$A:$E,COLUMN(B131),FALSE),
                        IFERROR(VLOOKUP($A132,ARDT!$A:$E,COLUMN(B131),FALSE),
                            IFERROR(VLOOKUP($A132,ARAMCO!$A:$E,COLUMN(B131),FALSE),
                                IFERROR(VLOOKUP($A132,HALLIBURTON!$A:$E,COLUMN(B131),FALSE),
                                    VLOOKUP($A132,Hal_Regional!$A:$E,COLUMN(B131),FALSE)
                                )
                            )
                        )
                    )
                )
            )
        )
    ),
    "Not Found"
)</f>
        <v>Not Found</v>
      </c>
      <c r="C132" s="60" t="str">
        <f t="shared" si="5"/>
        <v>Not Found</v>
      </c>
      <c r="D132" s="60" t="str">
        <f>IFERROR(
    IFERROR(VLOOKUP($A132,LSTK!$A:$E,COLUMN(D131)-1,FALSE),
        IFERROR(VLOOKUP($A132,UR!$A:$E,COLUMN(D131)-1,FALSE),
            IFERROR(VLOOKUP($A132,'L3'!$A:$E,COLUMN(D131)-1,FALSE),
                IFERROR(VLOOKUP($A132,'L4'!$A:$E,COLUMN(D131)-1,FALSE),
                    IFERROR(VLOOKUP($A132,WFD!$A:$E,COLUMN(D131)-1,FALSE),
                        IFERROR(VLOOKUP($A132,ARDT!$A:$E,COLUMN(D131)-1,FALSE),
                            IFERROR(VLOOKUP($A132,ARAMCO!$A:$E,COLUMN(D131)-1,FALSE),
                                IFERROR(VLOOKUP($A132,HALLIBURTON!$A:$E,COLUMN(D131)-1,FALSE),
                                    VLOOKUP($A132,Hal_Regional!$A:$E,COLUMN(D131)-1,FALSE)
                                )
                            )
                        )
                    )
                )
            )
        )
    ),
    "Not Found"
)</f>
        <v>Not Found</v>
      </c>
      <c r="E132" s="60" t="str">
        <f>IFERROR(
    IFERROR(VLOOKUP($A132,LSTK!$A:$E,COLUMN(E131)-1,FALSE),
        IFERROR(VLOOKUP($A132,UR!$A:$E,COLUMN(E131)-1,FALSE),
            IFERROR(VLOOKUP($A132,'L3'!$A:$E,COLUMN(E131)-1,FALSE),
                IFERROR(VLOOKUP($A132,'L4'!$A:$E,COLUMN(E131)-1,FALSE),
                    IFERROR(VLOOKUP($A132,WFD!$A:$E,COLUMN(E131)-1,FALSE),
                        IFERROR(VLOOKUP($A132,ARDT!$A:$E,COLUMN(E131)-1,FALSE),
                            IFERROR(VLOOKUP($A132,ARAMCO!$A:$E,COLUMN(E131)-1,FALSE),
                                IFERROR(VLOOKUP($A132,HALLIBURTON!$A:$E,COLUMN(E131)-1,FALSE),
                                    VLOOKUP($A132,Hal_Regional!$A:$E,COLUMN(E131)-1,FALSE)
                                )
                            )
                        )
                    )
                )
            )
        )
    ),
    "Not Found"
)</f>
        <v>Not Found</v>
      </c>
      <c r="F132" s="60" t="str">
        <f>IFERROR(
    IFERROR(VLOOKUP($A132,LSTK!$A:$E,COLUMN(F131)-1,FALSE),
        IFERROR(VLOOKUP($A132,UR!$A:$E,COLUMN(F131)-1,FALSE),
            IFERROR(VLOOKUP($A132,'L3'!$A:$E,COLUMN(F131)-1,FALSE),
                IFERROR(VLOOKUP($A132,'L4'!$A:$E,COLUMN(F131)-1,FALSE),
                    IFERROR(VLOOKUP($A132,WFD!$A:$E,COLUMN(F131)-1,FALSE),
                        IFERROR(VLOOKUP($A132,ARDT!$A:$E,COLUMN(F131)-1,FALSE),
                            IFERROR(VLOOKUP($A132,ARAMCO!$A:$E,COLUMN(F131)-1,FALSE),
                                IFERROR(VLOOKUP($A132,HALLIBURTON!$A:$E,COLUMN(F131)-1,FALSE),
                                    VLOOKUP($A132,Hal_Regional!$A:$E,COLUMN(F131)-1,FALSE)
                                )
                            )
                        )
                    )
                )
            )
        )
    ),
    "Not Found"
)</f>
        <v>Not Found</v>
      </c>
    </row>
    <row r="133" spans="2:6" x14ac:dyDescent="0.25">
      <c r="B133" s="60" t="str">
        <f>IFERROR(
    IFERROR(VLOOKUP($A133,LSTK!$A:$E,COLUMN(B132),FALSE),
        IFERROR(VLOOKUP($A133,UR!$A:$E,COLUMN(B132),FALSE),
            IFERROR(VLOOKUP($A133,'L3'!$A:$E,COLUMN(B132),FALSE),
                IFERROR(VLOOKUP($A133,'L4'!$A:$E,COLUMN(B132),FALSE),
                    IFERROR(VLOOKUP($A133,WFD!$A:$E,COLUMN(B132),FALSE),
                        IFERROR(VLOOKUP($A133,ARDT!$A:$E,COLUMN(B132),FALSE),
                            IFERROR(VLOOKUP($A133,ARAMCO!$A:$E,COLUMN(B132),FALSE),
                                IFERROR(VLOOKUP($A133,HALLIBURTON!$A:$E,COLUMN(B132),FALSE),
                                    VLOOKUP($A133,Hal_Regional!$A:$E,COLUMN(B132),FALSE)
                                )
                            )
                        )
                    )
                )
            )
        )
    ),
    "Not Found"
)</f>
        <v>Not Found</v>
      </c>
      <c r="C133" s="60" t="str">
        <f t="shared" si="5"/>
        <v>Not Found</v>
      </c>
      <c r="D133" s="60" t="str">
        <f>IFERROR(
    IFERROR(VLOOKUP($A133,LSTK!$A:$E,COLUMN(D132)-1,FALSE),
        IFERROR(VLOOKUP($A133,UR!$A:$E,COLUMN(D132)-1,FALSE),
            IFERROR(VLOOKUP($A133,'L3'!$A:$E,COLUMN(D132)-1,FALSE),
                IFERROR(VLOOKUP($A133,'L4'!$A:$E,COLUMN(D132)-1,FALSE),
                    IFERROR(VLOOKUP($A133,WFD!$A:$E,COLUMN(D132)-1,FALSE),
                        IFERROR(VLOOKUP($A133,ARDT!$A:$E,COLUMN(D132)-1,FALSE),
                            IFERROR(VLOOKUP($A133,ARAMCO!$A:$E,COLUMN(D132)-1,FALSE),
                                IFERROR(VLOOKUP($A133,HALLIBURTON!$A:$E,COLUMN(D132)-1,FALSE),
                                    VLOOKUP($A133,Hal_Regional!$A:$E,COLUMN(D132)-1,FALSE)
                                )
                            )
                        )
                    )
                )
            )
        )
    ),
    "Not Found"
)</f>
        <v>Not Found</v>
      </c>
      <c r="E133" s="60" t="str">
        <f>IFERROR(
    IFERROR(VLOOKUP($A133,LSTK!$A:$E,COLUMN(E132)-1,FALSE),
        IFERROR(VLOOKUP($A133,UR!$A:$E,COLUMN(E132)-1,FALSE),
            IFERROR(VLOOKUP($A133,'L3'!$A:$E,COLUMN(E132)-1,FALSE),
                IFERROR(VLOOKUP($A133,'L4'!$A:$E,COLUMN(E132)-1,FALSE),
                    IFERROR(VLOOKUP($A133,WFD!$A:$E,COLUMN(E132)-1,FALSE),
                        IFERROR(VLOOKUP($A133,ARDT!$A:$E,COLUMN(E132)-1,FALSE),
                            IFERROR(VLOOKUP($A133,ARAMCO!$A:$E,COLUMN(E132)-1,FALSE),
                                IFERROR(VLOOKUP($A133,HALLIBURTON!$A:$E,COLUMN(E132)-1,FALSE),
                                    VLOOKUP($A133,Hal_Regional!$A:$E,COLUMN(E132)-1,FALSE)
                                )
                            )
                        )
                    )
                )
            )
        )
    ),
    "Not Found"
)</f>
        <v>Not Found</v>
      </c>
      <c r="F133" s="60" t="str">
        <f>IFERROR(
    IFERROR(VLOOKUP($A133,LSTK!$A:$E,COLUMN(F132)-1,FALSE),
        IFERROR(VLOOKUP($A133,UR!$A:$E,COLUMN(F132)-1,FALSE),
            IFERROR(VLOOKUP($A133,'L3'!$A:$E,COLUMN(F132)-1,FALSE),
                IFERROR(VLOOKUP($A133,'L4'!$A:$E,COLUMN(F132)-1,FALSE),
                    IFERROR(VLOOKUP($A133,WFD!$A:$E,COLUMN(F132)-1,FALSE),
                        IFERROR(VLOOKUP($A133,ARDT!$A:$E,COLUMN(F132)-1,FALSE),
                            IFERROR(VLOOKUP($A133,ARAMCO!$A:$E,COLUMN(F132)-1,FALSE),
                                IFERROR(VLOOKUP($A133,HALLIBURTON!$A:$E,COLUMN(F132)-1,FALSE),
                                    VLOOKUP($A133,Hal_Regional!$A:$E,COLUMN(F132)-1,FALSE)
                                )
                            )
                        )
                    )
                )
            )
        )
    ),
    "Not Found"
)</f>
        <v>Not Found</v>
      </c>
    </row>
    <row r="134" spans="2:6" x14ac:dyDescent="0.25">
      <c r="B134" s="60" t="str">
        <f>IFERROR(
    IFERROR(VLOOKUP($A134,LSTK!$A:$E,COLUMN(B133),FALSE),
        IFERROR(VLOOKUP($A134,UR!$A:$E,COLUMN(B133),FALSE),
            IFERROR(VLOOKUP($A134,'L3'!$A:$E,COLUMN(B133),FALSE),
                IFERROR(VLOOKUP($A134,'L4'!$A:$E,COLUMN(B133),FALSE),
                    IFERROR(VLOOKUP($A134,WFD!$A:$E,COLUMN(B133),FALSE),
                        IFERROR(VLOOKUP($A134,ARDT!$A:$E,COLUMN(B133),FALSE),
                            IFERROR(VLOOKUP($A134,ARAMCO!$A:$E,COLUMN(B133),FALSE),
                                IFERROR(VLOOKUP($A134,HALLIBURTON!$A:$E,COLUMN(B133),FALSE),
                                    VLOOKUP($A134,Hal_Regional!$A:$E,COLUMN(B133),FALSE)
                                )
                            )
                        )
                    )
                )
            )
        )
    ),
    "Not Found"
)</f>
        <v>Not Found</v>
      </c>
      <c r="C134" s="60" t="str">
        <f t="shared" si="5"/>
        <v>Not Found</v>
      </c>
      <c r="D134" s="60" t="str">
        <f>IFERROR(
    IFERROR(VLOOKUP($A134,LSTK!$A:$E,COLUMN(D133)-1,FALSE),
        IFERROR(VLOOKUP($A134,UR!$A:$E,COLUMN(D133)-1,FALSE),
            IFERROR(VLOOKUP($A134,'L3'!$A:$E,COLUMN(D133)-1,FALSE),
                IFERROR(VLOOKUP($A134,'L4'!$A:$E,COLUMN(D133)-1,FALSE),
                    IFERROR(VLOOKUP($A134,WFD!$A:$E,COLUMN(D133)-1,FALSE),
                        IFERROR(VLOOKUP($A134,ARDT!$A:$E,COLUMN(D133)-1,FALSE),
                            IFERROR(VLOOKUP($A134,ARAMCO!$A:$E,COLUMN(D133)-1,FALSE),
                                IFERROR(VLOOKUP($A134,HALLIBURTON!$A:$E,COLUMN(D133)-1,FALSE),
                                    VLOOKUP($A134,Hal_Regional!$A:$E,COLUMN(D133)-1,FALSE)
                                )
                            )
                        )
                    )
                )
            )
        )
    ),
    "Not Found"
)</f>
        <v>Not Found</v>
      </c>
      <c r="E134" s="60" t="str">
        <f>IFERROR(
    IFERROR(VLOOKUP($A134,LSTK!$A:$E,COLUMN(E133)-1,FALSE),
        IFERROR(VLOOKUP($A134,UR!$A:$E,COLUMN(E133)-1,FALSE),
            IFERROR(VLOOKUP($A134,'L3'!$A:$E,COLUMN(E133)-1,FALSE),
                IFERROR(VLOOKUP($A134,'L4'!$A:$E,COLUMN(E133)-1,FALSE),
                    IFERROR(VLOOKUP($A134,WFD!$A:$E,COLUMN(E133)-1,FALSE),
                        IFERROR(VLOOKUP($A134,ARDT!$A:$E,COLUMN(E133)-1,FALSE),
                            IFERROR(VLOOKUP($A134,ARAMCO!$A:$E,COLUMN(E133)-1,FALSE),
                                IFERROR(VLOOKUP($A134,HALLIBURTON!$A:$E,COLUMN(E133)-1,FALSE),
                                    VLOOKUP($A134,Hal_Regional!$A:$E,COLUMN(E133)-1,FALSE)
                                )
                            )
                        )
                    )
                )
            )
        )
    ),
    "Not Found"
)</f>
        <v>Not Found</v>
      </c>
      <c r="F134" s="60" t="str">
        <f>IFERROR(
    IFERROR(VLOOKUP($A134,LSTK!$A:$E,COLUMN(F133)-1,FALSE),
        IFERROR(VLOOKUP($A134,UR!$A:$E,COLUMN(F133)-1,FALSE),
            IFERROR(VLOOKUP($A134,'L3'!$A:$E,COLUMN(F133)-1,FALSE),
                IFERROR(VLOOKUP($A134,'L4'!$A:$E,COLUMN(F133)-1,FALSE),
                    IFERROR(VLOOKUP($A134,WFD!$A:$E,COLUMN(F133)-1,FALSE),
                        IFERROR(VLOOKUP($A134,ARDT!$A:$E,COLUMN(F133)-1,FALSE),
                            IFERROR(VLOOKUP($A134,ARAMCO!$A:$E,COLUMN(F133)-1,FALSE),
                                IFERROR(VLOOKUP($A134,HALLIBURTON!$A:$E,COLUMN(F133)-1,FALSE),
                                    VLOOKUP($A134,Hal_Regional!$A:$E,COLUMN(F133)-1,FALSE)
                                )
                            )
                        )
                    )
                )
            )
        )
    ),
    "Not Found"
)</f>
        <v>Not Found</v>
      </c>
    </row>
    <row r="135" spans="2:6" x14ac:dyDescent="0.25">
      <c r="B135" s="60" t="str">
        <f>IFERROR(
    IFERROR(VLOOKUP($A135,LSTK!$A:$E,COLUMN(B134),FALSE),
        IFERROR(VLOOKUP($A135,UR!$A:$E,COLUMN(B134),FALSE),
            IFERROR(VLOOKUP($A135,'L3'!$A:$E,COLUMN(B134),FALSE),
                IFERROR(VLOOKUP($A135,'L4'!$A:$E,COLUMN(B134),FALSE),
                    IFERROR(VLOOKUP($A135,WFD!$A:$E,COLUMN(B134),FALSE),
                        IFERROR(VLOOKUP($A135,ARDT!$A:$E,COLUMN(B134),FALSE),
                            IFERROR(VLOOKUP($A135,ARAMCO!$A:$E,COLUMN(B134),FALSE),
                                IFERROR(VLOOKUP($A135,HALLIBURTON!$A:$E,COLUMN(B134),FALSE),
                                    VLOOKUP($A135,Hal_Regional!$A:$E,COLUMN(B134),FALSE)
                                )
                            )
                        )
                    )
                )
            )
        )
    ),
    "Not Found"
)</f>
        <v>Not Found</v>
      </c>
      <c r="C135" s="60" t="str">
        <f t="shared" si="5"/>
        <v>Not Found</v>
      </c>
      <c r="D135" s="60" t="str">
        <f>IFERROR(
    IFERROR(VLOOKUP($A135,LSTK!$A:$E,COLUMN(D134)-1,FALSE),
        IFERROR(VLOOKUP($A135,UR!$A:$E,COLUMN(D134)-1,FALSE),
            IFERROR(VLOOKUP($A135,'L3'!$A:$E,COLUMN(D134)-1,FALSE),
                IFERROR(VLOOKUP($A135,'L4'!$A:$E,COLUMN(D134)-1,FALSE),
                    IFERROR(VLOOKUP($A135,WFD!$A:$E,COLUMN(D134)-1,FALSE),
                        IFERROR(VLOOKUP($A135,ARDT!$A:$E,COLUMN(D134)-1,FALSE),
                            IFERROR(VLOOKUP($A135,ARAMCO!$A:$E,COLUMN(D134)-1,FALSE),
                                IFERROR(VLOOKUP($A135,HALLIBURTON!$A:$E,COLUMN(D134)-1,FALSE),
                                    VLOOKUP($A135,Hal_Regional!$A:$E,COLUMN(D134)-1,FALSE)
                                )
                            )
                        )
                    )
                )
            )
        )
    ),
    "Not Found"
)</f>
        <v>Not Found</v>
      </c>
      <c r="E135" s="60" t="str">
        <f>IFERROR(
    IFERROR(VLOOKUP($A135,LSTK!$A:$E,COLUMN(E134)-1,FALSE),
        IFERROR(VLOOKUP($A135,UR!$A:$E,COLUMN(E134)-1,FALSE),
            IFERROR(VLOOKUP($A135,'L3'!$A:$E,COLUMN(E134)-1,FALSE),
                IFERROR(VLOOKUP($A135,'L4'!$A:$E,COLUMN(E134)-1,FALSE),
                    IFERROR(VLOOKUP($A135,WFD!$A:$E,COLUMN(E134)-1,FALSE),
                        IFERROR(VLOOKUP($A135,ARDT!$A:$E,COLUMN(E134)-1,FALSE),
                            IFERROR(VLOOKUP($A135,ARAMCO!$A:$E,COLUMN(E134)-1,FALSE),
                                IFERROR(VLOOKUP($A135,HALLIBURTON!$A:$E,COLUMN(E134)-1,FALSE),
                                    VLOOKUP($A135,Hal_Regional!$A:$E,COLUMN(E134)-1,FALSE)
                                )
                            )
                        )
                    )
                )
            )
        )
    ),
    "Not Found"
)</f>
        <v>Not Found</v>
      </c>
      <c r="F135" s="60" t="str">
        <f>IFERROR(
    IFERROR(VLOOKUP($A135,LSTK!$A:$E,COLUMN(F134)-1,FALSE),
        IFERROR(VLOOKUP($A135,UR!$A:$E,COLUMN(F134)-1,FALSE),
            IFERROR(VLOOKUP($A135,'L3'!$A:$E,COLUMN(F134)-1,FALSE),
                IFERROR(VLOOKUP($A135,'L4'!$A:$E,COLUMN(F134)-1,FALSE),
                    IFERROR(VLOOKUP($A135,WFD!$A:$E,COLUMN(F134)-1,FALSE),
                        IFERROR(VLOOKUP($A135,ARDT!$A:$E,COLUMN(F134)-1,FALSE),
                            IFERROR(VLOOKUP($A135,ARAMCO!$A:$E,COLUMN(F134)-1,FALSE),
                                IFERROR(VLOOKUP($A135,HALLIBURTON!$A:$E,COLUMN(F134)-1,FALSE),
                                    VLOOKUP($A135,Hal_Regional!$A:$E,COLUMN(F134)-1,FALSE)
                                )
                            )
                        )
                    )
                )
            )
        )
    ),
    "Not Found"
)</f>
        <v>Not Found</v>
      </c>
    </row>
    <row r="136" spans="2:6" x14ac:dyDescent="0.25">
      <c r="B136" s="60" t="str">
        <f>IFERROR(
    IFERROR(VLOOKUP($A136,LSTK!$A:$E,COLUMN(B135),FALSE),
        IFERROR(VLOOKUP($A136,UR!$A:$E,COLUMN(B135),FALSE),
            IFERROR(VLOOKUP($A136,'L3'!$A:$E,COLUMN(B135),FALSE),
                IFERROR(VLOOKUP($A136,'L4'!$A:$E,COLUMN(B135),FALSE),
                    IFERROR(VLOOKUP($A136,WFD!$A:$E,COLUMN(B135),FALSE),
                        IFERROR(VLOOKUP($A136,ARDT!$A:$E,COLUMN(B135),FALSE),
                            IFERROR(VLOOKUP($A136,ARAMCO!$A:$E,COLUMN(B135),FALSE),
                                IFERROR(VLOOKUP($A136,HALLIBURTON!$A:$E,COLUMN(B135),FALSE),
                                    VLOOKUP($A136,Hal_Regional!$A:$E,COLUMN(B135),FALSE)
                                )
                            )
                        )
                    )
                )
            )
        )
    ),
    "Not Found"
)</f>
        <v>Not Found</v>
      </c>
      <c r="C136" s="60" t="str">
        <f t="shared" si="5"/>
        <v>Not Found</v>
      </c>
      <c r="D136" s="60" t="str">
        <f>IFERROR(
    IFERROR(VLOOKUP($A136,LSTK!$A:$E,COLUMN(D135)-1,FALSE),
        IFERROR(VLOOKUP($A136,UR!$A:$E,COLUMN(D135)-1,FALSE),
            IFERROR(VLOOKUP($A136,'L3'!$A:$E,COLUMN(D135)-1,FALSE),
                IFERROR(VLOOKUP($A136,'L4'!$A:$E,COLUMN(D135)-1,FALSE),
                    IFERROR(VLOOKUP($A136,WFD!$A:$E,COLUMN(D135)-1,FALSE),
                        IFERROR(VLOOKUP($A136,ARDT!$A:$E,COLUMN(D135)-1,FALSE),
                            IFERROR(VLOOKUP($A136,ARAMCO!$A:$E,COLUMN(D135)-1,FALSE),
                                IFERROR(VLOOKUP($A136,HALLIBURTON!$A:$E,COLUMN(D135)-1,FALSE),
                                    VLOOKUP($A136,Hal_Regional!$A:$E,COLUMN(D135)-1,FALSE)
                                )
                            )
                        )
                    )
                )
            )
        )
    ),
    "Not Found"
)</f>
        <v>Not Found</v>
      </c>
      <c r="E136" s="60" t="str">
        <f>IFERROR(
    IFERROR(VLOOKUP($A136,LSTK!$A:$E,COLUMN(E135)-1,FALSE),
        IFERROR(VLOOKUP($A136,UR!$A:$E,COLUMN(E135)-1,FALSE),
            IFERROR(VLOOKUP($A136,'L3'!$A:$E,COLUMN(E135)-1,FALSE),
                IFERROR(VLOOKUP($A136,'L4'!$A:$E,COLUMN(E135)-1,FALSE),
                    IFERROR(VLOOKUP($A136,WFD!$A:$E,COLUMN(E135)-1,FALSE),
                        IFERROR(VLOOKUP($A136,ARDT!$A:$E,COLUMN(E135)-1,FALSE),
                            IFERROR(VLOOKUP($A136,ARAMCO!$A:$E,COLUMN(E135)-1,FALSE),
                                IFERROR(VLOOKUP($A136,HALLIBURTON!$A:$E,COLUMN(E135)-1,FALSE),
                                    VLOOKUP($A136,Hal_Regional!$A:$E,COLUMN(E135)-1,FALSE)
                                )
                            )
                        )
                    )
                )
            )
        )
    ),
    "Not Found"
)</f>
        <v>Not Found</v>
      </c>
      <c r="F136" s="60" t="str">
        <f>IFERROR(
    IFERROR(VLOOKUP($A136,LSTK!$A:$E,COLUMN(F135)-1,FALSE),
        IFERROR(VLOOKUP($A136,UR!$A:$E,COLUMN(F135)-1,FALSE),
            IFERROR(VLOOKUP($A136,'L3'!$A:$E,COLUMN(F135)-1,FALSE),
                IFERROR(VLOOKUP($A136,'L4'!$A:$E,COLUMN(F135)-1,FALSE),
                    IFERROR(VLOOKUP($A136,WFD!$A:$E,COLUMN(F135)-1,FALSE),
                        IFERROR(VLOOKUP($A136,ARDT!$A:$E,COLUMN(F135)-1,FALSE),
                            IFERROR(VLOOKUP($A136,ARAMCO!$A:$E,COLUMN(F135)-1,FALSE),
                                IFERROR(VLOOKUP($A136,HALLIBURTON!$A:$E,COLUMN(F135)-1,FALSE),
                                    VLOOKUP($A136,Hal_Regional!$A:$E,COLUMN(F135)-1,FALSE)
                                )
                            )
                        )
                    )
                )
            )
        )
    ),
    "Not Found"
)</f>
        <v>Not Found</v>
      </c>
    </row>
    <row r="137" spans="2:6" x14ac:dyDescent="0.25">
      <c r="B137" s="60" t="str">
        <f>IFERROR(
    IFERROR(VLOOKUP($A137,LSTK!$A:$E,COLUMN(B136),FALSE),
        IFERROR(VLOOKUP($A137,UR!$A:$E,COLUMN(B136),FALSE),
            IFERROR(VLOOKUP($A137,'L3'!$A:$E,COLUMN(B136),FALSE),
                IFERROR(VLOOKUP($A137,'L4'!$A:$E,COLUMN(B136),FALSE),
                    IFERROR(VLOOKUP($A137,WFD!$A:$E,COLUMN(B136),FALSE),
                        IFERROR(VLOOKUP($A137,ARDT!$A:$E,COLUMN(B136),FALSE),
                            IFERROR(VLOOKUP($A137,ARAMCO!$A:$E,COLUMN(B136),FALSE),
                                IFERROR(VLOOKUP($A137,HALLIBURTON!$A:$E,COLUMN(B136),FALSE),
                                    VLOOKUP($A137,Hal_Regional!$A:$E,COLUMN(B136),FALSE)
                                )
                            )
                        )
                    )
                )
            )
        )
    ),
    "Not Found"
)</f>
        <v>Not Found</v>
      </c>
      <c r="C137" s="60" t="str">
        <f t="shared" si="5"/>
        <v>Not Found</v>
      </c>
      <c r="D137" s="60" t="str">
        <f>IFERROR(
    IFERROR(VLOOKUP($A137,LSTK!$A:$E,COLUMN(D136)-1,FALSE),
        IFERROR(VLOOKUP($A137,UR!$A:$E,COLUMN(D136)-1,FALSE),
            IFERROR(VLOOKUP($A137,'L3'!$A:$E,COLUMN(D136)-1,FALSE),
                IFERROR(VLOOKUP($A137,'L4'!$A:$E,COLUMN(D136)-1,FALSE),
                    IFERROR(VLOOKUP($A137,WFD!$A:$E,COLUMN(D136)-1,FALSE),
                        IFERROR(VLOOKUP($A137,ARDT!$A:$E,COLUMN(D136)-1,FALSE),
                            IFERROR(VLOOKUP($A137,ARAMCO!$A:$E,COLUMN(D136)-1,FALSE),
                                IFERROR(VLOOKUP($A137,HALLIBURTON!$A:$E,COLUMN(D136)-1,FALSE),
                                    VLOOKUP($A137,Hal_Regional!$A:$E,COLUMN(D136)-1,FALSE)
                                )
                            )
                        )
                    )
                )
            )
        )
    ),
    "Not Found"
)</f>
        <v>Not Found</v>
      </c>
      <c r="E137" s="60" t="str">
        <f>IFERROR(
    IFERROR(VLOOKUP($A137,LSTK!$A:$E,COLUMN(E136)-1,FALSE),
        IFERROR(VLOOKUP($A137,UR!$A:$E,COLUMN(E136)-1,FALSE),
            IFERROR(VLOOKUP($A137,'L3'!$A:$E,COLUMN(E136)-1,FALSE),
                IFERROR(VLOOKUP($A137,'L4'!$A:$E,COLUMN(E136)-1,FALSE),
                    IFERROR(VLOOKUP($A137,WFD!$A:$E,COLUMN(E136)-1,FALSE),
                        IFERROR(VLOOKUP($A137,ARDT!$A:$E,COLUMN(E136)-1,FALSE),
                            IFERROR(VLOOKUP($A137,ARAMCO!$A:$E,COLUMN(E136)-1,FALSE),
                                IFERROR(VLOOKUP($A137,HALLIBURTON!$A:$E,COLUMN(E136)-1,FALSE),
                                    VLOOKUP($A137,Hal_Regional!$A:$E,COLUMN(E136)-1,FALSE)
                                )
                            )
                        )
                    )
                )
            )
        )
    ),
    "Not Found"
)</f>
        <v>Not Found</v>
      </c>
      <c r="F137" s="60" t="str">
        <f>IFERROR(
    IFERROR(VLOOKUP($A137,LSTK!$A:$E,COLUMN(F136)-1,FALSE),
        IFERROR(VLOOKUP($A137,UR!$A:$E,COLUMN(F136)-1,FALSE),
            IFERROR(VLOOKUP($A137,'L3'!$A:$E,COLUMN(F136)-1,FALSE),
                IFERROR(VLOOKUP($A137,'L4'!$A:$E,COLUMN(F136)-1,FALSE),
                    IFERROR(VLOOKUP($A137,WFD!$A:$E,COLUMN(F136)-1,FALSE),
                        IFERROR(VLOOKUP($A137,ARDT!$A:$E,COLUMN(F136)-1,FALSE),
                            IFERROR(VLOOKUP($A137,ARAMCO!$A:$E,COLUMN(F136)-1,FALSE),
                                IFERROR(VLOOKUP($A137,HALLIBURTON!$A:$E,COLUMN(F136)-1,FALSE),
                                    VLOOKUP($A137,Hal_Regional!$A:$E,COLUMN(F136)-1,FALSE)
                                )
                            )
                        )
                    )
                )
            )
        )
    ),
    "Not Found"
)</f>
        <v>Not Found</v>
      </c>
    </row>
    <row r="138" spans="2:6" x14ac:dyDescent="0.25">
      <c r="B138" s="60" t="str">
        <f>IFERROR(
    IFERROR(VLOOKUP($A138,LSTK!$A:$E,COLUMN(B137),FALSE),
        IFERROR(VLOOKUP($A138,UR!$A:$E,COLUMN(B137),FALSE),
            IFERROR(VLOOKUP($A138,'L3'!$A:$E,COLUMN(B137),FALSE),
                IFERROR(VLOOKUP($A138,'L4'!$A:$E,COLUMN(B137),FALSE),
                    IFERROR(VLOOKUP($A138,WFD!$A:$E,COLUMN(B137),FALSE),
                        IFERROR(VLOOKUP($A138,ARDT!$A:$E,COLUMN(B137),FALSE),
                            IFERROR(VLOOKUP($A138,ARAMCO!$A:$E,COLUMN(B137),FALSE),
                                IFERROR(VLOOKUP($A138,HALLIBURTON!$A:$E,COLUMN(B137),FALSE),
                                    VLOOKUP($A138,Hal_Regional!$A:$E,COLUMN(B137),FALSE)
                                )
                            )
                        )
                    )
                )
            )
        )
    ),
    "Not Found"
)</f>
        <v>Not Found</v>
      </c>
      <c r="C138" s="60" t="str">
        <f t="shared" si="5"/>
        <v>Not Found</v>
      </c>
      <c r="D138" s="60" t="str">
        <f>IFERROR(
    IFERROR(VLOOKUP($A138,LSTK!$A:$E,COLUMN(D137)-1,FALSE),
        IFERROR(VLOOKUP($A138,UR!$A:$E,COLUMN(D137)-1,FALSE),
            IFERROR(VLOOKUP($A138,'L3'!$A:$E,COLUMN(D137)-1,FALSE),
                IFERROR(VLOOKUP($A138,'L4'!$A:$E,COLUMN(D137)-1,FALSE),
                    IFERROR(VLOOKUP($A138,WFD!$A:$E,COLUMN(D137)-1,FALSE),
                        IFERROR(VLOOKUP($A138,ARDT!$A:$E,COLUMN(D137)-1,FALSE),
                            IFERROR(VLOOKUP($A138,ARAMCO!$A:$E,COLUMN(D137)-1,FALSE),
                                IFERROR(VLOOKUP($A138,HALLIBURTON!$A:$E,COLUMN(D137)-1,FALSE),
                                    VLOOKUP($A138,Hal_Regional!$A:$E,COLUMN(D137)-1,FALSE)
                                )
                            )
                        )
                    )
                )
            )
        )
    ),
    "Not Found"
)</f>
        <v>Not Found</v>
      </c>
      <c r="E138" s="60" t="str">
        <f>IFERROR(
    IFERROR(VLOOKUP($A138,LSTK!$A:$E,COLUMN(E137)-1,FALSE),
        IFERROR(VLOOKUP($A138,UR!$A:$E,COLUMN(E137)-1,FALSE),
            IFERROR(VLOOKUP($A138,'L3'!$A:$E,COLUMN(E137)-1,FALSE),
                IFERROR(VLOOKUP($A138,'L4'!$A:$E,COLUMN(E137)-1,FALSE),
                    IFERROR(VLOOKUP($A138,WFD!$A:$E,COLUMN(E137)-1,FALSE),
                        IFERROR(VLOOKUP($A138,ARDT!$A:$E,COLUMN(E137)-1,FALSE),
                            IFERROR(VLOOKUP($A138,ARAMCO!$A:$E,COLUMN(E137)-1,FALSE),
                                IFERROR(VLOOKUP($A138,HALLIBURTON!$A:$E,COLUMN(E137)-1,FALSE),
                                    VLOOKUP($A138,Hal_Regional!$A:$E,COLUMN(E137)-1,FALSE)
                                )
                            )
                        )
                    )
                )
            )
        )
    ),
    "Not Found"
)</f>
        <v>Not Found</v>
      </c>
      <c r="F138" s="60" t="str">
        <f>IFERROR(
    IFERROR(VLOOKUP($A138,LSTK!$A:$E,COLUMN(F137)-1,FALSE),
        IFERROR(VLOOKUP($A138,UR!$A:$E,COLUMN(F137)-1,FALSE),
            IFERROR(VLOOKUP($A138,'L3'!$A:$E,COLUMN(F137)-1,FALSE),
                IFERROR(VLOOKUP($A138,'L4'!$A:$E,COLUMN(F137)-1,FALSE),
                    IFERROR(VLOOKUP($A138,WFD!$A:$E,COLUMN(F137)-1,FALSE),
                        IFERROR(VLOOKUP($A138,ARDT!$A:$E,COLUMN(F137)-1,FALSE),
                            IFERROR(VLOOKUP($A138,ARAMCO!$A:$E,COLUMN(F137)-1,FALSE),
                                IFERROR(VLOOKUP($A138,HALLIBURTON!$A:$E,COLUMN(F137)-1,FALSE),
                                    VLOOKUP($A138,Hal_Regional!$A:$E,COLUMN(F137)-1,FALSE)
                                )
                            )
                        )
                    )
                )
            )
        )
    ),
    "Not Found"
)</f>
        <v>Not Found</v>
      </c>
    </row>
    <row r="139" spans="2:6" x14ac:dyDescent="0.25">
      <c r="B139" s="60" t="str">
        <f>IFERROR(
    IFERROR(VLOOKUP($A139,LSTK!$A:$E,COLUMN(B138),FALSE),
        IFERROR(VLOOKUP($A139,UR!$A:$E,COLUMN(B138),FALSE),
            IFERROR(VLOOKUP($A139,'L3'!$A:$E,COLUMN(B138),FALSE),
                IFERROR(VLOOKUP($A139,'L4'!$A:$E,COLUMN(B138),FALSE),
                    IFERROR(VLOOKUP($A139,WFD!$A:$E,COLUMN(B138),FALSE),
                        IFERROR(VLOOKUP($A139,ARDT!$A:$E,COLUMN(B138),FALSE),
                            IFERROR(VLOOKUP($A139,ARAMCO!$A:$E,COLUMN(B138),FALSE),
                                IFERROR(VLOOKUP($A139,HALLIBURTON!$A:$E,COLUMN(B138),FALSE),
                                    VLOOKUP($A139,Hal_Regional!$A:$E,COLUMN(B138),FALSE)
                                )
                            )
                        )
                    )
                )
            )
        )
    ),
    "Not Found"
)</f>
        <v>Not Found</v>
      </c>
      <c r="C139" s="60" t="str">
        <f t="shared" si="5"/>
        <v>Not Found</v>
      </c>
      <c r="D139" s="60" t="str">
        <f>IFERROR(
    IFERROR(VLOOKUP($A139,LSTK!$A:$E,COLUMN(D138)-1,FALSE),
        IFERROR(VLOOKUP($A139,UR!$A:$E,COLUMN(D138)-1,FALSE),
            IFERROR(VLOOKUP($A139,'L3'!$A:$E,COLUMN(D138)-1,FALSE),
                IFERROR(VLOOKUP($A139,'L4'!$A:$E,COLUMN(D138)-1,FALSE),
                    IFERROR(VLOOKUP($A139,WFD!$A:$E,COLUMN(D138)-1,FALSE),
                        IFERROR(VLOOKUP($A139,ARDT!$A:$E,COLUMN(D138)-1,FALSE),
                            IFERROR(VLOOKUP($A139,ARAMCO!$A:$E,COLUMN(D138)-1,FALSE),
                                IFERROR(VLOOKUP($A139,HALLIBURTON!$A:$E,COLUMN(D138)-1,FALSE),
                                    VLOOKUP($A139,Hal_Regional!$A:$E,COLUMN(D138)-1,FALSE)
                                )
                            )
                        )
                    )
                )
            )
        )
    ),
    "Not Found"
)</f>
        <v>Not Found</v>
      </c>
      <c r="E139" s="60" t="str">
        <f>IFERROR(
    IFERROR(VLOOKUP($A139,LSTK!$A:$E,COLUMN(E138)-1,FALSE),
        IFERROR(VLOOKUP($A139,UR!$A:$E,COLUMN(E138)-1,FALSE),
            IFERROR(VLOOKUP($A139,'L3'!$A:$E,COLUMN(E138)-1,FALSE),
                IFERROR(VLOOKUP($A139,'L4'!$A:$E,COLUMN(E138)-1,FALSE),
                    IFERROR(VLOOKUP($A139,WFD!$A:$E,COLUMN(E138)-1,FALSE),
                        IFERROR(VLOOKUP($A139,ARDT!$A:$E,COLUMN(E138)-1,FALSE),
                            IFERROR(VLOOKUP($A139,ARAMCO!$A:$E,COLUMN(E138)-1,FALSE),
                                IFERROR(VLOOKUP($A139,HALLIBURTON!$A:$E,COLUMN(E138)-1,FALSE),
                                    VLOOKUP($A139,Hal_Regional!$A:$E,COLUMN(E138)-1,FALSE)
                                )
                            )
                        )
                    )
                )
            )
        )
    ),
    "Not Found"
)</f>
        <v>Not Found</v>
      </c>
      <c r="F139" s="60" t="str">
        <f>IFERROR(
    IFERROR(VLOOKUP($A139,LSTK!$A:$E,COLUMN(F138)-1,FALSE),
        IFERROR(VLOOKUP($A139,UR!$A:$E,COLUMN(F138)-1,FALSE),
            IFERROR(VLOOKUP($A139,'L3'!$A:$E,COLUMN(F138)-1,FALSE),
                IFERROR(VLOOKUP($A139,'L4'!$A:$E,COLUMN(F138)-1,FALSE),
                    IFERROR(VLOOKUP($A139,WFD!$A:$E,COLUMN(F138)-1,FALSE),
                        IFERROR(VLOOKUP($A139,ARDT!$A:$E,COLUMN(F138)-1,FALSE),
                            IFERROR(VLOOKUP($A139,ARAMCO!$A:$E,COLUMN(F138)-1,FALSE),
                                IFERROR(VLOOKUP($A139,HALLIBURTON!$A:$E,COLUMN(F138)-1,FALSE),
                                    VLOOKUP($A139,Hal_Regional!$A:$E,COLUMN(F138)-1,FALSE)
                                )
                            )
                        )
                    )
                )
            )
        )
    ),
    "Not Found"
)</f>
        <v>Not Found</v>
      </c>
    </row>
    <row r="140" spans="2:6" x14ac:dyDescent="0.25">
      <c r="B140" s="60" t="str">
        <f>IFERROR(
    IFERROR(VLOOKUP($A140,LSTK!$A:$E,COLUMN(B139),FALSE),
        IFERROR(VLOOKUP($A140,UR!$A:$E,COLUMN(B139),FALSE),
            IFERROR(VLOOKUP($A140,'L3'!$A:$E,COLUMN(B139),FALSE),
                IFERROR(VLOOKUP($A140,'L4'!$A:$E,COLUMN(B139),FALSE),
                    IFERROR(VLOOKUP($A140,WFD!$A:$E,COLUMN(B139),FALSE),
                        IFERROR(VLOOKUP($A140,ARDT!$A:$E,COLUMN(B139),FALSE),
                            IFERROR(VLOOKUP($A140,ARAMCO!$A:$E,COLUMN(B139),FALSE),
                                IFERROR(VLOOKUP($A140,HALLIBURTON!$A:$E,COLUMN(B139),FALSE),
                                    VLOOKUP($A140,Hal_Regional!$A:$E,COLUMN(B139),FALSE)
                                )
                            )
                        )
                    )
                )
            )
        )
    ),
    "Not Found"
)</f>
        <v>Not Found</v>
      </c>
      <c r="C140" s="60" t="str">
        <f t="shared" si="5"/>
        <v>Not Found</v>
      </c>
      <c r="D140" s="60" t="str">
        <f>IFERROR(
    IFERROR(VLOOKUP($A140,LSTK!$A:$E,COLUMN(D139)-1,FALSE),
        IFERROR(VLOOKUP($A140,UR!$A:$E,COLUMN(D139)-1,FALSE),
            IFERROR(VLOOKUP($A140,'L3'!$A:$E,COLUMN(D139)-1,FALSE),
                IFERROR(VLOOKUP($A140,'L4'!$A:$E,COLUMN(D139)-1,FALSE),
                    IFERROR(VLOOKUP($A140,WFD!$A:$E,COLUMN(D139)-1,FALSE),
                        IFERROR(VLOOKUP($A140,ARDT!$A:$E,COLUMN(D139)-1,FALSE),
                            IFERROR(VLOOKUP($A140,ARAMCO!$A:$E,COLUMN(D139)-1,FALSE),
                                IFERROR(VLOOKUP($A140,HALLIBURTON!$A:$E,COLUMN(D139)-1,FALSE),
                                    VLOOKUP($A140,Hal_Regional!$A:$E,COLUMN(D139)-1,FALSE)
                                )
                            )
                        )
                    )
                )
            )
        )
    ),
    "Not Found"
)</f>
        <v>Not Found</v>
      </c>
      <c r="E140" s="60" t="str">
        <f>IFERROR(
    IFERROR(VLOOKUP($A140,LSTK!$A:$E,COLUMN(E139)-1,FALSE),
        IFERROR(VLOOKUP($A140,UR!$A:$E,COLUMN(E139)-1,FALSE),
            IFERROR(VLOOKUP($A140,'L3'!$A:$E,COLUMN(E139)-1,FALSE),
                IFERROR(VLOOKUP($A140,'L4'!$A:$E,COLUMN(E139)-1,FALSE),
                    IFERROR(VLOOKUP($A140,WFD!$A:$E,COLUMN(E139)-1,FALSE),
                        IFERROR(VLOOKUP($A140,ARDT!$A:$E,COLUMN(E139)-1,FALSE),
                            IFERROR(VLOOKUP($A140,ARAMCO!$A:$E,COLUMN(E139)-1,FALSE),
                                IFERROR(VLOOKUP($A140,HALLIBURTON!$A:$E,COLUMN(E139)-1,FALSE),
                                    VLOOKUP($A140,Hal_Regional!$A:$E,COLUMN(E139)-1,FALSE)
                                )
                            )
                        )
                    )
                )
            )
        )
    ),
    "Not Found"
)</f>
        <v>Not Found</v>
      </c>
      <c r="F140" s="60" t="str">
        <f>IFERROR(
    IFERROR(VLOOKUP($A140,LSTK!$A:$E,COLUMN(F139)-1,FALSE),
        IFERROR(VLOOKUP($A140,UR!$A:$E,COLUMN(F139)-1,FALSE),
            IFERROR(VLOOKUP($A140,'L3'!$A:$E,COLUMN(F139)-1,FALSE),
                IFERROR(VLOOKUP($A140,'L4'!$A:$E,COLUMN(F139)-1,FALSE),
                    IFERROR(VLOOKUP($A140,WFD!$A:$E,COLUMN(F139)-1,FALSE),
                        IFERROR(VLOOKUP($A140,ARDT!$A:$E,COLUMN(F139)-1,FALSE),
                            IFERROR(VLOOKUP($A140,ARAMCO!$A:$E,COLUMN(F139)-1,FALSE),
                                IFERROR(VLOOKUP($A140,HALLIBURTON!$A:$E,COLUMN(F139)-1,FALSE),
                                    VLOOKUP($A140,Hal_Regional!$A:$E,COLUMN(F139)-1,FALSE)
                                )
                            )
                        )
                    )
                )
            )
        )
    ),
    "Not Found"
)</f>
        <v>Not Found</v>
      </c>
    </row>
    <row r="141" spans="2:6" x14ac:dyDescent="0.25">
      <c r="B141" s="60" t="str">
        <f>IFERROR(
    IFERROR(VLOOKUP($A141,LSTK!$A:$E,COLUMN(B140),FALSE),
        IFERROR(VLOOKUP($A141,UR!$A:$E,COLUMN(B140),FALSE),
            IFERROR(VLOOKUP($A141,'L3'!$A:$E,COLUMN(B140),FALSE),
                IFERROR(VLOOKUP($A141,'L4'!$A:$E,COLUMN(B140),FALSE),
                    IFERROR(VLOOKUP($A141,WFD!$A:$E,COLUMN(B140),FALSE),
                        IFERROR(VLOOKUP($A141,ARDT!$A:$E,COLUMN(B140),FALSE),
                            IFERROR(VLOOKUP($A141,ARAMCO!$A:$E,COLUMN(B140),FALSE),
                                IFERROR(VLOOKUP($A141,HALLIBURTON!$A:$E,COLUMN(B140),FALSE),
                                    VLOOKUP($A141,Hal_Regional!$A:$E,COLUMN(B140),FALSE)
                                )
                            )
                        )
                    )
                )
            )
        )
    ),
    "Not Found"
)</f>
        <v>Not Found</v>
      </c>
      <c r="C141" s="60" t="str">
        <f t="shared" si="5"/>
        <v>Not Found</v>
      </c>
      <c r="D141" s="60" t="str">
        <f>IFERROR(
    IFERROR(VLOOKUP($A141,LSTK!$A:$E,COLUMN(D140)-1,FALSE),
        IFERROR(VLOOKUP($A141,UR!$A:$E,COLUMN(D140)-1,FALSE),
            IFERROR(VLOOKUP($A141,'L3'!$A:$E,COLUMN(D140)-1,FALSE),
                IFERROR(VLOOKUP($A141,'L4'!$A:$E,COLUMN(D140)-1,FALSE),
                    IFERROR(VLOOKUP($A141,WFD!$A:$E,COLUMN(D140)-1,FALSE),
                        IFERROR(VLOOKUP($A141,ARDT!$A:$E,COLUMN(D140)-1,FALSE),
                            IFERROR(VLOOKUP($A141,ARAMCO!$A:$E,COLUMN(D140)-1,FALSE),
                                IFERROR(VLOOKUP($A141,HALLIBURTON!$A:$E,COLUMN(D140)-1,FALSE),
                                    VLOOKUP($A141,Hal_Regional!$A:$E,COLUMN(D140)-1,FALSE)
                                )
                            )
                        )
                    )
                )
            )
        )
    ),
    "Not Found"
)</f>
        <v>Not Found</v>
      </c>
      <c r="E141" s="60" t="str">
        <f>IFERROR(
    IFERROR(VLOOKUP($A141,LSTK!$A:$E,COLUMN(E140)-1,FALSE),
        IFERROR(VLOOKUP($A141,UR!$A:$E,COLUMN(E140)-1,FALSE),
            IFERROR(VLOOKUP($A141,'L3'!$A:$E,COLUMN(E140)-1,FALSE),
                IFERROR(VLOOKUP($A141,'L4'!$A:$E,COLUMN(E140)-1,FALSE),
                    IFERROR(VLOOKUP($A141,WFD!$A:$E,COLUMN(E140)-1,FALSE),
                        IFERROR(VLOOKUP($A141,ARDT!$A:$E,COLUMN(E140)-1,FALSE),
                            IFERROR(VLOOKUP($A141,ARAMCO!$A:$E,COLUMN(E140)-1,FALSE),
                                IFERROR(VLOOKUP($A141,HALLIBURTON!$A:$E,COLUMN(E140)-1,FALSE),
                                    VLOOKUP($A141,Hal_Regional!$A:$E,COLUMN(E140)-1,FALSE)
                                )
                            )
                        )
                    )
                )
            )
        )
    ),
    "Not Found"
)</f>
        <v>Not Found</v>
      </c>
      <c r="F141" s="60" t="str">
        <f>IFERROR(
    IFERROR(VLOOKUP($A141,LSTK!$A:$E,COLUMN(F140)-1,FALSE),
        IFERROR(VLOOKUP($A141,UR!$A:$E,COLUMN(F140)-1,FALSE),
            IFERROR(VLOOKUP($A141,'L3'!$A:$E,COLUMN(F140)-1,FALSE),
                IFERROR(VLOOKUP($A141,'L4'!$A:$E,COLUMN(F140)-1,FALSE),
                    IFERROR(VLOOKUP($A141,WFD!$A:$E,COLUMN(F140)-1,FALSE),
                        IFERROR(VLOOKUP($A141,ARDT!$A:$E,COLUMN(F140)-1,FALSE),
                            IFERROR(VLOOKUP($A141,ARAMCO!$A:$E,COLUMN(F140)-1,FALSE),
                                IFERROR(VLOOKUP($A141,HALLIBURTON!$A:$E,COLUMN(F140)-1,FALSE),
                                    VLOOKUP($A141,Hal_Regional!$A:$E,COLUMN(F140)-1,FALSE)
                                )
                            )
                        )
                    )
                )
            )
        )
    ),
    "Not Found"
)</f>
        <v>Not Found</v>
      </c>
    </row>
    <row r="142" spans="2:6" x14ac:dyDescent="0.25">
      <c r="B142" s="60" t="str">
        <f>IFERROR(
    IFERROR(VLOOKUP($A142,LSTK!$A:$E,COLUMN(B141),FALSE),
        IFERROR(VLOOKUP($A142,UR!$A:$E,COLUMN(B141),FALSE),
            IFERROR(VLOOKUP($A142,'L3'!$A:$E,COLUMN(B141),FALSE),
                IFERROR(VLOOKUP($A142,'L4'!$A:$E,COLUMN(B141),FALSE),
                    IFERROR(VLOOKUP($A142,WFD!$A:$E,COLUMN(B141),FALSE),
                        IFERROR(VLOOKUP($A142,ARDT!$A:$E,COLUMN(B141),FALSE),
                            IFERROR(VLOOKUP($A142,ARAMCO!$A:$E,COLUMN(B141),FALSE),
                                IFERROR(VLOOKUP($A142,HALLIBURTON!$A:$E,COLUMN(B141),FALSE),
                                    VLOOKUP($A142,Hal_Regional!$A:$E,COLUMN(B141),FALSE)
                                )
                            )
                        )
                    )
                )
            )
        )
    ),
    "Not Found"
)</f>
        <v>Not Found</v>
      </c>
      <c r="C142" s="60" t="str">
        <f t="shared" si="5"/>
        <v>Not Found</v>
      </c>
      <c r="D142" s="60" t="str">
        <f>IFERROR(
    IFERROR(VLOOKUP($A142,LSTK!$A:$E,COLUMN(D141)-1,FALSE),
        IFERROR(VLOOKUP($A142,UR!$A:$E,COLUMN(D141)-1,FALSE),
            IFERROR(VLOOKUP($A142,'L3'!$A:$E,COLUMN(D141)-1,FALSE),
                IFERROR(VLOOKUP($A142,'L4'!$A:$E,COLUMN(D141)-1,FALSE),
                    IFERROR(VLOOKUP($A142,WFD!$A:$E,COLUMN(D141)-1,FALSE),
                        IFERROR(VLOOKUP($A142,ARDT!$A:$E,COLUMN(D141)-1,FALSE),
                            IFERROR(VLOOKUP($A142,ARAMCO!$A:$E,COLUMN(D141)-1,FALSE),
                                IFERROR(VLOOKUP($A142,HALLIBURTON!$A:$E,COLUMN(D141)-1,FALSE),
                                    VLOOKUP($A142,Hal_Regional!$A:$E,COLUMN(D141)-1,FALSE)
                                )
                            )
                        )
                    )
                )
            )
        )
    ),
    "Not Found"
)</f>
        <v>Not Found</v>
      </c>
      <c r="E142" s="60" t="str">
        <f>IFERROR(
    IFERROR(VLOOKUP($A142,LSTK!$A:$E,COLUMN(E141)-1,FALSE),
        IFERROR(VLOOKUP($A142,UR!$A:$E,COLUMN(E141)-1,FALSE),
            IFERROR(VLOOKUP($A142,'L3'!$A:$E,COLUMN(E141)-1,FALSE),
                IFERROR(VLOOKUP($A142,'L4'!$A:$E,COLUMN(E141)-1,FALSE),
                    IFERROR(VLOOKUP($A142,WFD!$A:$E,COLUMN(E141)-1,FALSE),
                        IFERROR(VLOOKUP($A142,ARDT!$A:$E,COLUMN(E141)-1,FALSE),
                            IFERROR(VLOOKUP($A142,ARAMCO!$A:$E,COLUMN(E141)-1,FALSE),
                                IFERROR(VLOOKUP($A142,HALLIBURTON!$A:$E,COLUMN(E141)-1,FALSE),
                                    VLOOKUP($A142,Hal_Regional!$A:$E,COLUMN(E141)-1,FALSE)
                                )
                            )
                        )
                    )
                )
            )
        )
    ),
    "Not Found"
)</f>
        <v>Not Found</v>
      </c>
      <c r="F142" s="60" t="str">
        <f>IFERROR(
    IFERROR(VLOOKUP($A142,LSTK!$A:$E,COLUMN(F141)-1,FALSE),
        IFERROR(VLOOKUP($A142,UR!$A:$E,COLUMN(F141)-1,FALSE),
            IFERROR(VLOOKUP($A142,'L3'!$A:$E,COLUMN(F141)-1,FALSE),
                IFERROR(VLOOKUP($A142,'L4'!$A:$E,COLUMN(F141)-1,FALSE),
                    IFERROR(VLOOKUP($A142,WFD!$A:$E,COLUMN(F141)-1,FALSE),
                        IFERROR(VLOOKUP($A142,ARDT!$A:$E,COLUMN(F141)-1,FALSE),
                            IFERROR(VLOOKUP($A142,ARAMCO!$A:$E,COLUMN(F141)-1,FALSE),
                                IFERROR(VLOOKUP($A142,HALLIBURTON!$A:$E,COLUMN(F141)-1,FALSE),
                                    VLOOKUP($A142,Hal_Regional!$A:$E,COLUMN(F141)-1,FALSE)
                                )
                            )
                        )
                    )
                )
            )
        )
    ),
    "Not Found"
)</f>
        <v>Not Found</v>
      </c>
    </row>
    <row r="143" spans="2:6" x14ac:dyDescent="0.25">
      <c r="B143" s="60" t="str">
        <f>IFERROR(
    IFERROR(VLOOKUP($A143,LSTK!$A:$E,COLUMN(B142),FALSE),
        IFERROR(VLOOKUP($A143,UR!$A:$E,COLUMN(B142),FALSE),
            IFERROR(VLOOKUP($A143,'L3'!$A:$E,COLUMN(B142),FALSE),
                IFERROR(VLOOKUP($A143,'L4'!$A:$E,COLUMN(B142),FALSE),
                    IFERROR(VLOOKUP($A143,WFD!$A:$E,COLUMN(B142),FALSE),
                        IFERROR(VLOOKUP($A143,ARDT!$A:$E,COLUMN(B142),FALSE),
                            IFERROR(VLOOKUP($A143,ARAMCO!$A:$E,COLUMN(B142),FALSE),
                                IFERROR(VLOOKUP($A143,HALLIBURTON!$A:$E,COLUMN(B142),FALSE),
                                    VLOOKUP($A143,Hal_Regional!$A:$E,COLUMN(B142),FALSE)
                                )
                            )
                        )
                    )
                )
            )
        )
    ),
    "Not Found"
)</f>
        <v>Not Found</v>
      </c>
      <c r="C143" s="60" t="str">
        <f t="shared" si="5"/>
        <v>Not Found</v>
      </c>
      <c r="D143" s="60" t="str">
        <f>IFERROR(
    IFERROR(VLOOKUP($A143,LSTK!$A:$E,COLUMN(D142)-1,FALSE),
        IFERROR(VLOOKUP($A143,UR!$A:$E,COLUMN(D142)-1,FALSE),
            IFERROR(VLOOKUP($A143,'L3'!$A:$E,COLUMN(D142)-1,FALSE),
                IFERROR(VLOOKUP($A143,'L4'!$A:$E,COLUMN(D142)-1,FALSE),
                    IFERROR(VLOOKUP($A143,WFD!$A:$E,COLUMN(D142)-1,FALSE),
                        IFERROR(VLOOKUP($A143,ARDT!$A:$E,COLUMN(D142)-1,FALSE),
                            IFERROR(VLOOKUP($A143,ARAMCO!$A:$E,COLUMN(D142)-1,FALSE),
                                IFERROR(VLOOKUP($A143,HALLIBURTON!$A:$E,COLUMN(D142)-1,FALSE),
                                    VLOOKUP($A143,Hal_Regional!$A:$E,COLUMN(D142)-1,FALSE)
                                )
                            )
                        )
                    )
                )
            )
        )
    ),
    "Not Found"
)</f>
        <v>Not Found</v>
      </c>
      <c r="E143" s="60" t="str">
        <f>IFERROR(
    IFERROR(VLOOKUP($A143,LSTK!$A:$E,COLUMN(E142)-1,FALSE),
        IFERROR(VLOOKUP($A143,UR!$A:$E,COLUMN(E142)-1,FALSE),
            IFERROR(VLOOKUP($A143,'L3'!$A:$E,COLUMN(E142)-1,FALSE),
                IFERROR(VLOOKUP($A143,'L4'!$A:$E,COLUMN(E142)-1,FALSE),
                    IFERROR(VLOOKUP($A143,WFD!$A:$E,COLUMN(E142)-1,FALSE),
                        IFERROR(VLOOKUP($A143,ARDT!$A:$E,COLUMN(E142)-1,FALSE),
                            IFERROR(VLOOKUP($A143,ARAMCO!$A:$E,COLUMN(E142)-1,FALSE),
                                IFERROR(VLOOKUP($A143,HALLIBURTON!$A:$E,COLUMN(E142)-1,FALSE),
                                    VLOOKUP($A143,Hal_Regional!$A:$E,COLUMN(E142)-1,FALSE)
                                )
                            )
                        )
                    )
                )
            )
        )
    ),
    "Not Found"
)</f>
        <v>Not Found</v>
      </c>
      <c r="F143" s="60" t="str">
        <f>IFERROR(
    IFERROR(VLOOKUP($A143,LSTK!$A:$E,COLUMN(F142)-1,FALSE),
        IFERROR(VLOOKUP($A143,UR!$A:$E,COLUMN(F142)-1,FALSE),
            IFERROR(VLOOKUP($A143,'L3'!$A:$E,COLUMN(F142)-1,FALSE),
                IFERROR(VLOOKUP($A143,'L4'!$A:$E,COLUMN(F142)-1,FALSE),
                    IFERROR(VLOOKUP($A143,WFD!$A:$E,COLUMN(F142)-1,FALSE),
                        IFERROR(VLOOKUP($A143,ARDT!$A:$E,COLUMN(F142)-1,FALSE),
                            IFERROR(VLOOKUP($A143,ARAMCO!$A:$E,COLUMN(F142)-1,FALSE),
                                IFERROR(VLOOKUP($A143,HALLIBURTON!$A:$E,COLUMN(F142)-1,FALSE),
                                    VLOOKUP($A143,Hal_Regional!$A:$E,COLUMN(F142)-1,FALSE)
                                )
                            )
                        )
                    )
                )
            )
        )
    ),
    "Not Found"
)</f>
        <v>Not Found</v>
      </c>
    </row>
    <row r="144" spans="2:6" x14ac:dyDescent="0.25">
      <c r="B144" s="60" t="str">
        <f>IFERROR(
    IFERROR(VLOOKUP($A144,LSTK!$A:$E,COLUMN(B143),FALSE),
        IFERROR(VLOOKUP($A144,UR!$A:$E,COLUMN(B143),FALSE),
            IFERROR(VLOOKUP($A144,'L3'!$A:$E,COLUMN(B143),FALSE),
                IFERROR(VLOOKUP($A144,'L4'!$A:$E,COLUMN(B143),FALSE),
                    IFERROR(VLOOKUP($A144,WFD!$A:$E,COLUMN(B143),FALSE),
                        IFERROR(VLOOKUP($A144,ARDT!$A:$E,COLUMN(B143),FALSE),
                            IFERROR(VLOOKUP($A144,ARAMCO!$A:$E,COLUMN(B143),FALSE),
                                IFERROR(VLOOKUP($A144,HALLIBURTON!$A:$E,COLUMN(B143),FALSE),
                                    VLOOKUP($A144,Hal_Regional!$A:$E,COLUMN(B143),FALSE)
                                )
                            )
                        )
                    )
                )
            )
        )
    ),
    "Not Found"
)</f>
        <v>Not Found</v>
      </c>
      <c r="C144" s="60" t="str">
        <f t="shared" ref="C144:C207" si="6">IF(A144="NEW", "N/A", IF(IFERROR(SEARCH("Not Found", _xlfn.TEXTJOIN(" ", TRUE, D144, E144, F144)), 0), "Not Found", _xlfn.TEXTJOIN(" ", TRUE, D144, E144, F144)))</f>
        <v>Not Found</v>
      </c>
      <c r="D144" s="60" t="str">
        <f>IFERROR(
    IFERROR(VLOOKUP($A144,LSTK!$A:$E,COLUMN(D143)-1,FALSE),
        IFERROR(VLOOKUP($A144,UR!$A:$E,COLUMN(D143)-1,FALSE),
            IFERROR(VLOOKUP($A144,'L3'!$A:$E,COLUMN(D143)-1,FALSE),
                IFERROR(VLOOKUP($A144,'L4'!$A:$E,COLUMN(D143)-1,FALSE),
                    IFERROR(VLOOKUP($A144,WFD!$A:$E,COLUMN(D143)-1,FALSE),
                        IFERROR(VLOOKUP($A144,ARDT!$A:$E,COLUMN(D143)-1,FALSE),
                            IFERROR(VLOOKUP($A144,ARAMCO!$A:$E,COLUMN(D143)-1,FALSE),
                                IFERROR(VLOOKUP($A144,HALLIBURTON!$A:$E,COLUMN(D143)-1,FALSE),
                                    VLOOKUP($A144,Hal_Regional!$A:$E,COLUMN(D143)-1,FALSE)
                                )
                            )
                        )
                    )
                )
            )
        )
    ),
    "Not Found"
)</f>
        <v>Not Found</v>
      </c>
      <c r="E144" s="60" t="str">
        <f>IFERROR(
    IFERROR(VLOOKUP($A144,LSTK!$A:$E,COLUMN(E143)-1,FALSE),
        IFERROR(VLOOKUP($A144,UR!$A:$E,COLUMN(E143)-1,FALSE),
            IFERROR(VLOOKUP($A144,'L3'!$A:$E,COLUMN(E143)-1,FALSE),
                IFERROR(VLOOKUP($A144,'L4'!$A:$E,COLUMN(E143)-1,FALSE),
                    IFERROR(VLOOKUP($A144,WFD!$A:$E,COLUMN(E143)-1,FALSE),
                        IFERROR(VLOOKUP($A144,ARDT!$A:$E,COLUMN(E143)-1,FALSE),
                            IFERROR(VLOOKUP($A144,ARAMCO!$A:$E,COLUMN(E143)-1,FALSE),
                                IFERROR(VLOOKUP($A144,HALLIBURTON!$A:$E,COLUMN(E143)-1,FALSE),
                                    VLOOKUP($A144,Hal_Regional!$A:$E,COLUMN(E143)-1,FALSE)
                                )
                            )
                        )
                    )
                )
            )
        )
    ),
    "Not Found"
)</f>
        <v>Not Found</v>
      </c>
      <c r="F144" s="60" t="str">
        <f>IFERROR(
    IFERROR(VLOOKUP($A144,LSTK!$A:$E,COLUMN(F143)-1,FALSE),
        IFERROR(VLOOKUP($A144,UR!$A:$E,COLUMN(F143)-1,FALSE),
            IFERROR(VLOOKUP($A144,'L3'!$A:$E,COLUMN(F143)-1,FALSE),
                IFERROR(VLOOKUP($A144,'L4'!$A:$E,COLUMN(F143)-1,FALSE),
                    IFERROR(VLOOKUP($A144,WFD!$A:$E,COLUMN(F143)-1,FALSE),
                        IFERROR(VLOOKUP($A144,ARDT!$A:$E,COLUMN(F143)-1,FALSE),
                            IFERROR(VLOOKUP($A144,ARAMCO!$A:$E,COLUMN(F143)-1,FALSE),
                                IFERROR(VLOOKUP($A144,HALLIBURTON!$A:$E,COLUMN(F143)-1,FALSE),
                                    VLOOKUP($A144,Hal_Regional!$A:$E,COLUMN(F143)-1,FALSE)
                                )
                            )
                        )
                    )
                )
            )
        )
    ),
    "Not Found"
)</f>
        <v>Not Found</v>
      </c>
    </row>
    <row r="145" spans="2:6" x14ac:dyDescent="0.25">
      <c r="B145" s="60" t="str">
        <f>IFERROR(
    IFERROR(VLOOKUP($A145,LSTK!$A:$E,COLUMN(B144),FALSE),
        IFERROR(VLOOKUP($A145,UR!$A:$E,COLUMN(B144),FALSE),
            IFERROR(VLOOKUP($A145,'L3'!$A:$E,COLUMN(B144),FALSE),
                IFERROR(VLOOKUP($A145,'L4'!$A:$E,COLUMN(B144),FALSE),
                    IFERROR(VLOOKUP($A145,WFD!$A:$E,COLUMN(B144),FALSE),
                        IFERROR(VLOOKUP($A145,ARDT!$A:$E,COLUMN(B144),FALSE),
                            IFERROR(VLOOKUP($A145,ARAMCO!$A:$E,COLUMN(B144),FALSE),
                                IFERROR(VLOOKUP($A145,HALLIBURTON!$A:$E,COLUMN(B144),FALSE),
                                    VLOOKUP($A145,Hal_Regional!$A:$E,COLUMN(B144),FALSE)
                                )
                            )
                        )
                    )
                )
            )
        )
    ),
    "Not Found"
)</f>
        <v>Not Found</v>
      </c>
      <c r="C145" s="60" t="str">
        <f t="shared" si="6"/>
        <v>Not Found</v>
      </c>
      <c r="D145" s="60" t="str">
        <f>IFERROR(
    IFERROR(VLOOKUP($A145,LSTK!$A:$E,COLUMN(D144)-1,FALSE),
        IFERROR(VLOOKUP($A145,UR!$A:$E,COLUMN(D144)-1,FALSE),
            IFERROR(VLOOKUP($A145,'L3'!$A:$E,COLUMN(D144)-1,FALSE),
                IFERROR(VLOOKUP($A145,'L4'!$A:$E,COLUMN(D144)-1,FALSE),
                    IFERROR(VLOOKUP($A145,WFD!$A:$E,COLUMN(D144)-1,FALSE),
                        IFERROR(VLOOKUP($A145,ARDT!$A:$E,COLUMN(D144)-1,FALSE),
                            IFERROR(VLOOKUP($A145,ARAMCO!$A:$E,COLUMN(D144)-1,FALSE),
                                IFERROR(VLOOKUP($A145,HALLIBURTON!$A:$E,COLUMN(D144)-1,FALSE),
                                    VLOOKUP($A145,Hal_Regional!$A:$E,COLUMN(D144)-1,FALSE)
                                )
                            )
                        )
                    )
                )
            )
        )
    ),
    "Not Found"
)</f>
        <v>Not Found</v>
      </c>
      <c r="E145" s="60" t="str">
        <f>IFERROR(
    IFERROR(VLOOKUP($A145,LSTK!$A:$E,COLUMN(E144)-1,FALSE),
        IFERROR(VLOOKUP($A145,UR!$A:$E,COLUMN(E144)-1,FALSE),
            IFERROR(VLOOKUP($A145,'L3'!$A:$E,COLUMN(E144)-1,FALSE),
                IFERROR(VLOOKUP($A145,'L4'!$A:$E,COLUMN(E144)-1,FALSE),
                    IFERROR(VLOOKUP($A145,WFD!$A:$E,COLUMN(E144)-1,FALSE),
                        IFERROR(VLOOKUP($A145,ARDT!$A:$E,COLUMN(E144)-1,FALSE),
                            IFERROR(VLOOKUP($A145,ARAMCO!$A:$E,COLUMN(E144)-1,FALSE),
                                IFERROR(VLOOKUP($A145,HALLIBURTON!$A:$E,COLUMN(E144)-1,FALSE),
                                    VLOOKUP($A145,Hal_Regional!$A:$E,COLUMN(E144)-1,FALSE)
                                )
                            )
                        )
                    )
                )
            )
        )
    ),
    "Not Found"
)</f>
        <v>Not Found</v>
      </c>
      <c r="F145" s="60" t="str">
        <f>IFERROR(
    IFERROR(VLOOKUP($A145,LSTK!$A:$E,COLUMN(F144)-1,FALSE),
        IFERROR(VLOOKUP($A145,UR!$A:$E,COLUMN(F144)-1,FALSE),
            IFERROR(VLOOKUP($A145,'L3'!$A:$E,COLUMN(F144)-1,FALSE),
                IFERROR(VLOOKUP($A145,'L4'!$A:$E,COLUMN(F144)-1,FALSE),
                    IFERROR(VLOOKUP($A145,WFD!$A:$E,COLUMN(F144)-1,FALSE),
                        IFERROR(VLOOKUP($A145,ARDT!$A:$E,COLUMN(F144)-1,FALSE),
                            IFERROR(VLOOKUP($A145,ARAMCO!$A:$E,COLUMN(F144)-1,FALSE),
                                IFERROR(VLOOKUP($A145,HALLIBURTON!$A:$E,COLUMN(F144)-1,FALSE),
                                    VLOOKUP($A145,Hal_Regional!$A:$E,COLUMN(F144)-1,FALSE)
                                )
                            )
                        )
                    )
                )
            )
        )
    ),
    "Not Found"
)</f>
        <v>Not Found</v>
      </c>
    </row>
    <row r="146" spans="2:6" x14ac:dyDescent="0.25">
      <c r="B146" s="60" t="str">
        <f>IFERROR(
    IFERROR(VLOOKUP($A146,LSTK!$A:$E,COLUMN(B145),FALSE),
        IFERROR(VLOOKUP($A146,UR!$A:$E,COLUMN(B145),FALSE),
            IFERROR(VLOOKUP($A146,'L3'!$A:$E,COLUMN(B145),FALSE),
                IFERROR(VLOOKUP($A146,'L4'!$A:$E,COLUMN(B145),FALSE),
                    IFERROR(VLOOKUP($A146,WFD!$A:$E,COLUMN(B145),FALSE),
                        IFERROR(VLOOKUP($A146,ARDT!$A:$E,COLUMN(B145),FALSE),
                            IFERROR(VLOOKUP($A146,ARAMCO!$A:$E,COLUMN(B145),FALSE),
                                IFERROR(VLOOKUP($A146,HALLIBURTON!$A:$E,COLUMN(B145),FALSE),
                                    VLOOKUP($A146,Hal_Regional!$A:$E,COLUMN(B145),FALSE)
                                )
                            )
                        )
                    )
                )
            )
        )
    ),
    "Not Found"
)</f>
        <v>Not Found</v>
      </c>
      <c r="C146" s="60" t="str">
        <f t="shared" si="6"/>
        <v>Not Found</v>
      </c>
      <c r="D146" s="60" t="str">
        <f>IFERROR(
    IFERROR(VLOOKUP($A146,LSTK!$A:$E,COLUMN(D145)-1,FALSE),
        IFERROR(VLOOKUP($A146,UR!$A:$E,COLUMN(D145)-1,FALSE),
            IFERROR(VLOOKUP($A146,'L3'!$A:$E,COLUMN(D145)-1,FALSE),
                IFERROR(VLOOKUP($A146,'L4'!$A:$E,COLUMN(D145)-1,FALSE),
                    IFERROR(VLOOKUP($A146,WFD!$A:$E,COLUMN(D145)-1,FALSE),
                        IFERROR(VLOOKUP($A146,ARDT!$A:$E,COLUMN(D145)-1,FALSE),
                            IFERROR(VLOOKUP($A146,ARAMCO!$A:$E,COLUMN(D145)-1,FALSE),
                                IFERROR(VLOOKUP($A146,HALLIBURTON!$A:$E,COLUMN(D145)-1,FALSE),
                                    VLOOKUP($A146,Hal_Regional!$A:$E,COLUMN(D145)-1,FALSE)
                                )
                            )
                        )
                    )
                )
            )
        )
    ),
    "Not Found"
)</f>
        <v>Not Found</v>
      </c>
      <c r="E146" s="60" t="str">
        <f>IFERROR(
    IFERROR(VLOOKUP($A146,LSTK!$A:$E,COLUMN(E145)-1,FALSE),
        IFERROR(VLOOKUP($A146,UR!$A:$E,COLUMN(E145)-1,FALSE),
            IFERROR(VLOOKUP($A146,'L3'!$A:$E,COLUMN(E145)-1,FALSE),
                IFERROR(VLOOKUP($A146,'L4'!$A:$E,COLUMN(E145)-1,FALSE),
                    IFERROR(VLOOKUP($A146,WFD!$A:$E,COLUMN(E145)-1,FALSE),
                        IFERROR(VLOOKUP($A146,ARDT!$A:$E,COLUMN(E145)-1,FALSE),
                            IFERROR(VLOOKUP($A146,ARAMCO!$A:$E,COLUMN(E145)-1,FALSE),
                                IFERROR(VLOOKUP($A146,HALLIBURTON!$A:$E,COLUMN(E145)-1,FALSE),
                                    VLOOKUP($A146,Hal_Regional!$A:$E,COLUMN(E145)-1,FALSE)
                                )
                            )
                        )
                    )
                )
            )
        )
    ),
    "Not Found"
)</f>
        <v>Not Found</v>
      </c>
      <c r="F146" s="60" t="str">
        <f>IFERROR(
    IFERROR(VLOOKUP($A146,LSTK!$A:$E,COLUMN(F145)-1,FALSE),
        IFERROR(VLOOKUP($A146,UR!$A:$E,COLUMN(F145)-1,FALSE),
            IFERROR(VLOOKUP($A146,'L3'!$A:$E,COLUMN(F145)-1,FALSE),
                IFERROR(VLOOKUP($A146,'L4'!$A:$E,COLUMN(F145)-1,FALSE),
                    IFERROR(VLOOKUP($A146,WFD!$A:$E,COLUMN(F145)-1,FALSE),
                        IFERROR(VLOOKUP($A146,ARDT!$A:$E,COLUMN(F145)-1,FALSE),
                            IFERROR(VLOOKUP($A146,ARAMCO!$A:$E,COLUMN(F145)-1,FALSE),
                                IFERROR(VLOOKUP($A146,HALLIBURTON!$A:$E,COLUMN(F145)-1,FALSE),
                                    VLOOKUP($A146,Hal_Regional!$A:$E,COLUMN(F145)-1,FALSE)
                                )
                            )
                        )
                    )
                )
            )
        )
    ),
    "Not Found"
)</f>
        <v>Not Found</v>
      </c>
    </row>
    <row r="147" spans="2:6" x14ac:dyDescent="0.25">
      <c r="B147" s="60" t="str">
        <f>IFERROR(
    IFERROR(VLOOKUP($A147,LSTK!$A:$E,COLUMN(B146),FALSE),
        IFERROR(VLOOKUP($A147,UR!$A:$E,COLUMN(B146),FALSE),
            IFERROR(VLOOKUP($A147,'L3'!$A:$E,COLUMN(B146),FALSE),
                IFERROR(VLOOKUP($A147,'L4'!$A:$E,COLUMN(B146),FALSE),
                    IFERROR(VLOOKUP($A147,WFD!$A:$E,COLUMN(B146),FALSE),
                        IFERROR(VLOOKUP($A147,ARDT!$A:$E,COLUMN(B146),FALSE),
                            IFERROR(VLOOKUP($A147,ARAMCO!$A:$E,COLUMN(B146),FALSE),
                                IFERROR(VLOOKUP($A147,HALLIBURTON!$A:$E,COLUMN(B146),FALSE),
                                    VLOOKUP($A147,Hal_Regional!$A:$E,COLUMN(B146),FALSE)
                                )
                            )
                        )
                    )
                )
            )
        )
    ),
    "Not Found"
)</f>
        <v>Not Found</v>
      </c>
      <c r="C147" s="60" t="str">
        <f t="shared" si="6"/>
        <v>Not Found</v>
      </c>
      <c r="D147" s="60" t="str">
        <f>IFERROR(
    IFERROR(VLOOKUP($A147,LSTK!$A:$E,COLUMN(D146)-1,FALSE),
        IFERROR(VLOOKUP($A147,UR!$A:$E,COLUMN(D146)-1,FALSE),
            IFERROR(VLOOKUP($A147,'L3'!$A:$E,COLUMN(D146)-1,FALSE),
                IFERROR(VLOOKUP($A147,'L4'!$A:$E,COLUMN(D146)-1,FALSE),
                    IFERROR(VLOOKUP($A147,WFD!$A:$E,COLUMN(D146)-1,FALSE),
                        IFERROR(VLOOKUP($A147,ARDT!$A:$E,COLUMN(D146)-1,FALSE),
                            IFERROR(VLOOKUP($A147,ARAMCO!$A:$E,COLUMN(D146)-1,FALSE),
                                IFERROR(VLOOKUP($A147,HALLIBURTON!$A:$E,COLUMN(D146)-1,FALSE),
                                    VLOOKUP($A147,Hal_Regional!$A:$E,COLUMN(D146)-1,FALSE)
                                )
                            )
                        )
                    )
                )
            )
        )
    ),
    "Not Found"
)</f>
        <v>Not Found</v>
      </c>
      <c r="E147" s="60" t="str">
        <f>IFERROR(
    IFERROR(VLOOKUP($A147,LSTK!$A:$E,COLUMN(E146)-1,FALSE),
        IFERROR(VLOOKUP($A147,UR!$A:$E,COLUMN(E146)-1,FALSE),
            IFERROR(VLOOKUP($A147,'L3'!$A:$E,COLUMN(E146)-1,FALSE),
                IFERROR(VLOOKUP($A147,'L4'!$A:$E,COLUMN(E146)-1,FALSE),
                    IFERROR(VLOOKUP($A147,WFD!$A:$E,COLUMN(E146)-1,FALSE),
                        IFERROR(VLOOKUP($A147,ARDT!$A:$E,COLUMN(E146)-1,FALSE),
                            IFERROR(VLOOKUP($A147,ARAMCO!$A:$E,COLUMN(E146)-1,FALSE),
                                IFERROR(VLOOKUP($A147,HALLIBURTON!$A:$E,COLUMN(E146)-1,FALSE),
                                    VLOOKUP($A147,Hal_Regional!$A:$E,COLUMN(E146)-1,FALSE)
                                )
                            )
                        )
                    )
                )
            )
        )
    ),
    "Not Found"
)</f>
        <v>Not Found</v>
      </c>
      <c r="F147" s="60" t="str">
        <f>IFERROR(
    IFERROR(VLOOKUP($A147,LSTK!$A:$E,COLUMN(F146)-1,FALSE),
        IFERROR(VLOOKUP($A147,UR!$A:$E,COLUMN(F146)-1,FALSE),
            IFERROR(VLOOKUP($A147,'L3'!$A:$E,COLUMN(F146)-1,FALSE),
                IFERROR(VLOOKUP($A147,'L4'!$A:$E,COLUMN(F146)-1,FALSE),
                    IFERROR(VLOOKUP($A147,WFD!$A:$E,COLUMN(F146)-1,FALSE),
                        IFERROR(VLOOKUP($A147,ARDT!$A:$E,COLUMN(F146)-1,FALSE),
                            IFERROR(VLOOKUP($A147,ARAMCO!$A:$E,COLUMN(F146)-1,FALSE),
                                IFERROR(VLOOKUP($A147,HALLIBURTON!$A:$E,COLUMN(F146)-1,FALSE),
                                    VLOOKUP($A147,Hal_Regional!$A:$E,COLUMN(F146)-1,FALSE)
                                )
                            )
                        )
                    )
                )
            )
        )
    ),
    "Not Found"
)</f>
        <v>Not Found</v>
      </c>
    </row>
    <row r="148" spans="2:6" x14ac:dyDescent="0.25">
      <c r="B148" s="60" t="str">
        <f>IFERROR(
    IFERROR(VLOOKUP($A148,LSTK!$A:$E,COLUMN(B147),FALSE),
        IFERROR(VLOOKUP($A148,UR!$A:$E,COLUMN(B147),FALSE),
            IFERROR(VLOOKUP($A148,'L3'!$A:$E,COLUMN(B147),FALSE),
                IFERROR(VLOOKUP($A148,'L4'!$A:$E,COLUMN(B147),FALSE),
                    IFERROR(VLOOKUP($A148,WFD!$A:$E,COLUMN(B147),FALSE),
                        IFERROR(VLOOKUP($A148,ARDT!$A:$E,COLUMN(B147),FALSE),
                            IFERROR(VLOOKUP($A148,ARAMCO!$A:$E,COLUMN(B147),FALSE),
                                IFERROR(VLOOKUP($A148,HALLIBURTON!$A:$E,COLUMN(B147),FALSE),
                                    VLOOKUP($A148,Hal_Regional!$A:$E,COLUMN(B147),FALSE)
                                )
                            )
                        )
                    )
                )
            )
        )
    ),
    "Not Found"
)</f>
        <v>Not Found</v>
      </c>
      <c r="C148" s="60" t="str">
        <f t="shared" si="6"/>
        <v>Not Found</v>
      </c>
      <c r="D148" s="60" t="str">
        <f>IFERROR(
    IFERROR(VLOOKUP($A148,LSTK!$A:$E,COLUMN(D147)-1,FALSE),
        IFERROR(VLOOKUP($A148,UR!$A:$E,COLUMN(D147)-1,FALSE),
            IFERROR(VLOOKUP($A148,'L3'!$A:$E,COLUMN(D147)-1,FALSE),
                IFERROR(VLOOKUP($A148,'L4'!$A:$E,COLUMN(D147)-1,FALSE),
                    IFERROR(VLOOKUP($A148,WFD!$A:$E,COLUMN(D147)-1,FALSE),
                        IFERROR(VLOOKUP($A148,ARDT!$A:$E,COLUMN(D147)-1,FALSE),
                            IFERROR(VLOOKUP($A148,ARAMCO!$A:$E,COLUMN(D147)-1,FALSE),
                                IFERROR(VLOOKUP($A148,HALLIBURTON!$A:$E,COLUMN(D147)-1,FALSE),
                                    VLOOKUP($A148,Hal_Regional!$A:$E,COLUMN(D147)-1,FALSE)
                                )
                            )
                        )
                    )
                )
            )
        )
    ),
    "Not Found"
)</f>
        <v>Not Found</v>
      </c>
      <c r="E148" s="60" t="str">
        <f>IFERROR(
    IFERROR(VLOOKUP($A148,LSTK!$A:$E,COLUMN(E147)-1,FALSE),
        IFERROR(VLOOKUP($A148,UR!$A:$E,COLUMN(E147)-1,FALSE),
            IFERROR(VLOOKUP($A148,'L3'!$A:$E,COLUMN(E147)-1,FALSE),
                IFERROR(VLOOKUP($A148,'L4'!$A:$E,COLUMN(E147)-1,FALSE),
                    IFERROR(VLOOKUP($A148,WFD!$A:$E,COLUMN(E147)-1,FALSE),
                        IFERROR(VLOOKUP($A148,ARDT!$A:$E,COLUMN(E147)-1,FALSE),
                            IFERROR(VLOOKUP($A148,ARAMCO!$A:$E,COLUMN(E147)-1,FALSE),
                                IFERROR(VLOOKUP($A148,HALLIBURTON!$A:$E,COLUMN(E147)-1,FALSE),
                                    VLOOKUP($A148,Hal_Regional!$A:$E,COLUMN(E147)-1,FALSE)
                                )
                            )
                        )
                    )
                )
            )
        )
    ),
    "Not Found"
)</f>
        <v>Not Found</v>
      </c>
      <c r="F148" s="60" t="str">
        <f>IFERROR(
    IFERROR(VLOOKUP($A148,LSTK!$A:$E,COLUMN(F147)-1,FALSE),
        IFERROR(VLOOKUP($A148,UR!$A:$E,COLUMN(F147)-1,FALSE),
            IFERROR(VLOOKUP($A148,'L3'!$A:$E,COLUMN(F147)-1,FALSE),
                IFERROR(VLOOKUP($A148,'L4'!$A:$E,COLUMN(F147)-1,FALSE),
                    IFERROR(VLOOKUP($A148,WFD!$A:$E,COLUMN(F147)-1,FALSE),
                        IFERROR(VLOOKUP($A148,ARDT!$A:$E,COLUMN(F147)-1,FALSE),
                            IFERROR(VLOOKUP($A148,ARAMCO!$A:$E,COLUMN(F147)-1,FALSE),
                                IFERROR(VLOOKUP($A148,HALLIBURTON!$A:$E,COLUMN(F147)-1,FALSE),
                                    VLOOKUP($A148,Hal_Regional!$A:$E,COLUMN(F147)-1,FALSE)
                                )
                            )
                        )
                    )
                )
            )
        )
    ),
    "Not Found"
)</f>
        <v>Not Found</v>
      </c>
    </row>
    <row r="149" spans="2:6" x14ac:dyDescent="0.25">
      <c r="B149" s="60" t="str">
        <f>IFERROR(
    IFERROR(VLOOKUP($A149,LSTK!$A:$E,COLUMN(B148),FALSE),
        IFERROR(VLOOKUP($A149,UR!$A:$E,COLUMN(B148),FALSE),
            IFERROR(VLOOKUP($A149,'L3'!$A:$E,COLUMN(B148),FALSE),
                IFERROR(VLOOKUP($A149,'L4'!$A:$E,COLUMN(B148),FALSE),
                    IFERROR(VLOOKUP($A149,WFD!$A:$E,COLUMN(B148),FALSE),
                        IFERROR(VLOOKUP($A149,ARDT!$A:$E,COLUMN(B148),FALSE),
                            IFERROR(VLOOKUP($A149,ARAMCO!$A:$E,COLUMN(B148),FALSE),
                                IFERROR(VLOOKUP($A149,HALLIBURTON!$A:$E,COLUMN(B148),FALSE),
                                    VLOOKUP($A149,Hal_Regional!$A:$E,COLUMN(B148),FALSE)
                                )
                            )
                        )
                    )
                )
            )
        )
    ),
    "Not Found"
)</f>
        <v>Not Found</v>
      </c>
      <c r="C149" s="60" t="str">
        <f t="shared" si="6"/>
        <v>Not Found</v>
      </c>
      <c r="D149" s="60" t="str">
        <f>IFERROR(
    IFERROR(VLOOKUP($A149,LSTK!$A:$E,COLUMN(D148)-1,FALSE),
        IFERROR(VLOOKUP($A149,UR!$A:$E,COLUMN(D148)-1,FALSE),
            IFERROR(VLOOKUP($A149,'L3'!$A:$E,COLUMN(D148)-1,FALSE),
                IFERROR(VLOOKUP($A149,'L4'!$A:$E,COLUMN(D148)-1,FALSE),
                    IFERROR(VLOOKUP($A149,WFD!$A:$E,COLUMN(D148)-1,FALSE),
                        IFERROR(VLOOKUP($A149,ARDT!$A:$E,COLUMN(D148)-1,FALSE),
                            IFERROR(VLOOKUP($A149,ARAMCO!$A:$E,COLUMN(D148)-1,FALSE),
                                IFERROR(VLOOKUP($A149,HALLIBURTON!$A:$E,COLUMN(D148)-1,FALSE),
                                    VLOOKUP($A149,Hal_Regional!$A:$E,COLUMN(D148)-1,FALSE)
                                )
                            )
                        )
                    )
                )
            )
        )
    ),
    "Not Found"
)</f>
        <v>Not Found</v>
      </c>
      <c r="E149" s="60" t="str">
        <f>IFERROR(
    IFERROR(VLOOKUP($A149,LSTK!$A:$E,COLUMN(E148)-1,FALSE),
        IFERROR(VLOOKUP($A149,UR!$A:$E,COLUMN(E148)-1,FALSE),
            IFERROR(VLOOKUP($A149,'L3'!$A:$E,COLUMN(E148)-1,FALSE),
                IFERROR(VLOOKUP($A149,'L4'!$A:$E,COLUMN(E148)-1,FALSE),
                    IFERROR(VLOOKUP($A149,WFD!$A:$E,COLUMN(E148)-1,FALSE),
                        IFERROR(VLOOKUP($A149,ARDT!$A:$E,COLUMN(E148)-1,FALSE),
                            IFERROR(VLOOKUP($A149,ARAMCO!$A:$E,COLUMN(E148)-1,FALSE),
                                IFERROR(VLOOKUP($A149,HALLIBURTON!$A:$E,COLUMN(E148)-1,FALSE),
                                    VLOOKUP($A149,Hal_Regional!$A:$E,COLUMN(E148)-1,FALSE)
                                )
                            )
                        )
                    )
                )
            )
        )
    ),
    "Not Found"
)</f>
        <v>Not Found</v>
      </c>
      <c r="F149" s="60" t="str">
        <f>IFERROR(
    IFERROR(VLOOKUP($A149,LSTK!$A:$E,COLUMN(F148)-1,FALSE),
        IFERROR(VLOOKUP($A149,UR!$A:$E,COLUMN(F148)-1,FALSE),
            IFERROR(VLOOKUP($A149,'L3'!$A:$E,COLUMN(F148)-1,FALSE),
                IFERROR(VLOOKUP($A149,'L4'!$A:$E,COLUMN(F148)-1,FALSE),
                    IFERROR(VLOOKUP($A149,WFD!$A:$E,COLUMN(F148)-1,FALSE),
                        IFERROR(VLOOKUP($A149,ARDT!$A:$E,COLUMN(F148)-1,FALSE),
                            IFERROR(VLOOKUP($A149,ARAMCO!$A:$E,COLUMN(F148)-1,FALSE),
                                IFERROR(VLOOKUP($A149,HALLIBURTON!$A:$E,COLUMN(F148)-1,FALSE),
                                    VLOOKUP($A149,Hal_Regional!$A:$E,COLUMN(F148)-1,FALSE)
                                )
                            )
                        )
                    )
                )
            )
        )
    ),
    "Not Found"
)</f>
        <v>Not Found</v>
      </c>
    </row>
    <row r="150" spans="2:6" x14ac:dyDescent="0.25">
      <c r="B150" s="60" t="str">
        <f>IFERROR(
    IFERROR(VLOOKUP($A150,LSTK!$A:$E,COLUMN(B149),FALSE),
        IFERROR(VLOOKUP($A150,UR!$A:$E,COLUMN(B149),FALSE),
            IFERROR(VLOOKUP($A150,'L3'!$A:$E,COLUMN(B149),FALSE),
                IFERROR(VLOOKUP($A150,'L4'!$A:$E,COLUMN(B149),FALSE),
                    IFERROR(VLOOKUP($A150,WFD!$A:$E,COLUMN(B149),FALSE),
                        IFERROR(VLOOKUP($A150,ARDT!$A:$E,COLUMN(B149),FALSE),
                            IFERROR(VLOOKUP($A150,ARAMCO!$A:$E,COLUMN(B149),FALSE),
                                IFERROR(VLOOKUP($A150,HALLIBURTON!$A:$E,COLUMN(B149),FALSE),
                                    VLOOKUP($A150,Hal_Regional!$A:$E,COLUMN(B149),FALSE)
                                )
                            )
                        )
                    )
                )
            )
        )
    ),
    "Not Found"
)</f>
        <v>Not Found</v>
      </c>
      <c r="C150" s="60" t="str">
        <f t="shared" si="6"/>
        <v>Not Found</v>
      </c>
      <c r="D150" s="60" t="str">
        <f>IFERROR(
    IFERROR(VLOOKUP($A150,LSTK!$A:$E,COLUMN(D149)-1,FALSE),
        IFERROR(VLOOKUP($A150,UR!$A:$E,COLUMN(D149)-1,FALSE),
            IFERROR(VLOOKUP($A150,'L3'!$A:$E,COLUMN(D149)-1,FALSE),
                IFERROR(VLOOKUP($A150,'L4'!$A:$E,COLUMN(D149)-1,FALSE),
                    IFERROR(VLOOKUP($A150,WFD!$A:$E,COLUMN(D149)-1,FALSE),
                        IFERROR(VLOOKUP($A150,ARDT!$A:$E,COLUMN(D149)-1,FALSE),
                            IFERROR(VLOOKUP($A150,ARAMCO!$A:$E,COLUMN(D149)-1,FALSE),
                                IFERROR(VLOOKUP($A150,HALLIBURTON!$A:$E,COLUMN(D149)-1,FALSE),
                                    VLOOKUP($A150,Hal_Regional!$A:$E,COLUMN(D149)-1,FALSE)
                                )
                            )
                        )
                    )
                )
            )
        )
    ),
    "Not Found"
)</f>
        <v>Not Found</v>
      </c>
      <c r="E150" s="60" t="str">
        <f>IFERROR(
    IFERROR(VLOOKUP($A150,LSTK!$A:$E,COLUMN(E149)-1,FALSE),
        IFERROR(VLOOKUP($A150,UR!$A:$E,COLUMN(E149)-1,FALSE),
            IFERROR(VLOOKUP($A150,'L3'!$A:$E,COLUMN(E149)-1,FALSE),
                IFERROR(VLOOKUP($A150,'L4'!$A:$E,COLUMN(E149)-1,FALSE),
                    IFERROR(VLOOKUP($A150,WFD!$A:$E,COLUMN(E149)-1,FALSE),
                        IFERROR(VLOOKUP($A150,ARDT!$A:$E,COLUMN(E149)-1,FALSE),
                            IFERROR(VLOOKUP($A150,ARAMCO!$A:$E,COLUMN(E149)-1,FALSE),
                                IFERROR(VLOOKUP($A150,HALLIBURTON!$A:$E,COLUMN(E149)-1,FALSE),
                                    VLOOKUP($A150,Hal_Regional!$A:$E,COLUMN(E149)-1,FALSE)
                                )
                            )
                        )
                    )
                )
            )
        )
    ),
    "Not Found"
)</f>
        <v>Not Found</v>
      </c>
      <c r="F150" s="60" t="str">
        <f>IFERROR(
    IFERROR(VLOOKUP($A150,LSTK!$A:$E,COLUMN(F149)-1,FALSE),
        IFERROR(VLOOKUP($A150,UR!$A:$E,COLUMN(F149)-1,FALSE),
            IFERROR(VLOOKUP($A150,'L3'!$A:$E,COLUMN(F149)-1,FALSE),
                IFERROR(VLOOKUP($A150,'L4'!$A:$E,COLUMN(F149)-1,FALSE),
                    IFERROR(VLOOKUP($A150,WFD!$A:$E,COLUMN(F149)-1,FALSE),
                        IFERROR(VLOOKUP($A150,ARDT!$A:$E,COLUMN(F149)-1,FALSE),
                            IFERROR(VLOOKUP($A150,ARAMCO!$A:$E,COLUMN(F149)-1,FALSE),
                                IFERROR(VLOOKUP($A150,HALLIBURTON!$A:$E,COLUMN(F149)-1,FALSE),
                                    VLOOKUP($A150,Hal_Regional!$A:$E,COLUMN(F149)-1,FALSE)
                                )
                            )
                        )
                    )
                )
            )
        )
    ),
    "Not Found"
)</f>
        <v>Not Found</v>
      </c>
    </row>
    <row r="151" spans="2:6" x14ac:dyDescent="0.25">
      <c r="B151" s="60" t="str">
        <f>IFERROR(
    IFERROR(VLOOKUP($A151,LSTK!$A:$E,COLUMN(B150),FALSE),
        IFERROR(VLOOKUP($A151,UR!$A:$E,COLUMN(B150),FALSE),
            IFERROR(VLOOKUP($A151,'L3'!$A:$E,COLUMN(B150),FALSE),
                IFERROR(VLOOKUP($A151,'L4'!$A:$E,COLUMN(B150),FALSE),
                    IFERROR(VLOOKUP($A151,WFD!$A:$E,COLUMN(B150),FALSE),
                        IFERROR(VLOOKUP($A151,ARDT!$A:$E,COLUMN(B150),FALSE),
                            IFERROR(VLOOKUP($A151,ARAMCO!$A:$E,COLUMN(B150),FALSE),
                                IFERROR(VLOOKUP($A151,HALLIBURTON!$A:$E,COLUMN(B150),FALSE),
                                    VLOOKUP($A151,Hal_Regional!$A:$E,COLUMN(B150),FALSE)
                                )
                            )
                        )
                    )
                )
            )
        )
    ),
    "Not Found"
)</f>
        <v>Not Found</v>
      </c>
      <c r="C151" s="60" t="str">
        <f t="shared" si="6"/>
        <v>Not Found</v>
      </c>
      <c r="D151" s="60" t="str">
        <f>IFERROR(
    IFERROR(VLOOKUP($A151,LSTK!$A:$E,COLUMN(D150)-1,FALSE),
        IFERROR(VLOOKUP($A151,UR!$A:$E,COLUMN(D150)-1,FALSE),
            IFERROR(VLOOKUP($A151,'L3'!$A:$E,COLUMN(D150)-1,FALSE),
                IFERROR(VLOOKUP($A151,'L4'!$A:$E,COLUMN(D150)-1,FALSE),
                    IFERROR(VLOOKUP($A151,WFD!$A:$E,COLUMN(D150)-1,FALSE),
                        IFERROR(VLOOKUP($A151,ARDT!$A:$E,COLUMN(D150)-1,FALSE),
                            IFERROR(VLOOKUP($A151,ARAMCO!$A:$E,COLUMN(D150)-1,FALSE),
                                IFERROR(VLOOKUP($A151,HALLIBURTON!$A:$E,COLUMN(D150)-1,FALSE),
                                    VLOOKUP($A151,Hal_Regional!$A:$E,COLUMN(D150)-1,FALSE)
                                )
                            )
                        )
                    )
                )
            )
        )
    ),
    "Not Found"
)</f>
        <v>Not Found</v>
      </c>
      <c r="E151" s="60" t="str">
        <f>IFERROR(
    IFERROR(VLOOKUP($A151,LSTK!$A:$E,COLUMN(E150)-1,FALSE),
        IFERROR(VLOOKUP($A151,UR!$A:$E,COLUMN(E150)-1,FALSE),
            IFERROR(VLOOKUP($A151,'L3'!$A:$E,COLUMN(E150)-1,FALSE),
                IFERROR(VLOOKUP($A151,'L4'!$A:$E,COLUMN(E150)-1,FALSE),
                    IFERROR(VLOOKUP($A151,WFD!$A:$E,COLUMN(E150)-1,FALSE),
                        IFERROR(VLOOKUP($A151,ARDT!$A:$E,COLUMN(E150)-1,FALSE),
                            IFERROR(VLOOKUP($A151,ARAMCO!$A:$E,COLUMN(E150)-1,FALSE),
                                IFERROR(VLOOKUP($A151,HALLIBURTON!$A:$E,COLUMN(E150)-1,FALSE),
                                    VLOOKUP($A151,Hal_Regional!$A:$E,COLUMN(E150)-1,FALSE)
                                )
                            )
                        )
                    )
                )
            )
        )
    ),
    "Not Found"
)</f>
        <v>Not Found</v>
      </c>
      <c r="F151" s="60" t="str">
        <f>IFERROR(
    IFERROR(VLOOKUP($A151,LSTK!$A:$E,COLUMN(F150)-1,FALSE),
        IFERROR(VLOOKUP($A151,UR!$A:$E,COLUMN(F150)-1,FALSE),
            IFERROR(VLOOKUP($A151,'L3'!$A:$E,COLUMN(F150)-1,FALSE),
                IFERROR(VLOOKUP($A151,'L4'!$A:$E,COLUMN(F150)-1,FALSE),
                    IFERROR(VLOOKUP($A151,WFD!$A:$E,COLUMN(F150)-1,FALSE),
                        IFERROR(VLOOKUP($A151,ARDT!$A:$E,COLUMN(F150)-1,FALSE),
                            IFERROR(VLOOKUP($A151,ARAMCO!$A:$E,COLUMN(F150)-1,FALSE),
                                IFERROR(VLOOKUP($A151,HALLIBURTON!$A:$E,COLUMN(F150)-1,FALSE),
                                    VLOOKUP($A151,Hal_Regional!$A:$E,COLUMN(F150)-1,FALSE)
                                )
                            )
                        )
                    )
                )
            )
        )
    ),
    "Not Found"
)</f>
        <v>Not Found</v>
      </c>
    </row>
    <row r="152" spans="2:6" x14ac:dyDescent="0.25">
      <c r="B152" s="60" t="str">
        <f>IFERROR(
    IFERROR(VLOOKUP($A152,LSTK!$A:$E,COLUMN(B151),FALSE),
        IFERROR(VLOOKUP($A152,UR!$A:$E,COLUMN(B151),FALSE),
            IFERROR(VLOOKUP($A152,'L3'!$A:$E,COLUMN(B151),FALSE),
                IFERROR(VLOOKUP($A152,'L4'!$A:$E,COLUMN(B151),FALSE),
                    IFERROR(VLOOKUP($A152,WFD!$A:$E,COLUMN(B151),FALSE),
                        IFERROR(VLOOKUP($A152,ARDT!$A:$E,COLUMN(B151),FALSE),
                            IFERROR(VLOOKUP($A152,ARAMCO!$A:$E,COLUMN(B151),FALSE),
                                IFERROR(VLOOKUP($A152,HALLIBURTON!$A:$E,COLUMN(B151),FALSE),
                                    VLOOKUP($A152,Hal_Regional!$A:$E,COLUMN(B151),FALSE)
                                )
                            )
                        )
                    )
                )
            )
        )
    ),
    "Not Found"
)</f>
        <v>Not Found</v>
      </c>
      <c r="C152" s="60" t="str">
        <f t="shared" si="6"/>
        <v>Not Found</v>
      </c>
      <c r="D152" s="60" t="str">
        <f>IFERROR(
    IFERROR(VLOOKUP($A152,LSTK!$A:$E,COLUMN(D151)-1,FALSE),
        IFERROR(VLOOKUP($A152,UR!$A:$E,COLUMN(D151)-1,FALSE),
            IFERROR(VLOOKUP($A152,'L3'!$A:$E,COLUMN(D151)-1,FALSE),
                IFERROR(VLOOKUP($A152,'L4'!$A:$E,COLUMN(D151)-1,FALSE),
                    IFERROR(VLOOKUP($A152,WFD!$A:$E,COLUMN(D151)-1,FALSE),
                        IFERROR(VLOOKUP($A152,ARDT!$A:$E,COLUMN(D151)-1,FALSE),
                            IFERROR(VLOOKUP($A152,ARAMCO!$A:$E,COLUMN(D151)-1,FALSE),
                                IFERROR(VLOOKUP($A152,HALLIBURTON!$A:$E,COLUMN(D151)-1,FALSE),
                                    VLOOKUP($A152,Hal_Regional!$A:$E,COLUMN(D151)-1,FALSE)
                                )
                            )
                        )
                    )
                )
            )
        )
    ),
    "Not Found"
)</f>
        <v>Not Found</v>
      </c>
      <c r="E152" s="60" t="str">
        <f>IFERROR(
    IFERROR(VLOOKUP($A152,LSTK!$A:$E,COLUMN(E151)-1,FALSE),
        IFERROR(VLOOKUP($A152,UR!$A:$E,COLUMN(E151)-1,FALSE),
            IFERROR(VLOOKUP($A152,'L3'!$A:$E,COLUMN(E151)-1,FALSE),
                IFERROR(VLOOKUP($A152,'L4'!$A:$E,COLUMN(E151)-1,FALSE),
                    IFERROR(VLOOKUP($A152,WFD!$A:$E,COLUMN(E151)-1,FALSE),
                        IFERROR(VLOOKUP($A152,ARDT!$A:$E,COLUMN(E151)-1,FALSE),
                            IFERROR(VLOOKUP($A152,ARAMCO!$A:$E,COLUMN(E151)-1,FALSE),
                                IFERROR(VLOOKUP($A152,HALLIBURTON!$A:$E,COLUMN(E151)-1,FALSE),
                                    VLOOKUP($A152,Hal_Regional!$A:$E,COLUMN(E151)-1,FALSE)
                                )
                            )
                        )
                    )
                )
            )
        )
    ),
    "Not Found"
)</f>
        <v>Not Found</v>
      </c>
      <c r="F152" s="60" t="str">
        <f>IFERROR(
    IFERROR(VLOOKUP($A152,LSTK!$A:$E,COLUMN(F151)-1,FALSE),
        IFERROR(VLOOKUP($A152,UR!$A:$E,COLUMN(F151)-1,FALSE),
            IFERROR(VLOOKUP($A152,'L3'!$A:$E,COLUMN(F151)-1,FALSE),
                IFERROR(VLOOKUP($A152,'L4'!$A:$E,COLUMN(F151)-1,FALSE),
                    IFERROR(VLOOKUP($A152,WFD!$A:$E,COLUMN(F151)-1,FALSE),
                        IFERROR(VLOOKUP($A152,ARDT!$A:$E,COLUMN(F151)-1,FALSE),
                            IFERROR(VLOOKUP($A152,ARAMCO!$A:$E,COLUMN(F151)-1,FALSE),
                                IFERROR(VLOOKUP($A152,HALLIBURTON!$A:$E,COLUMN(F151)-1,FALSE),
                                    VLOOKUP($A152,Hal_Regional!$A:$E,COLUMN(F151)-1,FALSE)
                                )
                            )
                        )
                    )
                )
            )
        )
    ),
    "Not Found"
)</f>
        <v>Not Found</v>
      </c>
    </row>
    <row r="153" spans="2:6" x14ac:dyDescent="0.25">
      <c r="B153" s="60" t="str">
        <f>IFERROR(
    IFERROR(VLOOKUP($A153,LSTK!$A:$E,COLUMN(B152),FALSE),
        IFERROR(VLOOKUP($A153,UR!$A:$E,COLUMN(B152),FALSE),
            IFERROR(VLOOKUP($A153,'L3'!$A:$E,COLUMN(B152),FALSE),
                IFERROR(VLOOKUP($A153,'L4'!$A:$E,COLUMN(B152),FALSE),
                    IFERROR(VLOOKUP($A153,WFD!$A:$E,COLUMN(B152),FALSE),
                        IFERROR(VLOOKUP($A153,ARDT!$A:$E,COLUMN(B152),FALSE),
                            IFERROR(VLOOKUP($A153,ARAMCO!$A:$E,COLUMN(B152),FALSE),
                                IFERROR(VLOOKUP($A153,HALLIBURTON!$A:$E,COLUMN(B152),FALSE),
                                    VLOOKUP($A153,Hal_Regional!$A:$E,COLUMN(B152),FALSE)
                                )
                            )
                        )
                    )
                )
            )
        )
    ),
    "Not Found"
)</f>
        <v>Not Found</v>
      </c>
      <c r="C153" s="60" t="str">
        <f t="shared" si="6"/>
        <v>Not Found</v>
      </c>
      <c r="D153" s="60" t="str">
        <f>IFERROR(
    IFERROR(VLOOKUP($A153,LSTK!$A:$E,COLUMN(D152)-1,FALSE),
        IFERROR(VLOOKUP($A153,UR!$A:$E,COLUMN(D152)-1,FALSE),
            IFERROR(VLOOKUP($A153,'L3'!$A:$E,COLUMN(D152)-1,FALSE),
                IFERROR(VLOOKUP($A153,'L4'!$A:$E,COLUMN(D152)-1,FALSE),
                    IFERROR(VLOOKUP($A153,WFD!$A:$E,COLUMN(D152)-1,FALSE),
                        IFERROR(VLOOKUP($A153,ARDT!$A:$E,COLUMN(D152)-1,FALSE),
                            IFERROR(VLOOKUP($A153,ARAMCO!$A:$E,COLUMN(D152)-1,FALSE),
                                IFERROR(VLOOKUP($A153,HALLIBURTON!$A:$E,COLUMN(D152)-1,FALSE),
                                    VLOOKUP($A153,Hal_Regional!$A:$E,COLUMN(D152)-1,FALSE)
                                )
                            )
                        )
                    )
                )
            )
        )
    ),
    "Not Found"
)</f>
        <v>Not Found</v>
      </c>
      <c r="E153" s="60" t="str">
        <f>IFERROR(
    IFERROR(VLOOKUP($A153,LSTK!$A:$E,COLUMN(E152)-1,FALSE),
        IFERROR(VLOOKUP($A153,UR!$A:$E,COLUMN(E152)-1,FALSE),
            IFERROR(VLOOKUP($A153,'L3'!$A:$E,COLUMN(E152)-1,FALSE),
                IFERROR(VLOOKUP($A153,'L4'!$A:$E,COLUMN(E152)-1,FALSE),
                    IFERROR(VLOOKUP($A153,WFD!$A:$E,COLUMN(E152)-1,FALSE),
                        IFERROR(VLOOKUP($A153,ARDT!$A:$E,COLUMN(E152)-1,FALSE),
                            IFERROR(VLOOKUP($A153,ARAMCO!$A:$E,COLUMN(E152)-1,FALSE),
                                IFERROR(VLOOKUP($A153,HALLIBURTON!$A:$E,COLUMN(E152)-1,FALSE),
                                    VLOOKUP($A153,Hal_Regional!$A:$E,COLUMN(E152)-1,FALSE)
                                )
                            )
                        )
                    )
                )
            )
        )
    ),
    "Not Found"
)</f>
        <v>Not Found</v>
      </c>
      <c r="F153" s="60" t="str">
        <f>IFERROR(
    IFERROR(VLOOKUP($A153,LSTK!$A:$E,COLUMN(F152)-1,FALSE),
        IFERROR(VLOOKUP($A153,UR!$A:$E,COLUMN(F152)-1,FALSE),
            IFERROR(VLOOKUP($A153,'L3'!$A:$E,COLUMN(F152)-1,FALSE),
                IFERROR(VLOOKUP($A153,'L4'!$A:$E,COLUMN(F152)-1,FALSE),
                    IFERROR(VLOOKUP($A153,WFD!$A:$E,COLUMN(F152)-1,FALSE),
                        IFERROR(VLOOKUP($A153,ARDT!$A:$E,COLUMN(F152)-1,FALSE),
                            IFERROR(VLOOKUP($A153,ARAMCO!$A:$E,COLUMN(F152)-1,FALSE),
                                IFERROR(VLOOKUP($A153,HALLIBURTON!$A:$E,COLUMN(F152)-1,FALSE),
                                    VLOOKUP($A153,Hal_Regional!$A:$E,COLUMN(F152)-1,FALSE)
                                )
                            )
                        )
                    )
                )
            )
        )
    ),
    "Not Found"
)</f>
        <v>Not Found</v>
      </c>
    </row>
    <row r="154" spans="2:6" x14ac:dyDescent="0.25">
      <c r="B154" s="60" t="str">
        <f>IFERROR(
    IFERROR(VLOOKUP($A154,LSTK!$A:$E,COLUMN(B153),FALSE),
        IFERROR(VLOOKUP($A154,UR!$A:$E,COLUMN(B153),FALSE),
            IFERROR(VLOOKUP($A154,'L3'!$A:$E,COLUMN(B153),FALSE),
                IFERROR(VLOOKUP($A154,'L4'!$A:$E,COLUMN(B153),FALSE),
                    IFERROR(VLOOKUP($A154,WFD!$A:$E,COLUMN(B153),FALSE),
                        IFERROR(VLOOKUP($A154,ARDT!$A:$E,COLUMN(B153),FALSE),
                            IFERROR(VLOOKUP($A154,ARAMCO!$A:$E,COLUMN(B153),FALSE),
                                IFERROR(VLOOKUP($A154,HALLIBURTON!$A:$E,COLUMN(B153),FALSE),
                                    VLOOKUP($A154,Hal_Regional!$A:$E,COLUMN(B153),FALSE)
                                )
                            )
                        )
                    )
                )
            )
        )
    ),
    "Not Found"
)</f>
        <v>Not Found</v>
      </c>
      <c r="C154" s="60" t="str">
        <f t="shared" si="6"/>
        <v>Not Found</v>
      </c>
      <c r="D154" s="60" t="str">
        <f>IFERROR(
    IFERROR(VLOOKUP($A154,LSTK!$A:$E,COLUMN(D153)-1,FALSE),
        IFERROR(VLOOKUP($A154,UR!$A:$E,COLUMN(D153)-1,FALSE),
            IFERROR(VLOOKUP($A154,'L3'!$A:$E,COLUMN(D153)-1,FALSE),
                IFERROR(VLOOKUP($A154,'L4'!$A:$E,COLUMN(D153)-1,FALSE),
                    IFERROR(VLOOKUP($A154,WFD!$A:$E,COLUMN(D153)-1,FALSE),
                        IFERROR(VLOOKUP($A154,ARDT!$A:$E,COLUMN(D153)-1,FALSE),
                            IFERROR(VLOOKUP($A154,ARAMCO!$A:$E,COLUMN(D153)-1,FALSE),
                                IFERROR(VLOOKUP($A154,HALLIBURTON!$A:$E,COLUMN(D153)-1,FALSE),
                                    VLOOKUP($A154,Hal_Regional!$A:$E,COLUMN(D153)-1,FALSE)
                                )
                            )
                        )
                    )
                )
            )
        )
    ),
    "Not Found"
)</f>
        <v>Not Found</v>
      </c>
      <c r="E154" s="60" t="str">
        <f>IFERROR(
    IFERROR(VLOOKUP($A154,LSTK!$A:$E,COLUMN(E153)-1,FALSE),
        IFERROR(VLOOKUP($A154,UR!$A:$E,COLUMN(E153)-1,FALSE),
            IFERROR(VLOOKUP($A154,'L3'!$A:$E,COLUMN(E153)-1,FALSE),
                IFERROR(VLOOKUP($A154,'L4'!$A:$E,COLUMN(E153)-1,FALSE),
                    IFERROR(VLOOKUP($A154,WFD!$A:$E,COLUMN(E153)-1,FALSE),
                        IFERROR(VLOOKUP($A154,ARDT!$A:$E,COLUMN(E153)-1,FALSE),
                            IFERROR(VLOOKUP($A154,ARAMCO!$A:$E,COLUMN(E153)-1,FALSE),
                                IFERROR(VLOOKUP($A154,HALLIBURTON!$A:$E,COLUMN(E153)-1,FALSE),
                                    VLOOKUP($A154,Hal_Regional!$A:$E,COLUMN(E153)-1,FALSE)
                                )
                            )
                        )
                    )
                )
            )
        )
    ),
    "Not Found"
)</f>
        <v>Not Found</v>
      </c>
      <c r="F154" s="60" t="str">
        <f>IFERROR(
    IFERROR(VLOOKUP($A154,LSTK!$A:$E,COLUMN(F153)-1,FALSE),
        IFERROR(VLOOKUP($A154,UR!$A:$E,COLUMN(F153)-1,FALSE),
            IFERROR(VLOOKUP($A154,'L3'!$A:$E,COLUMN(F153)-1,FALSE),
                IFERROR(VLOOKUP($A154,'L4'!$A:$E,COLUMN(F153)-1,FALSE),
                    IFERROR(VLOOKUP($A154,WFD!$A:$E,COLUMN(F153)-1,FALSE),
                        IFERROR(VLOOKUP($A154,ARDT!$A:$E,COLUMN(F153)-1,FALSE),
                            IFERROR(VLOOKUP($A154,ARAMCO!$A:$E,COLUMN(F153)-1,FALSE),
                                IFERROR(VLOOKUP($A154,HALLIBURTON!$A:$E,COLUMN(F153)-1,FALSE),
                                    VLOOKUP($A154,Hal_Regional!$A:$E,COLUMN(F153)-1,FALSE)
                                )
                            )
                        )
                    )
                )
            )
        )
    ),
    "Not Found"
)</f>
        <v>Not Found</v>
      </c>
    </row>
    <row r="155" spans="2:6" x14ac:dyDescent="0.25">
      <c r="B155" s="60" t="str">
        <f>IFERROR(
    IFERROR(VLOOKUP($A155,LSTK!$A:$E,COLUMN(B154),FALSE),
        IFERROR(VLOOKUP($A155,UR!$A:$E,COLUMN(B154),FALSE),
            IFERROR(VLOOKUP($A155,'L3'!$A:$E,COLUMN(B154),FALSE),
                IFERROR(VLOOKUP($A155,'L4'!$A:$E,COLUMN(B154),FALSE),
                    IFERROR(VLOOKUP($A155,WFD!$A:$E,COLUMN(B154),FALSE),
                        IFERROR(VLOOKUP($A155,ARDT!$A:$E,COLUMN(B154),FALSE),
                            IFERROR(VLOOKUP($A155,ARAMCO!$A:$E,COLUMN(B154),FALSE),
                                IFERROR(VLOOKUP($A155,HALLIBURTON!$A:$E,COLUMN(B154),FALSE),
                                    VLOOKUP($A155,Hal_Regional!$A:$E,COLUMN(B154),FALSE)
                                )
                            )
                        )
                    )
                )
            )
        )
    ),
    "Not Found"
)</f>
        <v>Not Found</v>
      </c>
      <c r="C155" s="60" t="str">
        <f t="shared" si="6"/>
        <v>Not Found</v>
      </c>
      <c r="D155" s="60" t="str">
        <f>IFERROR(
    IFERROR(VLOOKUP($A155,LSTK!$A:$E,COLUMN(D154)-1,FALSE),
        IFERROR(VLOOKUP($A155,UR!$A:$E,COLUMN(D154)-1,FALSE),
            IFERROR(VLOOKUP($A155,'L3'!$A:$E,COLUMN(D154)-1,FALSE),
                IFERROR(VLOOKUP($A155,'L4'!$A:$E,COLUMN(D154)-1,FALSE),
                    IFERROR(VLOOKUP($A155,WFD!$A:$E,COLUMN(D154)-1,FALSE),
                        IFERROR(VLOOKUP($A155,ARDT!$A:$E,COLUMN(D154)-1,FALSE),
                            IFERROR(VLOOKUP($A155,ARAMCO!$A:$E,COLUMN(D154)-1,FALSE),
                                IFERROR(VLOOKUP($A155,HALLIBURTON!$A:$E,COLUMN(D154)-1,FALSE),
                                    VLOOKUP($A155,Hal_Regional!$A:$E,COLUMN(D154)-1,FALSE)
                                )
                            )
                        )
                    )
                )
            )
        )
    ),
    "Not Found"
)</f>
        <v>Not Found</v>
      </c>
      <c r="E155" s="60" t="str">
        <f>IFERROR(
    IFERROR(VLOOKUP($A155,LSTK!$A:$E,COLUMN(E154)-1,FALSE),
        IFERROR(VLOOKUP($A155,UR!$A:$E,COLUMN(E154)-1,FALSE),
            IFERROR(VLOOKUP($A155,'L3'!$A:$E,COLUMN(E154)-1,FALSE),
                IFERROR(VLOOKUP($A155,'L4'!$A:$E,COLUMN(E154)-1,FALSE),
                    IFERROR(VLOOKUP($A155,WFD!$A:$E,COLUMN(E154)-1,FALSE),
                        IFERROR(VLOOKUP($A155,ARDT!$A:$E,COLUMN(E154)-1,FALSE),
                            IFERROR(VLOOKUP($A155,ARAMCO!$A:$E,COLUMN(E154)-1,FALSE),
                                IFERROR(VLOOKUP($A155,HALLIBURTON!$A:$E,COLUMN(E154)-1,FALSE),
                                    VLOOKUP($A155,Hal_Regional!$A:$E,COLUMN(E154)-1,FALSE)
                                )
                            )
                        )
                    )
                )
            )
        )
    ),
    "Not Found"
)</f>
        <v>Not Found</v>
      </c>
      <c r="F155" s="60" t="str">
        <f>IFERROR(
    IFERROR(VLOOKUP($A155,LSTK!$A:$E,COLUMN(F154)-1,FALSE),
        IFERROR(VLOOKUP($A155,UR!$A:$E,COLUMN(F154)-1,FALSE),
            IFERROR(VLOOKUP($A155,'L3'!$A:$E,COLUMN(F154)-1,FALSE),
                IFERROR(VLOOKUP($A155,'L4'!$A:$E,COLUMN(F154)-1,FALSE),
                    IFERROR(VLOOKUP($A155,WFD!$A:$E,COLUMN(F154)-1,FALSE),
                        IFERROR(VLOOKUP($A155,ARDT!$A:$E,COLUMN(F154)-1,FALSE),
                            IFERROR(VLOOKUP($A155,ARAMCO!$A:$E,COLUMN(F154)-1,FALSE),
                                IFERROR(VLOOKUP($A155,HALLIBURTON!$A:$E,COLUMN(F154)-1,FALSE),
                                    VLOOKUP($A155,Hal_Regional!$A:$E,COLUMN(F154)-1,FALSE)
                                )
                            )
                        )
                    )
                )
            )
        )
    ),
    "Not Found"
)</f>
        <v>Not Found</v>
      </c>
    </row>
    <row r="156" spans="2:6" x14ac:dyDescent="0.25">
      <c r="B156" s="60" t="str">
        <f>IFERROR(
    IFERROR(VLOOKUP($A156,LSTK!$A:$E,COLUMN(B155),FALSE),
        IFERROR(VLOOKUP($A156,UR!$A:$E,COLUMN(B155),FALSE),
            IFERROR(VLOOKUP($A156,'L3'!$A:$E,COLUMN(B155),FALSE),
                IFERROR(VLOOKUP($A156,'L4'!$A:$E,COLUMN(B155),FALSE),
                    IFERROR(VLOOKUP($A156,WFD!$A:$E,COLUMN(B155),FALSE),
                        IFERROR(VLOOKUP($A156,ARDT!$A:$E,COLUMN(B155),FALSE),
                            IFERROR(VLOOKUP($A156,ARAMCO!$A:$E,COLUMN(B155),FALSE),
                                IFERROR(VLOOKUP($A156,HALLIBURTON!$A:$E,COLUMN(B155),FALSE),
                                    VLOOKUP($A156,Hal_Regional!$A:$E,COLUMN(B155),FALSE)
                                )
                            )
                        )
                    )
                )
            )
        )
    ),
    "Not Found"
)</f>
        <v>Not Found</v>
      </c>
      <c r="C156" s="60" t="str">
        <f t="shared" si="6"/>
        <v>Not Found</v>
      </c>
      <c r="D156" s="60" t="str">
        <f>IFERROR(
    IFERROR(VLOOKUP($A156,LSTK!$A:$E,COLUMN(D155)-1,FALSE),
        IFERROR(VLOOKUP($A156,UR!$A:$E,COLUMN(D155)-1,FALSE),
            IFERROR(VLOOKUP($A156,'L3'!$A:$E,COLUMN(D155)-1,FALSE),
                IFERROR(VLOOKUP($A156,'L4'!$A:$E,COLUMN(D155)-1,FALSE),
                    IFERROR(VLOOKUP($A156,WFD!$A:$E,COLUMN(D155)-1,FALSE),
                        IFERROR(VLOOKUP($A156,ARDT!$A:$E,COLUMN(D155)-1,FALSE),
                            IFERROR(VLOOKUP($A156,ARAMCO!$A:$E,COLUMN(D155)-1,FALSE),
                                IFERROR(VLOOKUP($A156,HALLIBURTON!$A:$E,COLUMN(D155)-1,FALSE),
                                    VLOOKUP($A156,Hal_Regional!$A:$E,COLUMN(D155)-1,FALSE)
                                )
                            )
                        )
                    )
                )
            )
        )
    ),
    "Not Found"
)</f>
        <v>Not Found</v>
      </c>
      <c r="E156" s="60" t="str">
        <f>IFERROR(
    IFERROR(VLOOKUP($A156,LSTK!$A:$E,COLUMN(E155)-1,FALSE),
        IFERROR(VLOOKUP($A156,UR!$A:$E,COLUMN(E155)-1,FALSE),
            IFERROR(VLOOKUP($A156,'L3'!$A:$E,COLUMN(E155)-1,FALSE),
                IFERROR(VLOOKUP($A156,'L4'!$A:$E,COLUMN(E155)-1,FALSE),
                    IFERROR(VLOOKUP($A156,WFD!$A:$E,COLUMN(E155)-1,FALSE),
                        IFERROR(VLOOKUP($A156,ARDT!$A:$E,COLUMN(E155)-1,FALSE),
                            IFERROR(VLOOKUP($A156,ARAMCO!$A:$E,COLUMN(E155)-1,FALSE),
                                IFERROR(VLOOKUP($A156,HALLIBURTON!$A:$E,COLUMN(E155)-1,FALSE),
                                    VLOOKUP($A156,Hal_Regional!$A:$E,COLUMN(E155)-1,FALSE)
                                )
                            )
                        )
                    )
                )
            )
        )
    ),
    "Not Found"
)</f>
        <v>Not Found</v>
      </c>
      <c r="F156" s="60" t="str">
        <f>IFERROR(
    IFERROR(VLOOKUP($A156,LSTK!$A:$E,COLUMN(F155)-1,FALSE),
        IFERROR(VLOOKUP($A156,UR!$A:$E,COLUMN(F155)-1,FALSE),
            IFERROR(VLOOKUP($A156,'L3'!$A:$E,COLUMN(F155)-1,FALSE),
                IFERROR(VLOOKUP($A156,'L4'!$A:$E,COLUMN(F155)-1,FALSE),
                    IFERROR(VLOOKUP($A156,WFD!$A:$E,COLUMN(F155)-1,FALSE),
                        IFERROR(VLOOKUP($A156,ARDT!$A:$E,COLUMN(F155)-1,FALSE),
                            IFERROR(VLOOKUP($A156,ARAMCO!$A:$E,COLUMN(F155)-1,FALSE),
                                IFERROR(VLOOKUP($A156,HALLIBURTON!$A:$E,COLUMN(F155)-1,FALSE),
                                    VLOOKUP($A156,Hal_Regional!$A:$E,COLUMN(F155)-1,FALSE)
                                )
                            )
                        )
                    )
                )
            )
        )
    ),
    "Not Found"
)</f>
        <v>Not Found</v>
      </c>
    </row>
    <row r="157" spans="2:6" x14ac:dyDescent="0.25">
      <c r="B157" s="60" t="str">
        <f>IFERROR(
    IFERROR(VLOOKUP($A157,LSTK!$A:$E,COLUMN(B156),FALSE),
        IFERROR(VLOOKUP($A157,UR!$A:$E,COLUMN(B156),FALSE),
            IFERROR(VLOOKUP($A157,'L3'!$A:$E,COLUMN(B156),FALSE),
                IFERROR(VLOOKUP($A157,'L4'!$A:$E,COLUMN(B156),FALSE),
                    IFERROR(VLOOKUP($A157,WFD!$A:$E,COLUMN(B156),FALSE),
                        IFERROR(VLOOKUP($A157,ARDT!$A:$E,COLUMN(B156),FALSE),
                            IFERROR(VLOOKUP($A157,ARAMCO!$A:$E,COLUMN(B156),FALSE),
                                IFERROR(VLOOKUP($A157,HALLIBURTON!$A:$E,COLUMN(B156),FALSE),
                                    VLOOKUP($A157,Hal_Regional!$A:$E,COLUMN(B156),FALSE)
                                )
                            )
                        )
                    )
                )
            )
        )
    ),
    "Not Found"
)</f>
        <v>Not Found</v>
      </c>
      <c r="C157" s="60" t="str">
        <f t="shared" si="6"/>
        <v>Not Found</v>
      </c>
      <c r="D157" s="60" t="str">
        <f>IFERROR(
    IFERROR(VLOOKUP($A157,LSTK!$A:$E,COLUMN(D156)-1,FALSE),
        IFERROR(VLOOKUP($A157,UR!$A:$E,COLUMN(D156)-1,FALSE),
            IFERROR(VLOOKUP($A157,'L3'!$A:$E,COLUMN(D156)-1,FALSE),
                IFERROR(VLOOKUP($A157,'L4'!$A:$E,COLUMN(D156)-1,FALSE),
                    IFERROR(VLOOKUP($A157,WFD!$A:$E,COLUMN(D156)-1,FALSE),
                        IFERROR(VLOOKUP($A157,ARDT!$A:$E,COLUMN(D156)-1,FALSE),
                            IFERROR(VLOOKUP($A157,ARAMCO!$A:$E,COLUMN(D156)-1,FALSE),
                                IFERROR(VLOOKUP($A157,HALLIBURTON!$A:$E,COLUMN(D156)-1,FALSE),
                                    VLOOKUP($A157,Hal_Regional!$A:$E,COLUMN(D156)-1,FALSE)
                                )
                            )
                        )
                    )
                )
            )
        )
    ),
    "Not Found"
)</f>
        <v>Not Found</v>
      </c>
      <c r="E157" s="60" t="str">
        <f>IFERROR(
    IFERROR(VLOOKUP($A157,LSTK!$A:$E,COLUMN(E156)-1,FALSE),
        IFERROR(VLOOKUP($A157,UR!$A:$E,COLUMN(E156)-1,FALSE),
            IFERROR(VLOOKUP($A157,'L3'!$A:$E,COLUMN(E156)-1,FALSE),
                IFERROR(VLOOKUP($A157,'L4'!$A:$E,COLUMN(E156)-1,FALSE),
                    IFERROR(VLOOKUP($A157,WFD!$A:$E,COLUMN(E156)-1,FALSE),
                        IFERROR(VLOOKUP($A157,ARDT!$A:$E,COLUMN(E156)-1,FALSE),
                            IFERROR(VLOOKUP($A157,ARAMCO!$A:$E,COLUMN(E156)-1,FALSE),
                                IFERROR(VLOOKUP($A157,HALLIBURTON!$A:$E,COLUMN(E156)-1,FALSE),
                                    VLOOKUP($A157,Hal_Regional!$A:$E,COLUMN(E156)-1,FALSE)
                                )
                            )
                        )
                    )
                )
            )
        )
    ),
    "Not Found"
)</f>
        <v>Not Found</v>
      </c>
      <c r="F157" s="60" t="str">
        <f>IFERROR(
    IFERROR(VLOOKUP($A157,LSTK!$A:$E,COLUMN(F156)-1,FALSE),
        IFERROR(VLOOKUP($A157,UR!$A:$E,COLUMN(F156)-1,FALSE),
            IFERROR(VLOOKUP($A157,'L3'!$A:$E,COLUMN(F156)-1,FALSE),
                IFERROR(VLOOKUP($A157,'L4'!$A:$E,COLUMN(F156)-1,FALSE),
                    IFERROR(VLOOKUP($A157,WFD!$A:$E,COLUMN(F156)-1,FALSE),
                        IFERROR(VLOOKUP($A157,ARDT!$A:$E,COLUMN(F156)-1,FALSE),
                            IFERROR(VLOOKUP($A157,ARAMCO!$A:$E,COLUMN(F156)-1,FALSE),
                                IFERROR(VLOOKUP($A157,HALLIBURTON!$A:$E,COLUMN(F156)-1,FALSE),
                                    VLOOKUP($A157,Hal_Regional!$A:$E,COLUMN(F156)-1,FALSE)
                                )
                            )
                        )
                    )
                )
            )
        )
    ),
    "Not Found"
)</f>
        <v>Not Found</v>
      </c>
    </row>
    <row r="158" spans="2:6" x14ac:dyDescent="0.25">
      <c r="B158" s="60" t="str">
        <f>IFERROR(
    IFERROR(VLOOKUP($A158,LSTK!$A:$E,COLUMN(B157),FALSE),
        IFERROR(VLOOKUP($A158,UR!$A:$E,COLUMN(B157),FALSE),
            IFERROR(VLOOKUP($A158,'L3'!$A:$E,COLUMN(B157),FALSE),
                IFERROR(VLOOKUP($A158,'L4'!$A:$E,COLUMN(B157),FALSE),
                    IFERROR(VLOOKUP($A158,WFD!$A:$E,COLUMN(B157),FALSE),
                        IFERROR(VLOOKUP($A158,ARDT!$A:$E,COLUMN(B157),FALSE),
                            IFERROR(VLOOKUP($A158,ARAMCO!$A:$E,COLUMN(B157),FALSE),
                                IFERROR(VLOOKUP($A158,HALLIBURTON!$A:$E,COLUMN(B157),FALSE),
                                    VLOOKUP($A158,Hal_Regional!$A:$E,COLUMN(B157),FALSE)
                                )
                            )
                        )
                    )
                )
            )
        )
    ),
    "Not Found"
)</f>
        <v>Not Found</v>
      </c>
      <c r="C158" s="60" t="str">
        <f t="shared" si="6"/>
        <v>Not Found</v>
      </c>
      <c r="D158" s="60" t="str">
        <f>IFERROR(
    IFERROR(VLOOKUP($A158,LSTK!$A:$E,COLUMN(D157)-1,FALSE),
        IFERROR(VLOOKUP($A158,UR!$A:$E,COLUMN(D157)-1,FALSE),
            IFERROR(VLOOKUP($A158,'L3'!$A:$E,COLUMN(D157)-1,FALSE),
                IFERROR(VLOOKUP($A158,'L4'!$A:$E,COLUMN(D157)-1,FALSE),
                    IFERROR(VLOOKUP($A158,WFD!$A:$E,COLUMN(D157)-1,FALSE),
                        IFERROR(VLOOKUP($A158,ARDT!$A:$E,COLUMN(D157)-1,FALSE),
                            IFERROR(VLOOKUP($A158,ARAMCO!$A:$E,COLUMN(D157)-1,FALSE),
                                IFERROR(VLOOKUP($A158,HALLIBURTON!$A:$E,COLUMN(D157)-1,FALSE),
                                    VLOOKUP($A158,Hal_Regional!$A:$E,COLUMN(D157)-1,FALSE)
                                )
                            )
                        )
                    )
                )
            )
        )
    ),
    "Not Found"
)</f>
        <v>Not Found</v>
      </c>
      <c r="E158" s="60" t="str">
        <f>IFERROR(
    IFERROR(VLOOKUP($A158,LSTK!$A:$E,COLUMN(E157)-1,FALSE),
        IFERROR(VLOOKUP($A158,UR!$A:$E,COLUMN(E157)-1,FALSE),
            IFERROR(VLOOKUP($A158,'L3'!$A:$E,COLUMN(E157)-1,FALSE),
                IFERROR(VLOOKUP($A158,'L4'!$A:$E,COLUMN(E157)-1,FALSE),
                    IFERROR(VLOOKUP($A158,WFD!$A:$E,COLUMN(E157)-1,FALSE),
                        IFERROR(VLOOKUP($A158,ARDT!$A:$E,COLUMN(E157)-1,FALSE),
                            IFERROR(VLOOKUP($A158,ARAMCO!$A:$E,COLUMN(E157)-1,FALSE),
                                IFERROR(VLOOKUP($A158,HALLIBURTON!$A:$E,COLUMN(E157)-1,FALSE),
                                    VLOOKUP($A158,Hal_Regional!$A:$E,COLUMN(E157)-1,FALSE)
                                )
                            )
                        )
                    )
                )
            )
        )
    ),
    "Not Found"
)</f>
        <v>Not Found</v>
      </c>
      <c r="F158" s="60" t="str">
        <f>IFERROR(
    IFERROR(VLOOKUP($A158,LSTK!$A:$E,COLUMN(F157)-1,FALSE),
        IFERROR(VLOOKUP($A158,UR!$A:$E,COLUMN(F157)-1,FALSE),
            IFERROR(VLOOKUP($A158,'L3'!$A:$E,COLUMN(F157)-1,FALSE),
                IFERROR(VLOOKUP($A158,'L4'!$A:$E,COLUMN(F157)-1,FALSE),
                    IFERROR(VLOOKUP($A158,WFD!$A:$E,COLUMN(F157)-1,FALSE),
                        IFERROR(VLOOKUP($A158,ARDT!$A:$E,COLUMN(F157)-1,FALSE),
                            IFERROR(VLOOKUP($A158,ARAMCO!$A:$E,COLUMN(F157)-1,FALSE),
                                IFERROR(VLOOKUP($A158,HALLIBURTON!$A:$E,COLUMN(F157)-1,FALSE),
                                    VLOOKUP($A158,Hal_Regional!$A:$E,COLUMN(F157)-1,FALSE)
                                )
                            )
                        )
                    )
                )
            )
        )
    ),
    "Not Found"
)</f>
        <v>Not Found</v>
      </c>
    </row>
    <row r="159" spans="2:6" x14ac:dyDescent="0.25">
      <c r="B159" s="60" t="str">
        <f>IFERROR(
    IFERROR(VLOOKUP($A159,LSTK!$A:$E,COLUMN(B158),FALSE),
        IFERROR(VLOOKUP($A159,UR!$A:$E,COLUMN(B158),FALSE),
            IFERROR(VLOOKUP($A159,'L3'!$A:$E,COLUMN(B158),FALSE),
                IFERROR(VLOOKUP($A159,'L4'!$A:$E,COLUMN(B158),FALSE),
                    IFERROR(VLOOKUP($A159,WFD!$A:$E,COLUMN(B158),FALSE),
                        IFERROR(VLOOKUP($A159,ARDT!$A:$E,COLUMN(B158),FALSE),
                            IFERROR(VLOOKUP($A159,ARAMCO!$A:$E,COLUMN(B158),FALSE),
                                IFERROR(VLOOKUP($A159,HALLIBURTON!$A:$E,COLUMN(B158),FALSE),
                                    VLOOKUP($A159,Hal_Regional!$A:$E,COLUMN(B158),FALSE)
                                )
                            )
                        )
                    )
                )
            )
        )
    ),
    "Not Found"
)</f>
        <v>Not Found</v>
      </c>
      <c r="C159" s="60" t="str">
        <f t="shared" si="6"/>
        <v>Not Found</v>
      </c>
      <c r="D159" s="60" t="str">
        <f>IFERROR(
    IFERROR(VLOOKUP($A159,LSTK!$A:$E,COLUMN(D158)-1,FALSE),
        IFERROR(VLOOKUP($A159,UR!$A:$E,COLUMN(D158)-1,FALSE),
            IFERROR(VLOOKUP($A159,'L3'!$A:$E,COLUMN(D158)-1,FALSE),
                IFERROR(VLOOKUP($A159,'L4'!$A:$E,COLUMN(D158)-1,FALSE),
                    IFERROR(VLOOKUP($A159,WFD!$A:$E,COLUMN(D158)-1,FALSE),
                        IFERROR(VLOOKUP($A159,ARDT!$A:$E,COLUMN(D158)-1,FALSE),
                            IFERROR(VLOOKUP($A159,ARAMCO!$A:$E,COLUMN(D158)-1,FALSE),
                                IFERROR(VLOOKUP($A159,HALLIBURTON!$A:$E,COLUMN(D158)-1,FALSE),
                                    VLOOKUP($A159,Hal_Regional!$A:$E,COLUMN(D158)-1,FALSE)
                                )
                            )
                        )
                    )
                )
            )
        )
    ),
    "Not Found"
)</f>
        <v>Not Found</v>
      </c>
      <c r="E159" s="60" t="str">
        <f>IFERROR(
    IFERROR(VLOOKUP($A159,LSTK!$A:$E,COLUMN(E158)-1,FALSE),
        IFERROR(VLOOKUP($A159,UR!$A:$E,COLUMN(E158)-1,FALSE),
            IFERROR(VLOOKUP($A159,'L3'!$A:$E,COLUMN(E158)-1,FALSE),
                IFERROR(VLOOKUP($A159,'L4'!$A:$E,COLUMN(E158)-1,FALSE),
                    IFERROR(VLOOKUP($A159,WFD!$A:$E,COLUMN(E158)-1,FALSE),
                        IFERROR(VLOOKUP($A159,ARDT!$A:$E,COLUMN(E158)-1,FALSE),
                            IFERROR(VLOOKUP($A159,ARAMCO!$A:$E,COLUMN(E158)-1,FALSE),
                                IFERROR(VLOOKUP($A159,HALLIBURTON!$A:$E,COLUMN(E158)-1,FALSE),
                                    VLOOKUP($A159,Hal_Regional!$A:$E,COLUMN(E158)-1,FALSE)
                                )
                            )
                        )
                    )
                )
            )
        )
    ),
    "Not Found"
)</f>
        <v>Not Found</v>
      </c>
      <c r="F159" s="60" t="str">
        <f>IFERROR(
    IFERROR(VLOOKUP($A159,LSTK!$A:$E,COLUMN(F158)-1,FALSE),
        IFERROR(VLOOKUP($A159,UR!$A:$E,COLUMN(F158)-1,FALSE),
            IFERROR(VLOOKUP($A159,'L3'!$A:$E,COLUMN(F158)-1,FALSE),
                IFERROR(VLOOKUP($A159,'L4'!$A:$E,COLUMN(F158)-1,FALSE),
                    IFERROR(VLOOKUP($A159,WFD!$A:$E,COLUMN(F158)-1,FALSE),
                        IFERROR(VLOOKUP($A159,ARDT!$A:$E,COLUMN(F158)-1,FALSE),
                            IFERROR(VLOOKUP($A159,ARAMCO!$A:$E,COLUMN(F158)-1,FALSE),
                                IFERROR(VLOOKUP($A159,HALLIBURTON!$A:$E,COLUMN(F158)-1,FALSE),
                                    VLOOKUP($A159,Hal_Regional!$A:$E,COLUMN(F158)-1,FALSE)
                                )
                            )
                        )
                    )
                )
            )
        )
    ),
    "Not Found"
)</f>
        <v>Not Found</v>
      </c>
    </row>
    <row r="160" spans="2:6" x14ac:dyDescent="0.25">
      <c r="B160" s="60" t="str">
        <f>IFERROR(
    IFERROR(VLOOKUP($A160,LSTK!$A:$E,COLUMN(B159),FALSE),
        IFERROR(VLOOKUP($A160,UR!$A:$E,COLUMN(B159),FALSE),
            IFERROR(VLOOKUP($A160,'L3'!$A:$E,COLUMN(B159),FALSE),
                IFERROR(VLOOKUP($A160,'L4'!$A:$E,COLUMN(B159),FALSE),
                    IFERROR(VLOOKUP($A160,WFD!$A:$E,COLUMN(B159),FALSE),
                        IFERROR(VLOOKUP($A160,ARDT!$A:$E,COLUMN(B159),FALSE),
                            IFERROR(VLOOKUP($A160,ARAMCO!$A:$E,COLUMN(B159),FALSE),
                                IFERROR(VLOOKUP($A160,HALLIBURTON!$A:$E,COLUMN(B159),FALSE),
                                    VLOOKUP($A160,Hal_Regional!$A:$E,COLUMN(B159),FALSE)
                                )
                            )
                        )
                    )
                )
            )
        )
    ),
    "Not Found"
)</f>
        <v>Not Found</v>
      </c>
      <c r="C160" s="60" t="str">
        <f t="shared" si="6"/>
        <v>Not Found</v>
      </c>
      <c r="D160" s="60" t="str">
        <f>IFERROR(
    IFERROR(VLOOKUP($A160,LSTK!$A:$E,COLUMN(D159)-1,FALSE),
        IFERROR(VLOOKUP($A160,UR!$A:$E,COLUMN(D159)-1,FALSE),
            IFERROR(VLOOKUP($A160,'L3'!$A:$E,COLUMN(D159)-1,FALSE),
                IFERROR(VLOOKUP($A160,'L4'!$A:$E,COLUMN(D159)-1,FALSE),
                    IFERROR(VLOOKUP($A160,WFD!$A:$E,COLUMN(D159)-1,FALSE),
                        IFERROR(VLOOKUP($A160,ARDT!$A:$E,COLUMN(D159)-1,FALSE),
                            IFERROR(VLOOKUP($A160,ARAMCO!$A:$E,COLUMN(D159)-1,FALSE),
                                IFERROR(VLOOKUP($A160,HALLIBURTON!$A:$E,COLUMN(D159)-1,FALSE),
                                    VLOOKUP($A160,Hal_Regional!$A:$E,COLUMN(D159)-1,FALSE)
                                )
                            )
                        )
                    )
                )
            )
        )
    ),
    "Not Found"
)</f>
        <v>Not Found</v>
      </c>
      <c r="E160" s="60" t="str">
        <f>IFERROR(
    IFERROR(VLOOKUP($A160,LSTK!$A:$E,COLUMN(E159)-1,FALSE),
        IFERROR(VLOOKUP($A160,UR!$A:$E,COLUMN(E159)-1,FALSE),
            IFERROR(VLOOKUP($A160,'L3'!$A:$E,COLUMN(E159)-1,FALSE),
                IFERROR(VLOOKUP($A160,'L4'!$A:$E,COLUMN(E159)-1,FALSE),
                    IFERROR(VLOOKUP($A160,WFD!$A:$E,COLUMN(E159)-1,FALSE),
                        IFERROR(VLOOKUP($A160,ARDT!$A:$E,COLUMN(E159)-1,FALSE),
                            IFERROR(VLOOKUP($A160,ARAMCO!$A:$E,COLUMN(E159)-1,FALSE),
                                IFERROR(VLOOKUP($A160,HALLIBURTON!$A:$E,COLUMN(E159)-1,FALSE),
                                    VLOOKUP($A160,Hal_Regional!$A:$E,COLUMN(E159)-1,FALSE)
                                )
                            )
                        )
                    )
                )
            )
        )
    ),
    "Not Found"
)</f>
        <v>Not Found</v>
      </c>
      <c r="F160" s="60" t="str">
        <f>IFERROR(
    IFERROR(VLOOKUP($A160,LSTK!$A:$E,COLUMN(F159)-1,FALSE),
        IFERROR(VLOOKUP($A160,UR!$A:$E,COLUMN(F159)-1,FALSE),
            IFERROR(VLOOKUP($A160,'L3'!$A:$E,COLUMN(F159)-1,FALSE),
                IFERROR(VLOOKUP($A160,'L4'!$A:$E,COLUMN(F159)-1,FALSE),
                    IFERROR(VLOOKUP($A160,WFD!$A:$E,COLUMN(F159)-1,FALSE),
                        IFERROR(VLOOKUP($A160,ARDT!$A:$E,COLUMN(F159)-1,FALSE),
                            IFERROR(VLOOKUP($A160,ARAMCO!$A:$E,COLUMN(F159)-1,FALSE),
                                IFERROR(VLOOKUP($A160,HALLIBURTON!$A:$E,COLUMN(F159)-1,FALSE),
                                    VLOOKUP($A160,Hal_Regional!$A:$E,COLUMN(F159)-1,FALSE)
                                )
                            )
                        )
                    )
                )
            )
        )
    ),
    "Not Found"
)</f>
        <v>Not Found</v>
      </c>
    </row>
    <row r="161" spans="2:6" x14ac:dyDescent="0.25">
      <c r="B161" s="60" t="str">
        <f>IFERROR(
    IFERROR(VLOOKUP($A161,LSTK!$A:$E,COLUMN(B160),FALSE),
        IFERROR(VLOOKUP($A161,UR!$A:$E,COLUMN(B160),FALSE),
            IFERROR(VLOOKUP($A161,'L3'!$A:$E,COLUMN(B160),FALSE),
                IFERROR(VLOOKUP($A161,'L4'!$A:$E,COLUMN(B160),FALSE),
                    IFERROR(VLOOKUP($A161,WFD!$A:$E,COLUMN(B160),FALSE),
                        IFERROR(VLOOKUP($A161,ARDT!$A:$E,COLUMN(B160),FALSE),
                            IFERROR(VLOOKUP($A161,ARAMCO!$A:$E,COLUMN(B160),FALSE),
                                IFERROR(VLOOKUP($A161,HALLIBURTON!$A:$E,COLUMN(B160),FALSE),
                                    VLOOKUP($A161,Hal_Regional!$A:$E,COLUMN(B160),FALSE)
                                )
                            )
                        )
                    )
                )
            )
        )
    ),
    "Not Found"
)</f>
        <v>Not Found</v>
      </c>
      <c r="C161" s="60" t="str">
        <f t="shared" si="6"/>
        <v>Not Found</v>
      </c>
      <c r="D161" s="60" t="str">
        <f>IFERROR(
    IFERROR(VLOOKUP($A161,LSTK!$A:$E,COLUMN(D160)-1,FALSE),
        IFERROR(VLOOKUP($A161,UR!$A:$E,COLUMN(D160)-1,FALSE),
            IFERROR(VLOOKUP($A161,'L3'!$A:$E,COLUMN(D160)-1,FALSE),
                IFERROR(VLOOKUP($A161,'L4'!$A:$E,COLUMN(D160)-1,FALSE),
                    IFERROR(VLOOKUP($A161,WFD!$A:$E,COLUMN(D160)-1,FALSE),
                        IFERROR(VLOOKUP($A161,ARDT!$A:$E,COLUMN(D160)-1,FALSE),
                            IFERROR(VLOOKUP($A161,ARAMCO!$A:$E,COLUMN(D160)-1,FALSE),
                                IFERROR(VLOOKUP($A161,HALLIBURTON!$A:$E,COLUMN(D160)-1,FALSE),
                                    VLOOKUP($A161,Hal_Regional!$A:$E,COLUMN(D160)-1,FALSE)
                                )
                            )
                        )
                    )
                )
            )
        )
    ),
    "Not Found"
)</f>
        <v>Not Found</v>
      </c>
      <c r="E161" s="60" t="str">
        <f>IFERROR(
    IFERROR(VLOOKUP($A161,LSTK!$A:$E,COLUMN(E160)-1,FALSE),
        IFERROR(VLOOKUP($A161,UR!$A:$E,COLUMN(E160)-1,FALSE),
            IFERROR(VLOOKUP($A161,'L3'!$A:$E,COLUMN(E160)-1,FALSE),
                IFERROR(VLOOKUP($A161,'L4'!$A:$E,COLUMN(E160)-1,FALSE),
                    IFERROR(VLOOKUP($A161,WFD!$A:$E,COLUMN(E160)-1,FALSE),
                        IFERROR(VLOOKUP($A161,ARDT!$A:$E,COLUMN(E160)-1,FALSE),
                            IFERROR(VLOOKUP($A161,ARAMCO!$A:$E,COLUMN(E160)-1,FALSE),
                                IFERROR(VLOOKUP($A161,HALLIBURTON!$A:$E,COLUMN(E160)-1,FALSE),
                                    VLOOKUP($A161,Hal_Regional!$A:$E,COLUMN(E160)-1,FALSE)
                                )
                            )
                        )
                    )
                )
            )
        )
    ),
    "Not Found"
)</f>
        <v>Not Found</v>
      </c>
      <c r="F161" s="60" t="str">
        <f>IFERROR(
    IFERROR(VLOOKUP($A161,LSTK!$A:$E,COLUMN(F160)-1,FALSE),
        IFERROR(VLOOKUP($A161,UR!$A:$E,COLUMN(F160)-1,FALSE),
            IFERROR(VLOOKUP($A161,'L3'!$A:$E,COLUMN(F160)-1,FALSE),
                IFERROR(VLOOKUP($A161,'L4'!$A:$E,COLUMN(F160)-1,FALSE),
                    IFERROR(VLOOKUP($A161,WFD!$A:$E,COLUMN(F160)-1,FALSE),
                        IFERROR(VLOOKUP($A161,ARDT!$A:$E,COLUMN(F160)-1,FALSE),
                            IFERROR(VLOOKUP($A161,ARAMCO!$A:$E,COLUMN(F160)-1,FALSE),
                                IFERROR(VLOOKUP($A161,HALLIBURTON!$A:$E,COLUMN(F160)-1,FALSE),
                                    VLOOKUP($A161,Hal_Regional!$A:$E,COLUMN(F160)-1,FALSE)
                                )
                            )
                        )
                    )
                )
            )
        )
    ),
    "Not Found"
)</f>
        <v>Not Found</v>
      </c>
    </row>
    <row r="162" spans="2:6" x14ac:dyDescent="0.25">
      <c r="B162" s="60" t="str">
        <f>IFERROR(
    IFERROR(VLOOKUP($A162,LSTK!$A:$E,COLUMN(B161),FALSE),
        IFERROR(VLOOKUP($A162,UR!$A:$E,COLUMN(B161),FALSE),
            IFERROR(VLOOKUP($A162,'L3'!$A:$E,COLUMN(B161),FALSE),
                IFERROR(VLOOKUP($A162,'L4'!$A:$E,COLUMN(B161),FALSE),
                    IFERROR(VLOOKUP($A162,WFD!$A:$E,COLUMN(B161),FALSE),
                        IFERROR(VLOOKUP($A162,ARDT!$A:$E,COLUMN(B161),FALSE),
                            IFERROR(VLOOKUP($A162,ARAMCO!$A:$E,COLUMN(B161),FALSE),
                                IFERROR(VLOOKUP($A162,HALLIBURTON!$A:$E,COLUMN(B161),FALSE),
                                    VLOOKUP($A162,Hal_Regional!$A:$E,COLUMN(B161),FALSE)
                                )
                            )
                        )
                    )
                )
            )
        )
    ),
    "Not Found"
)</f>
        <v>Not Found</v>
      </c>
      <c r="C162" s="60" t="str">
        <f t="shared" si="6"/>
        <v>Not Found</v>
      </c>
      <c r="D162" s="60" t="str">
        <f>IFERROR(
    IFERROR(VLOOKUP($A162,LSTK!$A:$E,COLUMN(D161)-1,FALSE),
        IFERROR(VLOOKUP($A162,UR!$A:$E,COLUMN(D161)-1,FALSE),
            IFERROR(VLOOKUP($A162,'L3'!$A:$E,COLUMN(D161)-1,FALSE),
                IFERROR(VLOOKUP($A162,'L4'!$A:$E,COLUMN(D161)-1,FALSE),
                    IFERROR(VLOOKUP($A162,WFD!$A:$E,COLUMN(D161)-1,FALSE),
                        IFERROR(VLOOKUP($A162,ARDT!$A:$E,COLUMN(D161)-1,FALSE),
                            IFERROR(VLOOKUP($A162,ARAMCO!$A:$E,COLUMN(D161)-1,FALSE),
                                IFERROR(VLOOKUP($A162,HALLIBURTON!$A:$E,COLUMN(D161)-1,FALSE),
                                    VLOOKUP($A162,Hal_Regional!$A:$E,COLUMN(D161)-1,FALSE)
                                )
                            )
                        )
                    )
                )
            )
        )
    ),
    "Not Found"
)</f>
        <v>Not Found</v>
      </c>
      <c r="E162" s="60" t="str">
        <f>IFERROR(
    IFERROR(VLOOKUP($A162,LSTK!$A:$E,COLUMN(E161)-1,FALSE),
        IFERROR(VLOOKUP($A162,UR!$A:$E,COLUMN(E161)-1,FALSE),
            IFERROR(VLOOKUP($A162,'L3'!$A:$E,COLUMN(E161)-1,FALSE),
                IFERROR(VLOOKUP($A162,'L4'!$A:$E,COLUMN(E161)-1,FALSE),
                    IFERROR(VLOOKUP($A162,WFD!$A:$E,COLUMN(E161)-1,FALSE),
                        IFERROR(VLOOKUP($A162,ARDT!$A:$E,COLUMN(E161)-1,FALSE),
                            IFERROR(VLOOKUP($A162,ARAMCO!$A:$E,COLUMN(E161)-1,FALSE),
                                IFERROR(VLOOKUP($A162,HALLIBURTON!$A:$E,COLUMN(E161)-1,FALSE),
                                    VLOOKUP($A162,Hal_Regional!$A:$E,COLUMN(E161)-1,FALSE)
                                )
                            )
                        )
                    )
                )
            )
        )
    ),
    "Not Found"
)</f>
        <v>Not Found</v>
      </c>
      <c r="F162" s="60" t="str">
        <f>IFERROR(
    IFERROR(VLOOKUP($A162,LSTK!$A:$E,COLUMN(F161)-1,FALSE),
        IFERROR(VLOOKUP($A162,UR!$A:$E,COLUMN(F161)-1,FALSE),
            IFERROR(VLOOKUP($A162,'L3'!$A:$E,COLUMN(F161)-1,FALSE),
                IFERROR(VLOOKUP($A162,'L4'!$A:$E,COLUMN(F161)-1,FALSE),
                    IFERROR(VLOOKUP($A162,WFD!$A:$E,COLUMN(F161)-1,FALSE),
                        IFERROR(VLOOKUP($A162,ARDT!$A:$E,COLUMN(F161)-1,FALSE),
                            IFERROR(VLOOKUP($A162,ARAMCO!$A:$E,COLUMN(F161)-1,FALSE),
                                IFERROR(VLOOKUP($A162,HALLIBURTON!$A:$E,COLUMN(F161)-1,FALSE),
                                    VLOOKUP($A162,Hal_Regional!$A:$E,COLUMN(F161)-1,FALSE)
                                )
                            )
                        )
                    )
                )
            )
        )
    ),
    "Not Found"
)</f>
        <v>Not Found</v>
      </c>
    </row>
    <row r="163" spans="2:6" x14ac:dyDescent="0.25">
      <c r="B163" s="60" t="str">
        <f>IFERROR(
    IFERROR(VLOOKUP($A163,LSTK!$A:$E,COLUMN(B162),FALSE),
        IFERROR(VLOOKUP($A163,UR!$A:$E,COLUMN(B162),FALSE),
            IFERROR(VLOOKUP($A163,'L3'!$A:$E,COLUMN(B162),FALSE),
                IFERROR(VLOOKUP($A163,'L4'!$A:$E,COLUMN(B162),FALSE),
                    IFERROR(VLOOKUP($A163,WFD!$A:$E,COLUMN(B162),FALSE),
                        IFERROR(VLOOKUP($A163,ARDT!$A:$E,COLUMN(B162),FALSE),
                            IFERROR(VLOOKUP($A163,ARAMCO!$A:$E,COLUMN(B162),FALSE),
                                IFERROR(VLOOKUP($A163,HALLIBURTON!$A:$E,COLUMN(B162),FALSE),
                                    VLOOKUP($A163,Hal_Regional!$A:$E,COLUMN(B162),FALSE)
                                )
                            )
                        )
                    )
                )
            )
        )
    ),
    "Not Found"
)</f>
        <v>Not Found</v>
      </c>
      <c r="C163" s="60" t="str">
        <f t="shared" si="6"/>
        <v>Not Found</v>
      </c>
      <c r="D163" s="60" t="str">
        <f>IFERROR(
    IFERROR(VLOOKUP($A163,LSTK!$A:$E,COLUMN(D162)-1,FALSE),
        IFERROR(VLOOKUP($A163,UR!$A:$E,COLUMN(D162)-1,FALSE),
            IFERROR(VLOOKUP($A163,'L3'!$A:$E,COLUMN(D162)-1,FALSE),
                IFERROR(VLOOKUP($A163,'L4'!$A:$E,COLUMN(D162)-1,FALSE),
                    IFERROR(VLOOKUP($A163,WFD!$A:$E,COLUMN(D162)-1,FALSE),
                        IFERROR(VLOOKUP($A163,ARDT!$A:$E,COLUMN(D162)-1,FALSE),
                            IFERROR(VLOOKUP($A163,ARAMCO!$A:$E,COLUMN(D162)-1,FALSE),
                                IFERROR(VLOOKUP($A163,HALLIBURTON!$A:$E,COLUMN(D162)-1,FALSE),
                                    VLOOKUP($A163,Hal_Regional!$A:$E,COLUMN(D162)-1,FALSE)
                                )
                            )
                        )
                    )
                )
            )
        )
    ),
    "Not Found"
)</f>
        <v>Not Found</v>
      </c>
      <c r="E163" s="60" t="str">
        <f>IFERROR(
    IFERROR(VLOOKUP($A163,LSTK!$A:$E,COLUMN(E162)-1,FALSE),
        IFERROR(VLOOKUP($A163,UR!$A:$E,COLUMN(E162)-1,FALSE),
            IFERROR(VLOOKUP($A163,'L3'!$A:$E,COLUMN(E162)-1,FALSE),
                IFERROR(VLOOKUP($A163,'L4'!$A:$E,COLUMN(E162)-1,FALSE),
                    IFERROR(VLOOKUP($A163,WFD!$A:$E,COLUMN(E162)-1,FALSE),
                        IFERROR(VLOOKUP($A163,ARDT!$A:$E,COLUMN(E162)-1,FALSE),
                            IFERROR(VLOOKUP($A163,ARAMCO!$A:$E,COLUMN(E162)-1,FALSE),
                                IFERROR(VLOOKUP($A163,HALLIBURTON!$A:$E,COLUMN(E162)-1,FALSE),
                                    VLOOKUP($A163,Hal_Regional!$A:$E,COLUMN(E162)-1,FALSE)
                                )
                            )
                        )
                    )
                )
            )
        )
    ),
    "Not Found"
)</f>
        <v>Not Found</v>
      </c>
      <c r="F163" s="60" t="str">
        <f>IFERROR(
    IFERROR(VLOOKUP($A163,LSTK!$A:$E,COLUMN(F162)-1,FALSE),
        IFERROR(VLOOKUP($A163,UR!$A:$E,COLUMN(F162)-1,FALSE),
            IFERROR(VLOOKUP($A163,'L3'!$A:$E,COLUMN(F162)-1,FALSE),
                IFERROR(VLOOKUP($A163,'L4'!$A:$E,COLUMN(F162)-1,FALSE),
                    IFERROR(VLOOKUP($A163,WFD!$A:$E,COLUMN(F162)-1,FALSE),
                        IFERROR(VLOOKUP($A163,ARDT!$A:$E,COLUMN(F162)-1,FALSE),
                            IFERROR(VLOOKUP($A163,ARAMCO!$A:$E,COLUMN(F162)-1,FALSE),
                                IFERROR(VLOOKUP($A163,HALLIBURTON!$A:$E,COLUMN(F162)-1,FALSE),
                                    VLOOKUP($A163,Hal_Regional!$A:$E,COLUMN(F162)-1,FALSE)
                                )
                            )
                        )
                    )
                )
            )
        )
    ),
    "Not Found"
)</f>
        <v>Not Found</v>
      </c>
    </row>
    <row r="164" spans="2:6" x14ac:dyDescent="0.25">
      <c r="B164" s="60" t="str">
        <f>IFERROR(
    IFERROR(VLOOKUP($A164,LSTK!$A:$E,COLUMN(B163),FALSE),
        IFERROR(VLOOKUP($A164,UR!$A:$E,COLUMN(B163),FALSE),
            IFERROR(VLOOKUP($A164,'L3'!$A:$E,COLUMN(B163),FALSE),
                IFERROR(VLOOKUP($A164,'L4'!$A:$E,COLUMN(B163),FALSE),
                    IFERROR(VLOOKUP($A164,WFD!$A:$E,COLUMN(B163),FALSE),
                        IFERROR(VLOOKUP($A164,ARDT!$A:$E,COLUMN(B163),FALSE),
                            IFERROR(VLOOKUP($A164,ARAMCO!$A:$E,COLUMN(B163),FALSE),
                                IFERROR(VLOOKUP($A164,HALLIBURTON!$A:$E,COLUMN(B163),FALSE),
                                    VLOOKUP($A164,Hal_Regional!$A:$E,COLUMN(B163),FALSE)
                                )
                            )
                        )
                    )
                )
            )
        )
    ),
    "Not Found"
)</f>
        <v>Not Found</v>
      </c>
      <c r="C164" s="60" t="str">
        <f t="shared" si="6"/>
        <v>Not Found</v>
      </c>
      <c r="D164" s="60" t="str">
        <f>IFERROR(
    IFERROR(VLOOKUP($A164,LSTK!$A:$E,COLUMN(D163)-1,FALSE),
        IFERROR(VLOOKUP($A164,UR!$A:$E,COLUMN(D163)-1,FALSE),
            IFERROR(VLOOKUP($A164,'L3'!$A:$E,COLUMN(D163)-1,FALSE),
                IFERROR(VLOOKUP($A164,'L4'!$A:$E,COLUMN(D163)-1,FALSE),
                    IFERROR(VLOOKUP($A164,WFD!$A:$E,COLUMN(D163)-1,FALSE),
                        IFERROR(VLOOKUP($A164,ARDT!$A:$E,COLUMN(D163)-1,FALSE),
                            IFERROR(VLOOKUP($A164,ARAMCO!$A:$E,COLUMN(D163)-1,FALSE),
                                IFERROR(VLOOKUP($A164,HALLIBURTON!$A:$E,COLUMN(D163)-1,FALSE),
                                    VLOOKUP($A164,Hal_Regional!$A:$E,COLUMN(D163)-1,FALSE)
                                )
                            )
                        )
                    )
                )
            )
        )
    ),
    "Not Found"
)</f>
        <v>Not Found</v>
      </c>
      <c r="E164" s="60" t="str">
        <f>IFERROR(
    IFERROR(VLOOKUP($A164,LSTK!$A:$E,COLUMN(E163)-1,FALSE),
        IFERROR(VLOOKUP($A164,UR!$A:$E,COLUMN(E163)-1,FALSE),
            IFERROR(VLOOKUP($A164,'L3'!$A:$E,COLUMN(E163)-1,FALSE),
                IFERROR(VLOOKUP($A164,'L4'!$A:$E,COLUMN(E163)-1,FALSE),
                    IFERROR(VLOOKUP($A164,WFD!$A:$E,COLUMN(E163)-1,FALSE),
                        IFERROR(VLOOKUP($A164,ARDT!$A:$E,COLUMN(E163)-1,FALSE),
                            IFERROR(VLOOKUP($A164,ARAMCO!$A:$E,COLUMN(E163)-1,FALSE),
                                IFERROR(VLOOKUP($A164,HALLIBURTON!$A:$E,COLUMN(E163)-1,FALSE),
                                    VLOOKUP($A164,Hal_Regional!$A:$E,COLUMN(E163)-1,FALSE)
                                )
                            )
                        )
                    )
                )
            )
        )
    ),
    "Not Found"
)</f>
        <v>Not Found</v>
      </c>
      <c r="F164" s="60" t="str">
        <f>IFERROR(
    IFERROR(VLOOKUP($A164,LSTK!$A:$E,COLUMN(F163)-1,FALSE),
        IFERROR(VLOOKUP($A164,UR!$A:$E,COLUMN(F163)-1,FALSE),
            IFERROR(VLOOKUP($A164,'L3'!$A:$E,COLUMN(F163)-1,FALSE),
                IFERROR(VLOOKUP($A164,'L4'!$A:$E,COLUMN(F163)-1,FALSE),
                    IFERROR(VLOOKUP($A164,WFD!$A:$E,COLUMN(F163)-1,FALSE),
                        IFERROR(VLOOKUP($A164,ARDT!$A:$E,COLUMN(F163)-1,FALSE),
                            IFERROR(VLOOKUP($A164,ARAMCO!$A:$E,COLUMN(F163)-1,FALSE),
                                IFERROR(VLOOKUP($A164,HALLIBURTON!$A:$E,COLUMN(F163)-1,FALSE),
                                    VLOOKUP($A164,Hal_Regional!$A:$E,COLUMN(F163)-1,FALSE)
                                )
                            )
                        )
                    )
                )
            )
        )
    ),
    "Not Found"
)</f>
        <v>Not Found</v>
      </c>
    </row>
    <row r="165" spans="2:6" x14ac:dyDescent="0.25">
      <c r="B165" s="60" t="str">
        <f>IFERROR(
    IFERROR(VLOOKUP($A165,LSTK!$A:$E,COLUMN(B164),FALSE),
        IFERROR(VLOOKUP($A165,UR!$A:$E,COLUMN(B164),FALSE),
            IFERROR(VLOOKUP($A165,'L3'!$A:$E,COLUMN(B164),FALSE),
                IFERROR(VLOOKUP($A165,'L4'!$A:$E,COLUMN(B164),FALSE),
                    IFERROR(VLOOKUP($A165,WFD!$A:$E,COLUMN(B164),FALSE),
                        IFERROR(VLOOKUP($A165,ARDT!$A:$E,COLUMN(B164),FALSE),
                            IFERROR(VLOOKUP($A165,ARAMCO!$A:$E,COLUMN(B164),FALSE),
                                IFERROR(VLOOKUP($A165,HALLIBURTON!$A:$E,COLUMN(B164),FALSE),
                                    VLOOKUP($A165,Hal_Regional!$A:$E,COLUMN(B164),FALSE)
                                )
                            )
                        )
                    )
                )
            )
        )
    ),
    "Not Found"
)</f>
        <v>Not Found</v>
      </c>
      <c r="C165" s="60" t="str">
        <f t="shared" si="6"/>
        <v>Not Found</v>
      </c>
      <c r="D165" s="60" t="str">
        <f>IFERROR(
    IFERROR(VLOOKUP($A165,LSTK!$A:$E,COLUMN(D164)-1,FALSE),
        IFERROR(VLOOKUP($A165,UR!$A:$E,COLUMN(D164)-1,FALSE),
            IFERROR(VLOOKUP($A165,'L3'!$A:$E,COLUMN(D164)-1,FALSE),
                IFERROR(VLOOKUP($A165,'L4'!$A:$E,COLUMN(D164)-1,FALSE),
                    IFERROR(VLOOKUP($A165,WFD!$A:$E,COLUMN(D164)-1,FALSE),
                        IFERROR(VLOOKUP($A165,ARDT!$A:$E,COLUMN(D164)-1,FALSE),
                            IFERROR(VLOOKUP($A165,ARAMCO!$A:$E,COLUMN(D164)-1,FALSE),
                                IFERROR(VLOOKUP($A165,HALLIBURTON!$A:$E,COLUMN(D164)-1,FALSE),
                                    VLOOKUP($A165,Hal_Regional!$A:$E,COLUMN(D164)-1,FALSE)
                                )
                            )
                        )
                    )
                )
            )
        )
    ),
    "Not Found"
)</f>
        <v>Not Found</v>
      </c>
      <c r="E165" s="60" t="str">
        <f>IFERROR(
    IFERROR(VLOOKUP($A165,LSTK!$A:$E,COLUMN(E164)-1,FALSE),
        IFERROR(VLOOKUP($A165,UR!$A:$E,COLUMN(E164)-1,FALSE),
            IFERROR(VLOOKUP($A165,'L3'!$A:$E,COLUMN(E164)-1,FALSE),
                IFERROR(VLOOKUP($A165,'L4'!$A:$E,COLUMN(E164)-1,FALSE),
                    IFERROR(VLOOKUP($A165,WFD!$A:$E,COLUMN(E164)-1,FALSE),
                        IFERROR(VLOOKUP($A165,ARDT!$A:$E,COLUMN(E164)-1,FALSE),
                            IFERROR(VLOOKUP($A165,ARAMCO!$A:$E,COLUMN(E164)-1,FALSE),
                                IFERROR(VLOOKUP($A165,HALLIBURTON!$A:$E,COLUMN(E164)-1,FALSE),
                                    VLOOKUP($A165,Hal_Regional!$A:$E,COLUMN(E164)-1,FALSE)
                                )
                            )
                        )
                    )
                )
            )
        )
    ),
    "Not Found"
)</f>
        <v>Not Found</v>
      </c>
      <c r="F165" s="60" t="str">
        <f>IFERROR(
    IFERROR(VLOOKUP($A165,LSTK!$A:$E,COLUMN(F164)-1,FALSE),
        IFERROR(VLOOKUP($A165,UR!$A:$E,COLUMN(F164)-1,FALSE),
            IFERROR(VLOOKUP($A165,'L3'!$A:$E,COLUMN(F164)-1,FALSE),
                IFERROR(VLOOKUP($A165,'L4'!$A:$E,COLUMN(F164)-1,FALSE),
                    IFERROR(VLOOKUP($A165,WFD!$A:$E,COLUMN(F164)-1,FALSE),
                        IFERROR(VLOOKUP($A165,ARDT!$A:$E,COLUMN(F164)-1,FALSE),
                            IFERROR(VLOOKUP($A165,ARAMCO!$A:$E,COLUMN(F164)-1,FALSE),
                                IFERROR(VLOOKUP($A165,HALLIBURTON!$A:$E,COLUMN(F164)-1,FALSE),
                                    VLOOKUP($A165,Hal_Regional!$A:$E,COLUMN(F164)-1,FALSE)
                                )
                            )
                        )
                    )
                )
            )
        )
    ),
    "Not Found"
)</f>
        <v>Not Found</v>
      </c>
    </row>
    <row r="166" spans="2:6" x14ac:dyDescent="0.25">
      <c r="B166" s="60" t="str">
        <f>IFERROR(
    IFERROR(VLOOKUP($A166,LSTK!$A:$E,COLUMN(B165),FALSE),
        IFERROR(VLOOKUP($A166,UR!$A:$E,COLUMN(B165),FALSE),
            IFERROR(VLOOKUP($A166,'L3'!$A:$E,COLUMN(B165),FALSE),
                IFERROR(VLOOKUP($A166,'L4'!$A:$E,COLUMN(B165),FALSE),
                    IFERROR(VLOOKUP($A166,WFD!$A:$E,COLUMN(B165),FALSE),
                        IFERROR(VLOOKUP($A166,ARDT!$A:$E,COLUMN(B165),FALSE),
                            IFERROR(VLOOKUP($A166,ARAMCO!$A:$E,COLUMN(B165),FALSE),
                                IFERROR(VLOOKUP($A166,HALLIBURTON!$A:$E,COLUMN(B165),FALSE),
                                    VLOOKUP($A166,Hal_Regional!$A:$E,COLUMN(B165),FALSE)
                                )
                            )
                        )
                    )
                )
            )
        )
    ),
    "Not Found"
)</f>
        <v>Not Found</v>
      </c>
      <c r="C166" s="60" t="str">
        <f t="shared" si="6"/>
        <v>Not Found</v>
      </c>
      <c r="D166" s="60" t="str">
        <f>IFERROR(
    IFERROR(VLOOKUP($A166,LSTK!$A:$E,COLUMN(D165)-1,FALSE),
        IFERROR(VLOOKUP($A166,UR!$A:$E,COLUMN(D165)-1,FALSE),
            IFERROR(VLOOKUP($A166,'L3'!$A:$E,COLUMN(D165)-1,FALSE),
                IFERROR(VLOOKUP($A166,'L4'!$A:$E,COLUMN(D165)-1,FALSE),
                    IFERROR(VLOOKUP($A166,WFD!$A:$E,COLUMN(D165)-1,FALSE),
                        IFERROR(VLOOKUP($A166,ARDT!$A:$E,COLUMN(D165)-1,FALSE),
                            IFERROR(VLOOKUP($A166,ARAMCO!$A:$E,COLUMN(D165)-1,FALSE),
                                IFERROR(VLOOKUP($A166,HALLIBURTON!$A:$E,COLUMN(D165)-1,FALSE),
                                    VLOOKUP($A166,Hal_Regional!$A:$E,COLUMN(D165)-1,FALSE)
                                )
                            )
                        )
                    )
                )
            )
        )
    ),
    "Not Found"
)</f>
        <v>Not Found</v>
      </c>
      <c r="E166" s="60" t="str">
        <f>IFERROR(
    IFERROR(VLOOKUP($A166,LSTK!$A:$E,COLUMN(E165)-1,FALSE),
        IFERROR(VLOOKUP($A166,UR!$A:$E,COLUMN(E165)-1,FALSE),
            IFERROR(VLOOKUP($A166,'L3'!$A:$E,COLUMN(E165)-1,FALSE),
                IFERROR(VLOOKUP($A166,'L4'!$A:$E,COLUMN(E165)-1,FALSE),
                    IFERROR(VLOOKUP($A166,WFD!$A:$E,COLUMN(E165)-1,FALSE),
                        IFERROR(VLOOKUP($A166,ARDT!$A:$E,COLUMN(E165)-1,FALSE),
                            IFERROR(VLOOKUP($A166,ARAMCO!$A:$E,COLUMN(E165)-1,FALSE),
                                IFERROR(VLOOKUP($A166,HALLIBURTON!$A:$E,COLUMN(E165)-1,FALSE),
                                    VLOOKUP($A166,Hal_Regional!$A:$E,COLUMN(E165)-1,FALSE)
                                )
                            )
                        )
                    )
                )
            )
        )
    ),
    "Not Found"
)</f>
        <v>Not Found</v>
      </c>
      <c r="F166" s="60" t="str">
        <f>IFERROR(
    IFERROR(VLOOKUP($A166,LSTK!$A:$E,COLUMN(F165)-1,FALSE),
        IFERROR(VLOOKUP($A166,UR!$A:$E,COLUMN(F165)-1,FALSE),
            IFERROR(VLOOKUP($A166,'L3'!$A:$E,COLUMN(F165)-1,FALSE),
                IFERROR(VLOOKUP($A166,'L4'!$A:$E,COLUMN(F165)-1,FALSE),
                    IFERROR(VLOOKUP($A166,WFD!$A:$E,COLUMN(F165)-1,FALSE),
                        IFERROR(VLOOKUP($A166,ARDT!$A:$E,COLUMN(F165)-1,FALSE),
                            IFERROR(VLOOKUP($A166,ARAMCO!$A:$E,COLUMN(F165)-1,FALSE),
                                IFERROR(VLOOKUP($A166,HALLIBURTON!$A:$E,COLUMN(F165)-1,FALSE),
                                    VLOOKUP($A166,Hal_Regional!$A:$E,COLUMN(F165)-1,FALSE)
                                )
                            )
                        )
                    )
                )
            )
        )
    ),
    "Not Found"
)</f>
        <v>Not Found</v>
      </c>
    </row>
    <row r="167" spans="2:6" x14ac:dyDescent="0.25">
      <c r="B167" s="60" t="str">
        <f>IFERROR(
    IFERROR(VLOOKUP($A167,LSTK!$A:$E,COLUMN(B166),FALSE),
        IFERROR(VLOOKUP($A167,UR!$A:$E,COLUMN(B166),FALSE),
            IFERROR(VLOOKUP($A167,'L3'!$A:$E,COLUMN(B166),FALSE),
                IFERROR(VLOOKUP($A167,'L4'!$A:$E,COLUMN(B166),FALSE),
                    IFERROR(VLOOKUP($A167,WFD!$A:$E,COLUMN(B166),FALSE),
                        IFERROR(VLOOKUP($A167,ARDT!$A:$E,COLUMN(B166),FALSE),
                            IFERROR(VLOOKUP($A167,ARAMCO!$A:$E,COLUMN(B166),FALSE),
                                IFERROR(VLOOKUP($A167,HALLIBURTON!$A:$E,COLUMN(B166),FALSE),
                                    VLOOKUP($A167,Hal_Regional!$A:$E,COLUMN(B166),FALSE)
                                )
                            )
                        )
                    )
                )
            )
        )
    ),
    "Not Found"
)</f>
        <v>Not Found</v>
      </c>
      <c r="C167" s="60" t="str">
        <f t="shared" si="6"/>
        <v>Not Found</v>
      </c>
      <c r="D167" s="60" t="str">
        <f>IFERROR(
    IFERROR(VLOOKUP($A167,LSTK!$A:$E,COLUMN(D166)-1,FALSE),
        IFERROR(VLOOKUP($A167,UR!$A:$E,COLUMN(D166)-1,FALSE),
            IFERROR(VLOOKUP($A167,'L3'!$A:$E,COLUMN(D166)-1,FALSE),
                IFERROR(VLOOKUP($A167,'L4'!$A:$E,COLUMN(D166)-1,FALSE),
                    IFERROR(VLOOKUP($A167,WFD!$A:$E,COLUMN(D166)-1,FALSE),
                        IFERROR(VLOOKUP($A167,ARDT!$A:$E,COLUMN(D166)-1,FALSE),
                            IFERROR(VLOOKUP($A167,ARAMCO!$A:$E,COLUMN(D166)-1,FALSE),
                                IFERROR(VLOOKUP($A167,HALLIBURTON!$A:$E,COLUMN(D166)-1,FALSE),
                                    VLOOKUP($A167,Hal_Regional!$A:$E,COLUMN(D166)-1,FALSE)
                                )
                            )
                        )
                    )
                )
            )
        )
    ),
    "Not Found"
)</f>
        <v>Not Found</v>
      </c>
      <c r="E167" s="60" t="str">
        <f>IFERROR(
    IFERROR(VLOOKUP($A167,LSTK!$A:$E,COLUMN(E166)-1,FALSE),
        IFERROR(VLOOKUP($A167,UR!$A:$E,COLUMN(E166)-1,FALSE),
            IFERROR(VLOOKUP($A167,'L3'!$A:$E,COLUMN(E166)-1,FALSE),
                IFERROR(VLOOKUP($A167,'L4'!$A:$E,COLUMN(E166)-1,FALSE),
                    IFERROR(VLOOKUP($A167,WFD!$A:$E,COLUMN(E166)-1,FALSE),
                        IFERROR(VLOOKUP($A167,ARDT!$A:$E,COLUMN(E166)-1,FALSE),
                            IFERROR(VLOOKUP($A167,ARAMCO!$A:$E,COLUMN(E166)-1,FALSE),
                                IFERROR(VLOOKUP($A167,HALLIBURTON!$A:$E,COLUMN(E166)-1,FALSE),
                                    VLOOKUP($A167,Hal_Regional!$A:$E,COLUMN(E166)-1,FALSE)
                                )
                            )
                        )
                    )
                )
            )
        )
    ),
    "Not Found"
)</f>
        <v>Not Found</v>
      </c>
      <c r="F167" s="60" t="str">
        <f>IFERROR(
    IFERROR(VLOOKUP($A167,LSTK!$A:$E,COLUMN(F166)-1,FALSE),
        IFERROR(VLOOKUP($A167,UR!$A:$E,COLUMN(F166)-1,FALSE),
            IFERROR(VLOOKUP($A167,'L3'!$A:$E,COLUMN(F166)-1,FALSE),
                IFERROR(VLOOKUP($A167,'L4'!$A:$E,COLUMN(F166)-1,FALSE),
                    IFERROR(VLOOKUP($A167,WFD!$A:$E,COLUMN(F166)-1,FALSE),
                        IFERROR(VLOOKUP($A167,ARDT!$A:$E,COLUMN(F166)-1,FALSE),
                            IFERROR(VLOOKUP($A167,ARAMCO!$A:$E,COLUMN(F166)-1,FALSE),
                                IFERROR(VLOOKUP($A167,HALLIBURTON!$A:$E,COLUMN(F166)-1,FALSE),
                                    VLOOKUP($A167,Hal_Regional!$A:$E,COLUMN(F166)-1,FALSE)
                                )
                            )
                        )
                    )
                )
            )
        )
    ),
    "Not Found"
)</f>
        <v>Not Found</v>
      </c>
    </row>
    <row r="168" spans="2:6" x14ac:dyDescent="0.25">
      <c r="B168" s="60" t="str">
        <f>IFERROR(
    IFERROR(VLOOKUP($A168,LSTK!$A:$E,COLUMN(B167),FALSE),
        IFERROR(VLOOKUP($A168,UR!$A:$E,COLUMN(B167),FALSE),
            IFERROR(VLOOKUP($A168,'L3'!$A:$E,COLUMN(B167),FALSE),
                IFERROR(VLOOKUP($A168,'L4'!$A:$E,COLUMN(B167),FALSE),
                    IFERROR(VLOOKUP($A168,WFD!$A:$E,COLUMN(B167),FALSE),
                        IFERROR(VLOOKUP($A168,ARDT!$A:$E,COLUMN(B167),FALSE),
                            IFERROR(VLOOKUP($A168,ARAMCO!$A:$E,COLUMN(B167),FALSE),
                                IFERROR(VLOOKUP($A168,HALLIBURTON!$A:$E,COLUMN(B167),FALSE),
                                    VLOOKUP($A168,Hal_Regional!$A:$E,COLUMN(B167),FALSE)
                                )
                            )
                        )
                    )
                )
            )
        )
    ),
    "Not Found"
)</f>
        <v>Not Found</v>
      </c>
      <c r="C168" s="60" t="str">
        <f t="shared" si="6"/>
        <v>Not Found</v>
      </c>
      <c r="D168" s="60" t="str">
        <f>IFERROR(
    IFERROR(VLOOKUP($A168,LSTK!$A:$E,COLUMN(D167)-1,FALSE),
        IFERROR(VLOOKUP($A168,UR!$A:$E,COLUMN(D167)-1,FALSE),
            IFERROR(VLOOKUP($A168,'L3'!$A:$E,COLUMN(D167)-1,FALSE),
                IFERROR(VLOOKUP($A168,'L4'!$A:$E,COLUMN(D167)-1,FALSE),
                    IFERROR(VLOOKUP($A168,WFD!$A:$E,COLUMN(D167)-1,FALSE),
                        IFERROR(VLOOKUP($A168,ARDT!$A:$E,COLUMN(D167)-1,FALSE),
                            IFERROR(VLOOKUP($A168,ARAMCO!$A:$E,COLUMN(D167)-1,FALSE),
                                IFERROR(VLOOKUP($A168,HALLIBURTON!$A:$E,COLUMN(D167)-1,FALSE),
                                    VLOOKUP($A168,Hal_Regional!$A:$E,COLUMN(D167)-1,FALSE)
                                )
                            )
                        )
                    )
                )
            )
        )
    ),
    "Not Found"
)</f>
        <v>Not Found</v>
      </c>
      <c r="E168" s="60" t="str">
        <f>IFERROR(
    IFERROR(VLOOKUP($A168,LSTK!$A:$E,COLUMN(E167)-1,FALSE),
        IFERROR(VLOOKUP($A168,UR!$A:$E,COLUMN(E167)-1,FALSE),
            IFERROR(VLOOKUP($A168,'L3'!$A:$E,COLUMN(E167)-1,FALSE),
                IFERROR(VLOOKUP($A168,'L4'!$A:$E,COLUMN(E167)-1,FALSE),
                    IFERROR(VLOOKUP($A168,WFD!$A:$E,COLUMN(E167)-1,FALSE),
                        IFERROR(VLOOKUP($A168,ARDT!$A:$E,COLUMN(E167)-1,FALSE),
                            IFERROR(VLOOKUP($A168,ARAMCO!$A:$E,COLUMN(E167)-1,FALSE),
                                IFERROR(VLOOKUP($A168,HALLIBURTON!$A:$E,COLUMN(E167)-1,FALSE),
                                    VLOOKUP($A168,Hal_Regional!$A:$E,COLUMN(E167)-1,FALSE)
                                )
                            )
                        )
                    )
                )
            )
        )
    ),
    "Not Found"
)</f>
        <v>Not Found</v>
      </c>
      <c r="F168" s="60" t="str">
        <f>IFERROR(
    IFERROR(VLOOKUP($A168,LSTK!$A:$E,COLUMN(F167)-1,FALSE),
        IFERROR(VLOOKUP($A168,UR!$A:$E,COLUMN(F167)-1,FALSE),
            IFERROR(VLOOKUP($A168,'L3'!$A:$E,COLUMN(F167)-1,FALSE),
                IFERROR(VLOOKUP($A168,'L4'!$A:$E,COLUMN(F167)-1,FALSE),
                    IFERROR(VLOOKUP($A168,WFD!$A:$E,COLUMN(F167)-1,FALSE),
                        IFERROR(VLOOKUP($A168,ARDT!$A:$E,COLUMN(F167)-1,FALSE),
                            IFERROR(VLOOKUP($A168,ARAMCO!$A:$E,COLUMN(F167)-1,FALSE),
                                IFERROR(VLOOKUP($A168,HALLIBURTON!$A:$E,COLUMN(F167)-1,FALSE),
                                    VLOOKUP($A168,Hal_Regional!$A:$E,COLUMN(F167)-1,FALSE)
                                )
                            )
                        )
                    )
                )
            )
        )
    ),
    "Not Found"
)</f>
        <v>Not Found</v>
      </c>
    </row>
    <row r="169" spans="2:6" x14ac:dyDescent="0.25">
      <c r="B169" s="60" t="str">
        <f>IFERROR(
    IFERROR(VLOOKUP($A169,LSTK!$A:$E,COLUMN(B168),FALSE),
        IFERROR(VLOOKUP($A169,UR!$A:$E,COLUMN(B168),FALSE),
            IFERROR(VLOOKUP($A169,'L3'!$A:$E,COLUMN(B168),FALSE),
                IFERROR(VLOOKUP($A169,'L4'!$A:$E,COLUMN(B168),FALSE),
                    IFERROR(VLOOKUP($A169,WFD!$A:$E,COLUMN(B168),FALSE),
                        IFERROR(VLOOKUP($A169,ARDT!$A:$E,COLUMN(B168),FALSE),
                            IFERROR(VLOOKUP($A169,ARAMCO!$A:$E,COLUMN(B168),FALSE),
                                IFERROR(VLOOKUP($A169,HALLIBURTON!$A:$E,COLUMN(B168),FALSE),
                                    VLOOKUP($A169,Hal_Regional!$A:$E,COLUMN(B168),FALSE)
                                )
                            )
                        )
                    )
                )
            )
        )
    ),
    "Not Found"
)</f>
        <v>Not Found</v>
      </c>
      <c r="C169" s="60" t="str">
        <f t="shared" si="6"/>
        <v>Not Found</v>
      </c>
      <c r="D169" s="60" t="str">
        <f>IFERROR(
    IFERROR(VLOOKUP($A169,LSTK!$A:$E,COLUMN(D168)-1,FALSE),
        IFERROR(VLOOKUP($A169,UR!$A:$E,COLUMN(D168)-1,FALSE),
            IFERROR(VLOOKUP($A169,'L3'!$A:$E,COLUMN(D168)-1,FALSE),
                IFERROR(VLOOKUP($A169,'L4'!$A:$E,COLUMN(D168)-1,FALSE),
                    IFERROR(VLOOKUP($A169,WFD!$A:$E,COLUMN(D168)-1,FALSE),
                        IFERROR(VLOOKUP($A169,ARDT!$A:$E,COLUMN(D168)-1,FALSE),
                            IFERROR(VLOOKUP($A169,ARAMCO!$A:$E,COLUMN(D168)-1,FALSE),
                                IFERROR(VLOOKUP($A169,HALLIBURTON!$A:$E,COLUMN(D168)-1,FALSE),
                                    VLOOKUP($A169,Hal_Regional!$A:$E,COLUMN(D168)-1,FALSE)
                                )
                            )
                        )
                    )
                )
            )
        )
    ),
    "Not Found"
)</f>
        <v>Not Found</v>
      </c>
      <c r="E169" s="60" t="str">
        <f>IFERROR(
    IFERROR(VLOOKUP($A169,LSTK!$A:$E,COLUMN(E168)-1,FALSE),
        IFERROR(VLOOKUP($A169,UR!$A:$E,COLUMN(E168)-1,FALSE),
            IFERROR(VLOOKUP($A169,'L3'!$A:$E,COLUMN(E168)-1,FALSE),
                IFERROR(VLOOKUP($A169,'L4'!$A:$E,COLUMN(E168)-1,FALSE),
                    IFERROR(VLOOKUP($A169,WFD!$A:$E,COLUMN(E168)-1,FALSE),
                        IFERROR(VLOOKUP($A169,ARDT!$A:$E,COLUMN(E168)-1,FALSE),
                            IFERROR(VLOOKUP($A169,ARAMCO!$A:$E,COLUMN(E168)-1,FALSE),
                                IFERROR(VLOOKUP($A169,HALLIBURTON!$A:$E,COLUMN(E168)-1,FALSE),
                                    VLOOKUP($A169,Hal_Regional!$A:$E,COLUMN(E168)-1,FALSE)
                                )
                            )
                        )
                    )
                )
            )
        )
    ),
    "Not Found"
)</f>
        <v>Not Found</v>
      </c>
      <c r="F169" s="60" t="str">
        <f>IFERROR(
    IFERROR(VLOOKUP($A169,LSTK!$A:$E,COLUMN(F168)-1,FALSE),
        IFERROR(VLOOKUP($A169,UR!$A:$E,COLUMN(F168)-1,FALSE),
            IFERROR(VLOOKUP($A169,'L3'!$A:$E,COLUMN(F168)-1,FALSE),
                IFERROR(VLOOKUP($A169,'L4'!$A:$E,COLUMN(F168)-1,FALSE),
                    IFERROR(VLOOKUP($A169,WFD!$A:$E,COLUMN(F168)-1,FALSE),
                        IFERROR(VLOOKUP($A169,ARDT!$A:$E,COLUMN(F168)-1,FALSE),
                            IFERROR(VLOOKUP($A169,ARAMCO!$A:$E,COLUMN(F168)-1,FALSE),
                                IFERROR(VLOOKUP($A169,HALLIBURTON!$A:$E,COLUMN(F168)-1,FALSE),
                                    VLOOKUP($A169,Hal_Regional!$A:$E,COLUMN(F168)-1,FALSE)
                                )
                            )
                        )
                    )
                )
            )
        )
    ),
    "Not Found"
)</f>
        <v>Not Found</v>
      </c>
    </row>
    <row r="170" spans="2:6" x14ac:dyDescent="0.25">
      <c r="B170" s="60" t="str">
        <f>IFERROR(
    IFERROR(VLOOKUP($A170,LSTK!$A:$E,COLUMN(B169),FALSE),
        IFERROR(VLOOKUP($A170,UR!$A:$E,COLUMN(B169),FALSE),
            IFERROR(VLOOKUP($A170,'L3'!$A:$E,COLUMN(B169),FALSE),
                IFERROR(VLOOKUP($A170,'L4'!$A:$E,COLUMN(B169),FALSE),
                    IFERROR(VLOOKUP($A170,WFD!$A:$E,COLUMN(B169),FALSE),
                        IFERROR(VLOOKUP($A170,ARDT!$A:$E,COLUMN(B169),FALSE),
                            IFERROR(VLOOKUP($A170,ARAMCO!$A:$E,COLUMN(B169),FALSE),
                                IFERROR(VLOOKUP($A170,HALLIBURTON!$A:$E,COLUMN(B169),FALSE),
                                    VLOOKUP($A170,Hal_Regional!$A:$E,COLUMN(B169),FALSE)
                                )
                            )
                        )
                    )
                )
            )
        )
    ),
    "Not Found"
)</f>
        <v>Not Found</v>
      </c>
      <c r="C170" s="60" t="str">
        <f t="shared" si="6"/>
        <v>Not Found</v>
      </c>
      <c r="D170" s="60" t="str">
        <f>IFERROR(
    IFERROR(VLOOKUP($A170,LSTK!$A:$E,COLUMN(D169)-1,FALSE),
        IFERROR(VLOOKUP($A170,UR!$A:$E,COLUMN(D169)-1,FALSE),
            IFERROR(VLOOKUP($A170,'L3'!$A:$E,COLUMN(D169)-1,FALSE),
                IFERROR(VLOOKUP($A170,'L4'!$A:$E,COLUMN(D169)-1,FALSE),
                    IFERROR(VLOOKUP($A170,WFD!$A:$E,COLUMN(D169)-1,FALSE),
                        IFERROR(VLOOKUP($A170,ARDT!$A:$E,COLUMN(D169)-1,FALSE),
                            IFERROR(VLOOKUP($A170,ARAMCO!$A:$E,COLUMN(D169)-1,FALSE),
                                IFERROR(VLOOKUP($A170,HALLIBURTON!$A:$E,COLUMN(D169)-1,FALSE),
                                    VLOOKUP($A170,Hal_Regional!$A:$E,COLUMN(D169)-1,FALSE)
                                )
                            )
                        )
                    )
                )
            )
        )
    ),
    "Not Found"
)</f>
        <v>Not Found</v>
      </c>
      <c r="E170" s="60" t="str">
        <f>IFERROR(
    IFERROR(VLOOKUP($A170,LSTK!$A:$E,COLUMN(E169)-1,FALSE),
        IFERROR(VLOOKUP($A170,UR!$A:$E,COLUMN(E169)-1,FALSE),
            IFERROR(VLOOKUP($A170,'L3'!$A:$E,COLUMN(E169)-1,FALSE),
                IFERROR(VLOOKUP($A170,'L4'!$A:$E,COLUMN(E169)-1,FALSE),
                    IFERROR(VLOOKUP($A170,WFD!$A:$E,COLUMN(E169)-1,FALSE),
                        IFERROR(VLOOKUP($A170,ARDT!$A:$E,COLUMN(E169)-1,FALSE),
                            IFERROR(VLOOKUP($A170,ARAMCO!$A:$E,COLUMN(E169)-1,FALSE),
                                IFERROR(VLOOKUP($A170,HALLIBURTON!$A:$E,COLUMN(E169)-1,FALSE),
                                    VLOOKUP($A170,Hal_Regional!$A:$E,COLUMN(E169)-1,FALSE)
                                )
                            )
                        )
                    )
                )
            )
        )
    ),
    "Not Found"
)</f>
        <v>Not Found</v>
      </c>
      <c r="F170" s="60" t="str">
        <f>IFERROR(
    IFERROR(VLOOKUP($A170,LSTK!$A:$E,COLUMN(F169)-1,FALSE),
        IFERROR(VLOOKUP($A170,UR!$A:$E,COLUMN(F169)-1,FALSE),
            IFERROR(VLOOKUP($A170,'L3'!$A:$E,COLUMN(F169)-1,FALSE),
                IFERROR(VLOOKUP($A170,'L4'!$A:$E,COLUMN(F169)-1,FALSE),
                    IFERROR(VLOOKUP($A170,WFD!$A:$E,COLUMN(F169)-1,FALSE),
                        IFERROR(VLOOKUP($A170,ARDT!$A:$E,COLUMN(F169)-1,FALSE),
                            IFERROR(VLOOKUP($A170,ARAMCO!$A:$E,COLUMN(F169)-1,FALSE),
                                IFERROR(VLOOKUP($A170,HALLIBURTON!$A:$E,COLUMN(F169)-1,FALSE),
                                    VLOOKUP($A170,Hal_Regional!$A:$E,COLUMN(F169)-1,FALSE)
                                )
                            )
                        )
                    )
                )
            )
        )
    ),
    "Not Found"
)</f>
        <v>Not Found</v>
      </c>
    </row>
    <row r="171" spans="2:6" x14ac:dyDescent="0.25">
      <c r="B171" s="60" t="str">
        <f>IFERROR(
    IFERROR(VLOOKUP($A171,LSTK!$A:$E,COLUMN(B170),FALSE),
        IFERROR(VLOOKUP($A171,UR!$A:$E,COLUMN(B170),FALSE),
            IFERROR(VLOOKUP($A171,'L3'!$A:$E,COLUMN(B170),FALSE),
                IFERROR(VLOOKUP($A171,'L4'!$A:$E,COLUMN(B170),FALSE),
                    IFERROR(VLOOKUP($A171,WFD!$A:$E,COLUMN(B170),FALSE),
                        IFERROR(VLOOKUP($A171,ARDT!$A:$E,COLUMN(B170),FALSE),
                            IFERROR(VLOOKUP($A171,ARAMCO!$A:$E,COLUMN(B170),FALSE),
                                IFERROR(VLOOKUP($A171,HALLIBURTON!$A:$E,COLUMN(B170),FALSE),
                                    VLOOKUP($A171,Hal_Regional!$A:$E,COLUMN(B170),FALSE)
                                )
                            )
                        )
                    )
                )
            )
        )
    ),
    "Not Found"
)</f>
        <v>Not Found</v>
      </c>
      <c r="C171" s="60" t="str">
        <f t="shared" si="6"/>
        <v>Not Found</v>
      </c>
      <c r="D171" s="60" t="str">
        <f>IFERROR(
    IFERROR(VLOOKUP($A171,LSTK!$A:$E,COLUMN(D170)-1,FALSE),
        IFERROR(VLOOKUP($A171,UR!$A:$E,COLUMN(D170)-1,FALSE),
            IFERROR(VLOOKUP($A171,'L3'!$A:$E,COLUMN(D170)-1,FALSE),
                IFERROR(VLOOKUP($A171,'L4'!$A:$E,COLUMN(D170)-1,FALSE),
                    IFERROR(VLOOKUP($A171,WFD!$A:$E,COLUMN(D170)-1,FALSE),
                        IFERROR(VLOOKUP($A171,ARDT!$A:$E,COLUMN(D170)-1,FALSE),
                            IFERROR(VLOOKUP($A171,ARAMCO!$A:$E,COLUMN(D170)-1,FALSE),
                                IFERROR(VLOOKUP($A171,HALLIBURTON!$A:$E,COLUMN(D170)-1,FALSE),
                                    VLOOKUP($A171,Hal_Regional!$A:$E,COLUMN(D170)-1,FALSE)
                                )
                            )
                        )
                    )
                )
            )
        )
    ),
    "Not Found"
)</f>
        <v>Not Found</v>
      </c>
      <c r="E171" s="60" t="str">
        <f>IFERROR(
    IFERROR(VLOOKUP($A171,LSTK!$A:$E,COLUMN(E170)-1,FALSE),
        IFERROR(VLOOKUP($A171,UR!$A:$E,COLUMN(E170)-1,FALSE),
            IFERROR(VLOOKUP($A171,'L3'!$A:$E,COLUMN(E170)-1,FALSE),
                IFERROR(VLOOKUP($A171,'L4'!$A:$E,COLUMN(E170)-1,FALSE),
                    IFERROR(VLOOKUP($A171,WFD!$A:$E,COLUMN(E170)-1,FALSE),
                        IFERROR(VLOOKUP($A171,ARDT!$A:$E,COLUMN(E170)-1,FALSE),
                            IFERROR(VLOOKUP($A171,ARAMCO!$A:$E,COLUMN(E170)-1,FALSE),
                                IFERROR(VLOOKUP($A171,HALLIBURTON!$A:$E,COLUMN(E170)-1,FALSE),
                                    VLOOKUP($A171,Hal_Regional!$A:$E,COLUMN(E170)-1,FALSE)
                                )
                            )
                        )
                    )
                )
            )
        )
    ),
    "Not Found"
)</f>
        <v>Not Found</v>
      </c>
      <c r="F171" s="60" t="str">
        <f>IFERROR(
    IFERROR(VLOOKUP($A171,LSTK!$A:$E,COLUMN(F170)-1,FALSE),
        IFERROR(VLOOKUP($A171,UR!$A:$E,COLUMN(F170)-1,FALSE),
            IFERROR(VLOOKUP($A171,'L3'!$A:$E,COLUMN(F170)-1,FALSE),
                IFERROR(VLOOKUP($A171,'L4'!$A:$E,COLUMN(F170)-1,FALSE),
                    IFERROR(VLOOKUP($A171,WFD!$A:$E,COLUMN(F170)-1,FALSE),
                        IFERROR(VLOOKUP($A171,ARDT!$A:$E,COLUMN(F170)-1,FALSE),
                            IFERROR(VLOOKUP($A171,ARAMCO!$A:$E,COLUMN(F170)-1,FALSE),
                                IFERROR(VLOOKUP($A171,HALLIBURTON!$A:$E,COLUMN(F170)-1,FALSE),
                                    VLOOKUP($A171,Hal_Regional!$A:$E,COLUMN(F170)-1,FALSE)
                                )
                            )
                        )
                    )
                )
            )
        )
    ),
    "Not Found"
)</f>
        <v>Not Found</v>
      </c>
    </row>
    <row r="172" spans="2:6" x14ac:dyDescent="0.25">
      <c r="B172" s="60" t="str">
        <f>IFERROR(
    IFERROR(VLOOKUP($A172,LSTK!$A:$E,COLUMN(B171),FALSE),
        IFERROR(VLOOKUP($A172,UR!$A:$E,COLUMN(B171),FALSE),
            IFERROR(VLOOKUP($A172,'L3'!$A:$E,COLUMN(B171),FALSE),
                IFERROR(VLOOKUP($A172,'L4'!$A:$E,COLUMN(B171),FALSE),
                    IFERROR(VLOOKUP($A172,WFD!$A:$E,COLUMN(B171),FALSE),
                        IFERROR(VLOOKUP($A172,ARDT!$A:$E,COLUMN(B171),FALSE),
                            IFERROR(VLOOKUP($A172,ARAMCO!$A:$E,COLUMN(B171),FALSE),
                                IFERROR(VLOOKUP($A172,HALLIBURTON!$A:$E,COLUMN(B171),FALSE),
                                    VLOOKUP($A172,Hal_Regional!$A:$E,COLUMN(B171),FALSE)
                                )
                            )
                        )
                    )
                )
            )
        )
    ),
    "Not Found"
)</f>
        <v>Not Found</v>
      </c>
      <c r="C172" s="60" t="str">
        <f t="shared" si="6"/>
        <v>Not Found</v>
      </c>
      <c r="D172" s="60" t="str">
        <f>IFERROR(
    IFERROR(VLOOKUP($A172,LSTK!$A:$E,COLUMN(D171)-1,FALSE),
        IFERROR(VLOOKUP($A172,UR!$A:$E,COLUMN(D171)-1,FALSE),
            IFERROR(VLOOKUP($A172,'L3'!$A:$E,COLUMN(D171)-1,FALSE),
                IFERROR(VLOOKUP($A172,'L4'!$A:$E,COLUMN(D171)-1,FALSE),
                    IFERROR(VLOOKUP($A172,WFD!$A:$E,COLUMN(D171)-1,FALSE),
                        IFERROR(VLOOKUP($A172,ARDT!$A:$E,COLUMN(D171)-1,FALSE),
                            IFERROR(VLOOKUP($A172,ARAMCO!$A:$E,COLUMN(D171)-1,FALSE),
                                IFERROR(VLOOKUP($A172,HALLIBURTON!$A:$E,COLUMN(D171)-1,FALSE),
                                    VLOOKUP($A172,Hal_Regional!$A:$E,COLUMN(D171)-1,FALSE)
                                )
                            )
                        )
                    )
                )
            )
        )
    ),
    "Not Found"
)</f>
        <v>Not Found</v>
      </c>
      <c r="E172" s="60" t="str">
        <f>IFERROR(
    IFERROR(VLOOKUP($A172,LSTK!$A:$E,COLUMN(E171)-1,FALSE),
        IFERROR(VLOOKUP($A172,UR!$A:$E,COLUMN(E171)-1,FALSE),
            IFERROR(VLOOKUP($A172,'L3'!$A:$E,COLUMN(E171)-1,FALSE),
                IFERROR(VLOOKUP($A172,'L4'!$A:$E,COLUMN(E171)-1,FALSE),
                    IFERROR(VLOOKUP($A172,WFD!$A:$E,COLUMN(E171)-1,FALSE),
                        IFERROR(VLOOKUP($A172,ARDT!$A:$E,COLUMN(E171)-1,FALSE),
                            IFERROR(VLOOKUP($A172,ARAMCO!$A:$E,COLUMN(E171)-1,FALSE),
                                IFERROR(VLOOKUP($A172,HALLIBURTON!$A:$E,COLUMN(E171)-1,FALSE),
                                    VLOOKUP($A172,Hal_Regional!$A:$E,COLUMN(E171)-1,FALSE)
                                )
                            )
                        )
                    )
                )
            )
        )
    ),
    "Not Found"
)</f>
        <v>Not Found</v>
      </c>
      <c r="F172" s="60" t="str">
        <f>IFERROR(
    IFERROR(VLOOKUP($A172,LSTK!$A:$E,COLUMN(F171)-1,FALSE),
        IFERROR(VLOOKUP($A172,UR!$A:$E,COLUMN(F171)-1,FALSE),
            IFERROR(VLOOKUP($A172,'L3'!$A:$E,COLUMN(F171)-1,FALSE),
                IFERROR(VLOOKUP($A172,'L4'!$A:$E,COLUMN(F171)-1,FALSE),
                    IFERROR(VLOOKUP($A172,WFD!$A:$E,COLUMN(F171)-1,FALSE),
                        IFERROR(VLOOKUP($A172,ARDT!$A:$E,COLUMN(F171)-1,FALSE),
                            IFERROR(VLOOKUP($A172,ARAMCO!$A:$E,COLUMN(F171)-1,FALSE),
                                IFERROR(VLOOKUP($A172,HALLIBURTON!$A:$E,COLUMN(F171)-1,FALSE),
                                    VLOOKUP($A172,Hal_Regional!$A:$E,COLUMN(F171)-1,FALSE)
                                )
                            )
                        )
                    )
                )
            )
        )
    ),
    "Not Found"
)</f>
        <v>Not Found</v>
      </c>
    </row>
    <row r="173" spans="2:6" x14ac:dyDescent="0.25">
      <c r="B173" s="60" t="str">
        <f>IFERROR(
    IFERROR(VLOOKUP($A173,LSTK!$A:$E,COLUMN(B172),FALSE),
        IFERROR(VLOOKUP($A173,UR!$A:$E,COLUMN(B172),FALSE),
            IFERROR(VLOOKUP($A173,'L3'!$A:$E,COLUMN(B172),FALSE),
                IFERROR(VLOOKUP($A173,'L4'!$A:$E,COLUMN(B172),FALSE),
                    IFERROR(VLOOKUP($A173,WFD!$A:$E,COLUMN(B172),FALSE),
                        IFERROR(VLOOKUP($A173,ARDT!$A:$E,COLUMN(B172),FALSE),
                            IFERROR(VLOOKUP($A173,ARAMCO!$A:$E,COLUMN(B172),FALSE),
                                IFERROR(VLOOKUP($A173,HALLIBURTON!$A:$E,COLUMN(B172),FALSE),
                                    VLOOKUP($A173,Hal_Regional!$A:$E,COLUMN(B172),FALSE)
                                )
                            )
                        )
                    )
                )
            )
        )
    ),
    "Not Found"
)</f>
        <v>Not Found</v>
      </c>
      <c r="C173" s="60" t="str">
        <f t="shared" si="6"/>
        <v>Not Found</v>
      </c>
      <c r="D173" s="60" t="str">
        <f>IFERROR(
    IFERROR(VLOOKUP($A173,LSTK!$A:$E,COLUMN(D172)-1,FALSE),
        IFERROR(VLOOKUP($A173,UR!$A:$E,COLUMN(D172)-1,FALSE),
            IFERROR(VLOOKUP($A173,'L3'!$A:$E,COLUMN(D172)-1,FALSE),
                IFERROR(VLOOKUP($A173,'L4'!$A:$E,COLUMN(D172)-1,FALSE),
                    IFERROR(VLOOKUP($A173,WFD!$A:$E,COLUMN(D172)-1,FALSE),
                        IFERROR(VLOOKUP($A173,ARDT!$A:$E,COLUMN(D172)-1,FALSE),
                            IFERROR(VLOOKUP($A173,ARAMCO!$A:$E,COLUMN(D172)-1,FALSE),
                                IFERROR(VLOOKUP($A173,HALLIBURTON!$A:$E,COLUMN(D172)-1,FALSE),
                                    VLOOKUP($A173,Hal_Regional!$A:$E,COLUMN(D172)-1,FALSE)
                                )
                            )
                        )
                    )
                )
            )
        )
    ),
    "Not Found"
)</f>
        <v>Not Found</v>
      </c>
      <c r="E173" s="60" t="str">
        <f>IFERROR(
    IFERROR(VLOOKUP($A173,LSTK!$A:$E,COLUMN(E172)-1,FALSE),
        IFERROR(VLOOKUP($A173,UR!$A:$E,COLUMN(E172)-1,FALSE),
            IFERROR(VLOOKUP($A173,'L3'!$A:$E,COLUMN(E172)-1,FALSE),
                IFERROR(VLOOKUP($A173,'L4'!$A:$E,COLUMN(E172)-1,FALSE),
                    IFERROR(VLOOKUP($A173,WFD!$A:$E,COLUMN(E172)-1,FALSE),
                        IFERROR(VLOOKUP($A173,ARDT!$A:$E,COLUMN(E172)-1,FALSE),
                            IFERROR(VLOOKUP($A173,ARAMCO!$A:$E,COLUMN(E172)-1,FALSE),
                                IFERROR(VLOOKUP($A173,HALLIBURTON!$A:$E,COLUMN(E172)-1,FALSE),
                                    VLOOKUP($A173,Hal_Regional!$A:$E,COLUMN(E172)-1,FALSE)
                                )
                            )
                        )
                    )
                )
            )
        )
    ),
    "Not Found"
)</f>
        <v>Not Found</v>
      </c>
      <c r="F173" s="60" t="str">
        <f>IFERROR(
    IFERROR(VLOOKUP($A173,LSTK!$A:$E,COLUMN(F172)-1,FALSE),
        IFERROR(VLOOKUP($A173,UR!$A:$E,COLUMN(F172)-1,FALSE),
            IFERROR(VLOOKUP($A173,'L3'!$A:$E,COLUMN(F172)-1,FALSE),
                IFERROR(VLOOKUP($A173,'L4'!$A:$E,COLUMN(F172)-1,FALSE),
                    IFERROR(VLOOKUP($A173,WFD!$A:$E,COLUMN(F172)-1,FALSE),
                        IFERROR(VLOOKUP($A173,ARDT!$A:$E,COLUMN(F172)-1,FALSE),
                            IFERROR(VLOOKUP($A173,ARAMCO!$A:$E,COLUMN(F172)-1,FALSE),
                                IFERROR(VLOOKUP($A173,HALLIBURTON!$A:$E,COLUMN(F172)-1,FALSE),
                                    VLOOKUP($A173,Hal_Regional!$A:$E,COLUMN(F172)-1,FALSE)
                                )
                            )
                        )
                    )
                )
            )
        )
    ),
    "Not Found"
)</f>
        <v>Not Found</v>
      </c>
    </row>
    <row r="174" spans="2:6" x14ac:dyDescent="0.25">
      <c r="B174" s="60" t="str">
        <f>IFERROR(
    IFERROR(VLOOKUP($A174,LSTK!$A:$E,COLUMN(B173),FALSE),
        IFERROR(VLOOKUP($A174,UR!$A:$E,COLUMN(B173),FALSE),
            IFERROR(VLOOKUP($A174,'L3'!$A:$E,COLUMN(B173),FALSE),
                IFERROR(VLOOKUP($A174,'L4'!$A:$E,COLUMN(B173),FALSE),
                    IFERROR(VLOOKUP($A174,WFD!$A:$E,COLUMN(B173),FALSE),
                        IFERROR(VLOOKUP($A174,ARDT!$A:$E,COLUMN(B173),FALSE),
                            IFERROR(VLOOKUP($A174,ARAMCO!$A:$E,COLUMN(B173),FALSE),
                                IFERROR(VLOOKUP($A174,HALLIBURTON!$A:$E,COLUMN(B173),FALSE),
                                    VLOOKUP($A174,Hal_Regional!$A:$E,COLUMN(B173),FALSE)
                                )
                            )
                        )
                    )
                )
            )
        )
    ),
    "Not Found"
)</f>
        <v>Not Found</v>
      </c>
      <c r="C174" s="60" t="str">
        <f t="shared" si="6"/>
        <v>Not Found</v>
      </c>
      <c r="D174" s="60" t="str">
        <f>IFERROR(
    IFERROR(VLOOKUP($A174,LSTK!$A:$E,COLUMN(D173)-1,FALSE),
        IFERROR(VLOOKUP($A174,UR!$A:$E,COLUMN(D173)-1,FALSE),
            IFERROR(VLOOKUP($A174,'L3'!$A:$E,COLUMN(D173)-1,FALSE),
                IFERROR(VLOOKUP($A174,'L4'!$A:$E,COLUMN(D173)-1,FALSE),
                    IFERROR(VLOOKUP($A174,WFD!$A:$E,COLUMN(D173)-1,FALSE),
                        IFERROR(VLOOKUP($A174,ARDT!$A:$E,COLUMN(D173)-1,FALSE),
                            IFERROR(VLOOKUP($A174,ARAMCO!$A:$E,COLUMN(D173)-1,FALSE),
                                IFERROR(VLOOKUP($A174,HALLIBURTON!$A:$E,COLUMN(D173)-1,FALSE),
                                    VLOOKUP($A174,Hal_Regional!$A:$E,COLUMN(D173)-1,FALSE)
                                )
                            )
                        )
                    )
                )
            )
        )
    ),
    "Not Found"
)</f>
        <v>Not Found</v>
      </c>
      <c r="E174" s="60" t="str">
        <f>IFERROR(
    IFERROR(VLOOKUP($A174,LSTK!$A:$E,COLUMN(E173)-1,FALSE),
        IFERROR(VLOOKUP($A174,UR!$A:$E,COLUMN(E173)-1,FALSE),
            IFERROR(VLOOKUP($A174,'L3'!$A:$E,COLUMN(E173)-1,FALSE),
                IFERROR(VLOOKUP($A174,'L4'!$A:$E,COLUMN(E173)-1,FALSE),
                    IFERROR(VLOOKUP($A174,WFD!$A:$E,COLUMN(E173)-1,FALSE),
                        IFERROR(VLOOKUP($A174,ARDT!$A:$E,COLUMN(E173)-1,FALSE),
                            IFERROR(VLOOKUP($A174,ARAMCO!$A:$E,COLUMN(E173)-1,FALSE),
                                IFERROR(VLOOKUP($A174,HALLIBURTON!$A:$E,COLUMN(E173)-1,FALSE),
                                    VLOOKUP($A174,Hal_Regional!$A:$E,COLUMN(E173)-1,FALSE)
                                )
                            )
                        )
                    )
                )
            )
        )
    ),
    "Not Found"
)</f>
        <v>Not Found</v>
      </c>
      <c r="F174" s="60" t="str">
        <f>IFERROR(
    IFERROR(VLOOKUP($A174,LSTK!$A:$E,COLUMN(F173)-1,FALSE),
        IFERROR(VLOOKUP($A174,UR!$A:$E,COLUMN(F173)-1,FALSE),
            IFERROR(VLOOKUP($A174,'L3'!$A:$E,COLUMN(F173)-1,FALSE),
                IFERROR(VLOOKUP($A174,'L4'!$A:$E,COLUMN(F173)-1,FALSE),
                    IFERROR(VLOOKUP($A174,WFD!$A:$E,COLUMN(F173)-1,FALSE),
                        IFERROR(VLOOKUP($A174,ARDT!$A:$E,COLUMN(F173)-1,FALSE),
                            IFERROR(VLOOKUP($A174,ARAMCO!$A:$E,COLUMN(F173)-1,FALSE),
                                IFERROR(VLOOKUP($A174,HALLIBURTON!$A:$E,COLUMN(F173)-1,FALSE),
                                    VLOOKUP($A174,Hal_Regional!$A:$E,COLUMN(F173)-1,FALSE)
                                )
                            )
                        )
                    )
                )
            )
        )
    ),
    "Not Found"
)</f>
        <v>Not Found</v>
      </c>
    </row>
    <row r="175" spans="2:6" x14ac:dyDescent="0.25">
      <c r="B175" s="60" t="str">
        <f>IFERROR(
    IFERROR(VLOOKUP($A175,LSTK!$A:$E,COLUMN(B174),FALSE),
        IFERROR(VLOOKUP($A175,UR!$A:$E,COLUMN(B174),FALSE),
            IFERROR(VLOOKUP($A175,'L3'!$A:$E,COLUMN(B174),FALSE),
                IFERROR(VLOOKUP($A175,'L4'!$A:$E,COLUMN(B174),FALSE),
                    IFERROR(VLOOKUP($A175,WFD!$A:$E,COLUMN(B174),FALSE),
                        IFERROR(VLOOKUP($A175,ARDT!$A:$E,COLUMN(B174),FALSE),
                            IFERROR(VLOOKUP($A175,ARAMCO!$A:$E,COLUMN(B174),FALSE),
                                IFERROR(VLOOKUP($A175,HALLIBURTON!$A:$E,COLUMN(B174),FALSE),
                                    VLOOKUP($A175,Hal_Regional!$A:$E,COLUMN(B174),FALSE)
                                )
                            )
                        )
                    )
                )
            )
        )
    ),
    "Not Found"
)</f>
        <v>Not Found</v>
      </c>
      <c r="C175" s="60" t="str">
        <f t="shared" si="6"/>
        <v>Not Found</v>
      </c>
      <c r="D175" s="60" t="str">
        <f>IFERROR(
    IFERROR(VLOOKUP($A175,LSTK!$A:$E,COLUMN(D174)-1,FALSE),
        IFERROR(VLOOKUP($A175,UR!$A:$E,COLUMN(D174)-1,FALSE),
            IFERROR(VLOOKUP($A175,'L3'!$A:$E,COLUMN(D174)-1,FALSE),
                IFERROR(VLOOKUP($A175,'L4'!$A:$E,COLUMN(D174)-1,FALSE),
                    IFERROR(VLOOKUP($A175,WFD!$A:$E,COLUMN(D174)-1,FALSE),
                        IFERROR(VLOOKUP($A175,ARDT!$A:$E,COLUMN(D174)-1,FALSE),
                            IFERROR(VLOOKUP($A175,ARAMCO!$A:$E,COLUMN(D174)-1,FALSE),
                                IFERROR(VLOOKUP($A175,HALLIBURTON!$A:$E,COLUMN(D174)-1,FALSE),
                                    VLOOKUP($A175,Hal_Regional!$A:$E,COLUMN(D174)-1,FALSE)
                                )
                            )
                        )
                    )
                )
            )
        )
    ),
    "Not Found"
)</f>
        <v>Not Found</v>
      </c>
      <c r="E175" s="60" t="str">
        <f>IFERROR(
    IFERROR(VLOOKUP($A175,LSTK!$A:$E,COLUMN(E174)-1,FALSE),
        IFERROR(VLOOKUP($A175,UR!$A:$E,COLUMN(E174)-1,FALSE),
            IFERROR(VLOOKUP($A175,'L3'!$A:$E,COLUMN(E174)-1,FALSE),
                IFERROR(VLOOKUP($A175,'L4'!$A:$E,COLUMN(E174)-1,FALSE),
                    IFERROR(VLOOKUP($A175,WFD!$A:$E,COLUMN(E174)-1,FALSE),
                        IFERROR(VLOOKUP($A175,ARDT!$A:$E,COLUMN(E174)-1,FALSE),
                            IFERROR(VLOOKUP($A175,ARAMCO!$A:$E,COLUMN(E174)-1,FALSE),
                                IFERROR(VLOOKUP($A175,HALLIBURTON!$A:$E,COLUMN(E174)-1,FALSE),
                                    VLOOKUP($A175,Hal_Regional!$A:$E,COLUMN(E174)-1,FALSE)
                                )
                            )
                        )
                    )
                )
            )
        )
    ),
    "Not Found"
)</f>
        <v>Not Found</v>
      </c>
      <c r="F175" s="60" t="str">
        <f>IFERROR(
    IFERROR(VLOOKUP($A175,LSTK!$A:$E,COLUMN(F174)-1,FALSE),
        IFERROR(VLOOKUP($A175,UR!$A:$E,COLUMN(F174)-1,FALSE),
            IFERROR(VLOOKUP($A175,'L3'!$A:$E,COLUMN(F174)-1,FALSE),
                IFERROR(VLOOKUP($A175,'L4'!$A:$E,COLUMN(F174)-1,FALSE),
                    IFERROR(VLOOKUP($A175,WFD!$A:$E,COLUMN(F174)-1,FALSE),
                        IFERROR(VLOOKUP($A175,ARDT!$A:$E,COLUMN(F174)-1,FALSE),
                            IFERROR(VLOOKUP($A175,ARAMCO!$A:$E,COLUMN(F174)-1,FALSE),
                                IFERROR(VLOOKUP($A175,HALLIBURTON!$A:$E,COLUMN(F174)-1,FALSE),
                                    VLOOKUP($A175,Hal_Regional!$A:$E,COLUMN(F174)-1,FALSE)
                                )
                            )
                        )
                    )
                )
            )
        )
    ),
    "Not Found"
)</f>
        <v>Not Found</v>
      </c>
    </row>
    <row r="176" spans="2:6" x14ac:dyDescent="0.25">
      <c r="B176" s="60" t="str">
        <f>IFERROR(
    IFERROR(VLOOKUP($A176,LSTK!$A:$E,COLUMN(B175),FALSE),
        IFERROR(VLOOKUP($A176,UR!$A:$E,COLUMN(B175),FALSE),
            IFERROR(VLOOKUP($A176,'L3'!$A:$E,COLUMN(B175),FALSE),
                IFERROR(VLOOKUP($A176,'L4'!$A:$E,COLUMN(B175),FALSE),
                    IFERROR(VLOOKUP($A176,WFD!$A:$E,COLUMN(B175),FALSE),
                        IFERROR(VLOOKUP($A176,ARDT!$A:$E,COLUMN(B175),FALSE),
                            IFERROR(VLOOKUP($A176,ARAMCO!$A:$E,COLUMN(B175),FALSE),
                                IFERROR(VLOOKUP($A176,HALLIBURTON!$A:$E,COLUMN(B175),FALSE),
                                    VLOOKUP($A176,Hal_Regional!$A:$E,COLUMN(B175),FALSE)
                                )
                            )
                        )
                    )
                )
            )
        )
    ),
    "Not Found"
)</f>
        <v>Not Found</v>
      </c>
      <c r="C176" s="60" t="str">
        <f t="shared" si="6"/>
        <v>Not Found</v>
      </c>
      <c r="D176" s="60" t="str">
        <f>IFERROR(
    IFERROR(VLOOKUP($A176,LSTK!$A:$E,COLUMN(D175)-1,FALSE),
        IFERROR(VLOOKUP($A176,UR!$A:$E,COLUMN(D175)-1,FALSE),
            IFERROR(VLOOKUP($A176,'L3'!$A:$E,COLUMN(D175)-1,FALSE),
                IFERROR(VLOOKUP($A176,'L4'!$A:$E,COLUMN(D175)-1,FALSE),
                    IFERROR(VLOOKUP($A176,WFD!$A:$E,COLUMN(D175)-1,FALSE),
                        IFERROR(VLOOKUP($A176,ARDT!$A:$E,COLUMN(D175)-1,FALSE),
                            IFERROR(VLOOKUP($A176,ARAMCO!$A:$E,COLUMN(D175)-1,FALSE),
                                IFERROR(VLOOKUP($A176,HALLIBURTON!$A:$E,COLUMN(D175)-1,FALSE),
                                    VLOOKUP($A176,Hal_Regional!$A:$E,COLUMN(D175)-1,FALSE)
                                )
                            )
                        )
                    )
                )
            )
        )
    ),
    "Not Found"
)</f>
        <v>Not Found</v>
      </c>
      <c r="E176" s="60" t="str">
        <f>IFERROR(
    IFERROR(VLOOKUP($A176,LSTK!$A:$E,COLUMN(E175)-1,FALSE),
        IFERROR(VLOOKUP($A176,UR!$A:$E,COLUMN(E175)-1,FALSE),
            IFERROR(VLOOKUP($A176,'L3'!$A:$E,COLUMN(E175)-1,FALSE),
                IFERROR(VLOOKUP($A176,'L4'!$A:$E,COLUMN(E175)-1,FALSE),
                    IFERROR(VLOOKUP($A176,WFD!$A:$E,COLUMN(E175)-1,FALSE),
                        IFERROR(VLOOKUP($A176,ARDT!$A:$E,COLUMN(E175)-1,FALSE),
                            IFERROR(VLOOKUP($A176,ARAMCO!$A:$E,COLUMN(E175)-1,FALSE),
                                IFERROR(VLOOKUP($A176,HALLIBURTON!$A:$E,COLUMN(E175)-1,FALSE),
                                    VLOOKUP($A176,Hal_Regional!$A:$E,COLUMN(E175)-1,FALSE)
                                )
                            )
                        )
                    )
                )
            )
        )
    ),
    "Not Found"
)</f>
        <v>Not Found</v>
      </c>
      <c r="F176" s="60" t="str">
        <f>IFERROR(
    IFERROR(VLOOKUP($A176,LSTK!$A:$E,COLUMN(F175)-1,FALSE),
        IFERROR(VLOOKUP($A176,UR!$A:$E,COLUMN(F175)-1,FALSE),
            IFERROR(VLOOKUP($A176,'L3'!$A:$E,COLUMN(F175)-1,FALSE),
                IFERROR(VLOOKUP($A176,'L4'!$A:$E,COLUMN(F175)-1,FALSE),
                    IFERROR(VLOOKUP($A176,WFD!$A:$E,COLUMN(F175)-1,FALSE),
                        IFERROR(VLOOKUP($A176,ARDT!$A:$E,COLUMN(F175)-1,FALSE),
                            IFERROR(VLOOKUP($A176,ARAMCO!$A:$E,COLUMN(F175)-1,FALSE),
                                IFERROR(VLOOKUP($A176,HALLIBURTON!$A:$E,COLUMN(F175)-1,FALSE),
                                    VLOOKUP($A176,Hal_Regional!$A:$E,COLUMN(F175)-1,FALSE)
                                )
                            )
                        )
                    )
                )
            )
        )
    ),
    "Not Found"
)</f>
        <v>Not Found</v>
      </c>
    </row>
    <row r="177" spans="2:6" x14ac:dyDescent="0.25">
      <c r="B177" s="60" t="str">
        <f>IFERROR(
    IFERROR(VLOOKUP($A177,LSTK!$A:$E,COLUMN(B176),FALSE),
        IFERROR(VLOOKUP($A177,UR!$A:$E,COLUMN(B176),FALSE),
            IFERROR(VLOOKUP($A177,'L3'!$A:$E,COLUMN(B176),FALSE),
                IFERROR(VLOOKUP($A177,'L4'!$A:$E,COLUMN(B176),FALSE),
                    IFERROR(VLOOKUP($A177,WFD!$A:$E,COLUMN(B176),FALSE),
                        IFERROR(VLOOKUP($A177,ARDT!$A:$E,COLUMN(B176),FALSE),
                            IFERROR(VLOOKUP($A177,ARAMCO!$A:$E,COLUMN(B176),FALSE),
                                IFERROR(VLOOKUP($A177,HALLIBURTON!$A:$E,COLUMN(B176),FALSE),
                                    VLOOKUP($A177,Hal_Regional!$A:$E,COLUMN(B176),FALSE)
                                )
                            )
                        )
                    )
                )
            )
        )
    ),
    "Not Found"
)</f>
        <v>Not Found</v>
      </c>
      <c r="C177" s="60" t="str">
        <f t="shared" si="6"/>
        <v>Not Found</v>
      </c>
      <c r="D177" s="60" t="str">
        <f>IFERROR(
    IFERROR(VLOOKUP($A177,LSTK!$A:$E,COLUMN(D176)-1,FALSE),
        IFERROR(VLOOKUP($A177,UR!$A:$E,COLUMN(D176)-1,FALSE),
            IFERROR(VLOOKUP($A177,'L3'!$A:$E,COLUMN(D176)-1,FALSE),
                IFERROR(VLOOKUP($A177,'L4'!$A:$E,COLUMN(D176)-1,FALSE),
                    IFERROR(VLOOKUP($A177,WFD!$A:$E,COLUMN(D176)-1,FALSE),
                        IFERROR(VLOOKUP($A177,ARDT!$A:$E,COLUMN(D176)-1,FALSE),
                            IFERROR(VLOOKUP($A177,ARAMCO!$A:$E,COLUMN(D176)-1,FALSE),
                                IFERROR(VLOOKUP($A177,HALLIBURTON!$A:$E,COLUMN(D176)-1,FALSE),
                                    VLOOKUP($A177,Hal_Regional!$A:$E,COLUMN(D176)-1,FALSE)
                                )
                            )
                        )
                    )
                )
            )
        )
    ),
    "Not Found"
)</f>
        <v>Not Found</v>
      </c>
      <c r="E177" s="60" t="str">
        <f>IFERROR(
    IFERROR(VLOOKUP($A177,LSTK!$A:$E,COLUMN(E176)-1,FALSE),
        IFERROR(VLOOKUP($A177,UR!$A:$E,COLUMN(E176)-1,FALSE),
            IFERROR(VLOOKUP($A177,'L3'!$A:$E,COLUMN(E176)-1,FALSE),
                IFERROR(VLOOKUP($A177,'L4'!$A:$E,COLUMN(E176)-1,FALSE),
                    IFERROR(VLOOKUP($A177,WFD!$A:$E,COLUMN(E176)-1,FALSE),
                        IFERROR(VLOOKUP($A177,ARDT!$A:$E,COLUMN(E176)-1,FALSE),
                            IFERROR(VLOOKUP($A177,ARAMCO!$A:$E,COLUMN(E176)-1,FALSE),
                                IFERROR(VLOOKUP($A177,HALLIBURTON!$A:$E,COLUMN(E176)-1,FALSE),
                                    VLOOKUP($A177,Hal_Regional!$A:$E,COLUMN(E176)-1,FALSE)
                                )
                            )
                        )
                    )
                )
            )
        )
    ),
    "Not Found"
)</f>
        <v>Not Found</v>
      </c>
      <c r="F177" s="60" t="str">
        <f>IFERROR(
    IFERROR(VLOOKUP($A177,LSTK!$A:$E,COLUMN(F176)-1,FALSE),
        IFERROR(VLOOKUP($A177,UR!$A:$E,COLUMN(F176)-1,FALSE),
            IFERROR(VLOOKUP($A177,'L3'!$A:$E,COLUMN(F176)-1,FALSE),
                IFERROR(VLOOKUP($A177,'L4'!$A:$E,COLUMN(F176)-1,FALSE),
                    IFERROR(VLOOKUP($A177,WFD!$A:$E,COLUMN(F176)-1,FALSE),
                        IFERROR(VLOOKUP($A177,ARDT!$A:$E,COLUMN(F176)-1,FALSE),
                            IFERROR(VLOOKUP($A177,ARAMCO!$A:$E,COLUMN(F176)-1,FALSE),
                                IFERROR(VLOOKUP($A177,HALLIBURTON!$A:$E,COLUMN(F176)-1,FALSE),
                                    VLOOKUP($A177,Hal_Regional!$A:$E,COLUMN(F176)-1,FALSE)
                                )
                            )
                        )
                    )
                )
            )
        )
    ),
    "Not Found"
)</f>
        <v>Not Found</v>
      </c>
    </row>
    <row r="178" spans="2:6" x14ac:dyDescent="0.25">
      <c r="B178" s="60" t="str">
        <f>IFERROR(
    IFERROR(VLOOKUP($A178,LSTK!$A:$E,COLUMN(B177),FALSE),
        IFERROR(VLOOKUP($A178,UR!$A:$E,COLUMN(B177),FALSE),
            IFERROR(VLOOKUP($A178,'L3'!$A:$E,COLUMN(B177),FALSE),
                IFERROR(VLOOKUP($A178,'L4'!$A:$E,COLUMN(B177),FALSE),
                    IFERROR(VLOOKUP($A178,WFD!$A:$E,COLUMN(B177),FALSE),
                        IFERROR(VLOOKUP($A178,ARDT!$A:$E,COLUMN(B177),FALSE),
                            IFERROR(VLOOKUP($A178,ARAMCO!$A:$E,COLUMN(B177),FALSE),
                                IFERROR(VLOOKUP($A178,HALLIBURTON!$A:$E,COLUMN(B177),FALSE),
                                    VLOOKUP($A178,Hal_Regional!$A:$E,COLUMN(B177),FALSE)
                                )
                            )
                        )
                    )
                )
            )
        )
    ),
    "Not Found"
)</f>
        <v>Not Found</v>
      </c>
      <c r="C178" s="60" t="str">
        <f t="shared" si="6"/>
        <v>Not Found</v>
      </c>
      <c r="D178" s="60" t="str">
        <f>IFERROR(
    IFERROR(VLOOKUP($A178,LSTK!$A:$E,COLUMN(D177)-1,FALSE),
        IFERROR(VLOOKUP($A178,UR!$A:$E,COLUMN(D177)-1,FALSE),
            IFERROR(VLOOKUP($A178,'L3'!$A:$E,COLUMN(D177)-1,FALSE),
                IFERROR(VLOOKUP($A178,'L4'!$A:$E,COLUMN(D177)-1,FALSE),
                    IFERROR(VLOOKUP($A178,WFD!$A:$E,COLUMN(D177)-1,FALSE),
                        IFERROR(VLOOKUP($A178,ARDT!$A:$E,COLUMN(D177)-1,FALSE),
                            IFERROR(VLOOKUP($A178,ARAMCO!$A:$E,COLUMN(D177)-1,FALSE),
                                IFERROR(VLOOKUP($A178,HALLIBURTON!$A:$E,COLUMN(D177)-1,FALSE),
                                    VLOOKUP($A178,Hal_Regional!$A:$E,COLUMN(D177)-1,FALSE)
                                )
                            )
                        )
                    )
                )
            )
        )
    ),
    "Not Found"
)</f>
        <v>Not Found</v>
      </c>
      <c r="E178" s="60" t="str">
        <f>IFERROR(
    IFERROR(VLOOKUP($A178,LSTK!$A:$E,COLUMN(E177)-1,FALSE),
        IFERROR(VLOOKUP($A178,UR!$A:$E,COLUMN(E177)-1,FALSE),
            IFERROR(VLOOKUP($A178,'L3'!$A:$E,COLUMN(E177)-1,FALSE),
                IFERROR(VLOOKUP($A178,'L4'!$A:$E,COLUMN(E177)-1,FALSE),
                    IFERROR(VLOOKUP($A178,WFD!$A:$E,COLUMN(E177)-1,FALSE),
                        IFERROR(VLOOKUP($A178,ARDT!$A:$E,COLUMN(E177)-1,FALSE),
                            IFERROR(VLOOKUP($A178,ARAMCO!$A:$E,COLUMN(E177)-1,FALSE),
                                IFERROR(VLOOKUP($A178,HALLIBURTON!$A:$E,COLUMN(E177)-1,FALSE),
                                    VLOOKUP($A178,Hal_Regional!$A:$E,COLUMN(E177)-1,FALSE)
                                )
                            )
                        )
                    )
                )
            )
        )
    ),
    "Not Found"
)</f>
        <v>Not Found</v>
      </c>
      <c r="F178" s="60" t="str">
        <f>IFERROR(
    IFERROR(VLOOKUP($A178,LSTK!$A:$E,COLUMN(F177)-1,FALSE),
        IFERROR(VLOOKUP($A178,UR!$A:$E,COLUMN(F177)-1,FALSE),
            IFERROR(VLOOKUP($A178,'L3'!$A:$E,COLUMN(F177)-1,FALSE),
                IFERROR(VLOOKUP($A178,'L4'!$A:$E,COLUMN(F177)-1,FALSE),
                    IFERROR(VLOOKUP($A178,WFD!$A:$E,COLUMN(F177)-1,FALSE),
                        IFERROR(VLOOKUP($A178,ARDT!$A:$E,COLUMN(F177)-1,FALSE),
                            IFERROR(VLOOKUP($A178,ARAMCO!$A:$E,COLUMN(F177)-1,FALSE),
                                IFERROR(VLOOKUP($A178,HALLIBURTON!$A:$E,COLUMN(F177)-1,FALSE),
                                    VLOOKUP($A178,Hal_Regional!$A:$E,COLUMN(F177)-1,FALSE)
                                )
                            )
                        )
                    )
                )
            )
        )
    ),
    "Not Found"
)</f>
        <v>Not Found</v>
      </c>
    </row>
    <row r="179" spans="2:6" x14ac:dyDescent="0.25">
      <c r="B179" s="60" t="str">
        <f>IFERROR(
    IFERROR(VLOOKUP($A179,LSTK!$A:$E,COLUMN(B178),FALSE),
        IFERROR(VLOOKUP($A179,UR!$A:$E,COLUMN(B178),FALSE),
            IFERROR(VLOOKUP($A179,'L3'!$A:$E,COLUMN(B178),FALSE),
                IFERROR(VLOOKUP($A179,'L4'!$A:$E,COLUMN(B178),FALSE),
                    IFERROR(VLOOKUP($A179,WFD!$A:$E,COLUMN(B178),FALSE),
                        IFERROR(VLOOKUP($A179,ARDT!$A:$E,COLUMN(B178),FALSE),
                            IFERROR(VLOOKUP($A179,ARAMCO!$A:$E,COLUMN(B178),FALSE),
                                IFERROR(VLOOKUP($A179,HALLIBURTON!$A:$E,COLUMN(B178),FALSE),
                                    VLOOKUP($A179,Hal_Regional!$A:$E,COLUMN(B178),FALSE)
                                )
                            )
                        )
                    )
                )
            )
        )
    ),
    "Not Found"
)</f>
        <v>Not Found</v>
      </c>
      <c r="C179" s="60" t="str">
        <f t="shared" si="6"/>
        <v>Not Found</v>
      </c>
      <c r="D179" s="60" t="str">
        <f>IFERROR(
    IFERROR(VLOOKUP($A179,LSTK!$A:$E,COLUMN(D178)-1,FALSE),
        IFERROR(VLOOKUP($A179,UR!$A:$E,COLUMN(D178)-1,FALSE),
            IFERROR(VLOOKUP($A179,'L3'!$A:$E,COLUMN(D178)-1,FALSE),
                IFERROR(VLOOKUP($A179,'L4'!$A:$E,COLUMN(D178)-1,FALSE),
                    IFERROR(VLOOKUP($A179,WFD!$A:$E,COLUMN(D178)-1,FALSE),
                        IFERROR(VLOOKUP($A179,ARDT!$A:$E,COLUMN(D178)-1,FALSE),
                            IFERROR(VLOOKUP($A179,ARAMCO!$A:$E,COLUMN(D178)-1,FALSE),
                                IFERROR(VLOOKUP($A179,HALLIBURTON!$A:$E,COLUMN(D178)-1,FALSE),
                                    VLOOKUP($A179,Hal_Regional!$A:$E,COLUMN(D178)-1,FALSE)
                                )
                            )
                        )
                    )
                )
            )
        )
    ),
    "Not Found"
)</f>
        <v>Not Found</v>
      </c>
      <c r="E179" s="60" t="str">
        <f>IFERROR(
    IFERROR(VLOOKUP($A179,LSTK!$A:$E,COLUMN(E178)-1,FALSE),
        IFERROR(VLOOKUP($A179,UR!$A:$E,COLUMN(E178)-1,FALSE),
            IFERROR(VLOOKUP($A179,'L3'!$A:$E,COLUMN(E178)-1,FALSE),
                IFERROR(VLOOKUP($A179,'L4'!$A:$E,COLUMN(E178)-1,FALSE),
                    IFERROR(VLOOKUP($A179,WFD!$A:$E,COLUMN(E178)-1,FALSE),
                        IFERROR(VLOOKUP($A179,ARDT!$A:$E,COLUMN(E178)-1,FALSE),
                            IFERROR(VLOOKUP($A179,ARAMCO!$A:$E,COLUMN(E178)-1,FALSE),
                                IFERROR(VLOOKUP($A179,HALLIBURTON!$A:$E,COLUMN(E178)-1,FALSE),
                                    VLOOKUP($A179,Hal_Regional!$A:$E,COLUMN(E178)-1,FALSE)
                                )
                            )
                        )
                    )
                )
            )
        )
    ),
    "Not Found"
)</f>
        <v>Not Found</v>
      </c>
      <c r="F179" s="60" t="str">
        <f>IFERROR(
    IFERROR(VLOOKUP($A179,LSTK!$A:$E,COLUMN(F178)-1,FALSE),
        IFERROR(VLOOKUP($A179,UR!$A:$E,COLUMN(F178)-1,FALSE),
            IFERROR(VLOOKUP($A179,'L3'!$A:$E,COLUMN(F178)-1,FALSE),
                IFERROR(VLOOKUP($A179,'L4'!$A:$E,COLUMN(F178)-1,FALSE),
                    IFERROR(VLOOKUP($A179,WFD!$A:$E,COLUMN(F178)-1,FALSE),
                        IFERROR(VLOOKUP($A179,ARDT!$A:$E,COLUMN(F178)-1,FALSE),
                            IFERROR(VLOOKUP($A179,ARAMCO!$A:$E,COLUMN(F178)-1,FALSE),
                                IFERROR(VLOOKUP($A179,HALLIBURTON!$A:$E,COLUMN(F178)-1,FALSE),
                                    VLOOKUP($A179,Hal_Regional!$A:$E,COLUMN(F178)-1,FALSE)
                                )
                            )
                        )
                    )
                )
            )
        )
    ),
    "Not Found"
)</f>
        <v>Not Found</v>
      </c>
    </row>
    <row r="180" spans="2:6" x14ac:dyDescent="0.25">
      <c r="B180" s="60" t="str">
        <f>IFERROR(
    IFERROR(VLOOKUP($A180,LSTK!$A:$E,COLUMN(B179),FALSE),
        IFERROR(VLOOKUP($A180,UR!$A:$E,COLUMN(B179),FALSE),
            IFERROR(VLOOKUP($A180,'L3'!$A:$E,COLUMN(B179),FALSE),
                IFERROR(VLOOKUP($A180,'L4'!$A:$E,COLUMN(B179),FALSE),
                    IFERROR(VLOOKUP($A180,WFD!$A:$E,COLUMN(B179),FALSE),
                        IFERROR(VLOOKUP($A180,ARDT!$A:$E,COLUMN(B179),FALSE),
                            IFERROR(VLOOKUP($A180,ARAMCO!$A:$E,COLUMN(B179),FALSE),
                                IFERROR(VLOOKUP($A180,HALLIBURTON!$A:$E,COLUMN(B179),FALSE),
                                    VLOOKUP($A180,Hal_Regional!$A:$E,COLUMN(B179),FALSE)
                                )
                            )
                        )
                    )
                )
            )
        )
    ),
    "Not Found"
)</f>
        <v>Not Found</v>
      </c>
      <c r="C180" s="60" t="str">
        <f t="shared" si="6"/>
        <v>Not Found</v>
      </c>
      <c r="D180" s="60" t="str">
        <f>IFERROR(
    IFERROR(VLOOKUP($A180,LSTK!$A:$E,COLUMN(D179)-1,FALSE),
        IFERROR(VLOOKUP($A180,UR!$A:$E,COLUMN(D179)-1,FALSE),
            IFERROR(VLOOKUP($A180,'L3'!$A:$E,COLUMN(D179)-1,FALSE),
                IFERROR(VLOOKUP($A180,'L4'!$A:$E,COLUMN(D179)-1,FALSE),
                    IFERROR(VLOOKUP($A180,WFD!$A:$E,COLUMN(D179)-1,FALSE),
                        IFERROR(VLOOKUP($A180,ARDT!$A:$E,COLUMN(D179)-1,FALSE),
                            IFERROR(VLOOKUP($A180,ARAMCO!$A:$E,COLUMN(D179)-1,FALSE),
                                IFERROR(VLOOKUP($A180,HALLIBURTON!$A:$E,COLUMN(D179)-1,FALSE),
                                    VLOOKUP($A180,Hal_Regional!$A:$E,COLUMN(D179)-1,FALSE)
                                )
                            )
                        )
                    )
                )
            )
        )
    ),
    "Not Found"
)</f>
        <v>Not Found</v>
      </c>
      <c r="E180" s="60" t="str">
        <f>IFERROR(
    IFERROR(VLOOKUP($A180,LSTK!$A:$E,COLUMN(E179)-1,FALSE),
        IFERROR(VLOOKUP($A180,UR!$A:$E,COLUMN(E179)-1,FALSE),
            IFERROR(VLOOKUP($A180,'L3'!$A:$E,COLUMN(E179)-1,FALSE),
                IFERROR(VLOOKUP($A180,'L4'!$A:$E,COLUMN(E179)-1,FALSE),
                    IFERROR(VLOOKUP($A180,WFD!$A:$E,COLUMN(E179)-1,FALSE),
                        IFERROR(VLOOKUP($A180,ARDT!$A:$E,COLUMN(E179)-1,FALSE),
                            IFERROR(VLOOKUP($A180,ARAMCO!$A:$E,COLUMN(E179)-1,FALSE),
                                IFERROR(VLOOKUP($A180,HALLIBURTON!$A:$E,COLUMN(E179)-1,FALSE),
                                    VLOOKUP($A180,Hal_Regional!$A:$E,COLUMN(E179)-1,FALSE)
                                )
                            )
                        )
                    )
                )
            )
        )
    ),
    "Not Found"
)</f>
        <v>Not Found</v>
      </c>
      <c r="F180" s="60" t="str">
        <f>IFERROR(
    IFERROR(VLOOKUP($A180,LSTK!$A:$E,COLUMN(F179)-1,FALSE),
        IFERROR(VLOOKUP($A180,UR!$A:$E,COLUMN(F179)-1,FALSE),
            IFERROR(VLOOKUP($A180,'L3'!$A:$E,COLUMN(F179)-1,FALSE),
                IFERROR(VLOOKUP($A180,'L4'!$A:$E,COLUMN(F179)-1,FALSE),
                    IFERROR(VLOOKUP($A180,WFD!$A:$E,COLUMN(F179)-1,FALSE),
                        IFERROR(VLOOKUP($A180,ARDT!$A:$E,COLUMN(F179)-1,FALSE),
                            IFERROR(VLOOKUP($A180,ARAMCO!$A:$E,COLUMN(F179)-1,FALSE),
                                IFERROR(VLOOKUP($A180,HALLIBURTON!$A:$E,COLUMN(F179)-1,FALSE),
                                    VLOOKUP($A180,Hal_Regional!$A:$E,COLUMN(F179)-1,FALSE)
                                )
                            )
                        )
                    )
                )
            )
        )
    ),
    "Not Found"
)</f>
        <v>Not Found</v>
      </c>
    </row>
    <row r="181" spans="2:6" x14ac:dyDescent="0.25">
      <c r="B181" s="60" t="str">
        <f>IFERROR(
    IFERROR(VLOOKUP($A181,LSTK!$A:$E,COLUMN(B180),FALSE),
        IFERROR(VLOOKUP($A181,UR!$A:$E,COLUMN(B180),FALSE),
            IFERROR(VLOOKUP($A181,'L3'!$A:$E,COLUMN(B180),FALSE),
                IFERROR(VLOOKUP($A181,'L4'!$A:$E,COLUMN(B180),FALSE),
                    IFERROR(VLOOKUP($A181,WFD!$A:$E,COLUMN(B180),FALSE),
                        IFERROR(VLOOKUP($A181,ARDT!$A:$E,COLUMN(B180),FALSE),
                            IFERROR(VLOOKUP($A181,ARAMCO!$A:$E,COLUMN(B180),FALSE),
                                IFERROR(VLOOKUP($A181,HALLIBURTON!$A:$E,COLUMN(B180),FALSE),
                                    VLOOKUP($A181,Hal_Regional!$A:$E,COLUMN(B180),FALSE)
                                )
                            )
                        )
                    )
                )
            )
        )
    ),
    "Not Found"
)</f>
        <v>Not Found</v>
      </c>
      <c r="C181" s="60" t="str">
        <f t="shared" si="6"/>
        <v>Not Found</v>
      </c>
      <c r="D181" s="60" t="str">
        <f>IFERROR(
    IFERROR(VLOOKUP($A181,LSTK!$A:$E,COLUMN(D180)-1,FALSE),
        IFERROR(VLOOKUP($A181,UR!$A:$E,COLUMN(D180)-1,FALSE),
            IFERROR(VLOOKUP($A181,'L3'!$A:$E,COLUMN(D180)-1,FALSE),
                IFERROR(VLOOKUP($A181,'L4'!$A:$E,COLUMN(D180)-1,FALSE),
                    IFERROR(VLOOKUP($A181,WFD!$A:$E,COLUMN(D180)-1,FALSE),
                        IFERROR(VLOOKUP($A181,ARDT!$A:$E,COLUMN(D180)-1,FALSE),
                            IFERROR(VLOOKUP($A181,ARAMCO!$A:$E,COLUMN(D180)-1,FALSE),
                                IFERROR(VLOOKUP($A181,HALLIBURTON!$A:$E,COLUMN(D180)-1,FALSE),
                                    VLOOKUP($A181,Hal_Regional!$A:$E,COLUMN(D180)-1,FALSE)
                                )
                            )
                        )
                    )
                )
            )
        )
    ),
    "Not Found"
)</f>
        <v>Not Found</v>
      </c>
      <c r="E181" s="60" t="str">
        <f>IFERROR(
    IFERROR(VLOOKUP($A181,LSTK!$A:$E,COLUMN(E180)-1,FALSE),
        IFERROR(VLOOKUP($A181,UR!$A:$E,COLUMN(E180)-1,FALSE),
            IFERROR(VLOOKUP($A181,'L3'!$A:$E,COLUMN(E180)-1,FALSE),
                IFERROR(VLOOKUP($A181,'L4'!$A:$E,COLUMN(E180)-1,FALSE),
                    IFERROR(VLOOKUP($A181,WFD!$A:$E,COLUMN(E180)-1,FALSE),
                        IFERROR(VLOOKUP($A181,ARDT!$A:$E,COLUMN(E180)-1,FALSE),
                            IFERROR(VLOOKUP($A181,ARAMCO!$A:$E,COLUMN(E180)-1,FALSE),
                                IFERROR(VLOOKUP($A181,HALLIBURTON!$A:$E,COLUMN(E180)-1,FALSE),
                                    VLOOKUP($A181,Hal_Regional!$A:$E,COLUMN(E180)-1,FALSE)
                                )
                            )
                        )
                    )
                )
            )
        )
    ),
    "Not Found"
)</f>
        <v>Not Found</v>
      </c>
      <c r="F181" s="60" t="str">
        <f>IFERROR(
    IFERROR(VLOOKUP($A181,LSTK!$A:$E,COLUMN(F180)-1,FALSE),
        IFERROR(VLOOKUP($A181,UR!$A:$E,COLUMN(F180)-1,FALSE),
            IFERROR(VLOOKUP($A181,'L3'!$A:$E,COLUMN(F180)-1,FALSE),
                IFERROR(VLOOKUP($A181,'L4'!$A:$E,COLUMN(F180)-1,FALSE),
                    IFERROR(VLOOKUP($A181,WFD!$A:$E,COLUMN(F180)-1,FALSE),
                        IFERROR(VLOOKUP($A181,ARDT!$A:$E,COLUMN(F180)-1,FALSE),
                            IFERROR(VLOOKUP($A181,ARAMCO!$A:$E,COLUMN(F180)-1,FALSE),
                                IFERROR(VLOOKUP($A181,HALLIBURTON!$A:$E,COLUMN(F180)-1,FALSE),
                                    VLOOKUP($A181,Hal_Regional!$A:$E,COLUMN(F180)-1,FALSE)
                                )
                            )
                        )
                    )
                )
            )
        )
    ),
    "Not Found"
)</f>
        <v>Not Found</v>
      </c>
    </row>
    <row r="182" spans="2:6" x14ac:dyDescent="0.25">
      <c r="B182" s="60" t="str">
        <f>IFERROR(
    IFERROR(VLOOKUP($A182,LSTK!$A:$E,COLUMN(B181),FALSE),
        IFERROR(VLOOKUP($A182,UR!$A:$E,COLUMN(B181),FALSE),
            IFERROR(VLOOKUP($A182,'L3'!$A:$E,COLUMN(B181),FALSE),
                IFERROR(VLOOKUP($A182,'L4'!$A:$E,COLUMN(B181),FALSE),
                    IFERROR(VLOOKUP($A182,WFD!$A:$E,COLUMN(B181),FALSE),
                        IFERROR(VLOOKUP($A182,ARDT!$A:$E,COLUMN(B181),FALSE),
                            IFERROR(VLOOKUP($A182,ARAMCO!$A:$E,COLUMN(B181),FALSE),
                                IFERROR(VLOOKUP($A182,HALLIBURTON!$A:$E,COLUMN(B181),FALSE),
                                    VLOOKUP($A182,Hal_Regional!$A:$E,COLUMN(B181),FALSE)
                                )
                            )
                        )
                    )
                )
            )
        )
    ),
    "Not Found"
)</f>
        <v>Not Found</v>
      </c>
      <c r="C182" s="60" t="str">
        <f t="shared" si="6"/>
        <v>Not Found</v>
      </c>
      <c r="D182" s="60" t="str">
        <f>IFERROR(
    IFERROR(VLOOKUP($A182,LSTK!$A:$E,COLUMN(D181)-1,FALSE),
        IFERROR(VLOOKUP($A182,UR!$A:$E,COLUMN(D181)-1,FALSE),
            IFERROR(VLOOKUP($A182,'L3'!$A:$E,COLUMN(D181)-1,FALSE),
                IFERROR(VLOOKUP($A182,'L4'!$A:$E,COLUMN(D181)-1,FALSE),
                    IFERROR(VLOOKUP($A182,WFD!$A:$E,COLUMN(D181)-1,FALSE),
                        IFERROR(VLOOKUP($A182,ARDT!$A:$E,COLUMN(D181)-1,FALSE),
                            IFERROR(VLOOKUP($A182,ARAMCO!$A:$E,COLUMN(D181)-1,FALSE),
                                IFERROR(VLOOKUP($A182,HALLIBURTON!$A:$E,COLUMN(D181)-1,FALSE),
                                    VLOOKUP($A182,Hal_Regional!$A:$E,COLUMN(D181)-1,FALSE)
                                )
                            )
                        )
                    )
                )
            )
        )
    ),
    "Not Found"
)</f>
        <v>Not Found</v>
      </c>
      <c r="E182" s="60" t="str">
        <f>IFERROR(
    IFERROR(VLOOKUP($A182,LSTK!$A:$E,COLUMN(E181)-1,FALSE),
        IFERROR(VLOOKUP($A182,UR!$A:$E,COLUMN(E181)-1,FALSE),
            IFERROR(VLOOKUP($A182,'L3'!$A:$E,COLUMN(E181)-1,FALSE),
                IFERROR(VLOOKUP($A182,'L4'!$A:$E,COLUMN(E181)-1,FALSE),
                    IFERROR(VLOOKUP($A182,WFD!$A:$E,COLUMN(E181)-1,FALSE),
                        IFERROR(VLOOKUP($A182,ARDT!$A:$E,COLUMN(E181)-1,FALSE),
                            IFERROR(VLOOKUP($A182,ARAMCO!$A:$E,COLUMN(E181)-1,FALSE),
                                IFERROR(VLOOKUP($A182,HALLIBURTON!$A:$E,COLUMN(E181)-1,FALSE),
                                    VLOOKUP($A182,Hal_Regional!$A:$E,COLUMN(E181)-1,FALSE)
                                )
                            )
                        )
                    )
                )
            )
        )
    ),
    "Not Found"
)</f>
        <v>Not Found</v>
      </c>
      <c r="F182" s="60" t="str">
        <f>IFERROR(
    IFERROR(VLOOKUP($A182,LSTK!$A:$E,COLUMN(F181)-1,FALSE),
        IFERROR(VLOOKUP($A182,UR!$A:$E,COLUMN(F181)-1,FALSE),
            IFERROR(VLOOKUP($A182,'L3'!$A:$E,COLUMN(F181)-1,FALSE),
                IFERROR(VLOOKUP($A182,'L4'!$A:$E,COLUMN(F181)-1,FALSE),
                    IFERROR(VLOOKUP($A182,WFD!$A:$E,COLUMN(F181)-1,FALSE),
                        IFERROR(VLOOKUP($A182,ARDT!$A:$E,COLUMN(F181)-1,FALSE),
                            IFERROR(VLOOKUP($A182,ARAMCO!$A:$E,COLUMN(F181)-1,FALSE),
                                IFERROR(VLOOKUP($A182,HALLIBURTON!$A:$E,COLUMN(F181)-1,FALSE),
                                    VLOOKUP($A182,Hal_Regional!$A:$E,COLUMN(F181)-1,FALSE)
                                )
                            )
                        )
                    )
                )
            )
        )
    ),
    "Not Found"
)</f>
        <v>Not Found</v>
      </c>
    </row>
    <row r="183" spans="2:6" x14ac:dyDescent="0.25">
      <c r="B183" s="60" t="str">
        <f>IFERROR(
    IFERROR(VLOOKUP($A183,LSTK!$A:$E,COLUMN(B182),FALSE),
        IFERROR(VLOOKUP($A183,UR!$A:$E,COLUMN(B182),FALSE),
            IFERROR(VLOOKUP($A183,'L3'!$A:$E,COLUMN(B182),FALSE),
                IFERROR(VLOOKUP($A183,'L4'!$A:$E,COLUMN(B182),FALSE),
                    IFERROR(VLOOKUP($A183,WFD!$A:$E,COLUMN(B182),FALSE),
                        IFERROR(VLOOKUP($A183,ARDT!$A:$E,COLUMN(B182),FALSE),
                            IFERROR(VLOOKUP($A183,ARAMCO!$A:$E,COLUMN(B182),FALSE),
                                IFERROR(VLOOKUP($A183,HALLIBURTON!$A:$E,COLUMN(B182),FALSE),
                                    VLOOKUP($A183,Hal_Regional!$A:$E,COLUMN(B182),FALSE)
                                )
                            )
                        )
                    )
                )
            )
        )
    ),
    "Not Found"
)</f>
        <v>Not Found</v>
      </c>
      <c r="C183" s="60" t="str">
        <f t="shared" si="6"/>
        <v>Not Found</v>
      </c>
      <c r="D183" s="60" t="str">
        <f>IFERROR(
    IFERROR(VLOOKUP($A183,LSTK!$A:$E,COLUMN(D182)-1,FALSE),
        IFERROR(VLOOKUP($A183,UR!$A:$E,COLUMN(D182)-1,FALSE),
            IFERROR(VLOOKUP($A183,'L3'!$A:$E,COLUMN(D182)-1,FALSE),
                IFERROR(VLOOKUP($A183,'L4'!$A:$E,COLUMN(D182)-1,FALSE),
                    IFERROR(VLOOKUP($A183,WFD!$A:$E,COLUMN(D182)-1,FALSE),
                        IFERROR(VLOOKUP($A183,ARDT!$A:$E,COLUMN(D182)-1,FALSE),
                            IFERROR(VLOOKUP($A183,ARAMCO!$A:$E,COLUMN(D182)-1,FALSE),
                                IFERROR(VLOOKUP($A183,HALLIBURTON!$A:$E,COLUMN(D182)-1,FALSE),
                                    VLOOKUP($A183,Hal_Regional!$A:$E,COLUMN(D182)-1,FALSE)
                                )
                            )
                        )
                    )
                )
            )
        )
    ),
    "Not Found"
)</f>
        <v>Not Found</v>
      </c>
      <c r="E183" s="60" t="str">
        <f>IFERROR(
    IFERROR(VLOOKUP($A183,LSTK!$A:$E,COLUMN(E182)-1,FALSE),
        IFERROR(VLOOKUP($A183,UR!$A:$E,COLUMN(E182)-1,FALSE),
            IFERROR(VLOOKUP($A183,'L3'!$A:$E,COLUMN(E182)-1,FALSE),
                IFERROR(VLOOKUP($A183,'L4'!$A:$E,COLUMN(E182)-1,FALSE),
                    IFERROR(VLOOKUP($A183,WFD!$A:$E,COLUMN(E182)-1,FALSE),
                        IFERROR(VLOOKUP($A183,ARDT!$A:$E,COLUMN(E182)-1,FALSE),
                            IFERROR(VLOOKUP($A183,ARAMCO!$A:$E,COLUMN(E182)-1,FALSE),
                                IFERROR(VLOOKUP($A183,HALLIBURTON!$A:$E,COLUMN(E182)-1,FALSE),
                                    VLOOKUP($A183,Hal_Regional!$A:$E,COLUMN(E182)-1,FALSE)
                                )
                            )
                        )
                    )
                )
            )
        )
    ),
    "Not Found"
)</f>
        <v>Not Found</v>
      </c>
      <c r="F183" s="60" t="str">
        <f>IFERROR(
    IFERROR(VLOOKUP($A183,LSTK!$A:$E,COLUMN(F182)-1,FALSE),
        IFERROR(VLOOKUP($A183,UR!$A:$E,COLUMN(F182)-1,FALSE),
            IFERROR(VLOOKUP($A183,'L3'!$A:$E,COLUMN(F182)-1,FALSE),
                IFERROR(VLOOKUP($A183,'L4'!$A:$E,COLUMN(F182)-1,FALSE),
                    IFERROR(VLOOKUP($A183,WFD!$A:$E,COLUMN(F182)-1,FALSE),
                        IFERROR(VLOOKUP($A183,ARDT!$A:$E,COLUMN(F182)-1,FALSE),
                            IFERROR(VLOOKUP($A183,ARAMCO!$A:$E,COLUMN(F182)-1,FALSE),
                                IFERROR(VLOOKUP($A183,HALLIBURTON!$A:$E,COLUMN(F182)-1,FALSE),
                                    VLOOKUP($A183,Hal_Regional!$A:$E,COLUMN(F182)-1,FALSE)
                                )
                            )
                        )
                    )
                )
            )
        )
    ),
    "Not Found"
)</f>
        <v>Not Found</v>
      </c>
    </row>
    <row r="184" spans="2:6" x14ac:dyDescent="0.25">
      <c r="B184" s="60" t="str">
        <f>IFERROR(
    IFERROR(VLOOKUP($A184,LSTK!$A:$E,COLUMN(B183),FALSE),
        IFERROR(VLOOKUP($A184,UR!$A:$E,COLUMN(B183),FALSE),
            IFERROR(VLOOKUP($A184,'L3'!$A:$E,COLUMN(B183),FALSE),
                IFERROR(VLOOKUP($A184,'L4'!$A:$E,COLUMN(B183),FALSE),
                    IFERROR(VLOOKUP($A184,WFD!$A:$E,COLUMN(B183),FALSE),
                        IFERROR(VLOOKUP($A184,ARDT!$A:$E,COLUMN(B183),FALSE),
                            IFERROR(VLOOKUP($A184,ARAMCO!$A:$E,COLUMN(B183),FALSE),
                                IFERROR(VLOOKUP($A184,HALLIBURTON!$A:$E,COLUMN(B183),FALSE),
                                    VLOOKUP($A184,Hal_Regional!$A:$E,COLUMN(B183),FALSE)
                                )
                            )
                        )
                    )
                )
            )
        )
    ),
    "Not Found"
)</f>
        <v>Not Found</v>
      </c>
      <c r="C184" s="60" t="str">
        <f t="shared" si="6"/>
        <v>Not Found</v>
      </c>
      <c r="D184" s="60" t="str">
        <f>IFERROR(
    IFERROR(VLOOKUP($A184,LSTK!$A:$E,COLUMN(D183)-1,FALSE),
        IFERROR(VLOOKUP($A184,UR!$A:$E,COLUMN(D183)-1,FALSE),
            IFERROR(VLOOKUP($A184,'L3'!$A:$E,COLUMN(D183)-1,FALSE),
                IFERROR(VLOOKUP($A184,'L4'!$A:$E,COLUMN(D183)-1,FALSE),
                    IFERROR(VLOOKUP($A184,WFD!$A:$E,COLUMN(D183)-1,FALSE),
                        IFERROR(VLOOKUP($A184,ARDT!$A:$E,COLUMN(D183)-1,FALSE),
                            IFERROR(VLOOKUP($A184,ARAMCO!$A:$E,COLUMN(D183)-1,FALSE),
                                IFERROR(VLOOKUP($A184,HALLIBURTON!$A:$E,COLUMN(D183)-1,FALSE),
                                    VLOOKUP($A184,Hal_Regional!$A:$E,COLUMN(D183)-1,FALSE)
                                )
                            )
                        )
                    )
                )
            )
        )
    ),
    "Not Found"
)</f>
        <v>Not Found</v>
      </c>
      <c r="E184" s="60" t="str">
        <f>IFERROR(
    IFERROR(VLOOKUP($A184,LSTK!$A:$E,COLUMN(E183)-1,FALSE),
        IFERROR(VLOOKUP($A184,UR!$A:$E,COLUMN(E183)-1,FALSE),
            IFERROR(VLOOKUP($A184,'L3'!$A:$E,COLUMN(E183)-1,FALSE),
                IFERROR(VLOOKUP($A184,'L4'!$A:$E,COLUMN(E183)-1,FALSE),
                    IFERROR(VLOOKUP($A184,WFD!$A:$E,COLUMN(E183)-1,FALSE),
                        IFERROR(VLOOKUP($A184,ARDT!$A:$E,COLUMN(E183)-1,FALSE),
                            IFERROR(VLOOKUP($A184,ARAMCO!$A:$E,COLUMN(E183)-1,FALSE),
                                IFERROR(VLOOKUP($A184,HALLIBURTON!$A:$E,COLUMN(E183)-1,FALSE),
                                    VLOOKUP($A184,Hal_Regional!$A:$E,COLUMN(E183)-1,FALSE)
                                )
                            )
                        )
                    )
                )
            )
        )
    ),
    "Not Found"
)</f>
        <v>Not Found</v>
      </c>
      <c r="F184" s="60" t="str">
        <f>IFERROR(
    IFERROR(VLOOKUP($A184,LSTK!$A:$E,COLUMN(F183)-1,FALSE),
        IFERROR(VLOOKUP($A184,UR!$A:$E,COLUMN(F183)-1,FALSE),
            IFERROR(VLOOKUP($A184,'L3'!$A:$E,COLUMN(F183)-1,FALSE),
                IFERROR(VLOOKUP($A184,'L4'!$A:$E,COLUMN(F183)-1,FALSE),
                    IFERROR(VLOOKUP($A184,WFD!$A:$E,COLUMN(F183)-1,FALSE),
                        IFERROR(VLOOKUP($A184,ARDT!$A:$E,COLUMN(F183)-1,FALSE),
                            IFERROR(VLOOKUP($A184,ARAMCO!$A:$E,COLUMN(F183)-1,FALSE),
                                IFERROR(VLOOKUP($A184,HALLIBURTON!$A:$E,COLUMN(F183)-1,FALSE),
                                    VLOOKUP($A184,Hal_Regional!$A:$E,COLUMN(F183)-1,FALSE)
                                )
                            )
                        )
                    )
                )
            )
        )
    ),
    "Not Found"
)</f>
        <v>Not Found</v>
      </c>
    </row>
    <row r="185" spans="2:6" x14ac:dyDescent="0.25">
      <c r="B185" s="60" t="str">
        <f>IFERROR(
    IFERROR(VLOOKUP($A185,LSTK!$A:$E,COLUMN(B184),FALSE),
        IFERROR(VLOOKUP($A185,UR!$A:$E,COLUMN(B184),FALSE),
            IFERROR(VLOOKUP($A185,'L3'!$A:$E,COLUMN(B184),FALSE),
                IFERROR(VLOOKUP($A185,'L4'!$A:$E,COLUMN(B184),FALSE),
                    IFERROR(VLOOKUP($A185,WFD!$A:$E,COLUMN(B184),FALSE),
                        IFERROR(VLOOKUP($A185,ARDT!$A:$E,COLUMN(B184),FALSE),
                            IFERROR(VLOOKUP($A185,ARAMCO!$A:$E,COLUMN(B184),FALSE),
                                IFERROR(VLOOKUP($A185,HALLIBURTON!$A:$E,COLUMN(B184),FALSE),
                                    VLOOKUP($A185,Hal_Regional!$A:$E,COLUMN(B184),FALSE)
                                )
                            )
                        )
                    )
                )
            )
        )
    ),
    "Not Found"
)</f>
        <v>Not Found</v>
      </c>
      <c r="C185" s="60" t="str">
        <f t="shared" si="6"/>
        <v>Not Found</v>
      </c>
      <c r="D185" s="60" t="str">
        <f>IFERROR(
    IFERROR(VLOOKUP($A185,LSTK!$A:$E,COLUMN(D184)-1,FALSE),
        IFERROR(VLOOKUP($A185,UR!$A:$E,COLUMN(D184)-1,FALSE),
            IFERROR(VLOOKUP($A185,'L3'!$A:$E,COLUMN(D184)-1,FALSE),
                IFERROR(VLOOKUP($A185,'L4'!$A:$E,COLUMN(D184)-1,FALSE),
                    IFERROR(VLOOKUP($A185,WFD!$A:$E,COLUMN(D184)-1,FALSE),
                        IFERROR(VLOOKUP($A185,ARDT!$A:$E,COLUMN(D184)-1,FALSE),
                            IFERROR(VLOOKUP($A185,ARAMCO!$A:$E,COLUMN(D184)-1,FALSE),
                                IFERROR(VLOOKUP($A185,HALLIBURTON!$A:$E,COLUMN(D184)-1,FALSE),
                                    VLOOKUP($A185,Hal_Regional!$A:$E,COLUMN(D184)-1,FALSE)
                                )
                            )
                        )
                    )
                )
            )
        )
    ),
    "Not Found"
)</f>
        <v>Not Found</v>
      </c>
      <c r="E185" s="60" t="str">
        <f>IFERROR(
    IFERROR(VLOOKUP($A185,LSTK!$A:$E,COLUMN(E184)-1,FALSE),
        IFERROR(VLOOKUP($A185,UR!$A:$E,COLUMN(E184)-1,FALSE),
            IFERROR(VLOOKUP($A185,'L3'!$A:$E,COLUMN(E184)-1,FALSE),
                IFERROR(VLOOKUP($A185,'L4'!$A:$E,COLUMN(E184)-1,FALSE),
                    IFERROR(VLOOKUP($A185,WFD!$A:$E,COLUMN(E184)-1,FALSE),
                        IFERROR(VLOOKUP($A185,ARDT!$A:$E,COLUMN(E184)-1,FALSE),
                            IFERROR(VLOOKUP($A185,ARAMCO!$A:$E,COLUMN(E184)-1,FALSE),
                                IFERROR(VLOOKUP($A185,HALLIBURTON!$A:$E,COLUMN(E184)-1,FALSE),
                                    VLOOKUP($A185,Hal_Regional!$A:$E,COLUMN(E184)-1,FALSE)
                                )
                            )
                        )
                    )
                )
            )
        )
    ),
    "Not Found"
)</f>
        <v>Not Found</v>
      </c>
      <c r="F185" s="60" t="str">
        <f>IFERROR(
    IFERROR(VLOOKUP($A185,LSTK!$A:$E,COLUMN(F184)-1,FALSE),
        IFERROR(VLOOKUP($A185,UR!$A:$E,COLUMN(F184)-1,FALSE),
            IFERROR(VLOOKUP($A185,'L3'!$A:$E,COLUMN(F184)-1,FALSE),
                IFERROR(VLOOKUP($A185,'L4'!$A:$E,COLUMN(F184)-1,FALSE),
                    IFERROR(VLOOKUP($A185,WFD!$A:$E,COLUMN(F184)-1,FALSE),
                        IFERROR(VLOOKUP($A185,ARDT!$A:$E,COLUMN(F184)-1,FALSE),
                            IFERROR(VLOOKUP($A185,ARAMCO!$A:$E,COLUMN(F184)-1,FALSE),
                                IFERROR(VLOOKUP($A185,HALLIBURTON!$A:$E,COLUMN(F184)-1,FALSE),
                                    VLOOKUP($A185,Hal_Regional!$A:$E,COLUMN(F184)-1,FALSE)
                                )
                            )
                        )
                    )
                )
            )
        )
    ),
    "Not Found"
)</f>
        <v>Not Found</v>
      </c>
    </row>
    <row r="186" spans="2:6" x14ac:dyDescent="0.25">
      <c r="B186" s="60" t="str">
        <f>IFERROR(
    IFERROR(VLOOKUP($A186,LSTK!$A:$E,COLUMN(B185),FALSE),
        IFERROR(VLOOKUP($A186,UR!$A:$E,COLUMN(B185),FALSE),
            IFERROR(VLOOKUP($A186,'L3'!$A:$E,COLUMN(B185),FALSE),
                IFERROR(VLOOKUP($A186,'L4'!$A:$E,COLUMN(B185),FALSE),
                    IFERROR(VLOOKUP($A186,WFD!$A:$E,COLUMN(B185),FALSE),
                        IFERROR(VLOOKUP($A186,ARDT!$A:$E,COLUMN(B185),FALSE),
                            IFERROR(VLOOKUP($A186,ARAMCO!$A:$E,COLUMN(B185),FALSE),
                                IFERROR(VLOOKUP($A186,HALLIBURTON!$A:$E,COLUMN(B185),FALSE),
                                    VLOOKUP($A186,Hal_Regional!$A:$E,COLUMN(B185),FALSE)
                                )
                            )
                        )
                    )
                )
            )
        )
    ),
    "Not Found"
)</f>
        <v>Not Found</v>
      </c>
      <c r="C186" s="60" t="str">
        <f t="shared" si="6"/>
        <v>Not Found</v>
      </c>
      <c r="D186" s="60" t="str">
        <f>IFERROR(
    IFERROR(VLOOKUP($A186,LSTK!$A:$E,COLUMN(D185)-1,FALSE),
        IFERROR(VLOOKUP($A186,UR!$A:$E,COLUMN(D185)-1,FALSE),
            IFERROR(VLOOKUP($A186,'L3'!$A:$E,COLUMN(D185)-1,FALSE),
                IFERROR(VLOOKUP($A186,'L4'!$A:$E,COLUMN(D185)-1,FALSE),
                    IFERROR(VLOOKUP($A186,WFD!$A:$E,COLUMN(D185)-1,FALSE),
                        IFERROR(VLOOKUP($A186,ARDT!$A:$E,COLUMN(D185)-1,FALSE),
                            IFERROR(VLOOKUP($A186,ARAMCO!$A:$E,COLUMN(D185)-1,FALSE),
                                IFERROR(VLOOKUP($A186,HALLIBURTON!$A:$E,COLUMN(D185)-1,FALSE),
                                    VLOOKUP($A186,Hal_Regional!$A:$E,COLUMN(D185)-1,FALSE)
                                )
                            )
                        )
                    )
                )
            )
        )
    ),
    "Not Found"
)</f>
        <v>Not Found</v>
      </c>
      <c r="E186" s="60" t="str">
        <f>IFERROR(
    IFERROR(VLOOKUP($A186,LSTK!$A:$E,COLUMN(E185)-1,FALSE),
        IFERROR(VLOOKUP($A186,UR!$A:$E,COLUMN(E185)-1,FALSE),
            IFERROR(VLOOKUP($A186,'L3'!$A:$E,COLUMN(E185)-1,FALSE),
                IFERROR(VLOOKUP($A186,'L4'!$A:$E,COLUMN(E185)-1,FALSE),
                    IFERROR(VLOOKUP($A186,WFD!$A:$E,COLUMN(E185)-1,FALSE),
                        IFERROR(VLOOKUP($A186,ARDT!$A:$E,COLUMN(E185)-1,FALSE),
                            IFERROR(VLOOKUP($A186,ARAMCO!$A:$E,COLUMN(E185)-1,FALSE),
                                IFERROR(VLOOKUP($A186,HALLIBURTON!$A:$E,COLUMN(E185)-1,FALSE),
                                    VLOOKUP($A186,Hal_Regional!$A:$E,COLUMN(E185)-1,FALSE)
                                )
                            )
                        )
                    )
                )
            )
        )
    ),
    "Not Found"
)</f>
        <v>Not Found</v>
      </c>
      <c r="F186" s="60" t="str">
        <f>IFERROR(
    IFERROR(VLOOKUP($A186,LSTK!$A:$E,COLUMN(F185)-1,FALSE),
        IFERROR(VLOOKUP($A186,UR!$A:$E,COLUMN(F185)-1,FALSE),
            IFERROR(VLOOKUP($A186,'L3'!$A:$E,COLUMN(F185)-1,FALSE),
                IFERROR(VLOOKUP($A186,'L4'!$A:$E,COLUMN(F185)-1,FALSE),
                    IFERROR(VLOOKUP($A186,WFD!$A:$E,COLUMN(F185)-1,FALSE),
                        IFERROR(VLOOKUP($A186,ARDT!$A:$E,COLUMN(F185)-1,FALSE),
                            IFERROR(VLOOKUP($A186,ARAMCO!$A:$E,COLUMN(F185)-1,FALSE),
                                IFERROR(VLOOKUP($A186,HALLIBURTON!$A:$E,COLUMN(F185)-1,FALSE),
                                    VLOOKUP($A186,Hal_Regional!$A:$E,COLUMN(F185)-1,FALSE)
                                )
                            )
                        )
                    )
                )
            )
        )
    ),
    "Not Found"
)</f>
        <v>Not Found</v>
      </c>
    </row>
    <row r="187" spans="2:6" x14ac:dyDescent="0.25">
      <c r="B187" s="60" t="str">
        <f>IFERROR(
    IFERROR(VLOOKUP($A187,LSTK!$A:$E,COLUMN(B186),FALSE),
        IFERROR(VLOOKUP($A187,UR!$A:$E,COLUMN(B186),FALSE),
            IFERROR(VLOOKUP($A187,'L3'!$A:$E,COLUMN(B186),FALSE),
                IFERROR(VLOOKUP($A187,'L4'!$A:$E,COLUMN(B186),FALSE),
                    IFERROR(VLOOKUP($A187,WFD!$A:$E,COLUMN(B186),FALSE),
                        IFERROR(VLOOKUP($A187,ARDT!$A:$E,COLUMN(B186),FALSE),
                            IFERROR(VLOOKUP($A187,ARAMCO!$A:$E,COLUMN(B186),FALSE),
                                IFERROR(VLOOKUP($A187,HALLIBURTON!$A:$E,COLUMN(B186),FALSE),
                                    VLOOKUP($A187,Hal_Regional!$A:$E,COLUMN(B186),FALSE)
                                )
                            )
                        )
                    )
                )
            )
        )
    ),
    "Not Found"
)</f>
        <v>Not Found</v>
      </c>
      <c r="C187" s="60" t="str">
        <f t="shared" si="6"/>
        <v>Not Found</v>
      </c>
      <c r="D187" s="60" t="str">
        <f>IFERROR(
    IFERROR(VLOOKUP($A187,LSTK!$A:$E,COLUMN(D186)-1,FALSE),
        IFERROR(VLOOKUP($A187,UR!$A:$E,COLUMN(D186)-1,FALSE),
            IFERROR(VLOOKUP($A187,'L3'!$A:$E,COLUMN(D186)-1,FALSE),
                IFERROR(VLOOKUP($A187,'L4'!$A:$E,COLUMN(D186)-1,FALSE),
                    IFERROR(VLOOKUP($A187,WFD!$A:$E,COLUMN(D186)-1,FALSE),
                        IFERROR(VLOOKUP($A187,ARDT!$A:$E,COLUMN(D186)-1,FALSE),
                            IFERROR(VLOOKUP($A187,ARAMCO!$A:$E,COLUMN(D186)-1,FALSE),
                                IFERROR(VLOOKUP($A187,HALLIBURTON!$A:$E,COLUMN(D186)-1,FALSE),
                                    VLOOKUP($A187,Hal_Regional!$A:$E,COLUMN(D186)-1,FALSE)
                                )
                            )
                        )
                    )
                )
            )
        )
    ),
    "Not Found"
)</f>
        <v>Not Found</v>
      </c>
      <c r="E187" s="60" t="str">
        <f>IFERROR(
    IFERROR(VLOOKUP($A187,LSTK!$A:$E,COLUMN(E186)-1,FALSE),
        IFERROR(VLOOKUP($A187,UR!$A:$E,COLUMN(E186)-1,FALSE),
            IFERROR(VLOOKUP($A187,'L3'!$A:$E,COLUMN(E186)-1,FALSE),
                IFERROR(VLOOKUP($A187,'L4'!$A:$E,COLUMN(E186)-1,FALSE),
                    IFERROR(VLOOKUP($A187,WFD!$A:$E,COLUMN(E186)-1,FALSE),
                        IFERROR(VLOOKUP($A187,ARDT!$A:$E,COLUMN(E186)-1,FALSE),
                            IFERROR(VLOOKUP($A187,ARAMCO!$A:$E,COLUMN(E186)-1,FALSE),
                                IFERROR(VLOOKUP($A187,HALLIBURTON!$A:$E,COLUMN(E186)-1,FALSE),
                                    VLOOKUP($A187,Hal_Regional!$A:$E,COLUMN(E186)-1,FALSE)
                                )
                            )
                        )
                    )
                )
            )
        )
    ),
    "Not Found"
)</f>
        <v>Not Found</v>
      </c>
      <c r="F187" s="60" t="str">
        <f>IFERROR(
    IFERROR(VLOOKUP($A187,LSTK!$A:$E,COLUMN(F186)-1,FALSE),
        IFERROR(VLOOKUP($A187,UR!$A:$E,COLUMN(F186)-1,FALSE),
            IFERROR(VLOOKUP($A187,'L3'!$A:$E,COLUMN(F186)-1,FALSE),
                IFERROR(VLOOKUP($A187,'L4'!$A:$E,COLUMN(F186)-1,FALSE),
                    IFERROR(VLOOKUP($A187,WFD!$A:$E,COLUMN(F186)-1,FALSE),
                        IFERROR(VLOOKUP($A187,ARDT!$A:$E,COLUMN(F186)-1,FALSE),
                            IFERROR(VLOOKUP($A187,ARAMCO!$A:$E,COLUMN(F186)-1,FALSE),
                                IFERROR(VLOOKUP($A187,HALLIBURTON!$A:$E,COLUMN(F186)-1,FALSE),
                                    VLOOKUP($A187,Hal_Regional!$A:$E,COLUMN(F186)-1,FALSE)
                                )
                            )
                        )
                    )
                )
            )
        )
    ),
    "Not Found"
)</f>
        <v>Not Found</v>
      </c>
    </row>
    <row r="188" spans="2:6" x14ac:dyDescent="0.25">
      <c r="B188" s="60" t="str">
        <f>IFERROR(
    IFERROR(VLOOKUP($A188,LSTK!$A:$E,COLUMN(B187),FALSE),
        IFERROR(VLOOKUP($A188,UR!$A:$E,COLUMN(B187),FALSE),
            IFERROR(VLOOKUP($A188,'L3'!$A:$E,COLUMN(B187),FALSE),
                IFERROR(VLOOKUP($A188,'L4'!$A:$E,COLUMN(B187),FALSE),
                    IFERROR(VLOOKUP($A188,WFD!$A:$E,COLUMN(B187),FALSE),
                        IFERROR(VLOOKUP($A188,ARDT!$A:$E,COLUMN(B187),FALSE),
                            IFERROR(VLOOKUP($A188,ARAMCO!$A:$E,COLUMN(B187),FALSE),
                                IFERROR(VLOOKUP($A188,HALLIBURTON!$A:$E,COLUMN(B187),FALSE),
                                    VLOOKUP($A188,Hal_Regional!$A:$E,COLUMN(B187),FALSE)
                                )
                            )
                        )
                    )
                )
            )
        )
    ),
    "Not Found"
)</f>
        <v>Not Found</v>
      </c>
      <c r="C188" s="60" t="str">
        <f t="shared" si="6"/>
        <v>Not Found</v>
      </c>
      <c r="D188" s="60" t="str">
        <f>IFERROR(
    IFERROR(VLOOKUP($A188,LSTK!$A:$E,COLUMN(D187)-1,FALSE),
        IFERROR(VLOOKUP($A188,UR!$A:$E,COLUMN(D187)-1,FALSE),
            IFERROR(VLOOKUP($A188,'L3'!$A:$E,COLUMN(D187)-1,FALSE),
                IFERROR(VLOOKUP($A188,'L4'!$A:$E,COLUMN(D187)-1,FALSE),
                    IFERROR(VLOOKUP($A188,WFD!$A:$E,COLUMN(D187)-1,FALSE),
                        IFERROR(VLOOKUP($A188,ARDT!$A:$E,COLUMN(D187)-1,FALSE),
                            IFERROR(VLOOKUP($A188,ARAMCO!$A:$E,COLUMN(D187)-1,FALSE),
                                IFERROR(VLOOKUP($A188,HALLIBURTON!$A:$E,COLUMN(D187)-1,FALSE),
                                    VLOOKUP($A188,Hal_Regional!$A:$E,COLUMN(D187)-1,FALSE)
                                )
                            )
                        )
                    )
                )
            )
        )
    ),
    "Not Found"
)</f>
        <v>Not Found</v>
      </c>
      <c r="E188" s="60" t="str">
        <f>IFERROR(
    IFERROR(VLOOKUP($A188,LSTK!$A:$E,COLUMN(E187)-1,FALSE),
        IFERROR(VLOOKUP($A188,UR!$A:$E,COLUMN(E187)-1,FALSE),
            IFERROR(VLOOKUP($A188,'L3'!$A:$E,COLUMN(E187)-1,FALSE),
                IFERROR(VLOOKUP($A188,'L4'!$A:$E,COLUMN(E187)-1,FALSE),
                    IFERROR(VLOOKUP($A188,WFD!$A:$E,COLUMN(E187)-1,FALSE),
                        IFERROR(VLOOKUP($A188,ARDT!$A:$E,COLUMN(E187)-1,FALSE),
                            IFERROR(VLOOKUP($A188,ARAMCO!$A:$E,COLUMN(E187)-1,FALSE),
                                IFERROR(VLOOKUP($A188,HALLIBURTON!$A:$E,COLUMN(E187)-1,FALSE),
                                    VLOOKUP($A188,Hal_Regional!$A:$E,COLUMN(E187)-1,FALSE)
                                )
                            )
                        )
                    )
                )
            )
        )
    ),
    "Not Found"
)</f>
        <v>Not Found</v>
      </c>
      <c r="F188" s="60" t="str">
        <f>IFERROR(
    IFERROR(VLOOKUP($A188,LSTK!$A:$E,COLUMN(F187)-1,FALSE),
        IFERROR(VLOOKUP($A188,UR!$A:$E,COLUMN(F187)-1,FALSE),
            IFERROR(VLOOKUP($A188,'L3'!$A:$E,COLUMN(F187)-1,FALSE),
                IFERROR(VLOOKUP($A188,'L4'!$A:$E,COLUMN(F187)-1,FALSE),
                    IFERROR(VLOOKUP($A188,WFD!$A:$E,COLUMN(F187)-1,FALSE),
                        IFERROR(VLOOKUP($A188,ARDT!$A:$E,COLUMN(F187)-1,FALSE),
                            IFERROR(VLOOKUP($A188,ARAMCO!$A:$E,COLUMN(F187)-1,FALSE),
                                IFERROR(VLOOKUP($A188,HALLIBURTON!$A:$E,COLUMN(F187)-1,FALSE),
                                    VLOOKUP($A188,Hal_Regional!$A:$E,COLUMN(F187)-1,FALSE)
                                )
                            )
                        )
                    )
                )
            )
        )
    ),
    "Not Found"
)</f>
        <v>Not Found</v>
      </c>
    </row>
    <row r="189" spans="2:6" x14ac:dyDescent="0.25">
      <c r="B189" s="60" t="str">
        <f>IFERROR(
    IFERROR(VLOOKUP($A189,LSTK!$A:$E,COLUMN(B188),FALSE),
        IFERROR(VLOOKUP($A189,UR!$A:$E,COLUMN(B188),FALSE),
            IFERROR(VLOOKUP($A189,'L3'!$A:$E,COLUMN(B188),FALSE),
                IFERROR(VLOOKUP($A189,'L4'!$A:$E,COLUMN(B188),FALSE),
                    IFERROR(VLOOKUP($A189,WFD!$A:$E,COLUMN(B188),FALSE),
                        IFERROR(VLOOKUP($A189,ARDT!$A:$E,COLUMN(B188),FALSE),
                            IFERROR(VLOOKUP($A189,ARAMCO!$A:$E,COLUMN(B188),FALSE),
                                IFERROR(VLOOKUP($A189,HALLIBURTON!$A:$E,COLUMN(B188),FALSE),
                                    VLOOKUP($A189,Hal_Regional!$A:$E,COLUMN(B188),FALSE)
                                )
                            )
                        )
                    )
                )
            )
        )
    ),
    "Not Found"
)</f>
        <v>Not Found</v>
      </c>
      <c r="C189" s="60" t="str">
        <f t="shared" si="6"/>
        <v>Not Found</v>
      </c>
      <c r="D189" s="60" t="str">
        <f>IFERROR(
    IFERROR(VLOOKUP($A189,LSTK!$A:$E,COLUMN(D188)-1,FALSE),
        IFERROR(VLOOKUP($A189,UR!$A:$E,COLUMN(D188)-1,FALSE),
            IFERROR(VLOOKUP($A189,'L3'!$A:$E,COLUMN(D188)-1,FALSE),
                IFERROR(VLOOKUP($A189,'L4'!$A:$E,COLUMN(D188)-1,FALSE),
                    IFERROR(VLOOKUP($A189,WFD!$A:$E,COLUMN(D188)-1,FALSE),
                        IFERROR(VLOOKUP($A189,ARDT!$A:$E,COLUMN(D188)-1,FALSE),
                            IFERROR(VLOOKUP($A189,ARAMCO!$A:$E,COLUMN(D188)-1,FALSE),
                                IFERROR(VLOOKUP($A189,HALLIBURTON!$A:$E,COLUMN(D188)-1,FALSE),
                                    VLOOKUP($A189,Hal_Regional!$A:$E,COLUMN(D188)-1,FALSE)
                                )
                            )
                        )
                    )
                )
            )
        )
    ),
    "Not Found"
)</f>
        <v>Not Found</v>
      </c>
      <c r="E189" s="60" t="str">
        <f>IFERROR(
    IFERROR(VLOOKUP($A189,LSTK!$A:$E,COLUMN(E188)-1,FALSE),
        IFERROR(VLOOKUP($A189,UR!$A:$E,COLUMN(E188)-1,FALSE),
            IFERROR(VLOOKUP($A189,'L3'!$A:$E,COLUMN(E188)-1,FALSE),
                IFERROR(VLOOKUP($A189,'L4'!$A:$E,COLUMN(E188)-1,FALSE),
                    IFERROR(VLOOKUP($A189,WFD!$A:$E,COLUMN(E188)-1,FALSE),
                        IFERROR(VLOOKUP($A189,ARDT!$A:$E,COLUMN(E188)-1,FALSE),
                            IFERROR(VLOOKUP($A189,ARAMCO!$A:$E,COLUMN(E188)-1,FALSE),
                                IFERROR(VLOOKUP($A189,HALLIBURTON!$A:$E,COLUMN(E188)-1,FALSE),
                                    VLOOKUP($A189,Hal_Regional!$A:$E,COLUMN(E188)-1,FALSE)
                                )
                            )
                        )
                    )
                )
            )
        )
    ),
    "Not Found"
)</f>
        <v>Not Found</v>
      </c>
      <c r="F189" s="60" t="str">
        <f>IFERROR(
    IFERROR(VLOOKUP($A189,LSTK!$A:$E,COLUMN(F188)-1,FALSE),
        IFERROR(VLOOKUP($A189,UR!$A:$E,COLUMN(F188)-1,FALSE),
            IFERROR(VLOOKUP($A189,'L3'!$A:$E,COLUMN(F188)-1,FALSE),
                IFERROR(VLOOKUP($A189,'L4'!$A:$E,COLUMN(F188)-1,FALSE),
                    IFERROR(VLOOKUP($A189,WFD!$A:$E,COLUMN(F188)-1,FALSE),
                        IFERROR(VLOOKUP($A189,ARDT!$A:$E,COLUMN(F188)-1,FALSE),
                            IFERROR(VLOOKUP($A189,ARAMCO!$A:$E,COLUMN(F188)-1,FALSE),
                                IFERROR(VLOOKUP($A189,HALLIBURTON!$A:$E,COLUMN(F188)-1,FALSE),
                                    VLOOKUP($A189,Hal_Regional!$A:$E,COLUMN(F188)-1,FALSE)
                                )
                            )
                        )
                    )
                )
            )
        )
    ),
    "Not Found"
)</f>
        <v>Not Found</v>
      </c>
    </row>
    <row r="190" spans="2:6" x14ac:dyDescent="0.25">
      <c r="B190" s="60" t="str">
        <f>IFERROR(
    IFERROR(VLOOKUP($A190,LSTK!$A:$E,COLUMN(B189),FALSE),
        IFERROR(VLOOKUP($A190,UR!$A:$E,COLUMN(B189),FALSE),
            IFERROR(VLOOKUP($A190,'L3'!$A:$E,COLUMN(B189),FALSE),
                IFERROR(VLOOKUP($A190,'L4'!$A:$E,COLUMN(B189),FALSE),
                    IFERROR(VLOOKUP($A190,WFD!$A:$E,COLUMN(B189),FALSE),
                        IFERROR(VLOOKUP($A190,ARDT!$A:$E,COLUMN(B189),FALSE),
                            IFERROR(VLOOKUP($A190,ARAMCO!$A:$E,COLUMN(B189),FALSE),
                                IFERROR(VLOOKUP($A190,HALLIBURTON!$A:$E,COLUMN(B189),FALSE),
                                    VLOOKUP($A190,Hal_Regional!$A:$E,COLUMN(B189),FALSE)
                                )
                            )
                        )
                    )
                )
            )
        )
    ),
    "Not Found"
)</f>
        <v>Not Found</v>
      </c>
      <c r="C190" s="60" t="str">
        <f t="shared" si="6"/>
        <v>Not Found</v>
      </c>
      <c r="D190" s="60" t="str">
        <f>IFERROR(
    IFERROR(VLOOKUP($A190,LSTK!$A:$E,COLUMN(D189)-1,FALSE),
        IFERROR(VLOOKUP($A190,UR!$A:$E,COLUMN(D189)-1,FALSE),
            IFERROR(VLOOKUP($A190,'L3'!$A:$E,COLUMN(D189)-1,FALSE),
                IFERROR(VLOOKUP($A190,'L4'!$A:$E,COLUMN(D189)-1,FALSE),
                    IFERROR(VLOOKUP($A190,WFD!$A:$E,COLUMN(D189)-1,FALSE),
                        IFERROR(VLOOKUP($A190,ARDT!$A:$E,COLUMN(D189)-1,FALSE),
                            IFERROR(VLOOKUP($A190,ARAMCO!$A:$E,COLUMN(D189)-1,FALSE),
                                IFERROR(VLOOKUP($A190,HALLIBURTON!$A:$E,COLUMN(D189)-1,FALSE),
                                    VLOOKUP($A190,Hal_Regional!$A:$E,COLUMN(D189)-1,FALSE)
                                )
                            )
                        )
                    )
                )
            )
        )
    ),
    "Not Found"
)</f>
        <v>Not Found</v>
      </c>
      <c r="E190" s="60" t="str">
        <f>IFERROR(
    IFERROR(VLOOKUP($A190,LSTK!$A:$E,COLUMN(E189)-1,FALSE),
        IFERROR(VLOOKUP($A190,UR!$A:$E,COLUMN(E189)-1,FALSE),
            IFERROR(VLOOKUP($A190,'L3'!$A:$E,COLUMN(E189)-1,FALSE),
                IFERROR(VLOOKUP($A190,'L4'!$A:$E,COLUMN(E189)-1,FALSE),
                    IFERROR(VLOOKUP($A190,WFD!$A:$E,COLUMN(E189)-1,FALSE),
                        IFERROR(VLOOKUP($A190,ARDT!$A:$E,COLUMN(E189)-1,FALSE),
                            IFERROR(VLOOKUP($A190,ARAMCO!$A:$E,COLUMN(E189)-1,FALSE),
                                IFERROR(VLOOKUP($A190,HALLIBURTON!$A:$E,COLUMN(E189)-1,FALSE),
                                    VLOOKUP($A190,Hal_Regional!$A:$E,COLUMN(E189)-1,FALSE)
                                )
                            )
                        )
                    )
                )
            )
        )
    ),
    "Not Found"
)</f>
        <v>Not Found</v>
      </c>
      <c r="F190" s="60" t="str">
        <f>IFERROR(
    IFERROR(VLOOKUP($A190,LSTK!$A:$E,COLUMN(F189)-1,FALSE),
        IFERROR(VLOOKUP($A190,UR!$A:$E,COLUMN(F189)-1,FALSE),
            IFERROR(VLOOKUP($A190,'L3'!$A:$E,COLUMN(F189)-1,FALSE),
                IFERROR(VLOOKUP($A190,'L4'!$A:$E,COLUMN(F189)-1,FALSE),
                    IFERROR(VLOOKUP($A190,WFD!$A:$E,COLUMN(F189)-1,FALSE),
                        IFERROR(VLOOKUP($A190,ARDT!$A:$E,COLUMN(F189)-1,FALSE),
                            IFERROR(VLOOKUP($A190,ARAMCO!$A:$E,COLUMN(F189)-1,FALSE),
                                IFERROR(VLOOKUP($A190,HALLIBURTON!$A:$E,COLUMN(F189)-1,FALSE),
                                    VLOOKUP($A190,Hal_Regional!$A:$E,COLUMN(F189)-1,FALSE)
                                )
                            )
                        )
                    )
                )
            )
        )
    ),
    "Not Found"
)</f>
        <v>Not Found</v>
      </c>
    </row>
    <row r="191" spans="2:6" x14ac:dyDescent="0.25">
      <c r="B191" s="60" t="str">
        <f>IFERROR(
    IFERROR(VLOOKUP($A191,LSTK!$A:$E,COLUMN(B190),FALSE),
        IFERROR(VLOOKUP($A191,UR!$A:$E,COLUMN(B190),FALSE),
            IFERROR(VLOOKUP($A191,'L3'!$A:$E,COLUMN(B190),FALSE),
                IFERROR(VLOOKUP($A191,'L4'!$A:$E,COLUMN(B190),FALSE),
                    IFERROR(VLOOKUP($A191,WFD!$A:$E,COLUMN(B190),FALSE),
                        IFERROR(VLOOKUP($A191,ARDT!$A:$E,COLUMN(B190),FALSE),
                            IFERROR(VLOOKUP($A191,ARAMCO!$A:$E,COLUMN(B190),FALSE),
                                IFERROR(VLOOKUP($A191,HALLIBURTON!$A:$E,COLUMN(B190),FALSE),
                                    VLOOKUP($A191,Hal_Regional!$A:$E,COLUMN(B190),FALSE)
                                )
                            )
                        )
                    )
                )
            )
        )
    ),
    "Not Found"
)</f>
        <v>Not Found</v>
      </c>
      <c r="C191" s="60" t="str">
        <f t="shared" si="6"/>
        <v>Not Found</v>
      </c>
      <c r="D191" s="60" t="str">
        <f>IFERROR(
    IFERROR(VLOOKUP($A191,LSTK!$A:$E,COLUMN(D190)-1,FALSE),
        IFERROR(VLOOKUP($A191,UR!$A:$E,COLUMN(D190)-1,FALSE),
            IFERROR(VLOOKUP($A191,'L3'!$A:$E,COLUMN(D190)-1,FALSE),
                IFERROR(VLOOKUP($A191,'L4'!$A:$E,COLUMN(D190)-1,FALSE),
                    IFERROR(VLOOKUP($A191,WFD!$A:$E,COLUMN(D190)-1,FALSE),
                        IFERROR(VLOOKUP($A191,ARDT!$A:$E,COLUMN(D190)-1,FALSE),
                            IFERROR(VLOOKUP($A191,ARAMCO!$A:$E,COLUMN(D190)-1,FALSE),
                                IFERROR(VLOOKUP($A191,HALLIBURTON!$A:$E,COLUMN(D190)-1,FALSE),
                                    VLOOKUP($A191,Hal_Regional!$A:$E,COLUMN(D190)-1,FALSE)
                                )
                            )
                        )
                    )
                )
            )
        )
    ),
    "Not Found"
)</f>
        <v>Not Found</v>
      </c>
      <c r="E191" s="60" t="str">
        <f>IFERROR(
    IFERROR(VLOOKUP($A191,LSTK!$A:$E,COLUMN(E190)-1,FALSE),
        IFERROR(VLOOKUP($A191,UR!$A:$E,COLUMN(E190)-1,FALSE),
            IFERROR(VLOOKUP($A191,'L3'!$A:$E,COLUMN(E190)-1,FALSE),
                IFERROR(VLOOKUP($A191,'L4'!$A:$E,COLUMN(E190)-1,FALSE),
                    IFERROR(VLOOKUP($A191,WFD!$A:$E,COLUMN(E190)-1,FALSE),
                        IFERROR(VLOOKUP($A191,ARDT!$A:$E,COLUMN(E190)-1,FALSE),
                            IFERROR(VLOOKUP($A191,ARAMCO!$A:$E,COLUMN(E190)-1,FALSE),
                                IFERROR(VLOOKUP($A191,HALLIBURTON!$A:$E,COLUMN(E190)-1,FALSE),
                                    VLOOKUP($A191,Hal_Regional!$A:$E,COLUMN(E190)-1,FALSE)
                                )
                            )
                        )
                    )
                )
            )
        )
    ),
    "Not Found"
)</f>
        <v>Not Found</v>
      </c>
      <c r="F191" s="60" t="str">
        <f>IFERROR(
    IFERROR(VLOOKUP($A191,LSTK!$A:$E,COLUMN(F190)-1,FALSE),
        IFERROR(VLOOKUP($A191,UR!$A:$E,COLUMN(F190)-1,FALSE),
            IFERROR(VLOOKUP($A191,'L3'!$A:$E,COLUMN(F190)-1,FALSE),
                IFERROR(VLOOKUP($A191,'L4'!$A:$E,COLUMN(F190)-1,FALSE),
                    IFERROR(VLOOKUP($A191,WFD!$A:$E,COLUMN(F190)-1,FALSE),
                        IFERROR(VLOOKUP($A191,ARDT!$A:$E,COLUMN(F190)-1,FALSE),
                            IFERROR(VLOOKUP($A191,ARAMCO!$A:$E,COLUMN(F190)-1,FALSE),
                                IFERROR(VLOOKUP($A191,HALLIBURTON!$A:$E,COLUMN(F190)-1,FALSE),
                                    VLOOKUP($A191,Hal_Regional!$A:$E,COLUMN(F190)-1,FALSE)
                                )
                            )
                        )
                    )
                )
            )
        )
    ),
    "Not Found"
)</f>
        <v>Not Found</v>
      </c>
    </row>
    <row r="192" spans="2:6" x14ac:dyDescent="0.25">
      <c r="B192" s="60" t="str">
        <f>IFERROR(
    IFERROR(VLOOKUP($A192,LSTK!$A:$E,COLUMN(B191),FALSE),
        IFERROR(VLOOKUP($A192,UR!$A:$E,COLUMN(B191),FALSE),
            IFERROR(VLOOKUP($A192,'L3'!$A:$E,COLUMN(B191),FALSE),
                IFERROR(VLOOKUP($A192,'L4'!$A:$E,COLUMN(B191),FALSE),
                    IFERROR(VLOOKUP($A192,WFD!$A:$E,COLUMN(B191),FALSE),
                        IFERROR(VLOOKUP($A192,ARDT!$A:$E,COLUMN(B191),FALSE),
                            IFERROR(VLOOKUP($A192,ARAMCO!$A:$E,COLUMN(B191),FALSE),
                                IFERROR(VLOOKUP($A192,HALLIBURTON!$A:$E,COLUMN(B191),FALSE),
                                    VLOOKUP($A192,Hal_Regional!$A:$E,COLUMN(B191),FALSE)
                                )
                            )
                        )
                    )
                )
            )
        )
    ),
    "Not Found"
)</f>
        <v>Not Found</v>
      </c>
      <c r="C192" s="60" t="str">
        <f t="shared" si="6"/>
        <v>Not Found</v>
      </c>
      <c r="D192" s="60" t="str">
        <f>IFERROR(
    IFERROR(VLOOKUP($A192,LSTK!$A:$E,COLUMN(D191)-1,FALSE),
        IFERROR(VLOOKUP($A192,UR!$A:$E,COLUMN(D191)-1,FALSE),
            IFERROR(VLOOKUP($A192,'L3'!$A:$E,COLUMN(D191)-1,FALSE),
                IFERROR(VLOOKUP($A192,'L4'!$A:$E,COLUMN(D191)-1,FALSE),
                    IFERROR(VLOOKUP($A192,WFD!$A:$E,COLUMN(D191)-1,FALSE),
                        IFERROR(VLOOKUP($A192,ARDT!$A:$E,COLUMN(D191)-1,FALSE),
                            IFERROR(VLOOKUP($A192,ARAMCO!$A:$E,COLUMN(D191)-1,FALSE),
                                IFERROR(VLOOKUP($A192,HALLIBURTON!$A:$E,COLUMN(D191)-1,FALSE),
                                    VLOOKUP($A192,Hal_Regional!$A:$E,COLUMN(D191)-1,FALSE)
                                )
                            )
                        )
                    )
                )
            )
        )
    ),
    "Not Found"
)</f>
        <v>Not Found</v>
      </c>
      <c r="E192" s="60" t="str">
        <f>IFERROR(
    IFERROR(VLOOKUP($A192,LSTK!$A:$E,COLUMN(E191)-1,FALSE),
        IFERROR(VLOOKUP($A192,UR!$A:$E,COLUMN(E191)-1,FALSE),
            IFERROR(VLOOKUP($A192,'L3'!$A:$E,COLUMN(E191)-1,FALSE),
                IFERROR(VLOOKUP($A192,'L4'!$A:$E,COLUMN(E191)-1,FALSE),
                    IFERROR(VLOOKUP($A192,WFD!$A:$E,COLUMN(E191)-1,FALSE),
                        IFERROR(VLOOKUP($A192,ARDT!$A:$E,COLUMN(E191)-1,FALSE),
                            IFERROR(VLOOKUP($A192,ARAMCO!$A:$E,COLUMN(E191)-1,FALSE),
                                IFERROR(VLOOKUP($A192,HALLIBURTON!$A:$E,COLUMN(E191)-1,FALSE),
                                    VLOOKUP($A192,Hal_Regional!$A:$E,COLUMN(E191)-1,FALSE)
                                )
                            )
                        )
                    )
                )
            )
        )
    ),
    "Not Found"
)</f>
        <v>Not Found</v>
      </c>
      <c r="F192" s="60" t="str">
        <f>IFERROR(
    IFERROR(VLOOKUP($A192,LSTK!$A:$E,COLUMN(F191)-1,FALSE),
        IFERROR(VLOOKUP($A192,UR!$A:$E,COLUMN(F191)-1,FALSE),
            IFERROR(VLOOKUP($A192,'L3'!$A:$E,COLUMN(F191)-1,FALSE),
                IFERROR(VLOOKUP($A192,'L4'!$A:$E,COLUMN(F191)-1,FALSE),
                    IFERROR(VLOOKUP($A192,WFD!$A:$E,COLUMN(F191)-1,FALSE),
                        IFERROR(VLOOKUP($A192,ARDT!$A:$E,COLUMN(F191)-1,FALSE),
                            IFERROR(VLOOKUP($A192,ARAMCO!$A:$E,COLUMN(F191)-1,FALSE),
                                IFERROR(VLOOKUP($A192,HALLIBURTON!$A:$E,COLUMN(F191)-1,FALSE),
                                    VLOOKUP($A192,Hal_Regional!$A:$E,COLUMN(F191)-1,FALSE)
                                )
                            )
                        )
                    )
                )
            )
        )
    ),
    "Not Found"
)</f>
        <v>Not Found</v>
      </c>
    </row>
    <row r="193" spans="2:6" x14ac:dyDescent="0.25">
      <c r="B193" s="60" t="str">
        <f>IFERROR(
    IFERROR(VLOOKUP($A193,LSTK!$A:$E,COLUMN(B192),FALSE),
        IFERROR(VLOOKUP($A193,UR!$A:$E,COLUMN(B192),FALSE),
            IFERROR(VLOOKUP($A193,'L3'!$A:$E,COLUMN(B192),FALSE),
                IFERROR(VLOOKUP($A193,'L4'!$A:$E,COLUMN(B192),FALSE),
                    IFERROR(VLOOKUP($A193,WFD!$A:$E,COLUMN(B192),FALSE),
                        IFERROR(VLOOKUP($A193,ARDT!$A:$E,COLUMN(B192),FALSE),
                            IFERROR(VLOOKUP($A193,ARAMCO!$A:$E,COLUMN(B192),FALSE),
                                IFERROR(VLOOKUP($A193,HALLIBURTON!$A:$E,COLUMN(B192),FALSE),
                                    VLOOKUP($A193,Hal_Regional!$A:$E,COLUMN(B192),FALSE)
                                )
                            )
                        )
                    )
                )
            )
        )
    ),
    "Not Found"
)</f>
        <v>Not Found</v>
      </c>
      <c r="C193" s="60" t="str">
        <f t="shared" si="6"/>
        <v>Not Found</v>
      </c>
      <c r="D193" s="60" t="str">
        <f>IFERROR(
    IFERROR(VLOOKUP($A193,LSTK!$A:$E,COLUMN(D192)-1,FALSE),
        IFERROR(VLOOKUP($A193,UR!$A:$E,COLUMN(D192)-1,FALSE),
            IFERROR(VLOOKUP($A193,'L3'!$A:$E,COLUMN(D192)-1,FALSE),
                IFERROR(VLOOKUP($A193,'L4'!$A:$E,COLUMN(D192)-1,FALSE),
                    IFERROR(VLOOKUP($A193,WFD!$A:$E,COLUMN(D192)-1,FALSE),
                        IFERROR(VLOOKUP($A193,ARDT!$A:$E,COLUMN(D192)-1,FALSE),
                            IFERROR(VLOOKUP($A193,ARAMCO!$A:$E,COLUMN(D192)-1,FALSE),
                                IFERROR(VLOOKUP($A193,HALLIBURTON!$A:$E,COLUMN(D192)-1,FALSE),
                                    VLOOKUP($A193,Hal_Regional!$A:$E,COLUMN(D192)-1,FALSE)
                                )
                            )
                        )
                    )
                )
            )
        )
    ),
    "Not Found"
)</f>
        <v>Not Found</v>
      </c>
      <c r="E193" s="60" t="str">
        <f>IFERROR(
    IFERROR(VLOOKUP($A193,LSTK!$A:$E,COLUMN(E192)-1,FALSE),
        IFERROR(VLOOKUP($A193,UR!$A:$E,COLUMN(E192)-1,FALSE),
            IFERROR(VLOOKUP($A193,'L3'!$A:$E,COLUMN(E192)-1,FALSE),
                IFERROR(VLOOKUP($A193,'L4'!$A:$E,COLUMN(E192)-1,FALSE),
                    IFERROR(VLOOKUP($A193,WFD!$A:$E,COLUMN(E192)-1,FALSE),
                        IFERROR(VLOOKUP($A193,ARDT!$A:$E,COLUMN(E192)-1,FALSE),
                            IFERROR(VLOOKUP($A193,ARAMCO!$A:$E,COLUMN(E192)-1,FALSE),
                                IFERROR(VLOOKUP($A193,HALLIBURTON!$A:$E,COLUMN(E192)-1,FALSE),
                                    VLOOKUP($A193,Hal_Regional!$A:$E,COLUMN(E192)-1,FALSE)
                                )
                            )
                        )
                    )
                )
            )
        )
    ),
    "Not Found"
)</f>
        <v>Not Found</v>
      </c>
      <c r="F193" s="60" t="str">
        <f>IFERROR(
    IFERROR(VLOOKUP($A193,LSTK!$A:$E,COLUMN(F192)-1,FALSE),
        IFERROR(VLOOKUP($A193,UR!$A:$E,COLUMN(F192)-1,FALSE),
            IFERROR(VLOOKUP($A193,'L3'!$A:$E,COLUMN(F192)-1,FALSE),
                IFERROR(VLOOKUP($A193,'L4'!$A:$E,COLUMN(F192)-1,FALSE),
                    IFERROR(VLOOKUP($A193,WFD!$A:$E,COLUMN(F192)-1,FALSE),
                        IFERROR(VLOOKUP($A193,ARDT!$A:$E,COLUMN(F192)-1,FALSE),
                            IFERROR(VLOOKUP($A193,ARAMCO!$A:$E,COLUMN(F192)-1,FALSE),
                                IFERROR(VLOOKUP($A193,HALLIBURTON!$A:$E,COLUMN(F192)-1,FALSE),
                                    VLOOKUP($A193,Hal_Regional!$A:$E,COLUMN(F192)-1,FALSE)
                                )
                            )
                        )
                    )
                )
            )
        )
    ),
    "Not Found"
)</f>
        <v>Not Found</v>
      </c>
    </row>
    <row r="194" spans="2:6" x14ac:dyDescent="0.25">
      <c r="B194" s="60" t="str">
        <f>IFERROR(
    IFERROR(VLOOKUP($A194,LSTK!$A:$E,COLUMN(B193),FALSE),
        IFERROR(VLOOKUP($A194,UR!$A:$E,COLUMN(B193),FALSE),
            IFERROR(VLOOKUP($A194,'L3'!$A:$E,COLUMN(B193),FALSE),
                IFERROR(VLOOKUP($A194,'L4'!$A:$E,COLUMN(B193),FALSE),
                    IFERROR(VLOOKUP($A194,WFD!$A:$E,COLUMN(B193),FALSE),
                        IFERROR(VLOOKUP($A194,ARDT!$A:$E,COLUMN(B193),FALSE),
                            IFERROR(VLOOKUP($A194,ARAMCO!$A:$E,COLUMN(B193),FALSE),
                                IFERROR(VLOOKUP($A194,HALLIBURTON!$A:$E,COLUMN(B193),FALSE),
                                    VLOOKUP($A194,Hal_Regional!$A:$E,COLUMN(B193),FALSE)
                                )
                            )
                        )
                    )
                )
            )
        )
    ),
    "Not Found"
)</f>
        <v>Not Found</v>
      </c>
      <c r="C194" s="60" t="str">
        <f t="shared" si="6"/>
        <v>Not Found</v>
      </c>
      <c r="D194" s="60" t="str">
        <f>IFERROR(
    IFERROR(VLOOKUP($A194,LSTK!$A:$E,COLUMN(D193)-1,FALSE),
        IFERROR(VLOOKUP($A194,UR!$A:$E,COLUMN(D193)-1,FALSE),
            IFERROR(VLOOKUP($A194,'L3'!$A:$E,COLUMN(D193)-1,FALSE),
                IFERROR(VLOOKUP($A194,'L4'!$A:$E,COLUMN(D193)-1,FALSE),
                    IFERROR(VLOOKUP($A194,WFD!$A:$E,COLUMN(D193)-1,FALSE),
                        IFERROR(VLOOKUP($A194,ARDT!$A:$E,COLUMN(D193)-1,FALSE),
                            IFERROR(VLOOKUP($A194,ARAMCO!$A:$E,COLUMN(D193)-1,FALSE),
                                IFERROR(VLOOKUP($A194,HALLIBURTON!$A:$E,COLUMN(D193)-1,FALSE),
                                    VLOOKUP($A194,Hal_Regional!$A:$E,COLUMN(D193)-1,FALSE)
                                )
                            )
                        )
                    )
                )
            )
        )
    ),
    "Not Found"
)</f>
        <v>Not Found</v>
      </c>
      <c r="E194" s="60" t="str">
        <f>IFERROR(
    IFERROR(VLOOKUP($A194,LSTK!$A:$E,COLUMN(E193)-1,FALSE),
        IFERROR(VLOOKUP($A194,UR!$A:$E,COLUMN(E193)-1,FALSE),
            IFERROR(VLOOKUP($A194,'L3'!$A:$E,COLUMN(E193)-1,FALSE),
                IFERROR(VLOOKUP($A194,'L4'!$A:$E,COLUMN(E193)-1,FALSE),
                    IFERROR(VLOOKUP($A194,WFD!$A:$E,COLUMN(E193)-1,FALSE),
                        IFERROR(VLOOKUP($A194,ARDT!$A:$E,COLUMN(E193)-1,FALSE),
                            IFERROR(VLOOKUP($A194,ARAMCO!$A:$E,COLUMN(E193)-1,FALSE),
                                IFERROR(VLOOKUP($A194,HALLIBURTON!$A:$E,COLUMN(E193)-1,FALSE),
                                    VLOOKUP($A194,Hal_Regional!$A:$E,COLUMN(E193)-1,FALSE)
                                )
                            )
                        )
                    )
                )
            )
        )
    ),
    "Not Found"
)</f>
        <v>Not Found</v>
      </c>
      <c r="F194" s="60" t="str">
        <f>IFERROR(
    IFERROR(VLOOKUP($A194,LSTK!$A:$E,COLUMN(F193)-1,FALSE),
        IFERROR(VLOOKUP($A194,UR!$A:$E,COLUMN(F193)-1,FALSE),
            IFERROR(VLOOKUP($A194,'L3'!$A:$E,COLUMN(F193)-1,FALSE),
                IFERROR(VLOOKUP($A194,'L4'!$A:$E,COLUMN(F193)-1,FALSE),
                    IFERROR(VLOOKUP($A194,WFD!$A:$E,COLUMN(F193)-1,FALSE),
                        IFERROR(VLOOKUP($A194,ARDT!$A:$E,COLUMN(F193)-1,FALSE),
                            IFERROR(VLOOKUP($A194,ARAMCO!$A:$E,COLUMN(F193)-1,FALSE),
                                IFERROR(VLOOKUP($A194,HALLIBURTON!$A:$E,COLUMN(F193)-1,FALSE),
                                    VLOOKUP($A194,Hal_Regional!$A:$E,COLUMN(F193)-1,FALSE)
                                )
                            )
                        )
                    )
                )
            )
        )
    ),
    "Not Found"
)</f>
        <v>Not Found</v>
      </c>
    </row>
    <row r="195" spans="2:6" x14ac:dyDescent="0.25">
      <c r="B195" s="60" t="str">
        <f>IFERROR(
    IFERROR(VLOOKUP($A195,LSTK!$A:$E,COLUMN(B194),FALSE),
        IFERROR(VLOOKUP($A195,UR!$A:$E,COLUMN(B194),FALSE),
            IFERROR(VLOOKUP($A195,'L3'!$A:$E,COLUMN(B194),FALSE),
                IFERROR(VLOOKUP($A195,'L4'!$A:$E,COLUMN(B194),FALSE),
                    IFERROR(VLOOKUP($A195,WFD!$A:$E,COLUMN(B194),FALSE),
                        IFERROR(VLOOKUP($A195,ARDT!$A:$E,COLUMN(B194),FALSE),
                            IFERROR(VLOOKUP($A195,ARAMCO!$A:$E,COLUMN(B194),FALSE),
                                IFERROR(VLOOKUP($A195,HALLIBURTON!$A:$E,COLUMN(B194),FALSE),
                                    VLOOKUP($A195,Hal_Regional!$A:$E,COLUMN(B194),FALSE)
                                )
                            )
                        )
                    )
                )
            )
        )
    ),
    "Not Found"
)</f>
        <v>Not Found</v>
      </c>
      <c r="C195" s="60" t="str">
        <f t="shared" si="6"/>
        <v>Not Found</v>
      </c>
      <c r="D195" s="60" t="str">
        <f>IFERROR(
    IFERROR(VLOOKUP($A195,LSTK!$A:$E,COLUMN(D194)-1,FALSE),
        IFERROR(VLOOKUP($A195,UR!$A:$E,COLUMN(D194)-1,FALSE),
            IFERROR(VLOOKUP($A195,'L3'!$A:$E,COLUMN(D194)-1,FALSE),
                IFERROR(VLOOKUP($A195,'L4'!$A:$E,COLUMN(D194)-1,FALSE),
                    IFERROR(VLOOKUP($A195,WFD!$A:$E,COLUMN(D194)-1,FALSE),
                        IFERROR(VLOOKUP($A195,ARDT!$A:$E,COLUMN(D194)-1,FALSE),
                            IFERROR(VLOOKUP($A195,ARAMCO!$A:$E,COLUMN(D194)-1,FALSE),
                                IFERROR(VLOOKUP($A195,HALLIBURTON!$A:$E,COLUMN(D194)-1,FALSE),
                                    VLOOKUP($A195,Hal_Regional!$A:$E,COLUMN(D194)-1,FALSE)
                                )
                            )
                        )
                    )
                )
            )
        )
    ),
    "Not Found"
)</f>
        <v>Not Found</v>
      </c>
      <c r="E195" s="60" t="str">
        <f>IFERROR(
    IFERROR(VLOOKUP($A195,LSTK!$A:$E,COLUMN(E194)-1,FALSE),
        IFERROR(VLOOKUP($A195,UR!$A:$E,COLUMN(E194)-1,FALSE),
            IFERROR(VLOOKUP($A195,'L3'!$A:$E,COLUMN(E194)-1,FALSE),
                IFERROR(VLOOKUP($A195,'L4'!$A:$E,COLUMN(E194)-1,FALSE),
                    IFERROR(VLOOKUP($A195,WFD!$A:$E,COLUMN(E194)-1,FALSE),
                        IFERROR(VLOOKUP($A195,ARDT!$A:$E,COLUMN(E194)-1,FALSE),
                            IFERROR(VLOOKUP($A195,ARAMCO!$A:$E,COLUMN(E194)-1,FALSE),
                                IFERROR(VLOOKUP($A195,HALLIBURTON!$A:$E,COLUMN(E194)-1,FALSE),
                                    VLOOKUP($A195,Hal_Regional!$A:$E,COLUMN(E194)-1,FALSE)
                                )
                            )
                        )
                    )
                )
            )
        )
    ),
    "Not Found"
)</f>
        <v>Not Found</v>
      </c>
      <c r="F195" s="60" t="str">
        <f>IFERROR(
    IFERROR(VLOOKUP($A195,LSTK!$A:$E,COLUMN(F194)-1,FALSE),
        IFERROR(VLOOKUP($A195,UR!$A:$E,COLUMN(F194)-1,FALSE),
            IFERROR(VLOOKUP($A195,'L3'!$A:$E,COLUMN(F194)-1,FALSE),
                IFERROR(VLOOKUP($A195,'L4'!$A:$E,COLUMN(F194)-1,FALSE),
                    IFERROR(VLOOKUP($A195,WFD!$A:$E,COLUMN(F194)-1,FALSE),
                        IFERROR(VLOOKUP($A195,ARDT!$A:$E,COLUMN(F194)-1,FALSE),
                            IFERROR(VLOOKUP($A195,ARAMCO!$A:$E,COLUMN(F194)-1,FALSE),
                                IFERROR(VLOOKUP($A195,HALLIBURTON!$A:$E,COLUMN(F194)-1,FALSE),
                                    VLOOKUP($A195,Hal_Regional!$A:$E,COLUMN(F194)-1,FALSE)
                                )
                            )
                        )
                    )
                )
            )
        )
    ),
    "Not Found"
)</f>
        <v>Not Found</v>
      </c>
    </row>
    <row r="196" spans="2:6" x14ac:dyDescent="0.25">
      <c r="B196" s="60" t="str">
        <f>IFERROR(
    IFERROR(VLOOKUP($A196,LSTK!$A:$E,COLUMN(B195),FALSE),
        IFERROR(VLOOKUP($A196,UR!$A:$E,COLUMN(B195),FALSE),
            IFERROR(VLOOKUP($A196,'L3'!$A:$E,COLUMN(B195),FALSE),
                IFERROR(VLOOKUP($A196,'L4'!$A:$E,COLUMN(B195),FALSE),
                    IFERROR(VLOOKUP($A196,WFD!$A:$E,COLUMN(B195),FALSE),
                        IFERROR(VLOOKUP($A196,ARDT!$A:$E,COLUMN(B195),FALSE),
                            IFERROR(VLOOKUP($A196,ARAMCO!$A:$E,COLUMN(B195),FALSE),
                                IFERROR(VLOOKUP($A196,HALLIBURTON!$A:$E,COLUMN(B195),FALSE),
                                    VLOOKUP($A196,Hal_Regional!$A:$E,COLUMN(B195),FALSE)
                                )
                            )
                        )
                    )
                )
            )
        )
    ),
    "Not Found"
)</f>
        <v>Not Found</v>
      </c>
      <c r="C196" s="60" t="str">
        <f t="shared" si="6"/>
        <v>Not Found</v>
      </c>
      <c r="D196" s="60" t="str">
        <f>IFERROR(
    IFERROR(VLOOKUP($A196,LSTK!$A:$E,COLUMN(D195)-1,FALSE),
        IFERROR(VLOOKUP($A196,UR!$A:$E,COLUMN(D195)-1,FALSE),
            IFERROR(VLOOKUP($A196,'L3'!$A:$E,COLUMN(D195)-1,FALSE),
                IFERROR(VLOOKUP($A196,'L4'!$A:$E,COLUMN(D195)-1,FALSE),
                    IFERROR(VLOOKUP($A196,WFD!$A:$E,COLUMN(D195)-1,FALSE),
                        IFERROR(VLOOKUP($A196,ARDT!$A:$E,COLUMN(D195)-1,FALSE),
                            IFERROR(VLOOKUP($A196,ARAMCO!$A:$E,COLUMN(D195)-1,FALSE),
                                IFERROR(VLOOKUP($A196,HALLIBURTON!$A:$E,COLUMN(D195)-1,FALSE),
                                    VLOOKUP($A196,Hal_Regional!$A:$E,COLUMN(D195)-1,FALSE)
                                )
                            )
                        )
                    )
                )
            )
        )
    ),
    "Not Found"
)</f>
        <v>Not Found</v>
      </c>
      <c r="E196" s="60" t="str">
        <f>IFERROR(
    IFERROR(VLOOKUP($A196,LSTK!$A:$E,COLUMN(E195)-1,FALSE),
        IFERROR(VLOOKUP($A196,UR!$A:$E,COLUMN(E195)-1,FALSE),
            IFERROR(VLOOKUP($A196,'L3'!$A:$E,COLUMN(E195)-1,FALSE),
                IFERROR(VLOOKUP($A196,'L4'!$A:$E,COLUMN(E195)-1,FALSE),
                    IFERROR(VLOOKUP($A196,WFD!$A:$E,COLUMN(E195)-1,FALSE),
                        IFERROR(VLOOKUP($A196,ARDT!$A:$E,COLUMN(E195)-1,FALSE),
                            IFERROR(VLOOKUP($A196,ARAMCO!$A:$E,COLUMN(E195)-1,FALSE),
                                IFERROR(VLOOKUP($A196,HALLIBURTON!$A:$E,COLUMN(E195)-1,FALSE),
                                    VLOOKUP($A196,Hal_Regional!$A:$E,COLUMN(E195)-1,FALSE)
                                )
                            )
                        )
                    )
                )
            )
        )
    ),
    "Not Found"
)</f>
        <v>Not Found</v>
      </c>
      <c r="F196" s="60" t="str">
        <f>IFERROR(
    IFERROR(VLOOKUP($A196,LSTK!$A:$E,COLUMN(F195)-1,FALSE),
        IFERROR(VLOOKUP($A196,UR!$A:$E,COLUMN(F195)-1,FALSE),
            IFERROR(VLOOKUP($A196,'L3'!$A:$E,COLUMN(F195)-1,FALSE),
                IFERROR(VLOOKUP($A196,'L4'!$A:$E,COLUMN(F195)-1,FALSE),
                    IFERROR(VLOOKUP($A196,WFD!$A:$E,COLUMN(F195)-1,FALSE),
                        IFERROR(VLOOKUP($A196,ARDT!$A:$E,COLUMN(F195)-1,FALSE),
                            IFERROR(VLOOKUP($A196,ARAMCO!$A:$E,COLUMN(F195)-1,FALSE),
                                IFERROR(VLOOKUP($A196,HALLIBURTON!$A:$E,COLUMN(F195)-1,FALSE),
                                    VLOOKUP($A196,Hal_Regional!$A:$E,COLUMN(F195)-1,FALSE)
                                )
                            )
                        )
                    )
                )
            )
        )
    ),
    "Not Found"
)</f>
        <v>Not Found</v>
      </c>
    </row>
    <row r="197" spans="2:6" x14ac:dyDescent="0.25">
      <c r="B197" s="60" t="str">
        <f>IFERROR(
    IFERROR(VLOOKUP($A197,LSTK!$A:$E,COLUMN(B196),FALSE),
        IFERROR(VLOOKUP($A197,UR!$A:$E,COLUMN(B196),FALSE),
            IFERROR(VLOOKUP($A197,'L3'!$A:$E,COLUMN(B196),FALSE),
                IFERROR(VLOOKUP($A197,'L4'!$A:$E,COLUMN(B196),FALSE),
                    IFERROR(VLOOKUP($A197,WFD!$A:$E,COLUMN(B196),FALSE),
                        IFERROR(VLOOKUP($A197,ARDT!$A:$E,COLUMN(B196),FALSE),
                            IFERROR(VLOOKUP($A197,ARAMCO!$A:$E,COLUMN(B196),FALSE),
                                IFERROR(VLOOKUP($A197,HALLIBURTON!$A:$E,COLUMN(B196),FALSE),
                                    VLOOKUP($A197,Hal_Regional!$A:$E,COLUMN(B196),FALSE)
                                )
                            )
                        )
                    )
                )
            )
        )
    ),
    "Not Found"
)</f>
        <v>Not Found</v>
      </c>
      <c r="C197" s="60" t="str">
        <f t="shared" si="6"/>
        <v>Not Found</v>
      </c>
      <c r="D197" s="60" t="str">
        <f>IFERROR(
    IFERROR(VLOOKUP($A197,LSTK!$A:$E,COLUMN(D196)-1,FALSE),
        IFERROR(VLOOKUP($A197,UR!$A:$E,COLUMN(D196)-1,FALSE),
            IFERROR(VLOOKUP($A197,'L3'!$A:$E,COLUMN(D196)-1,FALSE),
                IFERROR(VLOOKUP($A197,'L4'!$A:$E,COLUMN(D196)-1,FALSE),
                    IFERROR(VLOOKUP($A197,WFD!$A:$E,COLUMN(D196)-1,FALSE),
                        IFERROR(VLOOKUP($A197,ARDT!$A:$E,COLUMN(D196)-1,FALSE),
                            IFERROR(VLOOKUP($A197,ARAMCO!$A:$E,COLUMN(D196)-1,FALSE),
                                IFERROR(VLOOKUP($A197,HALLIBURTON!$A:$E,COLUMN(D196)-1,FALSE),
                                    VLOOKUP($A197,Hal_Regional!$A:$E,COLUMN(D196)-1,FALSE)
                                )
                            )
                        )
                    )
                )
            )
        )
    ),
    "Not Found"
)</f>
        <v>Not Found</v>
      </c>
      <c r="E197" s="60" t="str">
        <f>IFERROR(
    IFERROR(VLOOKUP($A197,LSTK!$A:$E,COLUMN(E196)-1,FALSE),
        IFERROR(VLOOKUP($A197,UR!$A:$E,COLUMN(E196)-1,FALSE),
            IFERROR(VLOOKUP($A197,'L3'!$A:$E,COLUMN(E196)-1,FALSE),
                IFERROR(VLOOKUP($A197,'L4'!$A:$E,COLUMN(E196)-1,FALSE),
                    IFERROR(VLOOKUP($A197,WFD!$A:$E,COLUMN(E196)-1,FALSE),
                        IFERROR(VLOOKUP($A197,ARDT!$A:$E,COLUMN(E196)-1,FALSE),
                            IFERROR(VLOOKUP($A197,ARAMCO!$A:$E,COLUMN(E196)-1,FALSE),
                                IFERROR(VLOOKUP($A197,HALLIBURTON!$A:$E,COLUMN(E196)-1,FALSE),
                                    VLOOKUP($A197,Hal_Regional!$A:$E,COLUMN(E196)-1,FALSE)
                                )
                            )
                        )
                    )
                )
            )
        )
    ),
    "Not Found"
)</f>
        <v>Not Found</v>
      </c>
      <c r="F197" s="60" t="str">
        <f>IFERROR(
    IFERROR(VLOOKUP($A197,LSTK!$A:$E,COLUMN(F196)-1,FALSE),
        IFERROR(VLOOKUP($A197,UR!$A:$E,COLUMN(F196)-1,FALSE),
            IFERROR(VLOOKUP($A197,'L3'!$A:$E,COLUMN(F196)-1,FALSE),
                IFERROR(VLOOKUP($A197,'L4'!$A:$E,COLUMN(F196)-1,FALSE),
                    IFERROR(VLOOKUP($A197,WFD!$A:$E,COLUMN(F196)-1,FALSE),
                        IFERROR(VLOOKUP($A197,ARDT!$A:$E,COLUMN(F196)-1,FALSE),
                            IFERROR(VLOOKUP($A197,ARAMCO!$A:$E,COLUMN(F196)-1,FALSE),
                                IFERROR(VLOOKUP($A197,HALLIBURTON!$A:$E,COLUMN(F196)-1,FALSE),
                                    VLOOKUP($A197,Hal_Regional!$A:$E,COLUMN(F196)-1,FALSE)
                                )
                            )
                        )
                    )
                )
            )
        )
    ),
    "Not Found"
)</f>
        <v>Not Found</v>
      </c>
    </row>
    <row r="198" spans="2:6" x14ac:dyDescent="0.25">
      <c r="B198" s="60" t="str">
        <f>IFERROR(
    IFERROR(VLOOKUP($A198,LSTK!$A:$E,COLUMN(B197),FALSE),
        IFERROR(VLOOKUP($A198,UR!$A:$E,COLUMN(B197),FALSE),
            IFERROR(VLOOKUP($A198,'L3'!$A:$E,COLUMN(B197),FALSE),
                IFERROR(VLOOKUP($A198,'L4'!$A:$E,COLUMN(B197),FALSE),
                    IFERROR(VLOOKUP($A198,WFD!$A:$E,COLUMN(B197),FALSE),
                        IFERROR(VLOOKUP($A198,ARDT!$A:$E,COLUMN(B197),FALSE),
                            IFERROR(VLOOKUP($A198,ARAMCO!$A:$E,COLUMN(B197),FALSE),
                                IFERROR(VLOOKUP($A198,HALLIBURTON!$A:$E,COLUMN(B197),FALSE),
                                    VLOOKUP($A198,Hal_Regional!$A:$E,COLUMN(B197),FALSE)
                                )
                            )
                        )
                    )
                )
            )
        )
    ),
    "Not Found"
)</f>
        <v>Not Found</v>
      </c>
      <c r="C198" s="60" t="str">
        <f t="shared" si="6"/>
        <v>Not Found</v>
      </c>
      <c r="D198" s="60" t="str">
        <f>IFERROR(
    IFERROR(VLOOKUP($A198,LSTK!$A:$E,COLUMN(D197)-1,FALSE),
        IFERROR(VLOOKUP($A198,UR!$A:$E,COLUMN(D197)-1,FALSE),
            IFERROR(VLOOKUP($A198,'L3'!$A:$E,COLUMN(D197)-1,FALSE),
                IFERROR(VLOOKUP($A198,'L4'!$A:$E,COLUMN(D197)-1,FALSE),
                    IFERROR(VLOOKUP($A198,WFD!$A:$E,COLUMN(D197)-1,FALSE),
                        IFERROR(VLOOKUP($A198,ARDT!$A:$E,COLUMN(D197)-1,FALSE),
                            IFERROR(VLOOKUP($A198,ARAMCO!$A:$E,COLUMN(D197)-1,FALSE),
                                IFERROR(VLOOKUP($A198,HALLIBURTON!$A:$E,COLUMN(D197)-1,FALSE),
                                    VLOOKUP($A198,Hal_Regional!$A:$E,COLUMN(D197)-1,FALSE)
                                )
                            )
                        )
                    )
                )
            )
        )
    ),
    "Not Found"
)</f>
        <v>Not Found</v>
      </c>
      <c r="E198" s="60" t="str">
        <f>IFERROR(
    IFERROR(VLOOKUP($A198,LSTK!$A:$E,COLUMN(E197)-1,FALSE),
        IFERROR(VLOOKUP($A198,UR!$A:$E,COLUMN(E197)-1,FALSE),
            IFERROR(VLOOKUP($A198,'L3'!$A:$E,COLUMN(E197)-1,FALSE),
                IFERROR(VLOOKUP($A198,'L4'!$A:$E,COLUMN(E197)-1,FALSE),
                    IFERROR(VLOOKUP($A198,WFD!$A:$E,COLUMN(E197)-1,FALSE),
                        IFERROR(VLOOKUP($A198,ARDT!$A:$E,COLUMN(E197)-1,FALSE),
                            IFERROR(VLOOKUP($A198,ARAMCO!$A:$E,COLUMN(E197)-1,FALSE),
                                IFERROR(VLOOKUP($A198,HALLIBURTON!$A:$E,COLUMN(E197)-1,FALSE),
                                    VLOOKUP($A198,Hal_Regional!$A:$E,COLUMN(E197)-1,FALSE)
                                )
                            )
                        )
                    )
                )
            )
        )
    ),
    "Not Found"
)</f>
        <v>Not Found</v>
      </c>
      <c r="F198" s="60" t="str">
        <f>IFERROR(
    IFERROR(VLOOKUP($A198,LSTK!$A:$E,COLUMN(F197)-1,FALSE),
        IFERROR(VLOOKUP($A198,UR!$A:$E,COLUMN(F197)-1,FALSE),
            IFERROR(VLOOKUP($A198,'L3'!$A:$E,COLUMN(F197)-1,FALSE),
                IFERROR(VLOOKUP($A198,'L4'!$A:$E,COLUMN(F197)-1,FALSE),
                    IFERROR(VLOOKUP($A198,WFD!$A:$E,COLUMN(F197)-1,FALSE),
                        IFERROR(VLOOKUP($A198,ARDT!$A:$E,COLUMN(F197)-1,FALSE),
                            IFERROR(VLOOKUP($A198,ARAMCO!$A:$E,COLUMN(F197)-1,FALSE),
                                IFERROR(VLOOKUP($A198,HALLIBURTON!$A:$E,COLUMN(F197)-1,FALSE),
                                    VLOOKUP($A198,Hal_Regional!$A:$E,COLUMN(F197)-1,FALSE)
                                )
                            )
                        )
                    )
                )
            )
        )
    ),
    "Not Found"
)</f>
        <v>Not Found</v>
      </c>
    </row>
    <row r="199" spans="2:6" x14ac:dyDescent="0.25">
      <c r="B199" s="60" t="str">
        <f>IFERROR(
    IFERROR(VLOOKUP($A199,LSTK!$A:$E,COLUMN(B198),FALSE),
        IFERROR(VLOOKUP($A199,UR!$A:$E,COLUMN(B198),FALSE),
            IFERROR(VLOOKUP($A199,'L3'!$A:$E,COLUMN(B198),FALSE),
                IFERROR(VLOOKUP($A199,'L4'!$A:$E,COLUMN(B198),FALSE),
                    IFERROR(VLOOKUP($A199,WFD!$A:$E,COLUMN(B198),FALSE),
                        IFERROR(VLOOKUP($A199,ARDT!$A:$E,COLUMN(B198),FALSE),
                            IFERROR(VLOOKUP($A199,ARAMCO!$A:$E,COLUMN(B198),FALSE),
                                IFERROR(VLOOKUP($A199,HALLIBURTON!$A:$E,COLUMN(B198),FALSE),
                                    VLOOKUP($A199,Hal_Regional!$A:$E,COLUMN(B198),FALSE)
                                )
                            )
                        )
                    )
                )
            )
        )
    ),
    "Not Found"
)</f>
        <v>Not Found</v>
      </c>
      <c r="C199" s="60" t="str">
        <f t="shared" si="6"/>
        <v>Not Found</v>
      </c>
      <c r="D199" s="60" t="str">
        <f>IFERROR(
    IFERROR(VLOOKUP($A199,LSTK!$A:$E,COLUMN(D198)-1,FALSE),
        IFERROR(VLOOKUP($A199,UR!$A:$E,COLUMN(D198)-1,FALSE),
            IFERROR(VLOOKUP($A199,'L3'!$A:$E,COLUMN(D198)-1,FALSE),
                IFERROR(VLOOKUP($A199,'L4'!$A:$E,COLUMN(D198)-1,FALSE),
                    IFERROR(VLOOKUP($A199,WFD!$A:$E,COLUMN(D198)-1,FALSE),
                        IFERROR(VLOOKUP($A199,ARDT!$A:$E,COLUMN(D198)-1,FALSE),
                            IFERROR(VLOOKUP($A199,ARAMCO!$A:$E,COLUMN(D198)-1,FALSE),
                                IFERROR(VLOOKUP($A199,HALLIBURTON!$A:$E,COLUMN(D198)-1,FALSE),
                                    VLOOKUP($A199,Hal_Regional!$A:$E,COLUMN(D198)-1,FALSE)
                                )
                            )
                        )
                    )
                )
            )
        )
    ),
    "Not Found"
)</f>
        <v>Not Found</v>
      </c>
      <c r="E199" s="60" t="str">
        <f>IFERROR(
    IFERROR(VLOOKUP($A199,LSTK!$A:$E,COLUMN(E198)-1,FALSE),
        IFERROR(VLOOKUP($A199,UR!$A:$E,COLUMN(E198)-1,FALSE),
            IFERROR(VLOOKUP($A199,'L3'!$A:$E,COLUMN(E198)-1,FALSE),
                IFERROR(VLOOKUP($A199,'L4'!$A:$E,COLUMN(E198)-1,FALSE),
                    IFERROR(VLOOKUP($A199,WFD!$A:$E,COLUMN(E198)-1,FALSE),
                        IFERROR(VLOOKUP($A199,ARDT!$A:$E,COLUMN(E198)-1,FALSE),
                            IFERROR(VLOOKUP($A199,ARAMCO!$A:$E,COLUMN(E198)-1,FALSE),
                                IFERROR(VLOOKUP($A199,HALLIBURTON!$A:$E,COLUMN(E198)-1,FALSE),
                                    VLOOKUP($A199,Hal_Regional!$A:$E,COLUMN(E198)-1,FALSE)
                                )
                            )
                        )
                    )
                )
            )
        )
    ),
    "Not Found"
)</f>
        <v>Not Found</v>
      </c>
      <c r="F199" s="60" t="str">
        <f>IFERROR(
    IFERROR(VLOOKUP($A199,LSTK!$A:$E,COLUMN(F198)-1,FALSE),
        IFERROR(VLOOKUP($A199,UR!$A:$E,COLUMN(F198)-1,FALSE),
            IFERROR(VLOOKUP($A199,'L3'!$A:$E,COLUMN(F198)-1,FALSE),
                IFERROR(VLOOKUP($A199,'L4'!$A:$E,COLUMN(F198)-1,FALSE),
                    IFERROR(VLOOKUP($A199,WFD!$A:$E,COLUMN(F198)-1,FALSE),
                        IFERROR(VLOOKUP($A199,ARDT!$A:$E,COLUMN(F198)-1,FALSE),
                            IFERROR(VLOOKUP($A199,ARAMCO!$A:$E,COLUMN(F198)-1,FALSE),
                                IFERROR(VLOOKUP($A199,HALLIBURTON!$A:$E,COLUMN(F198)-1,FALSE),
                                    VLOOKUP($A199,Hal_Regional!$A:$E,COLUMN(F198)-1,FALSE)
                                )
                            )
                        )
                    )
                )
            )
        )
    ),
    "Not Found"
)</f>
        <v>Not Found</v>
      </c>
    </row>
    <row r="200" spans="2:6" x14ac:dyDescent="0.25">
      <c r="B200" s="60" t="str">
        <f>IFERROR(
    IFERROR(VLOOKUP($A200,LSTK!$A:$E,COLUMN(B199),FALSE),
        IFERROR(VLOOKUP($A200,UR!$A:$E,COLUMN(B199),FALSE),
            IFERROR(VLOOKUP($A200,'L3'!$A:$E,COLUMN(B199),FALSE),
                IFERROR(VLOOKUP($A200,'L4'!$A:$E,COLUMN(B199),FALSE),
                    IFERROR(VLOOKUP($A200,WFD!$A:$E,COLUMN(B199),FALSE),
                        IFERROR(VLOOKUP($A200,ARDT!$A:$E,COLUMN(B199),FALSE),
                            IFERROR(VLOOKUP($A200,ARAMCO!$A:$E,COLUMN(B199),FALSE),
                                IFERROR(VLOOKUP($A200,HALLIBURTON!$A:$E,COLUMN(B199),FALSE),
                                    VLOOKUP($A200,Hal_Regional!$A:$E,COLUMN(B199),FALSE)
                                )
                            )
                        )
                    )
                )
            )
        )
    ),
    "Not Found"
)</f>
        <v>Not Found</v>
      </c>
      <c r="C200" s="60" t="str">
        <f t="shared" si="6"/>
        <v>Not Found</v>
      </c>
      <c r="D200" s="60" t="str">
        <f>IFERROR(
    IFERROR(VLOOKUP($A200,LSTK!$A:$E,COLUMN(D199)-1,FALSE),
        IFERROR(VLOOKUP($A200,UR!$A:$E,COLUMN(D199)-1,FALSE),
            IFERROR(VLOOKUP($A200,'L3'!$A:$E,COLUMN(D199)-1,FALSE),
                IFERROR(VLOOKUP($A200,'L4'!$A:$E,COLUMN(D199)-1,FALSE),
                    IFERROR(VLOOKUP($A200,WFD!$A:$E,COLUMN(D199)-1,FALSE),
                        IFERROR(VLOOKUP($A200,ARDT!$A:$E,COLUMN(D199)-1,FALSE),
                            IFERROR(VLOOKUP($A200,ARAMCO!$A:$E,COLUMN(D199)-1,FALSE),
                                IFERROR(VLOOKUP($A200,HALLIBURTON!$A:$E,COLUMN(D199)-1,FALSE),
                                    VLOOKUP($A200,Hal_Regional!$A:$E,COLUMN(D199)-1,FALSE)
                                )
                            )
                        )
                    )
                )
            )
        )
    ),
    "Not Found"
)</f>
        <v>Not Found</v>
      </c>
      <c r="E200" s="60" t="str">
        <f>IFERROR(
    IFERROR(VLOOKUP($A200,LSTK!$A:$E,COLUMN(E199)-1,FALSE),
        IFERROR(VLOOKUP($A200,UR!$A:$E,COLUMN(E199)-1,FALSE),
            IFERROR(VLOOKUP($A200,'L3'!$A:$E,COLUMN(E199)-1,FALSE),
                IFERROR(VLOOKUP($A200,'L4'!$A:$E,COLUMN(E199)-1,FALSE),
                    IFERROR(VLOOKUP($A200,WFD!$A:$E,COLUMN(E199)-1,FALSE),
                        IFERROR(VLOOKUP($A200,ARDT!$A:$E,COLUMN(E199)-1,FALSE),
                            IFERROR(VLOOKUP($A200,ARAMCO!$A:$E,COLUMN(E199)-1,FALSE),
                                IFERROR(VLOOKUP($A200,HALLIBURTON!$A:$E,COLUMN(E199)-1,FALSE),
                                    VLOOKUP($A200,Hal_Regional!$A:$E,COLUMN(E199)-1,FALSE)
                                )
                            )
                        )
                    )
                )
            )
        )
    ),
    "Not Found"
)</f>
        <v>Not Found</v>
      </c>
      <c r="F200" s="60" t="str">
        <f>IFERROR(
    IFERROR(VLOOKUP($A200,LSTK!$A:$E,COLUMN(F199)-1,FALSE),
        IFERROR(VLOOKUP($A200,UR!$A:$E,COLUMN(F199)-1,FALSE),
            IFERROR(VLOOKUP($A200,'L3'!$A:$E,COLUMN(F199)-1,FALSE),
                IFERROR(VLOOKUP($A200,'L4'!$A:$E,COLUMN(F199)-1,FALSE),
                    IFERROR(VLOOKUP($A200,WFD!$A:$E,COLUMN(F199)-1,FALSE),
                        IFERROR(VLOOKUP($A200,ARDT!$A:$E,COLUMN(F199)-1,FALSE),
                            IFERROR(VLOOKUP($A200,ARAMCO!$A:$E,COLUMN(F199)-1,FALSE),
                                IFERROR(VLOOKUP($A200,HALLIBURTON!$A:$E,COLUMN(F199)-1,FALSE),
                                    VLOOKUP($A200,Hal_Regional!$A:$E,COLUMN(F199)-1,FALSE)
                                )
                            )
                        )
                    )
                )
            )
        )
    ),
    "Not Found"
)</f>
        <v>Not Found</v>
      </c>
    </row>
    <row r="201" spans="2:6" x14ac:dyDescent="0.25">
      <c r="B201" s="60" t="str">
        <f>IFERROR(
    IFERROR(VLOOKUP($A201,LSTK!$A:$E,COLUMN(B200),FALSE),
        IFERROR(VLOOKUP($A201,UR!$A:$E,COLUMN(B200),FALSE),
            IFERROR(VLOOKUP($A201,'L3'!$A:$E,COLUMN(B200),FALSE),
                IFERROR(VLOOKUP($A201,'L4'!$A:$E,COLUMN(B200),FALSE),
                    IFERROR(VLOOKUP($A201,WFD!$A:$E,COLUMN(B200),FALSE),
                        IFERROR(VLOOKUP($A201,ARDT!$A:$E,COLUMN(B200),FALSE),
                            IFERROR(VLOOKUP($A201,ARAMCO!$A:$E,COLUMN(B200),FALSE),
                                IFERROR(VLOOKUP($A201,HALLIBURTON!$A:$E,COLUMN(B200),FALSE),
                                    VLOOKUP($A201,Hal_Regional!$A:$E,COLUMN(B200),FALSE)
                                )
                            )
                        )
                    )
                )
            )
        )
    ),
    "Not Found"
)</f>
        <v>Not Found</v>
      </c>
      <c r="C201" s="60" t="str">
        <f t="shared" si="6"/>
        <v>Not Found</v>
      </c>
      <c r="D201" s="60" t="str">
        <f>IFERROR(
    IFERROR(VLOOKUP($A201,LSTK!$A:$E,COLUMN(D200)-1,FALSE),
        IFERROR(VLOOKUP($A201,UR!$A:$E,COLUMN(D200)-1,FALSE),
            IFERROR(VLOOKUP($A201,'L3'!$A:$E,COLUMN(D200)-1,FALSE),
                IFERROR(VLOOKUP($A201,'L4'!$A:$E,COLUMN(D200)-1,FALSE),
                    IFERROR(VLOOKUP($A201,WFD!$A:$E,COLUMN(D200)-1,FALSE),
                        IFERROR(VLOOKUP($A201,ARDT!$A:$E,COLUMN(D200)-1,FALSE),
                            IFERROR(VLOOKUP($A201,ARAMCO!$A:$E,COLUMN(D200)-1,FALSE),
                                IFERROR(VLOOKUP($A201,HALLIBURTON!$A:$E,COLUMN(D200)-1,FALSE),
                                    VLOOKUP($A201,Hal_Regional!$A:$E,COLUMN(D200)-1,FALSE)
                                )
                            )
                        )
                    )
                )
            )
        )
    ),
    "Not Found"
)</f>
        <v>Not Found</v>
      </c>
      <c r="E201" s="60" t="str">
        <f>IFERROR(
    IFERROR(VLOOKUP($A201,LSTK!$A:$E,COLUMN(E200)-1,FALSE),
        IFERROR(VLOOKUP($A201,UR!$A:$E,COLUMN(E200)-1,FALSE),
            IFERROR(VLOOKUP($A201,'L3'!$A:$E,COLUMN(E200)-1,FALSE),
                IFERROR(VLOOKUP($A201,'L4'!$A:$E,COLUMN(E200)-1,FALSE),
                    IFERROR(VLOOKUP($A201,WFD!$A:$E,COLUMN(E200)-1,FALSE),
                        IFERROR(VLOOKUP($A201,ARDT!$A:$E,COLUMN(E200)-1,FALSE),
                            IFERROR(VLOOKUP($A201,ARAMCO!$A:$E,COLUMN(E200)-1,FALSE),
                                IFERROR(VLOOKUP($A201,HALLIBURTON!$A:$E,COLUMN(E200)-1,FALSE),
                                    VLOOKUP($A201,Hal_Regional!$A:$E,COLUMN(E200)-1,FALSE)
                                )
                            )
                        )
                    )
                )
            )
        )
    ),
    "Not Found"
)</f>
        <v>Not Found</v>
      </c>
      <c r="F201" s="60" t="str">
        <f>IFERROR(
    IFERROR(VLOOKUP($A201,LSTK!$A:$E,COLUMN(F200)-1,FALSE),
        IFERROR(VLOOKUP($A201,UR!$A:$E,COLUMN(F200)-1,FALSE),
            IFERROR(VLOOKUP($A201,'L3'!$A:$E,COLUMN(F200)-1,FALSE),
                IFERROR(VLOOKUP($A201,'L4'!$A:$E,COLUMN(F200)-1,FALSE),
                    IFERROR(VLOOKUP($A201,WFD!$A:$E,COLUMN(F200)-1,FALSE),
                        IFERROR(VLOOKUP($A201,ARDT!$A:$E,COLUMN(F200)-1,FALSE),
                            IFERROR(VLOOKUP($A201,ARAMCO!$A:$E,COLUMN(F200)-1,FALSE),
                                IFERROR(VLOOKUP($A201,HALLIBURTON!$A:$E,COLUMN(F200)-1,FALSE),
                                    VLOOKUP($A201,Hal_Regional!$A:$E,COLUMN(F200)-1,FALSE)
                                )
                            )
                        )
                    )
                )
            )
        )
    ),
    "Not Found"
)</f>
        <v>Not Found</v>
      </c>
    </row>
    <row r="202" spans="2:6" x14ac:dyDescent="0.25">
      <c r="B202" s="60" t="str">
        <f>IFERROR(
    IFERROR(VLOOKUP($A202,LSTK!$A:$E,COLUMN(B201),FALSE),
        IFERROR(VLOOKUP($A202,UR!$A:$E,COLUMN(B201),FALSE),
            IFERROR(VLOOKUP($A202,'L3'!$A:$E,COLUMN(B201),FALSE),
                IFERROR(VLOOKUP($A202,'L4'!$A:$E,COLUMN(B201),FALSE),
                    IFERROR(VLOOKUP($A202,WFD!$A:$E,COLUMN(B201),FALSE),
                        IFERROR(VLOOKUP($A202,ARDT!$A:$E,COLUMN(B201),FALSE),
                            IFERROR(VLOOKUP($A202,ARAMCO!$A:$E,COLUMN(B201),FALSE),
                                IFERROR(VLOOKUP($A202,HALLIBURTON!$A:$E,COLUMN(B201),FALSE),
                                    VLOOKUP($A202,Hal_Regional!$A:$E,COLUMN(B201),FALSE)
                                )
                            )
                        )
                    )
                )
            )
        )
    ),
    "Not Found"
)</f>
        <v>Not Found</v>
      </c>
      <c r="C202" s="60" t="str">
        <f t="shared" si="6"/>
        <v>Not Found</v>
      </c>
      <c r="D202" s="60" t="str">
        <f>IFERROR(
    IFERROR(VLOOKUP($A202,LSTK!$A:$E,COLUMN(D201)-1,FALSE),
        IFERROR(VLOOKUP($A202,UR!$A:$E,COLUMN(D201)-1,FALSE),
            IFERROR(VLOOKUP($A202,'L3'!$A:$E,COLUMN(D201)-1,FALSE),
                IFERROR(VLOOKUP($A202,'L4'!$A:$E,COLUMN(D201)-1,FALSE),
                    IFERROR(VLOOKUP($A202,WFD!$A:$E,COLUMN(D201)-1,FALSE),
                        IFERROR(VLOOKUP($A202,ARDT!$A:$E,COLUMN(D201)-1,FALSE),
                            IFERROR(VLOOKUP($A202,ARAMCO!$A:$E,COLUMN(D201)-1,FALSE),
                                IFERROR(VLOOKUP($A202,HALLIBURTON!$A:$E,COLUMN(D201)-1,FALSE),
                                    VLOOKUP($A202,Hal_Regional!$A:$E,COLUMN(D201)-1,FALSE)
                                )
                            )
                        )
                    )
                )
            )
        )
    ),
    "Not Found"
)</f>
        <v>Not Found</v>
      </c>
      <c r="E202" s="60" t="str">
        <f>IFERROR(
    IFERROR(VLOOKUP($A202,LSTK!$A:$E,COLUMN(E201)-1,FALSE),
        IFERROR(VLOOKUP($A202,UR!$A:$E,COLUMN(E201)-1,FALSE),
            IFERROR(VLOOKUP($A202,'L3'!$A:$E,COLUMN(E201)-1,FALSE),
                IFERROR(VLOOKUP($A202,'L4'!$A:$E,COLUMN(E201)-1,FALSE),
                    IFERROR(VLOOKUP($A202,WFD!$A:$E,COLUMN(E201)-1,FALSE),
                        IFERROR(VLOOKUP($A202,ARDT!$A:$E,COLUMN(E201)-1,FALSE),
                            IFERROR(VLOOKUP($A202,ARAMCO!$A:$E,COLUMN(E201)-1,FALSE),
                                IFERROR(VLOOKUP($A202,HALLIBURTON!$A:$E,COLUMN(E201)-1,FALSE),
                                    VLOOKUP($A202,Hal_Regional!$A:$E,COLUMN(E201)-1,FALSE)
                                )
                            )
                        )
                    )
                )
            )
        )
    ),
    "Not Found"
)</f>
        <v>Not Found</v>
      </c>
      <c r="F202" s="60" t="str">
        <f>IFERROR(
    IFERROR(VLOOKUP($A202,LSTK!$A:$E,COLUMN(F201)-1,FALSE),
        IFERROR(VLOOKUP($A202,UR!$A:$E,COLUMN(F201)-1,FALSE),
            IFERROR(VLOOKUP($A202,'L3'!$A:$E,COLUMN(F201)-1,FALSE),
                IFERROR(VLOOKUP($A202,'L4'!$A:$E,COLUMN(F201)-1,FALSE),
                    IFERROR(VLOOKUP($A202,WFD!$A:$E,COLUMN(F201)-1,FALSE),
                        IFERROR(VLOOKUP($A202,ARDT!$A:$E,COLUMN(F201)-1,FALSE),
                            IFERROR(VLOOKUP($A202,ARAMCO!$A:$E,COLUMN(F201)-1,FALSE),
                                IFERROR(VLOOKUP($A202,HALLIBURTON!$A:$E,COLUMN(F201)-1,FALSE),
                                    VLOOKUP($A202,Hal_Regional!$A:$E,COLUMN(F201)-1,FALSE)
                                )
                            )
                        )
                    )
                )
            )
        )
    ),
    "Not Found"
)</f>
        <v>Not Found</v>
      </c>
    </row>
    <row r="203" spans="2:6" x14ac:dyDescent="0.25">
      <c r="B203" s="60" t="str">
        <f>IFERROR(
    IFERROR(VLOOKUP($A203,LSTK!$A:$E,COLUMN(B202),FALSE),
        IFERROR(VLOOKUP($A203,UR!$A:$E,COLUMN(B202),FALSE),
            IFERROR(VLOOKUP($A203,'L3'!$A:$E,COLUMN(B202),FALSE),
                IFERROR(VLOOKUP($A203,'L4'!$A:$E,COLUMN(B202),FALSE),
                    IFERROR(VLOOKUP($A203,WFD!$A:$E,COLUMN(B202),FALSE),
                        IFERROR(VLOOKUP($A203,ARDT!$A:$E,COLUMN(B202),FALSE),
                            IFERROR(VLOOKUP($A203,ARAMCO!$A:$E,COLUMN(B202),FALSE),
                                IFERROR(VLOOKUP($A203,HALLIBURTON!$A:$E,COLUMN(B202),FALSE),
                                    VLOOKUP($A203,Hal_Regional!$A:$E,COLUMN(B202),FALSE)
                                )
                            )
                        )
                    )
                )
            )
        )
    ),
    "Not Found"
)</f>
        <v>Not Found</v>
      </c>
      <c r="C203" s="60" t="str">
        <f t="shared" si="6"/>
        <v>Not Found</v>
      </c>
      <c r="D203" s="60" t="str">
        <f>IFERROR(
    IFERROR(VLOOKUP($A203,LSTK!$A:$E,COLUMN(D202)-1,FALSE),
        IFERROR(VLOOKUP($A203,UR!$A:$E,COLUMN(D202)-1,FALSE),
            IFERROR(VLOOKUP($A203,'L3'!$A:$E,COLUMN(D202)-1,FALSE),
                IFERROR(VLOOKUP($A203,'L4'!$A:$E,COLUMN(D202)-1,FALSE),
                    IFERROR(VLOOKUP($A203,WFD!$A:$E,COLUMN(D202)-1,FALSE),
                        IFERROR(VLOOKUP($A203,ARDT!$A:$E,COLUMN(D202)-1,FALSE),
                            IFERROR(VLOOKUP($A203,ARAMCO!$A:$E,COLUMN(D202)-1,FALSE),
                                IFERROR(VLOOKUP($A203,HALLIBURTON!$A:$E,COLUMN(D202)-1,FALSE),
                                    VLOOKUP($A203,Hal_Regional!$A:$E,COLUMN(D202)-1,FALSE)
                                )
                            )
                        )
                    )
                )
            )
        )
    ),
    "Not Found"
)</f>
        <v>Not Found</v>
      </c>
      <c r="E203" s="60" t="str">
        <f>IFERROR(
    IFERROR(VLOOKUP($A203,LSTK!$A:$E,COLUMN(E202)-1,FALSE),
        IFERROR(VLOOKUP($A203,UR!$A:$E,COLUMN(E202)-1,FALSE),
            IFERROR(VLOOKUP($A203,'L3'!$A:$E,COLUMN(E202)-1,FALSE),
                IFERROR(VLOOKUP($A203,'L4'!$A:$E,COLUMN(E202)-1,FALSE),
                    IFERROR(VLOOKUP($A203,WFD!$A:$E,COLUMN(E202)-1,FALSE),
                        IFERROR(VLOOKUP($A203,ARDT!$A:$E,COLUMN(E202)-1,FALSE),
                            IFERROR(VLOOKUP($A203,ARAMCO!$A:$E,COLUMN(E202)-1,FALSE),
                                IFERROR(VLOOKUP($A203,HALLIBURTON!$A:$E,COLUMN(E202)-1,FALSE),
                                    VLOOKUP($A203,Hal_Regional!$A:$E,COLUMN(E202)-1,FALSE)
                                )
                            )
                        )
                    )
                )
            )
        )
    ),
    "Not Found"
)</f>
        <v>Not Found</v>
      </c>
      <c r="F203" s="60" t="str">
        <f>IFERROR(
    IFERROR(VLOOKUP($A203,LSTK!$A:$E,COLUMN(F202)-1,FALSE),
        IFERROR(VLOOKUP($A203,UR!$A:$E,COLUMN(F202)-1,FALSE),
            IFERROR(VLOOKUP($A203,'L3'!$A:$E,COLUMN(F202)-1,FALSE),
                IFERROR(VLOOKUP($A203,'L4'!$A:$E,COLUMN(F202)-1,FALSE),
                    IFERROR(VLOOKUP($A203,WFD!$A:$E,COLUMN(F202)-1,FALSE),
                        IFERROR(VLOOKUP($A203,ARDT!$A:$E,COLUMN(F202)-1,FALSE),
                            IFERROR(VLOOKUP($A203,ARAMCO!$A:$E,COLUMN(F202)-1,FALSE),
                                IFERROR(VLOOKUP($A203,HALLIBURTON!$A:$E,COLUMN(F202)-1,FALSE),
                                    VLOOKUP($A203,Hal_Regional!$A:$E,COLUMN(F202)-1,FALSE)
                                )
                            )
                        )
                    )
                )
            )
        )
    ),
    "Not Found"
)</f>
        <v>Not Found</v>
      </c>
    </row>
    <row r="204" spans="2:6" x14ac:dyDescent="0.25">
      <c r="B204" s="60" t="str">
        <f>IFERROR(
    IFERROR(VLOOKUP($A204,LSTK!$A:$E,COLUMN(B203),FALSE),
        IFERROR(VLOOKUP($A204,UR!$A:$E,COLUMN(B203),FALSE),
            IFERROR(VLOOKUP($A204,'L3'!$A:$E,COLUMN(B203),FALSE),
                IFERROR(VLOOKUP($A204,'L4'!$A:$E,COLUMN(B203),FALSE),
                    IFERROR(VLOOKUP($A204,WFD!$A:$E,COLUMN(B203),FALSE),
                        IFERROR(VLOOKUP($A204,ARDT!$A:$E,COLUMN(B203),FALSE),
                            IFERROR(VLOOKUP($A204,ARAMCO!$A:$E,COLUMN(B203),FALSE),
                                IFERROR(VLOOKUP($A204,HALLIBURTON!$A:$E,COLUMN(B203),FALSE),
                                    VLOOKUP($A204,Hal_Regional!$A:$E,COLUMN(B203),FALSE)
                                )
                            )
                        )
                    )
                )
            )
        )
    ),
    "Not Found"
)</f>
        <v>Not Found</v>
      </c>
      <c r="C204" s="60" t="str">
        <f t="shared" si="6"/>
        <v>Not Found</v>
      </c>
      <c r="D204" s="60" t="str">
        <f>IFERROR(
    IFERROR(VLOOKUP($A204,LSTK!$A:$E,COLUMN(D203)-1,FALSE),
        IFERROR(VLOOKUP($A204,UR!$A:$E,COLUMN(D203)-1,FALSE),
            IFERROR(VLOOKUP($A204,'L3'!$A:$E,COLUMN(D203)-1,FALSE),
                IFERROR(VLOOKUP($A204,'L4'!$A:$E,COLUMN(D203)-1,FALSE),
                    IFERROR(VLOOKUP($A204,WFD!$A:$E,COLUMN(D203)-1,FALSE),
                        IFERROR(VLOOKUP($A204,ARDT!$A:$E,COLUMN(D203)-1,FALSE),
                            IFERROR(VLOOKUP($A204,ARAMCO!$A:$E,COLUMN(D203)-1,FALSE),
                                IFERROR(VLOOKUP($A204,HALLIBURTON!$A:$E,COLUMN(D203)-1,FALSE),
                                    VLOOKUP($A204,Hal_Regional!$A:$E,COLUMN(D203)-1,FALSE)
                                )
                            )
                        )
                    )
                )
            )
        )
    ),
    "Not Found"
)</f>
        <v>Not Found</v>
      </c>
      <c r="E204" s="60" t="str">
        <f>IFERROR(
    IFERROR(VLOOKUP($A204,LSTK!$A:$E,COLUMN(E203)-1,FALSE),
        IFERROR(VLOOKUP($A204,UR!$A:$E,COLUMN(E203)-1,FALSE),
            IFERROR(VLOOKUP($A204,'L3'!$A:$E,COLUMN(E203)-1,FALSE),
                IFERROR(VLOOKUP($A204,'L4'!$A:$E,COLUMN(E203)-1,FALSE),
                    IFERROR(VLOOKUP($A204,WFD!$A:$E,COLUMN(E203)-1,FALSE),
                        IFERROR(VLOOKUP($A204,ARDT!$A:$E,COLUMN(E203)-1,FALSE),
                            IFERROR(VLOOKUP($A204,ARAMCO!$A:$E,COLUMN(E203)-1,FALSE),
                                IFERROR(VLOOKUP($A204,HALLIBURTON!$A:$E,COLUMN(E203)-1,FALSE),
                                    VLOOKUP($A204,Hal_Regional!$A:$E,COLUMN(E203)-1,FALSE)
                                )
                            )
                        )
                    )
                )
            )
        )
    ),
    "Not Found"
)</f>
        <v>Not Found</v>
      </c>
      <c r="F204" s="60" t="str">
        <f>IFERROR(
    IFERROR(VLOOKUP($A204,LSTK!$A:$E,COLUMN(F203)-1,FALSE),
        IFERROR(VLOOKUP($A204,UR!$A:$E,COLUMN(F203)-1,FALSE),
            IFERROR(VLOOKUP($A204,'L3'!$A:$E,COLUMN(F203)-1,FALSE),
                IFERROR(VLOOKUP($A204,'L4'!$A:$E,COLUMN(F203)-1,FALSE),
                    IFERROR(VLOOKUP($A204,WFD!$A:$E,COLUMN(F203)-1,FALSE),
                        IFERROR(VLOOKUP($A204,ARDT!$A:$E,COLUMN(F203)-1,FALSE),
                            IFERROR(VLOOKUP($A204,ARAMCO!$A:$E,COLUMN(F203)-1,FALSE),
                                IFERROR(VLOOKUP($A204,HALLIBURTON!$A:$E,COLUMN(F203)-1,FALSE),
                                    VLOOKUP($A204,Hal_Regional!$A:$E,COLUMN(F203)-1,FALSE)
                                )
                            )
                        )
                    )
                )
            )
        )
    ),
    "Not Found"
)</f>
        <v>Not Found</v>
      </c>
    </row>
    <row r="205" spans="2:6" x14ac:dyDescent="0.25">
      <c r="B205" s="60" t="str">
        <f>IFERROR(
    IFERROR(VLOOKUP($A205,LSTK!$A:$E,COLUMN(B204),FALSE),
        IFERROR(VLOOKUP($A205,UR!$A:$E,COLUMN(B204),FALSE),
            IFERROR(VLOOKUP($A205,'L3'!$A:$E,COLUMN(B204),FALSE),
                IFERROR(VLOOKUP($A205,'L4'!$A:$E,COLUMN(B204),FALSE),
                    IFERROR(VLOOKUP($A205,WFD!$A:$E,COLUMN(B204),FALSE),
                        IFERROR(VLOOKUP($A205,ARDT!$A:$E,COLUMN(B204),FALSE),
                            IFERROR(VLOOKUP($A205,ARAMCO!$A:$E,COLUMN(B204),FALSE),
                                IFERROR(VLOOKUP($A205,HALLIBURTON!$A:$E,COLUMN(B204),FALSE),
                                    VLOOKUP($A205,Hal_Regional!$A:$E,COLUMN(B204),FALSE)
                                )
                            )
                        )
                    )
                )
            )
        )
    ),
    "Not Found"
)</f>
        <v>Not Found</v>
      </c>
      <c r="C205" s="60" t="str">
        <f t="shared" si="6"/>
        <v>Not Found</v>
      </c>
      <c r="D205" s="60" t="str">
        <f>IFERROR(
    IFERROR(VLOOKUP($A205,LSTK!$A:$E,COLUMN(D204)-1,FALSE),
        IFERROR(VLOOKUP($A205,UR!$A:$E,COLUMN(D204)-1,FALSE),
            IFERROR(VLOOKUP($A205,'L3'!$A:$E,COLUMN(D204)-1,FALSE),
                IFERROR(VLOOKUP($A205,'L4'!$A:$E,COLUMN(D204)-1,FALSE),
                    IFERROR(VLOOKUP($A205,WFD!$A:$E,COLUMN(D204)-1,FALSE),
                        IFERROR(VLOOKUP($A205,ARDT!$A:$E,COLUMN(D204)-1,FALSE),
                            IFERROR(VLOOKUP($A205,ARAMCO!$A:$E,COLUMN(D204)-1,FALSE),
                                IFERROR(VLOOKUP($A205,HALLIBURTON!$A:$E,COLUMN(D204)-1,FALSE),
                                    VLOOKUP($A205,Hal_Regional!$A:$E,COLUMN(D204)-1,FALSE)
                                )
                            )
                        )
                    )
                )
            )
        )
    ),
    "Not Found"
)</f>
        <v>Not Found</v>
      </c>
      <c r="E205" s="60" t="str">
        <f>IFERROR(
    IFERROR(VLOOKUP($A205,LSTK!$A:$E,COLUMN(E204)-1,FALSE),
        IFERROR(VLOOKUP($A205,UR!$A:$E,COLUMN(E204)-1,FALSE),
            IFERROR(VLOOKUP($A205,'L3'!$A:$E,COLUMN(E204)-1,FALSE),
                IFERROR(VLOOKUP($A205,'L4'!$A:$E,COLUMN(E204)-1,FALSE),
                    IFERROR(VLOOKUP($A205,WFD!$A:$E,COLUMN(E204)-1,FALSE),
                        IFERROR(VLOOKUP($A205,ARDT!$A:$E,COLUMN(E204)-1,FALSE),
                            IFERROR(VLOOKUP($A205,ARAMCO!$A:$E,COLUMN(E204)-1,FALSE),
                                IFERROR(VLOOKUP($A205,HALLIBURTON!$A:$E,COLUMN(E204)-1,FALSE),
                                    VLOOKUP($A205,Hal_Regional!$A:$E,COLUMN(E204)-1,FALSE)
                                )
                            )
                        )
                    )
                )
            )
        )
    ),
    "Not Found"
)</f>
        <v>Not Found</v>
      </c>
      <c r="F205" s="60" t="str">
        <f>IFERROR(
    IFERROR(VLOOKUP($A205,LSTK!$A:$E,COLUMN(F204)-1,FALSE),
        IFERROR(VLOOKUP($A205,UR!$A:$E,COLUMN(F204)-1,FALSE),
            IFERROR(VLOOKUP($A205,'L3'!$A:$E,COLUMN(F204)-1,FALSE),
                IFERROR(VLOOKUP($A205,'L4'!$A:$E,COLUMN(F204)-1,FALSE),
                    IFERROR(VLOOKUP($A205,WFD!$A:$E,COLUMN(F204)-1,FALSE),
                        IFERROR(VLOOKUP($A205,ARDT!$A:$E,COLUMN(F204)-1,FALSE),
                            IFERROR(VLOOKUP($A205,ARAMCO!$A:$E,COLUMN(F204)-1,FALSE),
                                IFERROR(VLOOKUP($A205,HALLIBURTON!$A:$E,COLUMN(F204)-1,FALSE),
                                    VLOOKUP($A205,Hal_Regional!$A:$E,COLUMN(F204)-1,FALSE)
                                )
                            )
                        )
                    )
                )
            )
        )
    ),
    "Not Found"
)</f>
        <v>Not Found</v>
      </c>
    </row>
    <row r="206" spans="2:6" x14ac:dyDescent="0.25">
      <c r="B206" s="60" t="str">
        <f>IFERROR(
    IFERROR(VLOOKUP($A206,LSTK!$A:$E,COLUMN(B205),FALSE),
        IFERROR(VLOOKUP($A206,UR!$A:$E,COLUMN(B205),FALSE),
            IFERROR(VLOOKUP($A206,'L3'!$A:$E,COLUMN(B205),FALSE),
                IFERROR(VLOOKUP($A206,'L4'!$A:$E,COLUMN(B205),FALSE),
                    IFERROR(VLOOKUP($A206,WFD!$A:$E,COLUMN(B205),FALSE),
                        IFERROR(VLOOKUP($A206,ARDT!$A:$E,COLUMN(B205),FALSE),
                            IFERROR(VLOOKUP($A206,ARAMCO!$A:$E,COLUMN(B205),FALSE),
                                IFERROR(VLOOKUP($A206,HALLIBURTON!$A:$E,COLUMN(B205),FALSE),
                                    VLOOKUP($A206,Hal_Regional!$A:$E,COLUMN(B205),FALSE)
                                )
                            )
                        )
                    )
                )
            )
        )
    ),
    "Not Found"
)</f>
        <v>Not Found</v>
      </c>
      <c r="C206" s="60" t="str">
        <f t="shared" si="6"/>
        <v>Not Found</v>
      </c>
      <c r="D206" s="60" t="str">
        <f>IFERROR(
    IFERROR(VLOOKUP($A206,LSTK!$A:$E,COLUMN(D205)-1,FALSE),
        IFERROR(VLOOKUP($A206,UR!$A:$E,COLUMN(D205)-1,FALSE),
            IFERROR(VLOOKUP($A206,'L3'!$A:$E,COLUMN(D205)-1,FALSE),
                IFERROR(VLOOKUP($A206,'L4'!$A:$E,COLUMN(D205)-1,FALSE),
                    IFERROR(VLOOKUP($A206,WFD!$A:$E,COLUMN(D205)-1,FALSE),
                        IFERROR(VLOOKUP($A206,ARDT!$A:$E,COLUMN(D205)-1,FALSE),
                            IFERROR(VLOOKUP($A206,ARAMCO!$A:$E,COLUMN(D205)-1,FALSE),
                                IFERROR(VLOOKUP($A206,HALLIBURTON!$A:$E,COLUMN(D205)-1,FALSE),
                                    VLOOKUP($A206,Hal_Regional!$A:$E,COLUMN(D205)-1,FALSE)
                                )
                            )
                        )
                    )
                )
            )
        )
    ),
    "Not Found"
)</f>
        <v>Not Found</v>
      </c>
      <c r="E206" s="60" t="str">
        <f>IFERROR(
    IFERROR(VLOOKUP($A206,LSTK!$A:$E,COLUMN(E205)-1,FALSE),
        IFERROR(VLOOKUP($A206,UR!$A:$E,COLUMN(E205)-1,FALSE),
            IFERROR(VLOOKUP($A206,'L3'!$A:$E,COLUMN(E205)-1,FALSE),
                IFERROR(VLOOKUP($A206,'L4'!$A:$E,COLUMN(E205)-1,FALSE),
                    IFERROR(VLOOKUP($A206,WFD!$A:$E,COLUMN(E205)-1,FALSE),
                        IFERROR(VLOOKUP($A206,ARDT!$A:$E,COLUMN(E205)-1,FALSE),
                            IFERROR(VLOOKUP($A206,ARAMCO!$A:$E,COLUMN(E205)-1,FALSE),
                                IFERROR(VLOOKUP($A206,HALLIBURTON!$A:$E,COLUMN(E205)-1,FALSE),
                                    VLOOKUP($A206,Hal_Regional!$A:$E,COLUMN(E205)-1,FALSE)
                                )
                            )
                        )
                    )
                )
            )
        )
    ),
    "Not Found"
)</f>
        <v>Not Found</v>
      </c>
      <c r="F206" s="60" t="str">
        <f>IFERROR(
    IFERROR(VLOOKUP($A206,LSTK!$A:$E,COLUMN(F205)-1,FALSE),
        IFERROR(VLOOKUP($A206,UR!$A:$E,COLUMN(F205)-1,FALSE),
            IFERROR(VLOOKUP($A206,'L3'!$A:$E,COLUMN(F205)-1,FALSE),
                IFERROR(VLOOKUP($A206,'L4'!$A:$E,COLUMN(F205)-1,FALSE),
                    IFERROR(VLOOKUP($A206,WFD!$A:$E,COLUMN(F205)-1,FALSE),
                        IFERROR(VLOOKUP($A206,ARDT!$A:$E,COLUMN(F205)-1,FALSE),
                            IFERROR(VLOOKUP($A206,ARAMCO!$A:$E,COLUMN(F205)-1,FALSE),
                                IFERROR(VLOOKUP($A206,HALLIBURTON!$A:$E,COLUMN(F205)-1,FALSE),
                                    VLOOKUP($A206,Hal_Regional!$A:$E,COLUMN(F205)-1,FALSE)
                                )
                            )
                        )
                    )
                )
            )
        )
    ),
    "Not Found"
)</f>
        <v>Not Found</v>
      </c>
    </row>
    <row r="207" spans="2:6" x14ac:dyDescent="0.25">
      <c r="B207" s="60" t="str">
        <f>IFERROR(
    IFERROR(VLOOKUP($A207,LSTK!$A:$E,COLUMN(B206),FALSE),
        IFERROR(VLOOKUP($A207,UR!$A:$E,COLUMN(B206),FALSE),
            IFERROR(VLOOKUP($A207,'L3'!$A:$E,COLUMN(B206),FALSE),
                IFERROR(VLOOKUP($A207,'L4'!$A:$E,COLUMN(B206),FALSE),
                    IFERROR(VLOOKUP($A207,WFD!$A:$E,COLUMN(B206),FALSE),
                        IFERROR(VLOOKUP($A207,ARDT!$A:$E,COLUMN(B206),FALSE),
                            IFERROR(VLOOKUP($A207,ARAMCO!$A:$E,COLUMN(B206),FALSE),
                                IFERROR(VLOOKUP($A207,HALLIBURTON!$A:$E,COLUMN(B206),FALSE),
                                    VLOOKUP($A207,Hal_Regional!$A:$E,COLUMN(B206),FALSE)
                                )
                            )
                        )
                    )
                )
            )
        )
    ),
    "Not Found"
)</f>
        <v>Not Found</v>
      </c>
      <c r="C207" s="60" t="str">
        <f t="shared" si="6"/>
        <v>Not Found</v>
      </c>
      <c r="D207" s="60" t="str">
        <f>IFERROR(
    IFERROR(VLOOKUP($A207,LSTK!$A:$E,COLUMN(D206)-1,FALSE),
        IFERROR(VLOOKUP($A207,UR!$A:$E,COLUMN(D206)-1,FALSE),
            IFERROR(VLOOKUP($A207,'L3'!$A:$E,COLUMN(D206)-1,FALSE),
                IFERROR(VLOOKUP($A207,'L4'!$A:$E,COLUMN(D206)-1,FALSE),
                    IFERROR(VLOOKUP($A207,WFD!$A:$E,COLUMN(D206)-1,FALSE),
                        IFERROR(VLOOKUP($A207,ARDT!$A:$E,COLUMN(D206)-1,FALSE),
                            IFERROR(VLOOKUP($A207,ARAMCO!$A:$E,COLUMN(D206)-1,FALSE),
                                IFERROR(VLOOKUP($A207,HALLIBURTON!$A:$E,COLUMN(D206)-1,FALSE),
                                    VLOOKUP($A207,Hal_Regional!$A:$E,COLUMN(D206)-1,FALSE)
                                )
                            )
                        )
                    )
                )
            )
        )
    ),
    "Not Found"
)</f>
        <v>Not Found</v>
      </c>
      <c r="E207" s="60" t="str">
        <f>IFERROR(
    IFERROR(VLOOKUP($A207,LSTK!$A:$E,COLUMN(E206)-1,FALSE),
        IFERROR(VLOOKUP($A207,UR!$A:$E,COLUMN(E206)-1,FALSE),
            IFERROR(VLOOKUP($A207,'L3'!$A:$E,COLUMN(E206)-1,FALSE),
                IFERROR(VLOOKUP($A207,'L4'!$A:$E,COLUMN(E206)-1,FALSE),
                    IFERROR(VLOOKUP($A207,WFD!$A:$E,COLUMN(E206)-1,FALSE),
                        IFERROR(VLOOKUP($A207,ARDT!$A:$E,COLUMN(E206)-1,FALSE),
                            IFERROR(VLOOKUP($A207,ARAMCO!$A:$E,COLUMN(E206)-1,FALSE),
                                IFERROR(VLOOKUP($A207,HALLIBURTON!$A:$E,COLUMN(E206)-1,FALSE),
                                    VLOOKUP($A207,Hal_Regional!$A:$E,COLUMN(E206)-1,FALSE)
                                )
                            )
                        )
                    )
                )
            )
        )
    ),
    "Not Found"
)</f>
        <v>Not Found</v>
      </c>
      <c r="F207" s="60" t="str">
        <f>IFERROR(
    IFERROR(VLOOKUP($A207,LSTK!$A:$E,COLUMN(F206)-1,FALSE),
        IFERROR(VLOOKUP($A207,UR!$A:$E,COLUMN(F206)-1,FALSE),
            IFERROR(VLOOKUP($A207,'L3'!$A:$E,COLUMN(F206)-1,FALSE),
                IFERROR(VLOOKUP($A207,'L4'!$A:$E,COLUMN(F206)-1,FALSE),
                    IFERROR(VLOOKUP($A207,WFD!$A:$E,COLUMN(F206)-1,FALSE),
                        IFERROR(VLOOKUP($A207,ARDT!$A:$E,COLUMN(F206)-1,FALSE),
                            IFERROR(VLOOKUP($A207,ARAMCO!$A:$E,COLUMN(F206)-1,FALSE),
                                IFERROR(VLOOKUP($A207,HALLIBURTON!$A:$E,COLUMN(F206)-1,FALSE),
                                    VLOOKUP($A207,Hal_Regional!$A:$E,COLUMN(F206)-1,FALSE)
                                )
                            )
                        )
                    )
                )
            )
        )
    ),
    "Not Found"
)</f>
        <v>Not Found</v>
      </c>
    </row>
    <row r="208" spans="2:6" x14ac:dyDescent="0.25">
      <c r="B208" s="60" t="str">
        <f>IFERROR(
    IFERROR(VLOOKUP($A208,LSTK!$A:$E,COLUMN(B207),FALSE),
        IFERROR(VLOOKUP($A208,UR!$A:$E,COLUMN(B207),FALSE),
            IFERROR(VLOOKUP($A208,'L3'!$A:$E,COLUMN(B207),FALSE),
                IFERROR(VLOOKUP($A208,'L4'!$A:$E,COLUMN(B207),FALSE),
                    IFERROR(VLOOKUP($A208,WFD!$A:$E,COLUMN(B207),FALSE),
                        IFERROR(VLOOKUP($A208,ARDT!$A:$E,COLUMN(B207),FALSE),
                            IFERROR(VLOOKUP($A208,ARAMCO!$A:$E,COLUMN(B207),FALSE),
                                IFERROR(VLOOKUP($A208,HALLIBURTON!$A:$E,COLUMN(B207),FALSE),
                                    VLOOKUP($A208,Hal_Regional!$A:$E,COLUMN(B207),FALSE)
                                )
                            )
                        )
                    )
                )
            )
        )
    ),
    "Not Found"
)</f>
        <v>Not Found</v>
      </c>
      <c r="C208" s="60" t="str">
        <f t="shared" ref="C208:C271" si="7">IF(A208="NEW", "N/A", IF(IFERROR(SEARCH("Not Found", _xlfn.TEXTJOIN(" ", TRUE, D208, E208, F208)), 0), "Not Found", _xlfn.TEXTJOIN(" ", TRUE, D208, E208, F208)))</f>
        <v>Not Found</v>
      </c>
      <c r="D208" s="60" t="str">
        <f>IFERROR(
    IFERROR(VLOOKUP($A208,LSTK!$A:$E,COLUMN(D207)-1,FALSE),
        IFERROR(VLOOKUP($A208,UR!$A:$E,COLUMN(D207)-1,FALSE),
            IFERROR(VLOOKUP($A208,'L3'!$A:$E,COLUMN(D207)-1,FALSE),
                IFERROR(VLOOKUP($A208,'L4'!$A:$E,COLUMN(D207)-1,FALSE),
                    IFERROR(VLOOKUP($A208,WFD!$A:$E,COLUMN(D207)-1,FALSE),
                        IFERROR(VLOOKUP($A208,ARDT!$A:$E,COLUMN(D207)-1,FALSE),
                            IFERROR(VLOOKUP($A208,ARAMCO!$A:$E,COLUMN(D207)-1,FALSE),
                                IFERROR(VLOOKUP($A208,HALLIBURTON!$A:$E,COLUMN(D207)-1,FALSE),
                                    VLOOKUP($A208,Hal_Regional!$A:$E,COLUMN(D207)-1,FALSE)
                                )
                            )
                        )
                    )
                )
            )
        )
    ),
    "Not Found"
)</f>
        <v>Not Found</v>
      </c>
      <c r="E208" s="60" t="str">
        <f>IFERROR(
    IFERROR(VLOOKUP($A208,LSTK!$A:$E,COLUMN(E207)-1,FALSE),
        IFERROR(VLOOKUP($A208,UR!$A:$E,COLUMN(E207)-1,FALSE),
            IFERROR(VLOOKUP($A208,'L3'!$A:$E,COLUMN(E207)-1,FALSE),
                IFERROR(VLOOKUP($A208,'L4'!$A:$E,COLUMN(E207)-1,FALSE),
                    IFERROR(VLOOKUP($A208,WFD!$A:$E,COLUMN(E207)-1,FALSE),
                        IFERROR(VLOOKUP($A208,ARDT!$A:$E,COLUMN(E207)-1,FALSE),
                            IFERROR(VLOOKUP($A208,ARAMCO!$A:$E,COLUMN(E207)-1,FALSE),
                                IFERROR(VLOOKUP($A208,HALLIBURTON!$A:$E,COLUMN(E207)-1,FALSE),
                                    VLOOKUP($A208,Hal_Regional!$A:$E,COLUMN(E207)-1,FALSE)
                                )
                            )
                        )
                    )
                )
            )
        )
    ),
    "Not Found"
)</f>
        <v>Not Found</v>
      </c>
      <c r="F208" s="60" t="str">
        <f>IFERROR(
    IFERROR(VLOOKUP($A208,LSTK!$A:$E,COLUMN(F207)-1,FALSE),
        IFERROR(VLOOKUP($A208,UR!$A:$E,COLUMN(F207)-1,FALSE),
            IFERROR(VLOOKUP($A208,'L3'!$A:$E,COLUMN(F207)-1,FALSE),
                IFERROR(VLOOKUP($A208,'L4'!$A:$E,COLUMN(F207)-1,FALSE),
                    IFERROR(VLOOKUP($A208,WFD!$A:$E,COLUMN(F207)-1,FALSE),
                        IFERROR(VLOOKUP($A208,ARDT!$A:$E,COLUMN(F207)-1,FALSE),
                            IFERROR(VLOOKUP($A208,ARAMCO!$A:$E,COLUMN(F207)-1,FALSE),
                                IFERROR(VLOOKUP($A208,HALLIBURTON!$A:$E,COLUMN(F207)-1,FALSE),
                                    VLOOKUP($A208,Hal_Regional!$A:$E,COLUMN(F207)-1,FALSE)
                                )
                            )
                        )
                    )
                )
            )
        )
    ),
    "Not Found"
)</f>
        <v>Not Found</v>
      </c>
    </row>
    <row r="209" spans="2:6" x14ac:dyDescent="0.25">
      <c r="B209" s="60" t="str">
        <f>IFERROR(
    IFERROR(VLOOKUP($A209,LSTK!$A:$E,COLUMN(B208),FALSE),
        IFERROR(VLOOKUP($A209,UR!$A:$E,COLUMN(B208),FALSE),
            IFERROR(VLOOKUP($A209,'L3'!$A:$E,COLUMN(B208),FALSE),
                IFERROR(VLOOKUP($A209,'L4'!$A:$E,COLUMN(B208),FALSE),
                    IFERROR(VLOOKUP($A209,WFD!$A:$E,COLUMN(B208),FALSE),
                        IFERROR(VLOOKUP($A209,ARDT!$A:$E,COLUMN(B208),FALSE),
                            IFERROR(VLOOKUP($A209,ARAMCO!$A:$E,COLUMN(B208),FALSE),
                                IFERROR(VLOOKUP($A209,HALLIBURTON!$A:$E,COLUMN(B208),FALSE),
                                    VLOOKUP($A209,Hal_Regional!$A:$E,COLUMN(B208),FALSE)
                                )
                            )
                        )
                    )
                )
            )
        )
    ),
    "Not Found"
)</f>
        <v>Not Found</v>
      </c>
      <c r="C209" s="60" t="str">
        <f t="shared" si="7"/>
        <v>Not Found</v>
      </c>
      <c r="D209" s="60" t="str">
        <f>IFERROR(
    IFERROR(VLOOKUP($A209,LSTK!$A:$E,COLUMN(D208)-1,FALSE),
        IFERROR(VLOOKUP($A209,UR!$A:$E,COLUMN(D208)-1,FALSE),
            IFERROR(VLOOKUP($A209,'L3'!$A:$E,COLUMN(D208)-1,FALSE),
                IFERROR(VLOOKUP($A209,'L4'!$A:$E,COLUMN(D208)-1,FALSE),
                    IFERROR(VLOOKUP($A209,WFD!$A:$E,COLUMN(D208)-1,FALSE),
                        IFERROR(VLOOKUP($A209,ARDT!$A:$E,COLUMN(D208)-1,FALSE),
                            IFERROR(VLOOKUP($A209,ARAMCO!$A:$E,COLUMN(D208)-1,FALSE),
                                IFERROR(VLOOKUP($A209,HALLIBURTON!$A:$E,COLUMN(D208)-1,FALSE),
                                    VLOOKUP($A209,Hal_Regional!$A:$E,COLUMN(D208)-1,FALSE)
                                )
                            )
                        )
                    )
                )
            )
        )
    ),
    "Not Found"
)</f>
        <v>Not Found</v>
      </c>
      <c r="E209" s="60" t="str">
        <f>IFERROR(
    IFERROR(VLOOKUP($A209,LSTK!$A:$E,COLUMN(E208)-1,FALSE),
        IFERROR(VLOOKUP($A209,UR!$A:$E,COLUMN(E208)-1,FALSE),
            IFERROR(VLOOKUP($A209,'L3'!$A:$E,COLUMN(E208)-1,FALSE),
                IFERROR(VLOOKUP($A209,'L4'!$A:$E,COLUMN(E208)-1,FALSE),
                    IFERROR(VLOOKUP($A209,WFD!$A:$E,COLUMN(E208)-1,FALSE),
                        IFERROR(VLOOKUP($A209,ARDT!$A:$E,COLUMN(E208)-1,FALSE),
                            IFERROR(VLOOKUP($A209,ARAMCO!$A:$E,COLUMN(E208)-1,FALSE),
                                IFERROR(VLOOKUP($A209,HALLIBURTON!$A:$E,COLUMN(E208)-1,FALSE),
                                    VLOOKUP($A209,Hal_Regional!$A:$E,COLUMN(E208)-1,FALSE)
                                )
                            )
                        )
                    )
                )
            )
        )
    ),
    "Not Found"
)</f>
        <v>Not Found</v>
      </c>
      <c r="F209" s="60" t="str">
        <f>IFERROR(
    IFERROR(VLOOKUP($A209,LSTK!$A:$E,COLUMN(F208)-1,FALSE),
        IFERROR(VLOOKUP($A209,UR!$A:$E,COLUMN(F208)-1,FALSE),
            IFERROR(VLOOKUP($A209,'L3'!$A:$E,COLUMN(F208)-1,FALSE),
                IFERROR(VLOOKUP($A209,'L4'!$A:$E,COLUMN(F208)-1,FALSE),
                    IFERROR(VLOOKUP($A209,WFD!$A:$E,COLUMN(F208)-1,FALSE),
                        IFERROR(VLOOKUP($A209,ARDT!$A:$E,COLUMN(F208)-1,FALSE),
                            IFERROR(VLOOKUP($A209,ARAMCO!$A:$E,COLUMN(F208)-1,FALSE),
                                IFERROR(VLOOKUP($A209,HALLIBURTON!$A:$E,COLUMN(F208)-1,FALSE),
                                    VLOOKUP($A209,Hal_Regional!$A:$E,COLUMN(F208)-1,FALSE)
                                )
                            )
                        )
                    )
                )
            )
        )
    ),
    "Not Found"
)</f>
        <v>Not Found</v>
      </c>
    </row>
    <row r="210" spans="2:6" x14ac:dyDescent="0.25">
      <c r="B210" s="60" t="str">
        <f>IFERROR(
    IFERROR(VLOOKUP($A210,LSTK!$A:$E,COLUMN(B209),FALSE),
        IFERROR(VLOOKUP($A210,UR!$A:$E,COLUMN(B209),FALSE),
            IFERROR(VLOOKUP($A210,'L3'!$A:$E,COLUMN(B209),FALSE),
                IFERROR(VLOOKUP($A210,'L4'!$A:$E,COLUMN(B209),FALSE),
                    IFERROR(VLOOKUP($A210,WFD!$A:$E,COLUMN(B209),FALSE),
                        IFERROR(VLOOKUP($A210,ARDT!$A:$E,COLUMN(B209),FALSE),
                            IFERROR(VLOOKUP($A210,ARAMCO!$A:$E,COLUMN(B209),FALSE),
                                IFERROR(VLOOKUP($A210,HALLIBURTON!$A:$E,COLUMN(B209),FALSE),
                                    VLOOKUP($A210,Hal_Regional!$A:$E,COLUMN(B209),FALSE)
                                )
                            )
                        )
                    )
                )
            )
        )
    ),
    "Not Found"
)</f>
        <v>Not Found</v>
      </c>
      <c r="C210" s="60" t="str">
        <f t="shared" si="7"/>
        <v>Not Found</v>
      </c>
      <c r="D210" s="60" t="str">
        <f>IFERROR(
    IFERROR(VLOOKUP($A210,LSTK!$A:$E,COLUMN(D209)-1,FALSE),
        IFERROR(VLOOKUP($A210,UR!$A:$E,COLUMN(D209)-1,FALSE),
            IFERROR(VLOOKUP($A210,'L3'!$A:$E,COLUMN(D209)-1,FALSE),
                IFERROR(VLOOKUP($A210,'L4'!$A:$E,COLUMN(D209)-1,FALSE),
                    IFERROR(VLOOKUP($A210,WFD!$A:$E,COLUMN(D209)-1,FALSE),
                        IFERROR(VLOOKUP($A210,ARDT!$A:$E,COLUMN(D209)-1,FALSE),
                            IFERROR(VLOOKUP($A210,ARAMCO!$A:$E,COLUMN(D209)-1,FALSE),
                                IFERROR(VLOOKUP($A210,HALLIBURTON!$A:$E,COLUMN(D209)-1,FALSE),
                                    VLOOKUP($A210,Hal_Regional!$A:$E,COLUMN(D209)-1,FALSE)
                                )
                            )
                        )
                    )
                )
            )
        )
    ),
    "Not Found"
)</f>
        <v>Not Found</v>
      </c>
      <c r="E210" s="60" t="str">
        <f>IFERROR(
    IFERROR(VLOOKUP($A210,LSTK!$A:$E,COLUMN(E209)-1,FALSE),
        IFERROR(VLOOKUP($A210,UR!$A:$E,COLUMN(E209)-1,FALSE),
            IFERROR(VLOOKUP($A210,'L3'!$A:$E,COLUMN(E209)-1,FALSE),
                IFERROR(VLOOKUP($A210,'L4'!$A:$E,COLUMN(E209)-1,FALSE),
                    IFERROR(VLOOKUP($A210,WFD!$A:$E,COLUMN(E209)-1,FALSE),
                        IFERROR(VLOOKUP($A210,ARDT!$A:$E,COLUMN(E209)-1,FALSE),
                            IFERROR(VLOOKUP($A210,ARAMCO!$A:$E,COLUMN(E209)-1,FALSE),
                                IFERROR(VLOOKUP($A210,HALLIBURTON!$A:$E,COLUMN(E209)-1,FALSE),
                                    VLOOKUP($A210,Hal_Regional!$A:$E,COLUMN(E209)-1,FALSE)
                                )
                            )
                        )
                    )
                )
            )
        )
    ),
    "Not Found"
)</f>
        <v>Not Found</v>
      </c>
      <c r="F210" s="60" t="str">
        <f>IFERROR(
    IFERROR(VLOOKUP($A210,LSTK!$A:$E,COLUMN(F209)-1,FALSE),
        IFERROR(VLOOKUP($A210,UR!$A:$E,COLUMN(F209)-1,FALSE),
            IFERROR(VLOOKUP($A210,'L3'!$A:$E,COLUMN(F209)-1,FALSE),
                IFERROR(VLOOKUP($A210,'L4'!$A:$E,COLUMN(F209)-1,FALSE),
                    IFERROR(VLOOKUP($A210,WFD!$A:$E,COLUMN(F209)-1,FALSE),
                        IFERROR(VLOOKUP($A210,ARDT!$A:$E,COLUMN(F209)-1,FALSE),
                            IFERROR(VLOOKUP($A210,ARAMCO!$A:$E,COLUMN(F209)-1,FALSE),
                                IFERROR(VLOOKUP($A210,HALLIBURTON!$A:$E,COLUMN(F209)-1,FALSE),
                                    VLOOKUP($A210,Hal_Regional!$A:$E,COLUMN(F209)-1,FALSE)
                                )
                            )
                        )
                    )
                )
            )
        )
    ),
    "Not Found"
)</f>
        <v>Not Found</v>
      </c>
    </row>
    <row r="211" spans="2:6" x14ac:dyDescent="0.25">
      <c r="B211" s="60" t="str">
        <f>IFERROR(
    IFERROR(VLOOKUP($A211,LSTK!$A:$E,COLUMN(B210),FALSE),
        IFERROR(VLOOKUP($A211,UR!$A:$E,COLUMN(B210),FALSE),
            IFERROR(VLOOKUP($A211,'L3'!$A:$E,COLUMN(B210),FALSE),
                IFERROR(VLOOKUP($A211,'L4'!$A:$E,COLUMN(B210),FALSE),
                    IFERROR(VLOOKUP($A211,WFD!$A:$E,COLUMN(B210),FALSE),
                        IFERROR(VLOOKUP($A211,ARDT!$A:$E,COLUMN(B210),FALSE),
                            IFERROR(VLOOKUP($A211,ARAMCO!$A:$E,COLUMN(B210),FALSE),
                                IFERROR(VLOOKUP($A211,HALLIBURTON!$A:$E,COLUMN(B210),FALSE),
                                    VLOOKUP($A211,Hal_Regional!$A:$E,COLUMN(B210),FALSE)
                                )
                            )
                        )
                    )
                )
            )
        )
    ),
    "Not Found"
)</f>
        <v>Not Found</v>
      </c>
      <c r="C211" s="60" t="str">
        <f t="shared" si="7"/>
        <v>Not Found</v>
      </c>
      <c r="D211" s="60" t="str">
        <f>IFERROR(
    IFERROR(VLOOKUP($A211,LSTK!$A:$E,COLUMN(D210)-1,FALSE),
        IFERROR(VLOOKUP($A211,UR!$A:$E,COLUMN(D210)-1,FALSE),
            IFERROR(VLOOKUP($A211,'L3'!$A:$E,COLUMN(D210)-1,FALSE),
                IFERROR(VLOOKUP($A211,'L4'!$A:$E,COLUMN(D210)-1,FALSE),
                    IFERROR(VLOOKUP($A211,WFD!$A:$E,COLUMN(D210)-1,FALSE),
                        IFERROR(VLOOKUP($A211,ARDT!$A:$E,COLUMN(D210)-1,FALSE),
                            IFERROR(VLOOKUP($A211,ARAMCO!$A:$E,COLUMN(D210)-1,FALSE),
                                IFERROR(VLOOKUP($A211,HALLIBURTON!$A:$E,COLUMN(D210)-1,FALSE),
                                    VLOOKUP($A211,Hal_Regional!$A:$E,COLUMN(D210)-1,FALSE)
                                )
                            )
                        )
                    )
                )
            )
        )
    ),
    "Not Found"
)</f>
        <v>Not Found</v>
      </c>
      <c r="E211" s="60" t="str">
        <f>IFERROR(
    IFERROR(VLOOKUP($A211,LSTK!$A:$E,COLUMN(E210)-1,FALSE),
        IFERROR(VLOOKUP($A211,UR!$A:$E,COLUMN(E210)-1,FALSE),
            IFERROR(VLOOKUP($A211,'L3'!$A:$E,COLUMN(E210)-1,FALSE),
                IFERROR(VLOOKUP($A211,'L4'!$A:$E,COLUMN(E210)-1,FALSE),
                    IFERROR(VLOOKUP($A211,WFD!$A:$E,COLUMN(E210)-1,FALSE),
                        IFERROR(VLOOKUP($A211,ARDT!$A:$E,COLUMN(E210)-1,FALSE),
                            IFERROR(VLOOKUP($A211,ARAMCO!$A:$E,COLUMN(E210)-1,FALSE),
                                IFERROR(VLOOKUP($A211,HALLIBURTON!$A:$E,COLUMN(E210)-1,FALSE),
                                    VLOOKUP($A211,Hal_Regional!$A:$E,COLUMN(E210)-1,FALSE)
                                )
                            )
                        )
                    )
                )
            )
        )
    ),
    "Not Found"
)</f>
        <v>Not Found</v>
      </c>
      <c r="F211" s="60" t="str">
        <f>IFERROR(
    IFERROR(VLOOKUP($A211,LSTK!$A:$E,COLUMN(F210)-1,FALSE),
        IFERROR(VLOOKUP($A211,UR!$A:$E,COLUMN(F210)-1,FALSE),
            IFERROR(VLOOKUP($A211,'L3'!$A:$E,COLUMN(F210)-1,FALSE),
                IFERROR(VLOOKUP($A211,'L4'!$A:$E,COLUMN(F210)-1,FALSE),
                    IFERROR(VLOOKUP($A211,WFD!$A:$E,COLUMN(F210)-1,FALSE),
                        IFERROR(VLOOKUP($A211,ARDT!$A:$E,COLUMN(F210)-1,FALSE),
                            IFERROR(VLOOKUP($A211,ARAMCO!$A:$E,COLUMN(F210)-1,FALSE),
                                IFERROR(VLOOKUP($A211,HALLIBURTON!$A:$E,COLUMN(F210)-1,FALSE),
                                    VLOOKUP($A211,Hal_Regional!$A:$E,COLUMN(F210)-1,FALSE)
                                )
                            )
                        )
                    )
                )
            )
        )
    ),
    "Not Found"
)</f>
        <v>Not Found</v>
      </c>
    </row>
    <row r="212" spans="2:6" x14ac:dyDescent="0.25">
      <c r="B212" s="60" t="str">
        <f>IFERROR(
    IFERROR(VLOOKUP($A212,LSTK!$A:$E,COLUMN(B211),FALSE),
        IFERROR(VLOOKUP($A212,UR!$A:$E,COLUMN(B211),FALSE),
            IFERROR(VLOOKUP($A212,'L3'!$A:$E,COLUMN(B211),FALSE),
                IFERROR(VLOOKUP($A212,'L4'!$A:$E,COLUMN(B211),FALSE),
                    IFERROR(VLOOKUP($A212,WFD!$A:$E,COLUMN(B211),FALSE),
                        IFERROR(VLOOKUP($A212,ARDT!$A:$E,COLUMN(B211),FALSE),
                            IFERROR(VLOOKUP($A212,ARAMCO!$A:$E,COLUMN(B211),FALSE),
                                IFERROR(VLOOKUP($A212,HALLIBURTON!$A:$E,COLUMN(B211),FALSE),
                                    VLOOKUP($A212,Hal_Regional!$A:$E,COLUMN(B211),FALSE)
                                )
                            )
                        )
                    )
                )
            )
        )
    ),
    "Not Found"
)</f>
        <v>Not Found</v>
      </c>
      <c r="C212" s="60" t="str">
        <f t="shared" si="7"/>
        <v>Not Found</v>
      </c>
      <c r="D212" s="60" t="str">
        <f>IFERROR(
    IFERROR(VLOOKUP($A212,LSTK!$A:$E,COLUMN(D211)-1,FALSE),
        IFERROR(VLOOKUP($A212,UR!$A:$E,COLUMN(D211)-1,FALSE),
            IFERROR(VLOOKUP($A212,'L3'!$A:$E,COLUMN(D211)-1,FALSE),
                IFERROR(VLOOKUP($A212,'L4'!$A:$E,COLUMN(D211)-1,FALSE),
                    IFERROR(VLOOKUP($A212,WFD!$A:$E,COLUMN(D211)-1,FALSE),
                        IFERROR(VLOOKUP($A212,ARDT!$A:$E,COLUMN(D211)-1,FALSE),
                            IFERROR(VLOOKUP($A212,ARAMCO!$A:$E,COLUMN(D211)-1,FALSE),
                                IFERROR(VLOOKUP($A212,HALLIBURTON!$A:$E,COLUMN(D211)-1,FALSE),
                                    VLOOKUP($A212,Hal_Regional!$A:$E,COLUMN(D211)-1,FALSE)
                                )
                            )
                        )
                    )
                )
            )
        )
    ),
    "Not Found"
)</f>
        <v>Not Found</v>
      </c>
      <c r="E212" s="60" t="str">
        <f>IFERROR(
    IFERROR(VLOOKUP($A212,LSTK!$A:$E,COLUMN(E211)-1,FALSE),
        IFERROR(VLOOKUP($A212,UR!$A:$E,COLUMN(E211)-1,FALSE),
            IFERROR(VLOOKUP($A212,'L3'!$A:$E,COLUMN(E211)-1,FALSE),
                IFERROR(VLOOKUP($A212,'L4'!$A:$E,COLUMN(E211)-1,FALSE),
                    IFERROR(VLOOKUP($A212,WFD!$A:$E,COLUMN(E211)-1,FALSE),
                        IFERROR(VLOOKUP($A212,ARDT!$A:$E,COLUMN(E211)-1,FALSE),
                            IFERROR(VLOOKUP($A212,ARAMCO!$A:$E,COLUMN(E211)-1,FALSE),
                                IFERROR(VLOOKUP($A212,HALLIBURTON!$A:$E,COLUMN(E211)-1,FALSE),
                                    VLOOKUP($A212,Hal_Regional!$A:$E,COLUMN(E211)-1,FALSE)
                                )
                            )
                        )
                    )
                )
            )
        )
    ),
    "Not Found"
)</f>
        <v>Not Found</v>
      </c>
      <c r="F212" s="60" t="str">
        <f>IFERROR(
    IFERROR(VLOOKUP($A212,LSTK!$A:$E,COLUMN(F211)-1,FALSE),
        IFERROR(VLOOKUP($A212,UR!$A:$E,COLUMN(F211)-1,FALSE),
            IFERROR(VLOOKUP($A212,'L3'!$A:$E,COLUMN(F211)-1,FALSE),
                IFERROR(VLOOKUP($A212,'L4'!$A:$E,COLUMN(F211)-1,FALSE),
                    IFERROR(VLOOKUP($A212,WFD!$A:$E,COLUMN(F211)-1,FALSE),
                        IFERROR(VLOOKUP($A212,ARDT!$A:$E,COLUMN(F211)-1,FALSE),
                            IFERROR(VLOOKUP($A212,ARAMCO!$A:$E,COLUMN(F211)-1,FALSE),
                                IFERROR(VLOOKUP($A212,HALLIBURTON!$A:$E,COLUMN(F211)-1,FALSE),
                                    VLOOKUP($A212,Hal_Regional!$A:$E,COLUMN(F211)-1,FALSE)
                                )
                            )
                        )
                    )
                )
            )
        )
    ),
    "Not Found"
)</f>
        <v>Not Found</v>
      </c>
    </row>
    <row r="213" spans="2:6" x14ac:dyDescent="0.25">
      <c r="B213" s="60" t="str">
        <f>IFERROR(
    IFERROR(VLOOKUP($A213,LSTK!$A:$E,COLUMN(B212),FALSE),
        IFERROR(VLOOKUP($A213,UR!$A:$E,COLUMN(B212),FALSE),
            IFERROR(VLOOKUP($A213,'L3'!$A:$E,COLUMN(B212),FALSE),
                IFERROR(VLOOKUP($A213,'L4'!$A:$E,COLUMN(B212),FALSE),
                    IFERROR(VLOOKUP($A213,WFD!$A:$E,COLUMN(B212),FALSE),
                        IFERROR(VLOOKUP($A213,ARDT!$A:$E,COLUMN(B212),FALSE),
                            IFERROR(VLOOKUP($A213,ARAMCO!$A:$E,COLUMN(B212),FALSE),
                                IFERROR(VLOOKUP($A213,HALLIBURTON!$A:$E,COLUMN(B212),FALSE),
                                    VLOOKUP($A213,Hal_Regional!$A:$E,COLUMN(B212),FALSE)
                                )
                            )
                        )
                    )
                )
            )
        )
    ),
    "Not Found"
)</f>
        <v>Not Found</v>
      </c>
      <c r="C213" s="60" t="str">
        <f t="shared" si="7"/>
        <v>Not Found</v>
      </c>
      <c r="D213" s="60" t="str">
        <f>IFERROR(
    IFERROR(VLOOKUP($A213,LSTK!$A:$E,COLUMN(D212)-1,FALSE),
        IFERROR(VLOOKUP($A213,UR!$A:$E,COLUMN(D212)-1,FALSE),
            IFERROR(VLOOKUP($A213,'L3'!$A:$E,COLUMN(D212)-1,FALSE),
                IFERROR(VLOOKUP($A213,'L4'!$A:$E,COLUMN(D212)-1,FALSE),
                    IFERROR(VLOOKUP($A213,WFD!$A:$E,COLUMN(D212)-1,FALSE),
                        IFERROR(VLOOKUP($A213,ARDT!$A:$E,COLUMN(D212)-1,FALSE),
                            IFERROR(VLOOKUP($A213,ARAMCO!$A:$E,COLUMN(D212)-1,FALSE),
                                IFERROR(VLOOKUP($A213,HALLIBURTON!$A:$E,COLUMN(D212)-1,FALSE),
                                    VLOOKUP($A213,Hal_Regional!$A:$E,COLUMN(D212)-1,FALSE)
                                )
                            )
                        )
                    )
                )
            )
        )
    ),
    "Not Found"
)</f>
        <v>Not Found</v>
      </c>
      <c r="E213" s="60" t="str">
        <f>IFERROR(
    IFERROR(VLOOKUP($A213,LSTK!$A:$E,COLUMN(E212)-1,FALSE),
        IFERROR(VLOOKUP($A213,UR!$A:$E,COLUMN(E212)-1,FALSE),
            IFERROR(VLOOKUP($A213,'L3'!$A:$E,COLUMN(E212)-1,FALSE),
                IFERROR(VLOOKUP($A213,'L4'!$A:$E,COLUMN(E212)-1,FALSE),
                    IFERROR(VLOOKUP($A213,WFD!$A:$E,COLUMN(E212)-1,FALSE),
                        IFERROR(VLOOKUP($A213,ARDT!$A:$E,COLUMN(E212)-1,FALSE),
                            IFERROR(VLOOKUP($A213,ARAMCO!$A:$E,COLUMN(E212)-1,FALSE),
                                IFERROR(VLOOKUP($A213,HALLIBURTON!$A:$E,COLUMN(E212)-1,FALSE),
                                    VLOOKUP($A213,Hal_Regional!$A:$E,COLUMN(E212)-1,FALSE)
                                )
                            )
                        )
                    )
                )
            )
        )
    ),
    "Not Found"
)</f>
        <v>Not Found</v>
      </c>
      <c r="F213" s="60" t="str">
        <f>IFERROR(
    IFERROR(VLOOKUP($A213,LSTK!$A:$E,COLUMN(F212)-1,FALSE),
        IFERROR(VLOOKUP($A213,UR!$A:$E,COLUMN(F212)-1,FALSE),
            IFERROR(VLOOKUP($A213,'L3'!$A:$E,COLUMN(F212)-1,FALSE),
                IFERROR(VLOOKUP($A213,'L4'!$A:$E,COLUMN(F212)-1,FALSE),
                    IFERROR(VLOOKUP($A213,WFD!$A:$E,COLUMN(F212)-1,FALSE),
                        IFERROR(VLOOKUP($A213,ARDT!$A:$E,COLUMN(F212)-1,FALSE),
                            IFERROR(VLOOKUP($A213,ARAMCO!$A:$E,COLUMN(F212)-1,FALSE),
                                IFERROR(VLOOKUP($A213,HALLIBURTON!$A:$E,COLUMN(F212)-1,FALSE),
                                    VLOOKUP($A213,Hal_Regional!$A:$E,COLUMN(F212)-1,FALSE)
                                )
                            )
                        )
                    )
                )
            )
        )
    ),
    "Not Found"
)</f>
        <v>Not Found</v>
      </c>
    </row>
    <row r="214" spans="2:6" x14ac:dyDescent="0.25">
      <c r="B214" s="60" t="str">
        <f>IFERROR(
    IFERROR(VLOOKUP($A214,LSTK!$A:$E,COLUMN(B213),FALSE),
        IFERROR(VLOOKUP($A214,UR!$A:$E,COLUMN(B213),FALSE),
            IFERROR(VLOOKUP($A214,'L3'!$A:$E,COLUMN(B213),FALSE),
                IFERROR(VLOOKUP($A214,'L4'!$A:$E,COLUMN(B213),FALSE),
                    IFERROR(VLOOKUP($A214,WFD!$A:$E,COLUMN(B213),FALSE),
                        IFERROR(VLOOKUP($A214,ARDT!$A:$E,COLUMN(B213),FALSE),
                            IFERROR(VLOOKUP($A214,ARAMCO!$A:$E,COLUMN(B213),FALSE),
                                IFERROR(VLOOKUP($A214,HALLIBURTON!$A:$E,COLUMN(B213),FALSE),
                                    VLOOKUP($A214,Hal_Regional!$A:$E,COLUMN(B213),FALSE)
                                )
                            )
                        )
                    )
                )
            )
        )
    ),
    "Not Found"
)</f>
        <v>Not Found</v>
      </c>
      <c r="C214" s="60" t="str">
        <f t="shared" si="7"/>
        <v>Not Found</v>
      </c>
      <c r="D214" s="60" t="str">
        <f>IFERROR(
    IFERROR(VLOOKUP($A214,LSTK!$A:$E,COLUMN(D213)-1,FALSE),
        IFERROR(VLOOKUP($A214,UR!$A:$E,COLUMN(D213)-1,FALSE),
            IFERROR(VLOOKUP($A214,'L3'!$A:$E,COLUMN(D213)-1,FALSE),
                IFERROR(VLOOKUP($A214,'L4'!$A:$E,COLUMN(D213)-1,FALSE),
                    IFERROR(VLOOKUP($A214,WFD!$A:$E,COLUMN(D213)-1,FALSE),
                        IFERROR(VLOOKUP($A214,ARDT!$A:$E,COLUMN(D213)-1,FALSE),
                            IFERROR(VLOOKUP($A214,ARAMCO!$A:$E,COLUMN(D213)-1,FALSE),
                                IFERROR(VLOOKUP($A214,HALLIBURTON!$A:$E,COLUMN(D213)-1,FALSE),
                                    VLOOKUP($A214,Hal_Regional!$A:$E,COLUMN(D213)-1,FALSE)
                                )
                            )
                        )
                    )
                )
            )
        )
    ),
    "Not Found"
)</f>
        <v>Not Found</v>
      </c>
      <c r="E214" s="60" t="str">
        <f>IFERROR(
    IFERROR(VLOOKUP($A214,LSTK!$A:$E,COLUMN(E213)-1,FALSE),
        IFERROR(VLOOKUP($A214,UR!$A:$E,COLUMN(E213)-1,FALSE),
            IFERROR(VLOOKUP($A214,'L3'!$A:$E,COLUMN(E213)-1,FALSE),
                IFERROR(VLOOKUP($A214,'L4'!$A:$E,COLUMN(E213)-1,FALSE),
                    IFERROR(VLOOKUP($A214,WFD!$A:$E,COLUMN(E213)-1,FALSE),
                        IFERROR(VLOOKUP($A214,ARDT!$A:$E,COLUMN(E213)-1,FALSE),
                            IFERROR(VLOOKUP($A214,ARAMCO!$A:$E,COLUMN(E213)-1,FALSE),
                                IFERROR(VLOOKUP($A214,HALLIBURTON!$A:$E,COLUMN(E213)-1,FALSE),
                                    VLOOKUP($A214,Hal_Regional!$A:$E,COLUMN(E213)-1,FALSE)
                                )
                            )
                        )
                    )
                )
            )
        )
    ),
    "Not Found"
)</f>
        <v>Not Found</v>
      </c>
      <c r="F214" s="60" t="str">
        <f>IFERROR(
    IFERROR(VLOOKUP($A214,LSTK!$A:$E,COLUMN(F213)-1,FALSE),
        IFERROR(VLOOKUP($A214,UR!$A:$E,COLUMN(F213)-1,FALSE),
            IFERROR(VLOOKUP($A214,'L3'!$A:$E,COLUMN(F213)-1,FALSE),
                IFERROR(VLOOKUP($A214,'L4'!$A:$E,COLUMN(F213)-1,FALSE),
                    IFERROR(VLOOKUP($A214,WFD!$A:$E,COLUMN(F213)-1,FALSE),
                        IFERROR(VLOOKUP($A214,ARDT!$A:$E,COLUMN(F213)-1,FALSE),
                            IFERROR(VLOOKUP($A214,ARAMCO!$A:$E,COLUMN(F213)-1,FALSE),
                                IFERROR(VLOOKUP($A214,HALLIBURTON!$A:$E,COLUMN(F213)-1,FALSE),
                                    VLOOKUP($A214,Hal_Regional!$A:$E,COLUMN(F213)-1,FALSE)
                                )
                            )
                        )
                    )
                )
            )
        )
    ),
    "Not Found"
)</f>
        <v>Not Found</v>
      </c>
    </row>
    <row r="215" spans="2:6" x14ac:dyDescent="0.25">
      <c r="B215" s="60" t="str">
        <f>IFERROR(
    IFERROR(VLOOKUP($A215,LSTK!$A:$E,COLUMN(B214),FALSE),
        IFERROR(VLOOKUP($A215,UR!$A:$E,COLUMN(B214),FALSE),
            IFERROR(VLOOKUP($A215,'L3'!$A:$E,COLUMN(B214),FALSE),
                IFERROR(VLOOKUP($A215,'L4'!$A:$E,COLUMN(B214),FALSE),
                    IFERROR(VLOOKUP($A215,WFD!$A:$E,COLUMN(B214),FALSE),
                        IFERROR(VLOOKUP($A215,ARDT!$A:$E,COLUMN(B214),FALSE),
                            IFERROR(VLOOKUP($A215,ARAMCO!$A:$E,COLUMN(B214),FALSE),
                                IFERROR(VLOOKUP($A215,HALLIBURTON!$A:$E,COLUMN(B214),FALSE),
                                    VLOOKUP($A215,Hal_Regional!$A:$E,COLUMN(B214),FALSE)
                                )
                            )
                        )
                    )
                )
            )
        )
    ),
    "Not Found"
)</f>
        <v>Not Found</v>
      </c>
      <c r="C215" s="60" t="str">
        <f t="shared" si="7"/>
        <v>Not Found</v>
      </c>
      <c r="D215" s="60" t="str">
        <f>IFERROR(
    IFERROR(VLOOKUP($A215,LSTK!$A:$E,COLUMN(D214)-1,FALSE),
        IFERROR(VLOOKUP($A215,UR!$A:$E,COLUMN(D214)-1,FALSE),
            IFERROR(VLOOKUP($A215,'L3'!$A:$E,COLUMN(D214)-1,FALSE),
                IFERROR(VLOOKUP($A215,'L4'!$A:$E,COLUMN(D214)-1,FALSE),
                    IFERROR(VLOOKUP($A215,WFD!$A:$E,COLUMN(D214)-1,FALSE),
                        IFERROR(VLOOKUP($A215,ARDT!$A:$E,COLUMN(D214)-1,FALSE),
                            IFERROR(VLOOKUP($A215,ARAMCO!$A:$E,COLUMN(D214)-1,FALSE),
                                IFERROR(VLOOKUP($A215,HALLIBURTON!$A:$E,COLUMN(D214)-1,FALSE),
                                    VLOOKUP($A215,Hal_Regional!$A:$E,COLUMN(D214)-1,FALSE)
                                )
                            )
                        )
                    )
                )
            )
        )
    ),
    "Not Found"
)</f>
        <v>Not Found</v>
      </c>
      <c r="E215" s="60" t="str">
        <f>IFERROR(
    IFERROR(VLOOKUP($A215,LSTK!$A:$E,COLUMN(E214)-1,FALSE),
        IFERROR(VLOOKUP($A215,UR!$A:$E,COLUMN(E214)-1,FALSE),
            IFERROR(VLOOKUP($A215,'L3'!$A:$E,COLUMN(E214)-1,FALSE),
                IFERROR(VLOOKUP($A215,'L4'!$A:$E,COLUMN(E214)-1,FALSE),
                    IFERROR(VLOOKUP($A215,WFD!$A:$E,COLUMN(E214)-1,FALSE),
                        IFERROR(VLOOKUP($A215,ARDT!$A:$E,COLUMN(E214)-1,FALSE),
                            IFERROR(VLOOKUP($A215,ARAMCO!$A:$E,COLUMN(E214)-1,FALSE),
                                IFERROR(VLOOKUP($A215,HALLIBURTON!$A:$E,COLUMN(E214)-1,FALSE),
                                    VLOOKUP($A215,Hal_Regional!$A:$E,COLUMN(E214)-1,FALSE)
                                )
                            )
                        )
                    )
                )
            )
        )
    ),
    "Not Found"
)</f>
        <v>Not Found</v>
      </c>
      <c r="F215" s="60" t="str">
        <f>IFERROR(
    IFERROR(VLOOKUP($A215,LSTK!$A:$E,COLUMN(F214)-1,FALSE),
        IFERROR(VLOOKUP($A215,UR!$A:$E,COLUMN(F214)-1,FALSE),
            IFERROR(VLOOKUP($A215,'L3'!$A:$E,COLUMN(F214)-1,FALSE),
                IFERROR(VLOOKUP($A215,'L4'!$A:$E,COLUMN(F214)-1,FALSE),
                    IFERROR(VLOOKUP($A215,WFD!$A:$E,COLUMN(F214)-1,FALSE),
                        IFERROR(VLOOKUP($A215,ARDT!$A:$E,COLUMN(F214)-1,FALSE),
                            IFERROR(VLOOKUP($A215,ARAMCO!$A:$E,COLUMN(F214)-1,FALSE),
                                IFERROR(VLOOKUP($A215,HALLIBURTON!$A:$E,COLUMN(F214)-1,FALSE),
                                    VLOOKUP($A215,Hal_Regional!$A:$E,COLUMN(F214)-1,FALSE)
                                )
                            )
                        )
                    )
                )
            )
        )
    ),
    "Not Found"
)</f>
        <v>Not Found</v>
      </c>
    </row>
    <row r="216" spans="2:6" x14ac:dyDescent="0.25">
      <c r="B216" s="60" t="str">
        <f>IFERROR(
    IFERROR(VLOOKUP($A216,LSTK!$A:$E,COLUMN(B215),FALSE),
        IFERROR(VLOOKUP($A216,UR!$A:$E,COLUMN(B215),FALSE),
            IFERROR(VLOOKUP($A216,'L3'!$A:$E,COLUMN(B215),FALSE),
                IFERROR(VLOOKUP($A216,'L4'!$A:$E,COLUMN(B215),FALSE),
                    IFERROR(VLOOKUP($A216,WFD!$A:$E,COLUMN(B215),FALSE),
                        IFERROR(VLOOKUP($A216,ARDT!$A:$E,COLUMN(B215),FALSE),
                            IFERROR(VLOOKUP($A216,ARAMCO!$A:$E,COLUMN(B215),FALSE),
                                IFERROR(VLOOKUP($A216,HALLIBURTON!$A:$E,COLUMN(B215),FALSE),
                                    VLOOKUP($A216,Hal_Regional!$A:$E,COLUMN(B215),FALSE)
                                )
                            )
                        )
                    )
                )
            )
        )
    ),
    "Not Found"
)</f>
        <v>Not Found</v>
      </c>
      <c r="C216" s="60" t="str">
        <f t="shared" si="7"/>
        <v>Not Found</v>
      </c>
      <c r="D216" s="60" t="str">
        <f>IFERROR(
    IFERROR(VLOOKUP($A216,LSTK!$A:$E,COLUMN(D215)-1,FALSE),
        IFERROR(VLOOKUP($A216,UR!$A:$E,COLUMN(D215)-1,FALSE),
            IFERROR(VLOOKUP($A216,'L3'!$A:$E,COLUMN(D215)-1,FALSE),
                IFERROR(VLOOKUP($A216,'L4'!$A:$E,COLUMN(D215)-1,FALSE),
                    IFERROR(VLOOKUP($A216,WFD!$A:$E,COLUMN(D215)-1,FALSE),
                        IFERROR(VLOOKUP($A216,ARDT!$A:$E,COLUMN(D215)-1,FALSE),
                            IFERROR(VLOOKUP($A216,ARAMCO!$A:$E,COLUMN(D215)-1,FALSE),
                                IFERROR(VLOOKUP($A216,HALLIBURTON!$A:$E,COLUMN(D215)-1,FALSE),
                                    VLOOKUP($A216,Hal_Regional!$A:$E,COLUMN(D215)-1,FALSE)
                                )
                            )
                        )
                    )
                )
            )
        )
    ),
    "Not Found"
)</f>
        <v>Not Found</v>
      </c>
      <c r="E216" s="60" t="str">
        <f>IFERROR(
    IFERROR(VLOOKUP($A216,LSTK!$A:$E,COLUMN(E215)-1,FALSE),
        IFERROR(VLOOKUP($A216,UR!$A:$E,COLUMN(E215)-1,FALSE),
            IFERROR(VLOOKUP($A216,'L3'!$A:$E,COLUMN(E215)-1,FALSE),
                IFERROR(VLOOKUP($A216,'L4'!$A:$E,COLUMN(E215)-1,FALSE),
                    IFERROR(VLOOKUP($A216,WFD!$A:$E,COLUMN(E215)-1,FALSE),
                        IFERROR(VLOOKUP($A216,ARDT!$A:$E,COLUMN(E215)-1,FALSE),
                            IFERROR(VLOOKUP($A216,ARAMCO!$A:$E,COLUMN(E215)-1,FALSE),
                                IFERROR(VLOOKUP($A216,HALLIBURTON!$A:$E,COLUMN(E215)-1,FALSE),
                                    VLOOKUP($A216,Hal_Regional!$A:$E,COLUMN(E215)-1,FALSE)
                                )
                            )
                        )
                    )
                )
            )
        )
    ),
    "Not Found"
)</f>
        <v>Not Found</v>
      </c>
      <c r="F216" s="60" t="str">
        <f>IFERROR(
    IFERROR(VLOOKUP($A216,LSTK!$A:$E,COLUMN(F215)-1,FALSE),
        IFERROR(VLOOKUP($A216,UR!$A:$E,COLUMN(F215)-1,FALSE),
            IFERROR(VLOOKUP($A216,'L3'!$A:$E,COLUMN(F215)-1,FALSE),
                IFERROR(VLOOKUP($A216,'L4'!$A:$E,COLUMN(F215)-1,FALSE),
                    IFERROR(VLOOKUP($A216,WFD!$A:$E,COLUMN(F215)-1,FALSE),
                        IFERROR(VLOOKUP($A216,ARDT!$A:$E,COLUMN(F215)-1,FALSE),
                            IFERROR(VLOOKUP($A216,ARAMCO!$A:$E,COLUMN(F215)-1,FALSE),
                                IFERROR(VLOOKUP($A216,HALLIBURTON!$A:$E,COLUMN(F215)-1,FALSE),
                                    VLOOKUP($A216,Hal_Regional!$A:$E,COLUMN(F215)-1,FALSE)
                                )
                            )
                        )
                    )
                )
            )
        )
    ),
    "Not Found"
)</f>
        <v>Not Found</v>
      </c>
    </row>
    <row r="217" spans="2:6" x14ac:dyDescent="0.25">
      <c r="B217" s="60" t="str">
        <f>IFERROR(
    IFERROR(VLOOKUP($A217,LSTK!$A:$E,COLUMN(B216),FALSE),
        IFERROR(VLOOKUP($A217,UR!$A:$E,COLUMN(B216),FALSE),
            IFERROR(VLOOKUP($A217,'L3'!$A:$E,COLUMN(B216),FALSE),
                IFERROR(VLOOKUP($A217,'L4'!$A:$E,COLUMN(B216),FALSE),
                    IFERROR(VLOOKUP($A217,WFD!$A:$E,COLUMN(B216),FALSE),
                        IFERROR(VLOOKUP($A217,ARDT!$A:$E,COLUMN(B216),FALSE),
                            IFERROR(VLOOKUP($A217,ARAMCO!$A:$E,COLUMN(B216),FALSE),
                                IFERROR(VLOOKUP($A217,HALLIBURTON!$A:$E,COLUMN(B216),FALSE),
                                    VLOOKUP($A217,Hal_Regional!$A:$E,COLUMN(B216),FALSE)
                                )
                            )
                        )
                    )
                )
            )
        )
    ),
    "Not Found"
)</f>
        <v>Not Found</v>
      </c>
      <c r="C217" s="60" t="str">
        <f t="shared" si="7"/>
        <v>Not Found</v>
      </c>
      <c r="D217" s="60" t="str">
        <f>IFERROR(
    IFERROR(VLOOKUP($A217,LSTK!$A:$E,COLUMN(D216)-1,FALSE),
        IFERROR(VLOOKUP($A217,UR!$A:$E,COLUMN(D216)-1,FALSE),
            IFERROR(VLOOKUP($A217,'L3'!$A:$E,COLUMN(D216)-1,FALSE),
                IFERROR(VLOOKUP($A217,'L4'!$A:$E,COLUMN(D216)-1,FALSE),
                    IFERROR(VLOOKUP($A217,WFD!$A:$E,COLUMN(D216)-1,FALSE),
                        IFERROR(VLOOKUP($A217,ARDT!$A:$E,COLUMN(D216)-1,FALSE),
                            IFERROR(VLOOKUP($A217,ARAMCO!$A:$E,COLUMN(D216)-1,FALSE),
                                IFERROR(VLOOKUP($A217,HALLIBURTON!$A:$E,COLUMN(D216)-1,FALSE),
                                    VLOOKUP($A217,Hal_Regional!$A:$E,COLUMN(D216)-1,FALSE)
                                )
                            )
                        )
                    )
                )
            )
        )
    ),
    "Not Found"
)</f>
        <v>Not Found</v>
      </c>
      <c r="E217" s="60" t="str">
        <f>IFERROR(
    IFERROR(VLOOKUP($A217,LSTK!$A:$E,COLUMN(E216)-1,FALSE),
        IFERROR(VLOOKUP($A217,UR!$A:$E,COLUMN(E216)-1,FALSE),
            IFERROR(VLOOKUP($A217,'L3'!$A:$E,COLUMN(E216)-1,FALSE),
                IFERROR(VLOOKUP($A217,'L4'!$A:$E,COLUMN(E216)-1,FALSE),
                    IFERROR(VLOOKUP($A217,WFD!$A:$E,COLUMN(E216)-1,FALSE),
                        IFERROR(VLOOKUP($A217,ARDT!$A:$E,COLUMN(E216)-1,FALSE),
                            IFERROR(VLOOKUP($A217,ARAMCO!$A:$E,COLUMN(E216)-1,FALSE),
                                IFERROR(VLOOKUP($A217,HALLIBURTON!$A:$E,COLUMN(E216)-1,FALSE),
                                    VLOOKUP($A217,Hal_Regional!$A:$E,COLUMN(E216)-1,FALSE)
                                )
                            )
                        )
                    )
                )
            )
        )
    ),
    "Not Found"
)</f>
        <v>Not Found</v>
      </c>
      <c r="F217" s="60" t="str">
        <f>IFERROR(
    IFERROR(VLOOKUP($A217,LSTK!$A:$E,COLUMN(F216)-1,FALSE),
        IFERROR(VLOOKUP($A217,UR!$A:$E,COLUMN(F216)-1,FALSE),
            IFERROR(VLOOKUP($A217,'L3'!$A:$E,COLUMN(F216)-1,FALSE),
                IFERROR(VLOOKUP($A217,'L4'!$A:$E,COLUMN(F216)-1,FALSE),
                    IFERROR(VLOOKUP($A217,WFD!$A:$E,COLUMN(F216)-1,FALSE),
                        IFERROR(VLOOKUP($A217,ARDT!$A:$E,COLUMN(F216)-1,FALSE),
                            IFERROR(VLOOKUP($A217,ARAMCO!$A:$E,COLUMN(F216)-1,FALSE),
                                IFERROR(VLOOKUP($A217,HALLIBURTON!$A:$E,COLUMN(F216)-1,FALSE),
                                    VLOOKUP($A217,Hal_Regional!$A:$E,COLUMN(F216)-1,FALSE)
                                )
                            )
                        )
                    )
                )
            )
        )
    ),
    "Not Found"
)</f>
        <v>Not Found</v>
      </c>
    </row>
    <row r="218" spans="2:6" x14ac:dyDescent="0.25">
      <c r="B218" s="60" t="str">
        <f>IFERROR(
    IFERROR(VLOOKUP($A218,LSTK!$A:$E,COLUMN(B217),FALSE),
        IFERROR(VLOOKUP($A218,UR!$A:$E,COLUMN(B217),FALSE),
            IFERROR(VLOOKUP($A218,'L3'!$A:$E,COLUMN(B217),FALSE),
                IFERROR(VLOOKUP($A218,'L4'!$A:$E,COLUMN(B217),FALSE),
                    IFERROR(VLOOKUP($A218,WFD!$A:$E,COLUMN(B217),FALSE),
                        IFERROR(VLOOKUP($A218,ARDT!$A:$E,COLUMN(B217),FALSE),
                            IFERROR(VLOOKUP($A218,ARAMCO!$A:$E,COLUMN(B217),FALSE),
                                IFERROR(VLOOKUP($A218,HALLIBURTON!$A:$E,COLUMN(B217),FALSE),
                                    VLOOKUP($A218,Hal_Regional!$A:$E,COLUMN(B217),FALSE)
                                )
                            )
                        )
                    )
                )
            )
        )
    ),
    "Not Found"
)</f>
        <v>Not Found</v>
      </c>
      <c r="C218" s="60" t="str">
        <f t="shared" si="7"/>
        <v>Not Found</v>
      </c>
      <c r="D218" s="60" t="str">
        <f>IFERROR(
    IFERROR(VLOOKUP($A218,LSTK!$A:$E,COLUMN(D217)-1,FALSE),
        IFERROR(VLOOKUP($A218,UR!$A:$E,COLUMN(D217)-1,FALSE),
            IFERROR(VLOOKUP($A218,'L3'!$A:$E,COLUMN(D217)-1,FALSE),
                IFERROR(VLOOKUP($A218,'L4'!$A:$E,COLUMN(D217)-1,FALSE),
                    IFERROR(VLOOKUP($A218,WFD!$A:$E,COLUMN(D217)-1,FALSE),
                        IFERROR(VLOOKUP($A218,ARDT!$A:$E,COLUMN(D217)-1,FALSE),
                            IFERROR(VLOOKUP($A218,ARAMCO!$A:$E,COLUMN(D217)-1,FALSE),
                                IFERROR(VLOOKUP($A218,HALLIBURTON!$A:$E,COLUMN(D217)-1,FALSE),
                                    VLOOKUP($A218,Hal_Regional!$A:$E,COLUMN(D217)-1,FALSE)
                                )
                            )
                        )
                    )
                )
            )
        )
    ),
    "Not Found"
)</f>
        <v>Not Found</v>
      </c>
      <c r="E218" s="60" t="str">
        <f>IFERROR(
    IFERROR(VLOOKUP($A218,LSTK!$A:$E,COLUMN(E217)-1,FALSE),
        IFERROR(VLOOKUP($A218,UR!$A:$E,COLUMN(E217)-1,FALSE),
            IFERROR(VLOOKUP($A218,'L3'!$A:$E,COLUMN(E217)-1,FALSE),
                IFERROR(VLOOKUP($A218,'L4'!$A:$E,COLUMN(E217)-1,FALSE),
                    IFERROR(VLOOKUP($A218,WFD!$A:$E,COLUMN(E217)-1,FALSE),
                        IFERROR(VLOOKUP($A218,ARDT!$A:$E,COLUMN(E217)-1,FALSE),
                            IFERROR(VLOOKUP($A218,ARAMCO!$A:$E,COLUMN(E217)-1,FALSE),
                                IFERROR(VLOOKUP($A218,HALLIBURTON!$A:$E,COLUMN(E217)-1,FALSE),
                                    VLOOKUP($A218,Hal_Regional!$A:$E,COLUMN(E217)-1,FALSE)
                                )
                            )
                        )
                    )
                )
            )
        )
    ),
    "Not Found"
)</f>
        <v>Not Found</v>
      </c>
      <c r="F218" s="60" t="str">
        <f>IFERROR(
    IFERROR(VLOOKUP($A218,LSTK!$A:$E,COLUMN(F217)-1,FALSE),
        IFERROR(VLOOKUP($A218,UR!$A:$E,COLUMN(F217)-1,FALSE),
            IFERROR(VLOOKUP($A218,'L3'!$A:$E,COLUMN(F217)-1,FALSE),
                IFERROR(VLOOKUP($A218,'L4'!$A:$E,COLUMN(F217)-1,FALSE),
                    IFERROR(VLOOKUP($A218,WFD!$A:$E,COLUMN(F217)-1,FALSE),
                        IFERROR(VLOOKUP($A218,ARDT!$A:$E,COLUMN(F217)-1,FALSE),
                            IFERROR(VLOOKUP($A218,ARAMCO!$A:$E,COLUMN(F217)-1,FALSE),
                                IFERROR(VLOOKUP($A218,HALLIBURTON!$A:$E,COLUMN(F217)-1,FALSE),
                                    VLOOKUP($A218,Hal_Regional!$A:$E,COLUMN(F217)-1,FALSE)
                                )
                            )
                        )
                    )
                )
            )
        )
    ),
    "Not Found"
)</f>
        <v>Not Found</v>
      </c>
    </row>
    <row r="219" spans="2:6" x14ac:dyDescent="0.25">
      <c r="B219" s="60" t="str">
        <f>IFERROR(
    IFERROR(VLOOKUP($A219,LSTK!$A:$E,COLUMN(B218),FALSE),
        IFERROR(VLOOKUP($A219,UR!$A:$E,COLUMN(B218),FALSE),
            IFERROR(VLOOKUP($A219,'L3'!$A:$E,COLUMN(B218),FALSE),
                IFERROR(VLOOKUP($A219,'L4'!$A:$E,COLUMN(B218),FALSE),
                    IFERROR(VLOOKUP($A219,WFD!$A:$E,COLUMN(B218),FALSE),
                        IFERROR(VLOOKUP($A219,ARDT!$A:$E,COLUMN(B218),FALSE),
                            IFERROR(VLOOKUP($A219,ARAMCO!$A:$E,COLUMN(B218),FALSE),
                                IFERROR(VLOOKUP($A219,HALLIBURTON!$A:$E,COLUMN(B218),FALSE),
                                    VLOOKUP($A219,Hal_Regional!$A:$E,COLUMN(B218),FALSE)
                                )
                            )
                        )
                    )
                )
            )
        )
    ),
    "Not Found"
)</f>
        <v>Not Found</v>
      </c>
      <c r="C219" s="60" t="str">
        <f t="shared" si="7"/>
        <v>Not Found</v>
      </c>
      <c r="D219" s="60" t="str">
        <f>IFERROR(
    IFERROR(VLOOKUP($A219,LSTK!$A:$E,COLUMN(D218)-1,FALSE),
        IFERROR(VLOOKUP($A219,UR!$A:$E,COLUMN(D218)-1,FALSE),
            IFERROR(VLOOKUP($A219,'L3'!$A:$E,COLUMN(D218)-1,FALSE),
                IFERROR(VLOOKUP($A219,'L4'!$A:$E,COLUMN(D218)-1,FALSE),
                    IFERROR(VLOOKUP($A219,WFD!$A:$E,COLUMN(D218)-1,FALSE),
                        IFERROR(VLOOKUP($A219,ARDT!$A:$E,COLUMN(D218)-1,FALSE),
                            IFERROR(VLOOKUP($A219,ARAMCO!$A:$E,COLUMN(D218)-1,FALSE),
                                IFERROR(VLOOKUP($A219,HALLIBURTON!$A:$E,COLUMN(D218)-1,FALSE),
                                    VLOOKUP($A219,Hal_Regional!$A:$E,COLUMN(D218)-1,FALSE)
                                )
                            )
                        )
                    )
                )
            )
        )
    ),
    "Not Found"
)</f>
        <v>Not Found</v>
      </c>
      <c r="E219" s="60" t="str">
        <f>IFERROR(
    IFERROR(VLOOKUP($A219,LSTK!$A:$E,COLUMN(E218)-1,FALSE),
        IFERROR(VLOOKUP($A219,UR!$A:$E,COLUMN(E218)-1,FALSE),
            IFERROR(VLOOKUP($A219,'L3'!$A:$E,COLUMN(E218)-1,FALSE),
                IFERROR(VLOOKUP($A219,'L4'!$A:$E,COLUMN(E218)-1,FALSE),
                    IFERROR(VLOOKUP($A219,WFD!$A:$E,COLUMN(E218)-1,FALSE),
                        IFERROR(VLOOKUP($A219,ARDT!$A:$E,COLUMN(E218)-1,FALSE),
                            IFERROR(VLOOKUP($A219,ARAMCO!$A:$E,COLUMN(E218)-1,FALSE),
                                IFERROR(VLOOKUP($A219,HALLIBURTON!$A:$E,COLUMN(E218)-1,FALSE),
                                    VLOOKUP($A219,Hal_Regional!$A:$E,COLUMN(E218)-1,FALSE)
                                )
                            )
                        )
                    )
                )
            )
        )
    ),
    "Not Found"
)</f>
        <v>Not Found</v>
      </c>
      <c r="F219" s="60" t="str">
        <f>IFERROR(
    IFERROR(VLOOKUP($A219,LSTK!$A:$E,COLUMN(F218)-1,FALSE),
        IFERROR(VLOOKUP($A219,UR!$A:$E,COLUMN(F218)-1,FALSE),
            IFERROR(VLOOKUP($A219,'L3'!$A:$E,COLUMN(F218)-1,FALSE),
                IFERROR(VLOOKUP($A219,'L4'!$A:$E,COLUMN(F218)-1,FALSE),
                    IFERROR(VLOOKUP($A219,WFD!$A:$E,COLUMN(F218)-1,FALSE),
                        IFERROR(VLOOKUP($A219,ARDT!$A:$E,COLUMN(F218)-1,FALSE),
                            IFERROR(VLOOKUP($A219,ARAMCO!$A:$E,COLUMN(F218)-1,FALSE),
                                IFERROR(VLOOKUP($A219,HALLIBURTON!$A:$E,COLUMN(F218)-1,FALSE),
                                    VLOOKUP($A219,Hal_Regional!$A:$E,COLUMN(F218)-1,FALSE)
                                )
                            )
                        )
                    )
                )
            )
        )
    ),
    "Not Found"
)</f>
        <v>Not Found</v>
      </c>
    </row>
    <row r="220" spans="2:6" x14ac:dyDescent="0.25">
      <c r="B220" s="60" t="str">
        <f>IFERROR(
    IFERROR(VLOOKUP($A220,LSTK!$A:$E,COLUMN(B219),FALSE),
        IFERROR(VLOOKUP($A220,UR!$A:$E,COLUMN(B219),FALSE),
            IFERROR(VLOOKUP($A220,'L3'!$A:$E,COLUMN(B219),FALSE),
                IFERROR(VLOOKUP($A220,'L4'!$A:$E,COLUMN(B219),FALSE),
                    IFERROR(VLOOKUP($A220,WFD!$A:$E,COLUMN(B219),FALSE),
                        IFERROR(VLOOKUP($A220,ARDT!$A:$E,COLUMN(B219),FALSE),
                            IFERROR(VLOOKUP($A220,ARAMCO!$A:$E,COLUMN(B219),FALSE),
                                IFERROR(VLOOKUP($A220,HALLIBURTON!$A:$E,COLUMN(B219),FALSE),
                                    VLOOKUP($A220,Hal_Regional!$A:$E,COLUMN(B219),FALSE)
                                )
                            )
                        )
                    )
                )
            )
        )
    ),
    "Not Found"
)</f>
        <v>Not Found</v>
      </c>
      <c r="C220" s="60" t="str">
        <f t="shared" si="7"/>
        <v>Not Found</v>
      </c>
      <c r="D220" s="60" t="str">
        <f>IFERROR(
    IFERROR(VLOOKUP($A220,LSTK!$A:$E,COLUMN(D219)-1,FALSE),
        IFERROR(VLOOKUP($A220,UR!$A:$E,COLUMN(D219)-1,FALSE),
            IFERROR(VLOOKUP($A220,'L3'!$A:$E,COLUMN(D219)-1,FALSE),
                IFERROR(VLOOKUP($A220,'L4'!$A:$E,COLUMN(D219)-1,FALSE),
                    IFERROR(VLOOKUP($A220,WFD!$A:$E,COLUMN(D219)-1,FALSE),
                        IFERROR(VLOOKUP($A220,ARDT!$A:$E,COLUMN(D219)-1,FALSE),
                            IFERROR(VLOOKUP($A220,ARAMCO!$A:$E,COLUMN(D219)-1,FALSE),
                                IFERROR(VLOOKUP($A220,HALLIBURTON!$A:$E,COLUMN(D219)-1,FALSE),
                                    VLOOKUP($A220,Hal_Regional!$A:$E,COLUMN(D219)-1,FALSE)
                                )
                            )
                        )
                    )
                )
            )
        )
    ),
    "Not Found"
)</f>
        <v>Not Found</v>
      </c>
      <c r="E220" s="60" t="str">
        <f>IFERROR(
    IFERROR(VLOOKUP($A220,LSTK!$A:$E,COLUMN(E219)-1,FALSE),
        IFERROR(VLOOKUP($A220,UR!$A:$E,COLUMN(E219)-1,FALSE),
            IFERROR(VLOOKUP($A220,'L3'!$A:$E,COLUMN(E219)-1,FALSE),
                IFERROR(VLOOKUP($A220,'L4'!$A:$E,COLUMN(E219)-1,FALSE),
                    IFERROR(VLOOKUP($A220,WFD!$A:$E,COLUMN(E219)-1,FALSE),
                        IFERROR(VLOOKUP($A220,ARDT!$A:$E,COLUMN(E219)-1,FALSE),
                            IFERROR(VLOOKUP($A220,ARAMCO!$A:$E,COLUMN(E219)-1,FALSE),
                                IFERROR(VLOOKUP($A220,HALLIBURTON!$A:$E,COLUMN(E219)-1,FALSE),
                                    VLOOKUP($A220,Hal_Regional!$A:$E,COLUMN(E219)-1,FALSE)
                                )
                            )
                        )
                    )
                )
            )
        )
    ),
    "Not Found"
)</f>
        <v>Not Found</v>
      </c>
      <c r="F220" s="60" t="str">
        <f>IFERROR(
    IFERROR(VLOOKUP($A220,LSTK!$A:$E,COLUMN(F219)-1,FALSE),
        IFERROR(VLOOKUP($A220,UR!$A:$E,COLUMN(F219)-1,FALSE),
            IFERROR(VLOOKUP($A220,'L3'!$A:$E,COLUMN(F219)-1,FALSE),
                IFERROR(VLOOKUP($A220,'L4'!$A:$E,COLUMN(F219)-1,FALSE),
                    IFERROR(VLOOKUP($A220,WFD!$A:$E,COLUMN(F219)-1,FALSE),
                        IFERROR(VLOOKUP($A220,ARDT!$A:$E,COLUMN(F219)-1,FALSE),
                            IFERROR(VLOOKUP($A220,ARAMCO!$A:$E,COLUMN(F219)-1,FALSE),
                                IFERROR(VLOOKUP($A220,HALLIBURTON!$A:$E,COLUMN(F219)-1,FALSE),
                                    VLOOKUP($A220,Hal_Regional!$A:$E,COLUMN(F219)-1,FALSE)
                                )
                            )
                        )
                    )
                )
            )
        )
    ),
    "Not Found"
)</f>
        <v>Not Found</v>
      </c>
    </row>
    <row r="221" spans="2:6" x14ac:dyDescent="0.25">
      <c r="B221" s="60" t="str">
        <f>IFERROR(
    IFERROR(VLOOKUP($A221,LSTK!$A:$E,COLUMN(B220),FALSE),
        IFERROR(VLOOKUP($A221,UR!$A:$E,COLUMN(B220),FALSE),
            IFERROR(VLOOKUP($A221,'L3'!$A:$E,COLUMN(B220),FALSE),
                IFERROR(VLOOKUP($A221,'L4'!$A:$E,COLUMN(B220),FALSE),
                    IFERROR(VLOOKUP($A221,WFD!$A:$E,COLUMN(B220),FALSE),
                        IFERROR(VLOOKUP($A221,ARDT!$A:$E,COLUMN(B220),FALSE),
                            IFERROR(VLOOKUP($A221,ARAMCO!$A:$E,COLUMN(B220),FALSE),
                                IFERROR(VLOOKUP($A221,HALLIBURTON!$A:$E,COLUMN(B220),FALSE),
                                    VLOOKUP($A221,Hal_Regional!$A:$E,COLUMN(B220),FALSE)
                                )
                            )
                        )
                    )
                )
            )
        )
    ),
    "Not Found"
)</f>
        <v>Not Found</v>
      </c>
      <c r="C221" s="60" t="str">
        <f t="shared" si="7"/>
        <v>Not Found</v>
      </c>
      <c r="D221" s="60" t="str">
        <f>IFERROR(
    IFERROR(VLOOKUP($A221,LSTK!$A:$E,COLUMN(D220)-1,FALSE),
        IFERROR(VLOOKUP($A221,UR!$A:$E,COLUMN(D220)-1,FALSE),
            IFERROR(VLOOKUP($A221,'L3'!$A:$E,COLUMN(D220)-1,FALSE),
                IFERROR(VLOOKUP($A221,'L4'!$A:$E,COLUMN(D220)-1,FALSE),
                    IFERROR(VLOOKUP($A221,WFD!$A:$E,COLUMN(D220)-1,FALSE),
                        IFERROR(VLOOKUP($A221,ARDT!$A:$E,COLUMN(D220)-1,FALSE),
                            IFERROR(VLOOKUP($A221,ARAMCO!$A:$E,COLUMN(D220)-1,FALSE),
                                IFERROR(VLOOKUP($A221,HALLIBURTON!$A:$E,COLUMN(D220)-1,FALSE),
                                    VLOOKUP($A221,Hal_Regional!$A:$E,COLUMN(D220)-1,FALSE)
                                )
                            )
                        )
                    )
                )
            )
        )
    ),
    "Not Found"
)</f>
        <v>Not Found</v>
      </c>
      <c r="E221" s="60" t="str">
        <f>IFERROR(
    IFERROR(VLOOKUP($A221,LSTK!$A:$E,COLUMN(E220)-1,FALSE),
        IFERROR(VLOOKUP($A221,UR!$A:$E,COLUMN(E220)-1,FALSE),
            IFERROR(VLOOKUP($A221,'L3'!$A:$E,COLUMN(E220)-1,FALSE),
                IFERROR(VLOOKUP($A221,'L4'!$A:$E,COLUMN(E220)-1,FALSE),
                    IFERROR(VLOOKUP($A221,WFD!$A:$E,COLUMN(E220)-1,FALSE),
                        IFERROR(VLOOKUP($A221,ARDT!$A:$E,COLUMN(E220)-1,FALSE),
                            IFERROR(VLOOKUP($A221,ARAMCO!$A:$E,COLUMN(E220)-1,FALSE),
                                IFERROR(VLOOKUP($A221,HALLIBURTON!$A:$E,COLUMN(E220)-1,FALSE),
                                    VLOOKUP($A221,Hal_Regional!$A:$E,COLUMN(E220)-1,FALSE)
                                )
                            )
                        )
                    )
                )
            )
        )
    ),
    "Not Found"
)</f>
        <v>Not Found</v>
      </c>
      <c r="F221" s="60" t="str">
        <f>IFERROR(
    IFERROR(VLOOKUP($A221,LSTK!$A:$E,COLUMN(F220)-1,FALSE),
        IFERROR(VLOOKUP($A221,UR!$A:$E,COLUMN(F220)-1,FALSE),
            IFERROR(VLOOKUP($A221,'L3'!$A:$E,COLUMN(F220)-1,FALSE),
                IFERROR(VLOOKUP($A221,'L4'!$A:$E,COLUMN(F220)-1,FALSE),
                    IFERROR(VLOOKUP($A221,WFD!$A:$E,COLUMN(F220)-1,FALSE),
                        IFERROR(VLOOKUP($A221,ARDT!$A:$E,COLUMN(F220)-1,FALSE),
                            IFERROR(VLOOKUP($A221,ARAMCO!$A:$E,COLUMN(F220)-1,FALSE),
                                IFERROR(VLOOKUP($A221,HALLIBURTON!$A:$E,COLUMN(F220)-1,FALSE),
                                    VLOOKUP($A221,Hal_Regional!$A:$E,COLUMN(F220)-1,FALSE)
                                )
                            )
                        )
                    )
                )
            )
        )
    ),
    "Not Found"
)</f>
        <v>Not Found</v>
      </c>
    </row>
    <row r="222" spans="2:6" x14ac:dyDescent="0.25">
      <c r="B222" s="60" t="str">
        <f>IFERROR(
    IFERROR(VLOOKUP($A222,LSTK!$A:$E,COLUMN(B221),FALSE),
        IFERROR(VLOOKUP($A222,UR!$A:$E,COLUMN(B221),FALSE),
            IFERROR(VLOOKUP($A222,'L3'!$A:$E,COLUMN(B221),FALSE),
                IFERROR(VLOOKUP($A222,'L4'!$A:$E,COLUMN(B221),FALSE),
                    IFERROR(VLOOKUP($A222,WFD!$A:$E,COLUMN(B221),FALSE),
                        IFERROR(VLOOKUP($A222,ARDT!$A:$E,COLUMN(B221),FALSE),
                            IFERROR(VLOOKUP($A222,ARAMCO!$A:$E,COLUMN(B221),FALSE),
                                IFERROR(VLOOKUP($A222,HALLIBURTON!$A:$E,COLUMN(B221),FALSE),
                                    VLOOKUP($A222,Hal_Regional!$A:$E,COLUMN(B221),FALSE)
                                )
                            )
                        )
                    )
                )
            )
        )
    ),
    "Not Found"
)</f>
        <v>Not Found</v>
      </c>
      <c r="C222" s="60" t="str">
        <f t="shared" si="7"/>
        <v>Not Found</v>
      </c>
      <c r="D222" s="60" t="str">
        <f>IFERROR(
    IFERROR(VLOOKUP($A222,LSTK!$A:$E,COLUMN(D221)-1,FALSE),
        IFERROR(VLOOKUP($A222,UR!$A:$E,COLUMN(D221)-1,FALSE),
            IFERROR(VLOOKUP($A222,'L3'!$A:$E,COLUMN(D221)-1,FALSE),
                IFERROR(VLOOKUP($A222,'L4'!$A:$E,COLUMN(D221)-1,FALSE),
                    IFERROR(VLOOKUP($A222,WFD!$A:$E,COLUMN(D221)-1,FALSE),
                        IFERROR(VLOOKUP($A222,ARDT!$A:$E,COLUMN(D221)-1,FALSE),
                            IFERROR(VLOOKUP($A222,ARAMCO!$A:$E,COLUMN(D221)-1,FALSE),
                                IFERROR(VLOOKUP($A222,HALLIBURTON!$A:$E,COLUMN(D221)-1,FALSE),
                                    VLOOKUP($A222,Hal_Regional!$A:$E,COLUMN(D221)-1,FALSE)
                                )
                            )
                        )
                    )
                )
            )
        )
    ),
    "Not Found"
)</f>
        <v>Not Found</v>
      </c>
      <c r="E222" s="60" t="str">
        <f>IFERROR(
    IFERROR(VLOOKUP($A222,LSTK!$A:$E,COLUMN(E221)-1,FALSE),
        IFERROR(VLOOKUP($A222,UR!$A:$E,COLUMN(E221)-1,FALSE),
            IFERROR(VLOOKUP($A222,'L3'!$A:$E,COLUMN(E221)-1,FALSE),
                IFERROR(VLOOKUP($A222,'L4'!$A:$E,COLUMN(E221)-1,FALSE),
                    IFERROR(VLOOKUP($A222,WFD!$A:$E,COLUMN(E221)-1,FALSE),
                        IFERROR(VLOOKUP($A222,ARDT!$A:$E,COLUMN(E221)-1,FALSE),
                            IFERROR(VLOOKUP($A222,ARAMCO!$A:$E,COLUMN(E221)-1,FALSE),
                                IFERROR(VLOOKUP($A222,HALLIBURTON!$A:$E,COLUMN(E221)-1,FALSE),
                                    VLOOKUP($A222,Hal_Regional!$A:$E,COLUMN(E221)-1,FALSE)
                                )
                            )
                        )
                    )
                )
            )
        )
    ),
    "Not Found"
)</f>
        <v>Not Found</v>
      </c>
      <c r="F222" s="60" t="str">
        <f>IFERROR(
    IFERROR(VLOOKUP($A222,LSTK!$A:$E,COLUMN(F221)-1,FALSE),
        IFERROR(VLOOKUP($A222,UR!$A:$E,COLUMN(F221)-1,FALSE),
            IFERROR(VLOOKUP($A222,'L3'!$A:$E,COLUMN(F221)-1,FALSE),
                IFERROR(VLOOKUP($A222,'L4'!$A:$E,COLUMN(F221)-1,FALSE),
                    IFERROR(VLOOKUP($A222,WFD!$A:$E,COLUMN(F221)-1,FALSE),
                        IFERROR(VLOOKUP($A222,ARDT!$A:$E,COLUMN(F221)-1,FALSE),
                            IFERROR(VLOOKUP($A222,ARAMCO!$A:$E,COLUMN(F221)-1,FALSE),
                                IFERROR(VLOOKUP($A222,HALLIBURTON!$A:$E,COLUMN(F221)-1,FALSE),
                                    VLOOKUP($A222,Hal_Regional!$A:$E,COLUMN(F221)-1,FALSE)
                                )
                            )
                        )
                    )
                )
            )
        )
    ),
    "Not Found"
)</f>
        <v>Not Found</v>
      </c>
    </row>
    <row r="223" spans="2:6" x14ac:dyDescent="0.25">
      <c r="B223" s="60" t="str">
        <f>IFERROR(
    IFERROR(VLOOKUP($A223,LSTK!$A:$E,COLUMN(B222),FALSE),
        IFERROR(VLOOKUP($A223,UR!$A:$E,COLUMN(B222),FALSE),
            IFERROR(VLOOKUP($A223,'L3'!$A:$E,COLUMN(B222),FALSE),
                IFERROR(VLOOKUP($A223,'L4'!$A:$E,COLUMN(B222),FALSE),
                    IFERROR(VLOOKUP($A223,WFD!$A:$E,COLUMN(B222),FALSE),
                        IFERROR(VLOOKUP($A223,ARDT!$A:$E,COLUMN(B222),FALSE),
                            IFERROR(VLOOKUP($A223,ARAMCO!$A:$E,COLUMN(B222),FALSE),
                                IFERROR(VLOOKUP($A223,HALLIBURTON!$A:$E,COLUMN(B222),FALSE),
                                    VLOOKUP($A223,Hal_Regional!$A:$E,COLUMN(B222),FALSE)
                                )
                            )
                        )
                    )
                )
            )
        )
    ),
    "Not Found"
)</f>
        <v>Not Found</v>
      </c>
      <c r="C223" s="60" t="str">
        <f t="shared" si="7"/>
        <v>Not Found</v>
      </c>
      <c r="D223" s="60" t="str">
        <f>IFERROR(
    IFERROR(VLOOKUP($A223,LSTK!$A:$E,COLUMN(D222)-1,FALSE),
        IFERROR(VLOOKUP($A223,UR!$A:$E,COLUMN(D222)-1,FALSE),
            IFERROR(VLOOKUP($A223,'L3'!$A:$E,COLUMN(D222)-1,FALSE),
                IFERROR(VLOOKUP($A223,'L4'!$A:$E,COLUMN(D222)-1,FALSE),
                    IFERROR(VLOOKUP($A223,WFD!$A:$E,COLUMN(D222)-1,FALSE),
                        IFERROR(VLOOKUP($A223,ARDT!$A:$E,COLUMN(D222)-1,FALSE),
                            IFERROR(VLOOKUP($A223,ARAMCO!$A:$E,COLUMN(D222)-1,FALSE),
                                IFERROR(VLOOKUP($A223,HALLIBURTON!$A:$E,COLUMN(D222)-1,FALSE),
                                    VLOOKUP($A223,Hal_Regional!$A:$E,COLUMN(D222)-1,FALSE)
                                )
                            )
                        )
                    )
                )
            )
        )
    ),
    "Not Found"
)</f>
        <v>Not Found</v>
      </c>
      <c r="E223" s="60" t="str">
        <f>IFERROR(
    IFERROR(VLOOKUP($A223,LSTK!$A:$E,COLUMN(E222)-1,FALSE),
        IFERROR(VLOOKUP($A223,UR!$A:$E,COLUMN(E222)-1,FALSE),
            IFERROR(VLOOKUP($A223,'L3'!$A:$E,COLUMN(E222)-1,FALSE),
                IFERROR(VLOOKUP($A223,'L4'!$A:$E,COLUMN(E222)-1,FALSE),
                    IFERROR(VLOOKUP($A223,WFD!$A:$E,COLUMN(E222)-1,FALSE),
                        IFERROR(VLOOKUP($A223,ARDT!$A:$E,COLUMN(E222)-1,FALSE),
                            IFERROR(VLOOKUP($A223,ARAMCO!$A:$E,COLUMN(E222)-1,FALSE),
                                IFERROR(VLOOKUP($A223,HALLIBURTON!$A:$E,COLUMN(E222)-1,FALSE),
                                    VLOOKUP($A223,Hal_Regional!$A:$E,COLUMN(E222)-1,FALSE)
                                )
                            )
                        )
                    )
                )
            )
        )
    ),
    "Not Found"
)</f>
        <v>Not Found</v>
      </c>
      <c r="F223" s="60" t="str">
        <f>IFERROR(
    IFERROR(VLOOKUP($A223,LSTK!$A:$E,COLUMN(F222)-1,FALSE),
        IFERROR(VLOOKUP($A223,UR!$A:$E,COLUMN(F222)-1,FALSE),
            IFERROR(VLOOKUP($A223,'L3'!$A:$E,COLUMN(F222)-1,FALSE),
                IFERROR(VLOOKUP($A223,'L4'!$A:$E,COLUMN(F222)-1,FALSE),
                    IFERROR(VLOOKUP($A223,WFD!$A:$E,COLUMN(F222)-1,FALSE),
                        IFERROR(VLOOKUP($A223,ARDT!$A:$E,COLUMN(F222)-1,FALSE),
                            IFERROR(VLOOKUP($A223,ARAMCO!$A:$E,COLUMN(F222)-1,FALSE),
                                IFERROR(VLOOKUP($A223,HALLIBURTON!$A:$E,COLUMN(F222)-1,FALSE),
                                    VLOOKUP($A223,Hal_Regional!$A:$E,COLUMN(F222)-1,FALSE)
                                )
                            )
                        )
                    )
                )
            )
        )
    ),
    "Not Found"
)</f>
        <v>Not Found</v>
      </c>
    </row>
    <row r="224" spans="2:6" x14ac:dyDescent="0.25">
      <c r="B224" s="60" t="str">
        <f>IFERROR(
    IFERROR(VLOOKUP($A224,LSTK!$A:$E,COLUMN(B223),FALSE),
        IFERROR(VLOOKUP($A224,UR!$A:$E,COLUMN(B223),FALSE),
            IFERROR(VLOOKUP($A224,'L3'!$A:$E,COLUMN(B223),FALSE),
                IFERROR(VLOOKUP($A224,'L4'!$A:$E,COLUMN(B223),FALSE),
                    IFERROR(VLOOKUP($A224,WFD!$A:$E,COLUMN(B223),FALSE),
                        IFERROR(VLOOKUP($A224,ARDT!$A:$E,COLUMN(B223),FALSE),
                            IFERROR(VLOOKUP($A224,ARAMCO!$A:$E,COLUMN(B223),FALSE),
                                IFERROR(VLOOKUP($A224,HALLIBURTON!$A:$E,COLUMN(B223),FALSE),
                                    VLOOKUP($A224,Hal_Regional!$A:$E,COLUMN(B223),FALSE)
                                )
                            )
                        )
                    )
                )
            )
        )
    ),
    "Not Found"
)</f>
        <v>Not Found</v>
      </c>
      <c r="C224" s="60" t="str">
        <f t="shared" si="7"/>
        <v>Not Found</v>
      </c>
      <c r="D224" s="60" t="str">
        <f>IFERROR(
    IFERROR(VLOOKUP($A224,LSTK!$A:$E,COLUMN(D223)-1,FALSE),
        IFERROR(VLOOKUP($A224,UR!$A:$E,COLUMN(D223)-1,FALSE),
            IFERROR(VLOOKUP($A224,'L3'!$A:$E,COLUMN(D223)-1,FALSE),
                IFERROR(VLOOKUP($A224,'L4'!$A:$E,COLUMN(D223)-1,FALSE),
                    IFERROR(VLOOKUP($A224,WFD!$A:$E,COLUMN(D223)-1,FALSE),
                        IFERROR(VLOOKUP($A224,ARDT!$A:$E,COLUMN(D223)-1,FALSE),
                            IFERROR(VLOOKUP($A224,ARAMCO!$A:$E,COLUMN(D223)-1,FALSE),
                                IFERROR(VLOOKUP($A224,HALLIBURTON!$A:$E,COLUMN(D223)-1,FALSE),
                                    VLOOKUP($A224,Hal_Regional!$A:$E,COLUMN(D223)-1,FALSE)
                                )
                            )
                        )
                    )
                )
            )
        )
    ),
    "Not Found"
)</f>
        <v>Not Found</v>
      </c>
      <c r="E224" s="60" t="str">
        <f>IFERROR(
    IFERROR(VLOOKUP($A224,LSTK!$A:$E,COLUMN(E223)-1,FALSE),
        IFERROR(VLOOKUP($A224,UR!$A:$E,COLUMN(E223)-1,FALSE),
            IFERROR(VLOOKUP($A224,'L3'!$A:$E,COLUMN(E223)-1,FALSE),
                IFERROR(VLOOKUP($A224,'L4'!$A:$E,COLUMN(E223)-1,FALSE),
                    IFERROR(VLOOKUP($A224,WFD!$A:$E,COLUMN(E223)-1,FALSE),
                        IFERROR(VLOOKUP($A224,ARDT!$A:$E,COLUMN(E223)-1,FALSE),
                            IFERROR(VLOOKUP($A224,ARAMCO!$A:$E,COLUMN(E223)-1,FALSE),
                                IFERROR(VLOOKUP($A224,HALLIBURTON!$A:$E,COLUMN(E223)-1,FALSE),
                                    VLOOKUP($A224,Hal_Regional!$A:$E,COLUMN(E223)-1,FALSE)
                                )
                            )
                        )
                    )
                )
            )
        )
    ),
    "Not Found"
)</f>
        <v>Not Found</v>
      </c>
      <c r="F224" s="60" t="str">
        <f>IFERROR(
    IFERROR(VLOOKUP($A224,LSTK!$A:$E,COLUMN(F223)-1,FALSE),
        IFERROR(VLOOKUP($A224,UR!$A:$E,COLUMN(F223)-1,FALSE),
            IFERROR(VLOOKUP($A224,'L3'!$A:$E,COLUMN(F223)-1,FALSE),
                IFERROR(VLOOKUP($A224,'L4'!$A:$E,COLUMN(F223)-1,FALSE),
                    IFERROR(VLOOKUP($A224,WFD!$A:$E,COLUMN(F223)-1,FALSE),
                        IFERROR(VLOOKUP($A224,ARDT!$A:$E,COLUMN(F223)-1,FALSE),
                            IFERROR(VLOOKUP($A224,ARAMCO!$A:$E,COLUMN(F223)-1,FALSE),
                                IFERROR(VLOOKUP($A224,HALLIBURTON!$A:$E,COLUMN(F223)-1,FALSE),
                                    VLOOKUP($A224,Hal_Regional!$A:$E,COLUMN(F223)-1,FALSE)
                                )
                            )
                        )
                    )
                )
            )
        )
    ),
    "Not Found"
)</f>
        <v>Not Found</v>
      </c>
    </row>
    <row r="225" spans="2:6" x14ac:dyDescent="0.25">
      <c r="B225" s="60" t="str">
        <f>IFERROR(
    IFERROR(VLOOKUP($A225,LSTK!$A:$E,COLUMN(B224),FALSE),
        IFERROR(VLOOKUP($A225,UR!$A:$E,COLUMN(B224),FALSE),
            IFERROR(VLOOKUP($A225,'L3'!$A:$E,COLUMN(B224),FALSE),
                IFERROR(VLOOKUP($A225,'L4'!$A:$E,COLUMN(B224),FALSE),
                    IFERROR(VLOOKUP($A225,WFD!$A:$E,COLUMN(B224),FALSE),
                        IFERROR(VLOOKUP($A225,ARDT!$A:$E,COLUMN(B224),FALSE),
                            IFERROR(VLOOKUP($A225,ARAMCO!$A:$E,COLUMN(B224),FALSE),
                                IFERROR(VLOOKUP($A225,HALLIBURTON!$A:$E,COLUMN(B224),FALSE),
                                    VLOOKUP($A225,Hal_Regional!$A:$E,COLUMN(B224),FALSE)
                                )
                            )
                        )
                    )
                )
            )
        )
    ),
    "Not Found"
)</f>
        <v>Not Found</v>
      </c>
      <c r="C225" s="60" t="str">
        <f t="shared" si="7"/>
        <v>Not Found</v>
      </c>
      <c r="D225" s="60" t="str">
        <f>IFERROR(
    IFERROR(VLOOKUP($A225,LSTK!$A:$E,COLUMN(D224)-1,FALSE),
        IFERROR(VLOOKUP($A225,UR!$A:$E,COLUMN(D224)-1,FALSE),
            IFERROR(VLOOKUP($A225,'L3'!$A:$E,COLUMN(D224)-1,FALSE),
                IFERROR(VLOOKUP($A225,'L4'!$A:$E,COLUMN(D224)-1,FALSE),
                    IFERROR(VLOOKUP($A225,WFD!$A:$E,COLUMN(D224)-1,FALSE),
                        IFERROR(VLOOKUP($A225,ARDT!$A:$E,COLUMN(D224)-1,FALSE),
                            IFERROR(VLOOKUP($A225,ARAMCO!$A:$E,COLUMN(D224)-1,FALSE),
                                IFERROR(VLOOKUP($A225,HALLIBURTON!$A:$E,COLUMN(D224)-1,FALSE),
                                    VLOOKUP($A225,Hal_Regional!$A:$E,COLUMN(D224)-1,FALSE)
                                )
                            )
                        )
                    )
                )
            )
        )
    ),
    "Not Found"
)</f>
        <v>Not Found</v>
      </c>
      <c r="E225" s="60" t="str">
        <f>IFERROR(
    IFERROR(VLOOKUP($A225,LSTK!$A:$E,COLUMN(E224)-1,FALSE),
        IFERROR(VLOOKUP($A225,UR!$A:$E,COLUMN(E224)-1,FALSE),
            IFERROR(VLOOKUP($A225,'L3'!$A:$E,COLUMN(E224)-1,FALSE),
                IFERROR(VLOOKUP($A225,'L4'!$A:$E,COLUMN(E224)-1,FALSE),
                    IFERROR(VLOOKUP($A225,WFD!$A:$E,COLUMN(E224)-1,FALSE),
                        IFERROR(VLOOKUP($A225,ARDT!$A:$E,COLUMN(E224)-1,FALSE),
                            IFERROR(VLOOKUP($A225,ARAMCO!$A:$E,COLUMN(E224)-1,FALSE),
                                IFERROR(VLOOKUP($A225,HALLIBURTON!$A:$E,COLUMN(E224)-1,FALSE),
                                    VLOOKUP($A225,Hal_Regional!$A:$E,COLUMN(E224)-1,FALSE)
                                )
                            )
                        )
                    )
                )
            )
        )
    ),
    "Not Found"
)</f>
        <v>Not Found</v>
      </c>
      <c r="F225" s="60" t="str">
        <f>IFERROR(
    IFERROR(VLOOKUP($A225,LSTK!$A:$E,COLUMN(F224)-1,FALSE),
        IFERROR(VLOOKUP($A225,UR!$A:$E,COLUMN(F224)-1,FALSE),
            IFERROR(VLOOKUP($A225,'L3'!$A:$E,COLUMN(F224)-1,FALSE),
                IFERROR(VLOOKUP($A225,'L4'!$A:$E,COLUMN(F224)-1,FALSE),
                    IFERROR(VLOOKUP($A225,WFD!$A:$E,COLUMN(F224)-1,FALSE),
                        IFERROR(VLOOKUP($A225,ARDT!$A:$E,COLUMN(F224)-1,FALSE),
                            IFERROR(VLOOKUP($A225,ARAMCO!$A:$E,COLUMN(F224)-1,FALSE),
                                IFERROR(VLOOKUP($A225,HALLIBURTON!$A:$E,COLUMN(F224)-1,FALSE),
                                    VLOOKUP($A225,Hal_Regional!$A:$E,COLUMN(F224)-1,FALSE)
                                )
                            )
                        )
                    )
                )
            )
        )
    ),
    "Not Found"
)</f>
        <v>Not Found</v>
      </c>
    </row>
    <row r="226" spans="2:6" x14ac:dyDescent="0.25">
      <c r="B226" s="60" t="str">
        <f>IFERROR(
    IFERROR(VLOOKUP($A226,LSTK!$A:$E,COLUMN(B225),FALSE),
        IFERROR(VLOOKUP($A226,UR!$A:$E,COLUMN(B225),FALSE),
            IFERROR(VLOOKUP($A226,'L3'!$A:$E,COLUMN(B225),FALSE),
                IFERROR(VLOOKUP($A226,'L4'!$A:$E,COLUMN(B225),FALSE),
                    IFERROR(VLOOKUP($A226,WFD!$A:$E,COLUMN(B225),FALSE),
                        IFERROR(VLOOKUP($A226,ARDT!$A:$E,COLUMN(B225),FALSE),
                            IFERROR(VLOOKUP($A226,ARAMCO!$A:$E,COLUMN(B225),FALSE),
                                IFERROR(VLOOKUP($A226,HALLIBURTON!$A:$E,COLUMN(B225),FALSE),
                                    VLOOKUP($A226,Hal_Regional!$A:$E,COLUMN(B225),FALSE)
                                )
                            )
                        )
                    )
                )
            )
        )
    ),
    "Not Found"
)</f>
        <v>Not Found</v>
      </c>
      <c r="C226" s="60" t="str">
        <f t="shared" si="7"/>
        <v>Not Found</v>
      </c>
      <c r="D226" s="60" t="str">
        <f>IFERROR(
    IFERROR(VLOOKUP($A226,LSTK!$A:$E,COLUMN(D225)-1,FALSE),
        IFERROR(VLOOKUP($A226,UR!$A:$E,COLUMN(D225)-1,FALSE),
            IFERROR(VLOOKUP($A226,'L3'!$A:$E,COLUMN(D225)-1,FALSE),
                IFERROR(VLOOKUP($A226,'L4'!$A:$E,COLUMN(D225)-1,FALSE),
                    IFERROR(VLOOKUP($A226,WFD!$A:$E,COLUMN(D225)-1,FALSE),
                        IFERROR(VLOOKUP($A226,ARDT!$A:$E,COLUMN(D225)-1,FALSE),
                            IFERROR(VLOOKUP($A226,ARAMCO!$A:$E,COLUMN(D225)-1,FALSE),
                                IFERROR(VLOOKUP($A226,HALLIBURTON!$A:$E,COLUMN(D225)-1,FALSE),
                                    VLOOKUP($A226,Hal_Regional!$A:$E,COLUMN(D225)-1,FALSE)
                                )
                            )
                        )
                    )
                )
            )
        )
    ),
    "Not Found"
)</f>
        <v>Not Found</v>
      </c>
      <c r="E226" s="60" t="str">
        <f>IFERROR(
    IFERROR(VLOOKUP($A226,LSTK!$A:$E,COLUMN(E225)-1,FALSE),
        IFERROR(VLOOKUP($A226,UR!$A:$E,COLUMN(E225)-1,FALSE),
            IFERROR(VLOOKUP($A226,'L3'!$A:$E,COLUMN(E225)-1,FALSE),
                IFERROR(VLOOKUP($A226,'L4'!$A:$E,COLUMN(E225)-1,FALSE),
                    IFERROR(VLOOKUP($A226,WFD!$A:$E,COLUMN(E225)-1,FALSE),
                        IFERROR(VLOOKUP($A226,ARDT!$A:$E,COLUMN(E225)-1,FALSE),
                            IFERROR(VLOOKUP($A226,ARAMCO!$A:$E,COLUMN(E225)-1,FALSE),
                                IFERROR(VLOOKUP($A226,HALLIBURTON!$A:$E,COLUMN(E225)-1,FALSE),
                                    VLOOKUP($A226,Hal_Regional!$A:$E,COLUMN(E225)-1,FALSE)
                                )
                            )
                        )
                    )
                )
            )
        )
    ),
    "Not Found"
)</f>
        <v>Not Found</v>
      </c>
      <c r="F226" s="60" t="str">
        <f>IFERROR(
    IFERROR(VLOOKUP($A226,LSTK!$A:$E,COLUMN(F225)-1,FALSE),
        IFERROR(VLOOKUP($A226,UR!$A:$E,COLUMN(F225)-1,FALSE),
            IFERROR(VLOOKUP($A226,'L3'!$A:$E,COLUMN(F225)-1,FALSE),
                IFERROR(VLOOKUP($A226,'L4'!$A:$E,COLUMN(F225)-1,FALSE),
                    IFERROR(VLOOKUP($A226,WFD!$A:$E,COLUMN(F225)-1,FALSE),
                        IFERROR(VLOOKUP($A226,ARDT!$A:$E,COLUMN(F225)-1,FALSE),
                            IFERROR(VLOOKUP($A226,ARAMCO!$A:$E,COLUMN(F225)-1,FALSE),
                                IFERROR(VLOOKUP($A226,HALLIBURTON!$A:$E,COLUMN(F225)-1,FALSE),
                                    VLOOKUP($A226,Hal_Regional!$A:$E,COLUMN(F225)-1,FALSE)
                                )
                            )
                        )
                    )
                )
            )
        )
    ),
    "Not Found"
)</f>
        <v>Not Found</v>
      </c>
    </row>
    <row r="227" spans="2:6" x14ac:dyDescent="0.25">
      <c r="B227" s="60" t="str">
        <f>IFERROR(
    IFERROR(VLOOKUP($A227,LSTK!$A:$E,COLUMN(B226),FALSE),
        IFERROR(VLOOKUP($A227,UR!$A:$E,COLUMN(B226),FALSE),
            IFERROR(VLOOKUP($A227,'L3'!$A:$E,COLUMN(B226),FALSE),
                IFERROR(VLOOKUP($A227,'L4'!$A:$E,COLUMN(B226),FALSE),
                    IFERROR(VLOOKUP($A227,WFD!$A:$E,COLUMN(B226),FALSE),
                        IFERROR(VLOOKUP($A227,ARDT!$A:$E,COLUMN(B226),FALSE),
                            IFERROR(VLOOKUP($A227,ARAMCO!$A:$E,COLUMN(B226),FALSE),
                                IFERROR(VLOOKUP($A227,HALLIBURTON!$A:$E,COLUMN(B226),FALSE),
                                    VLOOKUP($A227,Hal_Regional!$A:$E,COLUMN(B226),FALSE)
                                )
                            )
                        )
                    )
                )
            )
        )
    ),
    "Not Found"
)</f>
        <v>Not Found</v>
      </c>
      <c r="C227" s="60" t="str">
        <f t="shared" si="7"/>
        <v>Not Found</v>
      </c>
      <c r="D227" s="60" t="str">
        <f>IFERROR(
    IFERROR(VLOOKUP($A227,LSTK!$A:$E,COLUMN(D226)-1,FALSE),
        IFERROR(VLOOKUP($A227,UR!$A:$E,COLUMN(D226)-1,FALSE),
            IFERROR(VLOOKUP($A227,'L3'!$A:$E,COLUMN(D226)-1,FALSE),
                IFERROR(VLOOKUP($A227,'L4'!$A:$E,COLUMN(D226)-1,FALSE),
                    IFERROR(VLOOKUP($A227,WFD!$A:$E,COLUMN(D226)-1,FALSE),
                        IFERROR(VLOOKUP($A227,ARDT!$A:$E,COLUMN(D226)-1,FALSE),
                            IFERROR(VLOOKUP($A227,ARAMCO!$A:$E,COLUMN(D226)-1,FALSE),
                                IFERROR(VLOOKUP($A227,HALLIBURTON!$A:$E,COLUMN(D226)-1,FALSE),
                                    VLOOKUP($A227,Hal_Regional!$A:$E,COLUMN(D226)-1,FALSE)
                                )
                            )
                        )
                    )
                )
            )
        )
    ),
    "Not Found"
)</f>
        <v>Not Found</v>
      </c>
      <c r="E227" s="60" t="str">
        <f>IFERROR(
    IFERROR(VLOOKUP($A227,LSTK!$A:$E,COLUMN(E226)-1,FALSE),
        IFERROR(VLOOKUP($A227,UR!$A:$E,COLUMN(E226)-1,FALSE),
            IFERROR(VLOOKUP($A227,'L3'!$A:$E,COLUMN(E226)-1,FALSE),
                IFERROR(VLOOKUP($A227,'L4'!$A:$E,COLUMN(E226)-1,FALSE),
                    IFERROR(VLOOKUP($A227,WFD!$A:$E,COLUMN(E226)-1,FALSE),
                        IFERROR(VLOOKUP($A227,ARDT!$A:$E,COLUMN(E226)-1,FALSE),
                            IFERROR(VLOOKUP($A227,ARAMCO!$A:$E,COLUMN(E226)-1,FALSE),
                                IFERROR(VLOOKUP($A227,HALLIBURTON!$A:$E,COLUMN(E226)-1,FALSE),
                                    VLOOKUP($A227,Hal_Regional!$A:$E,COLUMN(E226)-1,FALSE)
                                )
                            )
                        )
                    )
                )
            )
        )
    ),
    "Not Found"
)</f>
        <v>Not Found</v>
      </c>
      <c r="F227" s="60" t="str">
        <f>IFERROR(
    IFERROR(VLOOKUP($A227,LSTK!$A:$E,COLUMN(F226)-1,FALSE),
        IFERROR(VLOOKUP($A227,UR!$A:$E,COLUMN(F226)-1,FALSE),
            IFERROR(VLOOKUP($A227,'L3'!$A:$E,COLUMN(F226)-1,FALSE),
                IFERROR(VLOOKUP($A227,'L4'!$A:$E,COLUMN(F226)-1,FALSE),
                    IFERROR(VLOOKUP($A227,WFD!$A:$E,COLUMN(F226)-1,FALSE),
                        IFERROR(VLOOKUP($A227,ARDT!$A:$E,COLUMN(F226)-1,FALSE),
                            IFERROR(VLOOKUP($A227,ARAMCO!$A:$E,COLUMN(F226)-1,FALSE),
                                IFERROR(VLOOKUP($A227,HALLIBURTON!$A:$E,COLUMN(F226)-1,FALSE),
                                    VLOOKUP($A227,Hal_Regional!$A:$E,COLUMN(F226)-1,FALSE)
                                )
                            )
                        )
                    )
                )
            )
        )
    ),
    "Not Found"
)</f>
        <v>Not Found</v>
      </c>
    </row>
    <row r="228" spans="2:6" x14ac:dyDescent="0.25">
      <c r="B228" s="60" t="str">
        <f>IFERROR(
    IFERROR(VLOOKUP($A228,LSTK!$A:$E,COLUMN(B227),FALSE),
        IFERROR(VLOOKUP($A228,UR!$A:$E,COLUMN(B227),FALSE),
            IFERROR(VLOOKUP($A228,'L3'!$A:$E,COLUMN(B227),FALSE),
                IFERROR(VLOOKUP($A228,'L4'!$A:$E,COLUMN(B227),FALSE),
                    IFERROR(VLOOKUP($A228,WFD!$A:$E,COLUMN(B227),FALSE),
                        IFERROR(VLOOKUP($A228,ARDT!$A:$E,COLUMN(B227),FALSE),
                            IFERROR(VLOOKUP($A228,ARAMCO!$A:$E,COLUMN(B227),FALSE),
                                IFERROR(VLOOKUP($A228,HALLIBURTON!$A:$E,COLUMN(B227),FALSE),
                                    VLOOKUP($A228,Hal_Regional!$A:$E,COLUMN(B227),FALSE)
                                )
                            )
                        )
                    )
                )
            )
        )
    ),
    "Not Found"
)</f>
        <v>Not Found</v>
      </c>
      <c r="C228" s="60" t="str">
        <f t="shared" si="7"/>
        <v>Not Found</v>
      </c>
      <c r="D228" s="60" t="str">
        <f>IFERROR(
    IFERROR(VLOOKUP($A228,LSTK!$A:$E,COLUMN(D227)-1,FALSE),
        IFERROR(VLOOKUP($A228,UR!$A:$E,COLUMN(D227)-1,FALSE),
            IFERROR(VLOOKUP($A228,'L3'!$A:$E,COLUMN(D227)-1,FALSE),
                IFERROR(VLOOKUP($A228,'L4'!$A:$E,COLUMN(D227)-1,FALSE),
                    IFERROR(VLOOKUP($A228,WFD!$A:$E,COLUMN(D227)-1,FALSE),
                        IFERROR(VLOOKUP($A228,ARDT!$A:$E,COLUMN(D227)-1,FALSE),
                            IFERROR(VLOOKUP($A228,ARAMCO!$A:$E,COLUMN(D227)-1,FALSE),
                                IFERROR(VLOOKUP($A228,HALLIBURTON!$A:$E,COLUMN(D227)-1,FALSE),
                                    VLOOKUP($A228,Hal_Regional!$A:$E,COLUMN(D227)-1,FALSE)
                                )
                            )
                        )
                    )
                )
            )
        )
    ),
    "Not Found"
)</f>
        <v>Not Found</v>
      </c>
      <c r="E228" s="60" t="str">
        <f>IFERROR(
    IFERROR(VLOOKUP($A228,LSTK!$A:$E,COLUMN(E227)-1,FALSE),
        IFERROR(VLOOKUP($A228,UR!$A:$E,COLUMN(E227)-1,FALSE),
            IFERROR(VLOOKUP($A228,'L3'!$A:$E,COLUMN(E227)-1,FALSE),
                IFERROR(VLOOKUP($A228,'L4'!$A:$E,COLUMN(E227)-1,FALSE),
                    IFERROR(VLOOKUP($A228,WFD!$A:$E,COLUMN(E227)-1,FALSE),
                        IFERROR(VLOOKUP($A228,ARDT!$A:$E,COLUMN(E227)-1,FALSE),
                            IFERROR(VLOOKUP($A228,ARAMCO!$A:$E,COLUMN(E227)-1,FALSE),
                                IFERROR(VLOOKUP($A228,HALLIBURTON!$A:$E,COLUMN(E227)-1,FALSE),
                                    VLOOKUP($A228,Hal_Regional!$A:$E,COLUMN(E227)-1,FALSE)
                                )
                            )
                        )
                    )
                )
            )
        )
    ),
    "Not Found"
)</f>
        <v>Not Found</v>
      </c>
      <c r="F228" s="60" t="str">
        <f>IFERROR(
    IFERROR(VLOOKUP($A228,LSTK!$A:$E,COLUMN(F227)-1,FALSE),
        IFERROR(VLOOKUP($A228,UR!$A:$E,COLUMN(F227)-1,FALSE),
            IFERROR(VLOOKUP($A228,'L3'!$A:$E,COLUMN(F227)-1,FALSE),
                IFERROR(VLOOKUP($A228,'L4'!$A:$E,COLUMN(F227)-1,FALSE),
                    IFERROR(VLOOKUP($A228,WFD!$A:$E,COLUMN(F227)-1,FALSE),
                        IFERROR(VLOOKUP($A228,ARDT!$A:$E,COLUMN(F227)-1,FALSE),
                            IFERROR(VLOOKUP($A228,ARAMCO!$A:$E,COLUMN(F227)-1,FALSE),
                                IFERROR(VLOOKUP($A228,HALLIBURTON!$A:$E,COLUMN(F227)-1,FALSE),
                                    VLOOKUP($A228,Hal_Regional!$A:$E,COLUMN(F227)-1,FALSE)
                                )
                            )
                        )
                    )
                )
            )
        )
    ),
    "Not Found"
)</f>
        <v>Not Found</v>
      </c>
    </row>
    <row r="229" spans="2:6" x14ac:dyDescent="0.25">
      <c r="B229" s="60" t="str">
        <f>IFERROR(
    IFERROR(VLOOKUP($A229,LSTK!$A:$E,COLUMN(B228),FALSE),
        IFERROR(VLOOKUP($A229,UR!$A:$E,COLUMN(B228),FALSE),
            IFERROR(VLOOKUP($A229,'L3'!$A:$E,COLUMN(B228),FALSE),
                IFERROR(VLOOKUP($A229,'L4'!$A:$E,COLUMN(B228),FALSE),
                    IFERROR(VLOOKUP($A229,WFD!$A:$E,COLUMN(B228),FALSE),
                        IFERROR(VLOOKUP($A229,ARDT!$A:$E,COLUMN(B228),FALSE),
                            IFERROR(VLOOKUP($A229,ARAMCO!$A:$E,COLUMN(B228),FALSE),
                                IFERROR(VLOOKUP($A229,HALLIBURTON!$A:$E,COLUMN(B228),FALSE),
                                    VLOOKUP($A229,Hal_Regional!$A:$E,COLUMN(B228),FALSE)
                                )
                            )
                        )
                    )
                )
            )
        )
    ),
    "Not Found"
)</f>
        <v>Not Found</v>
      </c>
      <c r="C229" s="60" t="str">
        <f t="shared" si="7"/>
        <v>Not Found</v>
      </c>
      <c r="D229" s="60" t="str">
        <f>IFERROR(
    IFERROR(VLOOKUP($A229,LSTK!$A:$E,COLUMN(D228)-1,FALSE),
        IFERROR(VLOOKUP($A229,UR!$A:$E,COLUMN(D228)-1,FALSE),
            IFERROR(VLOOKUP($A229,'L3'!$A:$E,COLUMN(D228)-1,FALSE),
                IFERROR(VLOOKUP($A229,'L4'!$A:$E,COLUMN(D228)-1,FALSE),
                    IFERROR(VLOOKUP($A229,WFD!$A:$E,COLUMN(D228)-1,FALSE),
                        IFERROR(VLOOKUP($A229,ARDT!$A:$E,COLUMN(D228)-1,FALSE),
                            IFERROR(VLOOKUP($A229,ARAMCO!$A:$E,COLUMN(D228)-1,FALSE),
                                IFERROR(VLOOKUP($A229,HALLIBURTON!$A:$E,COLUMN(D228)-1,FALSE),
                                    VLOOKUP($A229,Hal_Regional!$A:$E,COLUMN(D228)-1,FALSE)
                                )
                            )
                        )
                    )
                )
            )
        )
    ),
    "Not Found"
)</f>
        <v>Not Found</v>
      </c>
      <c r="E229" s="60" t="str">
        <f>IFERROR(
    IFERROR(VLOOKUP($A229,LSTK!$A:$E,COLUMN(E228)-1,FALSE),
        IFERROR(VLOOKUP($A229,UR!$A:$E,COLUMN(E228)-1,FALSE),
            IFERROR(VLOOKUP($A229,'L3'!$A:$E,COLUMN(E228)-1,FALSE),
                IFERROR(VLOOKUP($A229,'L4'!$A:$E,COLUMN(E228)-1,FALSE),
                    IFERROR(VLOOKUP($A229,WFD!$A:$E,COLUMN(E228)-1,FALSE),
                        IFERROR(VLOOKUP($A229,ARDT!$A:$E,COLUMN(E228)-1,FALSE),
                            IFERROR(VLOOKUP($A229,ARAMCO!$A:$E,COLUMN(E228)-1,FALSE),
                                IFERROR(VLOOKUP($A229,HALLIBURTON!$A:$E,COLUMN(E228)-1,FALSE),
                                    VLOOKUP($A229,Hal_Regional!$A:$E,COLUMN(E228)-1,FALSE)
                                )
                            )
                        )
                    )
                )
            )
        )
    ),
    "Not Found"
)</f>
        <v>Not Found</v>
      </c>
      <c r="F229" s="60" t="str">
        <f>IFERROR(
    IFERROR(VLOOKUP($A229,LSTK!$A:$E,COLUMN(F228)-1,FALSE),
        IFERROR(VLOOKUP($A229,UR!$A:$E,COLUMN(F228)-1,FALSE),
            IFERROR(VLOOKUP($A229,'L3'!$A:$E,COLUMN(F228)-1,FALSE),
                IFERROR(VLOOKUP($A229,'L4'!$A:$E,COLUMN(F228)-1,FALSE),
                    IFERROR(VLOOKUP($A229,WFD!$A:$E,COLUMN(F228)-1,FALSE),
                        IFERROR(VLOOKUP($A229,ARDT!$A:$E,COLUMN(F228)-1,FALSE),
                            IFERROR(VLOOKUP($A229,ARAMCO!$A:$E,COLUMN(F228)-1,FALSE),
                                IFERROR(VLOOKUP($A229,HALLIBURTON!$A:$E,COLUMN(F228)-1,FALSE),
                                    VLOOKUP($A229,Hal_Regional!$A:$E,COLUMN(F228)-1,FALSE)
                                )
                            )
                        )
                    )
                )
            )
        )
    ),
    "Not Found"
)</f>
        <v>Not Found</v>
      </c>
    </row>
    <row r="230" spans="2:6" x14ac:dyDescent="0.25">
      <c r="B230" s="60" t="str">
        <f>IFERROR(
    IFERROR(VLOOKUP($A230,LSTK!$A:$E,COLUMN(B229),FALSE),
        IFERROR(VLOOKUP($A230,UR!$A:$E,COLUMN(B229),FALSE),
            IFERROR(VLOOKUP($A230,'L3'!$A:$E,COLUMN(B229),FALSE),
                IFERROR(VLOOKUP($A230,'L4'!$A:$E,COLUMN(B229),FALSE),
                    IFERROR(VLOOKUP($A230,WFD!$A:$E,COLUMN(B229),FALSE),
                        IFERROR(VLOOKUP($A230,ARDT!$A:$E,COLUMN(B229),FALSE),
                            IFERROR(VLOOKUP($A230,ARAMCO!$A:$E,COLUMN(B229),FALSE),
                                IFERROR(VLOOKUP($A230,HALLIBURTON!$A:$E,COLUMN(B229),FALSE),
                                    VLOOKUP($A230,Hal_Regional!$A:$E,COLUMN(B229),FALSE)
                                )
                            )
                        )
                    )
                )
            )
        )
    ),
    "Not Found"
)</f>
        <v>Not Found</v>
      </c>
      <c r="C230" s="60" t="str">
        <f t="shared" si="7"/>
        <v>Not Found</v>
      </c>
      <c r="D230" s="60" t="str">
        <f>IFERROR(
    IFERROR(VLOOKUP($A230,LSTK!$A:$E,COLUMN(D229)-1,FALSE),
        IFERROR(VLOOKUP($A230,UR!$A:$E,COLUMN(D229)-1,FALSE),
            IFERROR(VLOOKUP($A230,'L3'!$A:$E,COLUMN(D229)-1,FALSE),
                IFERROR(VLOOKUP($A230,'L4'!$A:$E,COLUMN(D229)-1,FALSE),
                    IFERROR(VLOOKUP($A230,WFD!$A:$E,COLUMN(D229)-1,FALSE),
                        IFERROR(VLOOKUP($A230,ARDT!$A:$E,COLUMN(D229)-1,FALSE),
                            IFERROR(VLOOKUP($A230,ARAMCO!$A:$E,COLUMN(D229)-1,FALSE),
                                IFERROR(VLOOKUP($A230,HALLIBURTON!$A:$E,COLUMN(D229)-1,FALSE),
                                    VLOOKUP($A230,Hal_Regional!$A:$E,COLUMN(D229)-1,FALSE)
                                )
                            )
                        )
                    )
                )
            )
        )
    ),
    "Not Found"
)</f>
        <v>Not Found</v>
      </c>
      <c r="E230" s="60" t="str">
        <f>IFERROR(
    IFERROR(VLOOKUP($A230,LSTK!$A:$E,COLUMN(E229)-1,FALSE),
        IFERROR(VLOOKUP($A230,UR!$A:$E,COLUMN(E229)-1,FALSE),
            IFERROR(VLOOKUP($A230,'L3'!$A:$E,COLUMN(E229)-1,FALSE),
                IFERROR(VLOOKUP($A230,'L4'!$A:$E,COLUMN(E229)-1,FALSE),
                    IFERROR(VLOOKUP($A230,WFD!$A:$E,COLUMN(E229)-1,FALSE),
                        IFERROR(VLOOKUP($A230,ARDT!$A:$E,COLUMN(E229)-1,FALSE),
                            IFERROR(VLOOKUP($A230,ARAMCO!$A:$E,COLUMN(E229)-1,FALSE),
                                IFERROR(VLOOKUP($A230,HALLIBURTON!$A:$E,COLUMN(E229)-1,FALSE),
                                    VLOOKUP($A230,Hal_Regional!$A:$E,COLUMN(E229)-1,FALSE)
                                )
                            )
                        )
                    )
                )
            )
        )
    ),
    "Not Found"
)</f>
        <v>Not Found</v>
      </c>
      <c r="F230" s="60" t="str">
        <f>IFERROR(
    IFERROR(VLOOKUP($A230,LSTK!$A:$E,COLUMN(F229)-1,FALSE),
        IFERROR(VLOOKUP($A230,UR!$A:$E,COLUMN(F229)-1,FALSE),
            IFERROR(VLOOKUP($A230,'L3'!$A:$E,COLUMN(F229)-1,FALSE),
                IFERROR(VLOOKUP($A230,'L4'!$A:$E,COLUMN(F229)-1,FALSE),
                    IFERROR(VLOOKUP($A230,WFD!$A:$E,COLUMN(F229)-1,FALSE),
                        IFERROR(VLOOKUP($A230,ARDT!$A:$E,COLUMN(F229)-1,FALSE),
                            IFERROR(VLOOKUP($A230,ARAMCO!$A:$E,COLUMN(F229)-1,FALSE),
                                IFERROR(VLOOKUP($A230,HALLIBURTON!$A:$E,COLUMN(F229)-1,FALSE),
                                    VLOOKUP($A230,Hal_Regional!$A:$E,COLUMN(F229)-1,FALSE)
                                )
                            )
                        )
                    )
                )
            )
        )
    ),
    "Not Found"
)</f>
        <v>Not Found</v>
      </c>
    </row>
    <row r="231" spans="2:6" x14ac:dyDescent="0.25">
      <c r="B231" s="60" t="str">
        <f>IFERROR(
    IFERROR(VLOOKUP($A231,LSTK!$A:$E,COLUMN(B230),FALSE),
        IFERROR(VLOOKUP($A231,UR!$A:$E,COLUMN(B230),FALSE),
            IFERROR(VLOOKUP($A231,'L3'!$A:$E,COLUMN(B230),FALSE),
                IFERROR(VLOOKUP($A231,'L4'!$A:$E,COLUMN(B230),FALSE),
                    IFERROR(VLOOKUP($A231,WFD!$A:$E,COLUMN(B230),FALSE),
                        IFERROR(VLOOKUP($A231,ARDT!$A:$E,COLUMN(B230),FALSE),
                            IFERROR(VLOOKUP($A231,ARAMCO!$A:$E,COLUMN(B230),FALSE),
                                IFERROR(VLOOKUP($A231,HALLIBURTON!$A:$E,COLUMN(B230),FALSE),
                                    VLOOKUP($A231,Hal_Regional!$A:$E,COLUMN(B230),FALSE)
                                )
                            )
                        )
                    )
                )
            )
        )
    ),
    "Not Found"
)</f>
        <v>Not Found</v>
      </c>
      <c r="C231" s="60" t="str">
        <f t="shared" si="7"/>
        <v>Not Found</v>
      </c>
      <c r="D231" s="60" t="str">
        <f>IFERROR(
    IFERROR(VLOOKUP($A231,LSTK!$A:$E,COLUMN(D230)-1,FALSE),
        IFERROR(VLOOKUP($A231,UR!$A:$E,COLUMN(D230)-1,FALSE),
            IFERROR(VLOOKUP($A231,'L3'!$A:$E,COLUMN(D230)-1,FALSE),
                IFERROR(VLOOKUP($A231,'L4'!$A:$E,COLUMN(D230)-1,FALSE),
                    IFERROR(VLOOKUP($A231,WFD!$A:$E,COLUMN(D230)-1,FALSE),
                        IFERROR(VLOOKUP($A231,ARDT!$A:$E,COLUMN(D230)-1,FALSE),
                            IFERROR(VLOOKUP($A231,ARAMCO!$A:$E,COLUMN(D230)-1,FALSE),
                                IFERROR(VLOOKUP($A231,HALLIBURTON!$A:$E,COLUMN(D230)-1,FALSE),
                                    VLOOKUP($A231,Hal_Regional!$A:$E,COLUMN(D230)-1,FALSE)
                                )
                            )
                        )
                    )
                )
            )
        )
    ),
    "Not Found"
)</f>
        <v>Not Found</v>
      </c>
      <c r="E231" s="60" t="str">
        <f>IFERROR(
    IFERROR(VLOOKUP($A231,LSTK!$A:$E,COLUMN(E230)-1,FALSE),
        IFERROR(VLOOKUP($A231,UR!$A:$E,COLUMN(E230)-1,FALSE),
            IFERROR(VLOOKUP($A231,'L3'!$A:$E,COLUMN(E230)-1,FALSE),
                IFERROR(VLOOKUP($A231,'L4'!$A:$E,COLUMN(E230)-1,FALSE),
                    IFERROR(VLOOKUP($A231,WFD!$A:$E,COLUMN(E230)-1,FALSE),
                        IFERROR(VLOOKUP($A231,ARDT!$A:$E,COLUMN(E230)-1,FALSE),
                            IFERROR(VLOOKUP($A231,ARAMCO!$A:$E,COLUMN(E230)-1,FALSE),
                                IFERROR(VLOOKUP($A231,HALLIBURTON!$A:$E,COLUMN(E230)-1,FALSE),
                                    VLOOKUP($A231,Hal_Regional!$A:$E,COLUMN(E230)-1,FALSE)
                                )
                            )
                        )
                    )
                )
            )
        )
    ),
    "Not Found"
)</f>
        <v>Not Found</v>
      </c>
      <c r="F231" s="60" t="str">
        <f>IFERROR(
    IFERROR(VLOOKUP($A231,LSTK!$A:$E,COLUMN(F230)-1,FALSE),
        IFERROR(VLOOKUP($A231,UR!$A:$E,COLUMN(F230)-1,FALSE),
            IFERROR(VLOOKUP($A231,'L3'!$A:$E,COLUMN(F230)-1,FALSE),
                IFERROR(VLOOKUP($A231,'L4'!$A:$E,COLUMN(F230)-1,FALSE),
                    IFERROR(VLOOKUP($A231,WFD!$A:$E,COLUMN(F230)-1,FALSE),
                        IFERROR(VLOOKUP($A231,ARDT!$A:$E,COLUMN(F230)-1,FALSE),
                            IFERROR(VLOOKUP($A231,ARAMCO!$A:$E,COLUMN(F230)-1,FALSE),
                                IFERROR(VLOOKUP($A231,HALLIBURTON!$A:$E,COLUMN(F230)-1,FALSE),
                                    VLOOKUP($A231,Hal_Regional!$A:$E,COLUMN(F230)-1,FALSE)
                                )
                            )
                        )
                    )
                )
            )
        )
    ),
    "Not Found"
)</f>
        <v>Not Found</v>
      </c>
    </row>
    <row r="232" spans="2:6" x14ac:dyDescent="0.25">
      <c r="B232" s="60" t="str">
        <f>IFERROR(
    IFERROR(VLOOKUP($A232,LSTK!$A:$E,COLUMN(B231),FALSE),
        IFERROR(VLOOKUP($A232,UR!$A:$E,COLUMN(B231),FALSE),
            IFERROR(VLOOKUP($A232,'L3'!$A:$E,COLUMN(B231),FALSE),
                IFERROR(VLOOKUP($A232,'L4'!$A:$E,COLUMN(B231),FALSE),
                    IFERROR(VLOOKUP($A232,WFD!$A:$E,COLUMN(B231),FALSE),
                        IFERROR(VLOOKUP($A232,ARDT!$A:$E,COLUMN(B231),FALSE),
                            IFERROR(VLOOKUP($A232,ARAMCO!$A:$E,COLUMN(B231),FALSE),
                                IFERROR(VLOOKUP($A232,HALLIBURTON!$A:$E,COLUMN(B231),FALSE),
                                    VLOOKUP($A232,Hal_Regional!$A:$E,COLUMN(B231),FALSE)
                                )
                            )
                        )
                    )
                )
            )
        )
    ),
    "Not Found"
)</f>
        <v>Not Found</v>
      </c>
      <c r="C232" s="60" t="str">
        <f t="shared" si="7"/>
        <v>Not Found</v>
      </c>
      <c r="D232" s="60" t="str">
        <f>IFERROR(
    IFERROR(VLOOKUP($A232,LSTK!$A:$E,COLUMN(D231)-1,FALSE),
        IFERROR(VLOOKUP($A232,UR!$A:$E,COLUMN(D231)-1,FALSE),
            IFERROR(VLOOKUP($A232,'L3'!$A:$E,COLUMN(D231)-1,FALSE),
                IFERROR(VLOOKUP($A232,'L4'!$A:$E,COLUMN(D231)-1,FALSE),
                    IFERROR(VLOOKUP($A232,WFD!$A:$E,COLUMN(D231)-1,FALSE),
                        IFERROR(VLOOKUP($A232,ARDT!$A:$E,COLUMN(D231)-1,FALSE),
                            IFERROR(VLOOKUP($A232,ARAMCO!$A:$E,COLUMN(D231)-1,FALSE),
                                IFERROR(VLOOKUP($A232,HALLIBURTON!$A:$E,COLUMN(D231)-1,FALSE),
                                    VLOOKUP($A232,Hal_Regional!$A:$E,COLUMN(D231)-1,FALSE)
                                )
                            )
                        )
                    )
                )
            )
        )
    ),
    "Not Found"
)</f>
        <v>Not Found</v>
      </c>
      <c r="E232" s="60" t="str">
        <f>IFERROR(
    IFERROR(VLOOKUP($A232,LSTK!$A:$E,COLUMN(E231)-1,FALSE),
        IFERROR(VLOOKUP($A232,UR!$A:$E,COLUMN(E231)-1,FALSE),
            IFERROR(VLOOKUP($A232,'L3'!$A:$E,COLUMN(E231)-1,FALSE),
                IFERROR(VLOOKUP($A232,'L4'!$A:$E,COLUMN(E231)-1,FALSE),
                    IFERROR(VLOOKUP($A232,WFD!$A:$E,COLUMN(E231)-1,FALSE),
                        IFERROR(VLOOKUP($A232,ARDT!$A:$E,COLUMN(E231)-1,FALSE),
                            IFERROR(VLOOKUP($A232,ARAMCO!$A:$E,COLUMN(E231)-1,FALSE),
                                IFERROR(VLOOKUP($A232,HALLIBURTON!$A:$E,COLUMN(E231)-1,FALSE),
                                    VLOOKUP($A232,Hal_Regional!$A:$E,COLUMN(E231)-1,FALSE)
                                )
                            )
                        )
                    )
                )
            )
        )
    ),
    "Not Found"
)</f>
        <v>Not Found</v>
      </c>
      <c r="F232" s="60" t="str">
        <f>IFERROR(
    IFERROR(VLOOKUP($A232,LSTK!$A:$E,COLUMN(F231)-1,FALSE),
        IFERROR(VLOOKUP($A232,UR!$A:$E,COLUMN(F231)-1,FALSE),
            IFERROR(VLOOKUP($A232,'L3'!$A:$E,COLUMN(F231)-1,FALSE),
                IFERROR(VLOOKUP($A232,'L4'!$A:$E,COLUMN(F231)-1,FALSE),
                    IFERROR(VLOOKUP($A232,WFD!$A:$E,COLUMN(F231)-1,FALSE),
                        IFERROR(VLOOKUP($A232,ARDT!$A:$E,COLUMN(F231)-1,FALSE),
                            IFERROR(VLOOKUP($A232,ARAMCO!$A:$E,COLUMN(F231)-1,FALSE),
                                IFERROR(VLOOKUP($A232,HALLIBURTON!$A:$E,COLUMN(F231)-1,FALSE),
                                    VLOOKUP($A232,Hal_Regional!$A:$E,COLUMN(F231)-1,FALSE)
                                )
                            )
                        )
                    )
                )
            )
        )
    ),
    "Not Found"
)</f>
        <v>Not Found</v>
      </c>
    </row>
    <row r="233" spans="2:6" x14ac:dyDescent="0.25">
      <c r="B233" s="60" t="str">
        <f>IFERROR(
    IFERROR(VLOOKUP($A233,LSTK!$A:$E,COLUMN(B232),FALSE),
        IFERROR(VLOOKUP($A233,UR!$A:$E,COLUMN(B232),FALSE),
            IFERROR(VLOOKUP($A233,'L3'!$A:$E,COLUMN(B232),FALSE),
                IFERROR(VLOOKUP($A233,'L4'!$A:$E,COLUMN(B232),FALSE),
                    IFERROR(VLOOKUP($A233,WFD!$A:$E,COLUMN(B232),FALSE),
                        IFERROR(VLOOKUP($A233,ARDT!$A:$E,COLUMN(B232),FALSE),
                            IFERROR(VLOOKUP($A233,ARAMCO!$A:$E,COLUMN(B232),FALSE),
                                IFERROR(VLOOKUP($A233,HALLIBURTON!$A:$E,COLUMN(B232),FALSE),
                                    VLOOKUP($A233,Hal_Regional!$A:$E,COLUMN(B232),FALSE)
                                )
                            )
                        )
                    )
                )
            )
        )
    ),
    "Not Found"
)</f>
        <v>Not Found</v>
      </c>
      <c r="C233" s="60" t="str">
        <f t="shared" si="7"/>
        <v>Not Found</v>
      </c>
      <c r="D233" s="60" t="str">
        <f>IFERROR(
    IFERROR(VLOOKUP($A233,LSTK!$A:$E,COLUMN(D232)-1,FALSE),
        IFERROR(VLOOKUP($A233,UR!$A:$E,COLUMN(D232)-1,FALSE),
            IFERROR(VLOOKUP($A233,'L3'!$A:$E,COLUMN(D232)-1,FALSE),
                IFERROR(VLOOKUP($A233,'L4'!$A:$E,COLUMN(D232)-1,FALSE),
                    IFERROR(VLOOKUP($A233,WFD!$A:$E,COLUMN(D232)-1,FALSE),
                        IFERROR(VLOOKUP($A233,ARDT!$A:$E,COLUMN(D232)-1,FALSE),
                            IFERROR(VLOOKUP($A233,ARAMCO!$A:$E,COLUMN(D232)-1,FALSE),
                                IFERROR(VLOOKUP($A233,HALLIBURTON!$A:$E,COLUMN(D232)-1,FALSE),
                                    VLOOKUP($A233,Hal_Regional!$A:$E,COLUMN(D232)-1,FALSE)
                                )
                            )
                        )
                    )
                )
            )
        )
    ),
    "Not Found"
)</f>
        <v>Not Found</v>
      </c>
      <c r="E233" s="60" t="str">
        <f>IFERROR(
    IFERROR(VLOOKUP($A233,LSTK!$A:$E,COLUMN(E232)-1,FALSE),
        IFERROR(VLOOKUP($A233,UR!$A:$E,COLUMN(E232)-1,FALSE),
            IFERROR(VLOOKUP($A233,'L3'!$A:$E,COLUMN(E232)-1,FALSE),
                IFERROR(VLOOKUP($A233,'L4'!$A:$E,COLUMN(E232)-1,FALSE),
                    IFERROR(VLOOKUP($A233,WFD!$A:$E,COLUMN(E232)-1,FALSE),
                        IFERROR(VLOOKUP($A233,ARDT!$A:$E,COLUMN(E232)-1,FALSE),
                            IFERROR(VLOOKUP($A233,ARAMCO!$A:$E,COLUMN(E232)-1,FALSE),
                                IFERROR(VLOOKUP($A233,HALLIBURTON!$A:$E,COLUMN(E232)-1,FALSE),
                                    VLOOKUP($A233,Hal_Regional!$A:$E,COLUMN(E232)-1,FALSE)
                                )
                            )
                        )
                    )
                )
            )
        )
    ),
    "Not Found"
)</f>
        <v>Not Found</v>
      </c>
      <c r="F233" s="60" t="str">
        <f>IFERROR(
    IFERROR(VLOOKUP($A233,LSTK!$A:$E,COLUMN(F232)-1,FALSE),
        IFERROR(VLOOKUP($A233,UR!$A:$E,COLUMN(F232)-1,FALSE),
            IFERROR(VLOOKUP($A233,'L3'!$A:$E,COLUMN(F232)-1,FALSE),
                IFERROR(VLOOKUP($A233,'L4'!$A:$E,COLUMN(F232)-1,FALSE),
                    IFERROR(VLOOKUP($A233,WFD!$A:$E,COLUMN(F232)-1,FALSE),
                        IFERROR(VLOOKUP($A233,ARDT!$A:$E,COLUMN(F232)-1,FALSE),
                            IFERROR(VLOOKUP($A233,ARAMCO!$A:$E,COLUMN(F232)-1,FALSE),
                                IFERROR(VLOOKUP($A233,HALLIBURTON!$A:$E,COLUMN(F232)-1,FALSE),
                                    VLOOKUP($A233,Hal_Regional!$A:$E,COLUMN(F232)-1,FALSE)
                                )
                            )
                        )
                    )
                )
            )
        )
    ),
    "Not Found"
)</f>
        <v>Not Found</v>
      </c>
    </row>
    <row r="234" spans="2:6" x14ac:dyDescent="0.25">
      <c r="B234" s="60" t="str">
        <f>IFERROR(
    IFERROR(VLOOKUP($A234,LSTK!$A:$E,COLUMN(B233),FALSE),
        IFERROR(VLOOKUP($A234,UR!$A:$E,COLUMN(B233),FALSE),
            IFERROR(VLOOKUP($A234,'L3'!$A:$E,COLUMN(B233),FALSE),
                IFERROR(VLOOKUP($A234,'L4'!$A:$E,COLUMN(B233),FALSE),
                    IFERROR(VLOOKUP($A234,WFD!$A:$E,COLUMN(B233),FALSE),
                        IFERROR(VLOOKUP($A234,ARDT!$A:$E,COLUMN(B233),FALSE),
                            IFERROR(VLOOKUP($A234,ARAMCO!$A:$E,COLUMN(B233),FALSE),
                                IFERROR(VLOOKUP($A234,HALLIBURTON!$A:$E,COLUMN(B233),FALSE),
                                    VLOOKUP($A234,Hal_Regional!$A:$E,COLUMN(B233),FALSE)
                                )
                            )
                        )
                    )
                )
            )
        )
    ),
    "Not Found"
)</f>
        <v>Not Found</v>
      </c>
      <c r="C234" s="60" t="str">
        <f t="shared" si="7"/>
        <v>Not Found</v>
      </c>
      <c r="D234" s="60" t="str">
        <f>IFERROR(
    IFERROR(VLOOKUP($A234,LSTK!$A:$E,COLUMN(D233)-1,FALSE),
        IFERROR(VLOOKUP($A234,UR!$A:$E,COLUMN(D233)-1,FALSE),
            IFERROR(VLOOKUP($A234,'L3'!$A:$E,COLUMN(D233)-1,FALSE),
                IFERROR(VLOOKUP($A234,'L4'!$A:$E,COLUMN(D233)-1,FALSE),
                    IFERROR(VLOOKUP($A234,WFD!$A:$E,COLUMN(D233)-1,FALSE),
                        IFERROR(VLOOKUP($A234,ARDT!$A:$E,COLUMN(D233)-1,FALSE),
                            IFERROR(VLOOKUP($A234,ARAMCO!$A:$E,COLUMN(D233)-1,FALSE),
                                IFERROR(VLOOKUP($A234,HALLIBURTON!$A:$E,COLUMN(D233)-1,FALSE),
                                    VLOOKUP($A234,Hal_Regional!$A:$E,COLUMN(D233)-1,FALSE)
                                )
                            )
                        )
                    )
                )
            )
        )
    ),
    "Not Found"
)</f>
        <v>Not Found</v>
      </c>
      <c r="E234" s="60" t="str">
        <f>IFERROR(
    IFERROR(VLOOKUP($A234,LSTK!$A:$E,COLUMN(E233)-1,FALSE),
        IFERROR(VLOOKUP($A234,UR!$A:$E,COLUMN(E233)-1,FALSE),
            IFERROR(VLOOKUP($A234,'L3'!$A:$E,COLUMN(E233)-1,FALSE),
                IFERROR(VLOOKUP($A234,'L4'!$A:$E,COLUMN(E233)-1,FALSE),
                    IFERROR(VLOOKUP($A234,WFD!$A:$E,COLUMN(E233)-1,FALSE),
                        IFERROR(VLOOKUP($A234,ARDT!$A:$E,COLUMN(E233)-1,FALSE),
                            IFERROR(VLOOKUP($A234,ARAMCO!$A:$E,COLUMN(E233)-1,FALSE),
                                IFERROR(VLOOKUP($A234,HALLIBURTON!$A:$E,COLUMN(E233)-1,FALSE),
                                    VLOOKUP($A234,Hal_Regional!$A:$E,COLUMN(E233)-1,FALSE)
                                )
                            )
                        )
                    )
                )
            )
        )
    ),
    "Not Found"
)</f>
        <v>Not Found</v>
      </c>
      <c r="F234" s="60" t="str">
        <f>IFERROR(
    IFERROR(VLOOKUP($A234,LSTK!$A:$E,COLUMN(F233)-1,FALSE),
        IFERROR(VLOOKUP($A234,UR!$A:$E,COLUMN(F233)-1,FALSE),
            IFERROR(VLOOKUP($A234,'L3'!$A:$E,COLUMN(F233)-1,FALSE),
                IFERROR(VLOOKUP($A234,'L4'!$A:$E,COLUMN(F233)-1,FALSE),
                    IFERROR(VLOOKUP($A234,WFD!$A:$E,COLUMN(F233)-1,FALSE),
                        IFERROR(VLOOKUP($A234,ARDT!$A:$E,COLUMN(F233)-1,FALSE),
                            IFERROR(VLOOKUP($A234,ARAMCO!$A:$E,COLUMN(F233)-1,FALSE),
                                IFERROR(VLOOKUP($A234,HALLIBURTON!$A:$E,COLUMN(F233)-1,FALSE),
                                    VLOOKUP($A234,Hal_Regional!$A:$E,COLUMN(F233)-1,FALSE)
                                )
                            )
                        )
                    )
                )
            )
        )
    ),
    "Not Found"
)</f>
        <v>Not Found</v>
      </c>
    </row>
    <row r="235" spans="2:6" x14ac:dyDescent="0.25">
      <c r="B235" s="60" t="str">
        <f>IFERROR(
    IFERROR(VLOOKUP($A235,LSTK!$A:$E,COLUMN(B234),FALSE),
        IFERROR(VLOOKUP($A235,UR!$A:$E,COLUMN(B234),FALSE),
            IFERROR(VLOOKUP($A235,'L3'!$A:$E,COLUMN(B234),FALSE),
                IFERROR(VLOOKUP($A235,'L4'!$A:$E,COLUMN(B234),FALSE),
                    IFERROR(VLOOKUP($A235,WFD!$A:$E,COLUMN(B234),FALSE),
                        IFERROR(VLOOKUP($A235,ARDT!$A:$E,COLUMN(B234),FALSE),
                            IFERROR(VLOOKUP($A235,ARAMCO!$A:$E,COLUMN(B234),FALSE),
                                IFERROR(VLOOKUP($A235,HALLIBURTON!$A:$E,COLUMN(B234),FALSE),
                                    VLOOKUP($A235,Hal_Regional!$A:$E,COLUMN(B234),FALSE)
                                )
                            )
                        )
                    )
                )
            )
        )
    ),
    "Not Found"
)</f>
        <v>Not Found</v>
      </c>
      <c r="C235" s="60" t="str">
        <f t="shared" si="7"/>
        <v>Not Found</v>
      </c>
      <c r="D235" s="60" t="str">
        <f>IFERROR(
    IFERROR(VLOOKUP($A235,LSTK!$A:$E,COLUMN(D234)-1,FALSE),
        IFERROR(VLOOKUP($A235,UR!$A:$E,COLUMN(D234)-1,FALSE),
            IFERROR(VLOOKUP($A235,'L3'!$A:$E,COLUMN(D234)-1,FALSE),
                IFERROR(VLOOKUP($A235,'L4'!$A:$E,COLUMN(D234)-1,FALSE),
                    IFERROR(VLOOKUP($A235,WFD!$A:$E,COLUMN(D234)-1,FALSE),
                        IFERROR(VLOOKUP($A235,ARDT!$A:$E,COLUMN(D234)-1,FALSE),
                            IFERROR(VLOOKUP($A235,ARAMCO!$A:$E,COLUMN(D234)-1,FALSE),
                                IFERROR(VLOOKUP($A235,HALLIBURTON!$A:$E,COLUMN(D234)-1,FALSE),
                                    VLOOKUP($A235,Hal_Regional!$A:$E,COLUMN(D234)-1,FALSE)
                                )
                            )
                        )
                    )
                )
            )
        )
    ),
    "Not Found"
)</f>
        <v>Not Found</v>
      </c>
      <c r="E235" s="60" t="str">
        <f>IFERROR(
    IFERROR(VLOOKUP($A235,LSTK!$A:$E,COLUMN(E234)-1,FALSE),
        IFERROR(VLOOKUP($A235,UR!$A:$E,COLUMN(E234)-1,FALSE),
            IFERROR(VLOOKUP($A235,'L3'!$A:$E,COLUMN(E234)-1,FALSE),
                IFERROR(VLOOKUP($A235,'L4'!$A:$E,COLUMN(E234)-1,FALSE),
                    IFERROR(VLOOKUP($A235,WFD!$A:$E,COLUMN(E234)-1,FALSE),
                        IFERROR(VLOOKUP($A235,ARDT!$A:$E,COLUMN(E234)-1,FALSE),
                            IFERROR(VLOOKUP($A235,ARAMCO!$A:$E,COLUMN(E234)-1,FALSE),
                                IFERROR(VLOOKUP($A235,HALLIBURTON!$A:$E,COLUMN(E234)-1,FALSE),
                                    VLOOKUP($A235,Hal_Regional!$A:$E,COLUMN(E234)-1,FALSE)
                                )
                            )
                        )
                    )
                )
            )
        )
    ),
    "Not Found"
)</f>
        <v>Not Found</v>
      </c>
      <c r="F235" s="60" t="str">
        <f>IFERROR(
    IFERROR(VLOOKUP($A235,LSTK!$A:$E,COLUMN(F234)-1,FALSE),
        IFERROR(VLOOKUP($A235,UR!$A:$E,COLUMN(F234)-1,FALSE),
            IFERROR(VLOOKUP($A235,'L3'!$A:$E,COLUMN(F234)-1,FALSE),
                IFERROR(VLOOKUP($A235,'L4'!$A:$E,COLUMN(F234)-1,FALSE),
                    IFERROR(VLOOKUP($A235,WFD!$A:$E,COLUMN(F234)-1,FALSE),
                        IFERROR(VLOOKUP($A235,ARDT!$A:$E,COLUMN(F234)-1,FALSE),
                            IFERROR(VLOOKUP($A235,ARAMCO!$A:$E,COLUMN(F234)-1,FALSE),
                                IFERROR(VLOOKUP($A235,HALLIBURTON!$A:$E,COLUMN(F234)-1,FALSE),
                                    VLOOKUP($A235,Hal_Regional!$A:$E,COLUMN(F234)-1,FALSE)
                                )
                            )
                        )
                    )
                )
            )
        )
    ),
    "Not Found"
)</f>
        <v>Not Found</v>
      </c>
    </row>
    <row r="236" spans="2:6" x14ac:dyDescent="0.25">
      <c r="B236" s="60" t="str">
        <f>IFERROR(
    IFERROR(VLOOKUP($A236,LSTK!$A:$E,COLUMN(B235),FALSE),
        IFERROR(VLOOKUP($A236,UR!$A:$E,COLUMN(B235),FALSE),
            IFERROR(VLOOKUP($A236,'L3'!$A:$E,COLUMN(B235),FALSE),
                IFERROR(VLOOKUP($A236,'L4'!$A:$E,COLUMN(B235),FALSE),
                    IFERROR(VLOOKUP($A236,WFD!$A:$E,COLUMN(B235),FALSE),
                        IFERROR(VLOOKUP($A236,ARDT!$A:$E,COLUMN(B235),FALSE),
                            IFERROR(VLOOKUP($A236,ARAMCO!$A:$E,COLUMN(B235),FALSE),
                                IFERROR(VLOOKUP($A236,HALLIBURTON!$A:$E,COLUMN(B235),FALSE),
                                    VLOOKUP($A236,Hal_Regional!$A:$E,COLUMN(B235),FALSE)
                                )
                            )
                        )
                    )
                )
            )
        )
    ),
    "Not Found"
)</f>
        <v>Not Found</v>
      </c>
      <c r="C236" s="60" t="str">
        <f t="shared" si="7"/>
        <v>Not Found</v>
      </c>
      <c r="D236" s="60" t="str">
        <f>IFERROR(
    IFERROR(VLOOKUP($A236,LSTK!$A:$E,COLUMN(D235)-1,FALSE),
        IFERROR(VLOOKUP($A236,UR!$A:$E,COLUMN(D235)-1,FALSE),
            IFERROR(VLOOKUP($A236,'L3'!$A:$E,COLUMN(D235)-1,FALSE),
                IFERROR(VLOOKUP($A236,'L4'!$A:$E,COLUMN(D235)-1,FALSE),
                    IFERROR(VLOOKUP($A236,WFD!$A:$E,COLUMN(D235)-1,FALSE),
                        IFERROR(VLOOKUP($A236,ARDT!$A:$E,COLUMN(D235)-1,FALSE),
                            IFERROR(VLOOKUP($A236,ARAMCO!$A:$E,COLUMN(D235)-1,FALSE),
                                IFERROR(VLOOKUP($A236,HALLIBURTON!$A:$E,COLUMN(D235)-1,FALSE),
                                    VLOOKUP($A236,Hal_Regional!$A:$E,COLUMN(D235)-1,FALSE)
                                )
                            )
                        )
                    )
                )
            )
        )
    ),
    "Not Found"
)</f>
        <v>Not Found</v>
      </c>
      <c r="E236" s="60" t="str">
        <f>IFERROR(
    IFERROR(VLOOKUP($A236,LSTK!$A:$E,COLUMN(E235)-1,FALSE),
        IFERROR(VLOOKUP($A236,UR!$A:$E,COLUMN(E235)-1,FALSE),
            IFERROR(VLOOKUP($A236,'L3'!$A:$E,COLUMN(E235)-1,FALSE),
                IFERROR(VLOOKUP($A236,'L4'!$A:$E,COLUMN(E235)-1,FALSE),
                    IFERROR(VLOOKUP($A236,WFD!$A:$E,COLUMN(E235)-1,FALSE),
                        IFERROR(VLOOKUP($A236,ARDT!$A:$E,COLUMN(E235)-1,FALSE),
                            IFERROR(VLOOKUP($A236,ARAMCO!$A:$E,COLUMN(E235)-1,FALSE),
                                IFERROR(VLOOKUP($A236,HALLIBURTON!$A:$E,COLUMN(E235)-1,FALSE),
                                    VLOOKUP($A236,Hal_Regional!$A:$E,COLUMN(E235)-1,FALSE)
                                )
                            )
                        )
                    )
                )
            )
        )
    ),
    "Not Found"
)</f>
        <v>Not Found</v>
      </c>
      <c r="F236" s="60" t="str">
        <f>IFERROR(
    IFERROR(VLOOKUP($A236,LSTK!$A:$E,COLUMN(F235)-1,FALSE),
        IFERROR(VLOOKUP($A236,UR!$A:$E,COLUMN(F235)-1,FALSE),
            IFERROR(VLOOKUP($A236,'L3'!$A:$E,COLUMN(F235)-1,FALSE),
                IFERROR(VLOOKUP($A236,'L4'!$A:$E,COLUMN(F235)-1,FALSE),
                    IFERROR(VLOOKUP($A236,WFD!$A:$E,COLUMN(F235)-1,FALSE),
                        IFERROR(VLOOKUP($A236,ARDT!$A:$E,COLUMN(F235)-1,FALSE),
                            IFERROR(VLOOKUP($A236,ARAMCO!$A:$E,COLUMN(F235)-1,FALSE),
                                IFERROR(VLOOKUP($A236,HALLIBURTON!$A:$E,COLUMN(F235)-1,FALSE),
                                    VLOOKUP($A236,Hal_Regional!$A:$E,COLUMN(F235)-1,FALSE)
                                )
                            )
                        )
                    )
                )
            )
        )
    ),
    "Not Found"
)</f>
        <v>Not Found</v>
      </c>
    </row>
    <row r="237" spans="2:6" x14ac:dyDescent="0.25">
      <c r="B237" s="60" t="str">
        <f>IFERROR(
    IFERROR(VLOOKUP($A237,LSTK!$A:$E,COLUMN(B236),FALSE),
        IFERROR(VLOOKUP($A237,UR!$A:$E,COLUMN(B236),FALSE),
            IFERROR(VLOOKUP($A237,'L3'!$A:$E,COLUMN(B236),FALSE),
                IFERROR(VLOOKUP($A237,'L4'!$A:$E,COLUMN(B236),FALSE),
                    IFERROR(VLOOKUP($A237,WFD!$A:$E,COLUMN(B236),FALSE),
                        IFERROR(VLOOKUP($A237,ARDT!$A:$E,COLUMN(B236),FALSE),
                            IFERROR(VLOOKUP($A237,ARAMCO!$A:$E,COLUMN(B236),FALSE),
                                IFERROR(VLOOKUP($A237,HALLIBURTON!$A:$E,COLUMN(B236),FALSE),
                                    VLOOKUP($A237,Hal_Regional!$A:$E,COLUMN(B236),FALSE)
                                )
                            )
                        )
                    )
                )
            )
        )
    ),
    "Not Found"
)</f>
        <v>Not Found</v>
      </c>
      <c r="C237" s="60" t="str">
        <f t="shared" si="7"/>
        <v>Not Found</v>
      </c>
      <c r="D237" s="60" t="str">
        <f>IFERROR(
    IFERROR(VLOOKUP($A237,LSTK!$A:$E,COLUMN(D236)-1,FALSE),
        IFERROR(VLOOKUP($A237,UR!$A:$E,COLUMN(D236)-1,FALSE),
            IFERROR(VLOOKUP($A237,'L3'!$A:$E,COLUMN(D236)-1,FALSE),
                IFERROR(VLOOKUP($A237,'L4'!$A:$E,COLUMN(D236)-1,FALSE),
                    IFERROR(VLOOKUP($A237,WFD!$A:$E,COLUMN(D236)-1,FALSE),
                        IFERROR(VLOOKUP($A237,ARDT!$A:$E,COLUMN(D236)-1,FALSE),
                            IFERROR(VLOOKUP($A237,ARAMCO!$A:$E,COLUMN(D236)-1,FALSE),
                                IFERROR(VLOOKUP($A237,HALLIBURTON!$A:$E,COLUMN(D236)-1,FALSE),
                                    VLOOKUP($A237,Hal_Regional!$A:$E,COLUMN(D236)-1,FALSE)
                                )
                            )
                        )
                    )
                )
            )
        )
    ),
    "Not Found"
)</f>
        <v>Not Found</v>
      </c>
      <c r="E237" s="60" t="str">
        <f>IFERROR(
    IFERROR(VLOOKUP($A237,LSTK!$A:$E,COLUMN(E236)-1,FALSE),
        IFERROR(VLOOKUP($A237,UR!$A:$E,COLUMN(E236)-1,FALSE),
            IFERROR(VLOOKUP($A237,'L3'!$A:$E,COLUMN(E236)-1,FALSE),
                IFERROR(VLOOKUP($A237,'L4'!$A:$E,COLUMN(E236)-1,FALSE),
                    IFERROR(VLOOKUP($A237,WFD!$A:$E,COLUMN(E236)-1,FALSE),
                        IFERROR(VLOOKUP($A237,ARDT!$A:$E,COLUMN(E236)-1,FALSE),
                            IFERROR(VLOOKUP($A237,ARAMCO!$A:$E,COLUMN(E236)-1,FALSE),
                                IFERROR(VLOOKUP($A237,HALLIBURTON!$A:$E,COLUMN(E236)-1,FALSE),
                                    VLOOKUP($A237,Hal_Regional!$A:$E,COLUMN(E236)-1,FALSE)
                                )
                            )
                        )
                    )
                )
            )
        )
    ),
    "Not Found"
)</f>
        <v>Not Found</v>
      </c>
      <c r="F237" s="60" t="str">
        <f>IFERROR(
    IFERROR(VLOOKUP($A237,LSTK!$A:$E,COLUMN(F236)-1,FALSE),
        IFERROR(VLOOKUP($A237,UR!$A:$E,COLUMN(F236)-1,FALSE),
            IFERROR(VLOOKUP($A237,'L3'!$A:$E,COLUMN(F236)-1,FALSE),
                IFERROR(VLOOKUP($A237,'L4'!$A:$E,COLUMN(F236)-1,FALSE),
                    IFERROR(VLOOKUP($A237,WFD!$A:$E,COLUMN(F236)-1,FALSE),
                        IFERROR(VLOOKUP($A237,ARDT!$A:$E,COLUMN(F236)-1,FALSE),
                            IFERROR(VLOOKUP($A237,ARAMCO!$A:$E,COLUMN(F236)-1,FALSE),
                                IFERROR(VLOOKUP($A237,HALLIBURTON!$A:$E,COLUMN(F236)-1,FALSE),
                                    VLOOKUP($A237,Hal_Regional!$A:$E,COLUMN(F236)-1,FALSE)
                                )
                            )
                        )
                    )
                )
            )
        )
    ),
    "Not Found"
)</f>
        <v>Not Found</v>
      </c>
    </row>
    <row r="238" spans="2:6" x14ac:dyDescent="0.25">
      <c r="B238" s="60" t="str">
        <f>IFERROR(
    IFERROR(VLOOKUP($A238,LSTK!$A:$E,COLUMN(B237),FALSE),
        IFERROR(VLOOKUP($A238,UR!$A:$E,COLUMN(B237),FALSE),
            IFERROR(VLOOKUP($A238,'L3'!$A:$E,COLUMN(B237),FALSE),
                IFERROR(VLOOKUP($A238,'L4'!$A:$E,COLUMN(B237),FALSE),
                    IFERROR(VLOOKUP($A238,WFD!$A:$E,COLUMN(B237),FALSE),
                        IFERROR(VLOOKUP($A238,ARDT!$A:$E,COLUMN(B237),FALSE),
                            IFERROR(VLOOKUP($A238,ARAMCO!$A:$E,COLUMN(B237),FALSE),
                                IFERROR(VLOOKUP($A238,HALLIBURTON!$A:$E,COLUMN(B237),FALSE),
                                    VLOOKUP($A238,Hal_Regional!$A:$E,COLUMN(B237),FALSE)
                                )
                            )
                        )
                    )
                )
            )
        )
    ),
    "Not Found"
)</f>
        <v>Not Found</v>
      </c>
      <c r="C238" s="60" t="str">
        <f t="shared" si="7"/>
        <v>Not Found</v>
      </c>
      <c r="D238" s="60" t="str">
        <f>IFERROR(
    IFERROR(VLOOKUP($A238,LSTK!$A:$E,COLUMN(D237)-1,FALSE),
        IFERROR(VLOOKUP($A238,UR!$A:$E,COLUMN(D237)-1,FALSE),
            IFERROR(VLOOKUP($A238,'L3'!$A:$E,COLUMN(D237)-1,FALSE),
                IFERROR(VLOOKUP($A238,'L4'!$A:$E,COLUMN(D237)-1,FALSE),
                    IFERROR(VLOOKUP($A238,WFD!$A:$E,COLUMN(D237)-1,FALSE),
                        IFERROR(VLOOKUP($A238,ARDT!$A:$E,COLUMN(D237)-1,FALSE),
                            IFERROR(VLOOKUP($A238,ARAMCO!$A:$E,COLUMN(D237)-1,FALSE),
                                IFERROR(VLOOKUP($A238,HALLIBURTON!$A:$E,COLUMN(D237)-1,FALSE),
                                    VLOOKUP($A238,Hal_Regional!$A:$E,COLUMN(D237)-1,FALSE)
                                )
                            )
                        )
                    )
                )
            )
        )
    ),
    "Not Found"
)</f>
        <v>Not Found</v>
      </c>
      <c r="E238" s="60" t="str">
        <f>IFERROR(
    IFERROR(VLOOKUP($A238,LSTK!$A:$E,COLUMN(E237)-1,FALSE),
        IFERROR(VLOOKUP($A238,UR!$A:$E,COLUMN(E237)-1,FALSE),
            IFERROR(VLOOKUP($A238,'L3'!$A:$E,COLUMN(E237)-1,FALSE),
                IFERROR(VLOOKUP($A238,'L4'!$A:$E,COLUMN(E237)-1,FALSE),
                    IFERROR(VLOOKUP($A238,WFD!$A:$E,COLUMN(E237)-1,FALSE),
                        IFERROR(VLOOKUP($A238,ARDT!$A:$E,COLUMN(E237)-1,FALSE),
                            IFERROR(VLOOKUP($A238,ARAMCO!$A:$E,COLUMN(E237)-1,FALSE),
                                IFERROR(VLOOKUP($A238,HALLIBURTON!$A:$E,COLUMN(E237)-1,FALSE),
                                    VLOOKUP($A238,Hal_Regional!$A:$E,COLUMN(E237)-1,FALSE)
                                )
                            )
                        )
                    )
                )
            )
        )
    ),
    "Not Found"
)</f>
        <v>Not Found</v>
      </c>
      <c r="F238" s="60" t="str">
        <f>IFERROR(
    IFERROR(VLOOKUP($A238,LSTK!$A:$E,COLUMN(F237)-1,FALSE),
        IFERROR(VLOOKUP($A238,UR!$A:$E,COLUMN(F237)-1,FALSE),
            IFERROR(VLOOKUP($A238,'L3'!$A:$E,COLUMN(F237)-1,FALSE),
                IFERROR(VLOOKUP($A238,'L4'!$A:$E,COLUMN(F237)-1,FALSE),
                    IFERROR(VLOOKUP($A238,WFD!$A:$E,COLUMN(F237)-1,FALSE),
                        IFERROR(VLOOKUP($A238,ARDT!$A:$E,COLUMN(F237)-1,FALSE),
                            IFERROR(VLOOKUP($A238,ARAMCO!$A:$E,COLUMN(F237)-1,FALSE),
                                IFERROR(VLOOKUP($A238,HALLIBURTON!$A:$E,COLUMN(F237)-1,FALSE),
                                    VLOOKUP($A238,Hal_Regional!$A:$E,COLUMN(F237)-1,FALSE)
                                )
                            )
                        )
                    )
                )
            )
        )
    ),
    "Not Found"
)</f>
        <v>Not Found</v>
      </c>
    </row>
    <row r="239" spans="2:6" x14ac:dyDescent="0.25">
      <c r="B239" s="60" t="str">
        <f>IFERROR(
    IFERROR(VLOOKUP($A239,LSTK!$A:$E,COLUMN(B238),FALSE),
        IFERROR(VLOOKUP($A239,UR!$A:$E,COLUMN(B238),FALSE),
            IFERROR(VLOOKUP($A239,'L3'!$A:$E,COLUMN(B238),FALSE),
                IFERROR(VLOOKUP($A239,'L4'!$A:$E,COLUMN(B238),FALSE),
                    IFERROR(VLOOKUP($A239,WFD!$A:$E,COLUMN(B238),FALSE),
                        IFERROR(VLOOKUP($A239,ARDT!$A:$E,COLUMN(B238),FALSE),
                            IFERROR(VLOOKUP($A239,ARAMCO!$A:$E,COLUMN(B238),FALSE),
                                IFERROR(VLOOKUP($A239,HALLIBURTON!$A:$E,COLUMN(B238),FALSE),
                                    VLOOKUP($A239,Hal_Regional!$A:$E,COLUMN(B238),FALSE)
                                )
                            )
                        )
                    )
                )
            )
        )
    ),
    "Not Found"
)</f>
        <v>Not Found</v>
      </c>
      <c r="C239" s="60" t="str">
        <f t="shared" si="7"/>
        <v>Not Found</v>
      </c>
      <c r="D239" s="60" t="str">
        <f>IFERROR(
    IFERROR(VLOOKUP($A239,LSTK!$A:$E,COLUMN(D238)-1,FALSE),
        IFERROR(VLOOKUP($A239,UR!$A:$E,COLUMN(D238)-1,FALSE),
            IFERROR(VLOOKUP($A239,'L3'!$A:$E,COLUMN(D238)-1,FALSE),
                IFERROR(VLOOKUP($A239,'L4'!$A:$E,COLUMN(D238)-1,FALSE),
                    IFERROR(VLOOKUP($A239,WFD!$A:$E,COLUMN(D238)-1,FALSE),
                        IFERROR(VLOOKUP($A239,ARDT!$A:$E,COLUMN(D238)-1,FALSE),
                            IFERROR(VLOOKUP($A239,ARAMCO!$A:$E,COLUMN(D238)-1,FALSE),
                                IFERROR(VLOOKUP($A239,HALLIBURTON!$A:$E,COLUMN(D238)-1,FALSE),
                                    VLOOKUP($A239,Hal_Regional!$A:$E,COLUMN(D238)-1,FALSE)
                                )
                            )
                        )
                    )
                )
            )
        )
    ),
    "Not Found"
)</f>
        <v>Not Found</v>
      </c>
      <c r="E239" s="60" t="str">
        <f>IFERROR(
    IFERROR(VLOOKUP($A239,LSTK!$A:$E,COLUMN(E238)-1,FALSE),
        IFERROR(VLOOKUP($A239,UR!$A:$E,COLUMN(E238)-1,FALSE),
            IFERROR(VLOOKUP($A239,'L3'!$A:$E,COLUMN(E238)-1,FALSE),
                IFERROR(VLOOKUP($A239,'L4'!$A:$E,COLUMN(E238)-1,FALSE),
                    IFERROR(VLOOKUP($A239,WFD!$A:$E,COLUMN(E238)-1,FALSE),
                        IFERROR(VLOOKUP($A239,ARDT!$A:$E,COLUMN(E238)-1,FALSE),
                            IFERROR(VLOOKUP($A239,ARAMCO!$A:$E,COLUMN(E238)-1,FALSE),
                                IFERROR(VLOOKUP($A239,HALLIBURTON!$A:$E,COLUMN(E238)-1,FALSE),
                                    VLOOKUP($A239,Hal_Regional!$A:$E,COLUMN(E238)-1,FALSE)
                                )
                            )
                        )
                    )
                )
            )
        )
    ),
    "Not Found"
)</f>
        <v>Not Found</v>
      </c>
      <c r="F239" s="60" t="str">
        <f>IFERROR(
    IFERROR(VLOOKUP($A239,LSTK!$A:$E,COLUMN(F238)-1,FALSE),
        IFERROR(VLOOKUP($A239,UR!$A:$E,COLUMN(F238)-1,FALSE),
            IFERROR(VLOOKUP($A239,'L3'!$A:$E,COLUMN(F238)-1,FALSE),
                IFERROR(VLOOKUP($A239,'L4'!$A:$E,COLUMN(F238)-1,FALSE),
                    IFERROR(VLOOKUP($A239,WFD!$A:$E,COLUMN(F238)-1,FALSE),
                        IFERROR(VLOOKUP($A239,ARDT!$A:$E,COLUMN(F238)-1,FALSE),
                            IFERROR(VLOOKUP($A239,ARAMCO!$A:$E,COLUMN(F238)-1,FALSE),
                                IFERROR(VLOOKUP($A239,HALLIBURTON!$A:$E,COLUMN(F238)-1,FALSE),
                                    VLOOKUP($A239,Hal_Regional!$A:$E,COLUMN(F238)-1,FALSE)
                                )
                            )
                        )
                    )
                )
            )
        )
    ),
    "Not Found"
)</f>
        <v>Not Found</v>
      </c>
    </row>
    <row r="240" spans="2:6" x14ac:dyDescent="0.25">
      <c r="B240" s="60" t="str">
        <f>IFERROR(
    IFERROR(VLOOKUP($A240,LSTK!$A:$E,COLUMN(B239),FALSE),
        IFERROR(VLOOKUP($A240,UR!$A:$E,COLUMN(B239),FALSE),
            IFERROR(VLOOKUP($A240,'L3'!$A:$E,COLUMN(B239),FALSE),
                IFERROR(VLOOKUP($A240,'L4'!$A:$E,COLUMN(B239),FALSE),
                    IFERROR(VLOOKUP($A240,WFD!$A:$E,COLUMN(B239),FALSE),
                        IFERROR(VLOOKUP($A240,ARDT!$A:$E,COLUMN(B239),FALSE),
                            IFERROR(VLOOKUP($A240,ARAMCO!$A:$E,COLUMN(B239),FALSE),
                                IFERROR(VLOOKUP($A240,HALLIBURTON!$A:$E,COLUMN(B239),FALSE),
                                    VLOOKUP($A240,Hal_Regional!$A:$E,COLUMN(B239),FALSE)
                                )
                            )
                        )
                    )
                )
            )
        )
    ),
    "Not Found"
)</f>
        <v>Not Found</v>
      </c>
      <c r="C240" s="60" t="str">
        <f t="shared" si="7"/>
        <v>Not Found</v>
      </c>
      <c r="D240" s="60" t="str">
        <f>IFERROR(
    IFERROR(VLOOKUP($A240,LSTK!$A:$E,COLUMN(D239)-1,FALSE),
        IFERROR(VLOOKUP($A240,UR!$A:$E,COLUMN(D239)-1,FALSE),
            IFERROR(VLOOKUP($A240,'L3'!$A:$E,COLUMN(D239)-1,FALSE),
                IFERROR(VLOOKUP($A240,'L4'!$A:$E,COLUMN(D239)-1,FALSE),
                    IFERROR(VLOOKUP($A240,WFD!$A:$E,COLUMN(D239)-1,FALSE),
                        IFERROR(VLOOKUP($A240,ARDT!$A:$E,COLUMN(D239)-1,FALSE),
                            IFERROR(VLOOKUP($A240,ARAMCO!$A:$E,COLUMN(D239)-1,FALSE),
                                IFERROR(VLOOKUP($A240,HALLIBURTON!$A:$E,COLUMN(D239)-1,FALSE),
                                    VLOOKUP($A240,Hal_Regional!$A:$E,COLUMN(D239)-1,FALSE)
                                )
                            )
                        )
                    )
                )
            )
        )
    ),
    "Not Found"
)</f>
        <v>Not Found</v>
      </c>
      <c r="E240" s="60" t="str">
        <f>IFERROR(
    IFERROR(VLOOKUP($A240,LSTK!$A:$E,COLUMN(E239)-1,FALSE),
        IFERROR(VLOOKUP($A240,UR!$A:$E,COLUMN(E239)-1,FALSE),
            IFERROR(VLOOKUP($A240,'L3'!$A:$E,COLUMN(E239)-1,FALSE),
                IFERROR(VLOOKUP($A240,'L4'!$A:$E,COLUMN(E239)-1,FALSE),
                    IFERROR(VLOOKUP($A240,WFD!$A:$E,COLUMN(E239)-1,FALSE),
                        IFERROR(VLOOKUP($A240,ARDT!$A:$E,COLUMN(E239)-1,FALSE),
                            IFERROR(VLOOKUP($A240,ARAMCO!$A:$E,COLUMN(E239)-1,FALSE),
                                IFERROR(VLOOKUP($A240,HALLIBURTON!$A:$E,COLUMN(E239)-1,FALSE),
                                    VLOOKUP($A240,Hal_Regional!$A:$E,COLUMN(E239)-1,FALSE)
                                )
                            )
                        )
                    )
                )
            )
        )
    ),
    "Not Found"
)</f>
        <v>Not Found</v>
      </c>
      <c r="F240" s="60" t="str">
        <f>IFERROR(
    IFERROR(VLOOKUP($A240,LSTK!$A:$E,COLUMN(F239)-1,FALSE),
        IFERROR(VLOOKUP($A240,UR!$A:$E,COLUMN(F239)-1,FALSE),
            IFERROR(VLOOKUP($A240,'L3'!$A:$E,COLUMN(F239)-1,FALSE),
                IFERROR(VLOOKUP($A240,'L4'!$A:$E,COLUMN(F239)-1,FALSE),
                    IFERROR(VLOOKUP($A240,WFD!$A:$E,COLUMN(F239)-1,FALSE),
                        IFERROR(VLOOKUP($A240,ARDT!$A:$E,COLUMN(F239)-1,FALSE),
                            IFERROR(VLOOKUP($A240,ARAMCO!$A:$E,COLUMN(F239)-1,FALSE),
                                IFERROR(VLOOKUP($A240,HALLIBURTON!$A:$E,COLUMN(F239)-1,FALSE),
                                    VLOOKUP($A240,Hal_Regional!$A:$E,COLUMN(F239)-1,FALSE)
                                )
                            )
                        )
                    )
                )
            )
        )
    ),
    "Not Found"
)</f>
        <v>Not Found</v>
      </c>
    </row>
    <row r="241" spans="2:6" x14ac:dyDescent="0.25">
      <c r="B241" s="60" t="str">
        <f>IFERROR(
    IFERROR(VLOOKUP($A241,LSTK!$A:$E,COLUMN(B240),FALSE),
        IFERROR(VLOOKUP($A241,UR!$A:$E,COLUMN(B240),FALSE),
            IFERROR(VLOOKUP($A241,'L3'!$A:$E,COLUMN(B240),FALSE),
                IFERROR(VLOOKUP($A241,'L4'!$A:$E,COLUMN(B240),FALSE),
                    IFERROR(VLOOKUP($A241,WFD!$A:$E,COLUMN(B240),FALSE),
                        IFERROR(VLOOKUP($A241,ARDT!$A:$E,COLUMN(B240),FALSE),
                            IFERROR(VLOOKUP($A241,ARAMCO!$A:$E,COLUMN(B240),FALSE),
                                IFERROR(VLOOKUP($A241,HALLIBURTON!$A:$E,COLUMN(B240),FALSE),
                                    VLOOKUP($A241,Hal_Regional!$A:$E,COLUMN(B240),FALSE)
                                )
                            )
                        )
                    )
                )
            )
        )
    ),
    "Not Found"
)</f>
        <v>Not Found</v>
      </c>
      <c r="C241" s="60" t="str">
        <f t="shared" si="7"/>
        <v>Not Found</v>
      </c>
      <c r="D241" s="60" t="str">
        <f>IFERROR(
    IFERROR(VLOOKUP($A241,LSTK!$A:$E,COLUMN(D240)-1,FALSE),
        IFERROR(VLOOKUP($A241,UR!$A:$E,COLUMN(D240)-1,FALSE),
            IFERROR(VLOOKUP($A241,'L3'!$A:$E,COLUMN(D240)-1,FALSE),
                IFERROR(VLOOKUP($A241,'L4'!$A:$E,COLUMN(D240)-1,FALSE),
                    IFERROR(VLOOKUP($A241,WFD!$A:$E,COLUMN(D240)-1,FALSE),
                        IFERROR(VLOOKUP($A241,ARDT!$A:$E,COLUMN(D240)-1,FALSE),
                            IFERROR(VLOOKUP($A241,ARAMCO!$A:$E,COLUMN(D240)-1,FALSE),
                                IFERROR(VLOOKUP($A241,HALLIBURTON!$A:$E,COLUMN(D240)-1,FALSE),
                                    VLOOKUP($A241,Hal_Regional!$A:$E,COLUMN(D240)-1,FALSE)
                                )
                            )
                        )
                    )
                )
            )
        )
    ),
    "Not Found"
)</f>
        <v>Not Found</v>
      </c>
      <c r="E241" s="60" t="str">
        <f>IFERROR(
    IFERROR(VLOOKUP($A241,LSTK!$A:$E,COLUMN(E240)-1,FALSE),
        IFERROR(VLOOKUP($A241,UR!$A:$E,COLUMN(E240)-1,FALSE),
            IFERROR(VLOOKUP($A241,'L3'!$A:$E,COLUMN(E240)-1,FALSE),
                IFERROR(VLOOKUP($A241,'L4'!$A:$E,COLUMN(E240)-1,FALSE),
                    IFERROR(VLOOKUP($A241,WFD!$A:$E,COLUMN(E240)-1,FALSE),
                        IFERROR(VLOOKUP($A241,ARDT!$A:$E,COLUMN(E240)-1,FALSE),
                            IFERROR(VLOOKUP($A241,ARAMCO!$A:$E,COLUMN(E240)-1,FALSE),
                                IFERROR(VLOOKUP($A241,HALLIBURTON!$A:$E,COLUMN(E240)-1,FALSE),
                                    VLOOKUP($A241,Hal_Regional!$A:$E,COLUMN(E240)-1,FALSE)
                                )
                            )
                        )
                    )
                )
            )
        )
    ),
    "Not Found"
)</f>
        <v>Not Found</v>
      </c>
      <c r="F241" s="60" t="str">
        <f>IFERROR(
    IFERROR(VLOOKUP($A241,LSTK!$A:$E,COLUMN(F240)-1,FALSE),
        IFERROR(VLOOKUP($A241,UR!$A:$E,COLUMN(F240)-1,FALSE),
            IFERROR(VLOOKUP($A241,'L3'!$A:$E,COLUMN(F240)-1,FALSE),
                IFERROR(VLOOKUP($A241,'L4'!$A:$E,COLUMN(F240)-1,FALSE),
                    IFERROR(VLOOKUP($A241,WFD!$A:$E,COLUMN(F240)-1,FALSE),
                        IFERROR(VLOOKUP($A241,ARDT!$A:$E,COLUMN(F240)-1,FALSE),
                            IFERROR(VLOOKUP($A241,ARAMCO!$A:$E,COLUMN(F240)-1,FALSE),
                                IFERROR(VLOOKUP($A241,HALLIBURTON!$A:$E,COLUMN(F240)-1,FALSE),
                                    VLOOKUP($A241,Hal_Regional!$A:$E,COLUMN(F240)-1,FALSE)
                                )
                            )
                        )
                    )
                )
            )
        )
    ),
    "Not Found"
)</f>
        <v>Not Found</v>
      </c>
    </row>
    <row r="242" spans="2:6" x14ac:dyDescent="0.25">
      <c r="B242" s="60" t="str">
        <f>IFERROR(
    IFERROR(VLOOKUP($A242,LSTK!$A:$E,COLUMN(B241),FALSE),
        IFERROR(VLOOKUP($A242,UR!$A:$E,COLUMN(B241),FALSE),
            IFERROR(VLOOKUP($A242,'L3'!$A:$E,COLUMN(B241),FALSE),
                IFERROR(VLOOKUP($A242,'L4'!$A:$E,COLUMN(B241),FALSE),
                    IFERROR(VLOOKUP($A242,WFD!$A:$E,COLUMN(B241),FALSE),
                        IFERROR(VLOOKUP($A242,ARDT!$A:$E,COLUMN(B241),FALSE),
                            IFERROR(VLOOKUP($A242,ARAMCO!$A:$E,COLUMN(B241),FALSE),
                                IFERROR(VLOOKUP($A242,HALLIBURTON!$A:$E,COLUMN(B241),FALSE),
                                    VLOOKUP($A242,Hal_Regional!$A:$E,COLUMN(B241),FALSE)
                                )
                            )
                        )
                    )
                )
            )
        )
    ),
    "Not Found"
)</f>
        <v>Not Found</v>
      </c>
      <c r="C242" s="60" t="str">
        <f t="shared" si="7"/>
        <v>Not Found</v>
      </c>
      <c r="D242" s="60" t="str">
        <f>IFERROR(
    IFERROR(VLOOKUP($A242,LSTK!$A:$E,COLUMN(D241)-1,FALSE),
        IFERROR(VLOOKUP($A242,UR!$A:$E,COLUMN(D241)-1,FALSE),
            IFERROR(VLOOKUP($A242,'L3'!$A:$E,COLUMN(D241)-1,FALSE),
                IFERROR(VLOOKUP($A242,'L4'!$A:$E,COLUMN(D241)-1,FALSE),
                    IFERROR(VLOOKUP($A242,WFD!$A:$E,COLUMN(D241)-1,FALSE),
                        IFERROR(VLOOKUP($A242,ARDT!$A:$E,COLUMN(D241)-1,FALSE),
                            IFERROR(VLOOKUP($A242,ARAMCO!$A:$E,COLUMN(D241)-1,FALSE),
                                IFERROR(VLOOKUP($A242,HALLIBURTON!$A:$E,COLUMN(D241)-1,FALSE),
                                    VLOOKUP($A242,Hal_Regional!$A:$E,COLUMN(D241)-1,FALSE)
                                )
                            )
                        )
                    )
                )
            )
        )
    ),
    "Not Found"
)</f>
        <v>Not Found</v>
      </c>
      <c r="E242" s="60" t="str">
        <f>IFERROR(
    IFERROR(VLOOKUP($A242,LSTK!$A:$E,COLUMN(E241)-1,FALSE),
        IFERROR(VLOOKUP($A242,UR!$A:$E,COLUMN(E241)-1,FALSE),
            IFERROR(VLOOKUP($A242,'L3'!$A:$E,COLUMN(E241)-1,FALSE),
                IFERROR(VLOOKUP($A242,'L4'!$A:$E,COLUMN(E241)-1,FALSE),
                    IFERROR(VLOOKUP($A242,WFD!$A:$E,COLUMN(E241)-1,FALSE),
                        IFERROR(VLOOKUP($A242,ARDT!$A:$E,COLUMN(E241)-1,FALSE),
                            IFERROR(VLOOKUP($A242,ARAMCO!$A:$E,COLUMN(E241)-1,FALSE),
                                IFERROR(VLOOKUP($A242,HALLIBURTON!$A:$E,COLUMN(E241)-1,FALSE),
                                    VLOOKUP($A242,Hal_Regional!$A:$E,COLUMN(E241)-1,FALSE)
                                )
                            )
                        )
                    )
                )
            )
        )
    ),
    "Not Found"
)</f>
        <v>Not Found</v>
      </c>
      <c r="F242" s="60" t="str">
        <f>IFERROR(
    IFERROR(VLOOKUP($A242,LSTK!$A:$E,COLUMN(F241)-1,FALSE),
        IFERROR(VLOOKUP($A242,UR!$A:$E,COLUMN(F241)-1,FALSE),
            IFERROR(VLOOKUP($A242,'L3'!$A:$E,COLUMN(F241)-1,FALSE),
                IFERROR(VLOOKUP($A242,'L4'!$A:$E,COLUMN(F241)-1,FALSE),
                    IFERROR(VLOOKUP($A242,WFD!$A:$E,COLUMN(F241)-1,FALSE),
                        IFERROR(VLOOKUP($A242,ARDT!$A:$E,COLUMN(F241)-1,FALSE),
                            IFERROR(VLOOKUP($A242,ARAMCO!$A:$E,COLUMN(F241)-1,FALSE),
                                IFERROR(VLOOKUP($A242,HALLIBURTON!$A:$E,COLUMN(F241)-1,FALSE),
                                    VLOOKUP($A242,Hal_Regional!$A:$E,COLUMN(F241)-1,FALSE)
                                )
                            )
                        )
                    )
                )
            )
        )
    ),
    "Not Found"
)</f>
        <v>Not Found</v>
      </c>
    </row>
    <row r="243" spans="2:6" x14ac:dyDescent="0.25">
      <c r="B243" s="60" t="str">
        <f>IFERROR(
    IFERROR(VLOOKUP($A243,LSTK!$A:$E,COLUMN(B242),FALSE),
        IFERROR(VLOOKUP($A243,UR!$A:$E,COLUMN(B242),FALSE),
            IFERROR(VLOOKUP($A243,'L3'!$A:$E,COLUMN(B242),FALSE),
                IFERROR(VLOOKUP($A243,'L4'!$A:$E,COLUMN(B242),FALSE),
                    IFERROR(VLOOKUP($A243,WFD!$A:$E,COLUMN(B242),FALSE),
                        IFERROR(VLOOKUP($A243,ARDT!$A:$E,COLUMN(B242),FALSE),
                            IFERROR(VLOOKUP($A243,ARAMCO!$A:$E,COLUMN(B242),FALSE),
                                IFERROR(VLOOKUP($A243,HALLIBURTON!$A:$E,COLUMN(B242),FALSE),
                                    VLOOKUP($A243,Hal_Regional!$A:$E,COLUMN(B242),FALSE)
                                )
                            )
                        )
                    )
                )
            )
        )
    ),
    "Not Found"
)</f>
        <v>Not Found</v>
      </c>
      <c r="C243" s="60" t="str">
        <f t="shared" si="7"/>
        <v>Not Found</v>
      </c>
      <c r="D243" s="60" t="str">
        <f>IFERROR(
    IFERROR(VLOOKUP($A243,LSTK!$A:$E,COLUMN(D242)-1,FALSE),
        IFERROR(VLOOKUP($A243,UR!$A:$E,COLUMN(D242)-1,FALSE),
            IFERROR(VLOOKUP($A243,'L3'!$A:$E,COLUMN(D242)-1,FALSE),
                IFERROR(VLOOKUP($A243,'L4'!$A:$E,COLUMN(D242)-1,FALSE),
                    IFERROR(VLOOKUP($A243,WFD!$A:$E,COLUMN(D242)-1,FALSE),
                        IFERROR(VLOOKUP($A243,ARDT!$A:$E,COLUMN(D242)-1,FALSE),
                            IFERROR(VLOOKUP($A243,ARAMCO!$A:$E,COLUMN(D242)-1,FALSE),
                                IFERROR(VLOOKUP($A243,HALLIBURTON!$A:$E,COLUMN(D242)-1,FALSE),
                                    VLOOKUP($A243,Hal_Regional!$A:$E,COLUMN(D242)-1,FALSE)
                                )
                            )
                        )
                    )
                )
            )
        )
    ),
    "Not Found"
)</f>
        <v>Not Found</v>
      </c>
      <c r="E243" s="60" t="str">
        <f>IFERROR(
    IFERROR(VLOOKUP($A243,LSTK!$A:$E,COLUMN(E242)-1,FALSE),
        IFERROR(VLOOKUP($A243,UR!$A:$E,COLUMN(E242)-1,FALSE),
            IFERROR(VLOOKUP($A243,'L3'!$A:$E,COLUMN(E242)-1,FALSE),
                IFERROR(VLOOKUP($A243,'L4'!$A:$E,COLUMN(E242)-1,FALSE),
                    IFERROR(VLOOKUP($A243,WFD!$A:$E,COLUMN(E242)-1,FALSE),
                        IFERROR(VLOOKUP($A243,ARDT!$A:$E,COLUMN(E242)-1,FALSE),
                            IFERROR(VLOOKUP($A243,ARAMCO!$A:$E,COLUMN(E242)-1,FALSE),
                                IFERROR(VLOOKUP($A243,HALLIBURTON!$A:$E,COLUMN(E242)-1,FALSE),
                                    VLOOKUP($A243,Hal_Regional!$A:$E,COLUMN(E242)-1,FALSE)
                                )
                            )
                        )
                    )
                )
            )
        )
    ),
    "Not Found"
)</f>
        <v>Not Found</v>
      </c>
      <c r="F243" s="60" t="str">
        <f>IFERROR(
    IFERROR(VLOOKUP($A243,LSTK!$A:$E,COLUMN(F242)-1,FALSE),
        IFERROR(VLOOKUP($A243,UR!$A:$E,COLUMN(F242)-1,FALSE),
            IFERROR(VLOOKUP($A243,'L3'!$A:$E,COLUMN(F242)-1,FALSE),
                IFERROR(VLOOKUP($A243,'L4'!$A:$E,COLUMN(F242)-1,FALSE),
                    IFERROR(VLOOKUP($A243,WFD!$A:$E,COLUMN(F242)-1,FALSE),
                        IFERROR(VLOOKUP($A243,ARDT!$A:$E,COLUMN(F242)-1,FALSE),
                            IFERROR(VLOOKUP($A243,ARAMCO!$A:$E,COLUMN(F242)-1,FALSE),
                                IFERROR(VLOOKUP($A243,HALLIBURTON!$A:$E,COLUMN(F242)-1,FALSE),
                                    VLOOKUP($A243,Hal_Regional!$A:$E,COLUMN(F242)-1,FALSE)
                                )
                            )
                        )
                    )
                )
            )
        )
    ),
    "Not Found"
)</f>
        <v>Not Found</v>
      </c>
    </row>
    <row r="244" spans="2:6" x14ac:dyDescent="0.25">
      <c r="B244" s="60" t="str">
        <f>IFERROR(
    IFERROR(VLOOKUP($A244,LSTK!$A:$E,COLUMN(B243),FALSE),
        IFERROR(VLOOKUP($A244,UR!$A:$E,COLUMN(B243),FALSE),
            IFERROR(VLOOKUP($A244,'L3'!$A:$E,COLUMN(B243),FALSE),
                IFERROR(VLOOKUP($A244,'L4'!$A:$E,COLUMN(B243),FALSE),
                    IFERROR(VLOOKUP($A244,WFD!$A:$E,COLUMN(B243),FALSE),
                        IFERROR(VLOOKUP($A244,ARDT!$A:$E,COLUMN(B243),FALSE),
                            IFERROR(VLOOKUP($A244,ARAMCO!$A:$E,COLUMN(B243),FALSE),
                                IFERROR(VLOOKUP($A244,HALLIBURTON!$A:$E,COLUMN(B243),FALSE),
                                    VLOOKUP($A244,Hal_Regional!$A:$E,COLUMN(B243),FALSE)
                                )
                            )
                        )
                    )
                )
            )
        )
    ),
    "Not Found"
)</f>
        <v>Not Found</v>
      </c>
      <c r="C244" s="60" t="str">
        <f t="shared" si="7"/>
        <v>Not Found</v>
      </c>
      <c r="D244" s="60" t="str">
        <f>IFERROR(
    IFERROR(VLOOKUP($A244,LSTK!$A:$E,COLUMN(D243)-1,FALSE),
        IFERROR(VLOOKUP($A244,UR!$A:$E,COLUMN(D243)-1,FALSE),
            IFERROR(VLOOKUP($A244,'L3'!$A:$E,COLUMN(D243)-1,FALSE),
                IFERROR(VLOOKUP($A244,'L4'!$A:$E,COLUMN(D243)-1,FALSE),
                    IFERROR(VLOOKUP($A244,WFD!$A:$E,COLUMN(D243)-1,FALSE),
                        IFERROR(VLOOKUP($A244,ARDT!$A:$E,COLUMN(D243)-1,FALSE),
                            IFERROR(VLOOKUP($A244,ARAMCO!$A:$E,COLUMN(D243)-1,FALSE),
                                IFERROR(VLOOKUP($A244,HALLIBURTON!$A:$E,COLUMN(D243)-1,FALSE),
                                    VLOOKUP($A244,Hal_Regional!$A:$E,COLUMN(D243)-1,FALSE)
                                )
                            )
                        )
                    )
                )
            )
        )
    ),
    "Not Found"
)</f>
        <v>Not Found</v>
      </c>
      <c r="E244" s="60" t="str">
        <f>IFERROR(
    IFERROR(VLOOKUP($A244,LSTK!$A:$E,COLUMN(E243)-1,FALSE),
        IFERROR(VLOOKUP($A244,UR!$A:$E,COLUMN(E243)-1,FALSE),
            IFERROR(VLOOKUP($A244,'L3'!$A:$E,COLUMN(E243)-1,FALSE),
                IFERROR(VLOOKUP($A244,'L4'!$A:$E,COLUMN(E243)-1,FALSE),
                    IFERROR(VLOOKUP($A244,WFD!$A:$E,COLUMN(E243)-1,FALSE),
                        IFERROR(VLOOKUP($A244,ARDT!$A:$E,COLUMN(E243)-1,FALSE),
                            IFERROR(VLOOKUP($A244,ARAMCO!$A:$E,COLUMN(E243)-1,FALSE),
                                IFERROR(VLOOKUP($A244,HALLIBURTON!$A:$E,COLUMN(E243)-1,FALSE),
                                    VLOOKUP($A244,Hal_Regional!$A:$E,COLUMN(E243)-1,FALSE)
                                )
                            )
                        )
                    )
                )
            )
        )
    ),
    "Not Found"
)</f>
        <v>Not Found</v>
      </c>
      <c r="F244" s="60" t="str">
        <f>IFERROR(
    IFERROR(VLOOKUP($A244,LSTK!$A:$E,COLUMN(F243)-1,FALSE),
        IFERROR(VLOOKUP($A244,UR!$A:$E,COLUMN(F243)-1,FALSE),
            IFERROR(VLOOKUP($A244,'L3'!$A:$E,COLUMN(F243)-1,FALSE),
                IFERROR(VLOOKUP($A244,'L4'!$A:$E,COLUMN(F243)-1,FALSE),
                    IFERROR(VLOOKUP($A244,WFD!$A:$E,COLUMN(F243)-1,FALSE),
                        IFERROR(VLOOKUP($A244,ARDT!$A:$E,COLUMN(F243)-1,FALSE),
                            IFERROR(VLOOKUP($A244,ARAMCO!$A:$E,COLUMN(F243)-1,FALSE),
                                IFERROR(VLOOKUP($A244,HALLIBURTON!$A:$E,COLUMN(F243)-1,FALSE),
                                    VLOOKUP($A244,Hal_Regional!$A:$E,COLUMN(F243)-1,FALSE)
                                )
                            )
                        )
                    )
                )
            )
        )
    ),
    "Not Found"
)</f>
        <v>Not Found</v>
      </c>
    </row>
    <row r="245" spans="2:6" x14ac:dyDescent="0.25">
      <c r="B245" s="60" t="str">
        <f>IFERROR(
    IFERROR(VLOOKUP($A245,LSTK!$A:$E,COLUMN(B244),FALSE),
        IFERROR(VLOOKUP($A245,UR!$A:$E,COLUMN(B244),FALSE),
            IFERROR(VLOOKUP($A245,'L3'!$A:$E,COLUMN(B244),FALSE),
                IFERROR(VLOOKUP($A245,'L4'!$A:$E,COLUMN(B244),FALSE),
                    IFERROR(VLOOKUP($A245,WFD!$A:$E,COLUMN(B244),FALSE),
                        IFERROR(VLOOKUP($A245,ARDT!$A:$E,COLUMN(B244),FALSE),
                            IFERROR(VLOOKUP($A245,ARAMCO!$A:$E,COLUMN(B244),FALSE),
                                IFERROR(VLOOKUP($A245,HALLIBURTON!$A:$E,COLUMN(B244),FALSE),
                                    VLOOKUP($A245,Hal_Regional!$A:$E,COLUMN(B244),FALSE)
                                )
                            )
                        )
                    )
                )
            )
        )
    ),
    "Not Found"
)</f>
        <v>Not Found</v>
      </c>
      <c r="C245" s="60" t="str">
        <f t="shared" si="7"/>
        <v>Not Found</v>
      </c>
      <c r="D245" s="60" t="str">
        <f>IFERROR(
    IFERROR(VLOOKUP($A245,LSTK!$A:$E,COLUMN(D244)-1,FALSE),
        IFERROR(VLOOKUP($A245,UR!$A:$E,COLUMN(D244)-1,FALSE),
            IFERROR(VLOOKUP($A245,'L3'!$A:$E,COLUMN(D244)-1,FALSE),
                IFERROR(VLOOKUP($A245,'L4'!$A:$E,COLUMN(D244)-1,FALSE),
                    IFERROR(VLOOKUP($A245,WFD!$A:$E,COLUMN(D244)-1,FALSE),
                        IFERROR(VLOOKUP($A245,ARDT!$A:$E,COLUMN(D244)-1,FALSE),
                            IFERROR(VLOOKUP($A245,ARAMCO!$A:$E,COLUMN(D244)-1,FALSE),
                                IFERROR(VLOOKUP($A245,HALLIBURTON!$A:$E,COLUMN(D244)-1,FALSE),
                                    VLOOKUP($A245,Hal_Regional!$A:$E,COLUMN(D244)-1,FALSE)
                                )
                            )
                        )
                    )
                )
            )
        )
    ),
    "Not Found"
)</f>
        <v>Not Found</v>
      </c>
      <c r="E245" s="60" t="str">
        <f>IFERROR(
    IFERROR(VLOOKUP($A245,LSTK!$A:$E,COLUMN(E244)-1,FALSE),
        IFERROR(VLOOKUP($A245,UR!$A:$E,COLUMN(E244)-1,FALSE),
            IFERROR(VLOOKUP($A245,'L3'!$A:$E,COLUMN(E244)-1,FALSE),
                IFERROR(VLOOKUP($A245,'L4'!$A:$E,COLUMN(E244)-1,FALSE),
                    IFERROR(VLOOKUP($A245,WFD!$A:$E,COLUMN(E244)-1,FALSE),
                        IFERROR(VLOOKUP($A245,ARDT!$A:$E,COLUMN(E244)-1,FALSE),
                            IFERROR(VLOOKUP($A245,ARAMCO!$A:$E,COLUMN(E244)-1,FALSE),
                                IFERROR(VLOOKUP($A245,HALLIBURTON!$A:$E,COLUMN(E244)-1,FALSE),
                                    VLOOKUP($A245,Hal_Regional!$A:$E,COLUMN(E244)-1,FALSE)
                                )
                            )
                        )
                    )
                )
            )
        )
    ),
    "Not Found"
)</f>
        <v>Not Found</v>
      </c>
      <c r="F245" s="60" t="str">
        <f>IFERROR(
    IFERROR(VLOOKUP($A245,LSTK!$A:$E,COLUMN(F244)-1,FALSE),
        IFERROR(VLOOKUP($A245,UR!$A:$E,COLUMN(F244)-1,FALSE),
            IFERROR(VLOOKUP($A245,'L3'!$A:$E,COLUMN(F244)-1,FALSE),
                IFERROR(VLOOKUP($A245,'L4'!$A:$E,COLUMN(F244)-1,FALSE),
                    IFERROR(VLOOKUP($A245,WFD!$A:$E,COLUMN(F244)-1,FALSE),
                        IFERROR(VLOOKUP($A245,ARDT!$A:$E,COLUMN(F244)-1,FALSE),
                            IFERROR(VLOOKUP($A245,ARAMCO!$A:$E,COLUMN(F244)-1,FALSE),
                                IFERROR(VLOOKUP($A245,HALLIBURTON!$A:$E,COLUMN(F244)-1,FALSE),
                                    VLOOKUP($A245,Hal_Regional!$A:$E,COLUMN(F244)-1,FALSE)
                                )
                            )
                        )
                    )
                )
            )
        )
    ),
    "Not Found"
)</f>
        <v>Not Found</v>
      </c>
    </row>
    <row r="246" spans="2:6" x14ac:dyDescent="0.25">
      <c r="B246" s="60" t="str">
        <f>IFERROR(
    IFERROR(VLOOKUP($A246,LSTK!$A:$E,COLUMN(B245),FALSE),
        IFERROR(VLOOKUP($A246,UR!$A:$E,COLUMN(B245),FALSE),
            IFERROR(VLOOKUP($A246,'L3'!$A:$E,COLUMN(B245),FALSE),
                IFERROR(VLOOKUP($A246,'L4'!$A:$E,COLUMN(B245),FALSE),
                    IFERROR(VLOOKUP($A246,WFD!$A:$E,COLUMN(B245),FALSE),
                        IFERROR(VLOOKUP($A246,ARDT!$A:$E,COLUMN(B245),FALSE),
                            IFERROR(VLOOKUP($A246,ARAMCO!$A:$E,COLUMN(B245),FALSE),
                                IFERROR(VLOOKUP($A246,HALLIBURTON!$A:$E,COLUMN(B245),FALSE),
                                    VLOOKUP($A246,Hal_Regional!$A:$E,COLUMN(B245),FALSE)
                                )
                            )
                        )
                    )
                )
            )
        )
    ),
    "Not Found"
)</f>
        <v>Not Found</v>
      </c>
      <c r="C246" s="60" t="str">
        <f t="shared" si="7"/>
        <v>Not Found</v>
      </c>
      <c r="D246" s="60" t="str">
        <f>IFERROR(
    IFERROR(VLOOKUP($A246,LSTK!$A:$E,COLUMN(D245)-1,FALSE),
        IFERROR(VLOOKUP($A246,UR!$A:$E,COLUMN(D245)-1,FALSE),
            IFERROR(VLOOKUP($A246,'L3'!$A:$E,COLUMN(D245)-1,FALSE),
                IFERROR(VLOOKUP($A246,'L4'!$A:$E,COLUMN(D245)-1,FALSE),
                    IFERROR(VLOOKUP($A246,WFD!$A:$E,COLUMN(D245)-1,FALSE),
                        IFERROR(VLOOKUP($A246,ARDT!$A:$E,COLUMN(D245)-1,FALSE),
                            IFERROR(VLOOKUP($A246,ARAMCO!$A:$E,COLUMN(D245)-1,FALSE),
                                IFERROR(VLOOKUP($A246,HALLIBURTON!$A:$E,COLUMN(D245)-1,FALSE),
                                    VLOOKUP($A246,Hal_Regional!$A:$E,COLUMN(D245)-1,FALSE)
                                )
                            )
                        )
                    )
                )
            )
        )
    ),
    "Not Found"
)</f>
        <v>Not Found</v>
      </c>
      <c r="E246" s="60" t="str">
        <f>IFERROR(
    IFERROR(VLOOKUP($A246,LSTK!$A:$E,COLUMN(E245)-1,FALSE),
        IFERROR(VLOOKUP($A246,UR!$A:$E,COLUMN(E245)-1,FALSE),
            IFERROR(VLOOKUP($A246,'L3'!$A:$E,COLUMN(E245)-1,FALSE),
                IFERROR(VLOOKUP($A246,'L4'!$A:$E,COLUMN(E245)-1,FALSE),
                    IFERROR(VLOOKUP($A246,WFD!$A:$E,COLUMN(E245)-1,FALSE),
                        IFERROR(VLOOKUP($A246,ARDT!$A:$E,COLUMN(E245)-1,FALSE),
                            IFERROR(VLOOKUP($A246,ARAMCO!$A:$E,COLUMN(E245)-1,FALSE),
                                IFERROR(VLOOKUP($A246,HALLIBURTON!$A:$E,COLUMN(E245)-1,FALSE),
                                    VLOOKUP($A246,Hal_Regional!$A:$E,COLUMN(E245)-1,FALSE)
                                )
                            )
                        )
                    )
                )
            )
        )
    ),
    "Not Found"
)</f>
        <v>Not Found</v>
      </c>
      <c r="F246" s="60" t="str">
        <f>IFERROR(
    IFERROR(VLOOKUP($A246,LSTK!$A:$E,COLUMN(F245)-1,FALSE),
        IFERROR(VLOOKUP($A246,UR!$A:$E,COLUMN(F245)-1,FALSE),
            IFERROR(VLOOKUP($A246,'L3'!$A:$E,COLUMN(F245)-1,FALSE),
                IFERROR(VLOOKUP($A246,'L4'!$A:$E,COLUMN(F245)-1,FALSE),
                    IFERROR(VLOOKUP($A246,WFD!$A:$E,COLUMN(F245)-1,FALSE),
                        IFERROR(VLOOKUP($A246,ARDT!$A:$E,COLUMN(F245)-1,FALSE),
                            IFERROR(VLOOKUP($A246,ARAMCO!$A:$E,COLUMN(F245)-1,FALSE),
                                IFERROR(VLOOKUP($A246,HALLIBURTON!$A:$E,COLUMN(F245)-1,FALSE),
                                    VLOOKUP($A246,Hal_Regional!$A:$E,COLUMN(F245)-1,FALSE)
                                )
                            )
                        )
                    )
                )
            )
        )
    ),
    "Not Found"
)</f>
        <v>Not Found</v>
      </c>
    </row>
    <row r="247" spans="2:6" x14ac:dyDescent="0.25">
      <c r="B247" s="60" t="str">
        <f>IFERROR(
    IFERROR(VLOOKUP($A247,LSTK!$A:$E,COLUMN(B246),FALSE),
        IFERROR(VLOOKUP($A247,UR!$A:$E,COLUMN(B246),FALSE),
            IFERROR(VLOOKUP($A247,'L3'!$A:$E,COLUMN(B246),FALSE),
                IFERROR(VLOOKUP($A247,'L4'!$A:$E,COLUMN(B246),FALSE),
                    IFERROR(VLOOKUP($A247,WFD!$A:$E,COLUMN(B246),FALSE),
                        IFERROR(VLOOKUP($A247,ARDT!$A:$E,COLUMN(B246),FALSE),
                            IFERROR(VLOOKUP($A247,ARAMCO!$A:$E,COLUMN(B246),FALSE),
                                IFERROR(VLOOKUP($A247,HALLIBURTON!$A:$E,COLUMN(B246),FALSE),
                                    VLOOKUP($A247,Hal_Regional!$A:$E,COLUMN(B246),FALSE)
                                )
                            )
                        )
                    )
                )
            )
        )
    ),
    "Not Found"
)</f>
        <v>Not Found</v>
      </c>
      <c r="C247" s="60" t="str">
        <f t="shared" si="7"/>
        <v>Not Found</v>
      </c>
      <c r="D247" s="60" t="str">
        <f>IFERROR(
    IFERROR(VLOOKUP($A247,LSTK!$A:$E,COLUMN(D246)-1,FALSE),
        IFERROR(VLOOKUP($A247,UR!$A:$E,COLUMN(D246)-1,FALSE),
            IFERROR(VLOOKUP($A247,'L3'!$A:$E,COLUMN(D246)-1,FALSE),
                IFERROR(VLOOKUP($A247,'L4'!$A:$E,COLUMN(D246)-1,FALSE),
                    IFERROR(VLOOKUP($A247,WFD!$A:$E,COLUMN(D246)-1,FALSE),
                        IFERROR(VLOOKUP($A247,ARDT!$A:$E,COLUMN(D246)-1,FALSE),
                            IFERROR(VLOOKUP($A247,ARAMCO!$A:$E,COLUMN(D246)-1,FALSE),
                                IFERROR(VLOOKUP($A247,HALLIBURTON!$A:$E,COLUMN(D246)-1,FALSE),
                                    VLOOKUP($A247,Hal_Regional!$A:$E,COLUMN(D246)-1,FALSE)
                                )
                            )
                        )
                    )
                )
            )
        )
    ),
    "Not Found"
)</f>
        <v>Not Found</v>
      </c>
      <c r="E247" s="60" t="str">
        <f>IFERROR(
    IFERROR(VLOOKUP($A247,LSTK!$A:$E,COLUMN(E246)-1,FALSE),
        IFERROR(VLOOKUP($A247,UR!$A:$E,COLUMN(E246)-1,FALSE),
            IFERROR(VLOOKUP($A247,'L3'!$A:$E,COLUMN(E246)-1,FALSE),
                IFERROR(VLOOKUP($A247,'L4'!$A:$E,COLUMN(E246)-1,FALSE),
                    IFERROR(VLOOKUP($A247,WFD!$A:$E,COLUMN(E246)-1,FALSE),
                        IFERROR(VLOOKUP($A247,ARDT!$A:$E,COLUMN(E246)-1,FALSE),
                            IFERROR(VLOOKUP($A247,ARAMCO!$A:$E,COLUMN(E246)-1,FALSE),
                                IFERROR(VLOOKUP($A247,HALLIBURTON!$A:$E,COLUMN(E246)-1,FALSE),
                                    VLOOKUP($A247,Hal_Regional!$A:$E,COLUMN(E246)-1,FALSE)
                                )
                            )
                        )
                    )
                )
            )
        )
    ),
    "Not Found"
)</f>
        <v>Not Found</v>
      </c>
      <c r="F247" s="60" t="str">
        <f>IFERROR(
    IFERROR(VLOOKUP($A247,LSTK!$A:$E,COLUMN(F246)-1,FALSE),
        IFERROR(VLOOKUP($A247,UR!$A:$E,COLUMN(F246)-1,FALSE),
            IFERROR(VLOOKUP($A247,'L3'!$A:$E,COLUMN(F246)-1,FALSE),
                IFERROR(VLOOKUP($A247,'L4'!$A:$E,COLUMN(F246)-1,FALSE),
                    IFERROR(VLOOKUP($A247,WFD!$A:$E,COLUMN(F246)-1,FALSE),
                        IFERROR(VLOOKUP($A247,ARDT!$A:$E,COLUMN(F246)-1,FALSE),
                            IFERROR(VLOOKUP($A247,ARAMCO!$A:$E,COLUMN(F246)-1,FALSE),
                                IFERROR(VLOOKUP($A247,HALLIBURTON!$A:$E,COLUMN(F246)-1,FALSE),
                                    VLOOKUP($A247,Hal_Regional!$A:$E,COLUMN(F246)-1,FALSE)
                                )
                            )
                        )
                    )
                )
            )
        )
    ),
    "Not Found"
)</f>
        <v>Not Found</v>
      </c>
    </row>
    <row r="248" spans="2:6" x14ac:dyDescent="0.25">
      <c r="B248" s="60" t="str">
        <f>IFERROR(
    IFERROR(VLOOKUP($A248,LSTK!$A:$E,COLUMN(B247),FALSE),
        IFERROR(VLOOKUP($A248,UR!$A:$E,COLUMN(B247),FALSE),
            IFERROR(VLOOKUP($A248,'L3'!$A:$E,COLUMN(B247),FALSE),
                IFERROR(VLOOKUP($A248,'L4'!$A:$E,COLUMN(B247),FALSE),
                    IFERROR(VLOOKUP($A248,WFD!$A:$E,COLUMN(B247),FALSE),
                        IFERROR(VLOOKUP($A248,ARDT!$A:$E,COLUMN(B247),FALSE),
                            IFERROR(VLOOKUP($A248,ARAMCO!$A:$E,COLUMN(B247),FALSE),
                                IFERROR(VLOOKUP($A248,HALLIBURTON!$A:$E,COLUMN(B247),FALSE),
                                    VLOOKUP($A248,Hal_Regional!$A:$E,COLUMN(B247),FALSE)
                                )
                            )
                        )
                    )
                )
            )
        )
    ),
    "Not Found"
)</f>
        <v>Not Found</v>
      </c>
      <c r="C248" s="60" t="str">
        <f t="shared" si="7"/>
        <v>Not Found</v>
      </c>
      <c r="D248" s="60" t="str">
        <f>IFERROR(
    IFERROR(VLOOKUP($A248,LSTK!$A:$E,COLUMN(D247)-1,FALSE),
        IFERROR(VLOOKUP($A248,UR!$A:$E,COLUMN(D247)-1,FALSE),
            IFERROR(VLOOKUP($A248,'L3'!$A:$E,COLUMN(D247)-1,FALSE),
                IFERROR(VLOOKUP($A248,'L4'!$A:$E,COLUMN(D247)-1,FALSE),
                    IFERROR(VLOOKUP($A248,WFD!$A:$E,COLUMN(D247)-1,FALSE),
                        IFERROR(VLOOKUP($A248,ARDT!$A:$E,COLUMN(D247)-1,FALSE),
                            IFERROR(VLOOKUP($A248,ARAMCO!$A:$E,COLUMN(D247)-1,FALSE),
                                IFERROR(VLOOKUP($A248,HALLIBURTON!$A:$E,COLUMN(D247)-1,FALSE),
                                    VLOOKUP($A248,Hal_Regional!$A:$E,COLUMN(D247)-1,FALSE)
                                )
                            )
                        )
                    )
                )
            )
        )
    ),
    "Not Found"
)</f>
        <v>Not Found</v>
      </c>
      <c r="E248" s="60" t="str">
        <f>IFERROR(
    IFERROR(VLOOKUP($A248,LSTK!$A:$E,COLUMN(E247)-1,FALSE),
        IFERROR(VLOOKUP($A248,UR!$A:$E,COLUMN(E247)-1,FALSE),
            IFERROR(VLOOKUP($A248,'L3'!$A:$E,COLUMN(E247)-1,FALSE),
                IFERROR(VLOOKUP($A248,'L4'!$A:$E,COLUMN(E247)-1,FALSE),
                    IFERROR(VLOOKUP($A248,WFD!$A:$E,COLUMN(E247)-1,FALSE),
                        IFERROR(VLOOKUP($A248,ARDT!$A:$E,COLUMN(E247)-1,FALSE),
                            IFERROR(VLOOKUP($A248,ARAMCO!$A:$E,COLUMN(E247)-1,FALSE),
                                IFERROR(VLOOKUP($A248,HALLIBURTON!$A:$E,COLUMN(E247)-1,FALSE),
                                    VLOOKUP($A248,Hal_Regional!$A:$E,COLUMN(E247)-1,FALSE)
                                )
                            )
                        )
                    )
                )
            )
        )
    ),
    "Not Found"
)</f>
        <v>Not Found</v>
      </c>
      <c r="F248" s="60" t="str">
        <f>IFERROR(
    IFERROR(VLOOKUP($A248,LSTK!$A:$E,COLUMN(F247)-1,FALSE),
        IFERROR(VLOOKUP($A248,UR!$A:$E,COLUMN(F247)-1,FALSE),
            IFERROR(VLOOKUP($A248,'L3'!$A:$E,COLUMN(F247)-1,FALSE),
                IFERROR(VLOOKUP($A248,'L4'!$A:$E,COLUMN(F247)-1,FALSE),
                    IFERROR(VLOOKUP($A248,WFD!$A:$E,COLUMN(F247)-1,FALSE),
                        IFERROR(VLOOKUP($A248,ARDT!$A:$E,COLUMN(F247)-1,FALSE),
                            IFERROR(VLOOKUP($A248,ARAMCO!$A:$E,COLUMN(F247)-1,FALSE),
                                IFERROR(VLOOKUP($A248,HALLIBURTON!$A:$E,COLUMN(F247)-1,FALSE),
                                    VLOOKUP($A248,Hal_Regional!$A:$E,COLUMN(F247)-1,FALSE)
                                )
                            )
                        )
                    )
                )
            )
        )
    ),
    "Not Found"
)</f>
        <v>Not Found</v>
      </c>
    </row>
    <row r="249" spans="2:6" x14ac:dyDescent="0.25">
      <c r="B249" s="60" t="str">
        <f>IFERROR(
    IFERROR(VLOOKUP($A249,LSTK!$A:$E,COLUMN(B248),FALSE),
        IFERROR(VLOOKUP($A249,UR!$A:$E,COLUMN(B248),FALSE),
            IFERROR(VLOOKUP($A249,'L3'!$A:$E,COLUMN(B248),FALSE),
                IFERROR(VLOOKUP($A249,'L4'!$A:$E,COLUMN(B248),FALSE),
                    IFERROR(VLOOKUP($A249,WFD!$A:$E,COLUMN(B248),FALSE),
                        IFERROR(VLOOKUP($A249,ARDT!$A:$E,COLUMN(B248),FALSE),
                            IFERROR(VLOOKUP($A249,ARAMCO!$A:$E,COLUMN(B248),FALSE),
                                IFERROR(VLOOKUP($A249,HALLIBURTON!$A:$E,COLUMN(B248),FALSE),
                                    VLOOKUP($A249,Hal_Regional!$A:$E,COLUMN(B248),FALSE)
                                )
                            )
                        )
                    )
                )
            )
        )
    ),
    "Not Found"
)</f>
        <v>Not Found</v>
      </c>
      <c r="C249" s="60" t="str">
        <f t="shared" si="7"/>
        <v>Not Found</v>
      </c>
      <c r="D249" s="60" t="str">
        <f>IFERROR(
    IFERROR(VLOOKUP($A249,LSTK!$A:$E,COLUMN(D248)-1,FALSE),
        IFERROR(VLOOKUP($A249,UR!$A:$E,COLUMN(D248)-1,FALSE),
            IFERROR(VLOOKUP($A249,'L3'!$A:$E,COLUMN(D248)-1,FALSE),
                IFERROR(VLOOKUP($A249,'L4'!$A:$E,COLUMN(D248)-1,FALSE),
                    IFERROR(VLOOKUP($A249,WFD!$A:$E,COLUMN(D248)-1,FALSE),
                        IFERROR(VLOOKUP($A249,ARDT!$A:$E,COLUMN(D248)-1,FALSE),
                            IFERROR(VLOOKUP($A249,ARAMCO!$A:$E,COLUMN(D248)-1,FALSE),
                                IFERROR(VLOOKUP($A249,HALLIBURTON!$A:$E,COLUMN(D248)-1,FALSE),
                                    VLOOKUP($A249,Hal_Regional!$A:$E,COLUMN(D248)-1,FALSE)
                                )
                            )
                        )
                    )
                )
            )
        )
    ),
    "Not Found"
)</f>
        <v>Not Found</v>
      </c>
      <c r="E249" s="60" t="str">
        <f>IFERROR(
    IFERROR(VLOOKUP($A249,LSTK!$A:$E,COLUMN(E248)-1,FALSE),
        IFERROR(VLOOKUP($A249,UR!$A:$E,COLUMN(E248)-1,FALSE),
            IFERROR(VLOOKUP($A249,'L3'!$A:$E,COLUMN(E248)-1,FALSE),
                IFERROR(VLOOKUP($A249,'L4'!$A:$E,COLUMN(E248)-1,FALSE),
                    IFERROR(VLOOKUP($A249,WFD!$A:$E,COLUMN(E248)-1,FALSE),
                        IFERROR(VLOOKUP($A249,ARDT!$A:$E,COLUMN(E248)-1,FALSE),
                            IFERROR(VLOOKUP($A249,ARAMCO!$A:$E,COLUMN(E248)-1,FALSE),
                                IFERROR(VLOOKUP($A249,HALLIBURTON!$A:$E,COLUMN(E248)-1,FALSE),
                                    VLOOKUP($A249,Hal_Regional!$A:$E,COLUMN(E248)-1,FALSE)
                                )
                            )
                        )
                    )
                )
            )
        )
    ),
    "Not Found"
)</f>
        <v>Not Found</v>
      </c>
      <c r="F249" s="60" t="str">
        <f>IFERROR(
    IFERROR(VLOOKUP($A249,LSTK!$A:$E,COLUMN(F248)-1,FALSE),
        IFERROR(VLOOKUP($A249,UR!$A:$E,COLUMN(F248)-1,FALSE),
            IFERROR(VLOOKUP($A249,'L3'!$A:$E,COLUMN(F248)-1,FALSE),
                IFERROR(VLOOKUP($A249,'L4'!$A:$E,COLUMN(F248)-1,FALSE),
                    IFERROR(VLOOKUP($A249,WFD!$A:$E,COLUMN(F248)-1,FALSE),
                        IFERROR(VLOOKUP($A249,ARDT!$A:$E,COLUMN(F248)-1,FALSE),
                            IFERROR(VLOOKUP($A249,ARAMCO!$A:$E,COLUMN(F248)-1,FALSE),
                                IFERROR(VLOOKUP($A249,HALLIBURTON!$A:$E,COLUMN(F248)-1,FALSE),
                                    VLOOKUP($A249,Hal_Regional!$A:$E,COLUMN(F248)-1,FALSE)
                                )
                            )
                        )
                    )
                )
            )
        )
    ),
    "Not Found"
)</f>
        <v>Not Found</v>
      </c>
    </row>
    <row r="250" spans="2:6" x14ac:dyDescent="0.25">
      <c r="B250" s="60" t="str">
        <f>IFERROR(
    IFERROR(VLOOKUP($A250,LSTK!$A:$E,COLUMN(B249),FALSE),
        IFERROR(VLOOKUP($A250,UR!$A:$E,COLUMN(B249),FALSE),
            IFERROR(VLOOKUP($A250,'L3'!$A:$E,COLUMN(B249),FALSE),
                IFERROR(VLOOKUP($A250,'L4'!$A:$E,COLUMN(B249),FALSE),
                    IFERROR(VLOOKUP($A250,WFD!$A:$E,COLUMN(B249),FALSE),
                        IFERROR(VLOOKUP($A250,ARDT!$A:$E,COLUMN(B249),FALSE),
                            IFERROR(VLOOKUP($A250,ARAMCO!$A:$E,COLUMN(B249),FALSE),
                                IFERROR(VLOOKUP($A250,HALLIBURTON!$A:$E,COLUMN(B249),FALSE),
                                    VLOOKUP($A250,Hal_Regional!$A:$E,COLUMN(B249),FALSE)
                                )
                            )
                        )
                    )
                )
            )
        )
    ),
    "Not Found"
)</f>
        <v>Not Found</v>
      </c>
      <c r="C250" s="60" t="str">
        <f t="shared" si="7"/>
        <v>Not Found</v>
      </c>
      <c r="D250" s="60" t="str">
        <f>IFERROR(
    IFERROR(VLOOKUP($A250,LSTK!$A:$E,COLUMN(D249)-1,FALSE),
        IFERROR(VLOOKUP($A250,UR!$A:$E,COLUMN(D249)-1,FALSE),
            IFERROR(VLOOKUP($A250,'L3'!$A:$E,COLUMN(D249)-1,FALSE),
                IFERROR(VLOOKUP($A250,'L4'!$A:$E,COLUMN(D249)-1,FALSE),
                    IFERROR(VLOOKUP($A250,WFD!$A:$E,COLUMN(D249)-1,FALSE),
                        IFERROR(VLOOKUP($A250,ARDT!$A:$E,COLUMN(D249)-1,FALSE),
                            IFERROR(VLOOKUP($A250,ARAMCO!$A:$E,COLUMN(D249)-1,FALSE),
                                IFERROR(VLOOKUP($A250,HALLIBURTON!$A:$E,COLUMN(D249)-1,FALSE),
                                    VLOOKUP($A250,Hal_Regional!$A:$E,COLUMN(D249)-1,FALSE)
                                )
                            )
                        )
                    )
                )
            )
        )
    ),
    "Not Found"
)</f>
        <v>Not Found</v>
      </c>
      <c r="E250" s="60" t="str">
        <f>IFERROR(
    IFERROR(VLOOKUP($A250,LSTK!$A:$E,COLUMN(E249)-1,FALSE),
        IFERROR(VLOOKUP($A250,UR!$A:$E,COLUMN(E249)-1,FALSE),
            IFERROR(VLOOKUP($A250,'L3'!$A:$E,COLUMN(E249)-1,FALSE),
                IFERROR(VLOOKUP($A250,'L4'!$A:$E,COLUMN(E249)-1,FALSE),
                    IFERROR(VLOOKUP($A250,WFD!$A:$E,COLUMN(E249)-1,FALSE),
                        IFERROR(VLOOKUP($A250,ARDT!$A:$E,COLUMN(E249)-1,FALSE),
                            IFERROR(VLOOKUP($A250,ARAMCO!$A:$E,COLUMN(E249)-1,FALSE),
                                IFERROR(VLOOKUP($A250,HALLIBURTON!$A:$E,COLUMN(E249)-1,FALSE),
                                    VLOOKUP($A250,Hal_Regional!$A:$E,COLUMN(E249)-1,FALSE)
                                )
                            )
                        )
                    )
                )
            )
        )
    ),
    "Not Found"
)</f>
        <v>Not Found</v>
      </c>
      <c r="F250" s="60" t="str">
        <f>IFERROR(
    IFERROR(VLOOKUP($A250,LSTK!$A:$E,COLUMN(F249)-1,FALSE),
        IFERROR(VLOOKUP($A250,UR!$A:$E,COLUMN(F249)-1,FALSE),
            IFERROR(VLOOKUP($A250,'L3'!$A:$E,COLUMN(F249)-1,FALSE),
                IFERROR(VLOOKUP($A250,'L4'!$A:$E,COLUMN(F249)-1,FALSE),
                    IFERROR(VLOOKUP($A250,WFD!$A:$E,COLUMN(F249)-1,FALSE),
                        IFERROR(VLOOKUP($A250,ARDT!$A:$E,COLUMN(F249)-1,FALSE),
                            IFERROR(VLOOKUP($A250,ARAMCO!$A:$E,COLUMN(F249)-1,FALSE),
                                IFERROR(VLOOKUP($A250,HALLIBURTON!$A:$E,COLUMN(F249)-1,FALSE),
                                    VLOOKUP($A250,Hal_Regional!$A:$E,COLUMN(F249)-1,FALSE)
                                )
                            )
                        )
                    )
                )
            )
        )
    ),
    "Not Found"
)</f>
        <v>Not Found</v>
      </c>
    </row>
    <row r="251" spans="2:6" x14ac:dyDescent="0.25">
      <c r="B251" s="60" t="str">
        <f>IFERROR(
    IFERROR(VLOOKUP($A251,LSTK!$A:$E,COLUMN(B250),FALSE),
        IFERROR(VLOOKUP($A251,UR!$A:$E,COLUMN(B250),FALSE),
            IFERROR(VLOOKUP($A251,'L3'!$A:$E,COLUMN(B250),FALSE),
                IFERROR(VLOOKUP($A251,'L4'!$A:$E,COLUMN(B250),FALSE),
                    IFERROR(VLOOKUP($A251,WFD!$A:$E,COLUMN(B250),FALSE),
                        IFERROR(VLOOKUP($A251,ARDT!$A:$E,COLUMN(B250),FALSE),
                            IFERROR(VLOOKUP($A251,ARAMCO!$A:$E,COLUMN(B250),FALSE),
                                IFERROR(VLOOKUP($A251,HALLIBURTON!$A:$E,COLUMN(B250),FALSE),
                                    VLOOKUP($A251,Hal_Regional!$A:$E,COLUMN(B250),FALSE)
                                )
                            )
                        )
                    )
                )
            )
        )
    ),
    "Not Found"
)</f>
        <v>Not Found</v>
      </c>
      <c r="C251" s="60" t="str">
        <f t="shared" si="7"/>
        <v>Not Found</v>
      </c>
      <c r="D251" s="60" t="str">
        <f>IFERROR(
    IFERROR(VLOOKUP($A251,LSTK!$A:$E,COLUMN(D250)-1,FALSE),
        IFERROR(VLOOKUP($A251,UR!$A:$E,COLUMN(D250)-1,FALSE),
            IFERROR(VLOOKUP($A251,'L3'!$A:$E,COLUMN(D250)-1,FALSE),
                IFERROR(VLOOKUP($A251,'L4'!$A:$E,COLUMN(D250)-1,FALSE),
                    IFERROR(VLOOKUP($A251,WFD!$A:$E,COLUMN(D250)-1,FALSE),
                        IFERROR(VLOOKUP($A251,ARDT!$A:$E,COLUMN(D250)-1,FALSE),
                            IFERROR(VLOOKUP($A251,ARAMCO!$A:$E,COLUMN(D250)-1,FALSE),
                                IFERROR(VLOOKUP($A251,HALLIBURTON!$A:$E,COLUMN(D250)-1,FALSE),
                                    VLOOKUP($A251,Hal_Regional!$A:$E,COLUMN(D250)-1,FALSE)
                                )
                            )
                        )
                    )
                )
            )
        )
    ),
    "Not Found"
)</f>
        <v>Not Found</v>
      </c>
      <c r="E251" s="60" t="str">
        <f>IFERROR(
    IFERROR(VLOOKUP($A251,LSTK!$A:$E,COLUMN(E250)-1,FALSE),
        IFERROR(VLOOKUP($A251,UR!$A:$E,COLUMN(E250)-1,FALSE),
            IFERROR(VLOOKUP($A251,'L3'!$A:$E,COLUMN(E250)-1,FALSE),
                IFERROR(VLOOKUP($A251,'L4'!$A:$E,COLUMN(E250)-1,FALSE),
                    IFERROR(VLOOKUP($A251,WFD!$A:$E,COLUMN(E250)-1,FALSE),
                        IFERROR(VLOOKUP($A251,ARDT!$A:$E,COLUMN(E250)-1,FALSE),
                            IFERROR(VLOOKUP($A251,ARAMCO!$A:$E,COLUMN(E250)-1,FALSE),
                                IFERROR(VLOOKUP($A251,HALLIBURTON!$A:$E,COLUMN(E250)-1,FALSE),
                                    VLOOKUP($A251,Hal_Regional!$A:$E,COLUMN(E250)-1,FALSE)
                                )
                            )
                        )
                    )
                )
            )
        )
    ),
    "Not Found"
)</f>
        <v>Not Found</v>
      </c>
      <c r="F251" s="60" t="str">
        <f>IFERROR(
    IFERROR(VLOOKUP($A251,LSTK!$A:$E,COLUMN(F250)-1,FALSE),
        IFERROR(VLOOKUP($A251,UR!$A:$E,COLUMN(F250)-1,FALSE),
            IFERROR(VLOOKUP($A251,'L3'!$A:$E,COLUMN(F250)-1,FALSE),
                IFERROR(VLOOKUP($A251,'L4'!$A:$E,COLUMN(F250)-1,FALSE),
                    IFERROR(VLOOKUP($A251,WFD!$A:$E,COLUMN(F250)-1,FALSE),
                        IFERROR(VLOOKUP($A251,ARDT!$A:$E,COLUMN(F250)-1,FALSE),
                            IFERROR(VLOOKUP($A251,ARAMCO!$A:$E,COLUMN(F250)-1,FALSE),
                                IFERROR(VLOOKUP($A251,HALLIBURTON!$A:$E,COLUMN(F250)-1,FALSE),
                                    VLOOKUP($A251,Hal_Regional!$A:$E,COLUMN(F250)-1,FALSE)
                                )
                            )
                        )
                    )
                )
            )
        )
    ),
    "Not Found"
)</f>
        <v>Not Found</v>
      </c>
    </row>
    <row r="252" spans="2:6" x14ac:dyDescent="0.25">
      <c r="B252" s="60" t="str">
        <f>IFERROR(
    IFERROR(VLOOKUP($A252,LSTK!$A:$E,COLUMN(B251),FALSE),
        IFERROR(VLOOKUP($A252,UR!$A:$E,COLUMN(B251),FALSE),
            IFERROR(VLOOKUP($A252,'L3'!$A:$E,COLUMN(B251),FALSE),
                IFERROR(VLOOKUP($A252,'L4'!$A:$E,COLUMN(B251),FALSE),
                    IFERROR(VLOOKUP($A252,WFD!$A:$E,COLUMN(B251),FALSE),
                        IFERROR(VLOOKUP($A252,ARDT!$A:$E,COLUMN(B251),FALSE),
                            IFERROR(VLOOKUP($A252,ARAMCO!$A:$E,COLUMN(B251),FALSE),
                                IFERROR(VLOOKUP($A252,HALLIBURTON!$A:$E,COLUMN(B251),FALSE),
                                    VLOOKUP($A252,Hal_Regional!$A:$E,COLUMN(B251),FALSE)
                                )
                            )
                        )
                    )
                )
            )
        )
    ),
    "Not Found"
)</f>
        <v>Not Found</v>
      </c>
      <c r="C252" s="60" t="str">
        <f t="shared" si="7"/>
        <v>Not Found</v>
      </c>
      <c r="D252" s="60" t="str">
        <f>IFERROR(
    IFERROR(VLOOKUP($A252,LSTK!$A:$E,COLUMN(D251)-1,FALSE),
        IFERROR(VLOOKUP($A252,UR!$A:$E,COLUMN(D251)-1,FALSE),
            IFERROR(VLOOKUP($A252,'L3'!$A:$E,COLUMN(D251)-1,FALSE),
                IFERROR(VLOOKUP($A252,'L4'!$A:$E,COLUMN(D251)-1,FALSE),
                    IFERROR(VLOOKUP($A252,WFD!$A:$E,COLUMN(D251)-1,FALSE),
                        IFERROR(VLOOKUP($A252,ARDT!$A:$E,COLUMN(D251)-1,FALSE),
                            IFERROR(VLOOKUP($A252,ARAMCO!$A:$E,COLUMN(D251)-1,FALSE),
                                IFERROR(VLOOKUP($A252,HALLIBURTON!$A:$E,COLUMN(D251)-1,FALSE),
                                    VLOOKUP($A252,Hal_Regional!$A:$E,COLUMN(D251)-1,FALSE)
                                )
                            )
                        )
                    )
                )
            )
        )
    ),
    "Not Found"
)</f>
        <v>Not Found</v>
      </c>
      <c r="E252" s="60" t="str">
        <f>IFERROR(
    IFERROR(VLOOKUP($A252,LSTK!$A:$E,COLUMN(E251)-1,FALSE),
        IFERROR(VLOOKUP($A252,UR!$A:$E,COLUMN(E251)-1,FALSE),
            IFERROR(VLOOKUP($A252,'L3'!$A:$E,COLUMN(E251)-1,FALSE),
                IFERROR(VLOOKUP($A252,'L4'!$A:$E,COLUMN(E251)-1,FALSE),
                    IFERROR(VLOOKUP($A252,WFD!$A:$E,COLUMN(E251)-1,FALSE),
                        IFERROR(VLOOKUP($A252,ARDT!$A:$E,COLUMN(E251)-1,FALSE),
                            IFERROR(VLOOKUP($A252,ARAMCO!$A:$E,COLUMN(E251)-1,FALSE),
                                IFERROR(VLOOKUP($A252,HALLIBURTON!$A:$E,COLUMN(E251)-1,FALSE),
                                    VLOOKUP($A252,Hal_Regional!$A:$E,COLUMN(E251)-1,FALSE)
                                )
                            )
                        )
                    )
                )
            )
        )
    ),
    "Not Found"
)</f>
        <v>Not Found</v>
      </c>
      <c r="F252" s="60" t="str">
        <f>IFERROR(
    IFERROR(VLOOKUP($A252,LSTK!$A:$E,COLUMN(F251)-1,FALSE),
        IFERROR(VLOOKUP($A252,UR!$A:$E,COLUMN(F251)-1,FALSE),
            IFERROR(VLOOKUP($A252,'L3'!$A:$E,COLUMN(F251)-1,FALSE),
                IFERROR(VLOOKUP($A252,'L4'!$A:$E,COLUMN(F251)-1,FALSE),
                    IFERROR(VLOOKUP($A252,WFD!$A:$E,COLUMN(F251)-1,FALSE),
                        IFERROR(VLOOKUP($A252,ARDT!$A:$E,COLUMN(F251)-1,FALSE),
                            IFERROR(VLOOKUP($A252,ARAMCO!$A:$E,COLUMN(F251)-1,FALSE),
                                IFERROR(VLOOKUP($A252,HALLIBURTON!$A:$E,COLUMN(F251)-1,FALSE),
                                    VLOOKUP($A252,Hal_Regional!$A:$E,COLUMN(F251)-1,FALSE)
                                )
                            )
                        )
                    )
                )
            )
        )
    ),
    "Not Found"
)</f>
        <v>Not Found</v>
      </c>
    </row>
    <row r="253" spans="2:6" x14ac:dyDescent="0.25">
      <c r="B253" s="60" t="str">
        <f>IFERROR(
    IFERROR(VLOOKUP($A253,LSTK!$A:$E,COLUMN(B252),FALSE),
        IFERROR(VLOOKUP($A253,UR!$A:$E,COLUMN(B252),FALSE),
            IFERROR(VLOOKUP($A253,'L3'!$A:$E,COLUMN(B252),FALSE),
                IFERROR(VLOOKUP($A253,'L4'!$A:$E,COLUMN(B252),FALSE),
                    IFERROR(VLOOKUP($A253,WFD!$A:$E,COLUMN(B252),FALSE),
                        IFERROR(VLOOKUP($A253,ARDT!$A:$E,COLUMN(B252),FALSE),
                            IFERROR(VLOOKUP($A253,ARAMCO!$A:$E,COLUMN(B252),FALSE),
                                IFERROR(VLOOKUP($A253,HALLIBURTON!$A:$E,COLUMN(B252),FALSE),
                                    VLOOKUP($A253,Hal_Regional!$A:$E,COLUMN(B252),FALSE)
                                )
                            )
                        )
                    )
                )
            )
        )
    ),
    "Not Found"
)</f>
        <v>Not Found</v>
      </c>
      <c r="C253" s="60" t="str">
        <f t="shared" si="7"/>
        <v>Not Found</v>
      </c>
      <c r="D253" s="60" t="str">
        <f>IFERROR(
    IFERROR(VLOOKUP($A253,LSTK!$A:$E,COLUMN(D252)-1,FALSE),
        IFERROR(VLOOKUP($A253,UR!$A:$E,COLUMN(D252)-1,FALSE),
            IFERROR(VLOOKUP($A253,'L3'!$A:$E,COLUMN(D252)-1,FALSE),
                IFERROR(VLOOKUP($A253,'L4'!$A:$E,COLUMN(D252)-1,FALSE),
                    IFERROR(VLOOKUP($A253,WFD!$A:$E,COLUMN(D252)-1,FALSE),
                        IFERROR(VLOOKUP($A253,ARDT!$A:$E,COLUMN(D252)-1,FALSE),
                            IFERROR(VLOOKUP($A253,ARAMCO!$A:$E,COLUMN(D252)-1,FALSE),
                                IFERROR(VLOOKUP($A253,HALLIBURTON!$A:$E,COLUMN(D252)-1,FALSE),
                                    VLOOKUP($A253,Hal_Regional!$A:$E,COLUMN(D252)-1,FALSE)
                                )
                            )
                        )
                    )
                )
            )
        )
    ),
    "Not Found"
)</f>
        <v>Not Found</v>
      </c>
      <c r="E253" s="60" t="str">
        <f>IFERROR(
    IFERROR(VLOOKUP($A253,LSTK!$A:$E,COLUMN(E252)-1,FALSE),
        IFERROR(VLOOKUP($A253,UR!$A:$E,COLUMN(E252)-1,FALSE),
            IFERROR(VLOOKUP($A253,'L3'!$A:$E,COLUMN(E252)-1,FALSE),
                IFERROR(VLOOKUP($A253,'L4'!$A:$E,COLUMN(E252)-1,FALSE),
                    IFERROR(VLOOKUP($A253,WFD!$A:$E,COLUMN(E252)-1,FALSE),
                        IFERROR(VLOOKUP($A253,ARDT!$A:$E,COLUMN(E252)-1,FALSE),
                            IFERROR(VLOOKUP($A253,ARAMCO!$A:$E,COLUMN(E252)-1,FALSE),
                                IFERROR(VLOOKUP($A253,HALLIBURTON!$A:$E,COLUMN(E252)-1,FALSE),
                                    VLOOKUP($A253,Hal_Regional!$A:$E,COLUMN(E252)-1,FALSE)
                                )
                            )
                        )
                    )
                )
            )
        )
    ),
    "Not Found"
)</f>
        <v>Not Found</v>
      </c>
      <c r="F253" s="60" t="str">
        <f>IFERROR(
    IFERROR(VLOOKUP($A253,LSTK!$A:$E,COLUMN(F252)-1,FALSE),
        IFERROR(VLOOKUP($A253,UR!$A:$E,COLUMN(F252)-1,FALSE),
            IFERROR(VLOOKUP($A253,'L3'!$A:$E,COLUMN(F252)-1,FALSE),
                IFERROR(VLOOKUP($A253,'L4'!$A:$E,COLUMN(F252)-1,FALSE),
                    IFERROR(VLOOKUP($A253,WFD!$A:$E,COLUMN(F252)-1,FALSE),
                        IFERROR(VLOOKUP($A253,ARDT!$A:$E,COLUMN(F252)-1,FALSE),
                            IFERROR(VLOOKUP($A253,ARAMCO!$A:$E,COLUMN(F252)-1,FALSE),
                                IFERROR(VLOOKUP($A253,HALLIBURTON!$A:$E,COLUMN(F252)-1,FALSE),
                                    VLOOKUP($A253,Hal_Regional!$A:$E,COLUMN(F252)-1,FALSE)
                                )
                            )
                        )
                    )
                )
            )
        )
    ),
    "Not Found"
)</f>
        <v>Not Found</v>
      </c>
    </row>
    <row r="254" spans="2:6" x14ac:dyDescent="0.25">
      <c r="B254" s="60" t="str">
        <f>IFERROR(
    IFERROR(VLOOKUP($A254,LSTK!$A:$E,COLUMN(B253),FALSE),
        IFERROR(VLOOKUP($A254,UR!$A:$E,COLUMN(B253),FALSE),
            IFERROR(VLOOKUP($A254,'L3'!$A:$E,COLUMN(B253),FALSE),
                IFERROR(VLOOKUP($A254,'L4'!$A:$E,COLUMN(B253),FALSE),
                    IFERROR(VLOOKUP($A254,WFD!$A:$E,COLUMN(B253),FALSE),
                        IFERROR(VLOOKUP($A254,ARDT!$A:$E,COLUMN(B253),FALSE),
                            IFERROR(VLOOKUP($A254,ARAMCO!$A:$E,COLUMN(B253),FALSE),
                                IFERROR(VLOOKUP($A254,HALLIBURTON!$A:$E,COLUMN(B253),FALSE),
                                    VLOOKUP($A254,Hal_Regional!$A:$E,COLUMN(B253),FALSE)
                                )
                            )
                        )
                    )
                )
            )
        )
    ),
    "Not Found"
)</f>
        <v>Not Found</v>
      </c>
      <c r="C254" s="60" t="str">
        <f t="shared" si="7"/>
        <v>Not Found</v>
      </c>
      <c r="D254" s="60" t="str">
        <f>IFERROR(
    IFERROR(VLOOKUP($A254,LSTK!$A:$E,COLUMN(D253)-1,FALSE),
        IFERROR(VLOOKUP($A254,UR!$A:$E,COLUMN(D253)-1,FALSE),
            IFERROR(VLOOKUP($A254,'L3'!$A:$E,COLUMN(D253)-1,FALSE),
                IFERROR(VLOOKUP($A254,'L4'!$A:$E,COLUMN(D253)-1,FALSE),
                    IFERROR(VLOOKUP($A254,WFD!$A:$E,COLUMN(D253)-1,FALSE),
                        IFERROR(VLOOKUP($A254,ARDT!$A:$E,COLUMN(D253)-1,FALSE),
                            IFERROR(VLOOKUP($A254,ARAMCO!$A:$E,COLUMN(D253)-1,FALSE),
                                IFERROR(VLOOKUP($A254,HALLIBURTON!$A:$E,COLUMN(D253)-1,FALSE),
                                    VLOOKUP($A254,Hal_Regional!$A:$E,COLUMN(D253)-1,FALSE)
                                )
                            )
                        )
                    )
                )
            )
        )
    ),
    "Not Found"
)</f>
        <v>Not Found</v>
      </c>
      <c r="E254" s="60" t="str">
        <f>IFERROR(
    IFERROR(VLOOKUP($A254,LSTK!$A:$E,COLUMN(E253)-1,FALSE),
        IFERROR(VLOOKUP($A254,UR!$A:$E,COLUMN(E253)-1,FALSE),
            IFERROR(VLOOKUP($A254,'L3'!$A:$E,COLUMN(E253)-1,FALSE),
                IFERROR(VLOOKUP($A254,'L4'!$A:$E,COLUMN(E253)-1,FALSE),
                    IFERROR(VLOOKUP($A254,WFD!$A:$E,COLUMN(E253)-1,FALSE),
                        IFERROR(VLOOKUP($A254,ARDT!$A:$E,COLUMN(E253)-1,FALSE),
                            IFERROR(VLOOKUP($A254,ARAMCO!$A:$E,COLUMN(E253)-1,FALSE),
                                IFERROR(VLOOKUP($A254,HALLIBURTON!$A:$E,COLUMN(E253)-1,FALSE),
                                    VLOOKUP($A254,Hal_Regional!$A:$E,COLUMN(E253)-1,FALSE)
                                )
                            )
                        )
                    )
                )
            )
        )
    ),
    "Not Found"
)</f>
        <v>Not Found</v>
      </c>
      <c r="F254" s="60" t="str">
        <f>IFERROR(
    IFERROR(VLOOKUP($A254,LSTK!$A:$E,COLUMN(F253)-1,FALSE),
        IFERROR(VLOOKUP($A254,UR!$A:$E,COLUMN(F253)-1,FALSE),
            IFERROR(VLOOKUP($A254,'L3'!$A:$E,COLUMN(F253)-1,FALSE),
                IFERROR(VLOOKUP($A254,'L4'!$A:$E,COLUMN(F253)-1,FALSE),
                    IFERROR(VLOOKUP($A254,WFD!$A:$E,COLUMN(F253)-1,FALSE),
                        IFERROR(VLOOKUP($A254,ARDT!$A:$E,COLUMN(F253)-1,FALSE),
                            IFERROR(VLOOKUP($A254,ARAMCO!$A:$E,COLUMN(F253)-1,FALSE),
                                IFERROR(VLOOKUP($A254,HALLIBURTON!$A:$E,COLUMN(F253)-1,FALSE),
                                    VLOOKUP($A254,Hal_Regional!$A:$E,COLUMN(F253)-1,FALSE)
                                )
                            )
                        )
                    )
                )
            )
        )
    ),
    "Not Found"
)</f>
        <v>Not Found</v>
      </c>
    </row>
    <row r="255" spans="2:6" x14ac:dyDescent="0.25">
      <c r="B255" s="60" t="str">
        <f>IFERROR(
    IFERROR(VLOOKUP($A255,LSTK!$A:$E,COLUMN(B254),FALSE),
        IFERROR(VLOOKUP($A255,UR!$A:$E,COLUMN(B254),FALSE),
            IFERROR(VLOOKUP($A255,'L3'!$A:$E,COLUMN(B254),FALSE),
                IFERROR(VLOOKUP($A255,'L4'!$A:$E,COLUMN(B254),FALSE),
                    IFERROR(VLOOKUP($A255,WFD!$A:$E,COLUMN(B254),FALSE),
                        IFERROR(VLOOKUP($A255,ARDT!$A:$E,COLUMN(B254),FALSE),
                            IFERROR(VLOOKUP($A255,ARAMCO!$A:$E,COLUMN(B254),FALSE),
                                IFERROR(VLOOKUP($A255,HALLIBURTON!$A:$E,COLUMN(B254),FALSE),
                                    VLOOKUP($A255,Hal_Regional!$A:$E,COLUMN(B254),FALSE)
                                )
                            )
                        )
                    )
                )
            )
        )
    ),
    "Not Found"
)</f>
        <v>Not Found</v>
      </c>
      <c r="C255" s="60" t="str">
        <f t="shared" si="7"/>
        <v>Not Found</v>
      </c>
      <c r="D255" s="60" t="str">
        <f>IFERROR(
    IFERROR(VLOOKUP($A255,LSTK!$A:$E,COLUMN(D254)-1,FALSE),
        IFERROR(VLOOKUP($A255,UR!$A:$E,COLUMN(D254)-1,FALSE),
            IFERROR(VLOOKUP($A255,'L3'!$A:$E,COLUMN(D254)-1,FALSE),
                IFERROR(VLOOKUP($A255,'L4'!$A:$E,COLUMN(D254)-1,FALSE),
                    IFERROR(VLOOKUP($A255,WFD!$A:$E,COLUMN(D254)-1,FALSE),
                        IFERROR(VLOOKUP($A255,ARDT!$A:$E,COLUMN(D254)-1,FALSE),
                            IFERROR(VLOOKUP($A255,ARAMCO!$A:$E,COLUMN(D254)-1,FALSE),
                                IFERROR(VLOOKUP($A255,HALLIBURTON!$A:$E,COLUMN(D254)-1,FALSE),
                                    VLOOKUP($A255,Hal_Regional!$A:$E,COLUMN(D254)-1,FALSE)
                                )
                            )
                        )
                    )
                )
            )
        )
    ),
    "Not Found"
)</f>
        <v>Not Found</v>
      </c>
      <c r="E255" s="60" t="str">
        <f>IFERROR(
    IFERROR(VLOOKUP($A255,LSTK!$A:$E,COLUMN(E254)-1,FALSE),
        IFERROR(VLOOKUP($A255,UR!$A:$E,COLUMN(E254)-1,FALSE),
            IFERROR(VLOOKUP($A255,'L3'!$A:$E,COLUMN(E254)-1,FALSE),
                IFERROR(VLOOKUP($A255,'L4'!$A:$E,COLUMN(E254)-1,FALSE),
                    IFERROR(VLOOKUP($A255,WFD!$A:$E,COLUMN(E254)-1,FALSE),
                        IFERROR(VLOOKUP($A255,ARDT!$A:$E,COLUMN(E254)-1,FALSE),
                            IFERROR(VLOOKUP($A255,ARAMCO!$A:$E,COLUMN(E254)-1,FALSE),
                                IFERROR(VLOOKUP($A255,HALLIBURTON!$A:$E,COLUMN(E254)-1,FALSE),
                                    VLOOKUP($A255,Hal_Regional!$A:$E,COLUMN(E254)-1,FALSE)
                                )
                            )
                        )
                    )
                )
            )
        )
    ),
    "Not Found"
)</f>
        <v>Not Found</v>
      </c>
      <c r="F255" s="60" t="str">
        <f>IFERROR(
    IFERROR(VLOOKUP($A255,LSTK!$A:$E,COLUMN(F254)-1,FALSE),
        IFERROR(VLOOKUP($A255,UR!$A:$E,COLUMN(F254)-1,FALSE),
            IFERROR(VLOOKUP($A255,'L3'!$A:$E,COLUMN(F254)-1,FALSE),
                IFERROR(VLOOKUP($A255,'L4'!$A:$E,COLUMN(F254)-1,FALSE),
                    IFERROR(VLOOKUP($A255,WFD!$A:$E,COLUMN(F254)-1,FALSE),
                        IFERROR(VLOOKUP($A255,ARDT!$A:$E,COLUMN(F254)-1,FALSE),
                            IFERROR(VLOOKUP($A255,ARAMCO!$A:$E,COLUMN(F254)-1,FALSE),
                                IFERROR(VLOOKUP($A255,HALLIBURTON!$A:$E,COLUMN(F254)-1,FALSE),
                                    VLOOKUP($A255,Hal_Regional!$A:$E,COLUMN(F254)-1,FALSE)
                                )
                            )
                        )
                    )
                )
            )
        )
    ),
    "Not Found"
)</f>
        <v>Not Found</v>
      </c>
    </row>
    <row r="256" spans="2:6" x14ac:dyDescent="0.25">
      <c r="B256" s="60" t="str">
        <f>IFERROR(
    IFERROR(VLOOKUP($A256,LSTK!$A:$E,COLUMN(B255),FALSE),
        IFERROR(VLOOKUP($A256,UR!$A:$E,COLUMN(B255),FALSE),
            IFERROR(VLOOKUP($A256,'L3'!$A:$E,COLUMN(B255),FALSE),
                IFERROR(VLOOKUP($A256,'L4'!$A:$E,COLUMN(B255),FALSE),
                    IFERROR(VLOOKUP($A256,WFD!$A:$E,COLUMN(B255),FALSE),
                        IFERROR(VLOOKUP($A256,ARDT!$A:$E,COLUMN(B255),FALSE),
                            IFERROR(VLOOKUP($A256,ARAMCO!$A:$E,COLUMN(B255),FALSE),
                                IFERROR(VLOOKUP($A256,HALLIBURTON!$A:$E,COLUMN(B255),FALSE),
                                    VLOOKUP($A256,Hal_Regional!$A:$E,COLUMN(B255),FALSE)
                                )
                            )
                        )
                    )
                )
            )
        )
    ),
    "Not Found"
)</f>
        <v>Not Found</v>
      </c>
      <c r="C256" s="60" t="str">
        <f t="shared" si="7"/>
        <v>Not Found</v>
      </c>
      <c r="D256" s="60" t="str">
        <f>IFERROR(
    IFERROR(VLOOKUP($A256,LSTK!$A:$E,COLUMN(D255)-1,FALSE),
        IFERROR(VLOOKUP($A256,UR!$A:$E,COLUMN(D255)-1,FALSE),
            IFERROR(VLOOKUP($A256,'L3'!$A:$E,COLUMN(D255)-1,FALSE),
                IFERROR(VLOOKUP($A256,'L4'!$A:$E,COLUMN(D255)-1,FALSE),
                    IFERROR(VLOOKUP($A256,WFD!$A:$E,COLUMN(D255)-1,FALSE),
                        IFERROR(VLOOKUP($A256,ARDT!$A:$E,COLUMN(D255)-1,FALSE),
                            IFERROR(VLOOKUP($A256,ARAMCO!$A:$E,COLUMN(D255)-1,FALSE),
                                IFERROR(VLOOKUP($A256,HALLIBURTON!$A:$E,COLUMN(D255)-1,FALSE),
                                    VLOOKUP($A256,Hal_Regional!$A:$E,COLUMN(D255)-1,FALSE)
                                )
                            )
                        )
                    )
                )
            )
        )
    ),
    "Not Found"
)</f>
        <v>Not Found</v>
      </c>
      <c r="E256" s="60" t="str">
        <f>IFERROR(
    IFERROR(VLOOKUP($A256,LSTK!$A:$E,COLUMN(E255)-1,FALSE),
        IFERROR(VLOOKUP($A256,UR!$A:$E,COLUMN(E255)-1,FALSE),
            IFERROR(VLOOKUP($A256,'L3'!$A:$E,COLUMN(E255)-1,FALSE),
                IFERROR(VLOOKUP($A256,'L4'!$A:$E,COLUMN(E255)-1,FALSE),
                    IFERROR(VLOOKUP($A256,WFD!$A:$E,COLUMN(E255)-1,FALSE),
                        IFERROR(VLOOKUP($A256,ARDT!$A:$E,COLUMN(E255)-1,FALSE),
                            IFERROR(VLOOKUP($A256,ARAMCO!$A:$E,COLUMN(E255)-1,FALSE),
                                IFERROR(VLOOKUP($A256,HALLIBURTON!$A:$E,COLUMN(E255)-1,FALSE),
                                    VLOOKUP($A256,Hal_Regional!$A:$E,COLUMN(E255)-1,FALSE)
                                )
                            )
                        )
                    )
                )
            )
        )
    ),
    "Not Found"
)</f>
        <v>Not Found</v>
      </c>
      <c r="F256" s="60" t="str">
        <f>IFERROR(
    IFERROR(VLOOKUP($A256,LSTK!$A:$E,COLUMN(F255)-1,FALSE),
        IFERROR(VLOOKUP($A256,UR!$A:$E,COLUMN(F255)-1,FALSE),
            IFERROR(VLOOKUP($A256,'L3'!$A:$E,COLUMN(F255)-1,FALSE),
                IFERROR(VLOOKUP($A256,'L4'!$A:$E,COLUMN(F255)-1,FALSE),
                    IFERROR(VLOOKUP($A256,WFD!$A:$E,COLUMN(F255)-1,FALSE),
                        IFERROR(VLOOKUP($A256,ARDT!$A:$E,COLUMN(F255)-1,FALSE),
                            IFERROR(VLOOKUP($A256,ARAMCO!$A:$E,COLUMN(F255)-1,FALSE),
                                IFERROR(VLOOKUP($A256,HALLIBURTON!$A:$E,COLUMN(F255)-1,FALSE),
                                    VLOOKUP($A256,Hal_Regional!$A:$E,COLUMN(F255)-1,FALSE)
                                )
                            )
                        )
                    )
                )
            )
        )
    ),
    "Not Found"
)</f>
        <v>Not Found</v>
      </c>
    </row>
    <row r="257" spans="2:6" x14ac:dyDescent="0.25">
      <c r="B257" s="60" t="str">
        <f>IFERROR(
    IFERROR(VLOOKUP($A257,LSTK!$A:$E,COLUMN(B256),FALSE),
        IFERROR(VLOOKUP($A257,UR!$A:$E,COLUMN(B256),FALSE),
            IFERROR(VLOOKUP($A257,'L3'!$A:$E,COLUMN(B256),FALSE),
                IFERROR(VLOOKUP($A257,'L4'!$A:$E,COLUMN(B256),FALSE),
                    IFERROR(VLOOKUP($A257,WFD!$A:$E,COLUMN(B256),FALSE),
                        IFERROR(VLOOKUP($A257,ARDT!$A:$E,COLUMN(B256),FALSE),
                            IFERROR(VLOOKUP($A257,ARAMCO!$A:$E,COLUMN(B256),FALSE),
                                IFERROR(VLOOKUP($A257,HALLIBURTON!$A:$E,COLUMN(B256),FALSE),
                                    VLOOKUP($A257,Hal_Regional!$A:$E,COLUMN(B256),FALSE)
                                )
                            )
                        )
                    )
                )
            )
        )
    ),
    "Not Found"
)</f>
        <v>Not Found</v>
      </c>
      <c r="C257" s="60" t="str">
        <f t="shared" si="7"/>
        <v>Not Found</v>
      </c>
      <c r="D257" s="60" t="str">
        <f>IFERROR(
    IFERROR(VLOOKUP($A257,LSTK!$A:$E,COLUMN(D256)-1,FALSE),
        IFERROR(VLOOKUP($A257,UR!$A:$E,COLUMN(D256)-1,FALSE),
            IFERROR(VLOOKUP($A257,'L3'!$A:$E,COLUMN(D256)-1,FALSE),
                IFERROR(VLOOKUP($A257,'L4'!$A:$E,COLUMN(D256)-1,FALSE),
                    IFERROR(VLOOKUP($A257,WFD!$A:$E,COLUMN(D256)-1,FALSE),
                        IFERROR(VLOOKUP($A257,ARDT!$A:$E,COLUMN(D256)-1,FALSE),
                            IFERROR(VLOOKUP($A257,ARAMCO!$A:$E,COLUMN(D256)-1,FALSE),
                                IFERROR(VLOOKUP($A257,HALLIBURTON!$A:$E,COLUMN(D256)-1,FALSE),
                                    VLOOKUP($A257,Hal_Regional!$A:$E,COLUMN(D256)-1,FALSE)
                                )
                            )
                        )
                    )
                )
            )
        )
    ),
    "Not Found"
)</f>
        <v>Not Found</v>
      </c>
      <c r="E257" s="60" t="str">
        <f>IFERROR(
    IFERROR(VLOOKUP($A257,LSTK!$A:$E,COLUMN(E256)-1,FALSE),
        IFERROR(VLOOKUP($A257,UR!$A:$E,COLUMN(E256)-1,FALSE),
            IFERROR(VLOOKUP($A257,'L3'!$A:$E,COLUMN(E256)-1,FALSE),
                IFERROR(VLOOKUP($A257,'L4'!$A:$E,COLUMN(E256)-1,FALSE),
                    IFERROR(VLOOKUP($A257,WFD!$A:$E,COLUMN(E256)-1,FALSE),
                        IFERROR(VLOOKUP($A257,ARDT!$A:$E,COLUMN(E256)-1,FALSE),
                            IFERROR(VLOOKUP($A257,ARAMCO!$A:$E,COLUMN(E256)-1,FALSE),
                                IFERROR(VLOOKUP($A257,HALLIBURTON!$A:$E,COLUMN(E256)-1,FALSE),
                                    VLOOKUP($A257,Hal_Regional!$A:$E,COLUMN(E256)-1,FALSE)
                                )
                            )
                        )
                    )
                )
            )
        )
    ),
    "Not Found"
)</f>
        <v>Not Found</v>
      </c>
      <c r="F257" s="60" t="str">
        <f>IFERROR(
    IFERROR(VLOOKUP($A257,LSTK!$A:$E,COLUMN(F256)-1,FALSE),
        IFERROR(VLOOKUP($A257,UR!$A:$E,COLUMN(F256)-1,FALSE),
            IFERROR(VLOOKUP($A257,'L3'!$A:$E,COLUMN(F256)-1,FALSE),
                IFERROR(VLOOKUP($A257,'L4'!$A:$E,COLUMN(F256)-1,FALSE),
                    IFERROR(VLOOKUP($A257,WFD!$A:$E,COLUMN(F256)-1,FALSE),
                        IFERROR(VLOOKUP($A257,ARDT!$A:$E,COLUMN(F256)-1,FALSE),
                            IFERROR(VLOOKUP($A257,ARAMCO!$A:$E,COLUMN(F256)-1,FALSE),
                                IFERROR(VLOOKUP($A257,HALLIBURTON!$A:$E,COLUMN(F256)-1,FALSE),
                                    VLOOKUP($A257,Hal_Regional!$A:$E,COLUMN(F256)-1,FALSE)
                                )
                            )
                        )
                    )
                )
            )
        )
    ),
    "Not Found"
)</f>
        <v>Not Found</v>
      </c>
    </row>
    <row r="258" spans="2:6" x14ac:dyDescent="0.25">
      <c r="B258" s="60" t="str">
        <f>IFERROR(
    IFERROR(VLOOKUP($A258,LSTK!$A:$E,COLUMN(B257),FALSE),
        IFERROR(VLOOKUP($A258,UR!$A:$E,COLUMN(B257),FALSE),
            IFERROR(VLOOKUP($A258,'L3'!$A:$E,COLUMN(B257),FALSE),
                IFERROR(VLOOKUP($A258,'L4'!$A:$E,COLUMN(B257),FALSE),
                    IFERROR(VLOOKUP($A258,WFD!$A:$E,COLUMN(B257),FALSE),
                        IFERROR(VLOOKUP($A258,ARDT!$A:$E,COLUMN(B257),FALSE),
                            IFERROR(VLOOKUP($A258,ARAMCO!$A:$E,COLUMN(B257),FALSE),
                                IFERROR(VLOOKUP($A258,HALLIBURTON!$A:$E,COLUMN(B257),FALSE),
                                    VLOOKUP($A258,Hal_Regional!$A:$E,COLUMN(B257),FALSE)
                                )
                            )
                        )
                    )
                )
            )
        )
    ),
    "Not Found"
)</f>
        <v>Not Found</v>
      </c>
      <c r="C258" s="60" t="str">
        <f t="shared" si="7"/>
        <v>Not Found</v>
      </c>
      <c r="D258" s="60" t="str">
        <f>IFERROR(
    IFERROR(VLOOKUP($A258,LSTK!$A:$E,COLUMN(D257)-1,FALSE),
        IFERROR(VLOOKUP($A258,UR!$A:$E,COLUMN(D257)-1,FALSE),
            IFERROR(VLOOKUP($A258,'L3'!$A:$E,COLUMN(D257)-1,FALSE),
                IFERROR(VLOOKUP($A258,'L4'!$A:$E,COLUMN(D257)-1,FALSE),
                    IFERROR(VLOOKUP($A258,WFD!$A:$E,COLUMN(D257)-1,FALSE),
                        IFERROR(VLOOKUP($A258,ARDT!$A:$E,COLUMN(D257)-1,FALSE),
                            IFERROR(VLOOKUP($A258,ARAMCO!$A:$E,COLUMN(D257)-1,FALSE),
                                IFERROR(VLOOKUP($A258,HALLIBURTON!$A:$E,COLUMN(D257)-1,FALSE),
                                    VLOOKUP($A258,Hal_Regional!$A:$E,COLUMN(D257)-1,FALSE)
                                )
                            )
                        )
                    )
                )
            )
        )
    ),
    "Not Found"
)</f>
        <v>Not Found</v>
      </c>
      <c r="E258" s="60" t="str">
        <f>IFERROR(
    IFERROR(VLOOKUP($A258,LSTK!$A:$E,COLUMN(E257)-1,FALSE),
        IFERROR(VLOOKUP($A258,UR!$A:$E,COLUMN(E257)-1,FALSE),
            IFERROR(VLOOKUP($A258,'L3'!$A:$E,COLUMN(E257)-1,FALSE),
                IFERROR(VLOOKUP($A258,'L4'!$A:$E,COLUMN(E257)-1,FALSE),
                    IFERROR(VLOOKUP($A258,WFD!$A:$E,COLUMN(E257)-1,FALSE),
                        IFERROR(VLOOKUP($A258,ARDT!$A:$E,COLUMN(E257)-1,FALSE),
                            IFERROR(VLOOKUP($A258,ARAMCO!$A:$E,COLUMN(E257)-1,FALSE),
                                IFERROR(VLOOKUP($A258,HALLIBURTON!$A:$E,COLUMN(E257)-1,FALSE),
                                    VLOOKUP($A258,Hal_Regional!$A:$E,COLUMN(E257)-1,FALSE)
                                )
                            )
                        )
                    )
                )
            )
        )
    ),
    "Not Found"
)</f>
        <v>Not Found</v>
      </c>
      <c r="F258" s="60" t="str">
        <f>IFERROR(
    IFERROR(VLOOKUP($A258,LSTK!$A:$E,COLUMN(F257)-1,FALSE),
        IFERROR(VLOOKUP($A258,UR!$A:$E,COLUMN(F257)-1,FALSE),
            IFERROR(VLOOKUP($A258,'L3'!$A:$E,COLUMN(F257)-1,FALSE),
                IFERROR(VLOOKUP($A258,'L4'!$A:$E,COLUMN(F257)-1,FALSE),
                    IFERROR(VLOOKUP($A258,WFD!$A:$E,COLUMN(F257)-1,FALSE),
                        IFERROR(VLOOKUP($A258,ARDT!$A:$E,COLUMN(F257)-1,FALSE),
                            IFERROR(VLOOKUP($A258,ARAMCO!$A:$E,COLUMN(F257)-1,FALSE),
                                IFERROR(VLOOKUP($A258,HALLIBURTON!$A:$E,COLUMN(F257)-1,FALSE),
                                    VLOOKUP($A258,Hal_Regional!$A:$E,COLUMN(F257)-1,FALSE)
                                )
                            )
                        )
                    )
                )
            )
        )
    ),
    "Not Found"
)</f>
        <v>Not Found</v>
      </c>
    </row>
    <row r="259" spans="2:6" x14ac:dyDescent="0.25">
      <c r="B259" s="60" t="str">
        <f>IFERROR(
    IFERROR(VLOOKUP($A259,LSTK!$A:$E,COLUMN(B258),FALSE),
        IFERROR(VLOOKUP($A259,UR!$A:$E,COLUMN(B258),FALSE),
            IFERROR(VLOOKUP($A259,'L3'!$A:$E,COLUMN(B258),FALSE),
                IFERROR(VLOOKUP($A259,'L4'!$A:$E,COLUMN(B258),FALSE),
                    IFERROR(VLOOKUP($A259,WFD!$A:$E,COLUMN(B258),FALSE),
                        IFERROR(VLOOKUP($A259,ARDT!$A:$E,COLUMN(B258),FALSE),
                            IFERROR(VLOOKUP($A259,ARAMCO!$A:$E,COLUMN(B258),FALSE),
                                IFERROR(VLOOKUP($A259,HALLIBURTON!$A:$E,COLUMN(B258),FALSE),
                                    VLOOKUP($A259,Hal_Regional!$A:$E,COLUMN(B258),FALSE)
                                )
                            )
                        )
                    )
                )
            )
        )
    ),
    "Not Found"
)</f>
        <v>Not Found</v>
      </c>
      <c r="C259" s="60" t="str">
        <f t="shared" si="7"/>
        <v>Not Found</v>
      </c>
      <c r="D259" s="60" t="str">
        <f>IFERROR(
    IFERROR(VLOOKUP($A259,LSTK!$A:$E,COLUMN(D258)-1,FALSE),
        IFERROR(VLOOKUP($A259,UR!$A:$E,COLUMN(D258)-1,FALSE),
            IFERROR(VLOOKUP($A259,'L3'!$A:$E,COLUMN(D258)-1,FALSE),
                IFERROR(VLOOKUP($A259,'L4'!$A:$E,COLUMN(D258)-1,FALSE),
                    IFERROR(VLOOKUP($A259,WFD!$A:$E,COLUMN(D258)-1,FALSE),
                        IFERROR(VLOOKUP($A259,ARDT!$A:$E,COLUMN(D258)-1,FALSE),
                            IFERROR(VLOOKUP($A259,ARAMCO!$A:$E,COLUMN(D258)-1,FALSE),
                                IFERROR(VLOOKUP($A259,HALLIBURTON!$A:$E,COLUMN(D258)-1,FALSE),
                                    VLOOKUP($A259,Hal_Regional!$A:$E,COLUMN(D258)-1,FALSE)
                                )
                            )
                        )
                    )
                )
            )
        )
    ),
    "Not Found"
)</f>
        <v>Not Found</v>
      </c>
      <c r="E259" s="60" t="str">
        <f>IFERROR(
    IFERROR(VLOOKUP($A259,LSTK!$A:$E,COLUMN(E258)-1,FALSE),
        IFERROR(VLOOKUP($A259,UR!$A:$E,COLUMN(E258)-1,FALSE),
            IFERROR(VLOOKUP($A259,'L3'!$A:$E,COLUMN(E258)-1,FALSE),
                IFERROR(VLOOKUP($A259,'L4'!$A:$E,COLUMN(E258)-1,FALSE),
                    IFERROR(VLOOKUP($A259,WFD!$A:$E,COLUMN(E258)-1,FALSE),
                        IFERROR(VLOOKUP($A259,ARDT!$A:$E,COLUMN(E258)-1,FALSE),
                            IFERROR(VLOOKUP($A259,ARAMCO!$A:$E,COLUMN(E258)-1,FALSE),
                                IFERROR(VLOOKUP($A259,HALLIBURTON!$A:$E,COLUMN(E258)-1,FALSE),
                                    VLOOKUP($A259,Hal_Regional!$A:$E,COLUMN(E258)-1,FALSE)
                                )
                            )
                        )
                    )
                )
            )
        )
    ),
    "Not Found"
)</f>
        <v>Not Found</v>
      </c>
      <c r="F259" s="60" t="str">
        <f>IFERROR(
    IFERROR(VLOOKUP($A259,LSTK!$A:$E,COLUMN(F258)-1,FALSE),
        IFERROR(VLOOKUP($A259,UR!$A:$E,COLUMN(F258)-1,FALSE),
            IFERROR(VLOOKUP($A259,'L3'!$A:$E,COLUMN(F258)-1,FALSE),
                IFERROR(VLOOKUP($A259,'L4'!$A:$E,COLUMN(F258)-1,FALSE),
                    IFERROR(VLOOKUP($A259,WFD!$A:$E,COLUMN(F258)-1,FALSE),
                        IFERROR(VLOOKUP($A259,ARDT!$A:$E,COLUMN(F258)-1,FALSE),
                            IFERROR(VLOOKUP($A259,ARAMCO!$A:$E,COLUMN(F258)-1,FALSE),
                                IFERROR(VLOOKUP($A259,HALLIBURTON!$A:$E,COLUMN(F258)-1,FALSE),
                                    VLOOKUP($A259,Hal_Regional!$A:$E,COLUMN(F258)-1,FALSE)
                                )
                            )
                        )
                    )
                )
            )
        )
    ),
    "Not Found"
)</f>
        <v>Not Found</v>
      </c>
    </row>
    <row r="260" spans="2:6" x14ac:dyDescent="0.25">
      <c r="B260" s="60" t="str">
        <f>IFERROR(
    IFERROR(VLOOKUP($A260,LSTK!$A:$E,COLUMN(B259),FALSE),
        IFERROR(VLOOKUP($A260,UR!$A:$E,COLUMN(B259),FALSE),
            IFERROR(VLOOKUP($A260,'L3'!$A:$E,COLUMN(B259),FALSE),
                IFERROR(VLOOKUP($A260,'L4'!$A:$E,COLUMN(B259),FALSE),
                    IFERROR(VLOOKUP($A260,WFD!$A:$E,COLUMN(B259),FALSE),
                        IFERROR(VLOOKUP($A260,ARDT!$A:$E,COLUMN(B259),FALSE),
                            IFERROR(VLOOKUP($A260,ARAMCO!$A:$E,COLUMN(B259),FALSE),
                                IFERROR(VLOOKUP($A260,HALLIBURTON!$A:$E,COLUMN(B259),FALSE),
                                    VLOOKUP($A260,Hal_Regional!$A:$E,COLUMN(B259),FALSE)
                                )
                            )
                        )
                    )
                )
            )
        )
    ),
    "Not Found"
)</f>
        <v>Not Found</v>
      </c>
      <c r="C260" s="60" t="str">
        <f t="shared" si="7"/>
        <v>Not Found</v>
      </c>
      <c r="D260" s="60" t="str">
        <f>IFERROR(
    IFERROR(VLOOKUP($A260,LSTK!$A:$E,COLUMN(D259)-1,FALSE),
        IFERROR(VLOOKUP($A260,UR!$A:$E,COLUMN(D259)-1,FALSE),
            IFERROR(VLOOKUP($A260,'L3'!$A:$E,COLUMN(D259)-1,FALSE),
                IFERROR(VLOOKUP($A260,'L4'!$A:$E,COLUMN(D259)-1,FALSE),
                    IFERROR(VLOOKUP($A260,WFD!$A:$E,COLUMN(D259)-1,FALSE),
                        IFERROR(VLOOKUP($A260,ARDT!$A:$E,COLUMN(D259)-1,FALSE),
                            IFERROR(VLOOKUP($A260,ARAMCO!$A:$E,COLUMN(D259)-1,FALSE),
                                IFERROR(VLOOKUP($A260,HALLIBURTON!$A:$E,COLUMN(D259)-1,FALSE),
                                    VLOOKUP($A260,Hal_Regional!$A:$E,COLUMN(D259)-1,FALSE)
                                )
                            )
                        )
                    )
                )
            )
        )
    ),
    "Not Found"
)</f>
        <v>Not Found</v>
      </c>
      <c r="E260" s="60" t="str">
        <f>IFERROR(
    IFERROR(VLOOKUP($A260,LSTK!$A:$E,COLUMN(E259)-1,FALSE),
        IFERROR(VLOOKUP($A260,UR!$A:$E,COLUMN(E259)-1,FALSE),
            IFERROR(VLOOKUP($A260,'L3'!$A:$E,COLUMN(E259)-1,FALSE),
                IFERROR(VLOOKUP($A260,'L4'!$A:$E,COLUMN(E259)-1,FALSE),
                    IFERROR(VLOOKUP($A260,WFD!$A:$E,COLUMN(E259)-1,FALSE),
                        IFERROR(VLOOKUP($A260,ARDT!$A:$E,COLUMN(E259)-1,FALSE),
                            IFERROR(VLOOKUP($A260,ARAMCO!$A:$E,COLUMN(E259)-1,FALSE),
                                IFERROR(VLOOKUP($A260,HALLIBURTON!$A:$E,COLUMN(E259)-1,FALSE),
                                    VLOOKUP($A260,Hal_Regional!$A:$E,COLUMN(E259)-1,FALSE)
                                )
                            )
                        )
                    )
                )
            )
        )
    ),
    "Not Found"
)</f>
        <v>Not Found</v>
      </c>
      <c r="F260" s="60" t="str">
        <f>IFERROR(
    IFERROR(VLOOKUP($A260,LSTK!$A:$E,COLUMN(F259)-1,FALSE),
        IFERROR(VLOOKUP($A260,UR!$A:$E,COLUMN(F259)-1,FALSE),
            IFERROR(VLOOKUP($A260,'L3'!$A:$E,COLUMN(F259)-1,FALSE),
                IFERROR(VLOOKUP($A260,'L4'!$A:$E,COLUMN(F259)-1,FALSE),
                    IFERROR(VLOOKUP($A260,WFD!$A:$E,COLUMN(F259)-1,FALSE),
                        IFERROR(VLOOKUP($A260,ARDT!$A:$E,COLUMN(F259)-1,FALSE),
                            IFERROR(VLOOKUP($A260,ARAMCO!$A:$E,COLUMN(F259)-1,FALSE),
                                IFERROR(VLOOKUP($A260,HALLIBURTON!$A:$E,COLUMN(F259)-1,FALSE),
                                    VLOOKUP($A260,Hal_Regional!$A:$E,COLUMN(F259)-1,FALSE)
                                )
                            )
                        )
                    )
                )
            )
        )
    ),
    "Not Found"
)</f>
        <v>Not Found</v>
      </c>
    </row>
    <row r="261" spans="2:6" x14ac:dyDescent="0.25">
      <c r="B261" s="60" t="str">
        <f>IFERROR(
    IFERROR(VLOOKUP($A261,LSTK!$A:$E,COLUMN(B260),FALSE),
        IFERROR(VLOOKUP($A261,UR!$A:$E,COLUMN(B260),FALSE),
            IFERROR(VLOOKUP($A261,'L3'!$A:$E,COLUMN(B260),FALSE),
                IFERROR(VLOOKUP($A261,'L4'!$A:$E,COLUMN(B260),FALSE),
                    IFERROR(VLOOKUP($A261,WFD!$A:$E,COLUMN(B260),FALSE),
                        IFERROR(VLOOKUP($A261,ARDT!$A:$E,COLUMN(B260),FALSE),
                            IFERROR(VLOOKUP($A261,ARAMCO!$A:$E,COLUMN(B260),FALSE),
                                IFERROR(VLOOKUP($A261,HALLIBURTON!$A:$E,COLUMN(B260),FALSE),
                                    VLOOKUP($A261,Hal_Regional!$A:$E,COLUMN(B260),FALSE)
                                )
                            )
                        )
                    )
                )
            )
        )
    ),
    "Not Found"
)</f>
        <v>Not Found</v>
      </c>
      <c r="C261" s="60" t="str">
        <f t="shared" si="7"/>
        <v>Not Found</v>
      </c>
      <c r="D261" s="60" t="str">
        <f>IFERROR(
    IFERROR(VLOOKUP($A261,LSTK!$A:$E,COLUMN(D260)-1,FALSE),
        IFERROR(VLOOKUP($A261,UR!$A:$E,COLUMN(D260)-1,FALSE),
            IFERROR(VLOOKUP($A261,'L3'!$A:$E,COLUMN(D260)-1,FALSE),
                IFERROR(VLOOKUP($A261,'L4'!$A:$E,COLUMN(D260)-1,FALSE),
                    IFERROR(VLOOKUP($A261,WFD!$A:$E,COLUMN(D260)-1,FALSE),
                        IFERROR(VLOOKUP($A261,ARDT!$A:$E,COLUMN(D260)-1,FALSE),
                            IFERROR(VLOOKUP($A261,ARAMCO!$A:$E,COLUMN(D260)-1,FALSE),
                                IFERROR(VLOOKUP($A261,HALLIBURTON!$A:$E,COLUMN(D260)-1,FALSE),
                                    VLOOKUP($A261,Hal_Regional!$A:$E,COLUMN(D260)-1,FALSE)
                                )
                            )
                        )
                    )
                )
            )
        )
    ),
    "Not Found"
)</f>
        <v>Not Found</v>
      </c>
      <c r="E261" s="60" t="str">
        <f>IFERROR(
    IFERROR(VLOOKUP($A261,LSTK!$A:$E,COLUMN(E260)-1,FALSE),
        IFERROR(VLOOKUP($A261,UR!$A:$E,COLUMN(E260)-1,FALSE),
            IFERROR(VLOOKUP($A261,'L3'!$A:$E,COLUMN(E260)-1,FALSE),
                IFERROR(VLOOKUP($A261,'L4'!$A:$E,COLUMN(E260)-1,FALSE),
                    IFERROR(VLOOKUP($A261,WFD!$A:$E,COLUMN(E260)-1,FALSE),
                        IFERROR(VLOOKUP($A261,ARDT!$A:$E,COLUMN(E260)-1,FALSE),
                            IFERROR(VLOOKUP($A261,ARAMCO!$A:$E,COLUMN(E260)-1,FALSE),
                                IFERROR(VLOOKUP($A261,HALLIBURTON!$A:$E,COLUMN(E260)-1,FALSE),
                                    VLOOKUP($A261,Hal_Regional!$A:$E,COLUMN(E260)-1,FALSE)
                                )
                            )
                        )
                    )
                )
            )
        )
    ),
    "Not Found"
)</f>
        <v>Not Found</v>
      </c>
      <c r="F261" s="60" t="str">
        <f>IFERROR(
    IFERROR(VLOOKUP($A261,LSTK!$A:$E,COLUMN(F260)-1,FALSE),
        IFERROR(VLOOKUP($A261,UR!$A:$E,COLUMN(F260)-1,FALSE),
            IFERROR(VLOOKUP($A261,'L3'!$A:$E,COLUMN(F260)-1,FALSE),
                IFERROR(VLOOKUP($A261,'L4'!$A:$E,COLUMN(F260)-1,FALSE),
                    IFERROR(VLOOKUP($A261,WFD!$A:$E,COLUMN(F260)-1,FALSE),
                        IFERROR(VLOOKUP($A261,ARDT!$A:$E,COLUMN(F260)-1,FALSE),
                            IFERROR(VLOOKUP($A261,ARAMCO!$A:$E,COLUMN(F260)-1,FALSE),
                                IFERROR(VLOOKUP($A261,HALLIBURTON!$A:$E,COLUMN(F260)-1,FALSE),
                                    VLOOKUP($A261,Hal_Regional!$A:$E,COLUMN(F260)-1,FALSE)
                                )
                            )
                        )
                    )
                )
            )
        )
    ),
    "Not Found"
)</f>
        <v>Not Found</v>
      </c>
    </row>
    <row r="262" spans="2:6" x14ac:dyDescent="0.25">
      <c r="B262" s="60" t="str">
        <f>IFERROR(
    IFERROR(VLOOKUP($A262,LSTK!$A:$E,COLUMN(B261),FALSE),
        IFERROR(VLOOKUP($A262,UR!$A:$E,COLUMN(B261),FALSE),
            IFERROR(VLOOKUP($A262,'L3'!$A:$E,COLUMN(B261),FALSE),
                IFERROR(VLOOKUP($A262,'L4'!$A:$E,COLUMN(B261),FALSE),
                    IFERROR(VLOOKUP($A262,WFD!$A:$E,COLUMN(B261),FALSE),
                        IFERROR(VLOOKUP($A262,ARDT!$A:$E,COLUMN(B261),FALSE),
                            IFERROR(VLOOKUP($A262,ARAMCO!$A:$E,COLUMN(B261),FALSE),
                                IFERROR(VLOOKUP($A262,HALLIBURTON!$A:$E,COLUMN(B261),FALSE),
                                    VLOOKUP($A262,Hal_Regional!$A:$E,COLUMN(B261),FALSE)
                                )
                            )
                        )
                    )
                )
            )
        )
    ),
    "Not Found"
)</f>
        <v>Not Found</v>
      </c>
      <c r="C262" s="60" t="str">
        <f t="shared" si="7"/>
        <v>Not Found</v>
      </c>
      <c r="D262" s="60" t="str">
        <f>IFERROR(
    IFERROR(VLOOKUP($A262,LSTK!$A:$E,COLUMN(D261)-1,FALSE),
        IFERROR(VLOOKUP($A262,UR!$A:$E,COLUMN(D261)-1,FALSE),
            IFERROR(VLOOKUP($A262,'L3'!$A:$E,COLUMN(D261)-1,FALSE),
                IFERROR(VLOOKUP($A262,'L4'!$A:$E,COLUMN(D261)-1,FALSE),
                    IFERROR(VLOOKUP($A262,WFD!$A:$E,COLUMN(D261)-1,FALSE),
                        IFERROR(VLOOKUP($A262,ARDT!$A:$E,COLUMN(D261)-1,FALSE),
                            IFERROR(VLOOKUP($A262,ARAMCO!$A:$E,COLUMN(D261)-1,FALSE),
                                IFERROR(VLOOKUP($A262,HALLIBURTON!$A:$E,COLUMN(D261)-1,FALSE),
                                    VLOOKUP($A262,Hal_Regional!$A:$E,COLUMN(D261)-1,FALSE)
                                )
                            )
                        )
                    )
                )
            )
        )
    ),
    "Not Found"
)</f>
        <v>Not Found</v>
      </c>
      <c r="E262" s="60" t="str">
        <f>IFERROR(
    IFERROR(VLOOKUP($A262,LSTK!$A:$E,COLUMN(E261)-1,FALSE),
        IFERROR(VLOOKUP($A262,UR!$A:$E,COLUMN(E261)-1,FALSE),
            IFERROR(VLOOKUP($A262,'L3'!$A:$E,COLUMN(E261)-1,FALSE),
                IFERROR(VLOOKUP($A262,'L4'!$A:$E,COLUMN(E261)-1,FALSE),
                    IFERROR(VLOOKUP($A262,WFD!$A:$E,COLUMN(E261)-1,FALSE),
                        IFERROR(VLOOKUP($A262,ARDT!$A:$E,COLUMN(E261)-1,FALSE),
                            IFERROR(VLOOKUP($A262,ARAMCO!$A:$E,COLUMN(E261)-1,FALSE),
                                IFERROR(VLOOKUP($A262,HALLIBURTON!$A:$E,COLUMN(E261)-1,FALSE),
                                    VLOOKUP($A262,Hal_Regional!$A:$E,COLUMN(E261)-1,FALSE)
                                )
                            )
                        )
                    )
                )
            )
        )
    ),
    "Not Found"
)</f>
        <v>Not Found</v>
      </c>
      <c r="F262" s="60" t="str">
        <f>IFERROR(
    IFERROR(VLOOKUP($A262,LSTK!$A:$E,COLUMN(F261)-1,FALSE),
        IFERROR(VLOOKUP($A262,UR!$A:$E,COLUMN(F261)-1,FALSE),
            IFERROR(VLOOKUP($A262,'L3'!$A:$E,COLUMN(F261)-1,FALSE),
                IFERROR(VLOOKUP($A262,'L4'!$A:$E,COLUMN(F261)-1,FALSE),
                    IFERROR(VLOOKUP($A262,WFD!$A:$E,COLUMN(F261)-1,FALSE),
                        IFERROR(VLOOKUP($A262,ARDT!$A:$E,COLUMN(F261)-1,FALSE),
                            IFERROR(VLOOKUP($A262,ARAMCO!$A:$E,COLUMN(F261)-1,FALSE),
                                IFERROR(VLOOKUP($A262,HALLIBURTON!$A:$E,COLUMN(F261)-1,FALSE),
                                    VLOOKUP($A262,Hal_Regional!$A:$E,COLUMN(F261)-1,FALSE)
                                )
                            )
                        )
                    )
                )
            )
        )
    ),
    "Not Found"
)</f>
        <v>Not Found</v>
      </c>
    </row>
    <row r="263" spans="2:6" x14ac:dyDescent="0.25">
      <c r="B263" s="60" t="str">
        <f>IFERROR(
    IFERROR(VLOOKUP($A263,LSTK!$A:$E,COLUMN(B262),FALSE),
        IFERROR(VLOOKUP($A263,UR!$A:$E,COLUMN(B262),FALSE),
            IFERROR(VLOOKUP($A263,'L3'!$A:$E,COLUMN(B262),FALSE),
                IFERROR(VLOOKUP($A263,'L4'!$A:$E,COLUMN(B262),FALSE),
                    IFERROR(VLOOKUP($A263,WFD!$A:$E,COLUMN(B262),FALSE),
                        IFERROR(VLOOKUP($A263,ARDT!$A:$E,COLUMN(B262),FALSE),
                            IFERROR(VLOOKUP($A263,ARAMCO!$A:$E,COLUMN(B262),FALSE),
                                IFERROR(VLOOKUP($A263,HALLIBURTON!$A:$E,COLUMN(B262),FALSE),
                                    VLOOKUP($A263,Hal_Regional!$A:$E,COLUMN(B262),FALSE)
                                )
                            )
                        )
                    )
                )
            )
        )
    ),
    "Not Found"
)</f>
        <v>Not Found</v>
      </c>
      <c r="C263" s="60" t="str">
        <f t="shared" si="7"/>
        <v>Not Found</v>
      </c>
      <c r="D263" s="60" t="str">
        <f>IFERROR(
    IFERROR(VLOOKUP($A263,LSTK!$A:$E,COLUMN(D262)-1,FALSE),
        IFERROR(VLOOKUP($A263,UR!$A:$E,COLUMN(D262)-1,FALSE),
            IFERROR(VLOOKUP($A263,'L3'!$A:$E,COLUMN(D262)-1,FALSE),
                IFERROR(VLOOKUP($A263,'L4'!$A:$E,COLUMN(D262)-1,FALSE),
                    IFERROR(VLOOKUP($A263,WFD!$A:$E,COLUMN(D262)-1,FALSE),
                        IFERROR(VLOOKUP($A263,ARDT!$A:$E,COLUMN(D262)-1,FALSE),
                            IFERROR(VLOOKUP($A263,ARAMCO!$A:$E,COLUMN(D262)-1,FALSE),
                                IFERROR(VLOOKUP($A263,HALLIBURTON!$A:$E,COLUMN(D262)-1,FALSE),
                                    VLOOKUP($A263,Hal_Regional!$A:$E,COLUMN(D262)-1,FALSE)
                                )
                            )
                        )
                    )
                )
            )
        )
    ),
    "Not Found"
)</f>
        <v>Not Found</v>
      </c>
      <c r="E263" s="60" t="str">
        <f>IFERROR(
    IFERROR(VLOOKUP($A263,LSTK!$A:$E,COLUMN(E262)-1,FALSE),
        IFERROR(VLOOKUP($A263,UR!$A:$E,COLUMN(E262)-1,FALSE),
            IFERROR(VLOOKUP($A263,'L3'!$A:$E,COLUMN(E262)-1,FALSE),
                IFERROR(VLOOKUP($A263,'L4'!$A:$E,COLUMN(E262)-1,FALSE),
                    IFERROR(VLOOKUP($A263,WFD!$A:$E,COLUMN(E262)-1,FALSE),
                        IFERROR(VLOOKUP($A263,ARDT!$A:$E,COLUMN(E262)-1,FALSE),
                            IFERROR(VLOOKUP($A263,ARAMCO!$A:$E,COLUMN(E262)-1,FALSE),
                                IFERROR(VLOOKUP($A263,HALLIBURTON!$A:$E,COLUMN(E262)-1,FALSE),
                                    VLOOKUP($A263,Hal_Regional!$A:$E,COLUMN(E262)-1,FALSE)
                                )
                            )
                        )
                    )
                )
            )
        )
    ),
    "Not Found"
)</f>
        <v>Not Found</v>
      </c>
      <c r="F263" s="60" t="str">
        <f>IFERROR(
    IFERROR(VLOOKUP($A263,LSTK!$A:$E,COLUMN(F262)-1,FALSE),
        IFERROR(VLOOKUP($A263,UR!$A:$E,COLUMN(F262)-1,FALSE),
            IFERROR(VLOOKUP($A263,'L3'!$A:$E,COLUMN(F262)-1,FALSE),
                IFERROR(VLOOKUP($A263,'L4'!$A:$E,COLUMN(F262)-1,FALSE),
                    IFERROR(VLOOKUP($A263,WFD!$A:$E,COLUMN(F262)-1,FALSE),
                        IFERROR(VLOOKUP($A263,ARDT!$A:$E,COLUMN(F262)-1,FALSE),
                            IFERROR(VLOOKUP($A263,ARAMCO!$A:$E,COLUMN(F262)-1,FALSE),
                                IFERROR(VLOOKUP($A263,HALLIBURTON!$A:$E,COLUMN(F262)-1,FALSE),
                                    VLOOKUP($A263,Hal_Regional!$A:$E,COLUMN(F262)-1,FALSE)
                                )
                            )
                        )
                    )
                )
            )
        )
    ),
    "Not Found"
)</f>
        <v>Not Found</v>
      </c>
    </row>
    <row r="264" spans="2:6" x14ac:dyDescent="0.25">
      <c r="B264" s="60" t="str">
        <f>IFERROR(
    IFERROR(VLOOKUP($A264,LSTK!$A:$E,COLUMN(B263),FALSE),
        IFERROR(VLOOKUP($A264,UR!$A:$E,COLUMN(B263),FALSE),
            IFERROR(VLOOKUP($A264,'L3'!$A:$E,COLUMN(B263),FALSE),
                IFERROR(VLOOKUP($A264,'L4'!$A:$E,COLUMN(B263),FALSE),
                    IFERROR(VLOOKUP($A264,WFD!$A:$E,COLUMN(B263),FALSE),
                        IFERROR(VLOOKUP($A264,ARDT!$A:$E,COLUMN(B263),FALSE),
                            IFERROR(VLOOKUP($A264,ARAMCO!$A:$E,COLUMN(B263),FALSE),
                                IFERROR(VLOOKUP($A264,HALLIBURTON!$A:$E,COLUMN(B263),FALSE),
                                    VLOOKUP($A264,Hal_Regional!$A:$E,COLUMN(B263),FALSE)
                                )
                            )
                        )
                    )
                )
            )
        )
    ),
    "Not Found"
)</f>
        <v>Not Found</v>
      </c>
      <c r="C264" s="60" t="str">
        <f t="shared" si="7"/>
        <v>Not Found</v>
      </c>
      <c r="D264" s="60" t="str">
        <f>IFERROR(
    IFERROR(VLOOKUP($A264,LSTK!$A:$E,COLUMN(D263)-1,FALSE),
        IFERROR(VLOOKUP($A264,UR!$A:$E,COLUMN(D263)-1,FALSE),
            IFERROR(VLOOKUP($A264,'L3'!$A:$E,COLUMN(D263)-1,FALSE),
                IFERROR(VLOOKUP($A264,'L4'!$A:$E,COLUMN(D263)-1,FALSE),
                    IFERROR(VLOOKUP($A264,WFD!$A:$E,COLUMN(D263)-1,FALSE),
                        IFERROR(VLOOKUP($A264,ARDT!$A:$E,COLUMN(D263)-1,FALSE),
                            IFERROR(VLOOKUP($A264,ARAMCO!$A:$E,COLUMN(D263)-1,FALSE),
                                IFERROR(VLOOKUP($A264,HALLIBURTON!$A:$E,COLUMN(D263)-1,FALSE),
                                    VLOOKUP($A264,Hal_Regional!$A:$E,COLUMN(D263)-1,FALSE)
                                )
                            )
                        )
                    )
                )
            )
        )
    ),
    "Not Found"
)</f>
        <v>Not Found</v>
      </c>
      <c r="E264" s="60" t="str">
        <f>IFERROR(
    IFERROR(VLOOKUP($A264,LSTK!$A:$E,COLUMN(E263)-1,FALSE),
        IFERROR(VLOOKUP($A264,UR!$A:$E,COLUMN(E263)-1,FALSE),
            IFERROR(VLOOKUP($A264,'L3'!$A:$E,COLUMN(E263)-1,FALSE),
                IFERROR(VLOOKUP($A264,'L4'!$A:$E,COLUMN(E263)-1,FALSE),
                    IFERROR(VLOOKUP($A264,WFD!$A:$E,COLUMN(E263)-1,FALSE),
                        IFERROR(VLOOKUP($A264,ARDT!$A:$E,COLUMN(E263)-1,FALSE),
                            IFERROR(VLOOKUP($A264,ARAMCO!$A:$E,COLUMN(E263)-1,FALSE),
                                IFERROR(VLOOKUP($A264,HALLIBURTON!$A:$E,COLUMN(E263)-1,FALSE),
                                    VLOOKUP($A264,Hal_Regional!$A:$E,COLUMN(E263)-1,FALSE)
                                )
                            )
                        )
                    )
                )
            )
        )
    ),
    "Not Found"
)</f>
        <v>Not Found</v>
      </c>
      <c r="F264" s="60" t="str">
        <f>IFERROR(
    IFERROR(VLOOKUP($A264,LSTK!$A:$E,COLUMN(F263)-1,FALSE),
        IFERROR(VLOOKUP($A264,UR!$A:$E,COLUMN(F263)-1,FALSE),
            IFERROR(VLOOKUP($A264,'L3'!$A:$E,COLUMN(F263)-1,FALSE),
                IFERROR(VLOOKUP($A264,'L4'!$A:$E,COLUMN(F263)-1,FALSE),
                    IFERROR(VLOOKUP($A264,WFD!$A:$E,COLUMN(F263)-1,FALSE),
                        IFERROR(VLOOKUP($A264,ARDT!$A:$E,COLUMN(F263)-1,FALSE),
                            IFERROR(VLOOKUP($A264,ARAMCO!$A:$E,COLUMN(F263)-1,FALSE),
                                IFERROR(VLOOKUP($A264,HALLIBURTON!$A:$E,COLUMN(F263)-1,FALSE),
                                    VLOOKUP($A264,Hal_Regional!$A:$E,COLUMN(F263)-1,FALSE)
                                )
                            )
                        )
                    )
                )
            )
        )
    ),
    "Not Found"
)</f>
        <v>Not Found</v>
      </c>
    </row>
    <row r="265" spans="2:6" x14ac:dyDescent="0.25">
      <c r="B265" s="60" t="str">
        <f>IFERROR(
    IFERROR(VLOOKUP($A265,LSTK!$A:$E,COLUMN(B264),FALSE),
        IFERROR(VLOOKUP($A265,UR!$A:$E,COLUMN(B264),FALSE),
            IFERROR(VLOOKUP($A265,'L3'!$A:$E,COLUMN(B264),FALSE),
                IFERROR(VLOOKUP($A265,'L4'!$A:$E,COLUMN(B264),FALSE),
                    IFERROR(VLOOKUP($A265,WFD!$A:$E,COLUMN(B264),FALSE),
                        IFERROR(VLOOKUP($A265,ARDT!$A:$E,COLUMN(B264),FALSE),
                            IFERROR(VLOOKUP($A265,ARAMCO!$A:$E,COLUMN(B264),FALSE),
                                IFERROR(VLOOKUP($A265,HALLIBURTON!$A:$E,COLUMN(B264),FALSE),
                                    VLOOKUP($A265,Hal_Regional!$A:$E,COLUMN(B264),FALSE)
                                )
                            )
                        )
                    )
                )
            )
        )
    ),
    "Not Found"
)</f>
        <v>Not Found</v>
      </c>
      <c r="C265" s="60" t="str">
        <f t="shared" si="7"/>
        <v>Not Found</v>
      </c>
      <c r="D265" s="60" t="str">
        <f>IFERROR(
    IFERROR(VLOOKUP($A265,LSTK!$A:$E,COLUMN(D264)-1,FALSE),
        IFERROR(VLOOKUP($A265,UR!$A:$E,COLUMN(D264)-1,FALSE),
            IFERROR(VLOOKUP($A265,'L3'!$A:$E,COLUMN(D264)-1,FALSE),
                IFERROR(VLOOKUP($A265,'L4'!$A:$E,COLUMN(D264)-1,FALSE),
                    IFERROR(VLOOKUP($A265,WFD!$A:$E,COLUMN(D264)-1,FALSE),
                        IFERROR(VLOOKUP($A265,ARDT!$A:$E,COLUMN(D264)-1,FALSE),
                            IFERROR(VLOOKUP($A265,ARAMCO!$A:$E,COLUMN(D264)-1,FALSE),
                                IFERROR(VLOOKUP($A265,HALLIBURTON!$A:$E,COLUMN(D264)-1,FALSE),
                                    VLOOKUP($A265,Hal_Regional!$A:$E,COLUMN(D264)-1,FALSE)
                                )
                            )
                        )
                    )
                )
            )
        )
    ),
    "Not Found"
)</f>
        <v>Not Found</v>
      </c>
      <c r="E265" s="60" t="str">
        <f>IFERROR(
    IFERROR(VLOOKUP($A265,LSTK!$A:$E,COLUMN(E264)-1,FALSE),
        IFERROR(VLOOKUP($A265,UR!$A:$E,COLUMN(E264)-1,FALSE),
            IFERROR(VLOOKUP($A265,'L3'!$A:$E,COLUMN(E264)-1,FALSE),
                IFERROR(VLOOKUP($A265,'L4'!$A:$E,COLUMN(E264)-1,FALSE),
                    IFERROR(VLOOKUP($A265,WFD!$A:$E,COLUMN(E264)-1,FALSE),
                        IFERROR(VLOOKUP($A265,ARDT!$A:$E,COLUMN(E264)-1,FALSE),
                            IFERROR(VLOOKUP($A265,ARAMCO!$A:$E,COLUMN(E264)-1,FALSE),
                                IFERROR(VLOOKUP($A265,HALLIBURTON!$A:$E,COLUMN(E264)-1,FALSE),
                                    VLOOKUP($A265,Hal_Regional!$A:$E,COLUMN(E264)-1,FALSE)
                                )
                            )
                        )
                    )
                )
            )
        )
    ),
    "Not Found"
)</f>
        <v>Not Found</v>
      </c>
      <c r="F265" s="60" t="str">
        <f>IFERROR(
    IFERROR(VLOOKUP($A265,LSTK!$A:$E,COLUMN(F264)-1,FALSE),
        IFERROR(VLOOKUP($A265,UR!$A:$E,COLUMN(F264)-1,FALSE),
            IFERROR(VLOOKUP($A265,'L3'!$A:$E,COLUMN(F264)-1,FALSE),
                IFERROR(VLOOKUP($A265,'L4'!$A:$E,COLUMN(F264)-1,FALSE),
                    IFERROR(VLOOKUP($A265,WFD!$A:$E,COLUMN(F264)-1,FALSE),
                        IFERROR(VLOOKUP($A265,ARDT!$A:$E,COLUMN(F264)-1,FALSE),
                            IFERROR(VLOOKUP($A265,ARAMCO!$A:$E,COLUMN(F264)-1,FALSE),
                                IFERROR(VLOOKUP($A265,HALLIBURTON!$A:$E,COLUMN(F264)-1,FALSE),
                                    VLOOKUP($A265,Hal_Regional!$A:$E,COLUMN(F264)-1,FALSE)
                                )
                            )
                        )
                    )
                )
            )
        )
    ),
    "Not Found"
)</f>
        <v>Not Found</v>
      </c>
    </row>
    <row r="266" spans="2:6" x14ac:dyDescent="0.25">
      <c r="B266" s="60" t="str">
        <f>IFERROR(
    IFERROR(VLOOKUP($A266,LSTK!$A:$E,COLUMN(B265),FALSE),
        IFERROR(VLOOKUP($A266,UR!$A:$E,COLUMN(B265),FALSE),
            IFERROR(VLOOKUP($A266,'L3'!$A:$E,COLUMN(B265),FALSE),
                IFERROR(VLOOKUP($A266,'L4'!$A:$E,COLUMN(B265),FALSE),
                    IFERROR(VLOOKUP($A266,WFD!$A:$E,COLUMN(B265),FALSE),
                        IFERROR(VLOOKUP($A266,ARDT!$A:$E,COLUMN(B265),FALSE),
                            IFERROR(VLOOKUP($A266,ARAMCO!$A:$E,COLUMN(B265),FALSE),
                                IFERROR(VLOOKUP($A266,HALLIBURTON!$A:$E,COLUMN(B265),FALSE),
                                    VLOOKUP($A266,Hal_Regional!$A:$E,COLUMN(B265),FALSE)
                                )
                            )
                        )
                    )
                )
            )
        )
    ),
    "Not Found"
)</f>
        <v>Not Found</v>
      </c>
      <c r="C266" s="60" t="str">
        <f t="shared" si="7"/>
        <v>Not Found</v>
      </c>
      <c r="D266" s="60" t="str">
        <f>IFERROR(
    IFERROR(VLOOKUP($A266,LSTK!$A:$E,COLUMN(D265)-1,FALSE),
        IFERROR(VLOOKUP($A266,UR!$A:$E,COLUMN(D265)-1,FALSE),
            IFERROR(VLOOKUP($A266,'L3'!$A:$E,COLUMN(D265)-1,FALSE),
                IFERROR(VLOOKUP($A266,'L4'!$A:$E,COLUMN(D265)-1,FALSE),
                    IFERROR(VLOOKUP($A266,WFD!$A:$E,COLUMN(D265)-1,FALSE),
                        IFERROR(VLOOKUP($A266,ARDT!$A:$E,COLUMN(D265)-1,FALSE),
                            IFERROR(VLOOKUP($A266,ARAMCO!$A:$E,COLUMN(D265)-1,FALSE),
                                IFERROR(VLOOKUP($A266,HALLIBURTON!$A:$E,COLUMN(D265)-1,FALSE),
                                    VLOOKUP($A266,Hal_Regional!$A:$E,COLUMN(D265)-1,FALSE)
                                )
                            )
                        )
                    )
                )
            )
        )
    ),
    "Not Found"
)</f>
        <v>Not Found</v>
      </c>
      <c r="E266" s="60" t="str">
        <f>IFERROR(
    IFERROR(VLOOKUP($A266,LSTK!$A:$E,COLUMN(E265)-1,FALSE),
        IFERROR(VLOOKUP($A266,UR!$A:$E,COLUMN(E265)-1,FALSE),
            IFERROR(VLOOKUP($A266,'L3'!$A:$E,COLUMN(E265)-1,FALSE),
                IFERROR(VLOOKUP($A266,'L4'!$A:$E,COLUMN(E265)-1,FALSE),
                    IFERROR(VLOOKUP($A266,WFD!$A:$E,COLUMN(E265)-1,FALSE),
                        IFERROR(VLOOKUP($A266,ARDT!$A:$E,COLUMN(E265)-1,FALSE),
                            IFERROR(VLOOKUP($A266,ARAMCO!$A:$E,COLUMN(E265)-1,FALSE),
                                IFERROR(VLOOKUP($A266,HALLIBURTON!$A:$E,COLUMN(E265)-1,FALSE),
                                    VLOOKUP($A266,Hal_Regional!$A:$E,COLUMN(E265)-1,FALSE)
                                )
                            )
                        )
                    )
                )
            )
        )
    ),
    "Not Found"
)</f>
        <v>Not Found</v>
      </c>
      <c r="F266" s="60" t="str">
        <f>IFERROR(
    IFERROR(VLOOKUP($A266,LSTK!$A:$E,COLUMN(F265)-1,FALSE),
        IFERROR(VLOOKUP($A266,UR!$A:$E,COLUMN(F265)-1,FALSE),
            IFERROR(VLOOKUP($A266,'L3'!$A:$E,COLUMN(F265)-1,FALSE),
                IFERROR(VLOOKUP($A266,'L4'!$A:$E,COLUMN(F265)-1,FALSE),
                    IFERROR(VLOOKUP($A266,WFD!$A:$E,COLUMN(F265)-1,FALSE),
                        IFERROR(VLOOKUP($A266,ARDT!$A:$E,COLUMN(F265)-1,FALSE),
                            IFERROR(VLOOKUP($A266,ARAMCO!$A:$E,COLUMN(F265)-1,FALSE),
                                IFERROR(VLOOKUP($A266,HALLIBURTON!$A:$E,COLUMN(F265)-1,FALSE),
                                    VLOOKUP($A266,Hal_Regional!$A:$E,COLUMN(F265)-1,FALSE)
                                )
                            )
                        )
                    )
                )
            )
        )
    ),
    "Not Found"
)</f>
        <v>Not Found</v>
      </c>
    </row>
    <row r="267" spans="2:6" x14ac:dyDescent="0.25">
      <c r="B267" s="60" t="str">
        <f>IFERROR(
    IFERROR(VLOOKUP($A267,LSTK!$A:$E,COLUMN(B266),FALSE),
        IFERROR(VLOOKUP($A267,UR!$A:$E,COLUMN(B266),FALSE),
            IFERROR(VLOOKUP($A267,'L3'!$A:$E,COLUMN(B266),FALSE),
                IFERROR(VLOOKUP($A267,'L4'!$A:$E,COLUMN(B266),FALSE),
                    IFERROR(VLOOKUP($A267,WFD!$A:$E,COLUMN(B266),FALSE),
                        IFERROR(VLOOKUP($A267,ARDT!$A:$E,COLUMN(B266),FALSE),
                            IFERROR(VLOOKUP($A267,ARAMCO!$A:$E,COLUMN(B266),FALSE),
                                IFERROR(VLOOKUP($A267,HALLIBURTON!$A:$E,COLUMN(B266),FALSE),
                                    VLOOKUP($A267,Hal_Regional!$A:$E,COLUMN(B266),FALSE)
                                )
                            )
                        )
                    )
                )
            )
        )
    ),
    "Not Found"
)</f>
        <v>Not Found</v>
      </c>
      <c r="C267" s="60" t="str">
        <f t="shared" si="7"/>
        <v>Not Found</v>
      </c>
      <c r="D267" s="60" t="str">
        <f>IFERROR(
    IFERROR(VLOOKUP($A267,LSTK!$A:$E,COLUMN(D266)-1,FALSE),
        IFERROR(VLOOKUP($A267,UR!$A:$E,COLUMN(D266)-1,FALSE),
            IFERROR(VLOOKUP($A267,'L3'!$A:$E,COLUMN(D266)-1,FALSE),
                IFERROR(VLOOKUP($A267,'L4'!$A:$E,COLUMN(D266)-1,FALSE),
                    IFERROR(VLOOKUP($A267,WFD!$A:$E,COLUMN(D266)-1,FALSE),
                        IFERROR(VLOOKUP($A267,ARDT!$A:$E,COLUMN(D266)-1,FALSE),
                            IFERROR(VLOOKUP($A267,ARAMCO!$A:$E,COLUMN(D266)-1,FALSE),
                                IFERROR(VLOOKUP($A267,HALLIBURTON!$A:$E,COLUMN(D266)-1,FALSE),
                                    VLOOKUP($A267,Hal_Regional!$A:$E,COLUMN(D266)-1,FALSE)
                                )
                            )
                        )
                    )
                )
            )
        )
    ),
    "Not Found"
)</f>
        <v>Not Found</v>
      </c>
      <c r="E267" s="60" t="str">
        <f>IFERROR(
    IFERROR(VLOOKUP($A267,LSTK!$A:$E,COLUMN(E266)-1,FALSE),
        IFERROR(VLOOKUP($A267,UR!$A:$E,COLUMN(E266)-1,FALSE),
            IFERROR(VLOOKUP($A267,'L3'!$A:$E,COLUMN(E266)-1,FALSE),
                IFERROR(VLOOKUP($A267,'L4'!$A:$E,COLUMN(E266)-1,FALSE),
                    IFERROR(VLOOKUP($A267,WFD!$A:$E,COLUMN(E266)-1,FALSE),
                        IFERROR(VLOOKUP($A267,ARDT!$A:$E,COLUMN(E266)-1,FALSE),
                            IFERROR(VLOOKUP($A267,ARAMCO!$A:$E,COLUMN(E266)-1,FALSE),
                                IFERROR(VLOOKUP($A267,HALLIBURTON!$A:$E,COLUMN(E266)-1,FALSE),
                                    VLOOKUP($A267,Hal_Regional!$A:$E,COLUMN(E266)-1,FALSE)
                                )
                            )
                        )
                    )
                )
            )
        )
    ),
    "Not Found"
)</f>
        <v>Not Found</v>
      </c>
      <c r="F267" s="60" t="str">
        <f>IFERROR(
    IFERROR(VLOOKUP($A267,LSTK!$A:$E,COLUMN(F266)-1,FALSE),
        IFERROR(VLOOKUP($A267,UR!$A:$E,COLUMN(F266)-1,FALSE),
            IFERROR(VLOOKUP($A267,'L3'!$A:$E,COLUMN(F266)-1,FALSE),
                IFERROR(VLOOKUP($A267,'L4'!$A:$E,COLUMN(F266)-1,FALSE),
                    IFERROR(VLOOKUP($A267,WFD!$A:$E,COLUMN(F266)-1,FALSE),
                        IFERROR(VLOOKUP($A267,ARDT!$A:$E,COLUMN(F266)-1,FALSE),
                            IFERROR(VLOOKUP($A267,ARAMCO!$A:$E,COLUMN(F266)-1,FALSE),
                                IFERROR(VLOOKUP($A267,HALLIBURTON!$A:$E,COLUMN(F266)-1,FALSE),
                                    VLOOKUP($A267,Hal_Regional!$A:$E,COLUMN(F266)-1,FALSE)
                                )
                            )
                        )
                    )
                )
            )
        )
    ),
    "Not Found"
)</f>
        <v>Not Found</v>
      </c>
    </row>
    <row r="268" spans="2:6" x14ac:dyDescent="0.25">
      <c r="B268" s="60" t="str">
        <f>IFERROR(
    IFERROR(VLOOKUP($A268,LSTK!$A:$E,COLUMN(B267),FALSE),
        IFERROR(VLOOKUP($A268,UR!$A:$E,COLUMN(B267),FALSE),
            IFERROR(VLOOKUP($A268,'L3'!$A:$E,COLUMN(B267),FALSE),
                IFERROR(VLOOKUP($A268,'L4'!$A:$E,COLUMN(B267),FALSE),
                    IFERROR(VLOOKUP($A268,WFD!$A:$E,COLUMN(B267),FALSE),
                        IFERROR(VLOOKUP($A268,ARDT!$A:$E,COLUMN(B267),FALSE),
                            IFERROR(VLOOKUP($A268,ARAMCO!$A:$E,COLUMN(B267),FALSE),
                                IFERROR(VLOOKUP($A268,HALLIBURTON!$A:$E,COLUMN(B267),FALSE),
                                    VLOOKUP($A268,Hal_Regional!$A:$E,COLUMN(B267),FALSE)
                                )
                            )
                        )
                    )
                )
            )
        )
    ),
    "Not Found"
)</f>
        <v>Not Found</v>
      </c>
      <c r="C268" s="60" t="str">
        <f t="shared" si="7"/>
        <v>Not Found</v>
      </c>
      <c r="D268" s="60" t="str">
        <f>IFERROR(
    IFERROR(VLOOKUP($A268,LSTK!$A:$E,COLUMN(D267)-1,FALSE),
        IFERROR(VLOOKUP($A268,UR!$A:$E,COLUMN(D267)-1,FALSE),
            IFERROR(VLOOKUP($A268,'L3'!$A:$E,COLUMN(D267)-1,FALSE),
                IFERROR(VLOOKUP($A268,'L4'!$A:$E,COLUMN(D267)-1,FALSE),
                    IFERROR(VLOOKUP($A268,WFD!$A:$E,COLUMN(D267)-1,FALSE),
                        IFERROR(VLOOKUP($A268,ARDT!$A:$E,COLUMN(D267)-1,FALSE),
                            IFERROR(VLOOKUP($A268,ARAMCO!$A:$E,COLUMN(D267)-1,FALSE),
                                IFERROR(VLOOKUP($A268,HALLIBURTON!$A:$E,COLUMN(D267)-1,FALSE),
                                    VLOOKUP($A268,Hal_Regional!$A:$E,COLUMN(D267)-1,FALSE)
                                )
                            )
                        )
                    )
                )
            )
        )
    ),
    "Not Found"
)</f>
        <v>Not Found</v>
      </c>
      <c r="E268" s="60" t="str">
        <f>IFERROR(
    IFERROR(VLOOKUP($A268,LSTK!$A:$E,COLUMN(E267)-1,FALSE),
        IFERROR(VLOOKUP($A268,UR!$A:$E,COLUMN(E267)-1,FALSE),
            IFERROR(VLOOKUP($A268,'L3'!$A:$E,COLUMN(E267)-1,FALSE),
                IFERROR(VLOOKUP($A268,'L4'!$A:$E,COLUMN(E267)-1,FALSE),
                    IFERROR(VLOOKUP($A268,WFD!$A:$E,COLUMN(E267)-1,FALSE),
                        IFERROR(VLOOKUP($A268,ARDT!$A:$E,COLUMN(E267)-1,FALSE),
                            IFERROR(VLOOKUP($A268,ARAMCO!$A:$E,COLUMN(E267)-1,FALSE),
                                IFERROR(VLOOKUP($A268,HALLIBURTON!$A:$E,COLUMN(E267)-1,FALSE),
                                    VLOOKUP($A268,Hal_Regional!$A:$E,COLUMN(E267)-1,FALSE)
                                )
                            )
                        )
                    )
                )
            )
        )
    ),
    "Not Found"
)</f>
        <v>Not Found</v>
      </c>
      <c r="F268" s="60" t="str">
        <f>IFERROR(
    IFERROR(VLOOKUP($A268,LSTK!$A:$E,COLUMN(F267)-1,FALSE),
        IFERROR(VLOOKUP($A268,UR!$A:$E,COLUMN(F267)-1,FALSE),
            IFERROR(VLOOKUP($A268,'L3'!$A:$E,COLUMN(F267)-1,FALSE),
                IFERROR(VLOOKUP($A268,'L4'!$A:$E,COLUMN(F267)-1,FALSE),
                    IFERROR(VLOOKUP($A268,WFD!$A:$E,COLUMN(F267)-1,FALSE),
                        IFERROR(VLOOKUP($A268,ARDT!$A:$E,COLUMN(F267)-1,FALSE),
                            IFERROR(VLOOKUP($A268,ARAMCO!$A:$E,COLUMN(F267)-1,FALSE),
                                IFERROR(VLOOKUP($A268,HALLIBURTON!$A:$E,COLUMN(F267)-1,FALSE),
                                    VLOOKUP($A268,Hal_Regional!$A:$E,COLUMN(F267)-1,FALSE)
                                )
                            )
                        )
                    )
                )
            )
        )
    ),
    "Not Found"
)</f>
        <v>Not Found</v>
      </c>
    </row>
    <row r="269" spans="2:6" x14ac:dyDescent="0.25">
      <c r="B269" s="60" t="str">
        <f>IFERROR(
    IFERROR(VLOOKUP($A269,LSTK!$A:$E,COLUMN(B268),FALSE),
        IFERROR(VLOOKUP($A269,UR!$A:$E,COLUMN(B268),FALSE),
            IFERROR(VLOOKUP($A269,'L3'!$A:$E,COLUMN(B268),FALSE),
                IFERROR(VLOOKUP($A269,'L4'!$A:$E,COLUMN(B268),FALSE),
                    IFERROR(VLOOKUP($A269,WFD!$A:$E,COLUMN(B268),FALSE),
                        IFERROR(VLOOKUP($A269,ARDT!$A:$E,COLUMN(B268),FALSE),
                            IFERROR(VLOOKUP($A269,ARAMCO!$A:$E,COLUMN(B268),FALSE),
                                IFERROR(VLOOKUP($A269,HALLIBURTON!$A:$E,COLUMN(B268),FALSE),
                                    VLOOKUP($A269,Hal_Regional!$A:$E,COLUMN(B268),FALSE)
                                )
                            )
                        )
                    )
                )
            )
        )
    ),
    "Not Found"
)</f>
        <v>Not Found</v>
      </c>
      <c r="C269" s="60" t="str">
        <f t="shared" si="7"/>
        <v>Not Found</v>
      </c>
      <c r="D269" s="60" t="str">
        <f>IFERROR(
    IFERROR(VLOOKUP($A269,LSTK!$A:$E,COLUMN(D268)-1,FALSE),
        IFERROR(VLOOKUP($A269,UR!$A:$E,COLUMN(D268)-1,FALSE),
            IFERROR(VLOOKUP($A269,'L3'!$A:$E,COLUMN(D268)-1,FALSE),
                IFERROR(VLOOKUP($A269,'L4'!$A:$E,COLUMN(D268)-1,FALSE),
                    IFERROR(VLOOKUP($A269,WFD!$A:$E,COLUMN(D268)-1,FALSE),
                        IFERROR(VLOOKUP($A269,ARDT!$A:$E,COLUMN(D268)-1,FALSE),
                            IFERROR(VLOOKUP($A269,ARAMCO!$A:$E,COLUMN(D268)-1,FALSE),
                                IFERROR(VLOOKUP($A269,HALLIBURTON!$A:$E,COLUMN(D268)-1,FALSE),
                                    VLOOKUP($A269,Hal_Regional!$A:$E,COLUMN(D268)-1,FALSE)
                                )
                            )
                        )
                    )
                )
            )
        )
    ),
    "Not Found"
)</f>
        <v>Not Found</v>
      </c>
      <c r="E269" s="60" t="str">
        <f>IFERROR(
    IFERROR(VLOOKUP($A269,LSTK!$A:$E,COLUMN(E268)-1,FALSE),
        IFERROR(VLOOKUP($A269,UR!$A:$E,COLUMN(E268)-1,FALSE),
            IFERROR(VLOOKUP($A269,'L3'!$A:$E,COLUMN(E268)-1,FALSE),
                IFERROR(VLOOKUP($A269,'L4'!$A:$E,COLUMN(E268)-1,FALSE),
                    IFERROR(VLOOKUP($A269,WFD!$A:$E,COLUMN(E268)-1,FALSE),
                        IFERROR(VLOOKUP($A269,ARDT!$A:$E,COLUMN(E268)-1,FALSE),
                            IFERROR(VLOOKUP($A269,ARAMCO!$A:$E,COLUMN(E268)-1,FALSE),
                                IFERROR(VLOOKUP($A269,HALLIBURTON!$A:$E,COLUMN(E268)-1,FALSE),
                                    VLOOKUP($A269,Hal_Regional!$A:$E,COLUMN(E268)-1,FALSE)
                                )
                            )
                        )
                    )
                )
            )
        )
    ),
    "Not Found"
)</f>
        <v>Not Found</v>
      </c>
      <c r="F269" s="60" t="str">
        <f>IFERROR(
    IFERROR(VLOOKUP($A269,LSTK!$A:$E,COLUMN(F268)-1,FALSE),
        IFERROR(VLOOKUP($A269,UR!$A:$E,COLUMN(F268)-1,FALSE),
            IFERROR(VLOOKUP($A269,'L3'!$A:$E,COLUMN(F268)-1,FALSE),
                IFERROR(VLOOKUP($A269,'L4'!$A:$E,COLUMN(F268)-1,FALSE),
                    IFERROR(VLOOKUP($A269,WFD!$A:$E,COLUMN(F268)-1,FALSE),
                        IFERROR(VLOOKUP($A269,ARDT!$A:$E,COLUMN(F268)-1,FALSE),
                            IFERROR(VLOOKUP($A269,ARAMCO!$A:$E,COLUMN(F268)-1,FALSE),
                                IFERROR(VLOOKUP($A269,HALLIBURTON!$A:$E,COLUMN(F268)-1,FALSE),
                                    VLOOKUP($A269,Hal_Regional!$A:$E,COLUMN(F268)-1,FALSE)
                                )
                            )
                        )
                    )
                )
            )
        )
    ),
    "Not Found"
)</f>
        <v>Not Found</v>
      </c>
    </row>
    <row r="270" spans="2:6" x14ac:dyDescent="0.25">
      <c r="B270" s="60" t="str">
        <f>IFERROR(
    IFERROR(VLOOKUP($A270,LSTK!$A:$E,COLUMN(B269),FALSE),
        IFERROR(VLOOKUP($A270,UR!$A:$E,COLUMN(B269),FALSE),
            IFERROR(VLOOKUP($A270,'L3'!$A:$E,COLUMN(B269),FALSE),
                IFERROR(VLOOKUP($A270,'L4'!$A:$E,COLUMN(B269),FALSE),
                    IFERROR(VLOOKUP($A270,WFD!$A:$E,COLUMN(B269),FALSE),
                        IFERROR(VLOOKUP($A270,ARDT!$A:$E,COLUMN(B269),FALSE),
                            IFERROR(VLOOKUP($A270,ARAMCO!$A:$E,COLUMN(B269),FALSE),
                                IFERROR(VLOOKUP($A270,HALLIBURTON!$A:$E,COLUMN(B269),FALSE),
                                    VLOOKUP($A270,Hal_Regional!$A:$E,COLUMN(B269),FALSE)
                                )
                            )
                        )
                    )
                )
            )
        )
    ),
    "Not Found"
)</f>
        <v>Not Found</v>
      </c>
      <c r="C270" s="60" t="str">
        <f t="shared" si="7"/>
        <v>Not Found</v>
      </c>
      <c r="D270" s="60" t="str">
        <f>IFERROR(
    IFERROR(VLOOKUP($A270,LSTK!$A:$E,COLUMN(D269)-1,FALSE),
        IFERROR(VLOOKUP($A270,UR!$A:$E,COLUMN(D269)-1,FALSE),
            IFERROR(VLOOKUP($A270,'L3'!$A:$E,COLUMN(D269)-1,FALSE),
                IFERROR(VLOOKUP($A270,'L4'!$A:$E,COLUMN(D269)-1,FALSE),
                    IFERROR(VLOOKUP($A270,WFD!$A:$E,COLUMN(D269)-1,FALSE),
                        IFERROR(VLOOKUP($A270,ARDT!$A:$E,COLUMN(D269)-1,FALSE),
                            IFERROR(VLOOKUP($A270,ARAMCO!$A:$E,COLUMN(D269)-1,FALSE),
                                IFERROR(VLOOKUP($A270,HALLIBURTON!$A:$E,COLUMN(D269)-1,FALSE),
                                    VLOOKUP($A270,Hal_Regional!$A:$E,COLUMN(D269)-1,FALSE)
                                )
                            )
                        )
                    )
                )
            )
        )
    ),
    "Not Found"
)</f>
        <v>Not Found</v>
      </c>
      <c r="E270" s="60" t="str">
        <f>IFERROR(
    IFERROR(VLOOKUP($A270,LSTK!$A:$E,COLUMN(E269)-1,FALSE),
        IFERROR(VLOOKUP($A270,UR!$A:$E,COLUMN(E269)-1,FALSE),
            IFERROR(VLOOKUP($A270,'L3'!$A:$E,COLUMN(E269)-1,FALSE),
                IFERROR(VLOOKUP($A270,'L4'!$A:$E,COLUMN(E269)-1,FALSE),
                    IFERROR(VLOOKUP($A270,WFD!$A:$E,COLUMN(E269)-1,FALSE),
                        IFERROR(VLOOKUP($A270,ARDT!$A:$E,COLUMN(E269)-1,FALSE),
                            IFERROR(VLOOKUP($A270,ARAMCO!$A:$E,COLUMN(E269)-1,FALSE),
                                IFERROR(VLOOKUP($A270,HALLIBURTON!$A:$E,COLUMN(E269)-1,FALSE),
                                    VLOOKUP($A270,Hal_Regional!$A:$E,COLUMN(E269)-1,FALSE)
                                )
                            )
                        )
                    )
                )
            )
        )
    ),
    "Not Found"
)</f>
        <v>Not Found</v>
      </c>
      <c r="F270" s="60" t="str">
        <f>IFERROR(
    IFERROR(VLOOKUP($A270,LSTK!$A:$E,COLUMN(F269)-1,FALSE),
        IFERROR(VLOOKUP($A270,UR!$A:$E,COLUMN(F269)-1,FALSE),
            IFERROR(VLOOKUP($A270,'L3'!$A:$E,COLUMN(F269)-1,FALSE),
                IFERROR(VLOOKUP($A270,'L4'!$A:$E,COLUMN(F269)-1,FALSE),
                    IFERROR(VLOOKUP($A270,WFD!$A:$E,COLUMN(F269)-1,FALSE),
                        IFERROR(VLOOKUP($A270,ARDT!$A:$E,COLUMN(F269)-1,FALSE),
                            IFERROR(VLOOKUP($A270,ARAMCO!$A:$E,COLUMN(F269)-1,FALSE),
                                IFERROR(VLOOKUP($A270,HALLIBURTON!$A:$E,COLUMN(F269)-1,FALSE),
                                    VLOOKUP($A270,Hal_Regional!$A:$E,COLUMN(F269)-1,FALSE)
                                )
                            )
                        )
                    )
                )
            )
        )
    ),
    "Not Found"
)</f>
        <v>Not Found</v>
      </c>
    </row>
    <row r="271" spans="2:6" x14ac:dyDescent="0.25">
      <c r="B271" s="60" t="str">
        <f>IFERROR(
    IFERROR(VLOOKUP($A271,LSTK!$A:$E,COLUMN(B270),FALSE),
        IFERROR(VLOOKUP($A271,UR!$A:$E,COLUMN(B270),FALSE),
            IFERROR(VLOOKUP($A271,'L3'!$A:$E,COLUMN(B270),FALSE),
                IFERROR(VLOOKUP($A271,'L4'!$A:$E,COLUMN(B270),FALSE),
                    IFERROR(VLOOKUP($A271,WFD!$A:$E,COLUMN(B270),FALSE),
                        IFERROR(VLOOKUP($A271,ARDT!$A:$E,COLUMN(B270),FALSE),
                            IFERROR(VLOOKUP($A271,ARAMCO!$A:$E,COLUMN(B270),FALSE),
                                IFERROR(VLOOKUP($A271,HALLIBURTON!$A:$E,COLUMN(B270),FALSE),
                                    VLOOKUP($A271,Hal_Regional!$A:$E,COLUMN(B270),FALSE)
                                )
                            )
                        )
                    )
                )
            )
        )
    ),
    "Not Found"
)</f>
        <v>Not Found</v>
      </c>
      <c r="C271" s="60" t="str">
        <f t="shared" si="7"/>
        <v>Not Found</v>
      </c>
      <c r="D271" s="60" t="str">
        <f>IFERROR(
    IFERROR(VLOOKUP($A271,LSTK!$A:$E,COLUMN(D270)-1,FALSE),
        IFERROR(VLOOKUP($A271,UR!$A:$E,COLUMN(D270)-1,FALSE),
            IFERROR(VLOOKUP($A271,'L3'!$A:$E,COLUMN(D270)-1,FALSE),
                IFERROR(VLOOKUP($A271,'L4'!$A:$E,COLUMN(D270)-1,FALSE),
                    IFERROR(VLOOKUP($A271,WFD!$A:$E,COLUMN(D270)-1,FALSE),
                        IFERROR(VLOOKUP($A271,ARDT!$A:$E,COLUMN(D270)-1,FALSE),
                            IFERROR(VLOOKUP($A271,ARAMCO!$A:$E,COLUMN(D270)-1,FALSE),
                                IFERROR(VLOOKUP($A271,HALLIBURTON!$A:$E,COLUMN(D270)-1,FALSE),
                                    VLOOKUP($A271,Hal_Regional!$A:$E,COLUMN(D270)-1,FALSE)
                                )
                            )
                        )
                    )
                )
            )
        )
    ),
    "Not Found"
)</f>
        <v>Not Found</v>
      </c>
      <c r="E271" s="60" t="str">
        <f>IFERROR(
    IFERROR(VLOOKUP($A271,LSTK!$A:$E,COLUMN(E270)-1,FALSE),
        IFERROR(VLOOKUP($A271,UR!$A:$E,COLUMN(E270)-1,FALSE),
            IFERROR(VLOOKUP($A271,'L3'!$A:$E,COLUMN(E270)-1,FALSE),
                IFERROR(VLOOKUP($A271,'L4'!$A:$E,COLUMN(E270)-1,FALSE),
                    IFERROR(VLOOKUP($A271,WFD!$A:$E,COLUMN(E270)-1,FALSE),
                        IFERROR(VLOOKUP($A271,ARDT!$A:$E,COLUMN(E270)-1,FALSE),
                            IFERROR(VLOOKUP($A271,ARAMCO!$A:$E,COLUMN(E270)-1,FALSE),
                                IFERROR(VLOOKUP($A271,HALLIBURTON!$A:$E,COLUMN(E270)-1,FALSE),
                                    VLOOKUP($A271,Hal_Regional!$A:$E,COLUMN(E270)-1,FALSE)
                                )
                            )
                        )
                    )
                )
            )
        )
    ),
    "Not Found"
)</f>
        <v>Not Found</v>
      </c>
      <c r="F271" s="60" t="str">
        <f>IFERROR(
    IFERROR(VLOOKUP($A271,LSTK!$A:$E,COLUMN(F270)-1,FALSE),
        IFERROR(VLOOKUP($A271,UR!$A:$E,COLUMN(F270)-1,FALSE),
            IFERROR(VLOOKUP($A271,'L3'!$A:$E,COLUMN(F270)-1,FALSE),
                IFERROR(VLOOKUP($A271,'L4'!$A:$E,COLUMN(F270)-1,FALSE),
                    IFERROR(VLOOKUP($A271,WFD!$A:$E,COLUMN(F270)-1,FALSE),
                        IFERROR(VLOOKUP($A271,ARDT!$A:$E,COLUMN(F270)-1,FALSE),
                            IFERROR(VLOOKUP($A271,ARAMCO!$A:$E,COLUMN(F270)-1,FALSE),
                                IFERROR(VLOOKUP($A271,HALLIBURTON!$A:$E,COLUMN(F270)-1,FALSE),
                                    VLOOKUP($A271,Hal_Regional!$A:$E,COLUMN(F270)-1,FALSE)
                                )
                            )
                        )
                    )
                )
            )
        )
    ),
    "Not Found"
)</f>
        <v>Not Found</v>
      </c>
    </row>
    <row r="272" spans="2:6" x14ac:dyDescent="0.25">
      <c r="B272" s="60" t="str">
        <f>IFERROR(
    IFERROR(VLOOKUP($A272,LSTK!$A:$E,COLUMN(B271),FALSE),
        IFERROR(VLOOKUP($A272,UR!$A:$E,COLUMN(B271),FALSE),
            IFERROR(VLOOKUP($A272,'L3'!$A:$E,COLUMN(B271),FALSE),
                IFERROR(VLOOKUP($A272,'L4'!$A:$E,COLUMN(B271),FALSE),
                    IFERROR(VLOOKUP($A272,WFD!$A:$E,COLUMN(B271),FALSE),
                        IFERROR(VLOOKUP($A272,ARDT!$A:$E,COLUMN(B271),FALSE),
                            IFERROR(VLOOKUP($A272,ARAMCO!$A:$E,COLUMN(B271),FALSE),
                                IFERROR(VLOOKUP($A272,HALLIBURTON!$A:$E,COLUMN(B271),FALSE),
                                    VLOOKUP($A272,Hal_Regional!$A:$E,COLUMN(B271),FALSE)
                                )
                            )
                        )
                    )
                )
            )
        )
    ),
    "Not Found"
)</f>
        <v>Not Found</v>
      </c>
      <c r="C272" s="60" t="str">
        <f t="shared" ref="C272:C282" si="8">IF(A272="NEW", "N/A", IF(IFERROR(SEARCH("Not Found", _xlfn.TEXTJOIN(" ", TRUE, D272, E272, F272)), 0), "Not Found", _xlfn.TEXTJOIN(" ", TRUE, D272, E272, F272)))</f>
        <v>Not Found</v>
      </c>
      <c r="D272" s="60" t="str">
        <f>IFERROR(
    IFERROR(VLOOKUP($A272,LSTK!$A:$E,COLUMN(D271)-1,FALSE),
        IFERROR(VLOOKUP($A272,UR!$A:$E,COLUMN(D271)-1,FALSE),
            IFERROR(VLOOKUP($A272,'L3'!$A:$E,COLUMN(D271)-1,FALSE),
                IFERROR(VLOOKUP($A272,'L4'!$A:$E,COLUMN(D271)-1,FALSE),
                    IFERROR(VLOOKUP($A272,WFD!$A:$E,COLUMN(D271)-1,FALSE),
                        IFERROR(VLOOKUP($A272,ARDT!$A:$E,COLUMN(D271)-1,FALSE),
                            IFERROR(VLOOKUP($A272,ARAMCO!$A:$E,COLUMN(D271)-1,FALSE),
                                IFERROR(VLOOKUP($A272,HALLIBURTON!$A:$E,COLUMN(D271)-1,FALSE),
                                    VLOOKUP($A272,Hal_Regional!$A:$E,COLUMN(D271)-1,FALSE)
                                )
                            )
                        )
                    )
                )
            )
        )
    ),
    "Not Found"
)</f>
        <v>Not Found</v>
      </c>
      <c r="E272" s="60" t="str">
        <f>IFERROR(
    IFERROR(VLOOKUP($A272,LSTK!$A:$E,COLUMN(E271)-1,FALSE),
        IFERROR(VLOOKUP($A272,UR!$A:$E,COLUMN(E271)-1,FALSE),
            IFERROR(VLOOKUP($A272,'L3'!$A:$E,COLUMN(E271)-1,FALSE),
                IFERROR(VLOOKUP($A272,'L4'!$A:$E,COLUMN(E271)-1,FALSE),
                    IFERROR(VLOOKUP($A272,WFD!$A:$E,COLUMN(E271)-1,FALSE),
                        IFERROR(VLOOKUP($A272,ARDT!$A:$E,COLUMN(E271)-1,FALSE),
                            IFERROR(VLOOKUP($A272,ARAMCO!$A:$E,COLUMN(E271)-1,FALSE),
                                IFERROR(VLOOKUP($A272,HALLIBURTON!$A:$E,COLUMN(E271)-1,FALSE),
                                    VLOOKUP($A272,Hal_Regional!$A:$E,COLUMN(E271)-1,FALSE)
                                )
                            )
                        )
                    )
                )
            )
        )
    ),
    "Not Found"
)</f>
        <v>Not Found</v>
      </c>
      <c r="F272" s="60" t="str">
        <f>IFERROR(
    IFERROR(VLOOKUP($A272,LSTK!$A:$E,COLUMN(F271)-1,FALSE),
        IFERROR(VLOOKUP($A272,UR!$A:$E,COLUMN(F271)-1,FALSE),
            IFERROR(VLOOKUP($A272,'L3'!$A:$E,COLUMN(F271)-1,FALSE),
                IFERROR(VLOOKUP($A272,'L4'!$A:$E,COLUMN(F271)-1,FALSE),
                    IFERROR(VLOOKUP($A272,WFD!$A:$E,COLUMN(F271)-1,FALSE),
                        IFERROR(VLOOKUP($A272,ARDT!$A:$E,COLUMN(F271)-1,FALSE),
                            IFERROR(VLOOKUP($A272,ARAMCO!$A:$E,COLUMN(F271)-1,FALSE),
                                IFERROR(VLOOKUP($A272,HALLIBURTON!$A:$E,COLUMN(F271)-1,FALSE),
                                    VLOOKUP($A272,Hal_Regional!$A:$E,COLUMN(F271)-1,FALSE)
                                )
                            )
                        )
                    )
                )
            )
        )
    ),
    "Not Found"
)</f>
        <v>Not Found</v>
      </c>
    </row>
    <row r="273" spans="2:6" x14ac:dyDescent="0.25">
      <c r="B273" s="60" t="str">
        <f>IFERROR(
    IFERROR(VLOOKUP($A273,LSTK!$A:$E,COLUMN(B272),FALSE),
        IFERROR(VLOOKUP($A273,UR!$A:$E,COLUMN(B272),FALSE),
            IFERROR(VLOOKUP($A273,'L3'!$A:$E,COLUMN(B272),FALSE),
                IFERROR(VLOOKUP($A273,'L4'!$A:$E,COLUMN(B272),FALSE),
                    IFERROR(VLOOKUP($A273,WFD!$A:$E,COLUMN(B272),FALSE),
                        IFERROR(VLOOKUP($A273,ARDT!$A:$E,COLUMN(B272),FALSE),
                            IFERROR(VLOOKUP($A273,ARAMCO!$A:$E,COLUMN(B272),FALSE),
                                IFERROR(VLOOKUP($A273,HALLIBURTON!$A:$E,COLUMN(B272),FALSE),
                                    VLOOKUP($A273,Hal_Regional!$A:$E,COLUMN(B272),FALSE)
                                )
                            )
                        )
                    )
                )
            )
        )
    ),
    "Not Found"
)</f>
        <v>Not Found</v>
      </c>
      <c r="C273" s="60" t="str">
        <f t="shared" si="8"/>
        <v>Not Found</v>
      </c>
      <c r="D273" s="60" t="str">
        <f>IFERROR(
    IFERROR(VLOOKUP($A273,LSTK!$A:$E,COLUMN(D272)-1,FALSE),
        IFERROR(VLOOKUP($A273,UR!$A:$E,COLUMN(D272)-1,FALSE),
            IFERROR(VLOOKUP($A273,'L3'!$A:$E,COLUMN(D272)-1,FALSE),
                IFERROR(VLOOKUP($A273,'L4'!$A:$E,COLUMN(D272)-1,FALSE),
                    IFERROR(VLOOKUP($A273,WFD!$A:$E,COLUMN(D272)-1,FALSE),
                        IFERROR(VLOOKUP($A273,ARDT!$A:$E,COLUMN(D272)-1,FALSE),
                            IFERROR(VLOOKUP($A273,ARAMCO!$A:$E,COLUMN(D272)-1,FALSE),
                                IFERROR(VLOOKUP($A273,HALLIBURTON!$A:$E,COLUMN(D272)-1,FALSE),
                                    VLOOKUP($A273,Hal_Regional!$A:$E,COLUMN(D272)-1,FALSE)
                                )
                            )
                        )
                    )
                )
            )
        )
    ),
    "Not Found"
)</f>
        <v>Not Found</v>
      </c>
      <c r="E273" s="60" t="str">
        <f>IFERROR(
    IFERROR(VLOOKUP($A273,LSTK!$A:$E,COLUMN(E272)-1,FALSE),
        IFERROR(VLOOKUP($A273,UR!$A:$E,COLUMN(E272)-1,FALSE),
            IFERROR(VLOOKUP($A273,'L3'!$A:$E,COLUMN(E272)-1,FALSE),
                IFERROR(VLOOKUP($A273,'L4'!$A:$E,COLUMN(E272)-1,FALSE),
                    IFERROR(VLOOKUP($A273,WFD!$A:$E,COLUMN(E272)-1,FALSE),
                        IFERROR(VLOOKUP($A273,ARDT!$A:$E,COLUMN(E272)-1,FALSE),
                            IFERROR(VLOOKUP($A273,ARAMCO!$A:$E,COLUMN(E272)-1,FALSE),
                                IFERROR(VLOOKUP($A273,HALLIBURTON!$A:$E,COLUMN(E272)-1,FALSE),
                                    VLOOKUP($A273,Hal_Regional!$A:$E,COLUMN(E272)-1,FALSE)
                                )
                            )
                        )
                    )
                )
            )
        )
    ),
    "Not Found"
)</f>
        <v>Not Found</v>
      </c>
      <c r="F273" s="60" t="str">
        <f>IFERROR(
    IFERROR(VLOOKUP($A273,LSTK!$A:$E,COLUMN(F272)-1,FALSE),
        IFERROR(VLOOKUP($A273,UR!$A:$E,COLUMN(F272)-1,FALSE),
            IFERROR(VLOOKUP($A273,'L3'!$A:$E,COLUMN(F272)-1,FALSE),
                IFERROR(VLOOKUP($A273,'L4'!$A:$E,COLUMN(F272)-1,FALSE),
                    IFERROR(VLOOKUP($A273,WFD!$A:$E,COLUMN(F272)-1,FALSE),
                        IFERROR(VLOOKUP($A273,ARDT!$A:$E,COLUMN(F272)-1,FALSE),
                            IFERROR(VLOOKUP($A273,ARAMCO!$A:$E,COLUMN(F272)-1,FALSE),
                                IFERROR(VLOOKUP($A273,HALLIBURTON!$A:$E,COLUMN(F272)-1,FALSE),
                                    VLOOKUP($A273,Hal_Regional!$A:$E,COLUMN(F272)-1,FALSE)
                                )
                            )
                        )
                    )
                )
            )
        )
    ),
    "Not Found"
)</f>
        <v>Not Found</v>
      </c>
    </row>
    <row r="274" spans="2:6" x14ac:dyDescent="0.25">
      <c r="B274" s="60" t="str">
        <f>IFERROR(
    IFERROR(VLOOKUP($A274,LSTK!$A:$E,COLUMN(B273),FALSE),
        IFERROR(VLOOKUP($A274,UR!$A:$E,COLUMN(B273),FALSE),
            IFERROR(VLOOKUP($A274,'L3'!$A:$E,COLUMN(B273),FALSE),
                IFERROR(VLOOKUP($A274,'L4'!$A:$E,COLUMN(B273),FALSE),
                    IFERROR(VLOOKUP($A274,WFD!$A:$E,COLUMN(B273),FALSE),
                        IFERROR(VLOOKUP($A274,ARDT!$A:$E,COLUMN(B273),FALSE),
                            IFERROR(VLOOKUP($A274,ARAMCO!$A:$E,COLUMN(B273),FALSE),
                                IFERROR(VLOOKUP($A274,HALLIBURTON!$A:$E,COLUMN(B273),FALSE),
                                    VLOOKUP($A274,Hal_Regional!$A:$E,COLUMN(B273),FALSE)
                                )
                            )
                        )
                    )
                )
            )
        )
    ),
    "Not Found"
)</f>
        <v>Not Found</v>
      </c>
      <c r="C274" s="60" t="str">
        <f t="shared" si="8"/>
        <v>Not Found</v>
      </c>
      <c r="D274" s="60" t="str">
        <f>IFERROR(
    IFERROR(VLOOKUP($A274,LSTK!$A:$E,COLUMN(D273)-1,FALSE),
        IFERROR(VLOOKUP($A274,UR!$A:$E,COLUMN(D273)-1,FALSE),
            IFERROR(VLOOKUP($A274,'L3'!$A:$E,COLUMN(D273)-1,FALSE),
                IFERROR(VLOOKUP($A274,'L4'!$A:$E,COLUMN(D273)-1,FALSE),
                    IFERROR(VLOOKUP($A274,WFD!$A:$E,COLUMN(D273)-1,FALSE),
                        IFERROR(VLOOKUP($A274,ARDT!$A:$E,COLUMN(D273)-1,FALSE),
                            IFERROR(VLOOKUP($A274,ARAMCO!$A:$E,COLUMN(D273)-1,FALSE),
                                IFERROR(VLOOKUP($A274,HALLIBURTON!$A:$E,COLUMN(D273)-1,FALSE),
                                    VLOOKUP($A274,Hal_Regional!$A:$E,COLUMN(D273)-1,FALSE)
                                )
                            )
                        )
                    )
                )
            )
        )
    ),
    "Not Found"
)</f>
        <v>Not Found</v>
      </c>
      <c r="E274" s="60" t="str">
        <f>IFERROR(
    IFERROR(VLOOKUP($A274,LSTK!$A:$E,COLUMN(E273)-1,FALSE),
        IFERROR(VLOOKUP($A274,UR!$A:$E,COLUMN(E273)-1,FALSE),
            IFERROR(VLOOKUP($A274,'L3'!$A:$E,COLUMN(E273)-1,FALSE),
                IFERROR(VLOOKUP($A274,'L4'!$A:$E,COLUMN(E273)-1,FALSE),
                    IFERROR(VLOOKUP($A274,WFD!$A:$E,COLUMN(E273)-1,FALSE),
                        IFERROR(VLOOKUP($A274,ARDT!$A:$E,COLUMN(E273)-1,FALSE),
                            IFERROR(VLOOKUP($A274,ARAMCO!$A:$E,COLUMN(E273)-1,FALSE),
                                IFERROR(VLOOKUP($A274,HALLIBURTON!$A:$E,COLUMN(E273)-1,FALSE),
                                    VLOOKUP($A274,Hal_Regional!$A:$E,COLUMN(E273)-1,FALSE)
                                )
                            )
                        )
                    )
                )
            )
        )
    ),
    "Not Found"
)</f>
        <v>Not Found</v>
      </c>
      <c r="F274" s="60" t="str">
        <f>IFERROR(
    IFERROR(VLOOKUP($A274,LSTK!$A:$E,COLUMN(F273)-1,FALSE),
        IFERROR(VLOOKUP($A274,UR!$A:$E,COLUMN(F273)-1,FALSE),
            IFERROR(VLOOKUP($A274,'L3'!$A:$E,COLUMN(F273)-1,FALSE),
                IFERROR(VLOOKUP($A274,'L4'!$A:$E,COLUMN(F273)-1,FALSE),
                    IFERROR(VLOOKUP($A274,WFD!$A:$E,COLUMN(F273)-1,FALSE),
                        IFERROR(VLOOKUP($A274,ARDT!$A:$E,COLUMN(F273)-1,FALSE),
                            IFERROR(VLOOKUP($A274,ARAMCO!$A:$E,COLUMN(F273)-1,FALSE),
                                IFERROR(VLOOKUP($A274,HALLIBURTON!$A:$E,COLUMN(F273)-1,FALSE),
                                    VLOOKUP($A274,Hal_Regional!$A:$E,COLUMN(F273)-1,FALSE)
                                )
                            )
                        )
                    )
                )
            )
        )
    ),
    "Not Found"
)</f>
        <v>Not Found</v>
      </c>
    </row>
    <row r="275" spans="2:6" x14ac:dyDescent="0.25">
      <c r="B275" s="60" t="str">
        <f>IFERROR(
    IFERROR(VLOOKUP($A275,LSTK!$A:$E,COLUMN(B274),FALSE),
        IFERROR(VLOOKUP($A275,UR!$A:$E,COLUMN(B274),FALSE),
            IFERROR(VLOOKUP($A275,'L3'!$A:$E,COLUMN(B274),FALSE),
                IFERROR(VLOOKUP($A275,'L4'!$A:$E,COLUMN(B274),FALSE),
                    IFERROR(VLOOKUP($A275,WFD!$A:$E,COLUMN(B274),FALSE),
                        IFERROR(VLOOKUP($A275,ARDT!$A:$E,COLUMN(B274),FALSE),
                            IFERROR(VLOOKUP($A275,ARAMCO!$A:$E,COLUMN(B274),FALSE),
                                IFERROR(VLOOKUP($A275,HALLIBURTON!$A:$E,COLUMN(B274),FALSE),
                                    VLOOKUP($A275,Hal_Regional!$A:$E,COLUMN(B274),FALSE)
                                )
                            )
                        )
                    )
                )
            )
        )
    ),
    "Not Found"
)</f>
        <v>Not Found</v>
      </c>
      <c r="C275" s="60" t="str">
        <f t="shared" si="8"/>
        <v>Not Found</v>
      </c>
      <c r="D275" s="60" t="str">
        <f>IFERROR(
    IFERROR(VLOOKUP($A275,LSTK!$A:$E,COLUMN(D274)-1,FALSE),
        IFERROR(VLOOKUP($A275,UR!$A:$E,COLUMN(D274)-1,FALSE),
            IFERROR(VLOOKUP($A275,'L3'!$A:$E,COLUMN(D274)-1,FALSE),
                IFERROR(VLOOKUP($A275,'L4'!$A:$E,COLUMN(D274)-1,FALSE),
                    IFERROR(VLOOKUP($A275,WFD!$A:$E,COLUMN(D274)-1,FALSE),
                        IFERROR(VLOOKUP($A275,ARDT!$A:$E,COLUMN(D274)-1,FALSE),
                            IFERROR(VLOOKUP($A275,ARAMCO!$A:$E,COLUMN(D274)-1,FALSE),
                                IFERROR(VLOOKUP($A275,HALLIBURTON!$A:$E,COLUMN(D274)-1,FALSE),
                                    VLOOKUP($A275,Hal_Regional!$A:$E,COLUMN(D274)-1,FALSE)
                                )
                            )
                        )
                    )
                )
            )
        )
    ),
    "Not Found"
)</f>
        <v>Not Found</v>
      </c>
      <c r="E275" s="60" t="str">
        <f>IFERROR(
    IFERROR(VLOOKUP($A275,LSTK!$A:$E,COLUMN(E274)-1,FALSE),
        IFERROR(VLOOKUP($A275,UR!$A:$E,COLUMN(E274)-1,FALSE),
            IFERROR(VLOOKUP($A275,'L3'!$A:$E,COLUMN(E274)-1,FALSE),
                IFERROR(VLOOKUP($A275,'L4'!$A:$E,COLUMN(E274)-1,FALSE),
                    IFERROR(VLOOKUP($A275,WFD!$A:$E,COLUMN(E274)-1,FALSE),
                        IFERROR(VLOOKUP($A275,ARDT!$A:$E,COLUMN(E274)-1,FALSE),
                            IFERROR(VLOOKUP($A275,ARAMCO!$A:$E,COLUMN(E274)-1,FALSE),
                                IFERROR(VLOOKUP($A275,HALLIBURTON!$A:$E,COLUMN(E274)-1,FALSE),
                                    VLOOKUP($A275,Hal_Regional!$A:$E,COLUMN(E274)-1,FALSE)
                                )
                            )
                        )
                    )
                )
            )
        )
    ),
    "Not Found"
)</f>
        <v>Not Found</v>
      </c>
      <c r="F275" s="60" t="str">
        <f>IFERROR(
    IFERROR(VLOOKUP($A275,LSTK!$A:$E,COLUMN(F274)-1,FALSE),
        IFERROR(VLOOKUP($A275,UR!$A:$E,COLUMN(F274)-1,FALSE),
            IFERROR(VLOOKUP($A275,'L3'!$A:$E,COLUMN(F274)-1,FALSE),
                IFERROR(VLOOKUP($A275,'L4'!$A:$E,COLUMN(F274)-1,FALSE),
                    IFERROR(VLOOKUP($A275,WFD!$A:$E,COLUMN(F274)-1,FALSE),
                        IFERROR(VLOOKUP($A275,ARDT!$A:$E,COLUMN(F274)-1,FALSE),
                            IFERROR(VLOOKUP($A275,ARAMCO!$A:$E,COLUMN(F274)-1,FALSE),
                                IFERROR(VLOOKUP($A275,HALLIBURTON!$A:$E,COLUMN(F274)-1,FALSE),
                                    VLOOKUP($A275,Hal_Regional!$A:$E,COLUMN(F274)-1,FALSE)
                                )
                            )
                        )
                    )
                )
            )
        )
    ),
    "Not Found"
)</f>
        <v>Not Found</v>
      </c>
    </row>
    <row r="276" spans="2:6" x14ac:dyDescent="0.25">
      <c r="B276" s="60" t="str">
        <f>IFERROR(
    IFERROR(VLOOKUP($A276,LSTK!$A:$E,COLUMN(B275),FALSE),
        IFERROR(VLOOKUP($A276,UR!$A:$E,COLUMN(B275),FALSE),
            IFERROR(VLOOKUP($A276,'L3'!$A:$E,COLUMN(B275),FALSE),
                IFERROR(VLOOKUP($A276,'L4'!$A:$E,COLUMN(B275),FALSE),
                    IFERROR(VLOOKUP($A276,WFD!$A:$E,COLUMN(B275),FALSE),
                        IFERROR(VLOOKUP($A276,ARDT!$A:$E,COLUMN(B275),FALSE),
                            IFERROR(VLOOKUP($A276,ARAMCO!$A:$E,COLUMN(B275),FALSE),
                                IFERROR(VLOOKUP($A276,HALLIBURTON!$A:$E,COLUMN(B275),FALSE),
                                    VLOOKUP($A276,Hal_Regional!$A:$E,COLUMN(B275),FALSE)
                                )
                            )
                        )
                    )
                )
            )
        )
    ),
    "Not Found"
)</f>
        <v>Not Found</v>
      </c>
      <c r="C276" s="60" t="str">
        <f t="shared" si="8"/>
        <v>Not Found</v>
      </c>
      <c r="D276" s="60" t="str">
        <f>IFERROR(
    IFERROR(VLOOKUP($A276,LSTK!$A:$E,COLUMN(D275)-1,FALSE),
        IFERROR(VLOOKUP($A276,UR!$A:$E,COLUMN(D275)-1,FALSE),
            IFERROR(VLOOKUP($A276,'L3'!$A:$E,COLUMN(D275)-1,FALSE),
                IFERROR(VLOOKUP($A276,'L4'!$A:$E,COLUMN(D275)-1,FALSE),
                    IFERROR(VLOOKUP($A276,WFD!$A:$E,COLUMN(D275)-1,FALSE),
                        IFERROR(VLOOKUP($A276,ARDT!$A:$E,COLUMN(D275)-1,FALSE),
                            IFERROR(VLOOKUP($A276,ARAMCO!$A:$E,COLUMN(D275)-1,FALSE),
                                IFERROR(VLOOKUP($A276,HALLIBURTON!$A:$E,COLUMN(D275)-1,FALSE),
                                    VLOOKUP($A276,Hal_Regional!$A:$E,COLUMN(D275)-1,FALSE)
                                )
                            )
                        )
                    )
                )
            )
        )
    ),
    "Not Found"
)</f>
        <v>Not Found</v>
      </c>
      <c r="E276" s="60" t="str">
        <f>IFERROR(
    IFERROR(VLOOKUP($A276,LSTK!$A:$E,COLUMN(E275)-1,FALSE),
        IFERROR(VLOOKUP($A276,UR!$A:$E,COLUMN(E275)-1,FALSE),
            IFERROR(VLOOKUP($A276,'L3'!$A:$E,COLUMN(E275)-1,FALSE),
                IFERROR(VLOOKUP($A276,'L4'!$A:$E,COLUMN(E275)-1,FALSE),
                    IFERROR(VLOOKUP($A276,WFD!$A:$E,COLUMN(E275)-1,FALSE),
                        IFERROR(VLOOKUP($A276,ARDT!$A:$E,COLUMN(E275)-1,FALSE),
                            IFERROR(VLOOKUP($A276,ARAMCO!$A:$E,COLUMN(E275)-1,FALSE),
                                IFERROR(VLOOKUP($A276,HALLIBURTON!$A:$E,COLUMN(E275)-1,FALSE),
                                    VLOOKUP($A276,Hal_Regional!$A:$E,COLUMN(E275)-1,FALSE)
                                )
                            )
                        )
                    )
                )
            )
        )
    ),
    "Not Found"
)</f>
        <v>Not Found</v>
      </c>
      <c r="F276" s="60" t="str">
        <f>IFERROR(
    IFERROR(VLOOKUP($A276,LSTK!$A:$E,COLUMN(F275)-1,FALSE),
        IFERROR(VLOOKUP($A276,UR!$A:$E,COLUMN(F275)-1,FALSE),
            IFERROR(VLOOKUP($A276,'L3'!$A:$E,COLUMN(F275)-1,FALSE),
                IFERROR(VLOOKUP($A276,'L4'!$A:$E,COLUMN(F275)-1,FALSE),
                    IFERROR(VLOOKUP($A276,WFD!$A:$E,COLUMN(F275)-1,FALSE),
                        IFERROR(VLOOKUP($A276,ARDT!$A:$E,COLUMN(F275)-1,FALSE),
                            IFERROR(VLOOKUP($A276,ARAMCO!$A:$E,COLUMN(F275)-1,FALSE),
                                IFERROR(VLOOKUP($A276,HALLIBURTON!$A:$E,COLUMN(F275)-1,FALSE),
                                    VLOOKUP($A276,Hal_Regional!$A:$E,COLUMN(F275)-1,FALSE)
                                )
                            )
                        )
                    )
                )
            )
        )
    ),
    "Not Found"
)</f>
        <v>Not Found</v>
      </c>
    </row>
    <row r="277" spans="2:6" x14ac:dyDescent="0.25">
      <c r="B277" s="60" t="str">
        <f>IFERROR(
    IFERROR(VLOOKUP($A277,LSTK!$A:$E,COLUMN(B276),FALSE),
        IFERROR(VLOOKUP($A277,UR!$A:$E,COLUMN(B276),FALSE),
            IFERROR(VLOOKUP($A277,'L3'!$A:$E,COLUMN(B276),FALSE),
                IFERROR(VLOOKUP($A277,'L4'!$A:$E,COLUMN(B276),FALSE),
                    IFERROR(VLOOKUP($A277,WFD!$A:$E,COLUMN(B276),FALSE),
                        IFERROR(VLOOKUP($A277,ARDT!$A:$E,COLUMN(B276),FALSE),
                            IFERROR(VLOOKUP($A277,ARAMCO!$A:$E,COLUMN(B276),FALSE),
                                IFERROR(VLOOKUP($A277,HALLIBURTON!$A:$E,COLUMN(B276),FALSE),
                                    VLOOKUP($A277,Hal_Regional!$A:$E,COLUMN(B276),FALSE)
                                )
                            )
                        )
                    )
                )
            )
        )
    ),
    "Not Found"
)</f>
        <v>Not Found</v>
      </c>
      <c r="C277" s="60" t="str">
        <f t="shared" si="8"/>
        <v>Not Found</v>
      </c>
      <c r="D277" s="60" t="str">
        <f>IFERROR(
    IFERROR(VLOOKUP($A277,LSTK!$A:$E,COLUMN(D276)-1,FALSE),
        IFERROR(VLOOKUP($A277,UR!$A:$E,COLUMN(D276)-1,FALSE),
            IFERROR(VLOOKUP($A277,'L3'!$A:$E,COLUMN(D276)-1,FALSE),
                IFERROR(VLOOKUP($A277,'L4'!$A:$E,COLUMN(D276)-1,FALSE),
                    IFERROR(VLOOKUP($A277,WFD!$A:$E,COLUMN(D276)-1,FALSE),
                        IFERROR(VLOOKUP($A277,ARDT!$A:$E,COLUMN(D276)-1,FALSE),
                            IFERROR(VLOOKUP($A277,ARAMCO!$A:$E,COLUMN(D276)-1,FALSE),
                                IFERROR(VLOOKUP($A277,HALLIBURTON!$A:$E,COLUMN(D276)-1,FALSE),
                                    VLOOKUP($A277,Hal_Regional!$A:$E,COLUMN(D276)-1,FALSE)
                                )
                            )
                        )
                    )
                )
            )
        )
    ),
    "Not Found"
)</f>
        <v>Not Found</v>
      </c>
      <c r="E277" s="60" t="str">
        <f>IFERROR(
    IFERROR(VLOOKUP($A277,LSTK!$A:$E,COLUMN(E276)-1,FALSE),
        IFERROR(VLOOKUP($A277,UR!$A:$E,COLUMN(E276)-1,FALSE),
            IFERROR(VLOOKUP($A277,'L3'!$A:$E,COLUMN(E276)-1,FALSE),
                IFERROR(VLOOKUP($A277,'L4'!$A:$E,COLUMN(E276)-1,FALSE),
                    IFERROR(VLOOKUP($A277,WFD!$A:$E,COLUMN(E276)-1,FALSE),
                        IFERROR(VLOOKUP($A277,ARDT!$A:$E,COLUMN(E276)-1,FALSE),
                            IFERROR(VLOOKUP($A277,ARAMCO!$A:$E,COLUMN(E276)-1,FALSE),
                                IFERROR(VLOOKUP($A277,HALLIBURTON!$A:$E,COLUMN(E276)-1,FALSE),
                                    VLOOKUP($A277,Hal_Regional!$A:$E,COLUMN(E276)-1,FALSE)
                                )
                            )
                        )
                    )
                )
            )
        )
    ),
    "Not Found"
)</f>
        <v>Not Found</v>
      </c>
      <c r="F277" s="60" t="str">
        <f>IFERROR(
    IFERROR(VLOOKUP($A277,LSTK!$A:$E,COLUMN(F276)-1,FALSE),
        IFERROR(VLOOKUP($A277,UR!$A:$E,COLUMN(F276)-1,FALSE),
            IFERROR(VLOOKUP($A277,'L3'!$A:$E,COLUMN(F276)-1,FALSE),
                IFERROR(VLOOKUP($A277,'L4'!$A:$E,COLUMN(F276)-1,FALSE),
                    IFERROR(VLOOKUP($A277,WFD!$A:$E,COLUMN(F276)-1,FALSE),
                        IFERROR(VLOOKUP($A277,ARDT!$A:$E,COLUMN(F276)-1,FALSE),
                            IFERROR(VLOOKUP($A277,ARAMCO!$A:$E,COLUMN(F276)-1,FALSE),
                                IFERROR(VLOOKUP($A277,HALLIBURTON!$A:$E,COLUMN(F276)-1,FALSE),
                                    VLOOKUP($A277,Hal_Regional!$A:$E,COLUMN(F276)-1,FALSE)
                                )
                            )
                        )
                    )
                )
            )
        )
    ),
    "Not Found"
)</f>
        <v>Not Found</v>
      </c>
    </row>
    <row r="278" spans="2:6" x14ac:dyDescent="0.25">
      <c r="B278" s="60" t="str">
        <f>IFERROR(
    IFERROR(VLOOKUP($A278,LSTK!$A:$E,COLUMN(B277),FALSE),
        IFERROR(VLOOKUP($A278,UR!$A:$E,COLUMN(B277),FALSE),
            IFERROR(VLOOKUP($A278,'L3'!$A:$E,COLUMN(B277),FALSE),
                IFERROR(VLOOKUP($A278,'L4'!$A:$E,COLUMN(B277),FALSE),
                    IFERROR(VLOOKUP($A278,WFD!$A:$E,COLUMN(B277),FALSE),
                        IFERROR(VLOOKUP($A278,ARDT!$A:$E,COLUMN(B277),FALSE),
                            IFERROR(VLOOKUP($A278,ARAMCO!$A:$E,COLUMN(B277),FALSE),
                                IFERROR(VLOOKUP($A278,HALLIBURTON!$A:$E,COLUMN(B277),FALSE),
                                    VLOOKUP($A278,Hal_Regional!$A:$E,COLUMN(B277),FALSE)
                                )
                            )
                        )
                    )
                )
            )
        )
    ),
    "Not Found"
)</f>
        <v>Not Found</v>
      </c>
      <c r="C278" s="60" t="str">
        <f t="shared" si="8"/>
        <v>Not Found</v>
      </c>
      <c r="D278" s="60" t="str">
        <f>IFERROR(
    IFERROR(VLOOKUP($A278,LSTK!$A:$E,COLUMN(D277)-1,FALSE),
        IFERROR(VLOOKUP($A278,UR!$A:$E,COLUMN(D277)-1,FALSE),
            IFERROR(VLOOKUP($A278,'L3'!$A:$E,COLUMN(D277)-1,FALSE),
                IFERROR(VLOOKUP($A278,'L4'!$A:$E,COLUMN(D277)-1,FALSE),
                    IFERROR(VLOOKUP($A278,WFD!$A:$E,COLUMN(D277)-1,FALSE),
                        IFERROR(VLOOKUP($A278,ARDT!$A:$E,COLUMN(D277)-1,FALSE),
                            IFERROR(VLOOKUP($A278,ARAMCO!$A:$E,COLUMN(D277)-1,FALSE),
                                IFERROR(VLOOKUP($A278,HALLIBURTON!$A:$E,COLUMN(D277)-1,FALSE),
                                    VLOOKUP($A278,Hal_Regional!$A:$E,COLUMN(D277)-1,FALSE)
                                )
                            )
                        )
                    )
                )
            )
        )
    ),
    "Not Found"
)</f>
        <v>Not Found</v>
      </c>
      <c r="E278" s="60" t="str">
        <f>IFERROR(
    IFERROR(VLOOKUP($A278,LSTK!$A:$E,COLUMN(E277)-1,FALSE),
        IFERROR(VLOOKUP($A278,UR!$A:$E,COLUMN(E277)-1,FALSE),
            IFERROR(VLOOKUP($A278,'L3'!$A:$E,COLUMN(E277)-1,FALSE),
                IFERROR(VLOOKUP($A278,'L4'!$A:$E,COLUMN(E277)-1,FALSE),
                    IFERROR(VLOOKUP($A278,WFD!$A:$E,COLUMN(E277)-1,FALSE),
                        IFERROR(VLOOKUP($A278,ARDT!$A:$E,COLUMN(E277)-1,FALSE),
                            IFERROR(VLOOKUP($A278,ARAMCO!$A:$E,COLUMN(E277)-1,FALSE),
                                IFERROR(VLOOKUP($A278,HALLIBURTON!$A:$E,COLUMN(E277)-1,FALSE),
                                    VLOOKUP($A278,Hal_Regional!$A:$E,COLUMN(E277)-1,FALSE)
                                )
                            )
                        )
                    )
                )
            )
        )
    ),
    "Not Found"
)</f>
        <v>Not Found</v>
      </c>
      <c r="F278" s="60" t="str">
        <f>IFERROR(
    IFERROR(VLOOKUP($A278,LSTK!$A:$E,COLUMN(F277)-1,FALSE),
        IFERROR(VLOOKUP($A278,UR!$A:$E,COLUMN(F277)-1,FALSE),
            IFERROR(VLOOKUP($A278,'L3'!$A:$E,COLUMN(F277)-1,FALSE),
                IFERROR(VLOOKUP($A278,'L4'!$A:$E,COLUMN(F277)-1,FALSE),
                    IFERROR(VLOOKUP($A278,WFD!$A:$E,COLUMN(F277)-1,FALSE),
                        IFERROR(VLOOKUP($A278,ARDT!$A:$E,COLUMN(F277)-1,FALSE),
                            IFERROR(VLOOKUP($A278,ARAMCO!$A:$E,COLUMN(F277)-1,FALSE),
                                IFERROR(VLOOKUP($A278,HALLIBURTON!$A:$E,COLUMN(F277)-1,FALSE),
                                    VLOOKUP($A278,Hal_Regional!$A:$E,COLUMN(F277)-1,FALSE)
                                )
                            )
                        )
                    )
                )
            )
        )
    ),
    "Not Found"
)</f>
        <v>Not Found</v>
      </c>
    </row>
    <row r="279" spans="2:6" x14ac:dyDescent="0.25">
      <c r="B279" s="60" t="str">
        <f>IFERROR(
    IFERROR(VLOOKUP($A279,LSTK!$A:$E,COLUMN(B278),FALSE),
        IFERROR(VLOOKUP($A279,UR!$A:$E,COLUMN(B278),FALSE),
            IFERROR(VLOOKUP($A279,'L3'!$A:$E,COLUMN(B278),FALSE),
                IFERROR(VLOOKUP($A279,'L4'!$A:$E,COLUMN(B278),FALSE),
                    IFERROR(VLOOKUP($A279,WFD!$A:$E,COLUMN(B278),FALSE),
                        IFERROR(VLOOKUP($A279,ARDT!$A:$E,COLUMN(B278),FALSE),
                            IFERROR(VLOOKUP($A279,ARAMCO!$A:$E,COLUMN(B278),FALSE),
                                IFERROR(VLOOKUP($A279,HALLIBURTON!$A:$E,COLUMN(B278),FALSE),
                                    VLOOKUP($A279,Hal_Regional!$A:$E,COLUMN(B278),FALSE)
                                )
                            )
                        )
                    )
                )
            )
        )
    ),
    "Not Found"
)</f>
        <v>Not Found</v>
      </c>
      <c r="C279" s="60" t="str">
        <f t="shared" si="8"/>
        <v>Not Found</v>
      </c>
      <c r="D279" s="60" t="str">
        <f>IFERROR(
    IFERROR(VLOOKUP($A279,LSTK!$A:$E,COLUMN(D278)-1,FALSE),
        IFERROR(VLOOKUP($A279,UR!$A:$E,COLUMN(D278)-1,FALSE),
            IFERROR(VLOOKUP($A279,'L3'!$A:$E,COLUMN(D278)-1,FALSE),
                IFERROR(VLOOKUP($A279,'L4'!$A:$E,COLUMN(D278)-1,FALSE),
                    IFERROR(VLOOKUP($A279,WFD!$A:$E,COLUMN(D278)-1,FALSE),
                        IFERROR(VLOOKUP($A279,ARDT!$A:$E,COLUMN(D278)-1,FALSE),
                            IFERROR(VLOOKUP($A279,ARAMCO!$A:$E,COLUMN(D278)-1,FALSE),
                                IFERROR(VLOOKUP($A279,HALLIBURTON!$A:$E,COLUMN(D278)-1,FALSE),
                                    VLOOKUP($A279,Hal_Regional!$A:$E,COLUMN(D278)-1,FALSE)
                                )
                            )
                        )
                    )
                )
            )
        )
    ),
    "Not Found"
)</f>
        <v>Not Found</v>
      </c>
      <c r="E279" s="60" t="str">
        <f>IFERROR(
    IFERROR(VLOOKUP($A279,LSTK!$A:$E,COLUMN(E278)-1,FALSE),
        IFERROR(VLOOKUP($A279,UR!$A:$E,COLUMN(E278)-1,FALSE),
            IFERROR(VLOOKUP($A279,'L3'!$A:$E,COLUMN(E278)-1,FALSE),
                IFERROR(VLOOKUP($A279,'L4'!$A:$E,COLUMN(E278)-1,FALSE),
                    IFERROR(VLOOKUP($A279,WFD!$A:$E,COLUMN(E278)-1,FALSE),
                        IFERROR(VLOOKUP($A279,ARDT!$A:$E,COLUMN(E278)-1,FALSE),
                            IFERROR(VLOOKUP($A279,ARAMCO!$A:$E,COLUMN(E278)-1,FALSE),
                                IFERROR(VLOOKUP($A279,HALLIBURTON!$A:$E,COLUMN(E278)-1,FALSE),
                                    VLOOKUP($A279,Hal_Regional!$A:$E,COLUMN(E278)-1,FALSE)
                                )
                            )
                        )
                    )
                )
            )
        )
    ),
    "Not Found"
)</f>
        <v>Not Found</v>
      </c>
      <c r="F279" s="60" t="str">
        <f>IFERROR(
    IFERROR(VLOOKUP($A279,LSTK!$A:$E,COLUMN(F278)-1,FALSE),
        IFERROR(VLOOKUP($A279,UR!$A:$E,COLUMN(F278)-1,FALSE),
            IFERROR(VLOOKUP($A279,'L3'!$A:$E,COLUMN(F278)-1,FALSE),
                IFERROR(VLOOKUP($A279,'L4'!$A:$E,COLUMN(F278)-1,FALSE),
                    IFERROR(VLOOKUP($A279,WFD!$A:$E,COLUMN(F278)-1,FALSE),
                        IFERROR(VLOOKUP($A279,ARDT!$A:$E,COLUMN(F278)-1,FALSE),
                            IFERROR(VLOOKUP($A279,ARAMCO!$A:$E,COLUMN(F278)-1,FALSE),
                                IFERROR(VLOOKUP($A279,HALLIBURTON!$A:$E,COLUMN(F278)-1,FALSE),
                                    VLOOKUP($A279,Hal_Regional!$A:$E,COLUMN(F278)-1,FALSE)
                                )
                            )
                        )
                    )
                )
            )
        )
    ),
    "Not Found"
)</f>
        <v>Not Found</v>
      </c>
    </row>
    <row r="280" spans="2:6" x14ac:dyDescent="0.25">
      <c r="B280" s="60" t="str">
        <f>IFERROR(
    IFERROR(VLOOKUP($A280,LSTK!$A:$E,COLUMN(B279),FALSE),
        IFERROR(VLOOKUP($A280,UR!$A:$E,COLUMN(B279),FALSE),
            IFERROR(VLOOKUP($A280,'L3'!$A:$E,COLUMN(B279),FALSE),
                IFERROR(VLOOKUP($A280,'L4'!$A:$E,COLUMN(B279),FALSE),
                    IFERROR(VLOOKUP($A280,WFD!$A:$E,COLUMN(B279),FALSE),
                        IFERROR(VLOOKUP($A280,ARDT!$A:$E,COLUMN(B279),FALSE),
                            IFERROR(VLOOKUP($A280,ARAMCO!$A:$E,COLUMN(B279),FALSE),
                                IFERROR(VLOOKUP($A280,HALLIBURTON!$A:$E,COLUMN(B279),FALSE),
                                    VLOOKUP($A280,Hal_Regional!$A:$E,COLUMN(B279),FALSE)
                                )
                            )
                        )
                    )
                )
            )
        )
    ),
    "Not Found"
)</f>
        <v>Not Found</v>
      </c>
      <c r="C280" s="60" t="str">
        <f t="shared" si="8"/>
        <v>Not Found</v>
      </c>
      <c r="D280" s="60" t="str">
        <f>IFERROR(
    IFERROR(VLOOKUP($A280,LSTK!$A:$E,COLUMN(D279)-1,FALSE),
        IFERROR(VLOOKUP($A280,UR!$A:$E,COLUMN(D279)-1,FALSE),
            IFERROR(VLOOKUP($A280,'L3'!$A:$E,COLUMN(D279)-1,FALSE),
                IFERROR(VLOOKUP($A280,'L4'!$A:$E,COLUMN(D279)-1,FALSE),
                    IFERROR(VLOOKUP($A280,WFD!$A:$E,COLUMN(D279)-1,FALSE),
                        IFERROR(VLOOKUP($A280,ARDT!$A:$E,COLUMN(D279)-1,FALSE),
                            IFERROR(VLOOKUP($A280,ARAMCO!$A:$E,COLUMN(D279)-1,FALSE),
                                IFERROR(VLOOKUP($A280,HALLIBURTON!$A:$E,COLUMN(D279)-1,FALSE),
                                    VLOOKUP($A280,Hal_Regional!$A:$E,COLUMN(D279)-1,FALSE)
                                )
                            )
                        )
                    )
                )
            )
        )
    ),
    "Not Found"
)</f>
        <v>Not Found</v>
      </c>
      <c r="E280" s="60" t="str">
        <f>IFERROR(
    IFERROR(VLOOKUP($A280,LSTK!$A:$E,COLUMN(E279)-1,FALSE),
        IFERROR(VLOOKUP($A280,UR!$A:$E,COLUMN(E279)-1,FALSE),
            IFERROR(VLOOKUP($A280,'L3'!$A:$E,COLUMN(E279)-1,FALSE),
                IFERROR(VLOOKUP($A280,'L4'!$A:$E,COLUMN(E279)-1,FALSE),
                    IFERROR(VLOOKUP($A280,WFD!$A:$E,COLUMN(E279)-1,FALSE),
                        IFERROR(VLOOKUP($A280,ARDT!$A:$E,COLUMN(E279)-1,FALSE),
                            IFERROR(VLOOKUP($A280,ARAMCO!$A:$E,COLUMN(E279)-1,FALSE),
                                IFERROR(VLOOKUP($A280,HALLIBURTON!$A:$E,COLUMN(E279)-1,FALSE),
                                    VLOOKUP($A280,Hal_Regional!$A:$E,COLUMN(E279)-1,FALSE)
                                )
                            )
                        )
                    )
                )
            )
        )
    ),
    "Not Found"
)</f>
        <v>Not Found</v>
      </c>
      <c r="F280" s="60" t="str">
        <f>IFERROR(
    IFERROR(VLOOKUP($A280,LSTK!$A:$E,COLUMN(F279)-1,FALSE),
        IFERROR(VLOOKUP($A280,UR!$A:$E,COLUMN(F279)-1,FALSE),
            IFERROR(VLOOKUP($A280,'L3'!$A:$E,COLUMN(F279)-1,FALSE),
                IFERROR(VLOOKUP($A280,'L4'!$A:$E,COLUMN(F279)-1,FALSE),
                    IFERROR(VLOOKUP($A280,WFD!$A:$E,COLUMN(F279)-1,FALSE),
                        IFERROR(VLOOKUP($A280,ARDT!$A:$E,COLUMN(F279)-1,FALSE),
                            IFERROR(VLOOKUP($A280,ARAMCO!$A:$E,COLUMN(F279)-1,FALSE),
                                IFERROR(VLOOKUP($A280,HALLIBURTON!$A:$E,COLUMN(F279)-1,FALSE),
                                    VLOOKUP($A280,Hal_Regional!$A:$E,COLUMN(F279)-1,FALSE)
                                )
                            )
                        )
                    )
                )
            )
        )
    ),
    "Not Found"
)</f>
        <v>Not Found</v>
      </c>
    </row>
    <row r="281" spans="2:6" x14ac:dyDescent="0.25">
      <c r="B281" s="60" t="str">
        <f>IFERROR(
    IFERROR(VLOOKUP($A281,LSTK!$A:$E,COLUMN(B280),FALSE),
        IFERROR(VLOOKUP($A281,UR!$A:$E,COLUMN(B280),FALSE),
            IFERROR(VLOOKUP($A281,'L3'!$A:$E,COLUMN(B280),FALSE),
                IFERROR(VLOOKUP($A281,'L4'!$A:$E,COLUMN(B280),FALSE),
                    IFERROR(VLOOKUP($A281,WFD!$A:$E,COLUMN(B280),FALSE),
                        IFERROR(VLOOKUP($A281,ARDT!$A:$E,COLUMN(B280),FALSE),
                            IFERROR(VLOOKUP($A281,ARAMCO!$A:$E,COLUMN(B280),FALSE),
                                IFERROR(VLOOKUP($A281,HALLIBURTON!$A:$E,COLUMN(B280),FALSE),
                                    VLOOKUP($A281,Hal_Regional!$A:$E,COLUMN(B280),FALSE)
                                )
                            )
                        )
                    )
                )
            )
        )
    ),
    "Not Found"
)</f>
        <v>Not Found</v>
      </c>
      <c r="C281" s="60" t="str">
        <f t="shared" si="8"/>
        <v>Not Found</v>
      </c>
      <c r="D281" s="60" t="str">
        <f>IFERROR(
    IFERROR(VLOOKUP($A281,LSTK!$A:$E,COLUMN(D280)-1,FALSE),
        IFERROR(VLOOKUP($A281,UR!$A:$E,COLUMN(D280)-1,FALSE),
            IFERROR(VLOOKUP($A281,'L3'!$A:$E,COLUMN(D280)-1,FALSE),
                IFERROR(VLOOKUP($A281,'L4'!$A:$E,COLUMN(D280)-1,FALSE),
                    IFERROR(VLOOKUP($A281,WFD!$A:$E,COLUMN(D280)-1,FALSE),
                        IFERROR(VLOOKUP($A281,ARDT!$A:$E,COLUMN(D280)-1,FALSE),
                            IFERROR(VLOOKUP($A281,ARAMCO!$A:$E,COLUMN(D280)-1,FALSE),
                                IFERROR(VLOOKUP($A281,HALLIBURTON!$A:$E,COLUMN(D280)-1,FALSE),
                                    VLOOKUP($A281,Hal_Regional!$A:$E,COLUMN(D280)-1,FALSE)
                                )
                            )
                        )
                    )
                )
            )
        )
    ),
    "Not Found"
)</f>
        <v>Not Found</v>
      </c>
      <c r="E281" s="60" t="str">
        <f>IFERROR(
    IFERROR(VLOOKUP($A281,LSTK!$A:$E,COLUMN(E280)-1,FALSE),
        IFERROR(VLOOKUP($A281,UR!$A:$E,COLUMN(E280)-1,FALSE),
            IFERROR(VLOOKUP($A281,'L3'!$A:$E,COLUMN(E280)-1,FALSE),
                IFERROR(VLOOKUP($A281,'L4'!$A:$E,COLUMN(E280)-1,FALSE),
                    IFERROR(VLOOKUP($A281,WFD!$A:$E,COLUMN(E280)-1,FALSE),
                        IFERROR(VLOOKUP($A281,ARDT!$A:$E,COLUMN(E280)-1,FALSE),
                            IFERROR(VLOOKUP($A281,ARAMCO!$A:$E,COLUMN(E280)-1,FALSE),
                                IFERROR(VLOOKUP($A281,HALLIBURTON!$A:$E,COLUMN(E280)-1,FALSE),
                                    VLOOKUP($A281,Hal_Regional!$A:$E,COLUMN(E280)-1,FALSE)
                                )
                            )
                        )
                    )
                )
            )
        )
    ),
    "Not Found"
)</f>
        <v>Not Found</v>
      </c>
      <c r="F281" s="60" t="str">
        <f>IFERROR(
    IFERROR(VLOOKUP($A281,LSTK!$A:$E,COLUMN(F280)-1,FALSE),
        IFERROR(VLOOKUP($A281,UR!$A:$E,COLUMN(F280)-1,FALSE),
            IFERROR(VLOOKUP($A281,'L3'!$A:$E,COLUMN(F280)-1,FALSE),
                IFERROR(VLOOKUP($A281,'L4'!$A:$E,COLUMN(F280)-1,FALSE),
                    IFERROR(VLOOKUP($A281,WFD!$A:$E,COLUMN(F280)-1,FALSE),
                        IFERROR(VLOOKUP($A281,ARDT!$A:$E,COLUMN(F280)-1,FALSE),
                            IFERROR(VLOOKUP($A281,ARAMCO!$A:$E,COLUMN(F280)-1,FALSE),
                                IFERROR(VLOOKUP($A281,HALLIBURTON!$A:$E,COLUMN(F280)-1,FALSE),
                                    VLOOKUP($A281,Hal_Regional!$A:$E,COLUMN(F280)-1,FALSE)
                                )
                            )
                        )
                    )
                )
            )
        )
    ),
    "Not Found"
)</f>
        <v>Not Found</v>
      </c>
    </row>
    <row r="282" spans="2:6" x14ac:dyDescent="0.25">
      <c r="B282" s="60" t="str">
        <f>IFERROR(
    IFERROR(VLOOKUP($A282,LSTK!$A:$E,COLUMN(B281),FALSE),
        IFERROR(VLOOKUP($A282,UR!$A:$E,COLUMN(B281),FALSE),
            IFERROR(VLOOKUP($A282,'L3'!$A:$E,COLUMN(B281),FALSE),
                IFERROR(VLOOKUP($A282,'L4'!$A:$E,COLUMN(B281),FALSE),
                    IFERROR(VLOOKUP($A282,WFD!$A:$E,COLUMN(B281),FALSE),
                        IFERROR(VLOOKUP($A282,ARDT!$A:$E,COLUMN(B281),FALSE),
                            IFERROR(VLOOKUP($A282,ARAMCO!$A:$E,COLUMN(B281),FALSE),
                                IFERROR(VLOOKUP($A282,HALLIBURTON!$A:$E,COLUMN(B281),FALSE),
                                    VLOOKUP($A282,Hal_Regional!$A:$E,COLUMN(B281),FALSE)
                                )
                            )
                        )
                    )
                )
            )
        )
    ),
    "Not Found"
)</f>
        <v>Not Found</v>
      </c>
      <c r="C282" s="60" t="str">
        <f t="shared" si="8"/>
        <v>Not Found</v>
      </c>
      <c r="D282" s="60" t="str">
        <f>IFERROR(
    IFERROR(VLOOKUP($A282,LSTK!$A:$E,COLUMN(D281)-1,FALSE),
        IFERROR(VLOOKUP($A282,UR!$A:$E,COLUMN(D281)-1,FALSE),
            IFERROR(VLOOKUP($A282,'L3'!$A:$E,COLUMN(D281)-1,FALSE),
                IFERROR(VLOOKUP($A282,'L4'!$A:$E,COLUMN(D281)-1,FALSE),
                    IFERROR(VLOOKUP($A282,WFD!$A:$E,COLUMN(D281)-1,FALSE),
                        IFERROR(VLOOKUP($A282,ARDT!$A:$E,COLUMN(D281)-1,FALSE),
                            IFERROR(VLOOKUP($A282,ARAMCO!$A:$E,COLUMN(D281)-1,FALSE),
                                IFERROR(VLOOKUP($A282,HALLIBURTON!$A:$E,COLUMN(D281)-1,FALSE),
                                    VLOOKUP($A282,Hal_Regional!$A:$E,COLUMN(D281)-1,FALSE)
                                )
                            )
                        )
                    )
                )
            )
        )
    ),
    "Not Found"
)</f>
        <v>Not Found</v>
      </c>
      <c r="E282" s="60" t="str">
        <f>IFERROR(
    IFERROR(VLOOKUP($A282,LSTK!$A:$E,COLUMN(E281)-1,FALSE),
        IFERROR(VLOOKUP($A282,UR!$A:$E,COLUMN(E281)-1,FALSE),
            IFERROR(VLOOKUP($A282,'L3'!$A:$E,COLUMN(E281)-1,FALSE),
                IFERROR(VLOOKUP($A282,'L4'!$A:$E,COLUMN(E281)-1,FALSE),
                    IFERROR(VLOOKUP($A282,WFD!$A:$E,COLUMN(E281)-1,FALSE),
                        IFERROR(VLOOKUP($A282,ARDT!$A:$E,COLUMN(E281)-1,FALSE),
                            IFERROR(VLOOKUP($A282,ARAMCO!$A:$E,COLUMN(E281)-1,FALSE),
                                IFERROR(VLOOKUP($A282,HALLIBURTON!$A:$E,COLUMN(E281)-1,FALSE),
                                    VLOOKUP($A282,Hal_Regional!$A:$E,COLUMN(E281)-1,FALSE)
                                )
                            )
                        )
                    )
                )
            )
        )
    ),
    "Not Found"
)</f>
        <v>Not Found</v>
      </c>
      <c r="F282" s="60" t="str">
        <f>IFERROR(
    IFERROR(VLOOKUP($A282,LSTK!$A:$E,COLUMN(F281)-1,FALSE),
        IFERROR(VLOOKUP($A282,UR!$A:$E,COLUMN(F281)-1,FALSE),
            IFERROR(VLOOKUP($A282,'L3'!$A:$E,COLUMN(F281)-1,FALSE),
                IFERROR(VLOOKUP($A282,'L4'!$A:$E,COLUMN(F281)-1,FALSE),
                    IFERROR(VLOOKUP($A282,WFD!$A:$E,COLUMN(F281)-1,FALSE),
                        IFERROR(VLOOKUP($A282,ARDT!$A:$E,COLUMN(F281)-1,FALSE),
                            IFERROR(VLOOKUP($A282,ARAMCO!$A:$E,COLUMN(F281)-1,FALSE),
                                IFERROR(VLOOKUP($A282,HALLIBURTON!$A:$E,COLUMN(F281)-1,FALSE),
                                    VLOOKUP($A282,Hal_Regional!$A:$E,COLUMN(F281)-1,FALSE)
                                )
                            )
                        )
                    )
                )
            )
        )
    ),
    "Not Found"
)</f>
        <v>Not Found</v>
      </c>
    </row>
  </sheetData>
  <phoneticPr fontId="35"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rgb="FF92D050"/>
  </sheetPr>
  <dimension ref="A1:AG109"/>
  <sheetViews>
    <sheetView workbookViewId="0">
      <pane xSplit="6" ySplit="1" topLeftCell="G59" activePane="bottomRight" state="frozen"/>
      <selection pane="topRight" activeCell="G1" sqref="G1"/>
      <selection pane="bottomLeft" activeCell="A2" sqref="A2"/>
      <selection pane="bottomRight" activeCell="B86" sqref="B86"/>
    </sheetView>
  </sheetViews>
  <sheetFormatPr defaultColWidth="9.140625" defaultRowHeight="15" x14ac:dyDescent="0.25"/>
  <cols>
    <col min="1" max="1" width="13.85546875" style="10" bestFit="1" customWidth="1"/>
    <col min="2" max="2" width="13.28515625" style="10" bestFit="1" customWidth="1"/>
    <col min="3" max="3" width="8.7109375" style="10" bestFit="1" customWidth="1"/>
    <col min="4" max="4" width="9" style="10" bestFit="1" customWidth="1"/>
    <col min="5" max="5" width="12" style="10" bestFit="1" customWidth="1"/>
    <col min="6" max="6" width="11.85546875" style="10" bestFit="1" customWidth="1"/>
    <col min="7" max="7" width="10" style="10" bestFit="1" customWidth="1"/>
    <col min="8" max="8" width="12.7109375" style="10" hidden="1" customWidth="1"/>
    <col min="9" max="9" width="13" style="10" hidden="1" customWidth="1"/>
    <col min="10" max="10" width="11.140625" style="10" customWidth="1"/>
    <col min="11" max="11" width="9.85546875" style="10" customWidth="1"/>
    <col min="12" max="12" width="16.85546875" style="10" hidden="1" customWidth="1"/>
    <col min="13" max="17" width="10.140625" style="10" hidden="1" customWidth="1"/>
    <col min="18" max="18" width="18.85546875" style="10" hidden="1" customWidth="1"/>
    <col min="19" max="19" width="17" style="10" hidden="1" customWidth="1"/>
    <col min="20" max="20" width="11.42578125" style="10" hidden="1" customWidth="1"/>
    <col min="21" max="21" width="10.42578125" style="10" hidden="1" customWidth="1"/>
    <col min="22" max="22" width="17.42578125" style="10" bestFit="1" customWidth="1"/>
    <col min="23" max="23" width="6.140625" style="10" customWidth="1"/>
    <col min="24" max="24" width="13.140625" style="10" bestFit="1" customWidth="1"/>
    <col min="25" max="25" width="15.85546875" style="10" bestFit="1" customWidth="1"/>
    <col min="26" max="26" width="21.42578125" style="10" bestFit="1" customWidth="1"/>
    <col min="27" max="27" width="13.7109375" style="10" bestFit="1" customWidth="1"/>
    <col min="28" max="28" width="16.28515625" style="10" bestFit="1" customWidth="1"/>
    <col min="29" max="29" width="10.140625" style="10" bestFit="1" customWidth="1"/>
    <col min="30" max="30" width="19.140625" style="10" bestFit="1" customWidth="1"/>
    <col min="31" max="31" width="8.5703125" style="10" bestFit="1" customWidth="1"/>
    <col min="32" max="32" width="8.85546875" style="10" bestFit="1" customWidth="1"/>
    <col min="33" max="33" width="3.85546875" style="10" bestFit="1" customWidth="1"/>
    <col min="34" max="36" width="9.140625" style="10" customWidth="1"/>
    <col min="37" max="16384" width="9.140625" style="10"/>
  </cols>
  <sheetData>
    <row r="1" spans="1:33" ht="29.25" customHeight="1" x14ac:dyDescent="0.25">
      <c r="A1" s="56" t="s">
        <v>0</v>
      </c>
      <c r="B1" s="56" t="s">
        <v>1</v>
      </c>
      <c r="C1" s="56" t="s">
        <v>2</v>
      </c>
      <c r="D1" s="56" t="s">
        <v>3</v>
      </c>
      <c r="E1" s="56" t="s">
        <v>4</v>
      </c>
      <c r="F1" s="56" t="s">
        <v>5</v>
      </c>
      <c r="G1" s="56" t="s">
        <v>6</v>
      </c>
      <c r="H1" s="56" t="s">
        <v>7308</v>
      </c>
      <c r="I1" s="56" t="s">
        <v>8</v>
      </c>
      <c r="J1" s="56" t="s">
        <v>9</v>
      </c>
      <c r="K1" s="56" t="s">
        <v>10</v>
      </c>
      <c r="L1" s="56" t="s">
        <v>11</v>
      </c>
      <c r="M1" s="56" t="s">
        <v>12</v>
      </c>
      <c r="N1" s="56" t="s">
        <v>13</v>
      </c>
      <c r="O1" s="56" t="s">
        <v>14</v>
      </c>
      <c r="P1" s="56" t="s">
        <v>15</v>
      </c>
      <c r="Q1" s="56" t="s">
        <v>16</v>
      </c>
      <c r="R1" s="56" t="s">
        <v>17</v>
      </c>
      <c r="S1" s="56" t="s">
        <v>18</v>
      </c>
      <c r="T1" s="56" t="s">
        <v>19</v>
      </c>
      <c r="U1" s="56" t="s">
        <v>20</v>
      </c>
      <c r="V1" s="56" t="s">
        <v>21</v>
      </c>
      <c r="W1" s="56" t="s">
        <v>22</v>
      </c>
      <c r="X1" s="56" t="s">
        <v>23</v>
      </c>
      <c r="Y1" s="56" t="s">
        <v>24</v>
      </c>
      <c r="Z1" s="56" t="s">
        <v>25</v>
      </c>
      <c r="AA1" s="56" t="s">
        <v>26</v>
      </c>
      <c r="AB1" s="56" t="s">
        <v>27</v>
      </c>
      <c r="AC1" s="56" t="s">
        <v>28</v>
      </c>
      <c r="AD1" s="56" t="s">
        <v>29</v>
      </c>
      <c r="AE1" s="56" t="s">
        <v>30</v>
      </c>
      <c r="AF1" s="56" t="s">
        <v>31</v>
      </c>
      <c r="AG1" s="56" t="s">
        <v>32</v>
      </c>
    </row>
    <row r="2" spans="1:33" x14ac:dyDescent="0.25">
      <c r="A2" s="79" t="s">
        <v>7309</v>
      </c>
      <c r="B2" s="67" t="s">
        <v>7310</v>
      </c>
      <c r="C2" s="76">
        <v>6.125</v>
      </c>
      <c r="D2" s="39" t="s">
        <v>7311</v>
      </c>
      <c r="E2" s="67">
        <v>537077</v>
      </c>
      <c r="F2" s="77">
        <v>45501</v>
      </c>
      <c r="G2" s="67" t="s">
        <v>7312</v>
      </c>
      <c r="H2" s="67"/>
      <c r="I2" s="67"/>
      <c r="J2" s="67" t="s">
        <v>268</v>
      </c>
      <c r="K2" s="67"/>
      <c r="L2" s="70"/>
      <c r="M2" s="70"/>
      <c r="N2" s="70"/>
      <c r="O2" s="70"/>
      <c r="P2" s="70"/>
      <c r="Q2" s="70"/>
      <c r="R2" s="70"/>
      <c r="S2" s="70"/>
      <c r="T2" s="70"/>
      <c r="U2" s="70"/>
      <c r="V2" s="67"/>
      <c r="W2" s="70"/>
      <c r="X2" s="70"/>
      <c r="Y2" s="70"/>
      <c r="Z2" s="70"/>
      <c r="AA2" s="70"/>
      <c r="AB2" s="67" t="s">
        <v>7313</v>
      </c>
      <c r="AC2" s="73" t="s">
        <v>7314</v>
      </c>
      <c r="AD2" s="70"/>
      <c r="AE2" s="70"/>
      <c r="AF2" s="70"/>
      <c r="AG2" s="70"/>
    </row>
    <row r="3" spans="1:33" x14ac:dyDescent="0.25">
      <c r="A3" s="79" t="s">
        <v>7315</v>
      </c>
      <c r="B3" s="67" t="s">
        <v>7316</v>
      </c>
      <c r="C3" s="76">
        <v>6</v>
      </c>
      <c r="D3" s="39" t="s">
        <v>7317</v>
      </c>
      <c r="E3" s="67">
        <v>537077</v>
      </c>
      <c r="F3" s="77">
        <v>45501</v>
      </c>
      <c r="G3" s="67" t="s">
        <v>7312</v>
      </c>
      <c r="H3" s="67"/>
      <c r="I3" s="67"/>
      <c r="J3" s="67" t="s">
        <v>268</v>
      </c>
      <c r="K3" s="67">
        <v>550</v>
      </c>
      <c r="L3" s="70"/>
      <c r="M3" s="70"/>
      <c r="N3" s="70"/>
      <c r="O3" s="70"/>
      <c r="P3" s="70"/>
      <c r="Q3" s="70"/>
      <c r="R3" s="70"/>
      <c r="S3" s="70"/>
      <c r="T3" s="70"/>
      <c r="U3" s="70"/>
      <c r="V3" s="67"/>
      <c r="W3" s="70"/>
      <c r="X3" s="70"/>
      <c r="Y3" s="70"/>
      <c r="Z3" s="70"/>
      <c r="AA3" s="70"/>
      <c r="AB3" s="67" t="s">
        <v>7318</v>
      </c>
      <c r="AC3" s="73" t="s">
        <v>7319</v>
      </c>
      <c r="AD3" s="70"/>
      <c r="AE3" s="70"/>
      <c r="AF3" s="70"/>
      <c r="AG3" s="70"/>
    </row>
    <row r="4" spans="1:33" x14ac:dyDescent="0.25">
      <c r="A4" s="67" t="s">
        <v>7320</v>
      </c>
      <c r="B4" s="67" t="s">
        <v>7321</v>
      </c>
      <c r="C4" s="76">
        <v>6.125</v>
      </c>
      <c r="D4" s="39" t="s">
        <v>7322</v>
      </c>
      <c r="E4" s="67">
        <v>537077</v>
      </c>
      <c r="F4" s="77">
        <v>45501</v>
      </c>
      <c r="G4" s="67" t="s">
        <v>7312</v>
      </c>
      <c r="H4" s="67"/>
      <c r="I4" s="67"/>
      <c r="J4" s="67" t="s">
        <v>268</v>
      </c>
      <c r="K4" s="67">
        <v>550</v>
      </c>
      <c r="L4" s="70"/>
      <c r="M4" s="70"/>
      <c r="N4" s="70"/>
      <c r="O4" s="70"/>
      <c r="P4" s="70"/>
      <c r="Q4" s="70"/>
      <c r="R4" s="70"/>
      <c r="S4" s="70"/>
      <c r="T4" s="70"/>
      <c r="U4" s="70"/>
      <c r="V4" s="67"/>
      <c r="W4" s="70"/>
      <c r="X4" s="70"/>
      <c r="Y4" s="70"/>
      <c r="Z4" s="70"/>
      <c r="AA4" s="70"/>
      <c r="AB4" s="67" t="s">
        <v>7323</v>
      </c>
      <c r="AC4" s="73" t="s">
        <v>7324</v>
      </c>
      <c r="AD4" s="70">
        <v>15306</v>
      </c>
      <c r="AE4" s="70"/>
      <c r="AF4" s="70"/>
      <c r="AG4" s="70"/>
    </row>
    <row r="5" spans="1:33" x14ac:dyDescent="0.25">
      <c r="A5" s="79" t="s">
        <v>7325</v>
      </c>
      <c r="B5" s="67" t="s">
        <v>7326</v>
      </c>
      <c r="C5" s="76">
        <v>6.125</v>
      </c>
      <c r="D5" s="39" t="s">
        <v>7322</v>
      </c>
      <c r="E5" s="67">
        <v>537077</v>
      </c>
      <c r="F5" s="77">
        <v>45501</v>
      </c>
      <c r="G5" s="67" t="s">
        <v>7312</v>
      </c>
      <c r="H5" s="67"/>
      <c r="I5" s="67"/>
      <c r="J5" s="67" t="s">
        <v>268</v>
      </c>
      <c r="K5" s="67">
        <v>550</v>
      </c>
      <c r="L5" s="70"/>
      <c r="M5" s="70"/>
      <c r="N5" s="70"/>
      <c r="O5" s="70"/>
      <c r="P5" s="70"/>
      <c r="Q5" s="70"/>
      <c r="R5" s="70"/>
      <c r="S5" s="70"/>
      <c r="T5" s="70"/>
      <c r="U5" s="70"/>
      <c r="V5" s="77"/>
      <c r="W5" s="70"/>
      <c r="X5" s="70"/>
      <c r="Y5" s="70"/>
      <c r="Z5" s="70"/>
      <c r="AA5" s="70"/>
      <c r="AB5" s="78" t="s">
        <v>7327</v>
      </c>
      <c r="AC5" s="73" t="s">
        <v>7328</v>
      </c>
      <c r="AD5" s="70"/>
      <c r="AE5" s="70"/>
      <c r="AF5" s="70"/>
      <c r="AG5" s="70"/>
    </row>
    <row r="6" spans="1:33" x14ac:dyDescent="0.25">
      <c r="A6" s="67" t="s">
        <v>7329</v>
      </c>
      <c r="B6" s="67">
        <v>839445</v>
      </c>
      <c r="C6" s="76">
        <v>6.125</v>
      </c>
      <c r="D6" s="39" t="s">
        <v>7322</v>
      </c>
      <c r="E6" s="67">
        <v>537077</v>
      </c>
      <c r="F6" s="77">
        <v>45515</v>
      </c>
      <c r="G6" s="67" t="s">
        <v>7312</v>
      </c>
      <c r="H6" s="67"/>
      <c r="I6" s="67"/>
      <c r="J6" s="67" t="s">
        <v>268</v>
      </c>
      <c r="K6" s="67">
        <v>550</v>
      </c>
      <c r="L6" s="70"/>
      <c r="M6" s="70"/>
      <c r="N6" s="70"/>
      <c r="O6" s="70"/>
      <c r="P6" s="70"/>
      <c r="Q6" s="70"/>
      <c r="R6" s="70"/>
      <c r="S6" s="70"/>
      <c r="T6" s="70"/>
      <c r="U6" s="70"/>
      <c r="V6" s="77"/>
      <c r="W6" s="70"/>
      <c r="X6" s="70"/>
      <c r="Y6" s="70"/>
      <c r="Z6" s="70"/>
      <c r="AA6" s="70"/>
      <c r="AB6" s="78" t="s">
        <v>7330</v>
      </c>
      <c r="AC6" s="73" t="s">
        <v>7331</v>
      </c>
      <c r="AD6" s="70"/>
      <c r="AE6" s="70"/>
      <c r="AF6" s="70"/>
      <c r="AG6" s="70"/>
    </row>
    <row r="7" spans="1:33" x14ac:dyDescent="0.25">
      <c r="A7" s="67" t="s">
        <v>7332</v>
      </c>
      <c r="B7" s="67" t="s">
        <v>7333</v>
      </c>
      <c r="C7" s="76">
        <v>6.125</v>
      </c>
      <c r="D7" s="39" t="s">
        <v>7322</v>
      </c>
      <c r="E7" s="67">
        <v>537077</v>
      </c>
      <c r="F7" s="77">
        <v>45524</v>
      </c>
      <c r="G7" s="67" t="s">
        <v>7312</v>
      </c>
      <c r="H7" s="67"/>
      <c r="I7" s="67"/>
      <c r="J7" s="67" t="s">
        <v>268</v>
      </c>
      <c r="K7" s="67"/>
      <c r="L7" s="70"/>
      <c r="M7" s="70"/>
      <c r="N7" s="70"/>
      <c r="O7" s="70"/>
      <c r="P7" s="70"/>
      <c r="Q7" s="70"/>
      <c r="R7" s="70"/>
      <c r="S7" s="70"/>
      <c r="T7" s="70"/>
      <c r="U7" s="70"/>
      <c r="V7" s="77"/>
      <c r="W7" s="70"/>
      <c r="X7" s="70"/>
      <c r="Y7" s="70"/>
      <c r="Z7" s="70"/>
      <c r="AA7" s="70"/>
      <c r="AB7" s="78" t="s">
        <v>7334</v>
      </c>
      <c r="AC7" s="73" t="s">
        <v>7335</v>
      </c>
      <c r="AD7" s="70"/>
      <c r="AE7" s="70"/>
      <c r="AF7" s="70"/>
      <c r="AG7" s="70"/>
    </row>
    <row r="8" spans="1:33" x14ac:dyDescent="0.25">
      <c r="A8" s="67" t="s">
        <v>7336</v>
      </c>
      <c r="B8" s="67">
        <v>839594</v>
      </c>
      <c r="C8" s="76">
        <v>6.125</v>
      </c>
      <c r="D8" s="39" t="s">
        <v>7322</v>
      </c>
      <c r="E8" s="67">
        <v>537077</v>
      </c>
      <c r="F8" s="77">
        <v>45525</v>
      </c>
      <c r="G8" s="67" t="s">
        <v>7312</v>
      </c>
      <c r="H8" s="67"/>
      <c r="I8" s="67"/>
      <c r="J8" s="67" t="s">
        <v>268</v>
      </c>
      <c r="K8" s="67"/>
      <c r="L8" s="70"/>
      <c r="M8" s="70"/>
      <c r="N8" s="70"/>
      <c r="O8" s="70"/>
      <c r="P8" s="70"/>
      <c r="Q8" s="70"/>
      <c r="R8" s="70"/>
      <c r="S8" s="70"/>
      <c r="T8" s="70"/>
      <c r="U8" s="70"/>
      <c r="V8" s="77"/>
      <c r="W8" s="70"/>
      <c r="X8" s="70"/>
      <c r="Y8" s="70"/>
      <c r="Z8" s="70"/>
      <c r="AA8" s="70"/>
      <c r="AB8" s="78" t="s">
        <v>7337</v>
      </c>
      <c r="AC8" s="73"/>
      <c r="AD8" s="70"/>
      <c r="AE8" s="70"/>
      <c r="AF8" s="70"/>
      <c r="AG8" s="70"/>
    </row>
    <row r="9" spans="1:33" x14ac:dyDescent="0.25">
      <c r="A9" s="67" t="s">
        <v>7338</v>
      </c>
      <c r="B9" s="67">
        <v>838047</v>
      </c>
      <c r="C9" s="76">
        <v>6.125</v>
      </c>
      <c r="D9" s="39" t="s">
        <v>7322</v>
      </c>
      <c r="E9" s="67">
        <v>537077</v>
      </c>
      <c r="F9" s="77">
        <v>45525</v>
      </c>
      <c r="G9" s="67" t="s">
        <v>7312</v>
      </c>
      <c r="H9" s="67"/>
      <c r="I9" s="67"/>
      <c r="J9" s="67" t="s">
        <v>794</v>
      </c>
      <c r="K9" s="67"/>
      <c r="L9" s="70"/>
      <c r="M9" s="70"/>
      <c r="N9" s="70"/>
      <c r="O9" s="70"/>
      <c r="P9" s="70"/>
      <c r="Q9" s="70"/>
      <c r="R9" s="70"/>
      <c r="S9" s="70"/>
      <c r="T9" s="70"/>
      <c r="U9" s="70"/>
      <c r="V9" s="77"/>
      <c r="W9" s="70"/>
      <c r="X9" s="70"/>
      <c r="Y9" s="70"/>
      <c r="Z9" s="70"/>
      <c r="AA9" s="70"/>
      <c r="AB9" s="78"/>
      <c r="AC9" s="73"/>
      <c r="AD9" s="70"/>
      <c r="AE9" s="70"/>
      <c r="AF9" s="70"/>
      <c r="AG9" s="70"/>
    </row>
    <row r="10" spans="1:33" x14ac:dyDescent="0.25">
      <c r="A10" s="67" t="s">
        <v>7339</v>
      </c>
      <c r="B10" s="67">
        <v>839289</v>
      </c>
      <c r="C10" s="76">
        <v>6.125</v>
      </c>
      <c r="D10" s="39" t="s">
        <v>7322</v>
      </c>
      <c r="E10" s="67">
        <v>537077</v>
      </c>
      <c r="F10" s="77">
        <v>45525</v>
      </c>
      <c r="G10" s="67" t="s">
        <v>7312</v>
      </c>
      <c r="H10" s="67"/>
      <c r="I10" s="67"/>
      <c r="J10" s="67" t="s">
        <v>794</v>
      </c>
      <c r="K10" s="67"/>
      <c r="L10" s="70"/>
      <c r="M10" s="70"/>
      <c r="N10" s="70"/>
      <c r="O10" s="70"/>
      <c r="P10" s="70"/>
      <c r="Q10" s="70"/>
      <c r="R10" s="70"/>
      <c r="S10" s="70"/>
      <c r="T10" s="70"/>
      <c r="U10" s="70"/>
      <c r="V10" s="77"/>
      <c r="W10" s="70"/>
      <c r="X10" s="70"/>
      <c r="Y10" s="70"/>
      <c r="Z10" s="70"/>
      <c r="AA10" s="70"/>
      <c r="AB10" s="78"/>
      <c r="AC10" s="73"/>
      <c r="AD10" s="70"/>
      <c r="AE10" s="70"/>
      <c r="AF10" s="70"/>
      <c r="AG10" s="70"/>
    </row>
    <row r="11" spans="1:33" x14ac:dyDescent="0.25">
      <c r="A11" s="67" t="s">
        <v>7340</v>
      </c>
      <c r="B11" s="67">
        <v>837394</v>
      </c>
      <c r="C11" s="76">
        <v>6.125</v>
      </c>
      <c r="D11" s="39" t="s">
        <v>7322</v>
      </c>
      <c r="E11" s="67">
        <v>867306</v>
      </c>
      <c r="F11" s="77">
        <v>45525</v>
      </c>
      <c r="G11" s="67" t="s">
        <v>7312</v>
      </c>
      <c r="H11" s="67"/>
      <c r="I11" s="67"/>
      <c r="J11" s="67" t="s">
        <v>794</v>
      </c>
      <c r="K11" s="67"/>
      <c r="L11" s="70"/>
      <c r="M11" s="70"/>
      <c r="N11" s="70"/>
      <c r="O11" s="70"/>
      <c r="P11" s="70"/>
      <c r="Q11" s="70"/>
      <c r="R11" s="70"/>
      <c r="S11" s="70"/>
      <c r="T11" s="70"/>
      <c r="U11" s="70"/>
      <c r="V11" s="77"/>
      <c r="W11" s="70"/>
      <c r="X11" s="70"/>
      <c r="Y11" s="70"/>
      <c r="Z11" s="70"/>
      <c r="AA11" s="70"/>
      <c r="AB11" s="78" t="s">
        <v>7341</v>
      </c>
      <c r="AC11" s="73"/>
      <c r="AD11" s="70"/>
      <c r="AE11" s="70"/>
      <c r="AF11" s="70"/>
      <c r="AG11" s="70"/>
    </row>
    <row r="12" spans="1:33" x14ac:dyDescent="0.25">
      <c r="A12" s="67" t="s">
        <v>7342</v>
      </c>
      <c r="B12" s="67">
        <v>838844</v>
      </c>
      <c r="C12" s="76">
        <v>6.125</v>
      </c>
      <c r="D12" s="39" t="s">
        <v>7322</v>
      </c>
      <c r="E12" s="67">
        <v>537077</v>
      </c>
      <c r="F12" s="77">
        <v>45543</v>
      </c>
      <c r="G12" s="67" t="s">
        <v>7312</v>
      </c>
      <c r="H12" s="67"/>
      <c r="I12" s="67"/>
      <c r="J12" s="67" t="s">
        <v>268</v>
      </c>
      <c r="K12" s="67">
        <v>550</v>
      </c>
      <c r="L12" s="70"/>
      <c r="M12" s="70"/>
      <c r="N12" s="70"/>
      <c r="O12" s="70"/>
      <c r="P12" s="70"/>
      <c r="Q12" s="70"/>
      <c r="R12" s="70"/>
      <c r="S12" s="70"/>
      <c r="T12" s="70"/>
      <c r="U12" s="70"/>
      <c r="V12" s="77"/>
      <c r="W12" s="70"/>
      <c r="X12" s="70"/>
      <c r="Y12" s="70"/>
      <c r="Z12" s="70"/>
      <c r="AA12" s="70"/>
      <c r="AB12" s="78" t="s">
        <v>7343</v>
      </c>
      <c r="AC12" s="73"/>
      <c r="AD12" s="70"/>
      <c r="AE12" s="70"/>
      <c r="AF12" s="70"/>
      <c r="AG12" s="70"/>
    </row>
    <row r="13" spans="1:33" x14ac:dyDescent="0.25">
      <c r="A13" s="67" t="s">
        <v>7344</v>
      </c>
      <c r="B13" s="67">
        <v>839588</v>
      </c>
      <c r="C13" s="76">
        <v>6.125</v>
      </c>
      <c r="D13" s="39" t="s">
        <v>7322</v>
      </c>
      <c r="E13" s="67">
        <v>537077</v>
      </c>
      <c r="F13" s="77">
        <v>45543</v>
      </c>
      <c r="G13" s="67" t="s">
        <v>7312</v>
      </c>
      <c r="H13" s="67"/>
      <c r="I13" s="67"/>
      <c r="J13" s="67" t="s">
        <v>794</v>
      </c>
      <c r="K13" s="67"/>
      <c r="L13" s="70"/>
      <c r="M13" s="70"/>
      <c r="N13" s="70"/>
      <c r="O13" s="70"/>
      <c r="P13" s="70"/>
      <c r="Q13" s="70"/>
      <c r="R13" s="70"/>
      <c r="S13" s="70"/>
      <c r="T13" s="70"/>
      <c r="U13" s="70"/>
      <c r="V13" s="77"/>
      <c r="W13" s="70"/>
      <c r="X13" s="70"/>
      <c r="Y13" s="70"/>
      <c r="Z13" s="70"/>
      <c r="AA13" s="70"/>
      <c r="AB13" s="78" t="s">
        <v>7334</v>
      </c>
      <c r="AC13" s="73"/>
      <c r="AD13" s="70"/>
      <c r="AE13" s="70"/>
      <c r="AF13" s="70"/>
      <c r="AG13" s="70"/>
    </row>
    <row r="14" spans="1:33" x14ac:dyDescent="0.25">
      <c r="A14" s="67" t="s">
        <v>7345</v>
      </c>
      <c r="B14" s="67" t="s">
        <v>7346</v>
      </c>
      <c r="C14" s="76">
        <v>6</v>
      </c>
      <c r="D14" s="39" t="s">
        <v>7317</v>
      </c>
      <c r="E14" s="67">
        <v>537077</v>
      </c>
      <c r="F14" s="77">
        <v>45550</v>
      </c>
      <c r="G14" s="67" t="s">
        <v>7312</v>
      </c>
      <c r="H14" s="67"/>
      <c r="I14" s="67"/>
      <c r="J14" s="67" t="s">
        <v>268</v>
      </c>
      <c r="K14" s="67">
        <v>550</v>
      </c>
      <c r="L14" s="70"/>
      <c r="M14" s="70"/>
      <c r="N14" s="70"/>
      <c r="O14" s="70"/>
      <c r="P14" s="70"/>
      <c r="Q14" s="70"/>
      <c r="R14" s="70"/>
      <c r="S14" s="70"/>
      <c r="T14" s="70"/>
      <c r="U14" s="70"/>
      <c r="V14" s="77"/>
      <c r="W14" s="70"/>
      <c r="X14" s="70"/>
      <c r="Y14" s="70"/>
      <c r="Z14" s="70"/>
      <c r="AA14" s="70"/>
      <c r="AB14" s="78" t="s">
        <v>7347</v>
      </c>
      <c r="AC14" s="73" t="s">
        <v>7348</v>
      </c>
      <c r="AD14" s="70"/>
      <c r="AE14" s="70"/>
      <c r="AF14" s="70"/>
      <c r="AG14" s="70"/>
    </row>
    <row r="15" spans="1:33" x14ac:dyDescent="0.25">
      <c r="A15" s="67" t="s">
        <v>7349</v>
      </c>
      <c r="B15" s="67" t="s">
        <v>7350</v>
      </c>
      <c r="C15" s="76">
        <v>8.5</v>
      </c>
      <c r="D15" s="39" t="s">
        <v>7351</v>
      </c>
      <c r="E15" s="67">
        <v>558202</v>
      </c>
      <c r="F15" s="77">
        <v>45554</v>
      </c>
      <c r="G15" s="67" t="s">
        <v>7312</v>
      </c>
      <c r="H15" s="67"/>
      <c r="I15" s="67"/>
      <c r="J15" s="67" t="s">
        <v>268</v>
      </c>
      <c r="K15" s="67">
        <v>550</v>
      </c>
      <c r="L15" s="70"/>
      <c r="M15" s="70"/>
      <c r="N15" s="70"/>
      <c r="O15" s="70"/>
      <c r="P15" s="70"/>
      <c r="Q15" s="70"/>
      <c r="R15" s="70"/>
      <c r="S15" s="70"/>
      <c r="T15" s="70"/>
      <c r="U15" s="70"/>
      <c r="V15" s="77"/>
      <c r="W15" s="70"/>
      <c r="X15" s="70"/>
      <c r="Y15" s="70"/>
      <c r="Z15" s="70"/>
      <c r="AA15" s="70"/>
      <c r="AB15" s="78" t="s">
        <v>7352</v>
      </c>
      <c r="AC15" s="73"/>
      <c r="AD15" s="70"/>
      <c r="AE15" s="70"/>
      <c r="AF15" s="70"/>
      <c r="AG15" s="70"/>
    </row>
    <row r="16" spans="1:33" x14ac:dyDescent="0.25">
      <c r="A16" s="67" t="s">
        <v>7353</v>
      </c>
      <c r="B16" s="67">
        <v>838447</v>
      </c>
      <c r="C16" s="76">
        <v>6.125</v>
      </c>
      <c r="D16" s="39" t="s">
        <v>7322</v>
      </c>
      <c r="E16" s="67">
        <v>537077</v>
      </c>
      <c r="F16" s="77">
        <v>45554</v>
      </c>
      <c r="G16" s="67" t="s">
        <v>7312</v>
      </c>
      <c r="H16" s="67"/>
      <c r="I16" s="67"/>
      <c r="J16" s="67" t="s">
        <v>794</v>
      </c>
      <c r="K16" s="67"/>
      <c r="L16" s="70"/>
      <c r="M16" s="70"/>
      <c r="N16" s="70"/>
      <c r="O16" s="70"/>
      <c r="P16" s="70"/>
      <c r="Q16" s="70"/>
      <c r="R16" s="70"/>
      <c r="S16" s="70"/>
      <c r="T16" s="70"/>
      <c r="U16" s="70"/>
      <c r="V16" s="77"/>
      <c r="W16" s="70"/>
      <c r="X16" s="70"/>
      <c r="Y16" s="70"/>
      <c r="Z16" s="70"/>
      <c r="AA16" s="70"/>
      <c r="AB16" s="78" t="s">
        <v>7354</v>
      </c>
      <c r="AC16" s="73"/>
      <c r="AD16" s="70"/>
      <c r="AE16" s="70"/>
      <c r="AF16" s="70"/>
      <c r="AG16" s="70"/>
    </row>
    <row r="17" spans="1:33" x14ac:dyDescent="0.25">
      <c r="A17" s="79" t="s">
        <v>7355</v>
      </c>
      <c r="B17" s="67">
        <v>838682</v>
      </c>
      <c r="C17" s="76">
        <v>6.125</v>
      </c>
      <c r="D17" s="39" t="s">
        <v>7322</v>
      </c>
      <c r="E17" s="67">
        <v>537077</v>
      </c>
      <c r="F17" s="77">
        <v>45554</v>
      </c>
      <c r="G17" s="67" t="s">
        <v>7312</v>
      </c>
      <c r="H17" s="67"/>
      <c r="I17" s="67"/>
      <c r="J17" s="67" t="s">
        <v>268</v>
      </c>
      <c r="K17" s="67">
        <v>550</v>
      </c>
      <c r="L17" s="70"/>
      <c r="M17" s="70"/>
      <c r="N17" s="70"/>
      <c r="O17" s="70"/>
      <c r="P17" s="70"/>
      <c r="Q17" s="70"/>
      <c r="R17" s="70"/>
      <c r="S17" s="70"/>
      <c r="T17" s="70"/>
      <c r="U17" s="70"/>
      <c r="V17" s="77"/>
      <c r="W17" s="70"/>
      <c r="X17" s="70"/>
      <c r="Y17" s="70"/>
      <c r="Z17" s="70"/>
      <c r="AA17" s="70"/>
      <c r="AB17" s="78" t="s">
        <v>7356</v>
      </c>
      <c r="AC17" s="73"/>
      <c r="AD17" s="70"/>
      <c r="AE17" s="70"/>
      <c r="AF17" s="70"/>
      <c r="AG17" s="70"/>
    </row>
    <row r="18" spans="1:33" x14ac:dyDescent="0.25">
      <c r="A18" s="67" t="s">
        <v>7357</v>
      </c>
      <c r="B18" s="67" t="s">
        <v>7358</v>
      </c>
      <c r="C18" s="76">
        <v>6.125</v>
      </c>
      <c r="D18" s="39" t="s">
        <v>7322</v>
      </c>
      <c r="E18" s="67">
        <v>537077</v>
      </c>
      <c r="F18" s="77">
        <v>45554</v>
      </c>
      <c r="G18" s="67" t="s">
        <v>7312</v>
      </c>
      <c r="H18" s="67"/>
      <c r="I18" s="67"/>
      <c r="J18" s="67" t="s">
        <v>268</v>
      </c>
      <c r="K18" s="67">
        <v>550</v>
      </c>
      <c r="L18" s="70"/>
      <c r="M18" s="70"/>
      <c r="N18" s="70"/>
      <c r="O18" s="70"/>
      <c r="P18" s="70"/>
      <c r="Q18" s="70"/>
      <c r="R18" s="70"/>
      <c r="S18" s="70"/>
      <c r="T18" s="70"/>
      <c r="U18" s="70"/>
      <c r="V18" s="77"/>
      <c r="W18" s="70"/>
      <c r="X18" s="70"/>
      <c r="Y18" s="70"/>
      <c r="Z18" s="70"/>
      <c r="AA18" s="70"/>
      <c r="AB18" s="78" t="s">
        <v>7359</v>
      </c>
      <c r="AC18" s="73"/>
      <c r="AD18" s="70"/>
      <c r="AE18" s="70"/>
      <c r="AF18" s="70"/>
      <c r="AG18" s="70"/>
    </row>
    <row r="19" spans="1:33" x14ac:dyDescent="0.25">
      <c r="A19" s="79" t="s">
        <v>7360</v>
      </c>
      <c r="B19" s="67">
        <v>839444</v>
      </c>
      <c r="C19" s="76">
        <v>6.125</v>
      </c>
      <c r="D19" s="39" t="s">
        <v>7311</v>
      </c>
      <c r="E19" s="67">
        <v>761502</v>
      </c>
      <c r="F19" s="77">
        <v>45554</v>
      </c>
      <c r="G19" s="67" t="s">
        <v>7312</v>
      </c>
      <c r="H19" s="67"/>
      <c r="I19" s="67"/>
      <c r="J19" s="67" t="s">
        <v>268</v>
      </c>
      <c r="K19" s="67">
        <v>550</v>
      </c>
      <c r="L19" s="70"/>
      <c r="M19" s="70"/>
      <c r="N19" s="70"/>
      <c r="O19" s="70"/>
      <c r="P19" s="70"/>
      <c r="Q19" s="70"/>
      <c r="R19" s="70"/>
      <c r="S19" s="70"/>
      <c r="T19" s="70"/>
      <c r="U19" s="70"/>
      <c r="V19" s="77"/>
      <c r="W19" s="70"/>
      <c r="X19" s="70"/>
      <c r="Y19" s="70"/>
      <c r="Z19" s="70"/>
      <c r="AA19" s="70"/>
      <c r="AB19" s="78" t="s">
        <v>7361</v>
      </c>
      <c r="AC19" s="73"/>
      <c r="AD19" s="70"/>
      <c r="AE19" s="70"/>
      <c r="AF19" s="70"/>
      <c r="AG19" s="70"/>
    </row>
    <row r="20" spans="1:33" x14ac:dyDescent="0.25">
      <c r="A20" s="79" t="s">
        <v>7362</v>
      </c>
      <c r="B20" s="67">
        <v>839686</v>
      </c>
      <c r="C20" s="76">
        <v>6.125</v>
      </c>
      <c r="D20" s="39" t="s">
        <v>7322</v>
      </c>
      <c r="E20" s="67">
        <v>537077</v>
      </c>
      <c r="F20" s="77">
        <v>45559</v>
      </c>
      <c r="G20" s="67" t="s">
        <v>7312</v>
      </c>
      <c r="H20" s="67"/>
      <c r="I20" s="67"/>
      <c r="J20" s="67" t="s">
        <v>268</v>
      </c>
      <c r="K20" s="67">
        <v>550</v>
      </c>
      <c r="L20" s="70"/>
      <c r="M20" s="70"/>
      <c r="N20" s="70"/>
      <c r="O20" s="70"/>
      <c r="P20" s="70"/>
      <c r="Q20" s="70"/>
      <c r="R20" s="70"/>
      <c r="S20" s="70"/>
      <c r="T20" s="70"/>
      <c r="U20" s="70"/>
      <c r="V20" s="77"/>
      <c r="W20" s="70"/>
      <c r="X20" s="70"/>
      <c r="Y20" s="70"/>
      <c r="Z20" s="70"/>
      <c r="AA20" s="70"/>
      <c r="AB20" s="78" t="s">
        <v>7363</v>
      </c>
      <c r="AC20" s="78" t="s">
        <v>7364</v>
      </c>
      <c r="AD20" s="70"/>
      <c r="AE20" s="70"/>
      <c r="AF20" s="70"/>
      <c r="AG20" s="70"/>
    </row>
    <row r="21" spans="1:33" x14ac:dyDescent="0.25">
      <c r="A21" s="67" t="s">
        <v>7365</v>
      </c>
      <c r="B21" s="67">
        <v>839325</v>
      </c>
      <c r="C21" s="76">
        <v>6.125</v>
      </c>
      <c r="D21" s="39" t="s">
        <v>7311</v>
      </c>
      <c r="E21" s="67">
        <v>761502</v>
      </c>
      <c r="F21" s="77">
        <v>45561</v>
      </c>
      <c r="G21" s="67" t="s">
        <v>7312</v>
      </c>
      <c r="H21" s="67"/>
      <c r="I21" s="67"/>
      <c r="J21" s="67" t="s">
        <v>268</v>
      </c>
      <c r="K21" s="67"/>
      <c r="L21" s="70"/>
      <c r="M21" s="70"/>
      <c r="N21" s="70"/>
      <c r="O21" s="70"/>
      <c r="P21" s="70"/>
      <c r="Q21" s="70"/>
      <c r="R21" s="70"/>
      <c r="S21" s="70"/>
      <c r="T21" s="70"/>
      <c r="U21" s="70"/>
      <c r="V21" s="77"/>
      <c r="W21" s="70"/>
      <c r="X21" s="70"/>
      <c r="Y21" s="70"/>
      <c r="Z21" s="70"/>
      <c r="AA21" s="70"/>
      <c r="AB21" s="78"/>
      <c r="AC21" s="73"/>
      <c r="AD21" s="70"/>
      <c r="AE21" s="70"/>
      <c r="AF21" s="70"/>
      <c r="AG21" s="70"/>
    </row>
    <row r="22" spans="1:33" x14ac:dyDescent="0.25">
      <c r="A22" s="67" t="s">
        <v>7366</v>
      </c>
      <c r="B22" s="67">
        <v>838561</v>
      </c>
      <c r="C22" s="76">
        <v>6.125</v>
      </c>
      <c r="D22" s="39" t="s">
        <v>7367</v>
      </c>
      <c r="E22" s="67">
        <v>761502</v>
      </c>
      <c r="F22" s="77">
        <v>45561</v>
      </c>
      <c r="G22" s="67" t="s">
        <v>7312</v>
      </c>
      <c r="H22" s="67"/>
      <c r="I22" s="67"/>
      <c r="J22" s="67" t="s">
        <v>268</v>
      </c>
      <c r="K22" s="67">
        <v>550</v>
      </c>
      <c r="L22" s="70"/>
      <c r="M22" s="70"/>
      <c r="N22" s="70"/>
      <c r="O22" s="70"/>
      <c r="P22" s="70"/>
      <c r="Q22" s="70"/>
      <c r="R22" s="70"/>
      <c r="S22" s="70"/>
      <c r="T22" s="70"/>
      <c r="U22" s="70"/>
      <c r="V22" s="77"/>
      <c r="W22" s="70"/>
      <c r="X22" s="70"/>
      <c r="Y22" s="70"/>
      <c r="Z22" s="70"/>
      <c r="AA22" s="70"/>
      <c r="AB22" s="78" t="s">
        <v>7368</v>
      </c>
      <c r="AC22" s="73"/>
      <c r="AD22" s="70"/>
      <c r="AE22" s="70"/>
      <c r="AF22" s="70"/>
      <c r="AG22" s="70"/>
    </row>
    <row r="23" spans="1:33" x14ac:dyDescent="0.25">
      <c r="A23" s="67" t="s">
        <v>7369</v>
      </c>
      <c r="B23" s="67">
        <v>838754</v>
      </c>
      <c r="C23" s="76">
        <v>6.125</v>
      </c>
      <c r="D23" s="39" t="s">
        <v>7311</v>
      </c>
      <c r="E23" s="67">
        <v>761502</v>
      </c>
      <c r="F23" s="77">
        <v>45561</v>
      </c>
      <c r="G23" s="67" t="s">
        <v>7312</v>
      </c>
      <c r="H23" s="67"/>
      <c r="I23" s="67"/>
      <c r="J23" s="67" t="s">
        <v>268</v>
      </c>
      <c r="K23" s="67">
        <v>550</v>
      </c>
      <c r="L23" s="70"/>
      <c r="M23" s="70"/>
      <c r="N23" s="70"/>
      <c r="O23" s="70"/>
      <c r="P23" s="70"/>
      <c r="Q23" s="70"/>
      <c r="R23" s="70"/>
      <c r="S23" s="70"/>
      <c r="T23" s="70"/>
      <c r="U23" s="70"/>
      <c r="V23" s="77"/>
      <c r="W23" s="70"/>
      <c r="X23" s="70"/>
      <c r="Y23" s="70"/>
      <c r="Z23" s="70"/>
      <c r="AA23" s="70"/>
      <c r="AB23" s="78" t="s">
        <v>7370</v>
      </c>
      <c r="AC23" s="73"/>
      <c r="AD23" s="70"/>
      <c r="AE23" s="70"/>
      <c r="AF23" s="70"/>
      <c r="AG23" s="70"/>
    </row>
    <row r="24" spans="1:33" x14ac:dyDescent="0.25">
      <c r="A24" s="67" t="s">
        <v>7371</v>
      </c>
      <c r="B24" s="67">
        <v>839032</v>
      </c>
      <c r="C24" s="76">
        <v>6.125</v>
      </c>
      <c r="D24" s="39" t="s">
        <v>7322</v>
      </c>
      <c r="E24" s="67">
        <v>537077</v>
      </c>
      <c r="F24" s="77">
        <v>45561</v>
      </c>
      <c r="G24" s="67" t="s">
        <v>7312</v>
      </c>
      <c r="H24" s="67"/>
      <c r="I24" s="67"/>
      <c r="J24" s="67" t="s">
        <v>268</v>
      </c>
      <c r="K24" s="67"/>
      <c r="L24" s="70"/>
      <c r="M24" s="70"/>
      <c r="N24" s="70"/>
      <c r="O24" s="70"/>
      <c r="P24" s="70"/>
      <c r="Q24" s="70"/>
      <c r="R24" s="70"/>
      <c r="S24" s="70"/>
      <c r="T24" s="70"/>
      <c r="U24" s="70"/>
      <c r="V24" s="77"/>
      <c r="W24" s="70"/>
      <c r="X24" s="70"/>
      <c r="Y24" s="70"/>
      <c r="Z24" s="70"/>
      <c r="AA24" s="70"/>
      <c r="AB24" s="78"/>
      <c r="AC24" s="73"/>
      <c r="AD24" s="70"/>
      <c r="AE24" s="70"/>
      <c r="AF24" s="70"/>
      <c r="AG24" s="70"/>
    </row>
    <row r="25" spans="1:33" x14ac:dyDescent="0.25">
      <c r="A25" s="67" t="s">
        <v>7372</v>
      </c>
      <c r="B25" s="67" t="s">
        <v>7373</v>
      </c>
      <c r="C25" s="76">
        <v>6.125</v>
      </c>
      <c r="D25" s="39" t="s">
        <v>7322</v>
      </c>
      <c r="E25" s="67">
        <v>537078</v>
      </c>
      <c r="F25" s="77">
        <v>45585</v>
      </c>
      <c r="G25" s="67" t="s">
        <v>7312</v>
      </c>
      <c r="H25" s="67"/>
      <c r="I25" s="67"/>
      <c r="J25" s="67" t="s">
        <v>268</v>
      </c>
      <c r="K25" s="70"/>
      <c r="L25" s="70"/>
      <c r="M25" s="70"/>
      <c r="N25" s="70"/>
      <c r="O25" s="70"/>
      <c r="P25" s="70"/>
      <c r="Q25" s="70"/>
      <c r="R25" s="70"/>
      <c r="S25" s="70"/>
      <c r="T25" s="70"/>
      <c r="U25" s="70"/>
      <c r="V25" s="77"/>
      <c r="W25" s="70"/>
      <c r="X25" s="70"/>
      <c r="Y25" s="70"/>
      <c r="Z25" s="70"/>
      <c r="AA25" s="70"/>
      <c r="AB25" s="70"/>
      <c r="AC25" s="70"/>
      <c r="AD25" s="70"/>
      <c r="AE25" s="70"/>
      <c r="AF25" s="70"/>
      <c r="AG25" s="70"/>
    </row>
    <row r="26" spans="1:33" x14ac:dyDescent="0.25">
      <c r="A26" s="67" t="s">
        <v>7374</v>
      </c>
      <c r="B26" s="67" t="s">
        <v>7375</v>
      </c>
      <c r="C26" s="76">
        <v>6.125</v>
      </c>
      <c r="D26" s="39" t="s">
        <v>7322</v>
      </c>
      <c r="E26" s="67">
        <v>537077</v>
      </c>
      <c r="F26" s="77">
        <v>45600</v>
      </c>
      <c r="G26" s="67" t="s">
        <v>7312</v>
      </c>
      <c r="H26" s="67"/>
      <c r="I26" s="67"/>
      <c r="J26" s="70" t="s">
        <v>464</v>
      </c>
      <c r="K26" s="70">
        <v>550</v>
      </c>
      <c r="L26" s="70"/>
      <c r="M26" s="70"/>
      <c r="N26" s="70"/>
      <c r="O26" s="70"/>
      <c r="P26" s="70"/>
      <c r="Q26" s="70"/>
      <c r="R26" s="70"/>
      <c r="S26" s="70"/>
      <c r="T26" s="70"/>
      <c r="U26" s="70"/>
      <c r="V26" s="77"/>
      <c r="W26" s="70"/>
      <c r="X26" s="70"/>
      <c r="Y26" s="70"/>
      <c r="Z26" s="70"/>
      <c r="AA26" s="70"/>
      <c r="AB26" s="70" t="s">
        <v>7376</v>
      </c>
      <c r="AC26" s="70"/>
      <c r="AD26" s="70"/>
      <c r="AE26" s="70"/>
      <c r="AF26" s="70"/>
      <c r="AG26" s="70"/>
    </row>
    <row r="27" spans="1:33" x14ac:dyDescent="0.25">
      <c r="A27" s="67" t="s">
        <v>7377</v>
      </c>
      <c r="B27" s="67" t="s">
        <v>7378</v>
      </c>
      <c r="C27" s="76">
        <v>6.125</v>
      </c>
      <c r="D27" s="39" t="s">
        <v>7322</v>
      </c>
      <c r="E27" s="67">
        <v>537077</v>
      </c>
      <c r="F27" s="77">
        <v>45600</v>
      </c>
      <c r="G27" s="67" t="s">
        <v>7312</v>
      </c>
      <c r="H27" s="67"/>
      <c r="I27" s="67"/>
      <c r="J27" s="70" t="s">
        <v>464</v>
      </c>
      <c r="K27" s="70">
        <v>550</v>
      </c>
      <c r="L27" s="70"/>
      <c r="M27" s="70"/>
      <c r="N27" s="70"/>
      <c r="O27" s="70"/>
      <c r="P27" s="70"/>
      <c r="Q27" s="70"/>
      <c r="R27" s="70"/>
      <c r="S27" s="70"/>
      <c r="T27" s="70"/>
      <c r="U27" s="70"/>
      <c r="V27" s="77"/>
      <c r="W27" s="70"/>
      <c r="X27" s="70"/>
      <c r="Y27" s="70"/>
      <c r="Z27" s="70"/>
      <c r="AA27" s="70"/>
      <c r="AB27" s="70" t="s">
        <v>7379</v>
      </c>
      <c r="AC27" s="67" t="s">
        <v>7380</v>
      </c>
      <c r="AD27" s="70"/>
      <c r="AE27" s="70"/>
      <c r="AF27" s="70"/>
      <c r="AG27" s="70"/>
    </row>
    <row r="28" spans="1:33" x14ac:dyDescent="0.25">
      <c r="A28" s="67" t="s">
        <v>7381</v>
      </c>
      <c r="B28" s="70" t="s">
        <v>7382</v>
      </c>
      <c r="C28" s="76">
        <v>6.125</v>
      </c>
      <c r="D28" s="39" t="s">
        <v>7311</v>
      </c>
      <c r="E28" s="67">
        <v>761502</v>
      </c>
      <c r="F28" s="77">
        <v>45621</v>
      </c>
      <c r="G28" s="67" t="s">
        <v>7312</v>
      </c>
      <c r="H28" s="67"/>
      <c r="I28" s="67"/>
      <c r="J28" s="70" t="s">
        <v>464</v>
      </c>
      <c r="K28" s="70">
        <v>550</v>
      </c>
      <c r="L28" s="70"/>
      <c r="M28" s="70"/>
      <c r="N28" s="70"/>
      <c r="O28" s="70"/>
      <c r="P28" s="70"/>
      <c r="Q28" s="70"/>
      <c r="R28" s="70"/>
      <c r="S28" s="70"/>
      <c r="T28" s="70"/>
      <c r="U28" s="70"/>
      <c r="V28" s="77"/>
      <c r="W28" s="70"/>
      <c r="X28" s="70"/>
      <c r="Y28" s="70"/>
      <c r="Z28" s="70"/>
      <c r="AA28" s="70"/>
      <c r="AB28" s="70"/>
      <c r="AC28" s="70"/>
      <c r="AD28" s="70"/>
      <c r="AE28" s="70"/>
      <c r="AF28" s="70"/>
      <c r="AG28" s="70"/>
    </row>
    <row r="29" spans="1:33" x14ac:dyDescent="0.25">
      <c r="A29" s="67" t="s">
        <v>7383</v>
      </c>
      <c r="B29" s="70" t="s">
        <v>7384</v>
      </c>
      <c r="C29" s="76">
        <v>6.125</v>
      </c>
      <c r="D29" s="39" t="s">
        <v>7322</v>
      </c>
      <c r="E29" s="67">
        <v>537077</v>
      </c>
      <c r="F29" s="77">
        <v>45621</v>
      </c>
      <c r="G29" s="67" t="s">
        <v>7312</v>
      </c>
      <c r="H29" s="67"/>
      <c r="I29" s="67"/>
      <c r="J29" s="70" t="s">
        <v>464</v>
      </c>
      <c r="K29" s="70">
        <v>550</v>
      </c>
      <c r="L29" s="70"/>
      <c r="M29" s="70"/>
      <c r="N29" s="70"/>
      <c r="O29" s="70"/>
      <c r="P29" s="70"/>
      <c r="Q29" s="70"/>
      <c r="R29" s="70"/>
      <c r="S29" s="70"/>
      <c r="T29" s="70"/>
      <c r="U29" s="70"/>
      <c r="V29" s="77">
        <v>45634</v>
      </c>
      <c r="W29" s="70"/>
      <c r="X29" s="70"/>
      <c r="Y29" s="70"/>
      <c r="Z29" s="70"/>
      <c r="AA29" s="70"/>
      <c r="AB29" s="70"/>
      <c r="AC29" s="70"/>
      <c r="AD29" s="70"/>
      <c r="AE29" s="70"/>
      <c r="AF29" s="70"/>
      <c r="AG29" s="70"/>
    </row>
    <row r="30" spans="1:33" x14ac:dyDescent="0.25">
      <c r="A30" s="67" t="s">
        <v>7385</v>
      </c>
      <c r="B30" s="70" t="s">
        <v>7386</v>
      </c>
      <c r="C30" s="76">
        <v>6.125</v>
      </c>
      <c r="D30" s="39" t="s">
        <v>7322</v>
      </c>
      <c r="E30" s="67">
        <v>537077</v>
      </c>
      <c r="F30" s="77">
        <v>45621</v>
      </c>
      <c r="G30" s="67" t="s">
        <v>7312</v>
      </c>
      <c r="H30" s="67"/>
      <c r="I30" s="67"/>
      <c r="J30" s="70" t="s">
        <v>464</v>
      </c>
      <c r="K30" s="70">
        <v>550</v>
      </c>
      <c r="L30" s="70"/>
      <c r="M30" s="70"/>
      <c r="N30" s="70"/>
      <c r="O30" s="70"/>
      <c r="P30" s="70"/>
      <c r="Q30" s="70"/>
      <c r="R30" s="70"/>
      <c r="S30" s="70"/>
      <c r="T30" s="70"/>
      <c r="U30" s="70"/>
      <c r="V30" s="77">
        <v>45631</v>
      </c>
      <c r="W30" s="70"/>
      <c r="X30" s="70"/>
      <c r="Y30" s="70"/>
      <c r="Z30" s="70"/>
      <c r="AA30" s="70"/>
      <c r="AB30" s="70"/>
      <c r="AC30" s="70"/>
      <c r="AD30" s="70"/>
      <c r="AE30" s="70"/>
      <c r="AF30" s="70"/>
      <c r="AG30" s="70"/>
    </row>
    <row r="31" spans="1:33" x14ac:dyDescent="0.25">
      <c r="A31" s="67" t="s">
        <v>7387</v>
      </c>
      <c r="B31" s="70" t="s">
        <v>7388</v>
      </c>
      <c r="C31" s="76">
        <v>6.125</v>
      </c>
      <c r="D31" s="39" t="s">
        <v>7322</v>
      </c>
      <c r="E31" s="67">
        <v>537077</v>
      </c>
      <c r="F31" s="77">
        <v>45628</v>
      </c>
      <c r="G31" s="67" t="s">
        <v>7312</v>
      </c>
      <c r="H31" s="67"/>
      <c r="I31" s="67"/>
      <c r="J31" s="82" t="s">
        <v>794</v>
      </c>
      <c r="K31" s="70"/>
      <c r="L31" s="70"/>
      <c r="M31" s="70"/>
      <c r="N31" s="70"/>
      <c r="O31" s="70"/>
      <c r="P31" s="70"/>
      <c r="Q31" s="70"/>
      <c r="R31" s="70"/>
      <c r="S31" s="70"/>
      <c r="T31" s="70"/>
      <c r="U31" s="70"/>
      <c r="V31" s="77"/>
      <c r="W31" s="70"/>
      <c r="X31" s="70"/>
      <c r="Y31" s="70"/>
      <c r="Z31" s="70"/>
      <c r="AA31" s="70"/>
      <c r="AB31" s="70"/>
      <c r="AC31" s="70"/>
      <c r="AD31" s="70"/>
      <c r="AE31" s="70"/>
      <c r="AF31" s="70"/>
      <c r="AG31" s="70"/>
    </row>
    <row r="32" spans="1:33" x14ac:dyDescent="0.25">
      <c r="A32" s="67" t="s">
        <v>7389</v>
      </c>
      <c r="B32" s="70" t="s">
        <v>7390</v>
      </c>
      <c r="C32" s="70">
        <v>6.125</v>
      </c>
      <c r="D32" s="70" t="s">
        <v>7322</v>
      </c>
      <c r="E32" s="70">
        <v>537077</v>
      </c>
      <c r="F32" s="77">
        <v>45628</v>
      </c>
      <c r="G32" s="70" t="s">
        <v>7312</v>
      </c>
      <c r="H32" s="70"/>
      <c r="I32" s="70"/>
      <c r="J32" s="70" t="s">
        <v>464</v>
      </c>
      <c r="K32" s="70">
        <v>550</v>
      </c>
      <c r="L32" s="70"/>
      <c r="M32" s="70"/>
      <c r="N32" s="70"/>
      <c r="O32" s="70"/>
      <c r="P32" s="70"/>
      <c r="Q32" s="70"/>
      <c r="R32" s="70"/>
      <c r="S32" s="70"/>
      <c r="T32" s="70"/>
      <c r="U32" s="70"/>
      <c r="V32" s="77">
        <v>45635</v>
      </c>
      <c r="W32" s="70"/>
      <c r="X32" s="70"/>
      <c r="Y32" s="70"/>
      <c r="Z32" s="70"/>
      <c r="AA32" s="70"/>
      <c r="AB32" s="70"/>
      <c r="AC32" s="70"/>
      <c r="AD32" s="70"/>
      <c r="AE32" s="70"/>
      <c r="AF32" s="70"/>
      <c r="AG32" s="70"/>
    </row>
    <row r="33" spans="1:33" x14ac:dyDescent="0.25">
      <c r="A33" s="67" t="s">
        <v>7391</v>
      </c>
      <c r="B33" s="70" t="s">
        <v>7392</v>
      </c>
      <c r="C33" s="70">
        <v>6.125</v>
      </c>
      <c r="D33" s="70" t="s">
        <v>7322</v>
      </c>
      <c r="E33" s="70">
        <v>537077</v>
      </c>
      <c r="F33" s="77">
        <v>45648</v>
      </c>
      <c r="G33" s="70" t="s">
        <v>7312</v>
      </c>
      <c r="H33" s="70"/>
      <c r="I33" s="70"/>
      <c r="J33" s="70" t="s">
        <v>464</v>
      </c>
      <c r="K33" s="70">
        <v>550</v>
      </c>
      <c r="L33" s="70"/>
      <c r="M33" s="70"/>
      <c r="N33" s="70"/>
      <c r="O33" s="70"/>
      <c r="P33" s="70"/>
      <c r="Q33" s="70"/>
      <c r="R33" s="70"/>
      <c r="S33" s="70"/>
      <c r="T33" s="70"/>
      <c r="U33" s="70"/>
      <c r="V33" s="77">
        <v>45648</v>
      </c>
      <c r="W33" s="70"/>
      <c r="X33" s="70"/>
      <c r="Y33" s="70"/>
      <c r="Z33" s="70"/>
      <c r="AA33" s="70"/>
      <c r="AB33" s="70"/>
      <c r="AC33" s="70"/>
      <c r="AD33" s="70"/>
      <c r="AE33" s="70"/>
      <c r="AF33" s="70"/>
      <c r="AG33" s="70"/>
    </row>
    <row r="34" spans="1:33" x14ac:dyDescent="0.25">
      <c r="A34" s="67" t="s">
        <v>7393</v>
      </c>
      <c r="B34" s="70" t="s">
        <v>7394</v>
      </c>
      <c r="C34" s="76">
        <v>6.125</v>
      </c>
      <c r="D34" s="39" t="s">
        <v>7322</v>
      </c>
      <c r="E34" s="67">
        <v>537077</v>
      </c>
      <c r="F34" s="77">
        <v>45649</v>
      </c>
      <c r="G34" s="67" t="s">
        <v>7312</v>
      </c>
      <c r="H34" s="67"/>
      <c r="I34" s="67"/>
      <c r="J34" s="70" t="s">
        <v>464</v>
      </c>
      <c r="K34" s="70">
        <v>550</v>
      </c>
      <c r="L34" s="70"/>
      <c r="M34" s="70"/>
      <c r="N34" s="70"/>
      <c r="O34" s="70"/>
      <c r="P34" s="70"/>
      <c r="Q34" s="70"/>
      <c r="R34" s="70"/>
      <c r="S34" s="70"/>
      <c r="T34" s="70"/>
      <c r="U34" s="70"/>
      <c r="V34" s="77"/>
      <c r="W34" s="70"/>
      <c r="X34" s="70"/>
      <c r="Y34" s="70"/>
      <c r="Z34" s="70"/>
      <c r="AA34" s="70"/>
      <c r="AB34" s="70"/>
      <c r="AC34" s="70"/>
      <c r="AD34" s="70"/>
      <c r="AE34" s="70"/>
      <c r="AF34" s="70"/>
      <c r="AG34" s="70"/>
    </row>
    <row r="35" spans="1:33" x14ac:dyDescent="0.25">
      <c r="A35" s="67" t="s">
        <v>7395</v>
      </c>
      <c r="B35" s="70" t="s">
        <v>7396</v>
      </c>
      <c r="C35" s="76">
        <v>6.125</v>
      </c>
      <c r="D35" s="39" t="s">
        <v>7322</v>
      </c>
      <c r="E35" s="67">
        <v>537077</v>
      </c>
      <c r="F35" s="77">
        <v>45649</v>
      </c>
      <c r="G35" s="67" t="s">
        <v>7312</v>
      </c>
      <c r="H35" s="67"/>
      <c r="I35" s="67"/>
      <c r="J35" s="70" t="s">
        <v>464</v>
      </c>
      <c r="K35" s="70">
        <v>550</v>
      </c>
      <c r="L35" s="70"/>
      <c r="M35" s="70"/>
      <c r="N35" s="70"/>
      <c r="O35" s="70"/>
      <c r="P35" s="70"/>
      <c r="Q35" s="70"/>
      <c r="R35" s="70"/>
      <c r="S35" s="70"/>
      <c r="T35" s="70"/>
      <c r="U35" s="70"/>
      <c r="V35" s="77"/>
      <c r="W35" s="70"/>
      <c r="X35" s="70"/>
      <c r="Y35" s="70"/>
      <c r="Z35" s="70"/>
      <c r="AA35" s="70"/>
      <c r="AB35" s="70"/>
      <c r="AC35" s="70"/>
      <c r="AD35" s="70"/>
      <c r="AE35" s="70"/>
      <c r="AF35" s="70"/>
      <c r="AG35" s="70"/>
    </row>
    <row r="36" spans="1:33" x14ac:dyDescent="0.25">
      <c r="A36" s="70" t="s">
        <v>7397</v>
      </c>
      <c r="B36" s="70" t="s">
        <v>7398</v>
      </c>
      <c r="C36" s="76">
        <v>6.125</v>
      </c>
      <c r="D36" s="39" t="s">
        <v>7322</v>
      </c>
      <c r="E36" s="67">
        <v>537077</v>
      </c>
      <c r="F36" s="77">
        <v>45663</v>
      </c>
      <c r="G36" s="67" t="s">
        <v>7312</v>
      </c>
      <c r="H36" s="67"/>
      <c r="I36" s="67"/>
      <c r="J36" s="70" t="s">
        <v>464</v>
      </c>
      <c r="K36" s="70">
        <v>550</v>
      </c>
      <c r="L36" s="70"/>
      <c r="M36" s="70"/>
      <c r="N36" s="70"/>
      <c r="O36" s="70"/>
      <c r="P36" s="70"/>
      <c r="Q36" s="70"/>
      <c r="R36" s="70"/>
      <c r="S36" s="70"/>
      <c r="T36" s="70"/>
      <c r="U36" s="70"/>
      <c r="V36" s="77"/>
      <c r="W36" s="70"/>
      <c r="X36" s="70"/>
      <c r="Y36" s="70"/>
      <c r="Z36" s="70"/>
      <c r="AA36" s="70"/>
      <c r="AB36" s="70"/>
      <c r="AC36" s="70"/>
      <c r="AD36" s="70"/>
      <c r="AE36" s="70"/>
      <c r="AF36" s="70"/>
      <c r="AG36" s="70"/>
    </row>
    <row r="37" spans="1:33" x14ac:dyDescent="0.25">
      <c r="A37" s="70" t="s">
        <v>7399</v>
      </c>
      <c r="B37" s="70">
        <v>839795</v>
      </c>
      <c r="C37" s="70" t="s">
        <v>3382</v>
      </c>
      <c r="D37" s="39" t="s">
        <v>7322</v>
      </c>
      <c r="E37" s="67">
        <v>537077</v>
      </c>
      <c r="F37" s="77">
        <v>45683</v>
      </c>
      <c r="G37" s="67" t="s">
        <v>7312</v>
      </c>
      <c r="H37" s="67"/>
      <c r="I37" s="67"/>
      <c r="J37" s="70" t="s">
        <v>464</v>
      </c>
      <c r="K37" s="70">
        <v>550</v>
      </c>
      <c r="L37" s="70"/>
      <c r="M37" s="70"/>
      <c r="N37" s="70"/>
      <c r="O37" s="70"/>
      <c r="P37" s="70"/>
      <c r="Q37" s="70"/>
      <c r="R37" s="70"/>
      <c r="S37" s="70"/>
      <c r="T37" s="70"/>
      <c r="U37" s="70"/>
      <c r="V37" s="77"/>
      <c r="W37" s="70"/>
      <c r="X37" s="70"/>
      <c r="Y37" s="70"/>
      <c r="Z37" s="70"/>
      <c r="AA37" s="70"/>
      <c r="AB37" s="70" t="s">
        <v>7400</v>
      </c>
      <c r="AC37" s="70"/>
      <c r="AD37" s="70"/>
      <c r="AE37" s="70"/>
      <c r="AF37" s="70"/>
      <c r="AG37" s="70"/>
    </row>
    <row r="38" spans="1:33" x14ac:dyDescent="0.25">
      <c r="A38" s="86" t="s">
        <v>7401</v>
      </c>
      <c r="B38" s="70">
        <v>839685</v>
      </c>
      <c r="C38" s="70" t="s">
        <v>3382</v>
      </c>
      <c r="D38" s="70" t="s">
        <v>7322</v>
      </c>
      <c r="E38" s="67">
        <v>537077</v>
      </c>
      <c r="F38" s="77">
        <v>45686</v>
      </c>
      <c r="G38" s="67" t="s">
        <v>7312</v>
      </c>
      <c r="H38" s="67"/>
      <c r="I38" s="67"/>
      <c r="J38" s="70" t="s">
        <v>464</v>
      </c>
      <c r="K38" s="70">
        <v>550</v>
      </c>
      <c r="L38" s="70"/>
      <c r="M38" s="70"/>
      <c r="N38" s="70"/>
      <c r="O38" s="70"/>
      <c r="P38" s="70"/>
      <c r="Q38" s="70"/>
      <c r="R38" s="70"/>
      <c r="S38" s="70"/>
      <c r="T38" s="70"/>
      <c r="U38" s="70"/>
      <c r="V38" s="77">
        <v>45686</v>
      </c>
      <c r="W38" s="70"/>
      <c r="X38" s="70"/>
      <c r="Y38" s="70"/>
      <c r="Z38" s="70"/>
      <c r="AA38" s="70"/>
      <c r="AB38" s="70" t="s">
        <v>7402</v>
      </c>
      <c r="AC38" s="70"/>
      <c r="AD38" s="70"/>
      <c r="AE38" s="70"/>
      <c r="AF38" s="70"/>
      <c r="AG38" s="70"/>
    </row>
    <row r="39" spans="1:33" x14ac:dyDescent="0.25">
      <c r="A39" s="86" t="s">
        <v>7403</v>
      </c>
      <c r="B39" s="70">
        <v>839850</v>
      </c>
      <c r="C39" s="70" t="s">
        <v>3382</v>
      </c>
      <c r="D39" s="70" t="s">
        <v>7322</v>
      </c>
      <c r="E39" s="67">
        <v>537077</v>
      </c>
      <c r="F39" s="77">
        <v>45686</v>
      </c>
      <c r="G39" s="67" t="s">
        <v>7312</v>
      </c>
      <c r="H39" s="67"/>
      <c r="I39" s="67"/>
      <c r="J39" s="70" t="s">
        <v>464</v>
      </c>
      <c r="K39" s="70">
        <v>550</v>
      </c>
      <c r="L39" s="70"/>
      <c r="M39" s="70"/>
      <c r="N39" s="70"/>
      <c r="O39" s="70"/>
      <c r="P39" s="70"/>
      <c r="Q39" s="70"/>
      <c r="R39" s="70"/>
      <c r="S39" s="70"/>
      <c r="T39" s="70"/>
      <c r="U39" s="70"/>
      <c r="V39" s="77">
        <v>45686</v>
      </c>
      <c r="W39" s="70"/>
      <c r="X39" s="70"/>
      <c r="Y39" s="70"/>
      <c r="Z39" s="70"/>
      <c r="AA39" s="70"/>
      <c r="AB39" s="70" t="s">
        <v>7404</v>
      </c>
      <c r="AC39" s="70"/>
      <c r="AD39" s="70"/>
      <c r="AE39" s="70"/>
      <c r="AF39" s="70"/>
      <c r="AG39" s="70"/>
    </row>
    <row r="40" spans="1:33" x14ac:dyDescent="0.25">
      <c r="A40" s="86" t="s">
        <v>7405</v>
      </c>
      <c r="B40" s="70" t="s">
        <v>7406</v>
      </c>
      <c r="C40" s="70" t="s">
        <v>3382</v>
      </c>
      <c r="D40" s="39" t="s">
        <v>7322</v>
      </c>
      <c r="E40" s="67">
        <v>537077</v>
      </c>
      <c r="F40" s="77">
        <v>45683</v>
      </c>
      <c r="G40" s="67" t="s">
        <v>7312</v>
      </c>
      <c r="H40" s="67"/>
      <c r="I40" s="67"/>
      <c r="J40" s="70" t="s">
        <v>268</v>
      </c>
      <c r="K40" s="70">
        <v>550</v>
      </c>
      <c r="L40" s="70"/>
      <c r="M40" s="70"/>
      <c r="N40" s="70"/>
      <c r="O40" s="70"/>
      <c r="P40" s="70"/>
      <c r="Q40" s="70"/>
      <c r="R40" s="70"/>
      <c r="S40" s="70"/>
      <c r="T40" s="70"/>
      <c r="U40" s="70"/>
      <c r="V40" s="77"/>
      <c r="W40" s="70"/>
      <c r="X40" s="70"/>
      <c r="Y40" s="70"/>
      <c r="Z40" s="70"/>
      <c r="AA40" s="70"/>
      <c r="AB40" s="70" t="s">
        <v>7407</v>
      </c>
      <c r="AC40" s="70"/>
      <c r="AD40" s="70"/>
      <c r="AE40" s="70"/>
      <c r="AF40" s="70"/>
      <c r="AG40" s="70"/>
    </row>
    <row r="41" spans="1:33" x14ac:dyDescent="0.25">
      <c r="A41" s="86" t="s">
        <v>7408</v>
      </c>
      <c r="B41" s="70" t="s">
        <v>7409</v>
      </c>
      <c r="C41" s="76">
        <v>6.125</v>
      </c>
      <c r="D41" s="39" t="s">
        <v>7322</v>
      </c>
      <c r="E41" s="67">
        <v>537077</v>
      </c>
      <c r="F41" s="77">
        <v>45725</v>
      </c>
      <c r="G41" s="67" t="s">
        <v>7312</v>
      </c>
      <c r="H41" s="67"/>
      <c r="I41" s="67"/>
      <c r="J41" s="70" t="s">
        <v>268</v>
      </c>
      <c r="K41" s="70">
        <v>550</v>
      </c>
      <c r="L41" s="70"/>
      <c r="M41" s="70"/>
      <c r="N41" s="70"/>
      <c r="O41" s="70"/>
      <c r="P41" s="70"/>
      <c r="Q41" s="70"/>
      <c r="R41" s="70"/>
      <c r="S41" s="70"/>
      <c r="T41" s="70"/>
      <c r="U41" s="70"/>
      <c r="V41" s="77"/>
      <c r="W41" s="70"/>
      <c r="X41" s="70"/>
      <c r="Y41" s="70"/>
      <c r="Z41" s="70"/>
      <c r="AA41" s="70"/>
      <c r="AB41" s="70"/>
      <c r="AC41" s="70"/>
      <c r="AD41" s="70"/>
      <c r="AE41" s="70"/>
      <c r="AF41" s="70"/>
      <c r="AG41" s="70"/>
    </row>
    <row r="42" spans="1:33" x14ac:dyDescent="0.25">
      <c r="A42" s="86" t="s">
        <v>7410</v>
      </c>
      <c r="B42" s="70" t="s">
        <v>7411</v>
      </c>
      <c r="C42" s="70" t="s">
        <v>3382</v>
      </c>
      <c r="D42" s="39" t="s">
        <v>7322</v>
      </c>
      <c r="E42" s="67">
        <v>537077</v>
      </c>
      <c r="F42" s="77">
        <v>45732</v>
      </c>
      <c r="G42" s="67" t="s">
        <v>7312</v>
      </c>
      <c r="H42" s="67"/>
      <c r="I42" s="67"/>
      <c r="J42" s="70"/>
      <c r="K42" s="70"/>
      <c r="L42" s="70"/>
      <c r="M42" s="70"/>
      <c r="N42" s="70"/>
      <c r="O42" s="70"/>
      <c r="P42" s="70"/>
      <c r="Q42" s="70"/>
      <c r="R42" s="70"/>
      <c r="S42" s="70"/>
      <c r="T42" s="70"/>
      <c r="U42" s="70"/>
      <c r="V42" s="77"/>
      <c r="W42" s="70"/>
      <c r="X42" s="70"/>
      <c r="Y42" s="70"/>
      <c r="Z42" s="70"/>
      <c r="AA42" s="70"/>
      <c r="AB42" s="81"/>
      <c r="AC42" s="70"/>
      <c r="AD42" s="70"/>
      <c r="AE42" s="70"/>
      <c r="AF42" s="70"/>
      <c r="AG42" s="70"/>
    </row>
    <row r="43" spans="1:33" x14ac:dyDescent="0.25">
      <c r="A43" s="86" t="s">
        <v>7412</v>
      </c>
      <c r="B43" s="70" t="s">
        <v>7413</v>
      </c>
      <c r="C43" s="70">
        <v>6.125</v>
      </c>
      <c r="D43" s="70" t="s">
        <v>7322</v>
      </c>
      <c r="E43" s="70">
        <v>537077</v>
      </c>
      <c r="F43" s="77">
        <v>45732</v>
      </c>
      <c r="G43" s="70" t="s">
        <v>7312</v>
      </c>
      <c r="H43" s="70"/>
      <c r="I43" s="70"/>
      <c r="J43" s="93" t="s">
        <v>506</v>
      </c>
      <c r="K43" s="70">
        <v>500</v>
      </c>
      <c r="L43" s="70"/>
      <c r="M43" s="70"/>
      <c r="N43" s="70"/>
      <c r="O43" s="70"/>
      <c r="P43" s="70"/>
      <c r="Q43" s="70"/>
      <c r="R43" s="70"/>
      <c r="S43" s="70"/>
      <c r="T43" s="70"/>
      <c r="U43" s="70"/>
      <c r="V43" s="77">
        <v>45732</v>
      </c>
      <c r="W43" s="70"/>
      <c r="X43" s="70"/>
      <c r="Y43" s="70"/>
      <c r="Z43" s="70"/>
      <c r="AA43" s="70"/>
      <c r="AB43" s="81"/>
      <c r="AC43" s="70"/>
      <c r="AD43" s="70"/>
      <c r="AE43" s="70"/>
      <c r="AF43" s="70"/>
      <c r="AG43" s="70"/>
    </row>
    <row r="44" spans="1:33" x14ac:dyDescent="0.25">
      <c r="A44" s="88" t="s">
        <v>7414</v>
      </c>
      <c r="B44" s="14">
        <v>839882</v>
      </c>
      <c r="C44" s="58" t="s">
        <v>3688</v>
      </c>
      <c r="D44" s="14" t="s">
        <v>7351</v>
      </c>
      <c r="E44" s="14">
        <v>558202</v>
      </c>
      <c r="F44" s="74">
        <v>45733</v>
      </c>
      <c r="G44" s="14" t="s">
        <v>7312</v>
      </c>
      <c r="H44" s="14"/>
      <c r="I44" s="14"/>
      <c r="J44" s="70" t="s">
        <v>268</v>
      </c>
      <c r="K44" s="70">
        <v>550</v>
      </c>
      <c r="L44" s="70"/>
      <c r="M44" s="70"/>
      <c r="N44" s="70"/>
      <c r="O44" s="70"/>
      <c r="P44" s="70"/>
      <c r="Q44" s="70"/>
      <c r="R44" s="70"/>
      <c r="S44" s="70"/>
      <c r="T44" s="70"/>
      <c r="U44" s="70"/>
      <c r="V44" s="77">
        <v>45734</v>
      </c>
      <c r="W44" s="70"/>
      <c r="X44" s="70"/>
      <c r="Y44" s="70"/>
      <c r="Z44" s="70"/>
      <c r="AA44" s="70"/>
      <c r="AB44" s="70" t="s">
        <v>7415</v>
      </c>
      <c r="AC44" s="70"/>
      <c r="AD44" s="70"/>
      <c r="AE44" s="70"/>
      <c r="AF44" s="70"/>
      <c r="AG44" s="70"/>
    </row>
    <row r="45" spans="1:33" x14ac:dyDescent="0.25">
      <c r="A45" s="88" t="s">
        <v>7416</v>
      </c>
      <c r="B45" s="70" t="s">
        <v>7417</v>
      </c>
      <c r="C45" s="76">
        <v>6.125</v>
      </c>
      <c r="D45" s="14" t="s">
        <v>7311</v>
      </c>
      <c r="E45" s="67">
        <v>761502</v>
      </c>
      <c r="F45" s="77">
        <v>45735</v>
      </c>
      <c r="G45" s="67" t="s">
        <v>7312</v>
      </c>
      <c r="H45" s="67"/>
      <c r="I45" s="67"/>
      <c r="J45" s="70" t="s">
        <v>268</v>
      </c>
      <c r="K45" s="70">
        <v>550</v>
      </c>
      <c r="L45" s="70"/>
      <c r="M45" s="70"/>
      <c r="N45" s="70"/>
      <c r="O45" s="70"/>
      <c r="P45" s="70"/>
      <c r="Q45" s="70"/>
      <c r="R45" s="70"/>
      <c r="S45" s="70"/>
      <c r="T45" s="70"/>
      <c r="U45" s="70"/>
      <c r="V45" s="77">
        <v>45736</v>
      </c>
      <c r="W45" s="70"/>
      <c r="X45" s="70"/>
      <c r="Y45" s="70"/>
      <c r="Z45" s="70"/>
      <c r="AA45" s="70"/>
      <c r="AB45" s="70" t="s">
        <v>7418</v>
      </c>
      <c r="AC45" s="70"/>
      <c r="AD45" s="70"/>
      <c r="AE45" s="70"/>
      <c r="AF45" s="70"/>
      <c r="AG45" s="70"/>
    </row>
    <row r="46" spans="1:33" x14ac:dyDescent="0.25">
      <c r="A46" s="88" t="s">
        <v>7419</v>
      </c>
      <c r="B46" s="70" t="s">
        <v>7420</v>
      </c>
      <c r="C46" s="70" t="s">
        <v>3382</v>
      </c>
      <c r="D46" s="70" t="s">
        <v>7322</v>
      </c>
      <c r="E46" s="67">
        <v>537077</v>
      </c>
      <c r="F46" s="77">
        <v>45735</v>
      </c>
      <c r="G46" s="67" t="s">
        <v>7312</v>
      </c>
      <c r="H46" s="67"/>
      <c r="I46" s="67"/>
      <c r="J46" s="70" t="s">
        <v>268</v>
      </c>
      <c r="K46" s="70">
        <v>550</v>
      </c>
      <c r="L46" s="70"/>
      <c r="M46" s="70"/>
      <c r="N46" s="70"/>
      <c r="O46" s="70"/>
      <c r="P46" s="70"/>
      <c r="Q46" s="70"/>
      <c r="R46" s="70"/>
      <c r="S46" s="70"/>
      <c r="T46" s="70"/>
      <c r="U46" s="70"/>
      <c r="V46" s="77">
        <v>45736</v>
      </c>
      <c r="W46" s="70"/>
      <c r="X46" s="70"/>
      <c r="Y46" s="70"/>
      <c r="Z46" s="70"/>
      <c r="AA46" s="70"/>
      <c r="AB46" s="70" t="s">
        <v>7421</v>
      </c>
      <c r="AC46" s="70" t="s">
        <v>7928</v>
      </c>
      <c r="AD46" s="70"/>
      <c r="AE46" s="70"/>
      <c r="AF46" s="70"/>
      <c r="AG46" s="70"/>
    </row>
    <row r="47" spans="1:33" x14ac:dyDescent="0.25">
      <c r="A47" s="88" t="s">
        <v>7422</v>
      </c>
      <c r="B47" s="70" t="s">
        <v>7423</v>
      </c>
      <c r="C47" s="70" t="s">
        <v>3382</v>
      </c>
      <c r="D47" s="70" t="s">
        <v>7322</v>
      </c>
      <c r="E47" s="67">
        <v>537077</v>
      </c>
      <c r="F47" s="77">
        <v>45742</v>
      </c>
      <c r="G47" s="67" t="s">
        <v>7312</v>
      </c>
      <c r="H47" s="67"/>
      <c r="I47" s="67"/>
      <c r="J47" s="70" t="s">
        <v>268</v>
      </c>
      <c r="K47" s="70">
        <v>550</v>
      </c>
      <c r="L47" s="70"/>
      <c r="M47" s="70"/>
      <c r="N47" s="70"/>
      <c r="O47" s="70"/>
      <c r="P47" s="70"/>
      <c r="Q47" s="70"/>
      <c r="R47" s="70"/>
      <c r="S47" s="70"/>
      <c r="T47" s="70"/>
      <c r="U47" s="70"/>
      <c r="V47" s="77">
        <v>45742</v>
      </c>
      <c r="W47" s="70"/>
      <c r="X47" s="70"/>
      <c r="Y47" s="70"/>
      <c r="Z47" s="70"/>
      <c r="AA47" s="70"/>
      <c r="AB47" s="70" t="s">
        <v>7424</v>
      </c>
      <c r="AC47" s="70" t="s">
        <v>7425</v>
      </c>
      <c r="AD47" s="70"/>
      <c r="AE47" s="70"/>
      <c r="AF47" s="70"/>
      <c r="AG47" s="70"/>
    </row>
    <row r="48" spans="1:33" x14ac:dyDescent="0.25">
      <c r="A48" s="88" t="s">
        <v>7426</v>
      </c>
      <c r="B48" s="70" t="s">
        <v>7427</v>
      </c>
      <c r="C48" s="76">
        <v>6.125</v>
      </c>
      <c r="D48" s="39" t="s">
        <v>7322</v>
      </c>
      <c r="E48" s="67">
        <v>537077</v>
      </c>
      <c r="F48" s="77">
        <v>45742</v>
      </c>
      <c r="G48" s="67" t="s">
        <v>7312</v>
      </c>
      <c r="H48" s="67"/>
      <c r="I48" s="67"/>
      <c r="J48" s="70" t="s">
        <v>268</v>
      </c>
      <c r="K48" s="70">
        <v>550</v>
      </c>
      <c r="L48" s="70"/>
      <c r="M48" s="70"/>
      <c r="N48" s="70"/>
      <c r="O48" s="70"/>
      <c r="P48" s="70"/>
      <c r="Q48" s="70"/>
      <c r="R48" s="70"/>
      <c r="S48" s="70"/>
      <c r="T48" s="70"/>
      <c r="U48" s="70"/>
      <c r="V48" s="77">
        <v>45742</v>
      </c>
      <c r="W48" s="70"/>
      <c r="X48" s="70"/>
      <c r="Y48" s="70"/>
      <c r="Z48" s="70"/>
      <c r="AA48" s="70"/>
      <c r="AB48" s="70" t="s">
        <v>7428</v>
      </c>
      <c r="AC48" s="70" t="s">
        <v>7429</v>
      </c>
      <c r="AD48" s="70"/>
      <c r="AE48" s="70"/>
      <c r="AF48" s="70"/>
      <c r="AG48" s="70"/>
    </row>
    <row r="49" spans="1:33" x14ac:dyDescent="0.25">
      <c r="A49" s="88" t="s">
        <v>7430</v>
      </c>
      <c r="B49" s="70" t="s">
        <v>7431</v>
      </c>
      <c r="C49" s="76">
        <v>6.125</v>
      </c>
      <c r="D49" s="39" t="s">
        <v>7322</v>
      </c>
      <c r="E49" s="67">
        <v>537077</v>
      </c>
      <c r="F49" s="77">
        <v>45725</v>
      </c>
      <c r="G49" s="67" t="s">
        <v>7312</v>
      </c>
      <c r="H49" s="67"/>
      <c r="I49" s="67"/>
      <c r="J49" s="70" t="s">
        <v>268</v>
      </c>
      <c r="K49" s="70">
        <v>550</v>
      </c>
      <c r="L49" s="70"/>
      <c r="M49" s="70"/>
      <c r="N49" s="70"/>
      <c r="O49" s="70"/>
      <c r="P49" s="70"/>
      <c r="Q49" s="70"/>
      <c r="R49" s="70"/>
      <c r="S49" s="70"/>
      <c r="T49" s="70"/>
      <c r="U49" s="70"/>
      <c r="V49" s="77"/>
      <c r="W49" s="70"/>
      <c r="X49" s="70"/>
      <c r="Y49" s="70"/>
      <c r="Z49" s="70"/>
      <c r="AA49" s="70"/>
      <c r="AB49" s="70" t="s">
        <v>7432</v>
      </c>
      <c r="AC49" s="70" t="s">
        <v>7433</v>
      </c>
      <c r="AD49" s="70"/>
      <c r="AE49" s="70"/>
      <c r="AF49" s="70"/>
      <c r="AG49" s="70"/>
    </row>
    <row r="50" spans="1:33" x14ac:dyDescent="0.25">
      <c r="A50" s="88" t="s">
        <v>7434</v>
      </c>
      <c r="B50" s="70" t="s">
        <v>7435</v>
      </c>
      <c r="C50" s="76">
        <v>6.125</v>
      </c>
      <c r="D50" s="39" t="s">
        <v>7322</v>
      </c>
      <c r="E50" s="67">
        <v>537077</v>
      </c>
      <c r="F50" s="77">
        <v>45760</v>
      </c>
      <c r="G50" s="67" t="s">
        <v>7312</v>
      </c>
      <c r="H50" s="70"/>
      <c r="I50" s="70"/>
      <c r="J50" s="93" t="s">
        <v>506</v>
      </c>
      <c r="K50" s="70">
        <v>500</v>
      </c>
      <c r="L50" s="70"/>
      <c r="M50" s="70"/>
      <c r="N50" s="70"/>
      <c r="O50" s="70"/>
      <c r="P50" s="70"/>
      <c r="Q50" s="70"/>
      <c r="R50" s="70"/>
      <c r="S50" s="70"/>
      <c r="T50" s="70"/>
      <c r="U50" s="70"/>
      <c r="V50" s="77">
        <f>F50+1</f>
        <v>45761</v>
      </c>
      <c r="W50" s="70"/>
      <c r="X50" s="70" t="str">
        <f>A50&amp;"-"&amp;B50</f>
        <v>2025-RC-015-839032R5</v>
      </c>
      <c r="Y50" s="70"/>
      <c r="Z50" s="70"/>
      <c r="AA50" s="70"/>
      <c r="AB50" s="70" t="s">
        <v>7436</v>
      </c>
      <c r="AC50" s="70" t="s">
        <v>7437</v>
      </c>
      <c r="AD50" s="70"/>
      <c r="AE50" s="70"/>
      <c r="AF50" s="70"/>
      <c r="AG50" s="70"/>
    </row>
    <row r="51" spans="1:33" x14ac:dyDescent="0.25">
      <c r="A51" s="88" t="s">
        <v>7438</v>
      </c>
      <c r="B51" s="70" t="s">
        <v>7439</v>
      </c>
      <c r="C51" s="70" t="s">
        <v>3382</v>
      </c>
      <c r="D51" s="70" t="s">
        <v>7322</v>
      </c>
      <c r="E51" s="67">
        <v>537077</v>
      </c>
      <c r="F51" s="77">
        <v>45761</v>
      </c>
      <c r="G51" s="67" t="s">
        <v>7312</v>
      </c>
      <c r="H51" s="67"/>
      <c r="I51" s="67"/>
      <c r="J51" s="93" t="s">
        <v>506</v>
      </c>
      <c r="K51" s="70">
        <v>500</v>
      </c>
      <c r="L51" s="70"/>
      <c r="M51" s="70"/>
      <c r="N51" s="70"/>
      <c r="O51" s="70"/>
      <c r="P51" s="70"/>
      <c r="Q51" s="70"/>
      <c r="R51" s="70"/>
      <c r="S51" s="70"/>
      <c r="T51" s="70"/>
      <c r="U51" s="70"/>
      <c r="V51" s="77">
        <f t="shared" ref="V51:V75" si="0">F51+1</f>
        <v>45762</v>
      </c>
      <c r="W51" s="70"/>
      <c r="X51" s="70" t="str">
        <f t="shared" ref="X51:X91" si="1">A51&amp;"-"&amp;B51</f>
        <v>2025-RC-016-839685R2</v>
      </c>
      <c r="Y51" s="70"/>
      <c r="Z51" s="70"/>
      <c r="AA51" s="70"/>
      <c r="AB51" s="70" t="s">
        <v>7440</v>
      </c>
      <c r="AC51" s="70" t="s">
        <v>7441</v>
      </c>
      <c r="AD51" s="70"/>
      <c r="AE51" s="70"/>
      <c r="AF51" s="70"/>
      <c r="AG51" s="70"/>
    </row>
    <row r="52" spans="1:33" x14ac:dyDescent="0.25">
      <c r="A52" s="88" t="s">
        <v>7946</v>
      </c>
      <c r="B52" s="70" t="s">
        <v>7948</v>
      </c>
      <c r="C52" s="70">
        <v>8.5</v>
      </c>
      <c r="D52" s="39" t="s">
        <v>7351</v>
      </c>
      <c r="E52" s="67">
        <v>558202</v>
      </c>
      <c r="F52" s="77">
        <v>45766</v>
      </c>
      <c r="G52" s="67" t="s">
        <v>7312</v>
      </c>
      <c r="H52" s="70"/>
      <c r="I52" s="70"/>
      <c r="J52" s="93" t="s">
        <v>506</v>
      </c>
      <c r="K52" s="70">
        <v>500</v>
      </c>
      <c r="L52" s="70"/>
      <c r="M52" s="70"/>
      <c r="N52" s="70"/>
      <c r="O52" s="70"/>
      <c r="P52" s="70"/>
      <c r="Q52" s="70"/>
      <c r="R52" s="70"/>
      <c r="S52" s="70"/>
      <c r="T52" s="70"/>
      <c r="U52" s="70"/>
      <c r="V52" s="77">
        <f t="shared" si="0"/>
        <v>45767</v>
      </c>
      <c r="W52" s="70"/>
      <c r="X52" s="70" t="str">
        <f t="shared" si="1"/>
        <v>2025-RC-017-838053R2</v>
      </c>
      <c r="Y52" s="70"/>
      <c r="Z52" s="70"/>
      <c r="AA52" s="70"/>
      <c r="AB52" s="70" t="s">
        <v>7962</v>
      </c>
      <c r="AC52" s="70" t="s">
        <v>7963</v>
      </c>
      <c r="AD52" s="70"/>
      <c r="AE52" s="70"/>
      <c r="AF52" s="70"/>
      <c r="AG52" s="70"/>
    </row>
    <row r="53" spans="1:33" x14ac:dyDescent="0.25">
      <c r="A53" s="88" t="s">
        <v>7947</v>
      </c>
      <c r="B53" s="70" t="s">
        <v>7945</v>
      </c>
      <c r="C53" s="70" t="s">
        <v>3382</v>
      </c>
      <c r="D53" s="39" t="s">
        <v>7322</v>
      </c>
      <c r="E53" s="67">
        <v>537077</v>
      </c>
      <c r="F53" s="77">
        <v>45776</v>
      </c>
      <c r="G53" s="67" t="s">
        <v>7312</v>
      </c>
      <c r="H53" s="67"/>
      <c r="I53" s="67"/>
      <c r="J53" s="70" t="s">
        <v>268</v>
      </c>
      <c r="K53" s="70">
        <v>550</v>
      </c>
      <c r="L53" s="70"/>
      <c r="M53" s="70"/>
      <c r="N53" s="70"/>
      <c r="O53" s="70"/>
      <c r="P53" s="70"/>
      <c r="Q53" s="70"/>
      <c r="R53" s="70"/>
      <c r="S53" s="70"/>
      <c r="T53" s="70"/>
      <c r="U53" s="70"/>
      <c r="V53" s="77">
        <f t="shared" si="0"/>
        <v>45777</v>
      </c>
      <c r="W53" s="70"/>
      <c r="X53" s="70" t="str">
        <f t="shared" si="1"/>
        <v>2025-RC-018-839795R3</v>
      </c>
      <c r="Y53" s="70"/>
      <c r="Z53" s="70"/>
      <c r="AA53" s="70"/>
      <c r="AB53" s="70" t="s">
        <v>7961</v>
      </c>
      <c r="AC53" s="70" t="s">
        <v>7960</v>
      </c>
      <c r="AD53" s="70"/>
      <c r="AE53" s="70"/>
      <c r="AF53" s="70"/>
      <c r="AG53" s="70"/>
    </row>
    <row r="54" spans="1:33" x14ac:dyDescent="0.25">
      <c r="A54" s="88" t="s">
        <v>7973</v>
      </c>
      <c r="B54" s="70" t="s">
        <v>7972</v>
      </c>
      <c r="C54" s="70" t="s">
        <v>3382</v>
      </c>
      <c r="D54" s="70" t="s">
        <v>7322</v>
      </c>
      <c r="E54" s="67">
        <v>537077</v>
      </c>
      <c r="F54" s="77">
        <v>45788</v>
      </c>
      <c r="G54" s="67" t="s">
        <v>7312</v>
      </c>
      <c r="H54" s="70"/>
      <c r="I54" s="70"/>
      <c r="J54" s="70" t="s">
        <v>268</v>
      </c>
      <c r="K54" s="70">
        <v>550</v>
      </c>
      <c r="L54" s="70"/>
      <c r="M54" s="70"/>
      <c r="N54" s="70"/>
      <c r="O54" s="70"/>
      <c r="P54" s="70"/>
      <c r="Q54" s="70"/>
      <c r="R54" s="70"/>
      <c r="S54" s="70"/>
      <c r="T54" s="70"/>
      <c r="U54" s="70"/>
      <c r="V54" s="77">
        <f t="shared" si="0"/>
        <v>45789</v>
      </c>
      <c r="W54" s="70"/>
      <c r="X54" s="70" t="str">
        <f t="shared" si="1"/>
        <v>2025-RC-019-839850R2</v>
      </c>
      <c r="Y54" s="70"/>
      <c r="Z54" s="70"/>
      <c r="AA54" s="70"/>
      <c r="AB54" s="70" t="s">
        <v>7981</v>
      </c>
      <c r="AC54" s="70" t="s">
        <v>7980</v>
      </c>
      <c r="AD54" s="70"/>
      <c r="AE54" s="70"/>
      <c r="AF54" s="70"/>
      <c r="AG54" s="70"/>
    </row>
    <row r="55" spans="1:33" s="117" customFormat="1" x14ac:dyDescent="0.25">
      <c r="A55" s="112" t="s">
        <v>7995</v>
      </c>
      <c r="B55" s="81" t="s">
        <v>7996</v>
      </c>
      <c r="C55" s="113">
        <v>6.125</v>
      </c>
      <c r="D55" s="114" t="s">
        <v>7322</v>
      </c>
      <c r="E55" s="115">
        <v>537077</v>
      </c>
      <c r="F55" s="116">
        <v>45792</v>
      </c>
      <c r="G55" s="115" t="s">
        <v>7312</v>
      </c>
      <c r="H55" s="115"/>
      <c r="I55" s="115"/>
      <c r="J55" s="81" t="s">
        <v>506</v>
      </c>
      <c r="K55" s="81">
        <v>500</v>
      </c>
      <c r="L55" s="81"/>
      <c r="M55" s="81"/>
      <c r="N55" s="81"/>
      <c r="O55" s="81"/>
      <c r="P55" s="81"/>
      <c r="Q55" s="81"/>
      <c r="R55" s="81"/>
      <c r="S55" s="81"/>
      <c r="T55" s="81"/>
      <c r="U55" s="81"/>
      <c r="V55" s="116">
        <f t="shared" si="0"/>
        <v>45793</v>
      </c>
      <c r="W55" s="81"/>
      <c r="X55" s="81" t="str">
        <f t="shared" si="1"/>
        <v>2025-RC-020-839686R6</v>
      </c>
      <c r="Y55" s="81"/>
      <c r="Z55" s="81"/>
      <c r="AA55" s="81"/>
      <c r="AB55" s="81" t="s">
        <v>8291</v>
      </c>
      <c r="AC55" s="81"/>
      <c r="AD55" s="81"/>
      <c r="AE55" s="81"/>
      <c r="AF55" s="81"/>
      <c r="AG55" s="81"/>
    </row>
    <row r="56" spans="1:33" s="117" customFormat="1" x14ac:dyDescent="0.25">
      <c r="A56" s="112" t="s">
        <v>7998</v>
      </c>
      <c r="B56" s="81">
        <v>839440</v>
      </c>
      <c r="C56" s="113">
        <v>6.125</v>
      </c>
      <c r="D56" s="114" t="s">
        <v>7322</v>
      </c>
      <c r="E56" s="115">
        <v>537077</v>
      </c>
      <c r="F56" s="116">
        <v>45795</v>
      </c>
      <c r="G56" s="115" t="s">
        <v>7312</v>
      </c>
      <c r="H56" s="81"/>
      <c r="I56" s="81"/>
      <c r="J56" s="81" t="s">
        <v>506</v>
      </c>
      <c r="K56" s="81">
        <v>500</v>
      </c>
      <c r="L56" s="81"/>
      <c r="M56" s="81"/>
      <c r="N56" s="81"/>
      <c r="O56" s="81"/>
      <c r="P56" s="81"/>
      <c r="Q56" s="81"/>
      <c r="R56" s="81"/>
      <c r="S56" s="81"/>
      <c r="T56" s="81"/>
      <c r="U56" s="81"/>
      <c r="V56" s="116">
        <f t="shared" si="0"/>
        <v>45796</v>
      </c>
      <c r="W56" s="81"/>
      <c r="X56" s="81" t="str">
        <f t="shared" si="1"/>
        <v>2025-RC-021-839440</v>
      </c>
      <c r="Y56" s="81"/>
      <c r="Z56" s="81"/>
      <c r="AA56" s="81"/>
      <c r="AB56" s="81" t="s">
        <v>8292</v>
      </c>
      <c r="AC56" s="81"/>
      <c r="AD56" s="81"/>
      <c r="AE56" s="81"/>
      <c r="AF56" s="81"/>
      <c r="AG56" s="81"/>
    </row>
    <row r="57" spans="1:33" x14ac:dyDescent="0.25">
      <c r="A57" s="88" t="s">
        <v>8076</v>
      </c>
      <c r="B57" s="70">
        <v>839941</v>
      </c>
      <c r="C57" s="76">
        <v>6.125</v>
      </c>
      <c r="D57" s="39" t="s">
        <v>7322</v>
      </c>
      <c r="E57" s="67">
        <v>537077</v>
      </c>
      <c r="F57" s="77">
        <v>45809</v>
      </c>
      <c r="G57" s="67" t="s">
        <v>7312</v>
      </c>
      <c r="H57" s="67"/>
      <c r="I57" s="67"/>
      <c r="J57" s="70" t="s">
        <v>268</v>
      </c>
      <c r="K57" s="70">
        <v>550</v>
      </c>
      <c r="L57" s="70"/>
      <c r="M57" s="70"/>
      <c r="N57" s="70"/>
      <c r="O57" s="70"/>
      <c r="P57" s="70"/>
      <c r="Q57" s="70"/>
      <c r="R57" s="70"/>
      <c r="S57" s="70"/>
      <c r="T57" s="70"/>
      <c r="U57" s="70"/>
      <c r="V57" s="77">
        <f t="shared" si="0"/>
        <v>45810</v>
      </c>
      <c r="W57" s="70"/>
      <c r="X57" s="70" t="str">
        <f t="shared" si="1"/>
        <v>2025-RC-022-839941</v>
      </c>
      <c r="Y57" s="70"/>
      <c r="Z57" s="70"/>
      <c r="AA57" s="70"/>
      <c r="AB57" s="70" t="s">
        <v>8293</v>
      </c>
      <c r="AC57" s="70"/>
      <c r="AD57" s="70"/>
      <c r="AE57" s="70"/>
      <c r="AF57" s="70"/>
      <c r="AG57" s="70"/>
    </row>
    <row r="58" spans="1:33" s="117" customFormat="1" x14ac:dyDescent="0.25">
      <c r="A58" s="112" t="s">
        <v>8077</v>
      </c>
      <c r="B58" s="81">
        <v>839942</v>
      </c>
      <c r="C58" s="113">
        <v>6.125</v>
      </c>
      <c r="D58" s="114" t="s">
        <v>7322</v>
      </c>
      <c r="E58" s="115">
        <v>537077</v>
      </c>
      <c r="F58" s="116">
        <v>45809</v>
      </c>
      <c r="G58" s="115" t="s">
        <v>7312</v>
      </c>
      <c r="H58" s="115"/>
      <c r="I58" s="115"/>
      <c r="J58" s="81" t="s">
        <v>506</v>
      </c>
      <c r="K58" s="81">
        <v>500</v>
      </c>
      <c r="L58" s="81"/>
      <c r="M58" s="81"/>
      <c r="N58" s="81"/>
      <c r="O58" s="81"/>
      <c r="P58" s="81"/>
      <c r="Q58" s="81"/>
      <c r="R58" s="81"/>
      <c r="S58" s="81"/>
      <c r="T58" s="81"/>
      <c r="U58" s="81"/>
      <c r="V58" s="116">
        <f t="shared" si="0"/>
        <v>45810</v>
      </c>
      <c r="W58" s="81"/>
      <c r="X58" s="81" t="str">
        <f t="shared" si="1"/>
        <v>2025-RC-023-839942</v>
      </c>
      <c r="Y58" s="81"/>
      <c r="Z58" s="81"/>
      <c r="AA58" s="81"/>
      <c r="AB58" s="81" t="s">
        <v>8294</v>
      </c>
      <c r="AC58" s="81"/>
      <c r="AD58" s="81"/>
      <c r="AE58" s="81"/>
      <c r="AF58" s="81"/>
      <c r="AG58" s="81"/>
    </row>
    <row r="59" spans="1:33" x14ac:dyDescent="0.25">
      <c r="A59" s="88" t="s">
        <v>8078</v>
      </c>
      <c r="B59" s="70" t="s">
        <v>8075</v>
      </c>
      <c r="C59" s="70" t="s">
        <v>3382</v>
      </c>
      <c r="D59" s="39" t="s">
        <v>7322</v>
      </c>
      <c r="E59" s="67">
        <v>537077</v>
      </c>
      <c r="F59" s="77">
        <v>45809</v>
      </c>
      <c r="G59" s="67" t="s">
        <v>7312</v>
      </c>
      <c r="H59" s="67"/>
      <c r="I59" s="67"/>
      <c r="J59" s="70" t="s">
        <v>268</v>
      </c>
      <c r="K59" s="70">
        <v>550</v>
      </c>
      <c r="L59" s="70"/>
      <c r="M59" s="70"/>
      <c r="N59" s="70"/>
      <c r="O59" s="70"/>
      <c r="P59" s="70"/>
      <c r="Q59" s="70"/>
      <c r="R59" s="70"/>
      <c r="S59" s="70"/>
      <c r="T59" s="70"/>
      <c r="U59" s="70"/>
      <c r="V59" s="77">
        <f t="shared" si="0"/>
        <v>45810</v>
      </c>
      <c r="W59" s="70"/>
      <c r="X59" s="70" t="str">
        <f t="shared" si="1"/>
        <v>2025-RC-024-839795R4</v>
      </c>
      <c r="Y59" s="70"/>
      <c r="Z59" s="70"/>
      <c r="AA59" s="70"/>
      <c r="AB59" s="70" t="s">
        <v>8295</v>
      </c>
      <c r="AC59" s="70" t="s">
        <v>8296</v>
      </c>
      <c r="AD59" s="70"/>
      <c r="AE59" s="70"/>
      <c r="AF59" s="70"/>
      <c r="AG59" s="70"/>
    </row>
    <row r="60" spans="1:33" x14ac:dyDescent="0.25">
      <c r="A60" s="88" t="s">
        <v>8127</v>
      </c>
      <c r="B60" s="70" t="s">
        <v>8126</v>
      </c>
      <c r="C60" s="70" t="s">
        <v>3382</v>
      </c>
      <c r="D60" s="70" t="s">
        <v>7322</v>
      </c>
      <c r="E60" s="67">
        <v>537077</v>
      </c>
      <c r="F60" s="77">
        <v>45819</v>
      </c>
      <c r="G60" s="67" t="s">
        <v>7312</v>
      </c>
      <c r="H60" s="70"/>
      <c r="I60" s="70"/>
      <c r="J60" s="70" t="s">
        <v>268</v>
      </c>
      <c r="K60" s="70">
        <v>550</v>
      </c>
      <c r="L60" s="70"/>
      <c r="M60" s="70"/>
      <c r="N60" s="70"/>
      <c r="O60" s="70"/>
      <c r="P60" s="70"/>
      <c r="Q60" s="70"/>
      <c r="R60" s="70"/>
      <c r="S60" s="70"/>
      <c r="T60" s="70"/>
      <c r="U60" s="70"/>
      <c r="V60" s="77">
        <f t="shared" si="0"/>
        <v>45820</v>
      </c>
      <c r="W60" s="70"/>
      <c r="X60" s="70" t="str">
        <f t="shared" si="1"/>
        <v>2025-RC-025-839850R3</v>
      </c>
      <c r="Y60" s="70"/>
      <c r="Z60" s="70"/>
      <c r="AA60" s="70"/>
      <c r="AB60" s="70" t="s">
        <v>8298</v>
      </c>
      <c r="AC60" s="70" t="s">
        <v>8299</v>
      </c>
      <c r="AD60" s="70"/>
      <c r="AE60" s="70"/>
      <c r="AF60" s="70"/>
      <c r="AG60" s="70"/>
    </row>
    <row r="61" spans="1:33" x14ac:dyDescent="0.25">
      <c r="A61" s="88" t="s">
        <v>8142</v>
      </c>
      <c r="B61" s="70">
        <v>839939</v>
      </c>
      <c r="C61" s="76" t="s">
        <v>3382</v>
      </c>
      <c r="D61" s="39" t="s">
        <v>7322</v>
      </c>
      <c r="E61" s="67">
        <v>537077</v>
      </c>
      <c r="F61" s="77">
        <v>45823</v>
      </c>
      <c r="G61" s="67" t="s">
        <v>7312</v>
      </c>
      <c r="H61" s="67"/>
      <c r="I61" s="67"/>
      <c r="J61" s="70" t="s">
        <v>268</v>
      </c>
      <c r="K61" s="70">
        <v>550</v>
      </c>
      <c r="L61" s="70"/>
      <c r="M61" s="70"/>
      <c r="N61" s="70"/>
      <c r="O61" s="70"/>
      <c r="P61" s="70"/>
      <c r="Q61" s="70"/>
      <c r="R61" s="70"/>
      <c r="S61" s="70"/>
      <c r="T61" s="70"/>
      <c r="U61" s="70"/>
      <c r="V61" s="77">
        <f t="shared" si="0"/>
        <v>45824</v>
      </c>
      <c r="W61" s="70"/>
      <c r="X61" s="70" t="str">
        <f t="shared" si="1"/>
        <v>2025-RC-026-839939</v>
      </c>
      <c r="Y61" s="70"/>
      <c r="Z61" s="70"/>
      <c r="AA61" s="70"/>
      <c r="AB61" s="70" t="s">
        <v>8297</v>
      </c>
      <c r="AC61" s="70" t="s">
        <v>8300</v>
      </c>
      <c r="AD61" s="70"/>
      <c r="AE61" s="70"/>
      <c r="AF61" s="70"/>
      <c r="AG61" s="70"/>
    </row>
    <row r="62" spans="1:33" x14ac:dyDescent="0.25">
      <c r="A62" s="88" t="s">
        <v>8209</v>
      </c>
      <c r="B62" s="70">
        <v>839848</v>
      </c>
      <c r="C62" s="76" t="s">
        <v>3382</v>
      </c>
      <c r="D62" s="39" t="s">
        <v>7322</v>
      </c>
      <c r="E62" s="67">
        <v>537077</v>
      </c>
      <c r="F62" s="77">
        <v>45833</v>
      </c>
      <c r="G62" s="67" t="s">
        <v>7312</v>
      </c>
      <c r="H62" s="70"/>
      <c r="I62" s="70"/>
      <c r="J62" s="70" t="s">
        <v>268</v>
      </c>
      <c r="K62" s="70">
        <v>550</v>
      </c>
      <c r="L62" s="70"/>
      <c r="M62" s="70"/>
      <c r="N62" s="70"/>
      <c r="O62" s="70"/>
      <c r="P62" s="70"/>
      <c r="Q62" s="70"/>
      <c r="R62" s="70"/>
      <c r="S62" s="70"/>
      <c r="T62" s="70"/>
      <c r="U62" s="70"/>
      <c r="V62" s="77">
        <f t="shared" si="0"/>
        <v>45834</v>
      </c>
      <c r="W62" s="70"/>
      <c r="X62" s="70" t="str">
        <f t="shared" si="1"/>
        <v>2025-RC-027-839848</v>
      </c>
      <c r="Y62" s="70"/>
      <c r="Z62" s="70"/>
      <c r="AA62" s="70"/>
      <c r="AB62" s="70" t="s">
        <v>8301</v>
      </c>
      <c r="AC62" s="70" t="s">
        <v>8302</v>
      </c>
      <c r="AD62" s="70"/>
      <c r="AE62" s="70"/>
      <c r="AF62" s="70"/>
      <c r="AG62" s="70"/>
    </row>
    <row r="63" spans="1:33" x14ac:dyDescent="0.25">
      <c r="A63" s="88" t="s">
        <v>8317</v>
      </c>
      <c r="B63" s="70" t="s">
        <v>8318</v>
      </c>
      <c r="C63" s="76" t="s">
        <v>3382</v>
      </c>
      <c r="D63" s="39" t="s">
        <v>7322</v>
      </c>
      <c r="E63" s="67">
        <v>537077</v>
      </c>
      <c r="F63" s="77">
        <v>45851</v>
      </c>
      <c r="G63" s="67" t="s">
        <v>7312</v>
      </c>
      <c r="H63" s="67"/>
      <c r="I63" s="67"/>
      <c r="J63" s="93" t="s">
        <v>506</v>
      </c>
      <c r="K63" s="70">
        <v>500</v>
      </c>
      <c r="L63" s="70"/>
      <c r="M63" s="70"/>
      <c r="N63" s="70"/>
      <c r="O63" s="70"/>
      <c r="P63" s="70"/>
      <c r="Q63" s="70"/>
      <c r="R63" s="70"/>
      <c r="S63" s="70"/>
      <c r="T63" s="70"/>
      <c r="U63" s="70"/>
      <c r="V63" s="77">
        <f t="shared" si="0"/>
        <v>45852</v>
      </c>
      <c r="W63" s="70"/>
      <c r="X63" s="70" t="str">
        <f t="shared" si="1"/>
        <v>2025-RC-028-839939R1</v>
      </c>
      <c r="Y63" s="70"/>
      <c r="Z63" s="70"/>
      <c r="AA63" s="70"/>
      <c r="AB63" s="70" t="s">
        <v>8342</v>
      </c>
      <c r="AC63" s="70" t="s">
        <v>8343</v>
      </c>
      <c r="AD63" s="70"/>
      <c r="AE63" s="70"/>
      <c r="AF63" s="70"/>
      <c r="AG63" s="70"/>
    </row>
    <row r="64" spans="1:33" x14ac:dyDescent="0.25">
      <c r="A64" s="88" t="s">
        <v>8344</v>
      </c>
      <c r="B64" s="70" t="s">
        <v>8345</v>
      </c>
      <c r="C64" s="76">
        <v>6.125</v>
      </c>
      <c r="D64" s="39" t="s">
        <v>7311</v>
      </c>
      <c r="E64" s="67">
        <v>537077</v>
      </c>
      <c r="F64" s="77">
        <v>45851</v>
      </c>
      <c r="G64" s="67" t="s">
        <v>7312</v>
      </c>
      <c r="H64" s="70"/>
      <c r="I64" s="70"/>
      <c r="J64" s="70" t="s">
        <v>8357</v>
      </c>
      <c r="K64" s="70"/>
      <c r="L64" s="70"/>
      <c r="M64" s="70"/>
      <c r="N64" s="70"/>
      <c r="O64" s="70"/>
      <c r="P64" s="70"/>
      <c r="Q64" s="70"/>
      <c r="R64" s="70"/>
      <c r="S64" s="70"/>
      <c r="T64" s="70"/>
      <c r="U64" s="70"/>
      <c r="V64" s="77">
        <f t="shared" si="0"/>
        <v>45852</v>
      </c>
      <c r="W64" s="70"/>
      <c r="X64" s="70" t="str">
        <f t="shared" si="1"/>
        <v>2025-RC-029-839007R1</v>
      </c>
      <c r="Y64" s="70"/>
      <c r="Z64" s="70"/>
      <c r="AA64" s="70"/>
      <c r="AB64" s="70" t="s">
        <v>8349</v>
      </c>
      <c r="AC64" s="70" t="s">
        <v>8351</v>
      </c>
      <c r="AD64" s="70" t="s">
        <v>8352</v>
      </c>
      <c r="AE64" s="70"/>
      <c r="AF64" s="70"/>
      <c r="AG64" s="70"/>
    </row>
    <row r="65" spans="1:33" x14ac:dyDescent="0.25">
      <c r="A65" s="88" t="s">
        <v>8346</v>
      </c>
      <c r="B65" s="70" t="s">
        <v>8347</v>
      </c>
      <c r="C65" s="76">
        <v>6.125</v>
      </c>
      <c r="D65" s="39" t="s">
        <v>7311</v>
      </c>
      <c r="E65" s="67">
        <v>537077</v>
      </c>
      <c r="F65" s="77">
        <v>45851</v>
      </c>
      <c r="G65" s="67" t="s">
        <v>7312</v>
      </c>
      <c r="H65" s="67"/>
      <c r="I65" s="67"/>
      <c r="J65" s="70" t="s">
        <v>268</v>
      </c>
      <c r="K65" s="70">
        <v>550</v>
      </c>
      <c r="L65" s="70"/>
      <c r="M65" s="70"/>
      <c r="N65" s="70"/>
      <c r="O65" s="70"/>
      <c r="P65" s="70"/>
      <c r="Q65" s="70"/>
      <c r="R65" s="70"/>
      <c r="S65" s="70"/>
      <c r="T65" s="70"/>
      <c r="U65" s="70"/>
      <c r="V65" s="77">
        <f t="shared" si="0"/>
        <v>45852</v>
      </c>
      <c r="W65" s="70"/>
      <c r="X65" s="70" t="str">
        <f t="shared" si="1"/>
        <v>2025-RC-030-839774R</v>
      </c>
      <c r="Y65" s="70"/>
      <c r="Z65" s="70"/>
      <c r="AA65" s="70"/>
      <c r="AB65" s="70" t="s">
        <v>8348</v>
      </c>
      <c r="AC65" s="70" t="s">
        <v>8350</v>
      </c>
      <c r="AD65" s="70" t="s">
        <v>8352</v>
      </c>
      <c r="AE65" s="70"/>
      <c r="AF65" s="70"/>
      <c r="AG65" s="70"/>
    </row>
    <row r="66" spans="1:33" x14ac:dyDescent="0.25">
      <c r="A66" s="88" t="s">
        <v>8365</v>
      </c>
      <c r="B66" s="70" t="s">
        <v>8364</v>
      </c>
      <c r="C66" s="76" t="s">
        <v>3382</v>
      </c>
      <c r="D66" s="39" t="s">
        <v>7322</v>
      </c>
      <c r="E66" s="67">
        <v>537077</v>
      </c>
      <c r="F66" s="77">
        <v>45851</v>
      </c>
      <c r="G66" s="67" t="s">
        <v>7312</v>
      </c>
      <c r="H66" s="70"/>
      <c r="I66" s="70"/>
      <c r="J66" s="70" t="s">
        <v>268</v>
      </c>
      <c r="K66" s="70">
        <v>550</v>
      </c>
      <c r="L66" s="70"/>
      <c r="M66" s="70"/>
      <c r="N66" s="70"/>
      <c r="O66" s="70"/>
      <c r="P66" s="70"/>
      <c r="Q66" s="70"/>
      <c r="R66" s="70"/>
      <c r="S66" s="70"/>
      <c r="T66" s="70"/>
      <c r="U66" s="70"/>
      <c r="V66" s="77">
        <f t="shared" si="0"/>
        <v>45852</v>
      </c>
      <c r="W66" s="88"/>
      <c r="X66" s="70" t="str">
        <f t="shared" si="1"/>
        <v>2025-RC-031-839848R</v>
      </c>
      <c r="Y66" s="88"/>
      <c r="Z66" s="70"/>
      <c r="AA66" s="70"/>
      <c r="AB66" s="70" t="s">
        <v>8460</v>
      </c>
      <c r="AC66" s="70" t="s">
        <v>8584</v>
      </c>
      <c r="AD66" s="70"/>
      <c r="AE66" s="70"/>
      <c r="AF66" s="70"/>
      <c r="AG66" s="70"/>
    </row>
    <row r="67" spans="1:33" x14ac:dyDescent="0.25">
      <c r="A67" s="88" t="s">
        <v>8379</v>
      </c>
      <c r="B67" s="70" t="s">
        <v>8378</v>
      </c>
      <c r="C67" s="76" t="s">
        <v>3382</v>
      </c>
      <c r="D67" s="39" t="s">
        <v>7322</v>
      </c>
      <c r="E67" s="67">
        <v>537077</v>
      </c>
      <c r="F67" s="77">
        <v>45860</v>
      </c>
      <c r="G67" s="67" t="s">
        <v>7312</v>
      </c>
      <c r="H67" s="67"/>
      <c r="I67" s="67"/>
      <c r="J67" s="93" t="s">
        <v>506</v>
      </c>
      <c r="K67" s="70">
        <v>500</v>
      </c>
      <c r="L67" s="70"/>
      <c r="M67" s="70"/>
      <c r="N67" s="70"/>
      <c r="O67" s="70"/>
      <c r="P67" s="70"/>
      <c r="Q67" s="70"/>
      <c r="R67" s="70"/>
      <c r="S67" s="70"/>
      <c r="T67" s="70"/>
      <c r="U67" s="70"/>
      <c r="V67" s="77">
        <f t="shared" si="0"/>
        <v>45861</v>
      </c>
      <c r="W67" s="70"/>
      <c r="X67" s="70" t="str">
        <f t="shared" si="1"/>
        <v>2025-RC-032-839850R4</v>
      </c>
      <c r="Y67" s="70"/>
      <c r="Z67" s="70"/>
      <c r="AA67" s="70"/>
      <c r="AB67" s="70" t="s">
        <v>8534</v>
      </c>
      <c r="AC67" s="70" t="s">
        <v>8632</v>
      </c>
      <c r="AD67" s="70"/>
      <c r="AE67" s="70"/>
      <c r="AF67" s="70"/>
      <c r="AG67" s="70"/>
    </row>
    <row r="68" spans="1:33" x14ac:dyDescent="0.25">
      <c r="A68" s="88" t="s">
        <v>8380</v>
      </c>
      <c r="B68" s="70">
        <v>840055</v>
      </c>
      <c r="C68" s="76" t="s">
        <v>3382</v>
      </c>
      <c r="D68" s="39" t="s">
        <v>7322</v>
      </c>
      <c r="E68" s="67">
        <v>537077</v>
      </c>
      <c r="F68" s="77">
        <v>45860</v>
      </c>
      <c r="G68" s="67" t="s">
        <v>7312</v>
      </c>
      <c r="H68" s="70"/>
      <c r="I68" s="70"/>
      <c r="J68" s="93" t="s">
        <v>506</v>
      </c>
      <c r="K68" s="70">
        <v>500</v>
      </c>
      <c r="L68" s="70"/>
      <c r="M68" s="70"/>
      <c r="N68" s="70"/>
      <c r="O68" s="70"/>
      <c r="P68" s="70"/>
      <c r="Q68" s="70"/>
      <c r="R68" s="70"/>
      <c r="S68" s="70"/>
      <c r="T68" s="70"/>
      <c r="U68" s="70"/>
      <c r="V68" s="77">
        <f t="shared" si="0"/>
        <v>45861</v>
      </c>
      <c r="W68" s="70"/>
      <c r="X68" s="70" t="str">
        <f t="shared" si="1"/>
        <v>2025-RC-033-840055</v>
      </c>
      <c r="Y68" s="70"/>
      <c r="Z68" s="70"/>
      <c r="AA68" s="70"/>
      <c r="AB68" s="111" t="s">
        <v>8535</v>
      </c>
      <c r="AC68" s="70" t="s">
        <v>8633</v>
      </c>
      <c r="AD68" s="70"/>
      <c r="AE68" s="70"/>
      <c r="AF68" s="70"/>
      <c r="AG68" s="70"/>
    </row>
    <row r="69" spans="1:33" x14ac:dyDescent="0.25">
      <c r="A69" s="88" t="s">
        <v>8382</v>
      </c>
      <c r="B69" s="70" t="s">
        <v>8381</v>
      </c>
      <c r="C69" s="76" t="s">
        <v>3382</v>
      </c>
      <c r="D69" s="39" t="s">
        <v>7322</v>
      </c>
      <c r="E69" s="67">
        <v>537077</v>
      </c>
      <c r="F69" s="77">
        <v>45860</v>
      </c>
      <c r="G69" s="67" t="s">
        <v>7312</v>
      </c>
      <c r="H69" s="67"/>
      <c r="I69" s="67"/>
      <c r="J69" s="70" t="s">
        <v>268</v>
      </c>
      <c r="K69" s="70">
        <v>550</v>
      </c>
      <c r="L69" s="70"/>
      <c r="M69" s="70"/>
      <c r="N69" s="70"/>
      <c r="O69" s="70"/>
      <c r="P69" s="70"/>
      <c r="Q69" s="70"/>
      <c r="R69" s="70"/>
      <c r="S69" s="70"/>
      <c r="T69" s="70"/>
      <c r="U69" s="70"/>
      <c r="V69" s="77">
        <f t="shared" si="0"/>
        <v>45861</v>
      </c>
      <c r="W69" s="70"/>
      <c r="X69" s="70" t="str">
        <f t="shared" si="1"/>
        <v>2025-RC-034-839795R5</v>
      </c>
      <c r="Y69" s="70"/>
      <c r="Z69" s="70"/>
      <c r="AA69" s="70"/>
      <c r="AB69" s="70" t="s">
        <v>8466</v>
      </c>
      <c r="AC69" s="70" t="s">
        <v>8467</v>
      </c>
      <c r="AD69" s="70"/>
      <c r="AE69" s="70"/>
      <c r="AF69" s="70"/>
      <c r="AG69" s="70"/>
    </row>
    <row r="70" spans="1:33" x14ac:dyDescent="0.25">
      <c r="A70" s="88" t="s">
        <v>8504</v>
      </c>
      <c r="B70" s="14">
        <v>840024</v>
      </c>
      <c r="C70" s="76" t="s">
        <v>3382</v>
      </c>
      <c r="D70" s="39" t="s">
        <v>7322</v>
      </c>
      <c r="E70" s="67">
        <v>537077</v>
      </c>
      <c r="F70" s="77">
        <v>45881</v>
      </c>
      <c r="G70" s="67" t="s">
        <v>7312</v>
      </c>
      <c r="H70" s="70"/>
      <c r="I70" s="70"/>
      <c r="J70" s="93" t="s">
        <v>506</v>
      </c>
      <c r="K70" s="70">
        <v>500</v>
      </c>
      <c r="L70" s="70"/>
      <c r="M70" s="70"/>
      <c r="N70" s="70"/>
      <c r="O70" s="70"/>
      <c r="P70" s="70"/>
      <c r="Q70" s="70"/>
      <c r="R70" s="70"/>
      <c r="S70" s="70"/>
      <c r="T70" s="70"/>
      <c r="U70" s="70"/>
      <c r="V70" s="77">
        <f t="shared" si="0"/>
        <v>45882</v>
      </c>
      <c r="W70" s="70"/>
      <c r="X70" s="70" t="str">
        <f t="shared" si="1"/>
        <v>2025-RC-035-840024</v>
      </c>
      <c r="Y70" s="70"/>
      <c r="Z70" s="70"/>
      <c r="AA70" s="70"/>
      <c r="AB70" s="70" t="s">
        <v>8558</v>
      </c>
      <c r="AC70" s="70" t="s">
        <v>8634</v>
      </c>
      <c r="AD70" s="70"/>
      <c r="AE70" s="70"/>
      <c r="AF70" s="70"/>
      <c r="AG70" s="70"/>
    </row>
    <row r="71" spans="1:33" x14ac:dyDescent="0.25">
      <c r="A71" s="88" t="s">
        <v>8505</v>
      </c>
      <c r="B71" s="14" t="s">
        <v>8502</v>
      </c>
      <c r="C71" s="76">
        <v>6.125</v>
      </c>
      <c r="D71" s="39" t="s">
        <v>7311</v>
      </c>
      <c r="E71" s="67">
        <v>761502</v>
      </c>
      <c r="F71" s="77">
        <v>45881</v>
      </c>
      <c r="G71" s="67" t="s">
        <v>7312</v>
      </c>
      <c r="H71" s="67"/>
      <c r="I71" s="67"/>
      <c r="J71" s="70" t="s">
        <v>268</v>
      </c>
      <c r="K71" s="70">
        <v>550</v>
      </c>
      <c r="L71" s="70"/>
      <c r="M71" s="70"/>
      <c r="N71" s="70"/>
      <c r="O71" s="70"/>
      <c r="P71" s="70"/>
      <c r="Q71" s="70"/>
      <c r="R71" s="70"/>
      <c r="S71" s="70"/>
      <c r="T71" s="70"/>
      <c r="U71" s="70"/>
      <c r="V71" s="77">
        <f t="shared" si="0"/>
        <v>45882</v>
      </c>
      <c r="W71" s="70"/>
      <c r="X71" s="70" t="str">
        <f t="shared" si="1"/>
        <v>2025-RC-036-838754R1</v>
      </c>
      <c r="Y71" s="70"/>
      <c r="Z71" s="70"/>
      <c r="AA71" s="70"/>
      <c r="AB71" s="70" t="s">
        <v>8559</v>
      </c>
      <c r="AC71" s="70" t="s">
        <v>8635</v>
      </c>
      <c r="AD71" s="70"/>
      <c r="AE71" s="70"/>
      <c r="AF71" s="70"/>
      <c r="AG71" s="70"/>
    </row>
    <row r="72" spans="1:33" x14ac:dyDescent="0.25">
      <c r="A72" s="88" t="s">
        <v>8506</v>
      </c>
      <c r="B72" s="14" t="s">
        <v>8503</v>
      </c>
      <c r="C72" s="76" t="s">
        <v>3382</v>
      </c>
      <c r="D72" s="39" t="s">
        <v>7322</v>
      </c>
      <c r="E72" s="67">
        <v>537077</v>
      </c>
      <c r="F72" s="77">
        <v>45881</v>
      </c>
      <c r="G72" s="67" t="s">
        <v>7312</v>
      </c>
      <c r="H72" s="70"/>
      <c r="I72" s="70"/>
      <c r="J72" s="70" t="s">
        <v>268</v>
      </c>
      <c r="K72" s="70">
        <v>550</v>
      </c>
      <c r="L72" s="70"/>
      <c r="M72" s="70"/>
      <c r="N72" s="70"/>
      <c r="O72" s="70"/>
      <c r="P72" s="70"/>
      <c r="Q72" s="70"/>
      <c r="R72" s="70"/>
      <c r="S72" s="70"/>
      <c r="T72" s="70"/>
      <c r="U72" s="70"/>
      <c r="V72" s="77">
        <f t="shared" si="0"/>
        <v>45882</v>
      </c>
      <c r="W72" s="70"/>
      <c r="X72" s="70" t="str">
        <f t="shared" si="1"/>
        <v>2025-RC-037-839795R6</v>
      </c>
      <c r="Y72" s="70"/>
      <c r="Z72" s="70"/>
      <c r="AA72" s="70"/>
      <c r="AB72" s="70" t="s">
        <v>8560</v>
      </c>
      <c r="AC72" s="70" t="s">
        <v>8636</v>
      </c>
      <c r="AD72" s="70"/>
      <c r="AE72" s="70"/>
      <c r="AF72" s="70"/>
      <c r="AG72" s="70"/>
    </row>
    <row r="73" spans="1:33" x14ac:dyDescent="0.25">
      <c r="A73" s="88" t="s">
        <v>8589</v>
      </c>
      <c r="B73" s="70" t="s">
        <v>8592</v>
      </c>
      <c r="C73" s="76" t="s">
        <v>3382</v>
      </c>
      <c r="D73" s="39" t="s">
        <v>7322</v>
      </c>
      <c r="E73" s="67">
        <v>537077</v>
      </c>
      <c r="F73" s="77">
        <v>45893</v>
      </c>
      <c r="G73" s="67" t="s">
        <v>7312</v>
      </c>
      <c r="H73" s="67"/>
      <c r="I73" s="67"/>
      <c r="J73" s="70" t="s">
        <v>268</v>
      </c>
      <c r="K73" s="70">
        <v>550</v>
      </c>
      <c r="L73" s="70"/>
      <c r="M73" s="70"/>
      <c r="N73" s="70"/>
      <c r="O73" s="70"/>
      <c r="P73" s="70"/>
      <c r="Q73" s="70"/>
      <c r="R73" s="70"/>
      <c r="S73" s="70"/>
      <c r="T73" s="70"/>
      <c r="U73" s="70"/>
      <c r="V73" s="77">
        <f t="shared" si="0"/>
        <v>45894</v>
      </c>
      <c r="W73" s="70"/>
      <c r="X73" s="70" t="str">
        <f t="shared" si="1"/>
        <v>2025-RC-038-839848R1</v>
      </c>
      <c r="Y73" s="70"/>
      <c r="Z73" s="70"/>
      <c r="AA73" s="70"/>
      <c r="AB73" s="70" t="s">
        <v>8639</v>
      </c>
      <c r="AC73" s="70" t="s">
        <v>8638</v>
      </c>
      <c r="AD73" s="70"/>
      <c r="AE73" s="70"/>
      <c r="AF73" s="70"/>
      <c r="AG73" s="70"/>
    </row>
    <row r="74" spans="1:33" x14ac:dyDescent="0.25">
      <c r="A74" s="88" t="s">
        <v>8590</v>
      </c>
      <c r="B74" s="70">
        <v>840079</v>
      </c>
      <c r="C74" s="76" t="s">
        <v>3382</v>
      </c>
      <c r="D74" s="39" t="s">
        <v>7322</v>
      </c>
      <c r="E74" s="67">
        <v>537077</v>
      </c>
      <c r="F74" s="77">
        <v>45893</v>
      </c>
      <c r="G74" s="67" t="s">
        <v>7312</v>
      </c>
      <c r="H74" s="70"/>
      <c r="I74" s="70"/>
      <c r="J74" s="70" t="s">
        <v>268</v>
      </c>
      <c r="K74" s="70">
        <v>550</v>
      </c>
      <c r="L74" s="70"/>
      <c r="M74" s="70"/>
      <c r="N74" s="70"/>
      <c r="O74" s="70"/>
      <c r="P74" s="70"/>
      <c r="Q74" s="70"/>
      <c r="R74" s="70"/>
      <c r="S74" s="70"/>
      <c r="T74" s="70"/>
      <c r="U74" s="70"/>
      <c r="V74" s="77">
        <f t="shared" si="0"/>
        <v>45894</v>
      </c>
      <c r="W74" s="70"/>
      <c r="X74" s="70" t="str">
        <f t="shared" si="1"/>
        <v>2025-RC-039-840079</v>
      </c>
      <c r="Y74" s="70"/>
      <c r="Z74" s="70"/>
      <c r="AA74" s="70"/>
      <c r="AB74" s="70" t="s">
        <v>8640</v>
      </c>
      <c r="AC74" s="70" t="s">
        <v>8641</v>
      </c>
      <c r="AD74" s="70"/>
      <c r="AE74" s="70"/>
      <c r="AF74" s="70"/>
      <c r="AG74" s="70"/>
    </row>
    <row r="75" spans="1:33" x14ac:dyDescent="0.25">
      <c r="A75" s="88" t="s">
        <v>8591</v>
      </c>
      <c r="B75" s="70">
        <v>840091</v>
      </c>
      <c r="C75" s="76" t="s">
        <v>3382</v>
      </c>
      <c r="D75" s="39" t="s">
        <v>7322</v>
      </c>
      <c r="E75" s="67">
        <v>537077</v>
      </c>
      <c r="F75" s="77">
        <v>45893</v>
      </c>
      <c r="G75" s="67" t="s">
        <v>7312</v>
      </c>
      <c r="H75" s="67"/>
      <c r="I75" s="67"/>
      <c r="J75" s="70" t="s">
        <v>268</v>
      </c>
      <c r="K75" s="70">
        <v>550</v>
      </c>
      <c r="L75" s="70"/>
      <c r="M75" s="70"/>
      <c r="N75" s="70"/>
      <c r="O75" s="70"/>
      <c r="P75" s="70"/>
      <c r="Q75" s="70"/>
      <c r="R75" s="70"/>
      <c r="S75" s="70"/>
      <c r="T75" s="70"/>
      <c r="U75" s="70"/>
      <c r="V75" s="77">
        <f t="shared" si="0"/>
        <v>45894</v>
      </c>
      <c r="W75" s="70"/>
      <c r="X75" s="70" t="str">
        <f t="shared" si="1"/>
        <v>2025-RC-040-840091</v>
      </c>
      <c r="Y75" s="70"/>
      <c r="Z75" s="70"/>
      <c r="AA75" s="70"/>
      <c r="AB75" s="70" t="s">
        <v>8642</v>
      </c>
      <c r="AC75" s="70" t="s">
        <v>8643</v>
      </c>
      <c r="AD75" s="70"/>
      <c r="AE75" s="70"/>
      <c r="AF75" s="70"/>
      <c r="AG75" s="70"/>
    </row>
    <row r="76" spans="1:33" x14ac:dyDescent="0.25">
      <c r="A76" s="88" t="s">
        <v>8674</v>
      </c>
      <c r="B76" s="70" t="s">
        <v>8673</v>
      </c>
      <c r="C76" s="76" t="s">
        <v>3382</v>
      </c>
      <c r="D76" s="39" t="s">
        <v>7322</v>
      </c>
      <c r="E76" s="67">
        <v>537077</v>
      </c>
      <c r="F76" s="77">
        <v>45908</v>
      </c>
      <c r="G76" s="67" t="s">
        <v>7312</v>
      </c>
      <c r="H76" s="70"/>
      <c r="I76" s="70"/>
      <c r="J76" s="70" t="s">
        <v>268</v>
      </c>
      <c r="K76" s="70">
        <v>550</v>
      </c>
      <c r="L76" s="70"/>
      <c r="M76" s="70"/>
      <c r="N76" s="70"/>
      <c r="O76" s="70"/>
      <c r="P76" s="70"/>
      <c r="Q76" s="70"/>
      <c r="R76" s="70"/>
      <c r="S76" s="70"/>
      <c r="T76" s="70"/>
      <c r="U76" s="70"/>
      <c r="V76" s="77">
        <v>45908</v>
      </c>
      <c r="W76" s="70"/>
      <c r="X76" s="70" t="str">
        <f>A76&amp;"-"&amp;B76</f>
        <v>2025-RC-041-839795R7</v>
      </c>
      <c r="Y76" s="70"/>
      <c r="Z76" s="70"/>
      <c r="AA76" s="70"/>
      <c r="AB76" s="70" t="s">
        <v>8689</v>
      </c>
      <c r="AC76" s="70" t="s">
        <v>8690</v>
      </c>
      <c r="AD76" s="70"/>
      <c r="AE76" s="70"/>
      <c r="AF76" s="70"/>
      <c r="AG76" s="70"/>
    </row>
    <row r="77" spans="1:33" x14ac:dyDescent="0.25">
      <c r="A77" s="88" t="s">
        <v>8691</v>
      </c>
      <c r="B77" s="70" t="s">
        <v>8692</v>
      </c>
      <c r="C77" s="76" t="s">
        <v>3382</v>
      </c>
      <c r="D77" s="39" t="s">
        <v>7322</v>
      </c>
      <c r="E77" s="67">
        <v>537077</v>
      </c>
      <c r="F77" s="77">
        <v>45911</v>
      </c>
      <c r="G77" s="67" t="s">
        <v>7312</v>
      </c>
      <c r="H77" s="67"/>
      <c r="I77" s="67"/>
      <c r="J77" s="70" t="s">
        <v>268</v>
      </c>
      <c r="K77" s="70">
        <v>550</v>
      </c>
      <c r="L77" s="70"/>
      <c r="M77" s="70"/>
      <c r="N77" s="70"/>
      <c r="O77" s="70"/>
      <c r="P77" s="70"/>
      <c r="Q77" s="70"/>
      <c r="R77" s="70"/>
      <c r="S77" s="70"/>
      <c r="T77" s="70"/>
      <c r="U77" s="70"/>
      <c r="V77" s="77">
        <v>45911</v>
      </c>
      <c r="W77" s="70"/>
      <c r="X77" s="70" t="str">
        <f t="shared" si="1"/>
        <v>2025-RC-042-839848R2</v>
      </c>
      <c r="Y77" s="70"/>
      <c r="Z77" s="70"/>
      <c r="AA77" s="70"/>
      <c r="AB77" s="70" t="s">
        <v>8693</v>
      </c>
      <c r="AC77" s="70" t="s">
        <v>8694</v>
      </c>
      <c r="AD77" s="70"/>
      <c r="AE77" s="70"/>
      <c r="AF77" s="70"/>
      <c r="AG77" s="70"/>
    </row>
    <row r="78" spans="1:33" x14ac:dyDescent="0.25">
      <c r="A78" s="88" t="s">
        <v>8709</v>
      </c>
      <c r="B78" s="70" t="s">
        <v>8708</v>
      </c>
      <c r="C78" s="76" t="s">
        <v>3382</v>
      </c>
      <c r="D78" s="39" t="s">
        <v>7322</v>
      </c>
      <c r="E78" s="67">
        <v>537077</v>
      </c>
      <c r="F78" s="77">
        <v>45915</v>
      </c>
      <c r="G78" s="67" t="s">
        <v>7312</v>
      </c>
      <c r="H78" s="70"/>
      <c r="I78" s="70"/>
      <c r="J78" s="70" t="s">
        <v>268</v>
      </c>
      <c r="K78" s="70">
        <v>550</v>
      </c>
      <c r="L78" s="70"/>
      <c r="M78" s="70"/>
      <c r="N78" s="70"/>
      <c r="O78" s="70"/>
      <c r="P78" s="70"/>
      <c r="Q78" s="70"/>
      <c r="R78" s="70"/>
      <c r="S78" s="70"/>
      <c r="T78" s="70"/>
      <c r="U78" s="70"/>
      <c r="V78" s="77">
        <v>45917</v>
      </c>
      <c r="W78" s="70"/>
      <c r="X78" s="70" t="s">
        <v>8743</v>
      </c>
      <c r="Y78" s="70"/>
      <c r="Z78" s="70"/>
      <c r="AA78" s="70"/>
      <c r="AB78" s="70" t="s">
        <v>8744</v>
      </c>
      <c r="AC78" s="70" t="s">
        <v>8745</v>
      </c>
      <c r="AD78" s="70"/>
      <c r="AE78" s="70"/>
      <c r="AF78" s="70"/>
      <c r="AG78" s="70"/>
    </row>
    <row r="79" spans="1:33" x14ac:dyDescent="0.25">
      <c r="A79" s="88" t="s">
        <v>8798</v>
      </c>
      <c r="B79" s="70">
        <v>840138</v>
      </c>
      <c r="C79" s="76" t="s">
        <v>3382</v>
      </c>
      <c r="D79" s="39" t="s">
        <v>7322</v>
      </c>
      <c r="E79" s="67">
        <v>537077</v>
      </c>
      <c r="F79" s="77">
        <v>45930</v>
      </c>
      <c r="G79" s="67" t="s">
        <v>7312</v>
      </c>
      <c r="H79" s="67"/>
      <c r="I79" s="67"/>
      <c r="J79" s="70" t="s">
        <v>268</v>
      </c>
      <c r="K79" s="70">
        <v>550</v>
      </c>
      <c r="L79" s="70"/>
      <c r="M79" s="70"/>
      <c r="N79" s="70"/>
      <c r="O79" s="70"/>
      <c r="P79" s="70"/>
      <c r="Q79" s="70"/>
      <c r="R79" s="70"/>
      <c r="S79" s="70"/>
      <c r="T79" s="70"/>
      <c r="U79" s="70"/>
      <c r="V79" s="77">
        <v>45932</v>
      </c>
      <c r="W79" s="70"/>
      <c r="X79" s="70" t="str">
        <f t="shared" si="1"/>
        <v>2025-RC-044-840138</v>
      </c>
      <c r="Y79" s="70"/>
      <c r="Z79" s="70"/>
      <c r="AA79" s="70"/>
      <c r="AB79" s="70" t="s">
        <v>8940</v>
      </c>
      <c r="AC79" s="70" t="s">
        <v>8941</v>
      </c>
      <c r="AD79" s="70"/>
      <c r="AE79" s="70"/>
      <c r="AF79" s="70"/>
      <c r="AG79" s="70"/>
    </row>
    <row r="80" spans="1:33" x14ac:dyDescent="0.25">
      <c r="A80" s="88" t="s">
        <v>8908</v>
      </c>
      <c r="B80" s="70" t="s">
        <v>8909</v>
      </c>
      <c r="C80" s="76">
        <v>6</v>
      </c>
      <c r="D80" s="39" t="s">
        <v>7317</v>
      </c>
      <c r="E80" s="67">
        <v>537077</v>
      </c>
      <c r="F80" s="77">
        <v>45949</v>
      </c>
      <c r="G80" s="67" t="s">
        <v>7312</v>
      </c>
      <c r="H80" s="70"/>
      <c r="I80" s="70"/>
      <c r="J80" s="70" t="s">
        <v>268</v>
      </c>
      <c r="K80" s="70">
        <v>550</v>
      </c>
      <c r="L80" s="70"/>
      <c r="M80" s="70"/>
      <c r="N80" s="70"/>
      <c r="O80" s="70"/>
      <c r="P80" s="70"/>
      <c r="Q80" s="70"/>
      <c r="R80" s="70"/>
      <c r="S80" s="70"/>
      <c r="T80" s="70"/>
      <c r="U80" s="70"/>
      <c r="V80" s="77">
        <v>45950</v>
      </c>
      <c r="W80" s="70"/>
      <c r="X80" s="70" t="str">
        <f t="shared" si="1"/>
        <v>2025-RC-045-837072R2</v>
      </c>
      <c r="Y80" s="70"/>
      <c r="Z80" s="70"/>
      <c r="AA80" s="70"/>
      <c r="AB80" s="70" t="s">
        <v>8966</v>
      </c>
      <c r="AC80" s="70" t="s">
        <v>8967</v>
      </c>
      <c r="AD80" s="70"/>
      <c r="AE80" s="70"/>
      <c r="AF80" s="70"/>
      <c r="AG80" s="70"/>
    </row>
    <row r="81" spans="1:33" x14ac:dyDescent="0.25">
      <c r="A81" s="88" t="s">
        <v>8935</v>
      </c>
      <c r="B81" s="70" t="s">
        <v>8934</v>
      </c>
      <c r="C81" s="76" t="s">
        <v>3382</v>
      </c>
      <c r="D81" s="39" t="s">
        <v>7322</v>
      </c>
      <c r="E81" s="67">
        <v>537077</v>
      </c>
      <c r="F81" s="77">
        <v>45952</v>
      </c>
      <c r="G81" s="67" t="s">
        <v>7312</v>
      </c>
      <c r="H81" s="67"/>
      <c r="I81" s="67"/>
      <c r="J81" s="93" t="s">
        <v>506</v>
      </c>
      <c r="K81" s="70">
        <v>500</v>
      </c>
      <c r="L81" s="70"/>
      <c r="M81" s="70"/>
      <c r="N81" s="70"/>
      <c r="O81" s="70"/>
      <c r="P81" s="70"/>
      <c r="Q81" s="70"/>
      <c r="R81" s="70"/>
      <c r="S81" s="70"/>
      <c r="T81" s="70"/>
      <c r="U81" s="70"/>
      <c r="V81" s="77">
        <v>45952</v>
      </c>
      <c r="W81" s="70"/>
      <c r="X81" s="70" t="str">
        <f t="shared" si="1"/>
        <v>2025-RC-046-840079R2</v>
      </c>
      <c r="Y81" s="70"/>
      <c r="Z81" s="70"/>
      <c r="AA81" s="70"/>
      <c r="AB81" s="70" t="s">
        <v>8969</v>
      </c>
      <c r="AC81" s="70" t="s">
        <v>8968</v>
      </c>
      <c r="AD81" s="70"/>
      <c r="AE81" s="70"/>
      <c r="AF81" s="70"/>
      <c r="AG81" s="70"/>
    </row>
    <row r="82" spans="1:33" x14ac:dyDescent="0.25">
      <c r="A82" s="88" t="s">
        <v>9052</v>
      </c>
      <c r="B82" s="70" t="s">
        <v>9051</v>
      </c>
      <c r="C82" s="76">
        <v>6.125</v>
      </c>
      <c r="D82" s="39" t="s">
        <v>7311</v>
      </c>
      <c r="E82" s="67">
        <v>761502</v>
      </c>
      <c r="F82" s="77">
        <v>45966</v>
      </c>
      <c r="G82" s="67" t="s">
        <v>7312</v>
      </c>
      <c r="H82" s="70"/>
      <c r="I82" s="70"/>
      <c r="J82" s="93" t="s">
        <v>506</v>
      </c>
      <c r="K82" s="70">
        <v>500</v>
      </c>
      <c r="L82" s="70"/>
      <c r="M82" s="70"/>
      <c r="N82" s="70"/>
      <c r="O82" s="70"/>
      <c r="P82" s="70"/>
      <c r="Q82" s="70"/>
      <c r="R82" s="70"/>
      <c r="S82" s="70"/>
      <c r="T82" s="70"/>
      <c r="U82" s="70"/>
      <c r="V82" s="77">
        <v>45966</v>
      </c>
      <c r="W82" s="70"/>
      <c r="X82" s="70" t="str">
        <f t="shared" si="1"/>
        <v>2025-RC-047-838754R2</v>
      </c>
      <c r="Y82" s="70"/>
      <c r="Z82" s="70"/>
      <c r="AA82" s="70"/>
      <c r="AB82" s="70" t="s">
        <v>9239</v>
      </c>
      <c r="AC82" s="70" t="s">
        <v>9240</v>
      </c>
      <c r="AD82" s="70"/>
      <c r="AE82" s="70"/>
      <c r="AF82" s="70"/>
      <c r="AG82" s="70"/>
    </row>
    <row r="83" spans="1:33" x14ac:dyDescent="0.25">
      <c r="A83" s="88" t="s">
        <v>9075</v>
      </c>
      <c r="B83" s="70" t="s">
        <v>9076</v>
      </c>
      <c r="C83" s="76" t="s">
        <v>3382</v>
      </c>
      <c r="D83" s="39" t="s">
        <v>7322</v>
      </c>
      <c r="E83" s="67">
        <v>537077</v>
      </c>
      <c r="F83" s="77">
        <v>45972</v>
      </c>
      <c r="G83" s="67" t="s">
        <v>7312</v>
      </c>
      <c r="H83" s="67"/>
      <c r="I83" s="67"/>
      <c r="J83" s="70"/>
      <c r="K83" s="70"/>
      <c r="L83" s="70"/>
      <c r="M83" s="70"/>
      <c r="N83" s="70"/>
      <c r="O83" s="70"/>
      <c r="P83" s="70"/>
      <c r="Q83" s="70"/>
      <c r="R83" s="70"/>
      <c r="S83" s="70"/>
      <c r="T83" s="70"/>
      <c r="U83" s="70"/>
      <c r="V83" s="77"/>
      <c r="W83" s="70"/>
      <c r="X83" s="70" t="str">
        <f t="shared" si="1"/>
        <v>2025-RC-048-840138R1</v>
      </c>
      <c r="Y83" s="70"/>
      <c r="Z83" s="70"/>
      <c r="AA83" s="70"/>
      <c r="AB83" s="70"/>
      <c r="AC83" s="70"/>
      <c r="AD83" s="70"/>
      <c r="AE83" s="70"/>
      <c r="AF83" s="70"/>
      <c r="AG83" s="70"/>
    </row>
    <row r="84" spans="1:33" x14ac:dyDescent="0.25">
      <c r="A84" s="88" t="s">
        <v>9197</v>
      </c>
      <c r="B84" s="70" t="s">
        <v>9195</v>
      </c>
      <c r="C84" s="76" t="s">
        <v>3382</v>
      </c>
      <c r="D84" s="39" t="s">
        <v>7322</v>
      </c>
      <c r="E84" s="67">
        <v>537077</v>
      </c>
      <c r="F84" s="77">
        <v>45998</v>
      </c>
      <c r="G84" s="67" t="s">
        <v>7312</v>
      </c>
      <c r="H84" s="70"/>
      <c r="I84" s="70"/>
      <c r="J84" s="70"/>
      <c r="K84" s="70"/>
      <c r="L84" s="70"/>
      <c r="M84" s="70"/>
      <c r="N84" s="70"/>
      <c r="O84" s="70"/>
      <c r="P84" s="70"/>
      <c r="Q84" s="70"/>
      <c r="R84" s="70"/>
      <c r="S84" s="70"/>
      <c r="T84" s="70"/>
      <c r="U84" s="70"/>
      <c r="V84" s="77"/>
      <c r="W84" s="70"/>
      <c r="X84" s="70" t="str">
        <f t="shared" si="1"/>
        <v>2025-RC-049-840091R1</v>
      </c>
      <c r="Y84" s="70"/>
      <c r="Z84" s="70"/>
      <c r="AA84" s="70"/>
      <c r="AB84" s="70"/>
      <c r="AC84" s="70"/>
      <c r="AD84" s="70"/>
      <c r="AE84" s="70"/>
      <c r="AF84" s="70"/>
      <c r="AG84" s="70"/>
    </row>
    <row r="85" spans="1:33" x14ac:dyDescent="0.25">
      <c r="A85" s="88" t="s">
        <v>9198</v>
      </c>
      <c r="B85" s="70" t="s">
        <v>9196</v>
      </c>
      <c r="C85" s="76" t="s">
        <v>3382</v>
      </c>
      <c r="D85" s="39" t="s">
        <v>7322</v>
      </c>
      <c r="E85" s="67">
        <v>537077</v>
      </c>
      <c r="F85" s="77">
        <v>45998</v>
      </c>
      <c r="G85" s="67" t="s">
        <v>7312</v>
      </c>
      <c r="H85" s="67"/>
      <c r="I85" s="67"/>
      <c r="J85" s="70"/>
      <c r="K85" s="70"/>
      <c r="L85" s="70"/>
      <c r="M85" s="70"/>
      <c r="N85" s="70"/>
      <c r="O85" s="70"/>
      <c r="P85" s="70"/>
      <c r="Q85" s="70"/>
      <c r="R85" s="70"/>
      <c r="S85" s="70"/>
      <c r="T85" s="70"/>
      <c r="U85" s="70"/>
      <c r="V85" s="77"/>
      <c r="W85" s="70"/>
      <c r="X85" s="70" t="str">
        <f t="shared" si="1"/>
        <v>2025-RC-050-839795R8</v>
      </c>
      <c r="Y85" s="70"/>
      <c r="Z85" s="70"/>
      <c r="AA85" s="70"/>
      <c r="AB85" s="70"/>
      <c r="AC85" s="70"/>
      <c r="AD85" s="70"/>
      <c r="AE85" s="70"/>
      <c r="AF85" s="70"/>
      <c r="AG85" s="70"/>
    </row>
    <row r="86" spans="1:33" x14ac:dyDescent="0.25">
      <c r="A86" s="88" t="s">
        <v>9465</v>
      </c>
      <c r="B86" s="70" t="s">
        <v>9464</v>
      </c>
      <c r="C86" s="76" t="s">
        <v>3382</v>
      </c>
      <c r="D86" s="39" t="s">
        <v>7322</v>
      </c>
      <c r="E86" s="67">
        <v>537077</v>
      </c>
      <c r="F86" s="77">
        <v>46040</v>
      </c>
      <c r="G86" s="67" t="s">
        <v>7312</v>
      </c>
      <c r="H86" s="70"/>
      <c r="I86" s="70"/>
      <c r="J86" s="70"/>
      <c r="K86" s="70"/>
      <c r="L86" s="70"/>
      <c r="M86" s="70"/>
      <c r="N86" s="70"/>
      <c r="O86" s="70"/>
      <c r="P86" s="70"/>
      <c r="Q86" s="70"/>
      <c r="R86" s="70"/>
      <c r="S86" s="70"/>
      <c r="T86" s="70"/>
      <c r="U86" s="70"/>
      <c r="V86" s="77"/>
      <c r="W86" s="70"/>
      <c r="X86" s="70" t="str">
        <f>A86&amp;"-"&amp;B86</f>
        <v>2026-RC-001-840138R2</v>
      </c>
      <c r="Y86" s="70"/>
      <c r="Z86" s="70"/>
      <c r="AA86" s="70"/>
      <c r="AB86" s="70" t="s">
        <v>9469</v>
      </c>
      <c r="AC86" s="70"/>
      <c r="AD86" s="70"/>
      <c r="AE86" s="70"/>
      <c r="AF86" s="70"/>
      <c r="AG86" s="70"/>
    </row>
    <row r="87" spans="1:33" x14ac:dyDescent="0.25">
      <c r="A87" s="88" t="s">
        <v>9466</v>
      </c>
      <c r="B87" s="70">
        <v>840177</v>
      </c>
      <c r="C87" s="76" t="s">
        <v>3382</v>
      </c>
      <c r="D87" s="39" t="s">
        <v>7322</v>
      </c>
      <c r="E87" s="67">
        <v>537077</v>
      </c>
      <c r="F87" s="77">
        <v>46040</v>
      </c>
      <c r="G87" s="67" t="s">
        <v>7312</v>
      </c>
      <c r="H87" s="67"/>
      <c r="I87" s="67"/>
      <c r="J87" s="70"/>
      <c r="K87" s="70"/>
      <c r="L87" s="70"/>
      <c r="M87" s="70"/>
      <c r="N87" s="70"/>
      <c r="O87" s="70"/>
      <c r="P87" s="70"/>
      <c r="Q87" s="70"/>
      <c r="R87" s="70"/>
      <c r="S87" s="70"/>
      <c r="T87" s="70"/>
      <c r="U87" s="70"/>
      <c r="V87" s="77"/>
      <c r="W87" s="70"/>
      <c r="X87" s="70" t="str">
        <f t="shared" si="1"/>
        <v>2026-RC-002-840177</v>
      </c>
      <c r="Y87" s="70"/>
      <c r="Z87" s="70"/>
      <c r="AA87" s="70"/>
      <c r="AB87" s="70"/>
      <c r="AC87" s="70"/>
      <c r="AD87" s="70"/>
      <c r="AE87" s="70"/>
      <c r="AF87" s="70"/>
      <c r="AG87" s="70"/>
    </row>
    <row r="88" spans="1:33" x14ac:dyDescent="0.25">
      <c r="A88" s="88" t="s">
        <v>9467</v>
      </c>
      <c r="B88" s="70">
        <v>840167</v>
      </c>
      <c r="C88" s="76">
        <v>6</v>
      </c>
      <c r="D88" s="39" t="s">
        <v>7317</v>
      </c>
      <c r="E88" s="67">
        <v>779916</v>
      </c>
      <c r="F88" s="77">
        <v>46040</v>
      </c>
      <c r="G88" s="67" t="s">
        <v>7312</v>
      </c>
      <c r="H88" s="70"/>
      <c r="I88" s="70"/>
      <c r="J88" s="70"/>
      <c r="K88" s="70"/>
      <c r="L88" s="70"/>
      <c r="M88" s="70"/>
      <c r="N88" s="70"/>
      <c r="O88" s="70"/>
      <c r="P88" s="70"/>
      <c r="Q88" s="70"/>
      <c r="R88" s="70"/>
      <c r="S88" s="70"/>
      <c r="T88" s="70"/>
      <c r="U88" s="70"/>
      <c r="V88" s="77"/>
      <c r="W88" s="70"/>
      <c r="X88" s="70" t="str">
        <f t="shared" si="1"/>
        <v>2026-RC-003-840167</v>
      </c>
      <c r="Y88" s="70"/>
      <c r="Z88" s="70"/>
      <c r="AA88" s="70"/>
      <c r="AB88" s="70"/>
      <c r="AC88" s="70"/>
      <c r="AD88" s="70"/>
      <c r="AE88" s="70"/>
      <c r="AF88" s="70"/>
      <c r="AG88" s="70"/>
    </row>
    <row r="89" spans="1:33" x14ac:dyDescent="0.25">
      <c r="A89" s="88" t="s">
        <v>9468</v>
      </c>
      <c r="B89" s="70" t="s">
        <v>9463</v>
      </c>
      <c r="C89" s="76" t="s">
        <v>3382</v>
      </c>
      <c r="D89" s="39" t="s">
        <v>7322</v>
      </c>
      <c r="E89" s="67">
        <v>537077</v>
      </c>
      <c r="F89" s="77">
        <v>46040</v>
      </c>
      <c r="G89" s="67" t="s">
        <v>7312</v>
      </c>
      <c r="H89" s="67"/>
      <c r="I89" s="67"/>
      <c r="J89" s="70"/>
      <c r="K89" s="70"/>
      <c r="L89" s="70"/>
      <c r="M89" s="70"/>
      <c r="N89" s="70"/>
      <c r="O89" s="70"/>
      <c r="P89" s="70"/>
      <c r="Q89" s="70"/>
      <c r="R89" s="70"/>
      <c r="S89" s="70"/>
      <c r="T89" s="70"/>
      <c r="U89" s="70"/>
      <c r="V89" s="77"/>
      <c r="W89" s="70"/>
      <c r="X89" s="70" t="str">
        <f t="shared" si="1"/>
        <v>2026-RC-004-839848R3</v>
      </c>
      <c r="Y89" s="70"/>
      <c r="Z89" s="70"/>
      <c r="AA89" s="70"/>
      <c r="AB89" s="70"/>
      <c r="AC89" s="70"/>
      <c r="AD89" s="70"/>
      <c r="AE89" s="70"/>
      <c r="AF89" s="70"/>
      <c r="AG89" s="70"/>
    </row>
    <row r="90" spans="1:33" x14ac:dyDescent="0.25">
      <c r="A90" s="88"/>
      <c r="B90" s="70"/>
      <c r="C90" s="76"/>
      <c r="D90" s="39"/>
      <c r="E90" s="67"/>
      <c r="F90" s="77"/>
      <c r="G90" s="67"/>
      <c r="H90" s="70"/>
      <c r="I90" s="70"/>
      <c r="J90" s="70"/>
      <c r="K90" s="70"/>
      <c r="L90" s="70"/>
      <c r="M90" s="70"/>
      <c r="N90" s="70"/>
      <c r="O90" s="70"/>
      <c r="P90" s="70"/>
      <c r="Q90" s="70"/>
      <c r="R90" s="70"/>
      <c r="S90" s="70"/>
      <c r="T90" s="70"/>
      <c r="U90" s="70"/>
      <c r="V90" s="77"/>
      <c r="W90" s="70"/>
      <c r="X90" s="70" t="str">
        <f t="shared" si="1"/>
        <v>-</v>
      </c>
      <c r="Y90" s="70"/>
      <c r="Z90" s="70"/>
      <c r="AA90" s="70"/>
      <c r="AB90" s="70"/>
      <c r="AC90" s="70"/>
      <c r="AD90" s="70"/>
      <c r="AE90" s="70"/>
      <c r="AF90" s="70"/>
      <c r="AG90" s="70"/>
    </row>
    <row r="91" spans="1:33" x14ac:dyDescent="0.25">
      <c r="A91" s="88"/>
      <c r="B91" s="70"/>
      <c r="C91" s="76"/>
      <c r="D91" s="39"/>
      <c r="E91" s="67"/>
      <c r="F91" s="77"/>
      <c r="G91" s="67"/>
      <c r="H91" s="67"/>
      <c r="I91" s="67"/>
      <c r="J91" s="70"/>
      <c r="K91" s="70"/>
      <c r="L91" s="70"/>
      <c r="M91" s="70"/>
      <c r="N91" s="70"/>
      <c r="O91" s="70"/>
      <c r="P91" s="70"/>
      <c r="Q91" s="70"/>
      <c r="R91" s="70"/>
      <c r="S91" s="70"/>
      <c r="T91" s="70"/>
      <c r="U91" s="70"/>
      <c r="V91" s="77"/>
      <c r="W91" s="70"/>
      <c r="X91" s="70" t="str">
        <f t="shared" si="1"/>
        <v>-</v>
      </c>
      <c r="Y91" s="70"/>
      <c r="Z91" s="70"/>
      <c r="AA91" s="70"/>
      <c r="AB91" s="70"/>
      <c r="AC91" s="70"/>
      <c r="AD91" s="70"/>
      <c r="AE91" s="70"/>
      <c r="AF91" s="70"/>
      <c r="AG91" s="70"/>
    </row>
    <row r="92" spans="1:33" x14ac:dyDescent="0.25">
      <c r="A92" s="88"/>
      <c r="B92" s="70"/>
      <c r="C92" s="76"/>
      <c r="D92" s="39"/>
      <c r="E92" s="67"/>
      <c r="F92" s="77"/>
      <c r="G92" s="67"/>
      <c r="H92" s="70"/>
      <c r="I92" s="70"/>
      <c r="J92" s="70"/>
      <c r="K92" s="70"/>
      <c r="L92" s="70"/>
      <c r="M92" s="70"/>
      <c r="N92" s="70"/>
      <c r="O92" s="70"/>
      <c r="P92" s="70"/>
      <c r="Q92" s="70"/>
      <c r="R92" s="70"/>
      <c r="S92" s="70"/>
      <c r="T92" s="70"/>
      <c r="U92" s="70"/>
      <c r="V92" s="77"/>
      <c r="W92" s="70"/>
      <c r="X92" s="70"/>
      <c r="Y92" s="70"/>
      <c r="Z92" s="70"/>
      <c r="AA92" s="70"/>
      <c r="AB92" s="70"/>
      <c r="AC92" s="70"/>
      <c r="AD92" s="70"/>
      <c r="AE92" s="70"/>
      <c r="AF92" s="70"/>
      <c r="AG92" s="70"/>
    </row>
    <row r="93" spans="1:33" x14ac:dyDescent="0.25">
      <c r="A93" s="88"/>
      <c r="B93" s="70"/>
      <c r="C93" s="76"/>
      <c r="D93" s="39"/>
      <c r="E93" s="67"/>
      <c r="F93" s="77"/>
      <c r="G93" s="67"/>
      <c r="H93" s="67"/>
      <c r="I93" s="67"/>
      <c r="J93" s="70"/>
      <c r="K93" s="70"/>
      <c r="L93" s="70"/>
      <c r="M93" s="70"/>
      <c r="N93" s="70"/>
      <c r="O93" s="70"/>
      <c r="P93" s="70"/>
      <c r="Q93" s="70"/>
      <c r="R93" s="70"/>
      <c r="S93" s="70"/>
      <c r="T93" s="70"/>
      <c r="U93" s="70"/>
      <c r="V93" s="77"/>
      <c r="W93" s="70"/>
      <c r="X93" s="70"/>
      <c r="Y93" s="70"/>
      <c r="Z93" s="70"/>
      <c r="AA93" s="70"/>
      <c r="AB93" s="70"/>
      <c r="AC93" s="70"/>
      <c r="AD93" s="70"/>
      <c r="AE93" s="70"/>
      <c r="AF93" s="70"/>
      <c r="AG93" s="70"/>
    </row>
    <row r="94" spans="1:33" x14ac:dyDescent="0.25">
      <c r="A94" s="88"/>
      <c r="B94" s="70"/>
      <c r="C94" s="76"/>
      <c r="D94" s="39"/>
      <c r="E94" s="67"/>
      <c r="F94" s="77"/>
      <c r="G94" s="67"/>
      <c r="H94" s="70"/>
      <c r="I94" s="70"/>
      <c r="J94" s="70"/>
      <c r="K94" s="70"/>
      <c r="L94" s="70"/>
      <c r="M94" s="70"/>
      <c r="N94" s="70"/>
      <c r="O94" s="70"/>
      <c r="P94" s="70"/>
      <c r="Q94" s="70"/>
      <c r="R94" s="70"/>
      <c r="S94" s="70"/>
      <c r="T94" s="70"/>
      <c r="U94" s="70"/>
      <c r="V94" s="77"/>
      <c r="W94" s="70"/>
      <c r="X94" s="70"/>
      <c r="Y94" s="70"/>
      <c r="Z94" s="70"/>
      <c r="AA94" s="70"/>
      <c r="AB94" s="70"/>
      <c r="AC94" s="70"/>
      <c r="AD94" s="70"/>
      <c r="AE94" s="70"/>
      <c r="AF94" s="70"/>
      <c r="AG94" s="70"/>
    </row>
    <row r="95" spans="1:33" x14ac:dyDescent="0.25">
      <c r="A95" s="88"/>
      <c r="B95" s="70"/>
      <c r="C95" s="76"/>
      <c r="D95" s="39"/>
      <c r="E95" s="67"/>
      <c r="F95" s="77"/>
      <c r="G95" s="67"/>
      <c r="H95" s="67"/>
      <c r="I95" s="67"/>
      <c r="J95" s="70"/>
      <c r="K95" s="70"/>
      <c r="L95" s="70"/>
      <c r="M95" s="70"/>
      <c r="N95" s="70"/>
      <c r="O95" s="70"/>
      <c r="P95" s="70"/>
      <c r="Q95" s="70"/>
      <c r="R95" s="70"/>
      <c r="S95" s="70"/>
      <c r="T95" s="70"/>
      <c r="U95" s="70"/>
      <c r="V95" s="77"/>
      <c r="W95" s="70"/>
      <c r="X95" s="70"/>
      <c r="Y95" s="70"/>
      <c r="Z95" s="70"/>
      <c r="AA95" s="70"/>
      <c r="AB95" s="70"/>
      <c r="AC95" s="70"/>
      <c r="AD95" s="70"/>
      <c r="AE95" s="70"/>
      <c r="AF95" s="70"/>
      <c r="AG95" s="70"/>
    </row>
    <row r="96" spans="1:33" x14ac:dyDescent="0.25">
      <c r="A96" s="88"/>
      <c r="B96" s="70"/>
      <c r="C96" s="76"/>
      <c r="D96" s="39"/>
      <c r="E96" s="67"/>
      <c r="F96" s="77"/>
      <c r="G96" s="67"/>
      <c r="H96" s="70"/>
      <c r="I96" s="70"/>
      <c r="J96" s="70"/>
      <c r="K96" s="70"/>
      <c r="L96" s="70"/>
      <c r="M96" s="70"/>
      <c r="N96" s="70"/>
      <c r="O96" s="70"/>
      <c r="P96" s="70"/>
      <c r="Q96" s="70"/>
      <c r="R96" s="70"/>
      <c r="S96" s="70"/>
      <c r="T96" s="70"/>
      <c r="U96" s="70"/>
      <c r="V96" s="77"/>
      <c r="W96" s="70"/>
      <c r="X96" s="70"/>
      <c r="Y96" s="70"/>
      <c r="Z96" s="70"/>
      <c r="AA96" s="70"/>
      <c r="AB96" s="70"/>
      <c r="AC96" s="70"/>
      <c r="AD96" s="70"/>
      <c r="AE96" s="70"/>
      <c r="AF96" s="70"/>
      <c r="AG96" s="70"/>
    </row>
    <row r="97" spans="1:33" x14ac:dyDescent="0.25">
      <c r="A97" s="88"/>
      <c r="B97" s="70"/>
      <c r="C97" s="76"/>
      <c r="D97" s="39"/>
      <c r="E97" s="67"/>
      <c r="F97" s="77"/>
      <c r="G97" s="67"/>
      <c r="H97" s="67"/>
      <c r="I97" s="67"/>
      <c r="J97" s="70"/>
      <c r="K97" s="70"/>
      <c r="L97" s="70"/>
      <c r="M97" s="70"/>
      <c r="N97" s="70"/>
      <c r="O97" s="70"/>
      <c r="P97" s="70"/>
      <c r="Q97" s="70"/>
      <c r="R97" s="70"/>
      <c r="S97" s="70"/>
      <c r="T97" s="70"/>
      <c r="U97" s="70"/>
      <c r="V97" s="77"/>
      <c r="W97" s="70"/>
      <c r="X97" s="70"/>
      <c r="Y97" s="70"/>
      <c r="Z97" s="70"/>
      <c r="AA97" s="70"/>
      <c r="AB97" s="70"/>
      <c r="AC97" s="70"/>
      <c r="AD97" s="70"/>
      <c r="AE97" s="70"/>
      <c r="AF97" s="70"/>
      <c r="AG97" s="70"/>
    </row>
    <row r="98" spans="1:33" x14ac:dyDescent="0.25">
      <c r="A98" s="88"/>
      <c r="B98" s="70"/>
      <c r="C98" s="76"/>
      <c r="D98" s="39"/>
      <c r="E98" s="67"/>
      <c r="F98" s="77"/>
      <c r="G98" s="67"/>
      <c r="H98" s="70"/>
      <c r="I98" s="70"/>
      <c r="J98" s="70"/>
      <c r="K98" s="70"/>
      <c r="L98" s="70"/>
      <c r="M98" s="70"/>
      <c r="N98" s="70"/>
      <c r="O98" s="70"/>
      <c r="P98" s="70"/>
      <c r="Q98" s="70"/>
      <c r="R98" s="70"/>
      <c r="S98" s="70"/>
      <c r="T98" s="70"/>
      <c r="U98" s="70"/>
      <c r="V98" s="77"/>
      <c r="W98" s="70"/>
      <c r="X98" s="70"/>
      <c r="Y98" s="70"/>
      <c r="Z98" s="70"/>
      <c r="AA98" s="70"/>
      <c r="AB98" s="70"/>
      <c r="AC98" s="70"/>
      <c r="AD98" s="70"/>
      <c r="AE98" s="70"/>
      <c r="AF98" s="70"/>
      <c r="AG98" s="70"/>
    </row>
    <row r="99" spans="1:33" x14ac:dyDescent="0.25">
      <c r="A99" s="88"/>
      <c r="B99" s="70"/>
      <c r="C99" s="76"/>
      <c r="D99" s="39"/>
      <c r="E99" s="67"/>
      <c r="F99" s="77"/>
      <c r="G99" s="67"/>
      <c r="H99" s="67"/>
      <c r="I99" s="67"/>
      <c r="J99" s="70"/>
      <c r="K99" s="70"/>
      <c r="L99" s="70"/>
      <c r="M99" s="70"/>
      <c r="N99" s="70"/>
      <c r="O99" s="70"/>
      <c r="P99" s="70"/>
      <c r="Q99" s="70"/>
      <c r="R99" s="70"/>
      <c r="S99" s="70"/>
      <c r="T99" s="70"/>
      <c r="U99" s="70"/>
      <c r="V99" s="77"/>
      <c r="W99" s="70"/>
      <c r="X99" s="70"/>
      <c r="Y99" s="70"/>
      <c r="Z99" s="70"/>
      <c r="AA99" s="70"/>
      <c r="AB99" s="70"/>
      <c r="AC99" s="70"/>
      <c r="AD99" s="70"/>
      <c r="AE99" s="70"/>
      <c r="AF99" s="70"/>
      <c r="AG99" s="70"/>
    </row>
    <row r="100" spans="1:33" x14ac:dyDescent="0.25">
      <c r="A100" s="88"/>
      <c r="B100" s="70"/>
      <c r="C100" s="76"/>
      <c r="D100" s="39"/>
      <c r="E100" s="67"/>
      <c r="F100" s="77"/>
      <c r="G100" s="67"/>
      <c r="H100" s="70"/>
      <c r="I100" s="70"/>
      <c r="J100" s="70"/>
      <c r="K100" s="70"/>
      <c r="L100" s="70"/>
      <c r="M100" s="70"/>
      <c r="N100" s="70"/>
      <c r="O100" s="70"/>
      <c r="P100" s="70"/>
      <c r="Q100" s="70"/>
      <c r="R100" s="70"/>
      <c r="S100" s="70"/>
      <c r="T100" s="70"/>
      <c r="U100" s="70"/>
      <c r="V100" s="77"/>
      <c r="W100" s="70"/>
      <c r="X100" s="70"/>
      <c r="Y100" s="70"/>
      <c r="Z100" s="70"/>
      <c r="AA100" s="70"/>
      <c r="AB100" s="70"/>
      <c r="AC100" s="70"/>
      <c r="AD100" s="70"/>
      <c r="AE100" s="70"/>
      <c r="AF100" s="70"/>
      <c r="AG100" s="70"/>
    </row>
    <row r="101" spans="1:33" x14ac:dyDescent="0.25">
      <c r="A101" s="88"/>
      <c r="B101" s="70"/>
      <c r="C101" s="76"/>
      <c r="D101" s="39"/>
      <c r="E101" s="67"/>
      <c r="F101" s="77"/>
      <c r="G101" s="67"/>
      <c r="H101" s="67"/>
      <c r="I101" s="67"/>
      <c r="J101" s="70"/>
      <c r="K101" s="70"/>
      <c r="L101" s="70"/>
      <c r="M101" s="70"/>
      <c r="N101" s="70"/>
      <c r="O101" s="70"/>
      <c r="P101" s="70"/>
      <c r="Q101" s="70"/>
      <c r="R101" s="70"/>
      <c r="S101" s="70"/>
      <c r="T101" s="70"/>
      <c r="U101" s="70"/>
      <c r="V101" s="77"/>
      <c r="W101" s="70"/>
      <c r="X101" s="70"/>
      <c r="Y101" s="70"/>
      <c r="Z101" s="70"/>
      <c r="AA101" s="70"/>
      <c r="AB101" s="70"/>
      <c r="AC101" s="70"/>
      <c r="AD101" s="70"/>
      <c r="AE101" s="70"/>
      <c r="AF101" s="70"/>
      <c r="AG101" s="70"/>
    </row>
    <row r="102" spans="1:33" x14ac:dyDescent="0.25">
      <c r="A102" s="88"/>
      <c r="B102" s="70"/>
      <c r="C102" s="76"/>
      <c r="D102" s="39"/>
      <c r="E102" s="67"/>
      <c r="F102" s="77"/>
      <c r="G102" s="67"/>
      <c r="H102" s="70"/>
      <c r="I102" s="70"/>
      <c r="J102" s="70"/>
      <c r="K102" s="70"/>
      <c r="L102" s="70"/>
      <c r="M102" s="70"/>
      <c r="N102" s="70"/>
      <c r="O102" s="70"/>
      <c r="P102" s="70"/>
      <c r="Q102" s="70"/>
      <c r="R102" s="70"/>
      <c r="S102" s="70"/>
      <c r="T102" s="70"/>
      <c r="U102" s="70"/>
      <c r="V102" s="77"/>
      <c r="W102" s="70"/>
      <c r="X102" s="70"/>
      <c r="Y102" s="70"/>
      <c r="Z102" s="70"/>
      <c r="AA102" s="70"/>
      <c r="AB102" s="70"/>
      <c r="AC102" s="70"/>
      <c r="AD102" s="70"/>
      <c r="AE102" s="70"/>
      <c r="AF102" s="70"/>
      <c r="AG102" s="70"/>
    </row>
    <row r="103" spans="1:33" x14ac:dyDescent="0.25">
      <c r="A103" s="88"/>
      <c r="B103" s="70"/>
      <c r="C103" s="76"/>
      <c r="D103" s="39"/>
      <c r="E103" s="67"/>
      <c r="F103" s="77"/>
      <c r="G103" s="67"/>
      <c r="H103" s="67"/>
      <c r="I103" s="67"/>
      <c r="J103" s="70"/>
      <c r="K103" s="70"/>
      <c r="L103" s="70"/>
      <c r="M103" s="70"/>
      <c r="N103" s="70"/>
      <c r="O103" s="70"/>
      <c r="P103" s="70"/>
      <c r="Q103" s="70"/>
      <c r="R103" s="70"/>
      <c r="S103" s="70"/>
      <c r="T103" s="70"/>
      <c r="U103" s="70"/>
      <c r="V103" s="77"/>
      <c r="W103" s="70"/>
      <c r="X103" s="70"/>
      <c r="Y103" s="70"/>
      <c r="Z103" s="70"/>
      <c r="AA103" s="70"/>
      <c r="AB103" s="70"/>
      <c r="AC103" s="70"/>
      <c r="AD103" s="70"/>
      <c r="AE103" s="70"/>
      <c r="AF103" s="70"/>
      <c r="AG103" s="70"/>
    </row>
    <row r="104" spans="1:33" x14ac:dyDescent="0.25">
      <c r="A104" s="88"/>
      <c r="B104" s="70"/>
      <c r="C104" s="76"/>
      <c r="D104" s="39"/>
      <c r="E104" s="67"/>
      <c r="F104" s="77"/>
      <c r="G104" s="67"/>
      <c r="H104" s="70"/>
      <c r="I104" s="70"/>
      <c r="J104" s="70"/>
      <c r="K104" s="70"/>
      <c r="L104" s="70"/>
      <c r="M104" s="70"/>
      <c r="N104" s="70"/>
      <c r="O104" s="70"/>
      <c r="P104" s="70"/>
      <c r="Q104" s="70"/>
      <c r="R104" s="70"/>
      <c r="S104" s="70"/>
      <c r="T104" s="70"/>
      <c r="U104" s="70"/>
      <c r="V104" s="77"/>
      <c r="W104" s="70"/>
      <c r="X104" s="70"/>
      <c r="Y104" s="70"/>
      <c r="Z104" s="70"/>
      <c r="AA104" s="70"/>
      <c r="AB104" s="70"/>
      <c r="AC104" s="70"/>
      <c r="AD104" s="70"/>
      <c r="AE104" s="70"/>
      <c r="AF104" s="70"/>
      <c r="AG104" s="70"/>
    </row>
    <row r="105" spans="1:33" x14ac:dyDescent="0.25">
      <c r="A105" s="88"/>
      <c r="B105" s="70"/>
      <c r="C105" s="76"/>
      <c r="D105" s="39"/>
      <c r="E105" s="67"/>
      <c r="F105" s="77"/>
      <c r="G105" s="67"/>
      <c r="H105" s="67"/>
      <c r="I105" s="67"/>
      <c r="J105" s="70"/>
      <c r="K105" s="70"/>
      <c r="L105" s="70"/>
      <c r="M105" s="70"/>
      <c r="N105" s="70"/>
      <c r="O105" s="70"/>
      <c r="P105" s="70"/>
      <c r="Q105" s="70"/>
      <c r="R105" s="70"/>
      <c r="S105" s="70"/>
      <c r="T105" s="70"/>
      <c r="U105" s="70"/>
      <c r="V105" s="77"/>
      <c r="W105" s="70"/>
      <c r="X105" s="70"/>
      <c r="Y105" s="70"/>
      <c r="Z105" s="70"/>
      <c r="AA105" s="70"/>
      <c r="AB105" s="70"/>
      <c r="AC105" s="70"/>
      <c r="AD105" s="70"/>
      <c r="AE105" s="70"/>
      <c r="AF105" s="70"/>
      <c r="AG105" s="70"/>
    </row>
    <row r="106" spans="1:33" x14ac:dyDescent="0.25">
      <c r="A106" s="88"/>
      <c r="B106" s="70"/>
      <c r="C106" s="76"/>
      <c r="D106" s="39"/>
      <c r="E106" s="67"/>
      <c r="F106" s="77"/>
      <c r="G106" s="67"/>
      <c r="H106" s="70"/>
      <c r="I106" s="70"/>
      <c r="J106" s="70"/>
      <c r="K106" s="70"/>
      <c r="L106" s="70"/>
      <c r="M106" s="70"/>
      <c r="N106" s="70"/>
      <c r="O106" s="70"/>
      <c r="P106" s="70"/>
      <c r="Q106" s="70"/>
      <c r="R106" s="70"/>
      <c r="S106" s="70"/>
      <c r="T106" s="70"/>
      <c r="U106" s="70"/>
      <c r="V106" s="77"/>
      <c r="W106" s="70"/>
      <c r="X106" s="70"/>
      <c r="Y106" s="70"/>
      <c r="Z106" s="70"/>
      <c r="AA106" s="70"/>
      <c r="AB106" s="70"/>
      <c r="AC106" s="70"/>
      <c r="AD106" s="70"/>
      <c r="AE106" s="70"/>
      <c r="AF106" s="70"/>
      <c r="AG106" s="70"/>
    </row>
    <row r="107" spans="1:33" x14ac:dyDescent="0.25">
      <c r="A107" s="88"/>
      <c r="B107" s="70"/>
      <c r="C107" s="76"/>
      <c r="D107" s="39"/>
      <c r="E107" s="67"/>
      <c r="F107" s="77"/>
      <c r="G107" s="67"/>
      <c r="H107" s="67"/>
      <c r="I107" s="67"/>
      <c r="J107" s="70"/>
      <c r="K107" s="70"/>
      <c r="L107" s="70"/>
      <c r="M107" s="70"/>
      <c r="N107" s="70"/>
      <c r="O107" s="70"/>
      <c r="P107" s="70"/>
      <c r="Q107" s="70"/>
      <c r="R107" s="70"/>
      <c r="S107" s="70"/>
      <c r="T107" s="70"/>
      <c r="U107" s="70"/>
      <c r="V107" s="77"/>
      <c r="W107" s="70"/>
      <c r="X107" s="70"/>
      <c r="Y107" s="70"/>
      <c r="Z107" s="70"/>
      <c r="AA107" s="70"/>
      <c r="AB107" s="70"/>
      <c r="AC107" s="70"/>
      <c r="AD107" s="70"/>
      <c r="AE107" s="70"/>
      <c r="AF107" s="70"/>
      <c r="AG107" s="70"/>
    </row>
    <row r="108" spans="1:33" x14ac:dyDescent="0.25">
      <c r="A108" s="88"/>
      <c r="B108" s="70"/>
      <c r="C108" s="76"/>
      <c r="D108" s="39"/>
      <c r="E108" s="67"/>
      <c r="F108" s="77"/>
      <c r="G108" s="67"/>
      <c r="H108" s="70"/>
      <c r="I108" s="70"/>
      <c r="J108" s="70"/>
      <c r="K108" s="70"/>
      <c r="L108" s="70"/>
      <c r="M108" s="70"/>
      <c r="N108" s="70"/>
      <c r="O108" s="70"/>
      <c r="P108" s="70"/>
      <c r="Q108" s="70"/>
      <c r="R108" s="70"/>
      <c r="S108" s="70"/>
      <c r="T108" s="70"/>
      <c r="U108" s="70"/>
      <c r="V108" s="77"/>
      <c r="W108" s="70"/>
      <c r="X108" s="70"/>
      <c r="Y108" s="70"/>
      <c r="Z108" s="70"/>
      <c r="AA108" s="70"/>
      <c r="AB108" s="70"/>
      <c r="AC108" s="70"/>
      <c r="AD108" s="70"/>
      <c r="AE108" s="70"/>
      <c r="AF108" s="70"/>
      <c r="AG108" s="70"/>
    </row>
    <row r="109" spans="1:33" x14ac:dyDescent="0.25">
      <c r="A109" s="88"/>
      <c r="B109" s="70"/>
      <c r="C109" s="76"/>
      <c r="D109" s="39"/>
      <c r="E109" s="67"/>
      <c r="F109" s="77"/>
      <c r="G109" s="67"/>
      <c r="H109" s="67"/>
      <c r="I109" s="67"/>
      <c r="J109" s="70"/>
      <c r="K109" s="70"/>
      <c r="L109" s="70"/>
      <c r="M109" s="70"/>
      <c r="N109" s="70"/>
      <c r="O109" s="70"/>
      <c r="P109" s="70"/>
      <c r="Q109" s="70"/>
      <c r="R109" s="70"/>
      <c r="S109" s="70"/>
      <c r="T109" s="70"/>
      <c r="U109" s="70"/>
      <c r="V109" s="77"/>
      <c r="W109" s="70"/>
      <c r="X109" s="70"/>
      <c r="Y109" s="70"/>
      <c r="Z109" s="70"/>
      <c r="AA109" s="70"/>
      <c r="AB109" s="70"/>
      <c r="AC109" s="70"/>
      <c r="AD109" s="70"/>
      <c r="AE109" s="70"/>
      <c r="AF109" s="70"/>
      <c r="AG109" s="70"/>
    </row>
  </sheetData>
  <autoFilter ref="A1:AD91" xr:uid="{00000000-0009-0000-0000-00000A000000}"/>
  <phoneticPr fontId="35" type="noConversion"/>
  <conditionalFormatting sqref="A44:A109">
    <cfRule type="duplicateValues" dxfId="133" priority="39"/>
    <cfRule type="duplicateValues" dxfId="132" priority="40"/>
  </conditionalFormatting>
  <conditionalFormatting sqref="A1:AG1">
    <cfRule type="duplicateValues" dxfId="131" priority="81"/>
    <cfRule type="duplicateValues" dxfId="130" priority="87"/>
  </conditionalFormatting>
  <conditionalFormatting sqref="B1:B69 B73:B1048576">
    <cfRule type="duplicateValues" dxfId="129" priority="25"/>
    <cfRule type="duplicateValues" dxfId="128" priority="26"/>
  </conditionalFormatting>
  <conditionalFormatting sqref="B1:B1048576">
    <cfRule type="duplicateValues" dxfId="127" priority="1"/>
  </conditionalFormatting>
  <conditionalFormatting sqref="B2:B37 B40:B43 B45:B46 B48:B69 B73:B1048576">
    <cfRule type="duplicateValues" dxfId="126" priority="64"/>
    <cfRule type="duplicateValues" dxfId="125" priority="65"/>
    <cfRule type="duplicateValues" dxfId="124" priority="66"/>
    <cfRule type="duplicateValues" dxfId="123" priority="69"/>
  </conditionalFormatting>
  <conditionalFormatting sqref="B38:B39">
    <cfRule type="duplicateValues" dxfId="122" priority="55"/>
    <cfRule type="duplicateValues" dxfId="121" priority="56"/>
    <cfRule type="duplicateValues" dxfId="120" priority="57"/>
    <cfRule type="duplicateValues" dxfId="119" priority="58"/>
  </conditionalFormatting>
  <conditionalFormatting sqref="B44">
    <cfRule type="duplicateValues" dxfId="118" priority="41"/>
    <cfRule type="duplicateValues" dxfId="117" priority="42"/>
    <cfRule type="duplicateValues" dxfId="116" priority="43"/>
    <cfRule type="duplicateValues" dxfId="115" priority="44"/>
    <cfRule type="duplicateValues" dxfId="114" priority="45"/>
    <cfRule type="duplicateValues" dxfId="113" priority="46"/>
    <cfRule type="duplicateValues" dxfId="112" priority="47"/>
    <cfRule type="duplicateValues" dxfId="111" priority="48"/>
    <cfRule type="duplicateValues" dxfId="110" priority="49"/>
    <cfRule type="duplicateValues" dxfId="109" priority="50"/>
    <cfRule type="duplicateValues" dxfId="108" priority="51"/>
    <cfRule type="duplicateValues" dxfId="107" priority="52"/>
    <cfRule type="duplicateValues" dxfId="106" priority="53"/>
    <cfRule type="duplicateValues" dxfId="105" priority="54"/>
  </conditionalFormatting>
  <conditionalFormatting sqref="B47">
    <cfRule type="duplicateValues" dxfId="104" priority="35"/>
    <cfRule type="duplicateValues" dxfId="103" priority="36"/>
    <cfRule type="duplicateValues" dxfId="102" priority="37"/>
    <cfRule type="duplicateValues" dxfId="101" priority="38"/>
  </conditionalFormatting>
  <conditionalFormatting sqref="B70:B72">
    <cfRule type="duplicateValues" dxfId="100" priority="2"/>
    <cfRule type="duplicateValues" dxfId="99" priority="3"/>
    <cfRule type="duplicateValues" dxfId="98" priority="4"/>
    <cfRule type="duplicateValues" dxfId="97" priority="5"/>
    <cfRule type="duplicateValues" dxfId="96" priority="6"/>
    <cfRule type="duplicateValues" dxfId="95" priority="7"/>
    <cfRule type="duplicateValues" dxfId="94" priority="8"/>
    <cfRule type="duplicateValues" dxfId="93" priority="9"/>
    <cfRule type="duplicateValues" dxfId="92" priority="10"/>
    <cfRule type="duplicateValues" dxfId="91" priority="11"/>
    <cfRule type="duplicateValues" dxfId="90" priority="12"/>
    <cfRule type="duplicateValues" dxfId="89" priority="13"/>
    <cfRule type="duplicateValues" dxfId="88" priority="14"/>
    <cfRule type="duplicateValues" dxfId="87" priority="15"/>
    <cfRule type="duplicateValues" dxfId="86" priority="16"/>
    <cfRule type="duplicateValues" dxfId="85" priority="17"/>
    <cfRule type="duplicateValues" dxfId="84" priority="18"/>
  </conditionalFormatting>
  <conditionalFormatting sqref="B2:I2 B3:F5 G3:I13 J3:U5 K2:V2 V3:V4 W2:AC5">
    <cfRule type="top10" dxfId="83" priority="29386" percent="1" rank="10"/>
  </conditionalFormatting>
  <conditionalFormatting sqref="G30:I30">
    <cfRule type="top10" dxfId="82" priority="59" percent="1" rank="10"/>
  </conditionalFormatting>
  <conditionalFormatting sqref="W66">
    <cfRule type="duplicateValues" dxfId="81" priority="23"/>
    <cfRule type="duplicateValues" dxfId="80" priority="24"/>
  </conditionalFormatting>
  <conditionalFormatting sqref="Y66">
    <cfRule type="duplicateValues" dxfId="79" priority="21"/>
    <cfRule type="duplicateValues" dxfId="78" priority="22"/>
  </conditionalFormatting>
  <conditionalFormatting sqref="AC27">
    <cfRule type="duplicateValues" dxfId="77" priority="60"/>
    <cfRule type="duplicateValues" dxfId="76" priority="61"/>
    <cfRule type="duplicateValues" dxfId="75" priority="62"/>
    <cfRule type="duplicateValues" dxfId="74" priority="63"/>
  </conditionalFormatting>
  <pageMargins left="0.7" right="0.7" top="0.75" bottom="0.75" header="0.3" footer="0.3"/>
  <pageSetup orientation="portrait"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rgb="FF92D050"/>
  </sheetPr>
  <dimension ref="A1:AH1652"/>
  <sheetViews>
    <sheetView zoomScale="90" zoomScaleNormal="90" workbookViewId="0">
      <pane xSplit="1" ySplit="1" topLeftCell="B92" activePane="bottomRight" state="frozen"/>
      <selection pane="topRight" activeCell="B1" sqref="B1"/>
      <selection pane="bottomLeft" activeCell="A3" sqref="A3"/>
      <selection pane="bottomRight" activeCell="F127" sqref="F127"/>
    </sheetView>
  </sheetViews>
  <sheetFormatPr defaultColWidth="9.140625" defaultRowHeight="15" x14ac:dyDescent="0.25"/>
  <cols>
    <col min="1" max="1" width="19.7109375" style="11" customWidth="1"/>
    <col min="2" max="2" width="17.42578125" style="11" bestFit="1" customWidth="1"/>
    <col min="3" max="3" width="17" style="11" bestFit="1" customWidth="1"/>
    <col min="4" max="5" width="14.5703125" style="11" bestFit="1" customWidth="1"/>
    <col min="6" max="6" width="27.42578125" style="11" customWidth="1"/>
    <col min="7" max="7" width="14.42578125" style="11" bestFit="1" customWidth="1"/>
    <col min="8" max="10" width="14.42578125" style="11" customWidth="1"/>
    <col min="11" max="21" width="15.85546875" style="105" customWidth="1"/>
    <col min="22" max="22" width="12.28515625" style="11" customWidth="1"/>
    <col min="23" max="23" width="21.5703125" style="11" customWidth="1"/>
    <col min="24" max="27" width="29.140625" style="11" customWidth="1"/>
    <col min="28" max="28" width="13.85546875" style="11" bestFit="1" customWidth="1"/>
    <col min="29" max="29" width="17.85546875" style="11" bestFit="1" customWidth="1"/>
    <col min="30" max="30" width="17" style="11" bestFit="1" customWidth="1"/>
    <col min="31" max="31" width="12.140625" style="11" bestFit="1" customWidth="1"/>
    <col min="32" max="32" width="28.85546875" style="11" bestFit="1" customWidth="1"/>
    <col min="33" max="33" width="7.7109375" style="11" bestFit="1" customWidth="1"/>
    <col min="34" max="34" width="13" style="11" bestFit="1" customWidth="1"/>
    <col min="35" max="35" width="24.140625" style="11" bestFit="1" customWidth="1"/>
    <col min="36" max="36" width="31.5703125" style="11" bestFit="1" customWidth="1"/>
    <col min="37" max="37" width="7.85546875" style="11" bestFit="1" customWidth="1"/>
    <col min="38" max="16384" width="9.140625" style="11"/>
  </cols>
  <sheetData>
    <row r="1" spans="1:34" s="34" customFormat="1" ht="36.75" customHeight="1" x14ac:dyDescent="0.25">
      <c r="A1" s="56" t="s">
        <v>3805</v>
      </c>
      <c r="B1" s="56" t="s">
        <v>3806</v>
      </c>
      <c r="C1" s="56" t="s">
        <v>2</v>
      </c>
      <c r="D1" s="56" t="s">
        <v>3</v>
      </c>
      <c r="E1" s="56" t="s">
        <v>4</v>
      </c>
      <c r="F1" s="56" t="s">
        <v>5</v>
      </c>
      <c r="G1" s="56" t="s">
        <v>6</v>
      </c>
      <c r="H1" s="56" t="s">
        <v>6090</v>
      </c>
      <c r="I1" s="56" t="s">
        <v>8</v>
      </c>
      <c r="J1" s="56" t="s">
        <v>9</v>
      </c>
      <c r="K1" s="56" t="s">
        <v>6815</v>
      </c>
      <c r="L1" s="56" t="s">
        <v>11</v>
      </c>
      <c r="M1" s="56" t="s">
        <v>12</v>
      </c>
      <c r="N1" s="56" t="s">
        <v>13</v>
      </c>
      <c r="O1" s="56" t="s">
        <v>14</v>
      </c>
      <c r="P1" s="56" t="s">
        <v>15</v>
      </c>
      <c r="Q1" s="56" t="s">
        <v>16</v>
      </c>
      <c r="R1" s="56" t="s">
        <v>17</v>
      </c>
      <c r="S1" s="56" t="s">
        <v>18</v>
      </c>
      <c r="T1" s="56" t="s">
        <v>19</v>
      </c>
      <c r="U1" s="56" t="s">
        <v>20</v>
      </c>
      <c r="V1" s="56" t="s">
        <v>21</v>
      </c>
      <c r="W1" s="56" t="s">
        <v>22</v>
      </c>
      <c r="X1" s="56" t="s">
        <v>23</v>
      </c>
      <c r="Y1" s="56" t="s">
        <v>24</v>
      </c>
      <c r="Z1" s="56" t="s">
        <v>25</v>
      </c>
      <c r="AA1" s="56" t="s">
        <v>3809</v>
      </c>
      <c r="AB1" s="56" t="s">
        <v>3810</v>
      </c>
      <c r="AC1" s="56" t="s">
        <v>28</v>
      </c>
      <c r="AD1" s="56" t="s">
        <v>29</v>
      </c>
      <c r="AE1" s="56" t="s">
        <v>30</v>
      </c>
      <c r="AF1" s="56" t="s">
        <v>31</v>
      </c>
      <c r="AG1" s="56" t="s">
        <v>32</v>
      </c>
      <c r="AH1" s="56" t="s">
        <v>6817</v>
      </c>
    </row>
    <row r="2" spans="1:34" x14ac:dyDescent="0.25">
      <c r="A2" s="14" t="s">
        <v>7442</v>
      </c>
      <c r="B2" s="14" t="s">
        <v>7443</v>
      </c>
      <c r="C2" s="14" t="s">
        <v>7444</v>
      </c>
      <c r="D2" s="14" t="s">
        <v>5337</v>
      </c>
      <c r="E2" s="14">
        <v>649706</v>
      </c>
      <c r="F2" s="35">
        <v>43144</v>
      </c>
      <c r="G2" s="14" t="s">
        <v>5339</v>
      </c>
      <c r="H2" s="14"/>
      <c r="I2" s="14"/>
      <c r="J2" s="14" t="s">
        <v>7445</v>
      </c>
      <c r="K2" s="55"/>
      <c r="L2" s="55"/>
      <c r="M2" s="55"/>
      <c r="N2" s="55"/>
      <c r="O2" s="55"/>
      <c r="P2" s="55"/>
      <c r="Q2" s="55"/>
      <c r="R2" s="55"/>
      <c r="S2" s="55"/>
      <c r="T2" s="55"/>
      <c r="U2" s="55"/>
      <c r="V2" s="36"/>
      <c r="W2" s="14"/>
      <c r="X2" s="14"/>
      <c r="Y2" s="14"/>
      <c r="Z2" s="14"/>
      <c r="AA2" s="14"/>
      <c r="AB2" s="14"/>
      <c r="AC2" s="14"/>
      <c r="AD2" s="14"/>
      <c r="AE2" s="14"/>
      <c r="AF2" s="14"/>
      <c r="AG2" s="14"/>
      <c r="AH2" s="14"/>
    </row>
    <row r="3" spans="1:34" x14ac:dyDescent="0.25">
      <c r="A3" s="14" t="s">
        <v>7446</v>
      </c>
      <c r="B3" s="14" t="s">
        <v>7447</v>
      </c>
      <c r="C3" s="14" t="s">
        <v>5336</v>
      </c>
      <c r="D3" s="14" t="s">
        <v>5337</v>
      </c>
      <c r="E3" s="14">
        <v>695382</v>
      </c>
      <c r="F3" s="35">
        <v>43144</v>
      </c>
      <c r="G3" s="14" t="s">
        <v>5339</v>
      </c>
      <c r="H3" s="14"/>
      <c r="I3" s="14"/>
      <c r="J3" s="14" t="s">
        <v>7445</v>
      </c>
      <c r="K3" s="55"/>
      <c r="L3" s="55"/>
      <c r="M3" s="55"/>
      <c r="N3" s="55"/>
      <c r="O3" s="55"/>
      <c r="P3" s="55"/>
      <c r="Q3" s="55"/>
      <c r="R3" s="55"/>
      <c r="S3" s="55"/>
      <c r="T3" s="55"/>
      <c r="U3" s="55"/>
      <c r="V3" s="36"/>
      <c r="W3" s="14"/>
      <c r="X3" s="14"/>
      <c r="Y3" s="14"/>
      <c r="Z3" s="14"/>
      <c r="AA3" s="14"/>
      <c r="AB3" s="14"/>
      <c r="AC3" s="14"/>
      <c r="AD3" s="14"/>
      <c r="AE3" s="14"/>
      <c r="AF3" s="14"/>
      <c r="AG3" s="14"/>
      <c r="AH3" s="14"/>
    </row>
    <row r="4" spans="1:34" x14ac:dyDescent="0.25">
      <c r="A4" s="14" t="s">
        <v>7448</v>
      </c>
      <c r="B4" s="14" t="s">
        <v>7449</v>
      </c>
      <c r="C4" s="14" t="s">
        <v>5336</v>
      </c>
      <c r="D4" s="14" t="s">
        <v>5337</v>
      </c>
      <c r="E4" s="14">
        <v>695382</v>
      </c>
      <c r="F4" s="35">
        <v>43200</v>
      </c>
      <c r="G4" s="14" t="s">
        <v>5339</v>
      </c>
      <c r="H4" s="14"/>
      <c r="I4" s="14"/>
      <c r="J4" s="14" t="s">
        <v>7445</v>
      </c>
      <c r="K4" s="55"/>
      <c r="L4" s="55"/>
      <c r="M4" s="55"/>
      <c r="N4" s="55"/>
      <c r="O4" s="55"/>
      <c r="P4" s="55"/>
      <c r="Q4" s="55"/>
      <c r="R4" s="55"/>
      <c r="S4" s="55"/>
      <c r="T4" s="55"/>
      <c r="U4" s="55"/>
      <c r="V4" s="36"/>
      <c r="W4" s="14" t="s">
        <v>7450</v>
      </c>
      <c r="X4" s="14"/>
      <c r="Y4" s="14"/>
      <c r="Z4" s="14"/>
      <c r="AA4" s="14"/>
      <c r="AB4" s="14"/>
      <c r="AC4" s="14"/>
      <c r="AD4" s="14"/>
      <c r="AE4" s="14"/>
      <c r="AF4" s="14"/>
      <c r="AG4" s="14"/>
      <c r="AH4" s="14"/>
    </row>
    <row r="5" spans="1:34" x14ac:dyDescent="0.25">
      <c r="A5" s="14" t="s">
        <v>7451</v>
      </c>
      <c r="B5" s="14" t="s">
        <v>7452</v>
      </c>
      <c r="C5" s="14" t="s">
        <v>7444</v>
      </c>
      <c r="D5" s="14" t="s">
        <v>5337</v>
      </c>
      <c r="E5" s="14">
        <v>649706</v>
      </c>
      <c r="F5" s="35">
        <v>43200</v>
      </c>
      <c r="G5" s="14" t="s">
        <v>5339</v>
      </c>
      <c r="H5" s="14"/>
      <c r="I5" s="14"/>
      <c r="J5" s="14" t="s">
        <v>7445</v>
      </c>
      <c r="K5" s="55"/>
      <c r="L5" s="55"/>
      <c r="M5" s="55"/>
      <c r="N5" s="55"/>
      <c r="O5" s="55"/>
      <c r="P5" s="55"/>
      <c r="Q5" s="55"/>
      <c r="R5" s="55"/>
      <c r="S5" s="55"/>
      <c r="T5" s="55"/>
      <c r="U5" s="55"/>
      <c r="V5" s="36"/>
      <c r="W5" s="14"/>
      <c r="X5" s="14"/>
      <c r="Y5" s="14"/>
      <c r="Z5" s="14"/>
      <c r="AA5" s="14"/>
      <c r="AB5" s="14"/>
      <c r="AC5" s="14"/>
      <c r="AD5" s="14"/>
      <c r="AE5" s="14"/>
      <c r="AF5" s="14"/>
      <c r="AG5" s="14"/>
      <c r="AH5" s="14"/>
    </row>
    <row r="6" spans="1:34" x14ac:dyDescent="0.25">
      <c r="A6" s="14" t="s">
        <v>7453</v>
      </c>
      <c r="B6" s="14">
        <v>12705532</v>
      </c>
      <c r="C6" s="14" t="s">
        <v>7454</v>
      </c>
      <c r="D6" s="14" t="s">
        <v>7455</v>
      </c>
      <c r="E6" s="14">
        <v>902208</v>
      </c>
      <c r="F6" s="35">
        <v>43208</v>
      </c>
      <c r="G6" s="14" t="s">
        <v>5339</v>
      </c>
      <c r="H6" s="14"/>
      <c r="I6" s="14"/>
      <c r="J6" s="14" t="s">
        <v>506</v>
      </c>
      <c r="K6" s="55"/>
      <c r="L6" s="55"/>
      <c r="M6" s="55"/>
      <c r="N6" s="55"/>
      <c r="O6" s="55"/>
      <c r="P6" s="55"/>
      <c r="Q6" s="55"/>
      <c r="R6" s="55"/>
      <c r="S6" s="55"/>
      <c r="T6" s="55"/>
      <c r="U6" s="55"/>
      <c r="V6" s="36"/>
      <c r="W6" s="14"/>
      <c r="X6" s="14"/>
      <c r="Y6" s="14"/>
      <c r="Z6" s="14"/>
      <c r="AA6" s="14"/>
      <c r="AB6" s="14"/>
      <c r="AC6" s="14"/>
      <c r="AD6" s="14"/>
      <c r="AE6" s="14"/>
      <c r="AF6" s="14"/>
      <c r="AG6" s="14"/>
      <c r="AH6" s="14"/>
    </row>
    <row r="7" spans="1:34" x14ac:dyDescent="0.25">
      <c r="A7" s="14" t="s">
        <v>7456</v>
      </c>
      <c r="B7" s="14">
        <v>12705528</v>
      </c>
      <c r="C7" s="14" t="s">
        <v>7454</v>
      </c>
      <c r="D7" s="14" t="s">
        <v>5342</v>
      </c>
      <c r="E7" s="14">
        <v>792657</v>
      </c>
      <c r="F7" s="35">
        <v>43208</v>
      </c>
      <c r="G7" s="14" t="s">
        <v>5339</v>
      </c>
      <c r="H7" s="14"/>
      <c r="I7" s="14"/>
      <c r="J7" s="14" t="s">
        <v>7445</v>
      </c>
      <c r="K7" s="55"/>
      <c r="L7" s="55"/>
      <c r="M7" s="55"/>
      <c r="N7" s="55"/>
      <c r="O7" s="55"/>
      <c r="P7" s="55"/>
      <c r="Q7" s="55"/>
      <c r="R7" s="55"/>
      <c r="S7" s="55"/>
      <c r="T7" s="55"/>
      <c r="U7" s="55"/>
      <c r="V7" s="36"/>
      <c r="W7" s="14"/>
      <c r="X7" s="14"/>
      <c r="Y7" s="14"/>
      <c r="Z7" s="14"/>
      <c r="AA7" s="14"/>
      <c r="AB7" s="14"/>
      <c r="AC7" s="14"/>
      <c r="AD7" s="14"/>
      <c r="AE7" s="14"/>
      <c r="AF7" s="14"/>
      <c r="AG7" s="14"/>
      <c r="AH7" s="14"/>
    </row>
    <row r="8" spans="1:34" x14ac:dyDescent="0.25">
      <c r="A8" s="14">
        <v>20181008</v>
      </c>
      <c r="B8" s="14"/>
      <c r="C8" s="14"/>
      <c r="D8" s="14"/>
      <c r="E8" s="14"/>
      <c r="F8" s="35"/>
      <c r="G8" s="14" t="s">
        <v>5339</v>
      </c>
      <c r="H8" s="14"/>
      <c r="I8" s="14"/>
      <c r="J8" s="14"/>
      <c r="K8" s="55"/>
      <c r="L8" s="55"/>
      <c r="M8" s="55"/>
      <c r="N8" s="55"/>
      <c r="O8" s="55"/>
      <c r="P8" s="55"/>
      <c r="Q8" s="55"/>
      <c r="R8" s="55"/>
      <c r="S8" s="55"/>
      <c r="T8" s="55"/>
      <c r="U8" s="55"/>
      <c r="V8" s="36"/>
      <c r="W8" s="14"/>
      <c r="X8" s="14"/>
      <c r="Y8" s="14"/>
      <c r="Z8" s="14"/>
      <c r="AA8" s="14"/>
      <c r="AB8" s="14"/>
      <c r="AC8" s="14"/>
      <c r="AD8" s="14"/>
      <c r="AE8" s="14"/>
      <c r="AF8" s="14"/>
      <c r="AG8" s="14"/>
      <c r="AH8" s="14"/>
    </row>
    <row r="9" spans="1:34" x14ac:dyDescent="0.25">
      <c r="A9" s="14">
        <v>20181010</v>
      </c>
      <c r="B9" s="14"/>
      <c r="C9" s="14"/>
      <c r="D9" s="14"/>
      <c r="E9" s="14"/>
      <c r="F9" s="35"/>
      <c r="G9" s="14" t="s">
        <v>5339</v>
      </c>
      <c r="H9" s="14"/>
      <c r="I9" s="14"/>
      <c r="J9" s="14"/>
      <c r="K9" s="55"/>
      <c r="L9" s="55"/>
      <c r="M9" s="55"/>
      <c r="N9" s="55"/>
      <c r="O9" s="55"/>
      <c r="P9" s="55"/>
      <c r="Q9" s="55"/>
      <c r="R9" s="55"/>
      <c r="S9" s="55"/>
      <c r="T9" s="55"/>
      <c r="U9" s="55"/>
      <c r="V9" s="36"/>
      <c r="W9" s="14"/>
      <c r="X9" s="14"/>
      <c r="Y9" s="14"/>
      <c r="Z9" s="14"/>
      <c r="AA9" s="14"/>
      <c r="AB9" s="14"/>
      <c r="AC9" s="14"/>
      <c r="AD9" s="14"/>
      <c r="AE9" s="14"/>
      <c r="AF9" s="14"/>
      <c r="AG9" s="14"/>
      <c r="AH9" s="14"/>
    </row>
    <row r="10" spans="1:34" x14ac:dyDescent="0.25">
      <c r="A10" s="14" t="s">
        <v>7457</v>
      </c>
      <c r="B10" s="14">
        <v>12705535</v>
      </c>
      <c r="C10" s="14" t="s">
        <v>7458</v>
      </c>
      <c r="D10" s="14" t="s">
        <v>7459</v>
      </c>
      <c r="E10" s="14">
        <v>942975</v>
      </c>
      <c r="F10" s="35">
        <v>43376</v>
      </c>
      <c r="G10" s="14" t="s">
        <v>5339</v>
      </c>
      <c r="H10" s="14"/>
      <c r="I10" s="14"/>
      <c r="J10" s="14" t="s">
        <v>7460</v>
      </c>
      <c r="K10" s="55"/>
      <c r="L10" s="55"/>
      <c r="M10" s="55"/>
      <c r="N10" s="55"/>
      <c r="O10" s="55"/>
      <c r="P10" s="55"/>
      <c r="Q10" s="55"/>
      <c r="R10" s="55"/>
      <c r="S10" s="55"/>
      <c r="T10" s="55"/>
      <c r="U10" s="55"/>
      <c r="V10" s="36"/>
      <c r="W10" s="14">
        <v>2200</v>
      </c>
      <c r="X10" s="14"/>
      <c r="Y10" s="14"/>
      <c r="Z10" s="14"/>
      <c r="AA10" s="14"/>
      <c r="AB10" s="14"/>
      <c r="AC10" s="14"/>
      <c r="AD10" s="14"/>
      <c r="AE10" s="14"/>
      <c r="AF10" s="14"/>
      <c r="AG10" s="14"/>
      <c r="AH10" s="14"/>
    </row>
    <row r="11" spans="1:34" x14ac:dyDescent="0.25">
      <c r="A11" s="14" t="s">
        <v>7461</v>
      </c>
      <c r="B11" s="14">
        <v>12114435</v>
      </c>
      <c r="C11" s="14" t="s">
        <v>7458</v>
      </c>
      <c r="D11" s="14" t="s">
        <v>7462</v>
      </c>
      <c r="E11" s="14">
        <v>671133</v>
      </c>
      <c r="F11" s="35">
        <v>43376</v>
      </c>
      <c r="G11" s="14" t="s">
        <v>5339</v>
      </c>
      <c r="H11" s="14"/>
      <c r="I11" s="14"/>
      <c r="J11" s="14" t="s">
        <v>7460</v>
      </c>
      <c r="K11" s="55"/>
      <c r="L11" s="55"/>
      <c r="M11" s="55"/>
      <c r="N11" s="55"/>
      <c r="O11" s="55"/>
      <c r="P11" s="55"/>
      <c r="Q11" s="55"/>
      <c r="R11" s="55"/>
      <c r="S11" s="55"/>
      <c r="T11" s="55"/>
      <c r="U11" s="55"/>
      <c r="V11" s="36"/>
      <c r="W11" s="14">
        <v>3600</v>
      </c>
      <c r="X11" s="14"/>
      <c r="Y11" s="14"/>
      <c r="Z11" s="14"/>
      <c r="AA11" s="14"/>
      <c r="AB11" s="14"/>
      <c r="AC11" s="14"/>
      <c r="AD11" s="14"/>
      <c r="AE11" s="14"/>
      <c r="AF11" s="14"/>
      <c r="AG11" s="14"/>
      <c r="AH11" s="14"/>
    </row>
    <row r="12" spans="1:34" x14ac:dyDescent="0.25">
      <c r="A12" s="14" t="s">
        <v>7463</v>
      </c>
      <c r="B12" s="14">
        <v>12606792</v>
      </c>
      <c r="C12" s="14" t="s">
        <v>7458</v>
      </c>
      <c r="D12" s="14" t="s">
        <v>7464</v>
      </c>
      <c r="E12" s="14">
        <v>933078</v>
      </c>
      <c r="F12" s="35">
        <v>43376</v>
      </c>
      <c r="G12" s="14" t="s">
        <v>5339</v>
      </c>
      <c r="H12" s="14"/>
      <c r="I12" s="14"/>
      <c r="J12" s="14" t="s">
        <v>7460</v>
      </c>
      <c r="K12" s="55"/>
      <c r="L12" s="55"/>
      <c r="M12" s="55"/>
      <c r="N12" s="55"/>
      <c r="O12" s="55"/>
      <c r="P12" s="55"/>
      <c r="Q12" s="55"/>
      <c r="R12" s="55"/>
      <c r="S12" s="55"/>
      <c r="T12" s="55"/>
      <c r="U12" s="55"/>
      <c r="V12" s="36"/>
      <c r="W12" s="14">
        <v>3500</v>
      </c>
      <c r="X12" s="14"/>
      <c r="Y12" s="14"/>
      <c r="Z12" s="14"/>
      <c r="AA12" s="14"/>
      <c r="AB12" s="14"/>
      <c r="AC12" s="14"/>
      <c r="AD12" s="14"/>
      <c r="AE12" s="14"/>
      <c r="AF12" s="14"/>
      <c r="AG12" s="14"/>
      <c r="AH12" s="14"/>
    </row>
    <row r="13" spans="1:34" x14ac:dyDescent="0.25">
      <c r="A13" s="14" t="s">
        <v>7465</v>
      </c>
      <c r="B13" s="14">
        <v>12004711</v>
      </c>
      <c r="C13" s="14" t="s">
        <v>7458</v>
      </c>
      <c r="D13" s="14" t="s">
        <v>5342</v>
      </c>
      <c r="E13" s="14">
        <v>742471</v>
      </c>
      <c r="F13" s="35">
        <v>43376</v>
      </c>
      <c r="G13" s="14" t="s">
        <v>5339</v>
      </c>
      <c r="H13" s="14"/>
      <c r="I13" s="14"/>
      <c r="J13" s="14" t="s">
        <v>204</v>
      </c>
      <c r="K13" s="55"/>
      <c r="L13" s="55"/>
      <c r="M13" s="55"/>
      <c r="N13" s="55"/>
      <c r="O13" s="55"/>
      <c r="P13" s="55"/>
      <c r="Q13" s="55"/>
      <c r="R13" s="55"/>
      <c r="S13" s="55"/>
      <c r="T13" s="55"/>
      <c r="U13" s="55"/>
      <c r="V13" s="36"/>
      <c r="W13" s="14">
        <v>550</v>
      </c>
      <c r="X13" s="14"/>
      <c r="Y13" s="14"/>
      <c r="Z13" s="14"/>
      <c r="AA13" s="14"/>
      <c r="AB13" s="14"/>
      <c r="AC13" s="14"/>
      <c r="AD13" s="14"/>
      <c r="AE13" s="14"/>
      <c r="AF13" s="14"/>
      <c r="AG13" s="14"/>
      <c r="AH13" s="14"/>
    </row>
    <row r="14" spans="1:34" x14ac:dyDescent="0.25">
      <c r="A14" s="14" t="s">
        <v>7466</v>
      </c>
      <c r="B14" s="14">
        <v>12732284</v>
      </c>
      <c r="C14" s="14" t="s">
        <v>7458</v>
      </c>
      <c r="D14" s="14" t="s">
        <v>7467</v>
      </c>
      <c r="E14" s="14">
        <v>902208</v>
      </c>
      <c r="F14" s="35">
        <v>43376</v>
      </c>
      <c r="G14" s="14" t="s">
        <v>5339</v>
      </c>
      <c r="H14" s="14"/>
      <c r="I14" s="14"/>
      <c r="J14" s="14" t="s">
        <v>204</v>
      </c>
      <c r="K14" s="55"/>
      <c r="L14" s="55"/>
      <c r="M14" s="55"/>
      <c r="N14" s="55"/>
      <c r="O14" s="55"/>
      <c r="P14" s="55"/>
      <c r="Q14" s="55"/>
      <c r="R14" s="55"/>
      <c r="S14" s="55"/>
      <c r="T14" s="55"/>
      <c r="U14" s="55"/>
      <c r="V14" s="36"/>
      <c r="W14" s="14">
        <v>550</v>
      </c>
      <c r="X14" s="14"/>
      <c r="Y14" s="14"/>
      <c r="Z14" s="14"/>
      <c r="AA14" s="14"/>
      <c r="AB14" s="14"/>
      <c r="AC14" s="14"/>
      <c r="AD14" s="14"/>
      <c r="AE14" s="14"/>
      <c r="AF14" s="14"/>
      <c r="AG14" s="14"/>
      <c r="AH14" s="14"/>
    </row>
    <row r="15" spans="1:34" x14ac:dyDescent="0.25">
      <c r="A15" s="14" t="s">
        <v>7468</v>
      </c>
      <c r="B15" s="14">
        <v>12636931</v>
      </c>
      <c r="C15" s="14" t="s">
        <v>7469</v>
      </c>
      <c r="D15" s="14" t="s">
        <v>7470</v>
      </c>
      <c r="E15" s="14">
        <v>899327</v>
      </c>
      <c r="F15" s="35">
        <v>43382</v>
      </c>
      <c r="G15" s="14" t="s">
        <v>5339</v>
      </c>
      <c r="H15" s="14"/>
      <c r="I15" s="14"/>
      <c r="J15" s="14" t="s">
        <v>7460</v>
      </c>
      <c r="K15" s="55"/>
      <c r="L15" s="55"/>
      <c r="M15" s="55"/>
      <c r="N15" s="55"/>
      <c r="O15" s="55"/>
      <c r="P15" s="55"/>
      <c r="Q15" s="55"/>
      <c r="R15" s="55"/>
      <c r="S15" s="55"/>
      <c r="T15" s="55"/>
      <c r="U15" s="55"/>
      <c r="V15" s="36"/>
      <c r="W15" s="14"/>
      <c r="X15" s="14"/>
      <c r="Y15" s="14"/>
      <c r="Z15" s="14"/>
      <c r="AA15" s="14"/>
      <c r="AB15" s="14"/>
      <c r="AC15" s="14"/>
      <c r="AD15" s="14"/>
      <c r="AE15" s="14"/>
      <c r="AF15" s="14"/>
      <c r="AG15" s="14"/>
      <c r="AH15" s="14"/>
    </row>
    <row r="16" spans="1:34" x14ac:dyDescent="0.25">
      <c r="A16" s="14" t="s">
        <v>7471</v>
      </c>
      <c r="B16" s="14">
        <v>12838894</v>
      </c>
      <c r="C16" s="14" t="s">
        <v>7469</v>
      </c>
      <c r="D16" s="14" t="s">
        <v>7472</v>
      </c>
      <c r="E16" s="14">
        <v>792414</v>
      </c>
      <c r="F16" s="35">
        <v>43382</v>
      </c>
      <c r="G16" s="14" t="s">
        <v>5339</v>
      </c>
      <c r="H16" s="14"/>
      <c r="I16" s="14"/>
      <c r="J16" s="14" t="s">
        <v>7460</v>
      </c>
      <c r="K16" s="55"/>
      <c r="L16" s="55"/>
      <c r="M16" s="55"/>
      <c r="N16" s="55"/>
      <c r="O16" s="55"/>
      <c r="P16" s="55"/>
      <c r="Q16" s="55"/>
      <c r="R16" s="55"/>
      <c r="S16" s="55"/>
      <c r="T16" s="55"/>
      <c r="U16" s="55"/>
      <c r="V16" s="36"/>
      <c r="W16" s="14"/>
      <c r="X16" s="14"/>
      <c r="Y16" s="14"/>
      <c r="Z16" s="14"/>
      <c r="AA16" s="14"/>
      <c r="AB16" s="14"/>
      <c r="AC16" s="14"/>
      <c r="AD16" s="14"/>
      <c r="AE16" s="14"/>
      <c r="AF16" s="14"/>
      <c r="AG16" s="14"/>
      <c r="AH16" s="14"/>
    </row>
    <row r="17" spans="1:34" x14ac:dyDescent="0.25">
      <c r="A17" s="14" t="s">
        <v>7473</v>
      </c>
      <c r="B17" s="14">
        <v>12137099</v>
      </c>
      <c r="C17" s="14" t="s">
        <v>7469</v>
      </c>
      <c r="D17" s="14" t="s">
        <v>7459</v>
      </c>
      <c r="E17" s="14">
        <v>509477</v>
      </c>
      <c r="F17" s="35">
        <v>43382</v>
      </c>
      <c r="G17" s="14" t="s">
        <v>5339</v>
      </c>
      <c r="H17" s="14"/>
      <c r="I17" s="14"/>
      <c r="J17" s="14" t="s">
        <v>7460</v>
      </c>
      <c r="K17" s="55"/>
      <c r="L17" s="55"/>
      <c r="M17" s="55"/>
      <c r="N17" s="55"/>
      <c r="O17" s="55"/>
      <c r="P17" s="55"/>
      <c r="Q17" s="55"/>
      <c r="R17" s="55"/>
      <c r="S17" s="55"/>
      <c r="T17" s="55"/>
      <c r="U17" s="55"/>
      <c r="V17" s="36"/>
      <c r="W17" s="14"/>
      <c r="X17" s="14"/>
      <c r="Y17" s="14"/>
      <c r="Z17" s="14"/>
      <c r="AA17" s="14"/>
      <c r="AB17" s="14"/>
      <c r="AC17" s="14"/>
      <c r="AD17" s="14"/>
      <c r="AE17" s="14"/>
      <c r="AF17" s="14"/>
      <c r="AG17" s="14"/>
      <c r="AH17" s="14"/>
    </row>
    <row r="18" spans="1:34" x14ac:dyDescent="0.25">
      <c r="A18" s="14" t="s">
        <v>7474</v>
      </c>
      <c r="B18" s="14" t="s">
        <v>7475</v>
      </c>
      <c r="C18" s="14" t="s">
        <v>58</v>
      </c>
      <c r="D18" s="14" t="s">
        <v>7459</v>
      </c>
      <c r="E18" s="14">
        <v>787702</v>
      </c>
      <c r="F18" s="35">
        <v>43459</v>
      </c>
      <c r="G18" s="14" t="s">
        <v>5339</v>
      </c>
      <c r="H18" s="14"/>
      <c r="I18" s="14"/>
      <c r="J18" s="14"/>
      <c r="K18" s="55"/>
      <c r="L18" s="55"/>
      <c r="M18" s="55"/>
      <c r="N18" s="55"/>
      <c r="O18" s="55"/>
      <c r="P18" s="55"/>
      <c r="Q18" s="55"/>
      <c r="R18" s="55"/>
      <c r="S18" s="55"/>
      <c r="T18" s="55"/>
      <c r="U18" s="55"/>
      <c r="V18" s="36"/>
      <c r="W18" s="14"/>
      <c r="X18" s="14"/>
      <c r="Y18" s="14"/>
      <c r="Z18" s="14"/>
      <c r="AA18" s="14"/>
      <c r="AB18" s="14"/>
      <c r="AC18" s="14"/>
      <c r="AD18" s="14"/>
      <c r="AE18" s="14"/>
      <c r="AF18" s="14"/>
      <c r="AG18" s="14"/>
      <c r="AH18" s="14"/>
    </row>
    <row r="19" spans="1:34" x14ac:dyDescent="0.25">
      <c r="A19" s="14" t="s">
        <v>7476</v>
      </c>
      <c r="B19" s="14" t="s">
        <v>7477</v>
      </c>
      <c r="C19" s="14" t="s">
        <v>58</v>
      </c>
      <c r="D19" s="14" t="s">
        <v>5342</v>
      </c>
      <c r="E19" s="14">
        <v>937159</v>
      </c>
      <c r="F19" s="35">
        <v>43459</v>
      </c>
      <c r="G19" s="14" t="s">
        <v>5339</v>
      </c>
      <c r="H19" s="14"/>
      <c r="I19" s="14"/>
      <c r="J19" s="14"/>
      <c r="K19" s="55"/>
      <c r="L19" s="55"/>
      <c r="M19" s="55"/>
      <c r="N19" s="55"/>
      <c r="O19" s="55"/>
      <c r="P19" s="55"/>
      <c r="Q19" s="55"/>
      <c r="R19" s="55"/>
      <c r="S19" s="55"/>
      <c r="T19" s="55"/>
      <c r="U19" s="55"/>
      <c r="V19" s="36"/>
      <c r="W19" s="14"/>
      <c r="X19" s="14"/>
      <c r="Y19" s="14"/>
      <c r="Z19" s="14"/>
      <c r="AA19" s="14"/>
      <c r="AB19" s="14"/>
      <c r="AC19" s="14"/>
      <c r="AD19" s="14"/>
      <c r="AE19" s="14"/>
      <c r="AF19" s="14"/>
      <c r="AG19" s="14"/>
      <c r="AH19" s="14"/>
    </row>
    <row r="20" spans="1:34" x14ac:dyDescent="0.25">
      <c r="A20" s="14" t="s">
        <v>7478</v>
      </c>
      <c r="B20" s="14">
        <v>12129754</v>
      </c>
      <c r="C20" s="14" t="s">
        <v>58</v>
      </c>
      <c r="D20" s="14" t="s">
        <v>7464</v>
      </c>
      <c r="E20" s="14">
        <v>509477</v>
      </c>
      <c r="F20" s="35">
        <v>43459</v>
      </c>
      <c r="G20" s="14" t="s">
        <v>5339</v>
      </c>
      <c r="H20" s="14"/>
      <c r="I20" s="14"/>
      <c r="J20" s="14"/>
      <c r="K20" s="55"/>
      <c r="L20" s="55"/>
      <c r="M20" s="55"/>
      <c r="N20" s="55"/>
      <c r="O20" s="55"/>
      <c r="P20" s="55"/>
      <c r="Q20" s="55"/>
      <c r="R20" s="55"/>
      <c r="S20" s="55"/>
      <c r="T20" s="55"/>
      <c r="U20" s="55"/>
      <c r="V20" s="36"/>
      <c r="W20" s="14"/>
      <c r="X20" s="14"/>
      <c r="Y20" s="14"/>
      <c r="Z20" s="14"/>
      <c r="AA20" s="14"/>
      <c r="AB20" s="14"/>
      <c r="AC20" s="14"/>
      <c r="AD20" s="14"/>
      <c r="AE20" s="14"/>
      <c r="AF20" s="14"/>
      <c r="AG20" s="14"/>
      <c r="AH20" s="14"/>
    </row>
    <row r="21" spans="1:34" x14ac:dyDescent="0.25">
      <c r="A21" s="14" t="s">
        <v>7479</v>
      </c>
      <c r="B21" s="14">
        <v>7990572</v>
      </c>
      <c r="C21" s="14" t="s">
        <v>58</v>
      </c>
      <c r="D21" s="14" t="s">
        <v>7480</v>
      </c>
      <c r="E21" s="14">
        <v>175292</v>
      </c>
      <c r="F21" s="35">
        <v>43459</v>
      </c>
      <c r="G21" s="14" t="s">
        <v>5339</v>
      </c>
      <c r="H21" s="14"/>
      <c r="I21" s="14"/>
      <c r="J21" s="14"/>
      <c r="K21" s="55"/>
      <c r="L21" s="55"/>
      <c r="M21" s="55"/>
      <c r="N21" s="55"/>
      <c r="O21" s="55"/>
      <c r="P21" s="55"/>
      <c r="Q21" s="55"/>
      <c r="R21" s="55"/>
      <c r="S21" s="55"/>
      <c r="T21" s="55"/>
      <c r="U21" s="55"/>
      <c r="V21" s="36"/>
      <c r="W21" s="14"/>
      <c r="X21" s="14"/>
      <c r="Y21" s="14"/>
      <c r="Z21" s="14"/>
      <c r="AA21" s="14"/>
      <c r="AB21" s="14"/>
      <c r="AC21" s="14"/>
      <c r="AD21" s="14"/>
      <c r="AE21" s="14"/>
      <c r="AF21" s="14"/>
      <c r="AG21" s="14"/>
      <c r="AH21" s="14"/>
    </row>
    <row r="22" spans="1:34" x14ac:dyDescent="0.25">
      <c r="A22" s="14" t="s">
        <v>7481</v>
      </c>
      <c r="B22" s="14" t="s">
        <v>7477</v>
      </c>
      <c r="C22" s="14" t="s">
        <v>58</v>
      </c>
      <c r="D22" s="14" t="s">
        <v>5342</v>
      </c>
      <c r="E22" s="14">
        <v>937159</v>
      </c>
      <c r="F22" s="35">
        <v>43488</v>
      </c>
      <c r="G22" s="14" t="s">
        <v>5339</v>
      </c>
      <c r="H22" s="14"/>
      <c r="I22" s="14"/>
      <c r="J22" s="14" t="s">
        <v>5326</v>
      </c>
      <c r="K22" s="55"/>
      <c r="L22" s="55"/>
      <c r="M22" s="55"/>
      <c r="N22" s="55"/>
      <c r="O22" s="55"/>
      <c r="P22" s="55"/>
      <c r="Q22" s="55"/>
      <c r="R22" s="55"/>
      <c r="S22" s="55"/>
      <c r="T22" s="55"/>
      <c r="U22" s="55"/>
      <c r="V22" s="36"/>
      <c r="W22" s="14"/>
      <c r="X22" s="14"/>
      <c r="Y22" s="14"/>
      <c r="Z22" s="14"/>
      <c r="AA22" s="14"/>
      <c r="AB22" s="14"/>
      <c r="AC22" s="14"/>
      <c r="AD22" s="14"/>
      <c r="AE22" s="14"/>
      <c r="AF22" s="14"/>
      <c r="AG22" s="14"/>
      <c r="AH22" s="14"/>
    </row>
    <row r="23" spans="1:34" x14ac:dyDescent="0.25">
      <c r="A23" s="14" t="s">
        <v>7482</v>
      </c>
      <c r="B23" s="14" t="s">
        <v>7483</v>
      </c>
      <c r="C23" s="14" t="s">
        <v>7469</v>
      </c>
      <c r="D23" s="14" t="s">
        <v>7464</v>
      </c>
      <c r="E23" s="14">
        <v>509477</v>
      </c>
      <c r="F23" s="35">
        <v>43545</v>
      </c>
      <c r="G23" s="14" t="s">
        <v>5339</v>
      </c>
      <c r="H23" s="14"/>
      <c r="I23" s="14"/>
      <c r="J23" s="14" t="s">
        <v>5326</v>
      </c>
      <c r="K23" s="55"/>
      <c r="L23" s="55"/>
      <c r="M23" s="55"/>
      <c r="N23" s="55"/>
      <c r="O23" s="55"/>
      <c r="P23" s="55"/>
      <c r="Q23" s="55"/>
      <c r="R23" s="55"/>
      <c r="S23" s="55"/>
      <c r="T23" s="55"/>
      <c r="U23" s="55"/>
      <c r="V23" s="36"/>
      <c r="W23" s="14"/>
      <c r="X23" s="14"/>
      <c r="Y23" s="14"/>
      <c r="Z23" s="14"/>
      <c r="AA23" s="14"/>
      <c r="AB23" s="14"/>
      <c r="AC23" s="14"/>
      <c r="AD23" s="14"/>
      <c r="AE23" s="14"/>
      <c r="AF23" s="14"/>
      <c r="AG23" s="14"/>
      <c r="AH23" s="14"/>
    </row>
    <row r="24" spans="1:34" x14ac:dyDescent="0.25">
      <c r="A24" s="14" t="s">
        <v>7484</v>
      </c>
      <c r="B24" s="14" t="s">
        <v>7485</v>
      </c>
      <c r="C24" s="14" t="s">
        <v>7469</v>
      </c>
      <c r="D24" s="14" t="s">
        <v>7472</v>
      </c>
      <c r="E24" s="14">
        <v>792414</v>
      </c>
      <c r="F24" s="35">
        <v>43545</v>
      </c>
      <c r="G24" s="14" t="s">
        <v>5339</v>
      </c>
      <c r="H24" s="14"/>
      <c r="I24" s="14"/>
      <c r="J24" s="14" t="s">
        <v>5326</v>
      </c>
      <c r="K24" s="55"/>
      <c r="L24" s="55"/>
      <c r="M24" s="55"/>
      <c r="N24" s="55"/>
      <c r="O24" s="55"/>
      <c r="P24" s="55"/>
      <c r="Q24" s="55"/>
      <c r="R24" s="55"/>
      <c r="S24" s="55"/>
      <c r="T24" s="55"/>
      <c r="U24" s="55"/>
      <c r="V24" s="36"/>
      <c r="W24" s="14"/>
      <c r="X24" s="14"/>
      <c r="Y24" s="14"/>
      <c r="Z24" s="14"/>
      <c r="AA24" s="14"/>
      <c r="AB24" s="14"/>
      <c r="AC24" s="14"/>
      <c r="AD24" s="14"/>
      <c r="AE24" s="14"/>
      <c r="AF24" s="14"/>
      <c r="AG24" s="14"/>
      <c r="AH24" s="14"/>
    </row>
    <row r="25" spans="1:34" x14ac:dyDescent="0.25">
      <c r="A25" s="14" t="s">
        <v>7486</v>
      </c>
      <c r="B25" s="14" t="s">
        <v>7487</v>
      </c>
      <c r="C25" s="14" t="s">
        <v>7469</v>
      </c>
      <c r="D25" s="14" t="s">
        <v>7488</v>
      </c>
      <c r="E25" s="14">
        <v>175292</v>
      </c>
      <c r="F25" s="35">
        <v>43600</v>
      </c>
      <c r="G25" s="14" t="s">
        <v>5339</v>
      </c>
      <c r="H25" s="14"/>
      <c r="I25" s="14"/>
      <c r="J25" s="14" t="s">
        <v>506</v>
      </c>
      <c r="K25" s="55"/>
      <c r="L25" s="55"/>
      <c r="M25" s="55"/>
      <c r="N25" s="55"/>
      <c r="O25" s="55"/>
      <c r="P25" s="55"/>
      <c r="Q25" s="55"/>
      <c r="R25" s="55"/>
      <c r="S25" s="55"/>
      <c r="T25" s="55"/>
      <c r="U25" s="55"/>
      <c r="V25" s="36"/>
      <c r="W25" s="14"/>
      <c r="X25" s="14"/>
      <c r="Y25" s="14"/>
      <c r="Z25" s="14"/>
      <c r="AA25" s="14"/>
      <c r="AB25" s="14"/>
      <c r="AC25" s="14"/>
      <c r="AD25" s="14"/>
      <c r="AE25" s="14"/>
      <c r="AF25" s="14"/>
      <c r="AG25" s="14"/>
      <c r="AH25" s="14"/>
    </row>
    <row r="26" spans="1:34" x14ac:dyDescent="0.25">
      <c r="A26" s="14" t="s">
        <v>7489</v>
      </c>
      <c r="B26" s="14" t="s">
        <v>7490</v>
      </c>
      <c r="C26" s="14" t="s">
        <v>7469</v>
      </c>
      <c r="D26" s="14" t="s">
        <v>7464</v>
      </c>
      <c r="E26" s="14">
        <v>509477</v>
      </c>
      <c r="F26" s="35">
        <v>43600</v>
      </c>
      <c r="G26" s="14" t="s">
        <v>5339</v>
      </c>
      <c r="H26" s="14"/>
      <c r="I26" s="14"/>
      <c r="J26" s="14" t="s">
        <v>5326</v>
      </c>
      <c r="K26" s="55"/>
      <c r="L26" s="55"/>
      <c r="M26" s="55"/>
      <c r="N26" s="55"/>
      <c r="O26" s="55"/>
      <c r="P26" s="55"/>
      <c r="Q26" s="55"/>
      <c r="R26" s="55"/>
      <c r="S26" s="55"/>
      <c r="T26" s="55"/>
      <c r="U26" s="55"/>
      <c r="V26" s="36"/>
      <c r="W26" s="14"/>
      <c r="X26" s="14"/>
      <c r="Y26" s="14"/>
      <c r="Z26" s="14"/>
      <c r="AA26" s="14"/>
      <c r="AB26" s="14"/>
      <c r="AC26" s="14"/>
      <c r="AD26" s="14"/>
      <c r="AE26" s="14"/>
      <c r="AF26" s="14"/>
      <c r="AG26" s="14"/>
      <c r="AH26" s="14"/>
    </row>
    <row r="27" spans="1:34" x14ac:dyDescent="0.25">
      <c r="A27" s="14" t="s">
        <v>7491</v>
      </c>
      <c r="B27" s="14">
        <v>12114434</v>
      </c>
      <c r="C27" s="14" t="s">
        <v>7458</v>
      </c>
      <c r="D27" s="14" t="s">
        <v>7464</v>
      </c>
      <c r="E27" s="14">
        <v>639920</v>
      </c>
      <c r="F27" s="35">
        <v>43613</v>
      </c>
      <c r="G27" s="14" t="s">
        <v>5339</v>
      </c>
      <c r="H27" s="14"/>
      <c r="I27" s="14"/>
      <c r="J27" s="14" t="s">
        <v>5326</v>
      </c>
      <c r="K27" s="55"/>
      <c r="L27" s="55"/>
      <c r="M27" s="55"/>
      <c r="N27" s="55"/>
      <c r="O27" s="55"/>
      <c r="P27" s="55"/>
      <c r="Q27" s="55"/>
      <c r="R27" s="55"/>
      <c r="S27" s="55"/>
      <c r="T27" s="55"/>
      <c r="U27" s="55"/>
      <c r="V27" s="36"/>
      <c r="W27" s="14"/>
      <c r="X27" s="14"/>
      <c r="Y27" s="14"/>
      <c r="Z27" s="14"/>
      <c r="AA27" s="14"/>
      <c r="AB27" s="14"/>
      <c r="AC27" s="14"/>
      <c r="AD27" s="14"/>
      <c r="AE27" s="14"/>
      <c r="AF27" s="14"/>
      <c r="AG27" s="14"/>
      <c r="AH27" s="14"/>
    </row>
    <row r="28" spans="1:34" x14ac:dyDescent="0.25">
      <c r="A28" s="14" t="s">
        <v>7492</v>
      </c>
      <c r="B28" s="14">
        <v>12705530</v>
      </c>
      <c r="C28" s="14" t="s">
        <v>7458</v>
      </c>
      <c r="D28" s="14" t="s">
        <v>7464</v>
      </c>
      <c r="E28" s="14">
        <v>933078</v>
      </c>
      <c r="F28" s="35">
        <v>43613</v>
      </c>
      <c r="G28" s="14" t="s">
        <v>5339</v>
      </c>
      <c r="H28" s="14"/>
      <c r="I28" s="14"/>
      <c r="J28" s="14" t="s">
        <v>506</v>
      </c>
      <c r="K28" s="55"/>
      <c r="L28" s="55"/>
      <c r="M28" s="55"/>
      <c r="N28" s="55"/>
      <c r="O28" s="55"/>
      <c r="P28" s="55"/>
      <c r="Q28" s="55"/>
      <c r="R28" s="55"/>
      <c r="S28" s="55"/>
      <c r="T28" s="55"/>
      <c r="U28" s="55"/>
      <c r="V28" s="36"/>
      <c r="W28" s="14"/>
      <c r="X28" s="14"/>
      <c r="Y28" s="14"/>
      <c r="Z28" s="14"/>
      <c r="AA28" s="14"/>
      <c r="AB28" s="14"/>
      <c r="AC28" s="14"/>
      <c r="AD28" s="14"/>
      <c r="AE28" s="14"/>
      <c r="AF28" s="14"/>
      <c r="AG28" s="14"/>
      <c r="AH28" s="14"/>
    </row>
    <row r="29" spans="1:34" x14ac:dyDescent="0.25">
      <c r="A29" s="14" t="s">
        <v>7493</v>
      </c>
      <c r="B29" s="14">
        <v>12708665</v>
      </c>
      <c r="C29" s="14" t="s">
        <v>7458</v>
      </c>
      <c r="D29" s="14" t="s">
        <v>7459</v>
      </c>
      <c r="E29" s="14">
        <v>942975</v>
      </c>
      <c r="F29" s="35">
        <v>43613</v>
      </c>
      <c r="G29" s="14" t="s">
        <v>5339</v>
      </c>
      <c r="H29" s="14"/>
      <c r="I29" s="14"/>
      <c r="J29" s="14" t="s">
        <v>506</v>
      </c>
      <c r="K29" s="55"/>
      <c r="L29" s="55"/>
      <c r="M29" s="55"/>
      <c r="N29" s="55"/>
      <c r="O29" s="55"/>
      <c r="P29" s="55"/>
      <c r="Q29" s="55"/>
      <c r="R29" s="55"/>
      <c r="S29" s="55"/>
      <c r="T29" s="55"/>
      <c r="U29" s="55"/>
      <c r="V29" s="36"/>
      <c r="W29" s="14"/>
      <c r="X29" s="14"/>
      <c r="Y29" s="14"/>
      <c r="Z29" s="14"/>
      <c r="AA29" s="14"/>
      <c r="AB29" s="14"/>
      <c r="AC29" s="14"/>
      <c r="AD29" s="14"/>
      <c r="AE29" s="14"/>
      <c r="AF29" s="14"/>
      <c r="AG29" s="14"/>
      <c r="AH29" s="14"/>
    </row>
    <row r="30" spans="1:34" x14ac:dyDescent="0.25">
      <c r="A30" s="14" t="s">
        <v>7494</v>
      </c>
      <c r="B30" s="14">
        <v>12114438</v>
      </c>
      <c r="C30" s="14" t="s">
        <v>7458</v>
      </c>
      <c r="D30" s="14" t="s">
        <v>5342</v>
      </c>
      <c r="E30" s="14">
        <v>742471</v>
      </c>
      <c r="F30" s="35">
        <v>43613</v>
      </c>
      <c r="G30" s="14" t="s">
        <v>5339</v>
      </c>
      <c r="H30" s="14"/>
      <c r="I30" s="14"/>
      <c r="J30" s="14" t="s">
        <v>506</v>
      </c>
      <c r="K30" s="55"/>
      <c r="L30" s="55"/>
      <c r="M30" s="55"/>
      <c r="N30" s="55"/>
      <c r="O30" s="55"/>
      <c r="P30" s="55"/>
      <c r="Q30" s="55"/>
      <c r="R30" s="55"/>
      <c r="S30" s="55"/>
      <c r="T30" s="55"/>
      <c r="U30" s="55"/>
      <c r="V30" s="36"/>
      <c r="W30" s="14"/>
      <c r="X30" s="14"/>
      <c r="Y30" s="14"/>
      <c r="Z30" s="14"/>
      <c r="AA30" s="14"/>
      <c r="AB30" s="14"/>
      <c r="AC30" s="14"/>
      <c r="AD30" s="14"/>
      <c r="AE30" s="14"/>
      <c r="AF30" s="14"/>
      <c r="AG30" s="14"/>
      <c r="AH30" s="14"/>
    </row>
    <row r="31" spans="1:34" x14ac:dyDescent="0.25">
      <c r="A31" s="14" t="s">
        <v>7495</v>
      </c>
      <c r="B31" s="14">
        <v>12335878</v>
      </c>
      <c r="C31" s="14" t="s">
        <v>7458</v>
      </c>
      <c r="D31" s="14" t="s">
        <v>7459</v>
      </c>
      <c r="E31" s="14">
        <v>792702</v>
      </c>
      <c r="F31" s="35">
        <v>43613</v>
      </c>
      <c r="G31" s="14" t="s">
        <v>5339</v>
      </c>
      <c r="H31" s="14"/>
      <c r="I31" s="14"/>
      <c r="J31" s="14" t="s">
        <v>506</v>
      </c>
      <c r="K31" s="55"/>
      <c r="L31" s="55"/>
      <c r="M31" s="55"/>
      <c r="N31" s="55"/>
      <c r="O31" s="55"/>
      <c r="P31" s="55"/>
      <c r="Q31" s="55"/>
      <c r="R31" s="55"/>
      <c r="S31" s="55"/>
      <c r="T31" s="55"/>
      <c r="U31" s="55"/>
      <c r="V31" s="36"/>
      <c r="W31" s="14"/>
      <c r="X31" s="14"/>
      <c r="Y31" s="14"/>
      <c r="Z31" s="14"/>
      <c r="AA31" s="14"/>
      <c r="AB31" s="14"/>
      <c r="AC31" s="14"/>
      <c r="AD31" s="14"/>
      <c r="AE31" s="14"/>
      <c r="AF31" s="14"/>
      <c r="AG31" s="14"/>
      <c r="AH31" s="14"/>
    </row>
    <row r="32" spans="1:34" x14ac:dyDescent="0.25">
      <c r="A32" s="14" t="s">
        <v>7496</v>
      </c>
      <c r="B32" s="14" t="s">
        <v>7497</v>
      </c>
      <c r="C32" s="14" t="s">
        <v>7458</v>
      </c>
      <c r="D32" s="14" t="s">
        <v>5342</v>
      </c>
      <c r="E32" s="14">
        <v>742471</v>
      </c>
      <c r="F32" s="35">
        <v>43613</v>
      </c>
      <c r="G32" s="14" t="s">
        <v>5339</v>
      </c>
      <c r="H32" s="14"/>
      <c r="I32" s="14"/>
      <c r="J32" s="14" t="s">
        <v>506</v>
      </c>
      <c r="K32" s="55"/>
      <c r="L32" s="55"/>
      <c r="M32" s="55"/>
      <c r="N32" s="55"/>
      <c r="O32" s="55"/>
      <c r="P32" s="55"/>
      <c r="Q32" s="55"/>
      <c r="R32" s="55"/>
      <c r="S32" s="55"/>
      <c r="T32" s="55"/>
      <c r="U32" s="55"/>
      <c r="V32" s="36"/>
      <c r="W32" s="14"/>
      <c r="X32" s="14"/>
      <c r="Y32" s="14"/>
      <c r="Z32" s="14"/>
      <c r="AA32" s="14"/>
      <c r="AB32" s="14"/>
      <c r="AC32" s="14"/>
      <c r="AD32" s="14"/>
      <c r="AE32" s="14"/>
      <c r="AF32" s="14"/>
      <c r="AG32" s="14"/>
      <c r="AH32" s="14"/>
    </row>
    <row r="33" spans="1:34" x14ac:dyDescent="0.25">
      <c r="A33" s="14" t="s">
        <v>7498</v>
      </c>
      <c r="B33" s="14" t="s">
        <v>7499</v>
      </c>
      <c r="C33" s="14" t="s">
        <v>7454</v>
      </c>
      <c r="D33" s="14" t="s">
        <v>5342</v>
      </c>
      <c r="E33" s="14">
        <v>792657</v>
      </c>
      <c r="F33" s="35">
        <v>43615</v>
      </c>
      <c r="G33" s="14" t="s">
        <v>5339</v>
      </c>
      <c r="H33" s="14"/>
      <c r="I33" s="14"/>
      <c r="J33" s="14" t="s">
        <v>5326</v>
      </c>
      <c r="K33" s="55"/>
      <c r="L33" s="55"/>
      <c r="M33" s="55"/>
      <c r="N33" s="55"/>
      <c r="O33" s="55"/>
      <c r="P33" s="55"/>
      <c r="Q33" s="55"/>
      <c r="R33" s="55"/>
      <c r="S33" s="55"/>
      <c r="T33" s="55"/>
      <c r="U33" s="55"/>
      <c r="V33" s="36"/>
      <c r="W33" s="14"/>
      <c r="X33" s="14"/>
      <c r="Y33" s="14"/>
      <c r="Z33" s="14"/>
      <c r="AA33" s="14"/>
      <c r="AB33" s="14"/>
      <c r="AC33" s="14"/>
      <c r="AD33" s="14"/>
      <c r="AE33" s="14"/>
      <c r="AF33" s="14"/>
      <c r="AG33" s="14"/>
      <c r="AH33" s="14"/>
    </row>
    <row r="34" spans="1:34" ht="15.75" customHeight="1" x14ac:dyDescent="0.25">
      <c r="A34" s="14" t="s">
        <v>7500</v>
      </c>
      <c r="B34" s="14">
        <v>12606788</v>
      </c>
      <c r="C34" s="14" t="s">
        <v>7454</v>
      </c>
      <c r="D34" s="14" t="s">
        <v>7464</v>
      </c>
      <c r="E34" s="14">
        <v>933078</v>
      </c>
      <c r="F34" s="35">
        <v>43615</v>
      </c>
      <c r="G34" s="14" t="s">
        <v>5339</v>
      </c>
      <c r="H34" s="14"/>
      <c r="I34" s="14"/>
      <c r="J34" s="14" t="s">
        <v>506</v>
      </c>
      <c r="K34" s="55"/>
      <c r="L34" s="55"/>
      <c r="M34" s="55"/>
      <c r="N34" s="55"/>
      <c r="O34" s="55"/>
      <c r="P34" s="55"/>
      <c r="Q34" s="55"/>
      <c r="R34" s="55"/>
      <c r="S34" s="55"/>
      <c r="T34" s="55"/>
      <c r="U34" s="55"/>
      <c r="V34" s="36"/>
      <c r="W34" s="14"/>
      <c r="X34" s="14"/>
      <c r="Y34" s="14"/>
      <c r="Z34" s="14"/>
      <c r="AA34" s="14"/>
      <c r="AB34" s="14"/>
      <c r="AC34" s="14"/>
      <c r="AD34" s="14"/>
      <c r="AE34" s="14"/>
      <c r="AF34" s="14"/>
      <c r="AG34" s="14"/>
      <c r="AH34" s="14"/>
    </row>
    <row r="35" spans="1:34" ht="24.75" customHeight="1" x14ac:dyDescent="0.25">
      <c r="A35" s="14" t="s">
        <v>7501</v>
      </c>
      <c r="B35" s="14">
        <v>12114433</v>
      </c>
      <c r="C35" s="14" t="s">
        <v>7454</v>
      </c>
      <c r="D35" s="14" t="s">
        <v>7464</v>
      </c>
      <c r="E35" s="14">
        <v>639920</v>
      </c>
      <c r="F35" s="35">
        <v>43615</v>
      </c>
      <c r="G35" s="14" t="s">
        <v>5339</v>
      </c>
      <c r="H35" s="14"/>
      <c r="I35" s="14"/>
      <c r="J35" s="14" t="s">
        <v>506</v>
      </c>
      <c r="K35" s="55"/>
      <c r="L35" s="55"/>
      <c r="M35" s="55"/>
      <c r="N35" s="55"/>
      <c r="O35" s="55"/>
      <c r="P35" s="55"/>
      <c r="Q35" s="55"/>
      <c r="R35" s="55"/>
      <c r="S35" s="55"/>
      <c r="T35" s="55"/>
      <c r="U35" s="55"/>
      <c r="V35" s="36"/>
      <c r="W35" s="14"/>
      <c r="X35" s="14"/>
      <c r="Y35" s="14"/>
      <c r="Z35" s="14"/>
      <c r="AA35" s="14"/>
      <c r="AB35" s="14"/>
      <c r="AC35" s="14"/>
      <c r="AD35" s="14"/>
      <c r="AE35" s="14"/>
      <c r="AF35" s="14"/>
      <c r="AG35" s="14"/>
      <c r="AH35" s="14"/>
    </row>
    <row r="36" spans="1:34" ht="15.75" customHeight="1" x14ac:dyDescent="0.25">
      <c r="A36" s="14" t="s">
        <v>7502</v>
      </c>
      <c r="B36" s="14">
        <v>11964220</v>
      </c>
      <c r="C36" s="14" t="s">
        <v>7454</v>
      </c>
      <c r="D36" s="14" t="s">
        <v>7464</v>
      </c>
      <c r="E36" s="14">
        <v>112058</v>
      </c>
      <c r="F36" s="35">
        <v>43615</v>
      </c>
      <c r="G36" s="14" t="s">
        <v>5339</v>
      </c>
      <c r="H36" s="14"/>
      <c r="I36" s="14"/>
      <c r="J36" s="14" t="s">
        <v>5326</v>
      </c>
      <c r="K36" s="55"/>
      <c r="L36" s="55"/>
      <c r="M36" s="55"/>
      <c r="N36" s="55"/>
      <c r="O36" s="55"/>
      <c r="P36" s="55"/>
      <c r="Q36" s="55"/>
      <c r="R36" s="55"/>
      <c r="S36" s="55"/>
      <c r="T36" s="55"/>
      <c r="U36" s="55"/>
      <c r="V36" s="36"/>
      <c r="W36" s="14"/>
      <c r="X36" s="14"/>
      <c r="Y36" s="14"/>
      <c r="Z36" s="14"/>
      <c r="AA36" s="14"/>
      <c r="AB36" s="14"/>
      <c r="AC36" s="14"/>
      <c r="AD36" s="14"/>
      <c r="AE36" s="14"/>
      <c r="AF36" s="14"/>
      <c r="AG36" s="14"/>
      <c r="AH36" s="14"/>
    </row>
    <row r="37" spans="1:34" ht="15.75" customHeight="1" x14ac:dyDescent="0.25">
      <c r="A37" s="14" t="s">
        <v>7503</v>
      </c>
      <c r="B37" s="14">
        <v>11461388</v>
      </c>
      <c r="C37" s="14" t="s">
        <v>7454</v>
      </c>
      <c r="D37" s="14" t="s">
        <v>7459</v>
      </c>
      <c r="E37" s="14">
        <v>376796</v>
      </c>
      <c r="F37" s="35">
        <v>43615</v>
      </c>
      <c r="G37" s="14" t="s">
        <v>5339</v>
      </c>
      <c r="H37" s="14"/>
      <c r="I37" s="14"/>
      <c r="J37" s="14" t="s">
        <v>5326</v>
      </c>
      <c r="K37" s="55"/>
      <c r="L37" s="55"/>
      <c r="M37" s="55"/>
      <c r="N37" s="55"/>
      <c r="O37" s="55"/>
      <c r="P37" s="55"/>
      <c r="Q37" s="55"/>
      <c r="R37" s="55"/>
      <c r="S37" s="55"/>
      <c r="T37" s="55"/>
      <c r="U37" s="55"/>
      <c r="V37" s="36"/>
      <c r="W37" s="14"/>
      <c r="X37" s="14"/>
      <c r="Y37" s="14"/>
      <c r="Z37" s="14"/>
      <c r="AA37" s="14"/>
      <c r="AB37" s="14"/>
      <c r="AC37" s="14"/>
      <c r="AD37" s="14"/>
      <c r="AE37" s="14"/>
      <c r="AF37" s="14"/>
      <c r="AG37" s="14"/>
      <c r="AH37" s="14"/>
    </row>
    <row r="38" spans="1:34" ht="15.75" customHeight="1" x14ac:dyDescent="0.25">
      <c r="A38" s="14" t="s">
        <v>7504</v>
      </c>
      <c r="B38" s="14">
        <v>12678240</v>
      </c>
      <c r="C38" s="14" t="s">
        <v>7505</v>
      </c>
      <c r="D38" s="14" t="s">
        <v>5342</v>
      </c>
      <c r="E38" s="14">
        <v>662603</v>
      </c>
      <c r="F38" s="35">
        <v>43697</v>
      </c>
      <c r="G38" s="14" t="s">
        <v>5339</v>
      </c>
      <c r="H38" s="14"/>
      <c r="I38" s="14"/>
      <c r="J38" s="14" t="s">
        <v>506</v>
      </c>
      <c r="K38" s="55"/>
      <c r="L38" s="55"/>
      <c r="M38" s="55"/>
      <c r="N38" s="55"/>
      <c r="O38" s="55"/>
      <c r="P38" s="55"/>
      <c r="Q38" s="55"/>
      <c r="R38" s="55"/>
      <c r="S38" s="55"/>
      <c r="T38" s="55"/>
      <c r="U38" s="55"/>
      <c r="V38" s="36"/>
      <c r="W38" s="14"/>
      <c r="X38" s="14"/>
      <c r="Y38" s="14"/>
      <c r="Z38" s="14"/>
      <c r="AA38" s="14"/>
      <c r="AB38" s="14"/>
      <c r="AC38" s="14"/>
      <c r="AD38" s="14"/>
      <c r="AE38" s="14"/>
      <c r="AF38" s="14"/>
      <c r="AG38" s="14"/>
      <c r="AH38" s="14"/>
    </row>
    <row r="39" spans="1:34" ht="15.75" customHeight="1" x14ac:dyDescent="0.25">
      <c r="A39" s="14" t="s">
        <v>7506</v>
      </c>
      <c r="B39" s="14">
        <v>12678239</v>
      </c>
      <c r="C39" s="14" t="s">
        <v>7507</v>
      </c>
      <c r="D39" s="14" t="s">
        <v>5342</v>
      </c>
      <c r="E39" s="14">
        <v>662603</v>
      </c>
      <c r="F39" s="35">
        <v>43712</v>
      </c>
      <c r="G39" s="14" t="s">
        <v>5339</v>
      </c>
      <c r="H39" s="14"/>
      <c r="I39" s="14"/>
      <c r="J39" s="14" t="s">
        <v>5326</v>
      </c>
      <c r="K39" s="55"/>
      <c r="L39" s="55"/>
      <c r="M39" s="55"/>
      <c r="N39" s="55"/>
      <c r="O39" s="55"/>
      <c r="P39" s="55"/>
      <c r="Q39" s="55"/>
      <c r="R39" s="55"/>
      <c r="S39" s="55"/>
      <c r="T39" s="55"/>
      <c r="U39" s="55"/>
      <c r="V39" s="36"/>
      <c r="W39" s="14"/>
      <c r="X39" s="14"/>
      <c r="Y39" s="14"/>
      <c r="Z39" s="14"/>
      <c r="AA39" s="14"/>
      <c r="AB39" s="14"/>
      <c r="AC39" s="14"/>
      <c r="AD39" s="14"/>
      <c r="AE39" s="14"/>
      <c r="AF39" s="14"/>
      <c r="AG39" s="14"/>
      <c r="AH39" s="14"/>
    </row>
    <row r="40" spans="1:34" ht="15.75" customHeight="1" x14ac:dyDescent="0.25">
      <c r="A40" s="14" t="s">
        <v>7508</v>
      </c>
      <c r="B40" s="14">
        <v>12958825</v>
      </c>
      <c r="C40" s="14" t="s">
        <v>7509</v>
      </c>
      <c r="D40" s="14" t="s">
        <v>7510</v>
      </c>
      <c r="E40" s="14">
        <v>1055117</v>
      </c>
      <c r="F40" s="35">
        <v>43712</v>
      </c>
      <c r="G40" s="14" t="s">
        <v>5339</v>
      </c>
      <c r="H40" s="14"/>
      <c r="I40" s="14"/>
      <c r="J40" s="14" t="s">
        <v>5326</v>
      </c>
      <c r="K40" s="55"/>
      <c r="L40" s="55"/>
      <c r="M40" s="55"/>
      <c r="N40" s="55"/>
      <c r="O40" s="55"/>
      <c r="P40" s="55"/>
      <c r="Q40" s="55"/>
      <c r="R40" s="55"/>
      <c r="S40" s="55"/>
      <c r="T40" s="55"/>
      <c r="U40" s="55"/>
      <c r="V40" s="36"/>
      <c r="W40" s="14"/>
      <c r="X40" s="14"/>
      <c r="Y40" s="14"/>
      <c r="Z40" s="14"/>
      <c r="AA40" s="14"/>
      <c r="AB40" s="14"/>
      <c r="AC40" s="14"/>
      <c r="AD40" s="14"/>
      <c r="AE40" s="14"/>
      <c r="AF40" s="14"/>
      <c r="AG40" s="14"/>
      <c r="AH40" s="14"/>
    </row>
    <row r="41" spans="1:34" ht="15.75" customHeight="1" x14ac:dyDescent="0.25">
      <c r="A41" s="14" t="s">
        <v>7511</v>
      </c>
      <c r="B41" s="14">
        <v>12837332</v>
      </c>
      <c r="C41" s="14" t="s">
        <v>7454</v>
      </c>
      <c r="D41" s="14" t="s">
        <v>7467</v>
      </c>
      <c r="E41" s="14">
        <v>902208</v>
      </c>
      <c r="F41" s="35">
        <v>43719</v>
      </c>
      <c r="G41" s="14" t="s">
        <v>5339</v>
      </c>
      <c r="H41" s="14"/>
      <c r="I41" s="14"/>
      <c r="J41" s="14" t="s">
        <v>506</v>
      </c>
      <c r="K41" s="55"/>
      <c r="L41" s="55"/>
      <c r="M41" s="55"/>
      <c r="N41" s="55"/>
      <c r="O41" s="55"/>
      <c r="P41" s="55"/>
      <c r="Q41" s="55"/>
      <c r="R41" s="55"/>
      <c r="S41" s="55"/>
      <c r="T41" s="55"/>
      <c r="U41" s="55"/>
      <c r="V41" s="36"/>
      <c r="W41" s="14"/>
      <c r="X41" s="14"/>
      <c r="Y41" s="14"/>
      <c r="Z41" s="14"/>
      <c r="AA41" s="14"/>
      <c r="AB41" s="14"/>
      <c r="AC41" s="14"/>
      <c r="AD41" s="14"/>
      <c r="AE41" s="14"/>
      <c r="AF41" s="14"/>
      <c r="AG41" s="14"/>
      <c r="AH41" s="14"/>
    </row>
    <row r="42" spans="1:34" ht="15.75" customHeight="1" x14ac:dyDescent="0.25">
      <c r="A42" s="14" t="s">
        <v>7512</v>
      </c>
      <c r="B42" s="14" t="s">
        <v>7513</v>
      </c>
      <c r="C42" s="14" t="s">
        <v>7514</v>
      </c>
      <c r="D42" s="14" t="s">
        <v>7464</v>
      </c>
      <c r="E42" s="14">
        <v>509477</v>
      </c>
      <c r="F42" s="35">
        <v>43766</v>
      </c>
      <c r="G42" s="14" t="s">
        <v>5339</v>
      </c>
      <c r="H42" s="14"/>
      <c r="I42" s="14"/>
      <c r="J42" s="14" t="s">
        <v>506</v>
      </c>
      <c r="K42" s="55"/>
      <c r="L42" s="55"/>
      <c r="M42" s="55"/>
      <c r="N42" s="55"/>
      <c r="O42" s="55"/>
      <c r="P42" s="55"/>
      <c r="Q42" s="55"/>
      <c r="R42" s="55"/>
      <c r="S42" s="55"/>
      <c r="T42" s="55"/>
      <c r="U42" s="55"/>
      <c r="V42" s="36"/>
      <c r="W42" s="14"/>
      <c r="X42" s="14"/>
      <c r="Y42" s="14"/>
      <c r="Z42" s="14"/>
      <c r="AA42" s="14"/>
      <c r="AB42" s="14"/>
      <c r="AC42" s="14"/>
      <c r="AD42" s="14"/>
      <c r="AE42" s="14"/>
      <c r="AF42" s="14"/>
      <c r="AG42" s="14"/>
      <c r="AH42" s="14"/>
    </row>
    <row r="43" spans="1:34" ht="15.75" customHeight="1" x14ac:dyDescent="0.25">
      <c r="A43" s="14" t="s">
        <v>7515</v>
      </c>
      <c r="B43" s="14">
        <v>13100388</v>
      </c>
      <c r="C43" s="14" t="s">
        <v>7469</v>
      </c>
      <c r="D43" s="14" t="s">
        <v>5342</v>
      </c>
      <c r="E43" s="14">
        <v>803492</v>
      </c>
      <c r="F43" s="35">
        <v>43766</v>
      </c>
      <c r="G43" s="14" t="s">
        <v>5339</v>
      </c>
      <c r="H43" s="14"/>
      <c r="I43" s="14"/>
      <c r="J43" s="14" t="s">
        <v>5326</v>
      </c>
      <c r="K43" s="55"/>
      <c r="L43" s="55"/>
      <c r="M43" s="55"/>
      <c r="N43" s="55"/>
      <c r="O43" s="55"/>
      <c r="P43" s="55"/>
      <c r="Q43" s="55"/>
      <c r="R43" s="55"/>
      <c r="S43" s="55"/>
      <c r="T43" s="55"/>
      <c r="U43" s="55"/>
      <c r="V43" s="36"/>
      <c r="W43" s="14"/>
      <c r="X43" s="14"/>
      <c r="Y43" s="14"/>
      <c r="Z43" s="14"/>
      <c r="AA43" s="14"/>
      <c r="AB43" s="14"/>
      <c r="AC43" s="14"/>
      <c r="AD43" s="14"/>
      <c r="AE43" s="14"/>
      <c r="AF43" s="14"/>
      <c r="AG43" s="14"/>
      <c r="AH43" s="14"/>
    </row>
    <row r="44" spans="1:34" ht="15.75" customHeight="1" x14ac:dyDescent="0.25">
      <c r="A44" s="14" t="s">
        <v>7516</v>
      </c>
      <c r="B44" s="14">
        <v>13257648</v>
      </c>
      <c r="C44" s="14" t="s">
        <v>7514</v>
      </c>
      <c r="D44" s="14" t="s">
        <v>7472</v>
      </c>
      <c r="E44" s="14">
        <v>1109628</v>
      </c>
      <c r="F44" s="35">
        <v>43766</v>
      </c>
      <c r="G44" s="14" t="s">
        <v>5339</v>
      </c>
      <c r="H44" s="14"/>
      <c r="I44" s="14"/>
      <c r="J44" s="14" t="s">
        <v>5326</v>
      </c>
      <c r="K44" s="55"/>
      <c r="L44" s="55"/>
      <c r="M44" s="55"/>
      <c r="N44" s="55"/>
      <c r="O44" s="55"/>
      <c r="P44" s="55"/>
      <c r="Q44" s="55"/>
      <c r="R44" s="55"/>
      <c r="S44" s="55"/>
      <c r="T44" s="55"/>
      <c r="U44" s="55"/>
      <c r="V44" s="36"/>
      <c r="W44" s="14"/>
      <c r="X44" s="14"/>
      <c r="Y44" s="14"/>
      <c r="Z44" s="14"/>
      <c r="AA44" s="14"/>
      <c r="AB44" s="14"/>
      <c r="AC44" s="14"/>
      <c r="AD44" s="14"/>
      <c r="AE44" s="14"/>
      <c r="AF44" s="14"/>
      <c r="AG44" s="14"/>
      <c r="AH44" s="14"/>
    </row>
    <row r="45" spans="1:34" ht="15.75" customHeight="1" x14ac:dyDescent="0.25">
      <c r="A45" s="14" t="s">
        <v>7517</v>
      </c>
      <c r="B45" s="14" t="s">
        <v>7518</v>
      </c>
      <c r="C45" s="14" t="s">
        <v>7454</v>
      </c>
      <c r="D45" s="14" t="s">
        <v>5342</v>
      </c>
      <c r="E45" s="14">
        <v>792657</v>
      </c>
      <c r="F45" s="35">
        <v>43775</v>
      </c>
      <c r="G45" s="14" t="s">
        <v>5339</v>
      </c>
      <c r="H45" s="14"/>
      <c r="I45" s="14"/>
      <c r="J45" s="14" t="s">
        <v>506</v>
      </c>
      <c r="K45" s="55"/>
      <c r="L45" s="55"/>
      <c r="M45" s="55"/>
      <c r="N45" s="55"/>
      <c r="O45" s="55"/>
      <c r="P45" s="55"/>
      <c r="Q45" s="55"/>
      <c r="R45" s="55"/>
      <c r="S45" s="55"/>
      <c r="T45" s="55"/>
      <c r="U45" s="55"/>
      <c r="V45" s="36"/>
      <c r="W45" s="14" t="s">
        <v>7519</v>
      </c>
      <c r="X45" s="14"/>
      <c r="Y45" s="14"/>
      <c r="Z45" s="14"/>
      <c r="AA45" s="14"/>
      <c r="AB45" s="14"/>
      <c r="AC45" s="14"/>
      <c r="AD45" s="14"/>
      <c r="AE45" s="14"/>
      <c r="AF45" s="14"/>
      <c r="AG45" s="14"/>
      <c r="AH45" s="14"/>
    </row>
    <row r="46" spans="1:34" ht="15.75" customHeight="1" x14ac:dyDescent="0.25">
      <c r="A46" s="14" t="s">
        <v>7520</v>
      </c>
      <c r="B46" s="14" t="s">
        <v>7521</v>
      </c>
      <c r="C46" s="14" t="s">
        <v>7505</v>
      </c>
      <c r="D46" s="14" t="s">
        <v>5342</v>
      </c>
      <c r="E46" s="14">
        <v>662603</v>
      </c>
      <c r="F46" s="35">
        <v>43775</v>
      </c>
      <c r="G46" s="14" t="s">
        <v>5339</v>
      </c>
      <c r="H46" s="14"/>
      <c r="I46" s="14"/>
      <c r="J46" s="14" t="s">
        <v>5326</v>
      </c>
      <c r="K46" s="55"/>
      <c r="L46" s="55"/>
      <c r="M46" s="55"/>
      <c r="N46" s="55"/>
      <c r="O46" s="55"/>
      <c r="P46" s="55"/>
      <c r="Q46" s="55"/>
      <c r="R46" s="55"/>
      <c r="S46" s="55"/>
      <c r="T46" s="55"/>
      <c r="U46" s="55"/>
      <c r="V46" s="36"/>
      <c r="W46" s="14" t="s">
        <v>7519</v>
      </c>
      <c r="X46" s="14"/>
      <c r="Y46" s="14"/>
      <c r="Z46" s="14"/>
      <c r="AA46" s="14"/>
      <c r="AB46" s="14"/>
      <c r="AC46" s="14"/>
      <c r="AD46" s="14"/>
      <c r="AE46" s="14"/>
      <c r="AF46" s="14"/>
      <c r="AG46" s="14"/>
      <c r="AH46" s="14"/>
    </row>
    <row r="47" spans="1:34" x14ac:dyDescent="0.25">
      <c r="A47" s="14" t="s">
        <v>7522</v>
      </c>
      <c r="B47" s="14">
        <v>12335877</v>
      </c>
      <c r="C47" s="14" t="s">
        <v>7458</v>
      </c>
      <c r="D47" s="14" t="s">
        <v>7459</v>
      </c>
      <c r="E47" s="14">
        <v>792702</v>
      </c>
      <c r="F47" s="35">
        <v>43821</v>
      </c>
      <c r="G47" s="14" t="s">
        <v>5339</v>
      </c>
      <c r="H47" s="14"/>
      <c r="I47" s="14"/>
      <c r="J47" s="14" t="s">
        <v>506</v>
      </c>
      <c r="K47" s="55"/>
      <c r="L47" s="55"/>
      <c r="M47" s="55"/>
      <c r="N47" s="55"/>
      <c r="O47" s="55"/>
      <c r="P47" s="55"/>
      <c r="Q47" s="55"/>
      <c r="R47" s="55"/>
      <c r="S47" s="55"/>
      <c r="T47" s="55"/>
      <c r="U47" s="55"/>
      <c r="V47" s="36"/>
      <c r="W47" s="14"/>
      <c r="X47" s="14"/>
      <c r="Y47" s="14"/>
      <c r="Z47" s="14"/>
      <c r="AA47" s="14"/>
      <c r="AB47" s="14"/>
      <c r="AC47" s="14"/>
      <c r="AD47" s="14"/>
      <c r="AE47" s="14"/>
      <c r="AF47" s="14"/>
      <c r="AG47" s="14"/>
      <c r="AH47" s="14"/>
    </row>
    <row r="48" spans="1:34" x14ac:dyDescent="0.25">
      <c r="A48" s="14" t="s">
        <v>7523</v>
      </c>
      <c r="B48" s="14">
        <v>12705531</v>
      </c>
      <c r="C48" s="14" t="s">
        <v>7458</v>
      </c>
      <c r="D48" s="14" t="s">
        <v>7464</v>
      </c>
      <c r="E48" s="14">
        <v>933078</v>
      </c>
      <c r="F48" s="35">
        <v>43821</v>
      </c>
      <c r="G48" s="14" t="s">
        <v>5339</v>
      </c>
      <c r="H48" s="14"/>
      <c r="I48" s="14"/>
      <c r="J48" s="14" t="s">
        <v>506</v>
      </c>
      <c r="K48" s="55"/>
      <c r="L48" s="55"/>
      <c r="M48" s="55"/>
      <c r="N48" s="55"/>
      <c r="O48" s="55"/>
      <c r="P48" s="55"/>
      <c r="Q48" s="55"/>
      <c r="R48" s="55"/>
      <c r="S48" s="55"/>
      <c r="T48" s="55"/>
      <c r="U48" s="55"/>
      <c r="V48" s="36"/>
      <c r="W48" s="14"/>
      <c r="X48" s="14"/>
      <c r="Y48" s="14"/>
      <c r="Z48" s="14"/>
      <c r="AA48" s="14"/>
      <c r="AB48" s="14"/>
      <c r="AC48" s="14"/>
      <c r="AD48" s="14"/>
      <c r="AE48" s="14"/>
      <c r="AF48" s="14"/>
      <c r="AG48" s="14"/>
      <c r="AH48" s="14"/>
    </row>
    <row r="49" spans="1:34" x14ac:dyDescent="0.25">
      <c r="A49" s="14" t="s">
        <v>7524</v>
      </c>
      <c r="B49" s="14">
        <v>12708666</v>
      </c>
      <c r="C49" s="14" t="s">
        <v>7458</v>
      </c>
      <c r="D49" s="14" t="s">
        <v>7459</v>
      </c>
      <c r="E49" s="14">
        <v>942975</v>
      </c>
      <c r="F49" s="35">
        <v>43821</v>
      </c>
      <c r="G49" s="14" t="s">
        <v>5339</v>
      </c>
      <c r="H49" s="14"/>
      <c r="I49" s="14"/>
      <c r="J49" s="14" t="s">
        <v>5326</v>
      </c>
      <c r="K49" s="55"/>
      <c r="L49" s="55"/>
      <c r="M49" s="55"/>
      <c r="N49" s="55"/>
      <c r="O49" s="55"/>
      <c r="P49" s="55"/>
      <c r="Q49" s="55"/>
      <c r="R49" s="55"/>
      <c r="S49" s="55"/>
      <c r="T49" s="55"/>
      <c r="U49" s="55"/>
      <c r="V49" s="36"/>
      <c r="W49" s="14"/>
      <c r="X49" s="14"/>
      <c r="Y49" s="14"/>
      <c r="Z49" s="14"/>
      <c r="AA49" s="14"/>
      <c r="AB49" s="14"/>
      <c r="AC49" s="14"/>
      <c r="AD49" s="14"/>
      <c r="AE49" s="14"/>
      <c r="AF49" s="14"/>
      <c r="AG49" s="14"/>
      <c r="AH49" s="14"/>
    </row>
    <row r="50" spans="1:34" x14ac:dyDescent="0.25">
      <c r="A50" s="14" t="s">
        <v>7525</v>
      </c>
      <c r="B50" s="14">
        <v>13269171</v>
      </c>
      <c r="C50" s="14" t="s">
        <v>7514</v>
      </c>
      <c r="D50" s="14" t="s">
        <v>7472</v>
      </c>
      <c r="E50" s="14">
        <v>792414</v>
      </c>
      <c r="F50" s="35">
        <v>43821</v>
      </c>
      <c r="G50" s="14" t="s">
        <v>5339</v>
      </c>
      <c r="H50" s="14"/>
      <c r="I50" s="14"/>
      <c r="J50" s="14" t="s">
        <v>5326</v>
      </c>
      <c r="K50" s="55"/>
      <c r="L50" s="55"/>
      <c r="M50" s="55"/>
      <c r="N50" s="55"/>
      <c r="O50" s="55"/>
      <c r="P50" s="55"/>
      <c r="Q50" s="55"/>
      <c r="R50" s="55"/>
      <c r="S50" s="55"/>
      <c r="T50" s="55"/>
      <c r="U50" s="55"/>
      <c r="V50" s="36"/>
      <c r="W50" s="14"/>
      <c r="X50" s="14"/>
      <c r="Y50" s="14"/>
      <c r="Z50" s="14"/>
      <c r="AA50" s="14"/>
      <c r="AB50" s="14"/>
      <c r="AC50" s="14"/>
      <c r="AD50" s="14"/>
      <c r="AE50" s="14"/>
      <c r="AF50" s="14"/>
      <c r="AG50" s="14"/>
      <c r="AH50" s="14"/>
    </row>
    <row r="51" spans="1:34" x14ac:dyDescent="0.25">
      <c r="A51" s="14" t="s">
        <v>7526</v>
      </c>
      <c r="B51" s="14">
        <v>13267641</v>
      </c>
      <c r="C51" s="14" t="s">
        <v>7469</v>
      </c>
      <c r="D51" s="14" t="s">
        <v>5342</v>
      </c>
      <c r="E51" s="14">
        <v>803492</v>
      </c>
      <c r="F51" s="35">
        <v>43850</v>
      </c>
      <c r="G51" s="14" t="s">
        <v>5339</v>
      </c>
      <c r="H51" s="14"/>
      <c r="I51" s="14"/>
      <c r="J51" s="14" t="s">
        <v>5326</v>
      </c>
      <c r="K51" s="55"/>
      <c r="L51" s="55"/>
      <c r="M51" s="55"/>
      <c r="N51" s="55"/>
      <c r="O51" s="55"/>
      <c r="P51" s="55"/>
      <c r="Q51" s="55"/>
      <c r="R51" s="55"/>
      <c r="S51" s="55"/>
      <c r="T51" s="55"/>
      <c r="U51" s="55"/>
      <c r="V51" s="36"/>
      <c r="W51" s="14">
        <v>2300</v>
      </c>
      <c r="X51" s="14"/>
      <c r="Y51" s="14"/>
      <c r="Z51" s="14"/>
      <c r="AA51" s="14"/>
      <c r="AB51" s="14"/>
      <c r="AC51" s="14"/>
      <c r="AD51" s="14"/>
      <c r="AE51" s="14"/>
      <c r="AF51" s="14"/>
      <c r="AG51" s="14"/>
      <c r="AH51" s="14"/>
    </row>
    <row r="52" spans="1:34" x14ac:dyDescent="0.25">
      <c r="A52" s="14" t="s">
        <v>7527</v>
      </c>
      <c r="B52" s="14" t="s">
        <v>7528</v>
      </c>
      <c r="C52" s="14" t="s">
        <v>7458</v>
      </c>
      <c r="D52" s="14" t="s">
        <v>7462</v>
      </c>
      <c r="E52" s="14">
        <v>671133</v>
      </c>
      <c r="F52" s="35">
        <v>43850</v>
      </c>
      <c r="G52" s="14" t="s">
        <v>5339</v>
      </c>
      <c r="H52" s="14"/>
      <c r="I52" s="14"/>
      <c r="J52" s="14" t="s">
        <v>506</v>
      </c>
      <c r="K52" s="55"/>
      <c r="L52" s="55"/>
      <c r="M52" s="55"/>
      <c r="N52" s="55"/>
      <c r="O52" s="55"/>
      <c r="P52" s="55"/>
      <c r="Q52" s="55"/>
      <c r="R52" s="55"/>
      <c r="S52" s="55"/>
      <c r="T52" s="55"/>
      <c r="U52" s="55"/>
      <c r="V52" s="36"/>
      <c r="W52" s="14">
        <v>1000</v>
      </c>
      <c r="X52" s="14"/>
      <c r="Y52" s="14"/>
      <c r="Z52" s="14"/>
      <c r="AA52" s="14"/>
      <c r="AB52" s="14"/>
      <c r="AC52" s="14"/>
      <c r="AD52" s="14"/>
      <c r="AE52" s="14"/>
      <c r="AF52" s="14"/>
      <c r="AG52" s="14"/>
      <c r="AH52" s="14"/>
    </row>
    <row r="53" spans="1:34" x14ac:dyDescent="0.25">
      <c r="A53" s="14" t="s">
        <v>7529</v>
      </c>
      <c r="B53" s="14" t="s">
        <v>7530</v>
      </c>
      <c r="C53" s="14" t="s">
        <v>7458</v>
      </c>
      <c r="D53" s="14" t="s">
        <v>7464</v>
      </c>
      <c r="E53" s="14">
        <v>412958</v>
      </c>
      <c r="F53" s="35">
        <v>43892</v>
      </c>
      <c r="G53" s="14" t="s">
        <v>5339</v>
      </c>
      <c r="H53" s="14"/>
      <c r="I53" s="14"/>
      <c r="J53" s="14"/>
      <c r="K53" s="55"/>
      <c r="L53" s="55"/>
      <c r="M53" s="55"/>
      <c r="N53" s="55"/>
      <c r="O53" s="55"/>
      <c r="P53" s="55"/>
      <c r="Q53" s="55"/>
      <c r="R53" s="55"/>
      <c r="S53" s="55"/>
      <c r="T53" s="55"/>
      <c r="U53" s="55"/>
      <c r="V53" s="36"/>
      <c r="W53" s="14"/>
      <c r="X53" s="14"/>
      <c r="Y53" s="14"/>
      <c r="Z53" s="14"/>
      <c r="AA53" s="14"/>
      <c r="AB53" s="14"/>
      <c r="AC53" s="14"/>
      <c r="AD53" s="14"/>
      <c r="AE53" s="14"/>
      <c r="AF53" s="14"/>
      <c r="AG53" s="14"/>
      <c r="AH53" s="14"/>
    </row>
    <row r="54" spans="1:34" x14ac:dyDescent="0.25">
      <c r="A54" s="14" t="s">
        <v>7531</v>
      </c>
      <c r="B54" s="14">
        <v>13257646</v>
      </c>
      <c r="C54" s="14" t="s">
        <v>7458</v>
      </c>
      <c r="D54" s="14" t="s">
        <v>5342</v>
      </c>
      <c r="E54" s="14">
        <v>1109629</v>
      </c>
      <c r="F54" s="35">
        <v>43993</v>
      </c>
      <c r="G54" s="14" t="s">
        <v>5339</v>
      </c>
      <c r="H54" s="14"/>
      <c r="I54" s="14"/>
      <c r="J54" s="14" t="s">
        <v>506</v>
      </c>
      <c r="K54" s="55"/>
      <c r="L54" s="55"/>
      <c r="M54" s="55"/>
      <c r="N54" s="55"/>
      <c r="O54" s="55"/>
      <c r="P54" s="55"/>
      <c r="Q54" s="55"/>
      <c r="R54" s="55"/>
      <c r="S54" s="55"/>
      <c r="T54" s="55"/>
      <c r="U54" s="55"/>
      <c r="V54" s="36"/>
      <c r="W54" s="14">
        <v>550</v>
      </c>
      <c r="X54" s="407"/>
      <c r="Y54" s="408"/>
      <c r="Z54" s="408"/>
      <c r="AA54" s="408"/>
      <c r="AB54" s="409"/>
      <c r="AC54" s="14"/>
      <c r="AD54" s="14"/>
      <c r="AE54" s="14"/>
      <c r="AF54" s="14"/>
      <c r="AG54" s="14"/>
      <c r="AH54" s="14"/>
    </row>
    <row r="55" spans="1:34" x14ac:dyDescent="0.25">
      <c r="A55" s="14" t="s">
        <v>7532</v>
      </c>
      <c r="B55" s="14">
        <v>13267640</v>
      </c>
      <c r="C55" s="14" t="s">
        <v>7469</v>
      </c>
      <c r="D55" s="14" t="s">
        <v>5342</v>
      </c>
      <c r="E55" s="14">
        <v>803492</v>
      </c>
      <c r="F55" s="35">
        <v>43993</v>
      </c>
      <c r="G55" s="14" t="s">
        <v>5339</v>
      </c>
      <c r="H55" s="14"/>
      <c r="I55" s="14"/>
      <c r="J55" s="14" t="s">
        <v>7533</v>
      </c>
      <c r="K55" s="55"/>
      <c r="L55" s="55"/>
      <c r="M55" s="55"/>
      <c r="N55" s="55"/>
      <c r="O55" s="55"/>
      <c r="P55" s="55"/>
      <c r="Q55" s="55"/>
      <c r="R55" s="55"/>
      <c r="S55" s="55"/>
      <c r="T55" s="55"/>
      <c r="U55" s="55"/>
      <c r="V55" s="36"/>
      <c r="W55" s="14">
        <v>3550</v>
      </c>
      <c r="X55" s="407"/>
      <c r="Y55" s="408"/>
      <c r="Z55" s="408"/>
      <c r="AA55" s="408"/>
      <c r="AB55" s="409"/>
      <c r="AC55" s="14"/>
      <c r="AD55" s="14"/>
      <c r="AE55" s="14"/>
      <c r="AF55" s="14"/>
      <c r="AG55" s="14"/>
      <c r="AH55" s="14"/>
    </row>
    <row r="56" spans="1:34" x14ac:dyDescent="0.25">
      <c r="A56" s="14" t="s">
        <v>7534</v>
      </c>
      <c r="B56" s="14">
        <v>13269170</v>
      </c>
      <c r="C56" s="14" t="s">
        <v>7469</v>
      </c>
      <c r="D56" s="14" t="s">
        <v>7472</v>
      </c>
      <c r="E56" s="14">
        <v>792414</v>
      </c>
      <c r="F56" s="35">
        <v>43993</v>
      </c>
      <c r="G56" s="14" t="s">
        <v>5339</v>
      </c>
      <c r="H56" s="14"/>
      <c r="I56" s="14"/>
      <c r="J56" s="14" t="s">
        <v>7533</v>
      </c>
      <c r="K56" s="55"/>
      <c r="L56" s="55"/>
      <c r="M56" s="55"/>
      <c r="N56" s="55"/>
      <c r="O56" s="55"/>
      <c r="P56" s="55"/>
      <c r="Q56" s="55"/>
      <c r="R56" s="55"/>
      <c r="S56" s="55"/>
      <c r="T56" s="55"/>
      <c r="U56" s="55"/>
      <c r="V56" s="36"/>
      <c r="W56" s="14">
        <v>2450</v>
      </c>
      <c r="X56" s="14"/>
      <c r="Y56" s="14"/>
      <c r="Z56" s="14"/>
      <c r="AA56" s="14"/>
      <c r="AB56" s="14"/>
      <c r="AC56" s="14"/>
      <c r="AD56" s="14"/>
      <c r="AE56" s="14"/>
      <c r="AF56" s="14"/>
      <c r="AG56" s="14"/>
      <c r="AH56" s="14"/>
    </row>
    <row r="57" spans="1:34" x14ac:dyDescent="0.25">
      <c r="A57" s="14" t="s">
        <v>7535</v>
      </c>
      <c r="B57" s="14">
        <v>12606789</v>
      </c>
      <c r="C57" s="14" t="s">
        <v>7458</v>
      </c>
      <c r="D57" s="14" t="s">
        <v>7464</v>
      </c>
      <c r="E57" s="14">
        <v>933078</v>
      </c>
      <c r="F57" s="35">
        <v>43993</v>
      </c>
      <c r="G57" s="14" t="s">
        <v>5339</v>
      </c>
      <c r="H57" s="14"/>
      <c r="I57" s="14"/>
      <c r="J57" s="14" t="s">
        <v>5326</v>
      </c>
      <c r="K57" s="55"/>
      <c r="L57" s="55"/>
      <c r="M57" s="55"/>
      <c r="N57" s="55"/>
      <c r="O57" s="55"/>
      <c r="P57" s="55"/>
      <c r="Q57" s="55"/>
      <c r="R57" s="55"/>
      <c r="S57" s="55"/>
      <c r="T57" s="55"/>
      <c r="U57" s="55"/>
      <c r="V57" s="36"/>
      <c r="W57" s="14">
        <v>4110</v>
      </c>
      <c r="X57" s="14"/>
      <c r="Y57" s="14"/>
      <c r="Z57" s="14"/>
      <c r="AA57" s="14"/>
      <c r="AB57" s="14"/>
      <c r="AC57" s="14"/>
      <c r="AD57" s="14"/>
      <c r="AE57" s="14"/>
      <c r="AF57" s="14"/>
      <c r="AG57" s="14"/>
      <c r="AH57" s="14"/>
    </row>
    <row r="58" spans="1:34" x14ac:dyDescent="0.25">
      <c r="A58" s="14" t="s">
        <v>7536</v>
      </c>
      <c r="B58" s="14">
        <v>12307640</v>
      </c>
      <c r="C58" s="14" t="s">
        <v>7537</v>
      </c>
      <c r="D58" s="14" t="s">
        <v>5337</v>
      </c>
      <c r="E58" s="14">
        <v>695382</v>
      </c>
      <c r="F58" s="35">
        <v>43993</v>
      </c>
      <c r="G58" s="14" t="s">
        <v>5339</v>
      </c>
      <c r="H58" s="14"/>
      <c r="I58" s="14"/>
      <c r="J58" s="14" t="s">
        <v>5326</v>
      </c>
      <c r="K58" s="55"/>
      <c r="L58" s="55"/>
      <c r="M58" s="55"/>
      <c r="N58" s="55"/>
      <c r="O58" s="55"/>
      <c r="P58" s="55"/>
      <c r="Q58" s="55"/>
      <c r="R58" s="55"/>
      <c r="S58" s="55"/>
      <c r="T58" s="55"/>
      <c r="U58" s="55"/>
      <c r="V58" s="36"/>
      <c r="W58" s="14">
        <v>4090</v>
      </c>
      <c r="X58" s="14"/>
      <c r="Y58" s="14"/>
      <c r="Z58" s="14"/>
      <c r="AA58" s="14"/>
      <c r="AB58" s="14"/>
      <c r="AC58" s="14"/>
      <c r="AD58" s="14"/>
      <c r="AE58" s="14"/>
      <c r="AF58" s="14"/>
      <c r="AG58" s="14"/>
      <c r="AH58" s="14"/>
    </row>
    <row r="59" spans="1:34" x14ac:dyDescent="0.25">
      <c r="A59" s="14" t="s">
        <v>7538</v>
      </c>
      <c r="B59" s="14">
        <v>13227814</v>
      </c>
      <c r="C59" s="14" t="s">
        <v>7537</v>
      </c>
      <c r="D59" s="14" t="s">
        <v>5337</v>
      </c>
      <c r="E59" s="14">
        <v>649706</v>
      </c>
      <c r="F59" s="35">
        <v>44010</v>
      </c>
      <c r="G59" s="14" t="s">
        <v>5339</v>
      </c>
      <c r="H59" s="14"/>
      <c r="I59" s="14"/>
      <c r="J59" s="14" t="s">
        <v>7539</v>
      </c>
      <c r="K59" s="55"/>
      <c r="L59" s="55"/>
      <c r="M59" s="55"/>
      <c r="N59" s="55"/>
      <c r="O59" s="55"/>
      <c r="P59" s="55"/>
      <c r="Q59" s="55"/>
      <c r="R59" s="55"/>
      <c r="S59" s="55"/>
      <c r="T59" s="55"/>
      <c r="U59" s="55"/>
      <c r="V59" s="42">
        <v>44560</v>
      </c>
      <c r="W59" s="14">
        <v>2280</v>
      </c>
      <c r="X59" s="14"/>
      <c r="Y59" s="14"/>
      <c r="Z59" s="14"/>
      <c r="AA59" s="14"/>
      <c r="AB59" s="14"/>
      <c r="AC59" s="14"/>
      <c r="AD59" s="14"/>
      <c r="AE59" s="14"/>
      <c r="AF59" s="14"/>
      <c r="AG59" s="14"/>
      <c r="AH59" s="14"/>
    </row>
    <row r="60" spans="1:34" x14ac:dyDescent="0.25">
      <c r="A60" s="14" t="s">
        <v>7540</v>
      </c>
      <c r="B60" s="14">
        <v>12334852</v>
      </c>
      <c r="C60" s="14" t="s">
        <v>7537</v>
      </c>
      <c r="D60" s="14" t="s">
        <v>5337</v>
      </c>
      <c r="E60" s="14">
        <v>695382</v>
      </c>
      <c r="F60" s="35">
        <v>44010</v>
      </c>
      <c r="G60" s="14" t="s">
        <v>5339</v>
      </c>
      <c r="H60" s="14"/>
      <c r="I60" s="14"/>
      <c r="J60" s="14" t="s">
        <v>506</v>
      </c>
      <c r="K60" s="55"/>
      <c r="L60" s="55"/>
      <c r="M60" s="55"/>
      <c r="N60" s="55"/>
      <c r="O60" s="55"/>
      <c r="P60" s="55"/>
      <c r="Q60" s="55"/>
      <c r="R60" s="55"/>
      <c r="S60" s="55"/>
      <c r="T60" s="55"/>
      <c r="U60" s="55"/>
      <c r="V60" s="36"/>
      <c r="W60" s="14">
        <v>550</v>
      </c>
      <c r="X60" s="14"/>
      <c r="Y60" s="14"/>
      <c r="Z60" s="14"/>
      <c r="AA60" s="14"/>
      <c r="AB60" s="14"/>
      <c r="AC60" s="14"/>
      <c r="AD60" s="14"/>
      <c r="AE60" s="14"/>
      <c r="AF60" s="14"/>
      <c r="AG60" s="14"/>
      <c r="AH60" s="14"/>
    </row>
    <row r="61" spans="1:34" x14ac:dyDescent="0.25">
      <c r="A61" s="14" t="s">
        <v>7541</v>
      </c>
      <c r="B61" s="14">
        <v>13430463</v>
      </c>
      <c r="C61" s="14" t="s">
        <v>7542</v>
      </c>
      <c r="D61" s="14" t="s">
        <v>5342</v>
      </c>
      <c r="E61" s="14">
        <v>792657</v>
      </c>
      <c r="F61" s="35">
        <v>44010</v>
      </c>
      <c r="G61" s="14" t="s">
        <v>5339</v>
      </c>
      <c r="H61" s="14"/>
      <c r="I61" s="14"/>
      <c r="J61" s="14" t="s">
        <v>7543</v>
      </c>
      <c r="K61" s="55"/>
      <c r="L61" s="55"/>
      <c r="M61" s="55"/>
      <c r="N61" s="55"/>
      <c r="O61" s="55"/>
      <c r="P61" s="55"/>
      <c r="Q61" s="55"/>
      <c r="R61" s="55"/>
      <c r="S61" s="55"/>
      <c r="T61" s="55"/>
      <c r="U61" s="55"/>
      <c r="V61" s="36"/>
      <c r="W61" s="14"/>
      <c r="X61" s="14"/>
      <c r="Y61" s="14"/>
      <c r="Z61" s="14"/>
      <c r="AA61" s="14"/>
      <c r="AB61" s="14"/>
      <c r="AC61" s="14"/>
      <c r="AD61" s="14"/>
      <c r="AE61" s="14"/>
      <c r="AF61" s="14"/>
      <c r="AG61" s="14"/>
      <c r="AH61" s="14"/>
    </row>
    <row r="62" spans="1:34" x14ac:dyDescent="0.25">
      <c r="A62" s="14" t="s">
        <v>7544</v>
      </c>
      <c r="B62" s="14" t="s">
        <v>7545</v>
      </c>
      <c r="C62" s="14" t="s">
        <v>5336</v>
      </c>
      <c r="D62" s="14" t="s">
        <v>5337</v>
      </c>
      <c r="E62" s="14">
        <v>649706</v>
      </c>
      <c r="F62" s="35">
        <v>44010</v>
      </c>
      <c r="G62" s="14" t="s">
        <v>5339</v>
      </c>
      <c r="H62" s="14"/>
      <c r="I62" s="14"/>
      <c r="J62" s="14" t="s">
        <v>7539</v>
      </c>
      <c r="K62" s="55"/>
      <c r="L62" s="55"/>
      <c r="M62" s="55"/>
      <c r="N62" s="55"/>
      <c r="O62" s="55"/>
      <c r="P62" s="55"/>
      <c r="Q62" s="55"/>
      <c r="R62" s="55"/>
      <c r="S62" s="55"/>
      <c r="T62" s="55"/>
      <c r="U62" s="55"/>
      <c r="V62" s="42">
        <v>44560</v>
      </c>
      <c r="W62" s="14">
        <v>2780</v>
      </c>
      <c r="X62" s="14"/>
      <c r="Y62" s="14"/>
      <c r="Z62" s="14"/>
      <c r="AA62" s="14"/>
      <c r="AB62" s="14"/>
      <c r="AC62" s="14"/>
      <c r="AD62" s="14"/>
      <c r="AE62" s="14"/>
      <c r="AF62" s="14"/>
      <c r="AG62" s="14"/>
      <c r="AH62" s="14"/>
    </row>
    <row r="63" spans="1:34" x14ac:dyDescent="0.25">
      <c r="A63" s="14" t="s">
        <v>7546</v>
      </c>
      <c r="B63" s="14" t="s">
        <v>7547</v>
      </c>
      <c r="C63" s="14" t="s">
        <v>5336</v>
      </c>
      <c r="D63" s="14" t="s">
        <v>5337</v>
      </c>
      <c r="E63" s="14">
        <v>695382</v>
      </c>
      <c r="F63" s="35">
        <v>44010</v>
      </c>
      <c r="G63" s="14" t="s">
        <v>5339</v>
      </c>
      <c r="H63" s="14"/>
      <c r="I63" s="14"/>
      <c r="J63" s="14" t="s">
        <v>506</v>
      </c>
      <c r="K63" s="55"/>
      <c r="L63" s="55"/>
      <c r="M63" s="55"/>
      <c r="N63" s="55"/>
      <c r="O63" s="55"/>
      <c r="P63" s="55"/>
      <c r="Q63" s="55"/>
      <c r="R63" s="55"/>
      <c r="S63" s="55"/>
      <c r="T63" s="55"/>
      <c r="U63" s="55"/>
      <c r="V63" s="36"/>
      <c r="W63" s="14">
        <v>550</v>
      </c>
      <c r="X63" s="14"/>
      <c r="Y63" s="14"/>
      <c r="Z63" s="14"/>
      <c r="AA63" s="14"/>
      <c r="AB63" s="14"/>
      <c r="AC63" s="14"/>
      <c r="AD63" s="14"/>
      <c r="AE63" s="14"/>
      <c r="AF63" s="14"/>
      <c r="AG63" s="14"/>
      <c r="AH63" s="14"/>
    </row>
    <row r="64" spans="1:34" x14ac:dyDescent="0.25">
      <c r="A64" s="14" t="s">
        <v>7548</v>
      </c>
      <c r="B64" s="14" t="s">
        <v>7549</v>
      </c>
      <c r="C64" s="14" t="s">
        <v>5341</v>
      </c>
      <c r="D64" s="14" t="s">
        <v>7459</v>
      </c>
      <c r="E64" s="14">
        <v>376796</v>
      </c>
      <c r="F64" s="35">
        <v>44010</v>
      </c>
      <c r="G64" s="14" t="s">
        <v>5339</v>
      </c>
      <c r="H64" s="14"/>
      <c r="I64" s="14"/>
      <c r="J64" s="14" t="s">
        <v>7550</v>
      </c>
      <c r="K64" s="55"/>
      <c r="L64" s="55"/>
      <c r="M64" s="55"/>
      <c r="N64" s="55"/>
      <c r="O64" s="55"/>
      <c r="P64" s="55"/>
      <c r="Q64" s="55"/>
      <c r="R64" s="55"/>
      <c r="S64" s="55"/>
      <c r="T64" s="55"/>
      <c r="U64" s="55"/>
      <c r="V64" s="36"/>
      <c r="W64" s="14" t="s">
        <v>7551</v>
      </c>
      <c r="X64" s="14"/>
      <c r="Y64" s="14"/>
      <c r="Z64" s="14"/>
      <c r="AA64" s="14"/>
      <c r="AB64" s="14"/>
      <c r="AC64" s="14"/>
      <c r="AD64" s="14"/>
      <c r="AE64" s="14"/>
      <c r="AF64" s="14"/>
      <c r="AG64" s="14"/>
      <c r="AH64" s="14"/>
    </row>
    <row r="65" spans="1:34" x14ac:dyDescent="0.25">
      <c r="A65" s="14" t="s">
        <v>7552</v>
      </c>
      <c r="B65" s="14" t="s">
        <v>7553</v>
      </c>
      <c r="C65" s="14" t="s">
        <v>5341</v>
      </c>
      <c r="D65" s="14" t="s">
        <v>7459</v>
      </c>
      <c r="E65" s="14">
        <v>376796</v>
      </c>
      <c r="F65" s="35">
        <v>44188</v>
      </c>
      <c r="G65" s="14" t="s">
        <v>5339</v>
      </c>
      <c r="H65" s="14"/>
      <c r="I65" s="14"/>
      <c r="J65" s="14" t="s">
        <v>7554</v>
      </c>
      <c r="K65" s="55" t="s">
        <v>7555</v>
      </c>
      <c r="L65" s="55"/>
      <c r="M65" s="55"/>
      <c r="N65" s="55"/>
      <c r="O65" s="55"/>
      <c r="P65" s="55"/>
      <c r="Q65" s="55"/>
      <c r="R65" s="55"/>
      <c r="S65" s="55"/>
      <c r="T65" s="55"/>
      <c r="U65" s="55"/>
      <c r="V65" s="36"/>
      <c r="W65" s="14" t="s">
        <v>7550</v>
      </c>
      <c r="X65" s="14"/>
      <c r="Y65" s="14"/>
      <c r="Z65" s="14"/>
      <c r="AA65" s="14"/>
      <c r="AB65" s="14"/>
      <c r="AC65" s="14"/>
      <c r="AD65" s="14"/>
      <c r="AE65" s="14"/>
      <c r="AF65" s="14"/>
      <c r="AG65" s="14"/>
      <c r="AH65" s="14"/>
    </row>
    <row r="66" spans="1:34" x14ac:dyDescent="0.25">
      <c r="A66" s="14" t="s">
        <v>7556</v>
      </c>
      <c r="B66" s="14" t="s">
        <v>7557</v>
      </c>
      <c r="C66" s="14" t="s">
        <v>7469</v>
      </c>
      <c r="D66" s="14" t="s">
        <v>7470</v>
      </c>
      <c r="E66" s="14">
        <v>899327</v>
      </c>
      <c r="F66" s="35">
        <v>44188</v>
      </c>
      <c r="G66" s="14" t="s">
        <v>5339</v>
      </c>
      <c r="H66" s="14"/>
      <c r="I66" s="14"/>
      <c r="J66" s="14" t="s">
        <v>7558</v>
      </c>
      <c r="K66" s="55"/>
      <c r="L66" s="55"/>
      <c r="M66" s="55"/>
      <c r="N66" s="55"/>
      <c r="O66" s="55"/>
      <c r="P66" s="55"/>
      <c r="Q66" s="55"/>
      <c r="R66" s="55"/>
      <c r="S66" s="55"/>
      <c r="T66" s="55"/>
      <c r="U66" s="55"/>
      <c r="V66" s="36"/>
      <c r="W66" s="14"/>
      <c r="X66" s="14"/>
      <c r="Y66" s="14"/>
      <c r="Z66" s="14"/>
      <c r="AA66" s="14"/>
      <c r="AB66" s="14"/>
      <c r="AC66" s="14"/>
      <c r="AD66" s="14"/>
      <c r="AE66" s="14"/>
      <c r="AF66" s="14"/>
      <c r="AG66" s="14"/>
      <c r="AH66" s="14"/>
    </row>
    <row r="67" spans="1:34" x14ac:dyDescent="0.25">
      <c r="A67" s="14" t="s">
        <v>7559</v>
      </c>
      <c r="B67" s="14" t="s">
        <v>7560</v>
      </c>
      <c r="C67" s="14" t="s">
        <v>7469</v>
      </c>
      <c r="D67" s="14" t="s">
        <v>7459</v>
      </c>
      <c r="E67" s="14">
        <v>899327</v>
      </c>
      <c r="F67" s="35">
        <v>44308</v>
      </c>
      <c r="G67" s="14" t="s">
        <v>5339</v>
      </c>
      <c r="H67" s="14"/>
      <c r="I67" s="14"/>
      <c r="J67" s="14">
        <v>4201487845</v>
      </c>
      <c r="K67" s="55"/>
      <c r="L67" s="55"/>
      <c r="M67" s="55"/>
      <c r="N67" s="55"/>
      <c r="O67" s="55"/>
      <c r="P67" s="55"/>
      <c r="Q67" s="55"/>
      <c r="R67" s="55"/>
      <c r="S67" s="55"/>
      <c r="T67" s="55"/>
      <c r="U67" s="55"/>
      <c r="V67" s="36"/>
      <c r="W67" s="14"/>
      <c r="X67" s="14"/>
      <c r="Y67" s="14"/>
      <c r="Z67" s="14"/>
      <c r="AA67" s="14"/>
      <c r="AB67" s="14"/>
      <c r="AC67" s="14"/>
      <c r="AD67" s="14"/>
      <c r="AE67" s="14"/>
      <c r="AF67" s="14"/>
      <c r="AG67" s="14"/>
      <c r="AH67" s="14"/>
    </row>
    <row r="68" spans="1:34" x14ac:dyDescent="0.25">
      <c r="A68" s="14" t="s">
        <v>7561</v>
      </c>
      <c r="B68" s="14" t="s">
        <v>7562</v>
      </c>
      <c r="C68" s="14" t="s">
        <v>5341</v>
      </c>
      <c r="D68" s="14" t="s">
        <v>7459</v>
      </c>
      <c r="E68" s="14">
        <v>376796</v>
      </c>
      <c r="F68" s="35">
        <v>44308</v>
      </c>
      <c r="G68" s="14" t="s">
        <v>5339</v>
      </c>
      <c r="H68" s="14"/>
      <c r="I68" s="14"/>
      <c r="J68" s="14">
        <v>4201487845</v>
      </c>
      <c r="K68" s="55"/>
      <c r="L68" s="55"/>
      <c r="M68" s="55"/>
      <c r="N68" s="55"/>
      <c r="O68" s="55"/>
      <c r="P68" s="55"/>
      <c r="Q68" s="55"/>
      <c r="R68" s="55"/>
      <c r="S68" s="55"/>
      <c r="T68" s="55"/>
      <c r="U68" s="55"/>
      <c r="V68" s="36" t="s">
        <v>7539</v>
      </c>
      <c r="W68" s="14"/>
      <c r="X68" s="14"/>
      <c r="Y68" s="14"/>
      <c r="Z68" s="14"/>
      <c r="AA68" s="14"/>
      <c r="AB68" s="14"/>
      <c r="AC68" s="14"/>
      <c r="AD68" s="14"/>
      <c r="AE68" s="14"/>
      <c r="AF68" s="14"/>
      <c r="AG68" s="14"/>
      <c r="AH68" s="14"/>
    </row>
    <row r="69" spans="1:34" x14ac:dyDescent="0.25">
      <c r="A69" s="14" t="s">
        <v>7563</v>
      </c>
      <c r="B69" s="14" t="s">
        <v>7564</v>
      </c>
      <c r="C69" s="14" t="s">
        <v>7458</v>
      </c>
      <c r="D69" s="14" t="s">
        <v>7459</v>
      </c>
      <c r="E69" s="14">
        <v>942975</v>
      </c>
      <c r="F69" s="35">
        <v>44581</v>
      </c>
      <c r="G69" s="14" t="s">
        <v>5339</v>
      </c>
      <c r="H69" s="14"/>
      <c r="I69" s="14"/>
      <c r="J69" s="14" t="s">
        <v>7565</v>
      </c>
      <c r="K69" s="55"/>
      <c r="L69" s="55"/>
      <c r="M69" s="55"/>
      <c r="N69" s="55"/>
      <c r="O69" s="55"/>
      <c r="P69" s="55"/>
      <c r="Q69" s="55"/>
      <c r="R69" s="55"/>
      <c r="S69" s="55"/>
      <c r="T69" s="55"/>
      <c r="U69" s="55"/>
      <c r="V69" s="42">
        <v>44597</v>
      </c>
      <c r="W69" s="14"/>
      <c r="X69" s="14"/>
      <c r="Y69" s="14"/>
      <c r="Z69" s="14"/>
      <c r="AA69" s="14"/>
      <c r="AB69" s="14"/>
      <c r="AC69" s="14"/>
      <c r="AD69" s="14"/>
      <c r="AE69" s="14"/>
      <c r="AF69" s="14"/>
      <c r="AG69" s="14"/>
      <c r="AH69" s="14"/>
    </row>
    <row r="70" spans="1:34" x14ac:dyDescent="0.25">
      <c r="A70" s="14" t="s">
        <v>7566</v>
      </c>
      <c r="B70" s="14" t="s">
        <v>7567</v>
      </c>
      <c r="C70" s="14" t="s">
        <v>7542</v>
      </c>
      <c r="D70" s="14" t="s">
        <v>5342</v>
      </c>
      <c r="E70" s="14">
        <v>792657</v>
      </c>
      <c r="F70" s="35">
        <v>44581</v>
      </c>
      <c r="G70" s="14" t="s">
        <v>5339</v>
      </c>
      <c r="H70" s="14"/>
      <c r="I70" s="14"/>
      <c r="J70" s="14" t="s">
        <v>7565</v>
      </c>
      <c r="K70" s="55"/>
      <c r="L70" s="55"/>
      <c r="M70" s="55"/>
      <c r="N70" s="55"/>
      <c r="O70" s="55"/>
      <c r="P70" s="55"/>
      <c r="Q70" s="55"/>
      <c r="R70" s="55"/>
      <c r="S70" s="55"/>
      <c r="T70" s="55"/>
      <c r="U70" s="55"/>
      <c r="V70" s="42">
        <v>44597</v>
      </c>
      <c r="W70" s="14"/>
      <c r="X70" s="14"/>
      <c r="Y70" s="14"/>
      <c r="Z70" s="14"/>
      <c r="AA70" s="14"/>
      <c r="AB70" s="14"/>
      <c r="AC70" s="14"/>
      <c r="AD70" s="14"/>
      <c r="AE70" s="14"/>
      <c r="AF70" s="14"/>
      <c r="AG70" s="14"/>
      <c r="AH70" s="14"/>
    </row>
    <row r="71" spans="1:34" x14ac:dyDescent="0.25">
      <c r="A71" s="14" t="s">
        <v>7568</v>
      </c>
      <c r="B71" s="14">
        <v>13430464</v>
      </c>
      <c r="C71" s="14" t="s">
        <v>7542</v>
      </c>
      <c r="D71" s="14" t="s">
        <v>5342</v>
      </c>
      <c r="E71" s="14">
        <v>792657</v>
      </c>
      <c r="F71" s="35">
        <v>44581</v>
      </c>
      <c r="G71" s="14" t="s">
        <v>5339</v>
      </c>
      <c r="H71" s="14"/>
      <c r="I71" s="14"/>
      <c r="J71" s="14" t="s">
        <v>7565</v>
      </c>
      <c r="K71" s="55"/>
      <c r="L71" s="55"/>
      <c r="M71" s="55"/>
      <c r="N71" s="55"/>
      <c r="O71" s="55"/>
      <c r="P71" s="55"/>
      <c r="Q71" s="55"/>
      <c r="R71" s="55"/>
      <c r="S71" s="55"/>
      <c r="T71" s="55"/>
      <c r="U71" s="55"/>
      <c r="V71" s="42">
        <v>44597</v>
      </c>
      <c r="W71" s="14"/>
      <c r="X71" s="14"/>
      <c r="Y71" s="14"/>
      <c r="Z71" s="14"/>
      <c r="AA71" s="14"/>
      <c r="AB71" s="14"/>
      <c r="AC71" s="14"/>
      <c r="AD71" s="14"/>
      <c r="AE71" s="14"/>
      <c r="AF71" s="14"/>
      <c r="AG71" s="14"/>
      <c r="AH71" s="14"/>
    </row>
    <row r="72" spans="1:34" x14ac:dyDescent="0.25">
      <c r="A72" s="14" t="s">
        <v>7569</v>
      </c>
      <c r="B72" s="14" t="s">
        <v>7570</v>
      </c>
      <c r="C72" s="14" t="s">
        <v>5341</v>
      </c>
      <c r="D72" s="14" t="s">
        <v>7459</v>
      </c>
      <c r="E72" s="14" t="s">
        <v>7571</v>
      </c>
      <c r="F72" s="35">
        <v>44636</v>
      </c>
      <c r="G72" s="14" t="s">
        <v>5339</v>
      </c>
      <c r="H72" s="14"/>
      <c r="I72" s="14"/>
      <c r="J72" s="14" t="s">
        <v>7572</v>
      </c>
      <c r="K72" s="55"/>
      <c r="L72" s="55"/>
      <c r="M72" s="55"/>
      <c r="N72" s="55"/>
      <c r="O72" s="55"/>
      <c r="P72" s="55"/>
      <c r="Q72" s="55"/>
      <c r="R72" s="55"/>
      <c r="S72" s="55"/>
      <c r="T72" s="55"/>
      <c r="U72" s="55"/>
      <c r="V72" s="42">
        <v>44637</v>
      </c>
      <c r="W72" s="14"/>
      <c r="X72" s="14"/>
      <c r="Y72" s="14"/>
      <c r="Z72" s="14"/>
      <c r="AA72" s="14"/>
      <c r="AB72" s="14" t="s">
        <v>7573</v>
      </c>
      <c r="AC72" s="14" t="s">
        <v>7574</v>
      </c>
      <c r="AD72" s="14"/>
      <c r="AE72" s="14"/>
      <c r="AF72" s="14"/>
      <c r="AG72" s="14"/>
      <c r="AH72" s="14"/>
    </row>
    <row r="73" spans="1:34" x14ac:dyDescent="0.25">
      <c r="A73" s="14" t="s">
        <v>7575</v>
      </c>
      <c r="B73" s="14" t="s">
        <v>7576</v>
      </c>
      <c r="C73" s="14" t="s">
        <v>5336</v>
      </c>
      <c r="D73" s="14" t="s">
        <v>5337</v>
      </c>
      <c r="E73" s="14" t="s">
        <v>7577</v>
      </c>
      <c r="F73" s="35">
        <v>44640</v>
      </c>
      <c r="G73" s="14" t="s">
        <v>5339</v>
      </c>
      <c r="H73" s="14"/>
      <c r="I73" s="14"/>
      <c r="J73" s="14" t="s">
        <v>7565</v>
      </c>
      <c r="K73" s="55"/>
      <c r="L73" s="55"/>
      <c r="M73" s="55"/>
      <c r="N73" s="55"/>
      <c r="O73" s="55"/>
      <c r="P73" s="55"/>
      <c r="Q73" s="55"/>
      <c r="R73" s="55"/>
      <c r="S73" s="55"/>
      <c r="T73" s="55"/>
      <c r="U73" s="55"/>
      <c r="V73" s="42">
        <v>44644</v>
      </c>
      <c r="W73" s="14"/>
      <c r="X73" s="14"/>
      <c r="Y73" s="14"/>
      <c r="Z73" s="14"/>
      <c r="AA73" s="14"/>
      <c r="AB73" s="14" t="s">
        <v>7578</v>
      </c>
      <c r="AC73" s="14" t="s">
        <v>7579</v>
      </c>
      <c r="AD73" s="14"/>
      <c r="AE73" s="14"/>
      <c r="AF73" s="14"/>
      <c r="AG73" s="14"/>
      <c r="AH73" s="14"/>
    </row>
    <row r="74" spans="1:34" x14ac:dyDescent="0.25">
      <c r="A74" s="14" t="s">
        <v>7580</v>
      </c>
      <c r="B74" s="14" t="s">
        <v>7581</v>
      </c>
      <c r="C74" s="14" t="s">
        <v>5336</v>
      </c>
      <c r="D74" s="14" t="s">
        <v>5337</v>
      </c>
      <c r="E74" s="14" t="s">
        <v>7577</v>
      </c>
      <c r="F74" s="35">
        <v>44640</v>
      </c>
      <c r="G74" s="14" t="s">
        <v>5339</v>
      </c>
      <c r="H74" s="14"/>
      <c r="I74" s="14"/>
      <c r="J74" s="14" t="s">
        <v>7565</v>
      </c>
      <c r="K74" s="55"/>
      <c r="L74" s="55"/>
      <c r="M74" s="55"/>
      <c r="N74" s="55"/>
      <c r="O74" s="55"/>
      <c r="P74" s="55"/>
      <c r="Q74" s="55"/>
      <c r="R74" s="55"/>
      <c r="S74" s="55"/>
      <c r="T74" s="55"/>
      <c r="U74" s="55"/>
      <c r="V74" s="42">
        <v>44644</v>
      </c>
      <c r="W74" s="14"/>
      <c r="X74" s="14"/>
      <c r="Y74" s="14"/>
      <c r="Z74" s="14"/>
      <c r="AA74" s="14"/>
      <c r="AB74" s="14" t="s">
        <v>7582</v>
      </c>
      <c r="AC74" s="14" t="s">
        <v>7583</v>
      </c>
      <c r="AD74" s="14"/>
      <c r="AE74" s="14"/>
      <c r="AF74" s="14"/>
      <c r="AG74" s="14"/>
      <c r="AH74" s="14"/>
    </row>
    <row r="75" spans="1:34" x14ac:dyDescent="0.25">
      <c r="A75" s="14" t="s">
        <v>7584</v>
      </c>
      <c r="B75" s="14">
        <v>13267640</v>
      </c>
      <c r="C75" s="14" t="s">
        <v>7469</v>
      </c>
      <c r="D75" s="14" t="s">
        <v>5342</v>
      </c>
      <c r="E75" s="14">
        <v>803492</v>
      </c>
      <c r="F75" s="35">
        <v>44833</v>
      </c>
      <c r="G75" s="14" t="s">
        <v>5339</v>
      </c>
      <c r="H75" s="14"/>
      <c r="I75" s="14"/>
      <c r="J75" s="14"/>
      <c r="K75" s="55">
        <v>3250</v>
      </c>
      <c r="L75" s="55"/>
      <c r="M75" s="55"/>
      <c r="N75" s="55"/>
      <c r="O75" s="55"/>
      <c r="P75" s="55"/>
      <c r="Q75" s="55"/>
      <c r="R75" s="55"/>
      <c r="S75" s="55"/>
      <c r="T75" s="55"/>
      <c r="U75" s="55"/>
      <c r="V75" s="59">
        <v>44835</v>
      </c>
      <c r="W75" s="14" t="s">
        <v>7585</v>
      </c>
      <c r="X75" s="14"/>
      <c r="Y75" s="14"/>
      <c r="Z75" s="14"/>
      <c r="AA75" s="14"/>
      <c r="AB75" s="14" t="s">
        <v>7586</v>
      </c>
      <c r="AC75" s="14" t="s">
        <v>7587</v>
      </c>
      <c r="AD75" s="14" t="s">
        <v>7588</v>
      </c>
      <c r="AE75" s="14"/>
      <c r="AF75" s="14"/>
      <c r="AG75" s="14"/>
      <c r="AH75" s="14"/>
    </row>
    <row r="76" spans="1:34" x14ac:dyDescent="0.25">
      <c r="A76" s="14" t="s">
        <v>7589</v>
      </c>
      <c r="B76" s="14">
        <v>13269170</v>
      </c>
      <c r="C76" s="14" t="s">
        <v>7469</v>
      </c>
      <c r="D76" s="14" t="s">
        <v>7472</v>
      </c>
      <c r="E76" s="14">
        <v>792414</v>
      </c>
      <c r="F76" s="35">
        <v>44833</v>
      </c>
      <c r="G76" s="14" t="s">
        <v>5339</v>
      </c>
      <c r="H76" s="14"/>
      <c r="I76" s="14"/>
      <c r="J76" s="14"/>
      <c r="K76" s="55">
        <v>2550</v>
      </c>
      <c r="L76" s="55"/>
      <c r="M76" s="55"/>
      <c r="N76" s="55"/>
      <c r="O76" s="55"/>
      <c r="P76" s="55"/>
      <c r="Q76" s="55"/>
      <c r="R76" s="55"/>
      <c r="S76" s="55"/>
      <c r="T76" s="55"/>
      <c r="U76" s="55"/>
      <c r="V76" s="59">
        <v>44835</v>
      </c>
      <c r="W76" s="14" t="s">
        <v>7590</v>
      </c>
      <c r="X76" s="14"/>
      <c r="Y76" s="14"/>
      <c r="Z76" s="14"/>
      <c r="AA76" s="14"/>
      <c r="AB76" s="14" t="s">
        <v>7591</v>
      </c>
      <c r="AC76" s="14" t="s">
        <v>7592</v>
      </c>
      <c r="AD76" s="14" t="s">
        <v>7593</v>
      </c>
      <c r="AE76" s="14"/>
      <c r="AF76" s="14"/>
      <c r="AG76" s="14"/>
      <c r="AH76" s="14"/>
    </row>
    <row r="77" spans="1:34" x14ac:dyDescent="0.25">
      <c r="A77" s="14" t="s">
        <v>7594</v>
      </c>
      <c r="B77" s="14" t="s">
        <v>7595</v>
      </c>
      <c r="C77" s="14" t="s">
        <v>7469</v>
      </c>
      <c r="D77" s="14" t="s">
        <v>7464</v>
      </c>
      <c r="E77" s="14">
        <v>509477</v>
      </c>
      <c r="F77" s="35">
        <v>44833</v>
      </c>
      <c r="G77" s="14" t="s">
        <v>5339</v>
      </c>
      <c r="H77" s="14"/>
      <c r="I77" s="14"/>
      <c r="J77" s="14"/>
      <c r="K77" s="55">
        <v>550</v>
      </c>
      <c r="L77" s="55"/>
      <c r="M77" s="55"/>
      <c r="N77" s="55"/>
      <c r="O77" s="55"/>
      <c r="P77" s="55"/>
      <c r="Q77" s="55"/>
      <c r="R77" s="55"/>
      <c r="S77" s="55"/>
      <c r="T77" s="55"/>
      <c r="U77" s="55"/>
      <c r="V77" s="59">
        <v>44835</v>
      </c>
      <c r="W77" s="14"/>
      <c r="X77" s="14"/>
      <c r="Y77" s="14"/>
      <c r="Z77" s="14"/>
      <c r="AA77" s="14"/>
      <c r="AB77" s="14" t="s">
        <v>7596</v>
      </c>
      <c r="AC77" s="14" t="s">
        <v>7597</v>
      </c>
      <c r="AD77" s="14"/>
      <c r="AE77" s="14"/>
      <c r="AF77" s="14"/>
      <c r="AG77" s="14"/>
      <c r="AH77" s="14"/>
    </row>
    <row r="78" spans="1:34" x14ac:dyDescent="0.25">
      <c r="A78" s="14" t="s">
        <v>7598</v>
      </c>
      <c r="B78" s="14" t="s">
        <v>7599</v>
      </c>
      <c r="C78" s="14" t="s">
        <v>7469</v>
      </c>
      <c r="D78" s="14" t="s">
        <v>5342</v>
      </c>
      <c r="E78" s="14">
        <v>937159</v>
      </c>
      <c r="F78" s="35">
        <v>44833</v>
      </c>
      <c r="G78" s="14" t="s">
        <v>5339</v>
      </c>
      <c r="H78" s="14"/>
      <c r="I78" s="14"/>
      <c r="J78" s="14"/>
      <c r="K78" s="55">
        <v>3050</v>
      </c>
      <c r="L78" s="55"/>
      <c r="M78" s="55"/>
      <c r="N78" s="55"/>
      <c r="O78" s="55"/>
      <c r="P78" s="55"/>
      <c r="Q78" s="55"/>
      <c r="R78" s="55"/>
      <c r="S78" s="55"/>
      <c r="T78" s="55"/>
      <c r="U78" s="55"/>
      <c r="V78" s="42">
        <v>44852</v>
      </c>
      <c r="W78" s="14"/>
      <c r="X78" s="14"/>
      <c r="Y78" s="14"/>
      <c r="Z78" s="14"/>
      <c r="AA78" s="14"/>
      <c r="AB78" s="14" t="s">
        <v>7600</v>
      </c>
      <c r="AC78" s="14" t="s">
        <v>7601</v>
      </c>
      <c r="AD78" s="14">
        <v>12590</v>
      </c>
      <c r="AE78" s="14"/>
      <c r="AF78" s="14"/>
      <c r="AG78" s="14"/>
      <c r="AH78" s="14"/>
    </row>
    <row r="79" spans="1:34" x14ac:dyDescent="0.25">
      <c r="A79" s="14" t="s">
        <v>7602</v>
      </c>
      <c r="B79" s="14" t="s">
        <v>7603</v>
      </c>
      <c r="C79" s="14" t="s">
        <v>5341</v>
      </c>
      <c r="D79" s="14" t="s">
        <v>7459</v>
      </c>
      <c r="E79" s="14">
        <v>942975</v>
      </c>
      <c r="F79" s="35">
        <v>44885</v>
      </c>
      <c r="G79" s="14" t="s">
        <v>5339</v>
      </c>
      <c r="H79" s="14"/>
      <c r="I79" s="14"/>
      <c r="J79" s="14"/>
      <c r="K79" s="55">
        <v>2200</v>
      </c>
      <c r="L79" s="55"/>
      <c r="M79" s="55"/>
      <c r="N79" s="55"/>
      <c r="O79" s="55"/>
      <c r="P79" s="55"/>
      <c r="Q79" s="55"/>
      <c r="R79" s="55"/>
      <c r="S79" s="55"/>
      <c r="T79" s="55"/>
      <c r="U79" s="55"/>
      <c r="V79" s="42">
        <v>44916</v>
      </c>
      <c r="W79" s="14"/>
      <c r="X79" s="14"/>
      <c r="Y79" s="14"/>
      <c r="Z79" s="14"/>
      <c r="AA79" s="14"/>
      <c r="AB79" s="14" t="s">
        <v>7604</v>
      </c>
      <c r="AC79" s="14" t="s">
        <v>7605</v>
      </c>
      <c r="AD79" s="14">
        <v>12907</v>
      </c>
      <c r="AE79" s="14"/>
      <c r="AF79" s="14"/>
      <c r="AG79" s="14"/>
      <c r="AH79" s="14"/>
    </row>
    <row r="80" spans="1:34" x14ac:dyDescent="0.25">
      <c r="A80" s="14" t="s">
        <v>7606</v>
      </c>
      <c r="B80" s="14" t="s">
        <v>7607</v>
      </c>
      <c r="C80" s="14" t="s">
        <v>5341</v>
      </c>
      <c r="D80" s="14" t="s">
        <v>5342</v>
      </c>
      <c r="E80" s="14">
        <v>792657</v>
      </c>
      <c r="F80" s="35">
        <v>44885</v>
      </c>
      <c r="G80" s="14" t="s">
        <v>5339</v>
      </c>
      <c r="H80" s="14"/>
      <c r="I80" s="14"/>
      <c r="J80" s="14"/>
      <c r="K80" s="55">
        <v>550</v>
      </c>
      <c r="L80" s="55"/>
      <c r="M80" s="55"/>
      <c r="N80" s="55"/>
      <c r="O80" s="55"/>
      <c r="P80" s="55"/>
      <c r="Q80" s="55"/>
      <c r="R80" s="55"/>
      <c r="S80" s="55"/>
      <c r="T80" s="55"/>
      <c r="U80" s="55"/>
      <c r="V80" s="59">
        <v>44896</v>
      </c>
      <c r="W80" s="14"/>
      <c r="X80" s="14"/>
      <c r="Y80" s="14"/>
      <c r="Z80" s="14"/>
      <c r="AA80" s="14"/>
      <c r="AB80" s="14" t="s">
        <v>7608</v>
      </c>
      <c r="AC80" s="14" t="s">
        <v>7609</v>
      </c>
      <c r="AD80" s="14"/>
      <c r="AE80" s="14"/>
      <c r="AF80" s="14"/>
      <c r="AG80" s="14"/>
      <c r="AH80" s="14"/>
    </row>
    <row r="81" spans="1:34" x14ac:dyDescent="0.25">
      <c r="A81" s="14" t="s">
        <v>7610</v>
      </c>
      <c r="B81" s="14">
        <v>13728160</v>
      </c>
      <c r="C81" s="14" t="s">
        <v>5341</v>
      </c>
      <c r="D81" s="14" t="s">
        <v>5342</v>
      </c>
      <c r="E81" s="14">
        <v>792657</v>
      </c>
      <c r="F81" s="35">
        <v>44885</v>
      </c>
      <c r="G81" s="14" t="s">
        <v>5339</v>
      </c>
      <c r="H81" s="14"/>
      <c r="I81" s="14"/>
      <c r="J81" s="14"/>
      <c r="K81" s="55">
        <v>550</v>
      </c>
      <c r="L81" s="55"/>
      <c r="M81" s="55"/>
      <c r="N81" s="55"/>
      <c r="O81" s="55"/>
      <c r="P81" s="55"/>
      <c r="Q81" s="55"/>
      <c r="R81" s="55"/>
      <c r="S81" s="55"/>
      <c r="T81" s="55"/>
      <c r="U81" s="55"/>
      <c r="V81" s="59">
        <v>44896</v>
      </c>
      <c r="W81" s="14"/>
      <c r="X81" s="14"/>
      <c r="Y81" s="14"/>
      <c r="Z81" s="14"/>
      <c r="AA81" s="14"/>
      <c r="AB81" s="14" t="s">
        <v>7611</v>
      </c>
      <c r="AC81" s="14" t="s">
        <v>7612</v>
      </c>
      <c r="AD81" s="14"/>
      <c r="AE81" s="14"/>
      <c r="AF81" s="14"/>
      <c r="AG81" s="14"/>
      <c r="AH81" s="14"/>
    </row>
    <row r="82" spans="1:34" x14ac:dyDescent="0.25">
      <c r="A82" s="14" t="s">
        <v>7613</v>
      </c>
      <c r="B82" s="14">
        <v>12553374</v>
      </c>
      <c r="C82" s="14" t="s">
        <v>5341</v>
      </c>
      <c r="D82" s="14" t="s">
        <v>7464</v>
      </c>
      <c r="E82" s="14">
        <v>648918</v>
      </c>
      <c r="F82" s="35">
        <v>44885</v>
      </c>
      <c r="G82" s="14" t="s">
        <v>5339</v>
      </c>
      <c r="H82" s="14"/>
      <c r="I82" s="14"/>
      <c r="J82" s="14"/>
      <c r="K82" s="55">
        <v>550</v>
      </c>
      <c r="L82" s="55"/>
      <c r="M82" s="55"/>
      <c r="N82" s="55"/>
      <c r="O82" s="55"/>
      <c r="P82" s="55"/>
      <c r="Q82" s="55"/>
      <c r="R82" s="55"/>
      <c r="S82" s="55"/>
      <c r="T82" s="55"/>
      <c r="U82" s="55"/>
      <c r="V82" s="59">
        <v>44896</v>
      </c>
      <c r="W82" s="14"/>
      <c r="X82" s="14"/>
      <c r="Y82" s="14"/>
      <c r="Z82" s="14"/>
      <c r="AA82" s="14"/>
      <c r="AB82" s="14" t="s">
        <v>7614</v>
      </c>
      <c r="AC82" s="14" t="s">
        <v>7615</v>
      </c>
      <c r="AD82" s="14"/>
      <c r="AE82" s="14"/>
      <c r="AF82" s="14"/>
      <c r="AG82" s="14"/>
      <c r="AH82" s="14"/>
    </row>
    <row r="83" spans="1:34" x14ac:dyDescent="0.25">
      <c r="A83" s="14" t="s">
        <v>7616</v>
      </c>
      <c r="B83" s="14">
        <v>12553373</v>
      </c>
      <c r="C83" s="14" t="s">
        <v>5341</v>
      </c>
      <c r="D83" s="14" t="s">
        <v>7464</v>
      </c>
      <c r="E83" s="14">
        <v>648918</v>
      </c>
      <c r="F83" s="35">
        <v>44885</v>
      </c>
      <c r="G83" s="14" t="s">
        <v>5339</v>
      </c>
      <c r="H83" s="14"/>
      <c r="I83" s="14"/>
      <c r="J83" s="14"/>
      <c r="K83" s="55">
        <v>550</v>
      </c>
      <c r="L83" s="55"/>
      <c r="M83" s="55"/>
      <c r="N83" s="55"/>
      <c r="O83" s="55"/>
      <c r="P83" s="55"/>
      <c r="Q83" s="55"/>
      <c r="R83" s="55"/>
      <c r="S83" s="55"/>
      <c r="T83" s="55"/>
      <c r="U83" s="55"/>
      <c r="V83" s="59">
        <v>44896</v>
      </c>
      <c r="W83" s="14"/>
      <c r="X83" s="14"/>
      <c r="Y83" s="14"/>
      <c r="Z83" s="14"/>
      <c r="AA83" s="14"/>
      <c r="AB83" s="14" t="s">
        <v>7617</v>
      </c>
      <c r="AC83" s="14" t="s">
        <v>7618</v>
      </c>
      <c r="AD83" s="14"/>
      <c r="AE83" s="14"/>
      <c r="AF83" s="14"/>
      <c r="AG83" s="14"/>
      <c r="AH83" s="14"/>
    </row>
    <row r="84" spans="1:34" x14ac:dyDescent="0.25">
      <c r="A84" s="14" t="s">
        <v>7619</v>
      </c>
      <c r="B84" s="14">
        <v>12614634</v>
      </c>
      <c r="C84" s="14" t="s">
        <v>5341</v>
      </c>
      <c r="D84" s="14" t="s">
        <v>7464</v>
      </c>
      <c r="E84" s="14">
        <v>648918</v>
      </c>
      <c r="F84" s="35">
        <v>44885</v>
      </c>
      <c r="G84" s="14" t="s">
        <v>5339</v>
      </c>
      <c r="H84" s="14"/>
      <c r="I84" s="14"/>
      <c r="J84" s="14"/>
      <c r="K84" s="55">
        <v>550</v>
      </c>
      <c r="L84" s="55"/>
      <c r="M84" s="55"/>
      <c r="N84" s="55"/>
      <c r="O84" s="55"/>
      <c r="P84" s="55"/>
      <c r="Q84" s="55"/>
      <c r="R84" s="55"/>
      <c r="S84" s="55"/>
      <c r="T84" s="55"/>
      <c r="U84" s="55"/>
      <c r="V84" s="59">
        <v>44896</v>
      </c>
      <c r="W84" s="14"/>
      <c r="X84" s="14"/>
      <c r="Y84" s="14"/>
      <c r="Z84" s="14"/>
      <c r="AA84" s="14"/>
      <c r="AB84" s="14" t="s">
        <v>7620</v>
      </c>
      <c r="AC84" s="14" t="s">
        <v>7621</v>
      </c>
      <c r="AD84" s="14"/>
      <c r="AE84" s="14"/>
      <c r="AF84" s="14"/>
      <c r="AG84" s="14"/>
      <c r="AH84" s="14"/>
    </row>
    <row r="85" spans="1:34" x14ac:dyDescent="0.25">
      <c r="A85" s="14" t="s">
        <v>7622</v>
      </c>
      <c r="B85" s="14" t="s">
        <v>7623</v>
      </c>
      <c r="C85" s="14" t="s">
        <v>5336</v>
      </c>
      <c r="D85" s="14" t="s">
        <v>5337</v>
      </c>
      <c r="E85" s="14">
        <v>695382</v>
      </c>
      <c r="F85" s="35">
        <v>44885</v>
      </c>
      <c r="G85" s="14" t="s">
        <v>5339</v>
      </c>
      <c r="H85" s="14"/>
      <c r="I85" s="14"/>
      <c r="J85" s="14"/>
      <c r="K85" s="55">
        <v>550</v>
      </c>
      <c r="L85" s="55"/>
      <c r="M85" s="55"/>
      <c r="N85" s="55"/>
      <c r="O85" s="55"/>
      <c r="P85" s="55"/>
      <c r="Q85" s="55"/>
      <c r="R85" s="55"/>
      <c r="S85" s="55"/>
      <c r="T85" s="55"/>
      <c r="U85" s="55"/>
      <c r="V85" s="59">
        <v>44896</v>
      </c>
      <c r="W85" s="14"/>
      <c r="X85" s="14"/>
      <c r="Y85" s="14"/>
      <c r="Z85" s="14"/>
      <c r="AA85" s="14"/>
      <c r="AB85" s="14" t="s">
        <v>7624</v>
      </c>
      <c r="AC85" s="14" t="s">
        <v>7625</v>
      </c>
      <c r="AD85" s="14"/>
      <c r="AE85" s="14"/>
      <c r="AF85" s="14"/>
      <c r="AG85" s="14"/>
      <c r="AH85" s="14"/>
    </row>
    <row r="86" spans="1:34" x14ac:dyDescent="0.25">
      <c r="A86" s="14" t="s">
        <v>7626</v>
      </c>
      <c r="B86" s="14">
        <v>11196289</v>
      </c>
      <c r="C86" s="14" t="s">
        <v>5336</v>
      </c>
      <c r="D86" s="14" t="s">
        <v>7627</v>
      </c>
      <c r="E86" s="14">
        <v>508149</v>
      </c>
      <c r="F86" s="35">
        <v>44899</v>
      </c>
      <c r="G86" s="14" t="s">
        <v>5339</v>
      </c>
      <c r="H86" s="14"/>
      <c r="I86" s="14"/>
      <c r="J86" s="14"/>
      <c r="K86" s="55"/>
      <c r="L86" s="55"/>
      <c r="M86" s="55"/>
      <c r="N86" s="55"/>
      <c r="O86" s="55"/>
      <c r="P86" s="55"/>
      <c r="Q86" s="55"/>
      <c r="R86" s="55"/>
      <c r="S86" s="55"/>
      <c r="T86" s="55"/>
      <c r="U86" s="55"/>
      <c r="V86" s="42">
        <v>44901</v>
      </c>
      <c r="W86" s="14"/>
      <c r="X86" s="14"/>
      <c r="Y86" s="14"/>
      <c r="Z86" s="14"/>
      <c r="AA86" s="14"/>
      <c r="AB86" s="14" t="s">
        <v>7628</v>
      </c>
      <c r="AC86" s="14" t="s">
        <v>7629</v>
      </c>
      <c r="AD86" s="14">
        <v>12807</v>
      </c>
      <c r="AE86" s="14"/>
      <c r="AF86" s="14"/>
      <c r="AG86" s="14"/>
      <c r="AH86" s="14"/>
    </row>
    <row r="87" spans="1:34" x14ac:dyDescent="0.25">
      <c r="A87" s="14" t="s">
        <v>7630</v>
      </c>
      <c r="B87" s="14">
        <v>12103461</v>
      </c>
      <c r="C87" s="14" t="s">
        <v>5341</v>
      </c>
      <c r="D87" s="14" t="s">
        <v>5342</v>
      </c>
      <c r="E87" s="14">
        <v>742471</v>
      </c>
      <c r="F87" s="35">
        <v>45118</v>
      </c>
      <c r="G87" s="14" t="s">
        <v>5339</v>
      </c>
      <c r="H87" s="14"/>
      <c r="I87" s="14"/>
      <c r="J87" s="14"/>
      <c r="K87" s="55"/>
      <c r="L87" s="55"/>
      <c r="M87" s="55"/>
      <c r="N87" s="55"/>
      <c r="O87" s="55"/>
      <c r="P87" s="55"/>
      <c r="Q87" s="55"/>
      <c r="R87" s="55"/>
      <c r="S87" s="55"/>
      <c r="T87" s="55"/>
      <c r="U87" s="55"/>
      <c r="V87" s="42">
        <v>45133</v>
      </c>
      <c r="W87" s="14"/>
      <c r="X87" s="14"/>
      <c r="Y87" s="14"/>
      <c r="Z87" s="14"/>
      <c r="AA87" s="14"/>
      <c r="AB87" s="14" t="s">
        <v>148</v>
      </c>
      <c r="AC87" s="14" t="s">
        <v>149</v>
      </c>
      <c r="AD87" s="14"/>
      <c r="AE87" s="14"/>
      <c r="AF87" s="14"/>
      <c r="AG87" s="14"/>
      <c r="AH87" s="14"/>
    </row>
    <row r="88" spans="1:34" x14ac:dyDescent="0.25">
      <c r="A88" s="14" t="s">
        <v>7631</v>
      </c>
      <c r="B88" s="14" t="s">
        <v>7632</v>
      </c>
      <c r="C88" s="14" t="s">
        <v>5341</v>
      </c>
      <c r="D88" s="14" t="s">
        <v>5342</v>
      </c>
      <c r="E88" s="14">
        <v>792657</v>
      </c>
      <c r="F88" s="35">
        <v>45118</v>
      </c>
      <c r="G88" s="14" t="s">
        <v>5339</v>
      </c>
      <c r="H88" s="14"/>
      <c r="I88" s="14"/>
      <c r="J88" s="14"/>
      <c r="K88" s="55"/>
      <c r="L88" s="55"/>
      <c r="M88" s="55"/>
      <c r="N88" s="55"/>
      <c r="O88" s="55"/>
      <c r="P88" s="55"/>
      <c r="Q88" s="55"/>
      <c r="R88" s="55"/>
      <c r="S88" s="55"/>
      <c r="T88" s="55"/>
      <c r="U88" s="55"/>
      <c r="V88" s="42">
        <v>45133</v>
      </c>
      <c r="W88" s="14"/>
      <c r="X88" s="14"/>
      <c r="Y88" s="14"/>
      <c r="Z88" s="14"/>
      <c r="AA88" s="14"/>
      <c r="AB88" s="14" t="s">
        <v>150</v>
      </c>
      <c r="AC88" s="14" t="s">
        <v>151</v>
      </c>
      <c r="AD88" s="14"/>
      <c r="AE88" s="14"/>
      <c r="AF88" s="14"/>
      <c r="AG88" s="14"/>
      <c r="AH88" s="14"/>
    </row>
    <row r="89" spans="1:34" x14ac:dyDescent="0.25">
      <c r="A89" s="14" t="s">
        <v>7633</v>
      </c>
      <c r="B89" s="14">
        <v>13728159</v>
      </c>
      <c r="C89" s="14" t="s">
        <v>5341</v>
      </c>
      <c r="D89" s="14" t="s">
        <v>5342</v>
      </c>
      <c r="E89" s="14">
        <v>792657</v>
      </c>
      <c r="F89" s="35">
        <v>45118</v>
      </c>
      <c r="G89" s="14" t="s">
        <v>5339</v>
      </c>
      <c r="H89" s="14"/>
      <c r="I89" s="14"/>
      <c r="J89" s="14"/>
      <c r="K89" s="55"/>
      <c r="L89" s="55"/>
      <c r="M89" s="55"/>
      <c r="N89" s="55"/>
      <c r="O89" s="55"/>
      <c r="P89" s="55"/>
      <c r="Q89" s="55"/>
      <c r="R89" s="55"/>
      <c r="S89" s="55"/>
      <c r="T89" s="55"/>
      <c r="U89" s="55"/>
      <c r="V89" s="42">
        <v>45133</v>
      </c>
      <c r="W89" s="14"/>
      <c r="X89" s="14"/>
      <c r="Y89" s="14"/>
      <c r="Z89" s="14"/>
      <c r="AA89" s="14"/>
      <c r="AB89" s="14" t="s">
        <v>153</v>
      </c>
      <c r="AC89" s="14" t="s">
        <v>154</v>
      </c>
      <c r="AD89" s="14"/>
      <c r="AE89" s="14"/>
      <c r="AF89" s="14"/>
      <c r="AG89" s="14"/>
      <c r="AH89" s="14"/>
    </row>
    <row r="90" spans="1:34" x14ac:dyDescent="0.25">
      <c r="A90" s="14" t="s">
        <v>7634</v>
      </c>
      <c r="B90" s="14">
        <v>12708332</v>
      </c>
      <c r="C90" s="14" t="s">
        <v>5341</v>
      </c>
      <c r="D90" s="14" t="s">
        <v>7635</v>
      </c>
      <c r="E90" s="14">
        <v>888995</v>
      </c>
      <c r="F90" s="35">
        <v>45118</v>
      </c>
      <c r="G90" s="14" t="s">
        <v>5339</v>
      </c>
      <c r="H90" s="14"/>
      <c r="I90" s="14"/>
      <c r="J90" s="14"/>
      <c r="K90" s="55"/>
      <c r="L90" s="55"/>
      <c r="M90" s="55"/>
      <c r="N90" s="55"/>
      <c r="O90" s="55"/>
      <c r="P90" s="55"/>
      <c r="Q90" s="55"/>
      <c r="R90" s="55"/>
      <c r="S90" s="55"/>
      <c r="T90" s="55"/>
      <c r="U90" s="55"/>
      <c r="V90" s="42">
        <v>45134</v>
      </c>
      <c r="W90" s="14"/>
      <c r="X90" s="14"/>
      <c r="Y90" s="14"/>
      <c r="Z90" s="14"/>
      <c r="AA90" s="14"/>
      <c r="AB90" s="14" t="s">
        <v>156</v>
      </c>
      <c r="AC90" s="14" t="s">
        <v>157</v>
      </c>
      <c r="AD90" s="14"/>
      <c r="AE90" s="14"/>
      <c r="AF90" s="14"/>
      <c r="AG90" s="14"/>
      <c r="AH90" s="14"/>
    </row>
    <row r="91" spans="1:34" x14ac:dyDescent="0.25">
      <c r="A91" s="14" t="s">
        <v>7636</v>
      </c>
      <c r="B91" s="14" t="s">
        <v>7637</v>
      </c>
      <c r="C91" s="14" t="s">
        <v>5336</v>
      </c>
      <c r="D91" s="14" t="s">
        <v>5337</v>
      </c>
      <c r="E91" s="14" t="s">
        <v>7577</v>
      </c>
      <c r="F91" s="35">
        <v>45222</v>
      </c>
      <c r="G91" s="14" t="s">
        <v>5339</v>
      </c>
      <c r="H91" s="14"/>
      <c r="I91" s="14"/>
      <c r="J91" s="14"/>
      <c r="K91" s="55"/>
      <c r="L91" s="55"/>
      <c r="M91" s="55"/>
      <c r="N91" s="55"/>
      <c r="O91" s="55"/>
      <c r="P91" s="55"/>
      <c r="Q91" s="55"/>
      <c r="R91" s="55"/>
      <c r="S91" s="55"/>
      <c r="T91" s="55"/>
      <c r="U91" s="55"/>
      <c r="V91" s="42">
        <v>45243</v>
      </c>
      <c r="W91" s="14"/>
      <c r="X91" s="14" t="str">
        <f t="shared" ref="X91:X117" si="0">A91&amp;"-"&amp;B91</f>
        <v>20231005-HDBSC-13227814R2</v>
      </c>
      <c r="Y91" s="14"/>
      <c r="Z91" s="14"/>
      <c r="AA91" s="14"/>
      <c r="AB91" s="14" t="s">
        <v>7638</v>
      </c>
      <c r="AC91" s="14" t="s">
        <v>7639</v>
      </c>
      <c r="AD91" s="14"/>
      <c r="AE91" s="14"/>
      <c r="AF91" s="14"/>
      <c r="AG91" s="14"/>
      <c r="AH91" s="14"/>
    </row>
    <row r="92" spans="1:34" x14ac:dyDescent="0.25">
      <c r="A92" s="14" t="s">
        <v>7640</v>
      </c>
      <c r="B92" s="14">
        <v>13730514</v>
      </c>
      <c r="C92" s="14" t="s">
        <v>5336</v>
      </c>
      <c r="D92" s="14" t="s">
        <v>5337</v>
      </c>
      <c r="E92" s="14">
        <v>1214097</v>
      </c>
      <c r="F92" s="35">
        <v>45222</v>
      </c>
      <c r="G92" s="14" t="s">
        <v>5339</v>
      </c>
      <c r="H92" s="14"/>
      <c r="I92" s="14"/>
      <c r="J92" s="14"/>
      <c r="K92" s="55"/>
      <c r="L92" s="55"/>
      <c r="M92" s="55"/>
      <c r="N92" s="55"/>
      <c r="O92" s="55"/>
      <c r="P92" s="55"/>
      <c r="Q92" s="55"/>
      <c r="R92" s="55"/>
      <c r="S92" s="55"/>
      <c r="T92" s="55"/>
      <c r="U92" s="55"/>
      <c r="V92" s="42">
        <v>45242</v>
      </c>
      <c r="W92" s="14"/>
      <c r="X92" s="14" t="str">
        <f t="shared" si="0"/>
        <v>20231006-HDBSC-13730514</v>
      </c>
      <c r="Y92" s="14"/>
      <c r="Z92" s="14"/>
      <c r="AA92" s="14"/>
      <c r="AB92" s="14" t="s">
        <v>7641</v>
      </c>
      <c r="AC92" s="14" t="s">
        <v>7642</v>
      </c>
      <c r="AD92" s="14"/>
      <c r="AE92" s="14"/>
      <c r="AF92" s="14"/>
      <c r="AG92" s="14"/>
      <c r="AH92" s="14"/>
    </row>
    <row r="93" spans="1:34" x14ac:dyDescent="0.25">
      <c r="A93" s="14" t="s">
        <v>7643</v>
      </c>
      <c r="B93" s="14" t="s">
        <v>7644</v>
      </c>
      <c r="C93" s="14" t="s">
        <v>7509</v>
      </c>
      <c r="D93" s="14" t="s">
        <v>7510</v>
      </c>
      <c r="E93" s="14">
        <v>1055117</v>
      </c>
      <c r="F93" s="35">
        <v>45221</v>
      </c>
      <c r="G93" s="14" t="s">
        <v>5339</v>
      </c>
      <c r="H93" s="14"/>
      <c r="I93" s="14"/>
      <c r="J93" s="14"/>
      <c r="K93" s="55"/>
      <c r="L93" s="55"/>
      <c r="M93" s="55"/>
      <c r="N93" s="55"/>
      <c r="O93" s="55"/>
      <c r="P93" s="55"/>
      <c r="Q93" s="55"/>
      <c r="R93" s="55"/>
      <c r="S93" s="55"/>
      <c r="T93" s="55"/>
      <c r="U93" s="55"/>
      <c r="V93" s="42">
        <v>45275</v>
      </c>
      <c r="W93" s="14"/>
      <c r="X93" s="14" t="str">
        <f t="shared" si="0"/>
        <v>20231007-HDBSC-12958825R1</v>
      </c>
      <c r="Y93" s="14"/>
      <c r="Z93" s="14"/>
      <c r="AA93" s="14"/>
      <c r="AB93" s="14" t="s">
        <v>162</v>
      </c>
      <c r="AC93" s="14" t="s">
        <v>163</v>
      </c>
      <c r="AD93" s="14"/>
      <c r="AE93" s="14"/>
      <c r="AF93" s="14"/>
      <c r="AG93" s="14"/>
      <c r="AH93" s="14"/>
    </row>
    <row r="94" spans="1:34" x14ac:dyDescent="0.25">
      <c r="A94" s="14" t="s">
        <v>7645</v>
      </c>
      <c r="B94" s="14">
        <v>13730513</v>
      </c>
      <c r="C94" s="14" t="s">
        <v>5336</v>
      </c>
      <c r="D94" s="14" t="s">
        <v>5337</v>
      </c>
      <c r="E94" s="14">
        <v>1214097</v>
      </c>
      <c r="F94" s="35">
        <v>45221</v>
      </c>
      <c r="G94" s="14" t="s">
        <v>5339</v>
      </c>
      <c r="H94" s="14"/>
      <c r="I94" s="14"/>
      <c r="J94" s="14"/>
      <c r="K94" s="55"/>
      <c r="L94" s="55"/>
      <c r="M94" s="55"/>
      <c r="N94" s="55"/>
      <c r="O94" s="55"/>
      <c r="P94" s="55"/>
      <c r="Q94" s="55"/>
      <c r="R94" s="55"/>
      <c r="S94" s="55"/>
      <c r="T94" s="55"/>
      <c r="U94" s="55"/>
      <c r="V94" s="42">
        <v>45264</v>
      </c>
      <c r="W94" s="14"/>
      <c r="X94" s="14" t="str">
        <f t="shared" si="0"/>
        <v>20231008-HDBSC-13730513</v>
      </c>
      <c r="Y94" s="14"/>
      <c r="Z94" s="14"/>
      <c r="AA94" s="14"/>
      <c r="AB94" s="14" t="s">
        <v>165</v>
      </c>
      <c r="AC94" s="14" t="s">
        <v>166</v>
      </c>
      <c r="AD94" s="14"/>
      <c r="AE94" s="14"/>
      <c r="AF94" s="14"/>
      <c r="AG94" s="14"/>
      <c r="AH94" s="14"/>
    </row>
    <row r="95" spans="1:34" x14ac:dyDescent="0.25">
      <c r="A95" s="14" t="s">
        <v>7646</v>
      </c>
      <c r="B95" s="14" t="s">
        <v>7647</v>
      </c>
      <c r="C95" s="14" t="s">
        <v>5336</v>
      </c>
      <c r="D95" s="14" t="s">
        <v>5337</v>
      </c>
      <c r="E95" s="14">
        <v>1214097</v>
      </c>
      <c r="F95" s="35">
        <v>45330</v>
      </c>
      <c r="G95" s="14" t="s">
        <v>5339</v>
      </c>
      <c r="H95" s="14"/>
      <c r="I95" s="14"/>
      <c r="J95" s="14"/>
      <c r="K95" s="55"/>
      <c r="L95" s="55"/>
      <c r="M95" s="55"/>
      <c r="N95" s="55"/>
      <c r="O95" s="55"/>
      <c r="P95" s="55"/>
      <c r="Q95" s="55"/>
      <c r="R95" s="55"/>
      <c r="S95" s="55"/>
      <c r="T95" s="55"/>
      <c r="U95" s="55"/>
      <c r="V95" s="42">
        <v>45335</v>
      </c>
      <c r="W95" s="14"/>
      <c r="X95" s="14" t="str">
        <f t="shared" si="0"/>
        <v>20241001-HDBSC-13730514R</v>
      </c>
      <c r="Y95" s="14"/>
      <c r="Z95" s="14"/>
      <c r="AA95" s="14"/>
      <c r="AB95" s="14"/>
      <c r="AC95" s="14"/>
      <c r="AD95" s="14"/>
      <c r="AE95" s="14"/>
      <c r="AF95" s="14"/>
      <c r="AG95" s="14"/>
      <c r="AH95" s="14"/>
    </row>
    <row r="96" spans="1:34" x14ac:dyDescent="0.25">
      <c r="A96" s="14" t="s">
        <v>7648</v>
      </c>
      <c r="B96" s="14">
        <v>13845689</v>
      </c>
      <c r="C96" s="14" t="s">
        <v>5336</v>
      </c>
      <c r="D96" s="14" t="s">
        <v>5337</v>
      </c>
      <c r="E96" s="14">
        <v>1214097</v>
      </c>
      <c r="F96" s="35">
        <v>45330</v>
      </c>
      <c r="G96" s="14" t="s">
        <v>5339</v>
      </c>
      <c r="H96" s="14"/>
      <c r="I96" s="14"/>
      <c r="J96" s="14"/>
      <c r="K96" s="55"/>
      <c r="L96" s="55"/>
      <c r="M96" s="55"/>
      <c r="N96" s="55"/>
      <c r="O96" s="55"/>
      <c r="P96" s="55"/>
      <c r="Q96" s="55"/>
      <c r="R96" s="55"/>
      <c r="S96" s="55"/>
      <c r="T96" s="55"/>
      <c r="U96" s="55"/>
      <c r="V96" s="42">
        <v>45347</v>
      </c>
      <c r="W96" s="14"/>
      <c r="X96" s="14" t="str">
        <f t="shared" si="0"/>
        <v>20241002-HDBSC-13845689</v>
      </c>
      <c r="Y96" s="14"/>
      <c r="Z96" s="14"/>
      <c r="AA96" s="14"/>
      <c r="AB96" s="14"/>
      <c r="AC96" s="14"/>
      <c r="AD96" s="14"/>
      <c r="AE96" s="14"/>
      <c r="AF96" s="14"/>
      <c r="AG96" s="14"/>
      <c r="AH96" s="14"/>
    </row>
    <row r="97" spans="1:34" x14ac:dyDescent="0.25">
      <c r="A97" s="14" t="s">
        <v>7649</v>
      </c>
      <c r="B97" s="14">
        <v>11698535</v>
      </c>
      <c r="C97" s="14" t="s">
        <v>7650</v>
      </c>
      <c r="D97" s="14" t="s">
        <v>7651</v>
      </c>
      <c r="E97" s="14">
        <v>687727</v>
      </c>
      <c r="F97" s="35">
        <v>45376</v>
      </c>
      <c r="G97" s="14" t="s">
        <v>5339</v>
      </c>
      <c r="H97" s="14"/>
      <c r="I97" s="14"/>
      <c r="J97" s="14"/>
      <c r="K97" s="55">
        <v>500</v>
      </c>
      <c r="L97" s="55"/>
      <c r="M97" s="55"/>
      <c r="N97" s="55"/>
      <c r="O97" s="55"/>
      <c r="P97" s="55"/>
      <c r="Q97" s="55"/>
      <c r="R97" s="55"/>
      <c r="S97" s="55"/>
      <c r="T97" s="55"/>
      <c r="U97" s="55"/>
      <c r="V97" s="42"/>
      <c r="W97" s="14"/>
      <c r="X97" s="14" t="str">
        <f t="shared" si="0"/>
        <v>20241003-HDBSC-11698535</v>
      </c>
      <c r="Y97" s="14"/>
      <c r="Z97" s="14"/>
      <c r="AA97" s="14"/>
      <c r="AB97" s="14" t="s">
        <v>7652</v>
      </c>
      <c r="AC97" s="14"/>
      <c r="AD97" s="14"/>
      <c r="AE97" s="14"/>
      <c r="AF97" s="14"/>
      <c r="AG97" s="14"/>
      <c r="AH97" s="14"/>
    </row>
    <row r="98" spans="1:34" x14ac:dyDescent="0.25">
      <c r="A98" s="14" t="s">
        <v>7653</v>
      </c>
      <c r="B98" s="14">
        <v>12378316</v>
      </c>
      <c r="C98" s="14" t="s">
        <v>7650</v>
      </c>
      <c r="D98" s="14" t="s">
        <v>5337</v>
      </c>
      <c r="E98" s="14">
        <v>865213</v>
      </c>
      <c r="F98" s="35">
        <v>45455</v>
      </c>
      <c r="G98" s="14" t="s">
        <v>5339</v>
      </c>
      <c r="H98" s="14"/>
      <c r="I98" s="14"/>
      <c r="J98" s="14"/>
      <c r="K98" s="55"/>
      <c r="L98" s="55"/>
      <c r="M98" s="55"/>
      <c r="N98" s="55"/>
      <c r="O98" s="55"/>
      <c r="P98" s="55"/>
      <c r="Q98" s="55"/>
      <c r="R98" s="55"/>
      <c r="S98" s="55"/>
      <c r="T98" s="55"/>
      <c r="U98" s="55"/>
      <c r="V98" s="14"/>
      <c r="W98" s="14"/>
      <c r="X98" s="14" t="str">
        <f t="shared" si="0"/>
        <v>20241004-HDBSC-12378316</v>
      </c>
      <c r="Y98" s="14"/>
      <c r="Z98" s="14"/>
      <c r="AA98" s="14"/>
      <c r="AB98" s="14"/>
      <c r="AC98" s="14"/>
      <c r="AD98" s="14"/>
      <c r="AE98" s="14"/>
      <c r="AF98" s="14"/>
      <c r="AG98" s="14"/>
      <c r="AH98" s="14"/>
    </row>
    <row r="99" spans="1:34" x14ac:dyDescent="0.25">
      <c r="A99" s="14" t="s">
        <v>7654</v>
      </c>
      <c r="B99" s="14">
        <v>12002426</v>
      </c>
      <c r="C99" s="14" t="s">
        <v>7650</v>
      </c>
      <c r="D99" s="14" t="s">
        <v>7655</v>
      </c>
      <c r="E99" s="14">
        <v>662604</v>
      </c>
      <c r="F99" s="35">
        <v>45455</v>
      </c>
      <c r="G99" s="14" t="s">
        <v>5339</v>
      </c>
      <c r="H99" s="14"/>
      <c r="I99" s="14"/>
      <c r="J99" s="14"/>
      <c r="K99" s="55"/>
      <c r="L99" s="55"/>
      <c r="M99" s="55"/>
      <c r="N99" s="55"/>
      <c r="O99" s="55"/>
      <c r="P99" s="55"/>
      <c r="Q99" s="55"/>
      <c r="R99" s="55"/>
      <c r="S99" s="55"/>
      <c r="T99" s="55"/>
      <c r="U99" s="55"/>
      <c r="V99" s="14"/>
      <c r="W99" s="14"/>
      <c r="X99" s="14" t="str">
        <f t="shared" si="0"/>
        <v>20241005-HDBSC-12002426</v>
      </c>
      <c r="Y99" s="14"/>
      <c r="Z99" s="14"/>
      <c r="AA99" s="14"/>
      <c r="AB99" s="14"/>
      <c r="AC99" s="14"/>
      <c r="AD99" s="14"/>
      <c r="AE99" s="14"/>
      <c r="AF99" s="14"/>
      <c r="AG99" s="14"/>
      <c r="AH99" s="14"/>
    </row>
    <row r="100" spans="1:34" x14ac:dyDescent="0.25">
      <c r="A100" s="14" t="s">
        <v>7656</v>
      </c>
      <c r="B100" s="14">
        <v>12002425</v>
      </c>
      <c r="C100" s="14" t="s">
        <v>7650</v>
      </c>
      <c r="D100" s="14" t="s">
        <v>7657</v>
      </c>
      <c r="E100" s="14">
        <v>665777</v>
      </c>
      <c r="F100" s="35">
        <v>45455</v>
      </c>
      <c r="G100" s="14" t="s">
        <v>5339</v>
      </c>
      <c r="H100" s="14"/>
      <c r="I100" s="14"/>
      <c r="J100" s="14" t="s">
        <v>7658</v>
      </c>
      <c r="K100" s="55"/>
      <c r="L100" s="55"/>
      <c r="M100" s="55"/>
      <c r="N100" s="55"/>
      <c r="O100" s="55"/>
      <c r="P100" s="55"/>
      <c r="Q100" s="55"/>
      <c r="R100" s="55"/>
      <c r="S100" s="55"/>
      <c r="T100" s="55"/>
      <c r="U100" s="55"/>
      <c r="V100" s="14"/>
      <c r="W100" s="14"/>
      <c r="X100" s="14" t="str">
        <f t="shared" si="0"/>
        <v>20241006-HDBSC-12002425</v>
      </c>
      <c r="Y100" s="14"/>
      <c r="Z100" s="14"/>
      <c r="AA100" s="14"/>
      <c r="AB100" s="14" t="s">
        <v>7659</v>
      </c>
      <c r="AC100" s="14" t="s">
        <v>7660</v>
      </c>
      <c r="AD100" s="14"/>
      <c r="AE100" s="14">
        <f t="shared" ref="AE100:AE105" si="1">B100</f>
        <v>12002425</v>
      </c>
      <c r="AF100" s="14"/>
      <c r="AG100" s="14"/>
      <c r="AH100" s="14"/>
    </row>
    <row r="101" spans="1:34" x14ac:dyDescent="0.25">
      <c r="A101" s="14" t="s">
        <v>7661</v>
      </c>
      <c r="B101" s="14">
        <v>14104619</v>
      </c>
      <c r="C101" s="14" t="s">
        <v>7662</v>
      </c>
      <c r="D101" s="14" t="s">
        <v>7663</v>
      </c>
      <c r="E101" s="14">
        <v>1175992</v>
      </c>
      <c r="F101" s="35">
        <v>45517</v>
      </c>
      <c r="G101" s="14" t="s">
        <v>5339</v>
      </c>
      <c r="H101" s="14"/>
      <c r="I101" s="14"/>
      <c r="J101" s="14"/>
      <c r="K101" s="55"/>
      <c r="L101" s="55"/>
      <c r="M101" s="55"/>
      <c r="N101" s="55"/>
      <c r="O101" s="55"/>
      <c r="P101" s="55"/>
      <c r="Q101" s="55"/>
      <c r="R101" s="55"/>
      <c r="S101" s="55"/>
      <c r="T101" s="55"/>
      <c r="U101" s="55"/>
      <c r="V101" s="14"/>
      <c r="W101" s="14"/>
      <c r="X101" s="14" t="str">
        <f t="shared" si="0"/>
        <v>20241007-HDBSC-14104619</v>
      </c>
      <c r="Y101" s="14"/>
      <c r="Z101" s="14"/>
      <c r="AA101" s="14"/>
      <c r="AB101" s="14" t="s">
        <v>7664</v>
      </c>
      <c r="AC101" s="14"/>
      <c r="AD101" s="14"/>
      <c r="AE101" s="14">
        <f t="shared" si="1"/>
        <v>14104619</v>
      </c>
      <c r="AF101" s="14"/>
      <c r="AG101" s="14"/>
      <c r="AH101" s="14"/>
    </row>
    <row r="102" spans="1:34" x14ac:dyDescent="0.25">
      <c r="A102" s="14" t="s">
        <v>7665</v>
      </c>
      <c r="B102" s="14">
        <v>14104618</v>
      </c>
      <c r="C102" s="14" t="s">
        <v>7662</v>
      </c>
      <c r="D102" s="14" t="s">
        <v>7663</v>
      </c>
      <c r="E102" s="14">
        <v>1175992</v>
      </c>
      <c r="F102" s="35">
        <v>45517</v>
      </c>
      <c r="G102" s="14" t="s">
        <v>5339</v>
      </c>
      <c r="H102" s="14"/>
      <c r="I102" s="14"/>
      <c r="J102" s="14"/>
      <c r="K102" s="55"/>
      <c r="L102" s="55"/>
      <c r="M102" s="55"/>
      <c r="N102" s="55"/>
      <c r="O102" s="55"/>
      <c r="P102" s="55"/>
      <c r="Q102" s="55"/>
      <c r="R102" s="55"/>
      <c r="S102" s="55"/>
      <c r="T102" s="55"/>
      <c r="U102" s="55"/>
      <c r="V102" s="14"/>
      <c r="W102" s="14"/>
      <c r="X102" s="14" t="str">
        <f t="shared" si="0"/>
        <v>20241008-HDBSC-14104618</v>
      </c>
      <c r="Y102" s="14"/>
      <c r="Z102" s="14"/>
      <c r="AA102" s="14"/>
      <c r="AB102" s="14" t="s">
        <v>7666</v>
      </c>
      <c r="AC102" s="14"/>
      <c r="AD102" s="14"/>
      <c r="AE102" s="14">
        <f t="shared" si="1"/>
        <v>14104618</v>
      </c>
      <c r="AF102" s="14"/>
      <c r="AG102" s="14"/>
      <c r="AH102" s="14"/>
    </row>
    <row r="103" spans="1:34" x14ac:dyDescent="0.25">
      <c r="A103" s="14" t="s">
        <v>7667</v>
      </c>
      <c r="B103" s="14" t="s">
        <v>7668</v>
      </c>
      <c r="C103" s="14" t="s">
        <v>7505</v>
      </c>
      <c r="D103" s="14" t="s">
        <v>5342</v>
      </c>
      <c r="E103" s="14">
        <v>662603</v>
      </c>
      <c r="F103" s="35">
        <v>45517</v>
      </c>
      <c r="G103" s="14" t="s">
        <v>5339</v>
      </c>
      <c r="H103" s="14"/>
      <c r="I103" s="14"/>
      <c r="J103" s="14"/>
      <c r="K103" s="55"/>
      <c r="L103" s="55"/>
      <c r="M103" s="55"/>
      <c r="N103" s="55"/>
      <c r="O103" s="55"/>
      <c r="P103" s="55"/>
      <c r="Q103" s="55"/>
      <c r="R103" s="55"/>
      <c r="S103" s="55"/>
      <c r="T103" s="55"/>
      <c r="U103" s="55"/>
      <c r="V103" s="14"/>
      <c r="W103" s="14"/>
      <c r="X103" s="14" t="str">
        <f t="shared" si="0"/>
        <v>20241009-HDBSC-12678240R2</v>
      </c>
      <c r="Y103" s="14"/>
      <c r="Z103" s="14"/>
      <c r="AA103" s="14"/>
      <c r="AB103" s="14" t="s">
        <v>7669</v>
      </c>
      <c r="AC103" s="14"/>
      <c r="AD103" s="14"/>
      <c r="AE103" s="14" t="str">
        <f t="shared" si="1"/>
        <v>12678240R2</v>
      </c>
      <c r="AF103" s="14"/>
      <c r="AG103" s="14"/>
      <c r="AH103" s="14"/>
    </row>
    <row r="104" spans="1:34" x14ac:dyDescent="0.25">
      <c r="A104" s="14" t="s">
        <v>7670</v>
      </c>
      <c r="B104" s="14" t="s">
        <v>7671</v>
      </c>
      <c r="C104" s="14" t="s">
        <v>5336</v>
      </c>
      <c r="D104" s="14" t="s">
        <v>5337</v>
      </c>
      <c r="E104" s="14">
        <v>1214097</v>
      </c>
      <c r="F104" s="35">
        <v>45565</v>
      </c>
      <c r="G104" s="14" t="s">
        <v>5339</v>
      </c>
      <c r="H104" s="14"/>
      <c r="I104" s="14"/>
      <c r="J104" s="14"/>
      <c r="K104" s="55"/>
      <c r="L104" s="55"/>
      <c r="M104" s="55"/>
      <c r="N104" s="55"/>
      <c r="O104" s="55"/>
      <c r="P104" s="55"/>
      <c r="Q104" s="55"/>
      <c r="R104" s="55"/>
      <c r="S104" s="55"/>
      <c r="T104" s="55"/>
      <c r="U104" s="55"/>
      <c r="V104" s="14"/>
      <c r="W104" s="14"/>
      <c r="X104" s="14" t="str">
        <f t="shared" si="0"/>
        <v>202410010-HDBSC-13730514R2</v>
      </c>
      <c r="Y104" s="14"/>
      <c r="Z104" s="14"/>
      <c r="AA104" s="14"/>
      <c r="AB104" s="14"/>
      <c r="AC104" s="14"/>
      <c r="AD104" s="14"/>
      <c r="AE104" s="14" t="str">
        <f t="shared" si="1"/>
        <v>13730514R2</v>
      </c>
      <c r="AF104" s="14"/>
      <c r="AG104" s="14"/>
      <c r="AH104" s="14"/>
    </row>
    <row r="105" spans="1:34" ht="26.25" customHeight="1" x14ac:dyDescent="0.25">
      <c r="A105" s="14" t="s">
        <v>7672</v>
      </c>
      <c r="B105" s="14" t="s">
        <v>7673</v>
      </c>
      <c r="C105" s="14" t="s">
        <v>5336</v>
      </c>
      <c r="D105" s="14" t="s">
        <v>5337</v>
      </c>
      <c r="E105" s="14">
        <v>1214097</v>
      </c>
      <c r="F105" s="35">
        <v>45565</v>
      </c>
      <c r="G105" s="14" t="s">
        <v>5339</v>
      </c>
      <c r="H105" s="14"/>
      <c r="I105" s="14"/>
      <c r="J105" s="14"/>
      <c r="K105" s="55"/>
      <c r="L105" s="55"/>
      <c r="M105" s="55"/>
      <c r="N105" s="55"/>
      <c r="O105" s="55"/>
      <c r="P105" s="55"/>
      <c r="Q105" s="55"/>
      <c r="R105" s="55"/>
      <c r="S105" s="55"/>
      <c r="T105" s="55"/>
      <c r="U105" s="55"/>
      <c r="V105" s="14"/>
      <c r="W105" s="14"/>
      <c r="X105" s="14" t="str">
        <f t="shared" si="0"/>
        <v>202410011-HDBSC-13730513R1</v>
      </c>
      <c r="Y105" s="14"/>
      <c r="Z105" s="14"/>
      <c r="AA105" s="14"/>
      <c r="AB105" s="14" t="s">
        <v>7674</v>
      </c>
      <c r="AC105" s="14"/>
      <c r="AD105" s="14"/>
      <c r="AE105" s="14" t="str">
        <f t="shared" si="1"/>
        <v>13730513R1</v>
      </c>
      <c r="AF105" s="14"/>
      <c r="AG105" s="14"/>
      <c r="AH105" s="14"/>
    </row>
    <row r="106" spans="1:34" x14ac:dyDescent="0.25">
      <c r="A106" s="14" t="s">
        <v>7675</v>
      </c>
      <c r="B106" s="14" t="s">
        <v>7676</v>
      </c>
      <c r="C106" s="14" t="s">
        <v>5336</v>
      </c>
      <c r="D106" s="14" t="s">
        <v>5337</v>
      </c>
      <c r="E106" s="14" t="s">
        <v>7577</v>
      </c>
      <c r="F106" s="35">
        <v>45712</v>
      </c>
      <c r="G106" s="14" t="s">
        <v>5339</v>
      </c>
      <c r="H106" s="14"/>
      <c r="I106" s="14"/>
      <c r="J106" s="14" t="s">
        <v>596</v>
      </c>
      <c r="K106" s="55"/>
      <c r="L106" s="55"/>
      <c r="M106" s="55"/>
      <c r="N106" s="55" t="s">
        <v>36</v>
      </c>
      <c r="O106" s="55" t="s">
        <v>36</v>
      </c>
      <c r="P106" s="55"/>
      <c r="Q106" s="55"/>
      <c r="R106" s="55"/>
      <c r="S106" s="55"/>
      <c r="T106" s="55"/>
      <c r="U106" s="55"/>
      <c r="V106" s="14"/>
      <c r="W106" s="14"/>
      <c r="X106" s="14" t="str">
        <f t="shared" si="0"/>
        <v>20251001-HDBSC-12274509R6</v>
      </c>
      <c r="Y106" s="14"/>
      <c r="Z106" s="14"/>
      <c r="AA106" s="14"/>
      <c r="AB106" s="14"/>
      <c r="AC106" s="14"/>
      <c r="AD106" s="14"/>
      <c r="AE106" s="14"/>
      <c r="AF106" s="14"/>
      <c r="AG106" s="14"/>
      <c r="AH106" s="14"/>
    </row>
    <row r="107" spans="1:34" x14ac:dyDescent="0.25">
      <c r="A107" s="14" t="s">
        <v>7677</v>
      </c>
      <c r="B107" s="14">
        <v>13845688</v>
      </c>
      <c r="C107" s="14" t="s">
        <v>5336</v>
      </c>
      <c r="D107" s="14" t="s">
        <v>5337</v>
      </c>
      <c r="E107" s="14" t="s">
        <v>5338</v>
      </c>
      <c r="F107" s="35">
        <v>45712</v>
      </c>
      <c r="G107" s="14" t="s">
        <v>5339</v>
      </c>
      <c r="H107" s="14"/>
      <c r="I107" s="14"/>
      <c r="J107" s="14"/>
      <c r="K107" s="55"/>
      <c r="L107" s="55"/>
      <c r="M107" s="55"/>
      <c r="N107" s="55" t="s">
        <v>3597</v>
      </c>
      <c r="O107" s="55" t="s">
        <v>3579</v>
      </c>
      <c r="P107" s="55"/>
      <c r="Q107" s="55"/>
      <c r="R107" s="55"/>
      <c r="S107" s="55"/>
      <c r="T107" s="55"/>
      <c r="U107" s="55"/>
      <c r="V107" s="14"/>
      <c r="W107" s="14"/>
      <c r="X107" s="14" t="str">
        <f t="shared" si="0"/>
        <v>20251002-HDBSC-13845688</v>
      </c>
      <c r="Y107" s="14"/>
      <c r="Z107" s="14"/>
      <c r="AA107" s="14"/>
      <c r="AB107" s="14"/>
      <c r="AC107" s="14"/>
      <c r="AD107" s="14"/>
      <c r="AE107" s="14">
        <f t="shared" ref="AE107:AE116" si="2">B107</f>
        <v>13845688</v>
      </c>
      <c r="AF107" s="14"/>
      <c r="AG107" s="14"/>
      <c r="AH107" s="14"/>
    </row>
    <row r="108" spans="1:34" x14ac:dyDescent="0.25">
      <c r="A108" s="14" t="s">
        <v>7678</v>
      </c>
      <c r="B108" s="14">
        <v>13862803</v>
      </c>
      <c r="C108" s="14" t="s">
        <v>7537</v>
      </c>
      <c r="D108" s="14" t="s">
        <v>5337</v>
      </c>
      <c r="E108" s="14">
        <v>1214097</v>
      </c>
      <c r="F108" s="35">
        <v>45719</v>
      </c>
      <c r="G108" s="14" t="s">
        <v>5339</v>
      </c>
      <c r="H108" s="14"/>
      <c r="I108" s="14"/>
      <c r="J108" s="14"/>
      <c r="K108" s="55"/>
      <c r="L108" s="55"/>
      <c r="M108" s="55"/>
      <c r="N108" s="55" t="s">
        <v>36</v>
      </c>
      <c r="O108" s="55" t="s">
        <v>36</v>
      </c>
      <c r="P108" s="55"/>
      <c r="Q108" s="55"/>
      <c r="R108" s="55"/>
      <c r="S108" s="55"/>
      <c r="T108" s="55"/>
      <c r="U108" s="55"/>
      <c r="V108" s="35">
        <v>45789</v>
      </c>
      <c r="W108" s="14"/>
      <c r="X108" s="14" t="str">
        <f t="shared" si="0"/>
        <v>20251003-HDBSC-13862803</v>
      </c>
      <c r="Y108" s="14"/>
      <c r="Z108" s="14"/>
      <c r="AA108" s="14"/>
      <c r="AB108" s="14"/>
      <c r="AC108" s="14"/>
      <c r="AD108" s="14"/>
      <c r="AE108" s="14">
        <f t="shared" si="2"/>
        <v>13862803</v>
      </c>
      <c r="AF108" s="14"/>
      <c r="AG108" s="14"/>
      <c r="AH108" s="14"/>
    </row>
    <row r="109" spans="1:34" x14ac:dyDescent="0.25">
      <c r="A109" s="14" t="s">
        <v>7679</v>
      </c>
      <c r="B109" s="14" t="s">
        <v>5340</v>
      </c>
      <c r="C109" s="14" t="s">
        <v>5341</v>
      </c>
      <c r="D109" s="14" t="s">
        <v>5342</v>
      </c>
      <c r="E109" s="14">
        <v>792657</v>
      </c>
      <c r="F109" s="35">
        <v>45728</v>
      </c>
      <c r="G109" s="14" t="s">
        <v>5339</v>
      </c>
      <c r="H109" s="14"/>
      <c r="I109" s="14"/>
      <c r="J109" s="14"/>
      <c r="K109" s="55"/>
      <c r="L109" s="55"/>
      <c r="M109" s="55"/>
      <c r="N109" s="55" t="s">
        <v>3597</v>
      </c>
      <c r="O109" s="55" t="s">
        <v>3579</v>
      </c>
      <c r="P109" s="55"/>
      <c r="Q109" s="55"/>
      <c r="R109" s="55"/>
      <c r="S109" s="55"/>
      <c r="T109" s="55"/>
      <c r="U109" s="55"/>
      <c r="V109" s="14"/>
      <c r="W109" s="14"/>
      <c r="X109" s="14" t="str">
        <f t="shared" si="0"/>
        <v>20251004-HDBSC-13728159R1</v>
      </c>
      <c r="Y109" s="14"/>
      <c r="Z109" s="14"/>
      <c r="AA109" s="14"/>
      <c r="AB109" s="14" t="s">
        <v>7680</v>
      </c>
      <c r="AC109" s="14"/>
      <c r="AD109" s="14"/>
      <c r="AE109" s="14" t="str">
        <f t="shared" si="2"/>
        <v>13728159R1</v>
      </c>
      <c r="AF109" s="14"/>
      <c r="AG109" s="14"/>
      <c r="AH109" s="14"/>
    </row>
    <row r="110" spans="1:34" x14ac:dyDescent="0.25">
      <c r="A110" s="14" t="s">
        <v>7681</v>
      </c>
      <c r="B110" s="246">
        <v>14017937</v>
      </c>
      <c r="C110" s="14" t="s">
        <v>5341</v>
      </c>
      <c r="D110" s="14" t="s">
        <v>5342</v>
      </c>
      <c r="E110" s="14">
        <v>792657</v>
      </c>
      <c r="F110" s="35">
        <v>45728</v>
      </c>
      <c r="G110" s="14" t="s">
        <v>5339</v>
      </c>
      <c r="H110" s="14"/>
      <c r="I110" s="14"/>
      <c r="J110" s="14"/>
      <c r="K110" s="55"/>
      <c r="L110" s="55"/>
      <c r="M110" s="55"/>
      <c r="N110" s="55" t="s">
        <v>3597</v>
      </c>
      <c r="O110" s="55" t="s">
        <v>3579</v>
      </c>
      <c r="P110" s="55"/>
      <c r="Q110" s="55"/>
      <c r="R110" s="55"/>
      <c r="S110" s="55"/>
      <c r="T110" s="55"/>
      <c r="U110" s="55"/>
      <c r="V110" s="14"/>
      <c r="W110" s="14"/>
      <c r="X110" s="14" t="str">
        <f t="shared" si="0"/>
        <v>20251005-HDBSC-14017937</v>
      </c>
      <c r="Y110" s="14"/>
      <c r="Z110" s="14"/>
      <c r="AA110" s="14"/>
      <c r="AB110" s="14" t="s">
        <v>7682</v>
      </c>
      <c r="AC110" s="14"/>
      <c r="AD110" s="14"/>
      <c r="AE110" s="14">
        <f t="shared" si="2"/>
        <v>14017937</v>
      </c>
      <c r="AF110" s="14"/>
      <c r="AG110" s="14"/>
      <c r="AH110" s="14"/>
    </row>
    <row r="111" spans="1:34" x14ac:dyDescent="0.25">
      <c r="A111" s="14" t="s">
        <v>8085</v>
      </c>
      <c r="B111" s="14" t="s">
        <v>8082</v>
      </c>
      <c r="C111" s="14" t="s">
        <v>7537</v>
      </c>
      <c r="D111" s="14" t="s">
        <v>5337</v>
      </c>
      <c r="E111" s="14">
        <v>1214097</v>
      </c>
      <c r="F111" s="35">
        <v>45806</v>
      </c>
      <c r="G111" s="14" t="s">
        <v>5339</v>
      </c>
      <c r="H111" s="14"/>
      <c r="I111" s="14"/>
      <c r="J111" s="14"/>
      <c r="K111" s="55"/>
      <c r="L111" s="55"/>
      <c r="M111" s="55"/>
      <c r="N111" s="55"/>
      <c r="O111" s="55"/>
      <c r="P111" s="55"/>
      <c r="Q111" s="55"/>
      <c r="R111" s="55"/>
      <c r="S111" s="55"/>
      <c r="T111" s="55"/>
      <c r="U111" s="55"/>
      <c r="V111" s="14"/>
      <c r="W111" s="14"/>
      <c r="X111" s="14" t="str">
        <f t="shared" si="0"/>
        <v>20251006-HDBSC-13862803R1</v>
      </c>
      <c r="Y111" s="14"/>
      <c r="Z111" s="14"/>
      <c r="AA111" s="14"/>
      <c r="AB111" s="14" t="s">
        <v>8099</v>
      </c>
      <c r="AC111" s="14" t="s">
        <v>8100</v>
      </c>
      <c r="AD111" s="14"/>
      <c r="AE111" s="14" t="str">
        <f t="shared" si="2"/>
        <v>13862803R1</v>
      </c>
      <c r="AF111" s="14"/>
      <c r="AG111" s="14"/>
      <c r="AH111" s="14"/>
    </row>
    <row r="112" spans="1:34" x14ac:dyDescent="0.25">
      <c r="A112" s="14" t="s">
        <v>8086</v>
      </c>
      <c r="B112" s="14" t="s">
        <v>8084</v>
      </c>
      <c r="C112" s="14" t="s">
        <v>5336</v>
      </c>
      <c r="D112" s="14" t="s">
        <v>5337</v>
      </c>
      <c r="E112" s="14">
        <v>1214097</v>
      </c>
      <c r="F112" s="35">
        <v>45806</v>
      </c>
      <c r="G112" s="14" t="s">
        <v>5339</v>
      </c>
      <c r="H112" s="14"/>
      <c r="I112" s="14"/>
      <c r="J112" s="14"/>
      <c r="K112" s="55"/>
      <c r="L112" s="55"/>
      <c r="M112" s="55"/>
      <c r="N112" s="55"/>
      <c r="O112" s="55"/>
      <c r="P112" s="55"/>
      <c r="Q112" s="55"/>
      <c r="R112" s="55"/>
      <c r="S112" s="55"/>
      <c r="T112" s="55"/>
      <c r="U112" s="55"/>
      <c r="V112" s="14"/>
      <c r="W112" s="14"/>
      <c r="X112" s="14" t="str">
        <f t="shared" si="0"/>
        <v>20251007-HDBSC-13730513R2</v>
      </c>
      <c r="Y112" s="14"/>
      <c r="Z112" s="14"/>
      <c r="AA112" s="14"/>
      <c r="AB112" s="14" t="s">
        <v>8101</v>
      </c>
      <c r="AC112" s="14" t="s">
        <v>8102</v>
      </c>
      <c r="AD112" s="14"/>
      <c r="AE112" s="14" t="str">
        <f t="shared" si="2"/>
        <v>13730513R2</v>
      </c>
      <c r="AF112" s="14"/>
      <c r="AG112" s="14"/>
      <c r="AH112" s="14"/>
    </row>
    <row r="113" spans="1:34" x14ac:dyDescent="0.25">
      <c r="A113" s="14" t="s">
        <v>8087</v>
      </c>
      <c r="B113" s="14" t="s">
        <v>8081</v>
      </c>
      <c r="C113" s="14" t="s">
        <v>5336</v>
      </c>
      <c r="D113" s="14" t="s">
        <v>5337</v>
      </c>
      <c r="E113" s="14">
        <v>1214097</v>
      </c>
      <c r="F113" s="35">
        <v>45806</v>
      </c>
      <c r="G113" s="14" t="s">
        <v>5339</v>
      </c>
      <c r="H113" s="14"/>
      <c r="I113" s="14"/>
      <c r="J113" s="14" t="s">
        <v>506</v>
      </c>
      <c r="K113" s="55"/>
      <c r="L113" s="55"/>
      <c r="M113" s="55"/>
      <c r="N113" s="55"/>
      <c r="O113" s="55"/>
      <c r="P113" s="55"/>
      <c r="Q113" s="55"/>
      <c r="R113" s="55"/>
      <c r="S113" s="55"/>
      <c r="T113" s="55"/>
      <c r="U113" s="55"/>
      <c r="V113" s="14"/>
      <c r="W113" s="14"/>
      <c r="X113" s="14" t="str">
        <f t="shared" si="0"/>
        <v>20251008-HDBSC-13730514R3</v>
      </c>
      <c r="Y113" s="14"/>
      <c r="Z113" s="14"/>
      <c r="AA113" s="14"/>
      <c r="AB113" s="14" t="s">
        <v>8103</v>
      </c>
      <c r="AC113" s="14" t="s">
        <v>8104</v>
      </c>
      <c r="AD113" s="14"/>
      <c r="AE113" s="14" t="str">
        <f t="shared" si="2"/>
        <v>13730514R3</v>
      </c>
      <c r="AF113" s="14"/>
      <c r="AG113" s="14"/>
      <c r="AH113" s="14"/>
    </row>
    <row r="114" spans="1:34" x14ac:dyDescent="0.25">
      <c r="A114" s="14" t="s">
        <v>8088</v>
      </c>
      <c r="B114" s="14">
        <v>13862802</v>
      </c>
      <c r="C114" s="14" t="s">
        <v>5336</v>
      </c>
      <c r="D114" s="14" t="s">
        <v>7657</v>
      </c>
      <c r="E114" s="14" t="s">
        <v>5338</v>
      </c>
      <c r="F114" s="35">
        <v>45806</v>
      </c>
      <c r="G114" s="14" t="s">
        <v>5339</v>
      </c>
      <c r="H114" s="14"/>
      <c r="I114" s="14"/>
      <c r="J114" s="14"/>
      <c r="K114" s="55"/>
      <c r="L114" s="55"/>
      <c r="M114" s="55"/>
      <c r="N114" s="55"/>
      <c r="O114" s="55"/>
      <c r="P114" s="55"/>
      <c r="Q114" s="55"/>
      <c r="R114" s="55"/>
      <c r="S114" s="55"/>
      <c r="T114" s="55"/>
      <c r="U114" s="55"/>
      <c r="V114" s="14"/>
      <c r="W114" s="14"/>
      <c r="X114" s="14" t="str">
        <f t="shared" si="0"/>
        <v>20251009-HDBSC-13862802</v>
      </c>
      <c r="Y114" s="14"/>
      <c r="Z114" s="14"/>
      <c r="AA114" s="14"/>
      <c r="AB114" s="14" t="s">
        <v>8105</v>
      </c>
      <c r="AC114" s="14" t="s">
        <v>8106</v>
      </c>
      <c r="AD114" s="14"/>
      <c r="AE114" s="14">
        <f t="shared" si="2"/>
        <v>13862802</v>
      </c>
      <c r="AF114" s="14"/>
      <c r="AG114" s="14"/>
      <c r="AH114" s="14"/>
    </row>
    <row r="115" spans="1:34" x14ac:dyDescent="0.25">
      <c r="A115" s="14" t="s">
        <v>8089</v>
      </c>
      <c r="B115" s="14">
        <v>14325847</v>
      </c>
      <c r="C115" s="14" t="s">
        <v>5336</v>
      </c>
      <c r="D115" s="14" t="s">
        <v>8083</v>
      </c>
      <c r="E115" s="14">
        <v>2009125</v>
      </c>
      <c r="F115" s="35">
        <v>45806</v>
      </c>
      <c r="G115" s="14" t="s">
        <v>5339</v>
      </c>
      <c r="H115" s="14"/>
      <c r="I115" s="14"/>
      <c r="J115" s="14" t="s">
        <v>506</v>
      </c>
      <c r="K115" s="55"/>
      <c r="L115" s="55"/>
      <c r="M115" s="55"/>
      <c r="N115" s="55"/>
      <c r="O115" s="55"/>
      <c r="P115" s="55"/>
      <c r="Q115" s="55"/>
      <c r="R115" s="55"/>
      <c r="S115" s="55"/>
      <c r="T115" s="55"/>
      <c r="U115" s="55"/>
      <c r="V115" s="14"/>
      <c r="W115" s="14"/>
      <c r="X115" s="14" t="str">
        <f t="shared" si="0"/>
        <v>20251010-HDBSC-14325847</v>
      </c>
      <c r="Y115" s="14"/>
      <c r="Z115" s="14"/>
      <c r="AA115" s="14"/>
      <c r="AB115" s="14" t="s">
        <v>8107</v>
      </c>
      <c r="AC115" s="14" t="s">
        <v>8108</v>
      </c>
      <c r="AD115" s="14"/>
      <c r="AE115" s="14">
        <f t="shared" si="2"/>
        <v>14325847</v>
      </c>
      <c r="AF115" s="14"/>
      <c r="AG115" s="14"/>
      <c r="AH115" s="14"/>
    </row>
    <row r="116" spans="1:34" x14ac:dyDescent="0.25">
      <c r="A116" s="14" t="s">
        <v>8090</v>
      </c>
      <c r="B116" s="14">
        <v>14325846</v>
      </c>
      <c r="C116" s="14" t="s">
        <v>5336</v>
      </c>
      <c r="D116" s="14" t="s">
        <v>8083</v>
      </c>
      <c r="E116" s="14">
        <v>2009125</v>
      </c>
      <c r="F116" s="35">
        <v>45806</v>
      </c>
      <c r="G116" s="14" t="s">
        <v>5339</v>
      </c>
      <c r="H116" s="14"/>
      <c r="I116" s="14"/>
      <c r="J116" s="14"/>
      <c r="K116" s="55"/>
      <c r="L116" s="55"/>
      <c r="M116" s="55"/>
      <c r="N116" s="55"/>
      <c r="O116" s="55"/>
      <c r="P116" s="55"/>
      <c r="Q116" s="55"/>
      <c r="R116" s="55"/>
      <c r="S116" s="55"/>
      <c r="T116" s="55"/>
      <c r="U116" s="55"/>
      <c r="V116" s="14"/>
      <c r="W116" s="14"/>
      <c r="X116" s="14" t="str">
        <f t="shared" si="0"/>
        <v>20251011-HDBSC-14325846</v>
      </c>
      <c r="Y116" s="14"/>
      <c r="Z116" s="14"/>
      <c r="AA116" s="14"/>
      <c r="AB116" s="14" t="s">
        <v>8109</v>
      </c>
      <c r="AC116" s="14"/>
      <c r="AD116" s="14"/>
      <c r="AE116" s="14">
        <f t="shared" si="2"/>
        <v>14325846</v>
      </c>
      <c r="AF116" s="14"/>
      <c r="AG116" s="14"/>
      <c r="AH116" s="14"/>
    </row>
    <row r="117" spans="1:34" x14ac:dyDescent="0.25">
      <c r="A117" s="14" t="s">
        <v>8290</v>
      </c>
      <c r="B117" s="14" t="s">
        <v>8289</v>
      </c>
      <c r="C117" s="14" t="s">
        <v>5336</v>
      </c>
      <c r="D117" s="14" t="s">
        <v>7657</v>
      </c>
      <c r="E117" s="14" t="s">
        <v>5338</v>
      </c>
      <c r="F117" s="35">
        <v>45849</v>
      </c>
      <c r="G117" s="14" t="s">
        <v>5339</v>
      </c>
      <c r="H117" s="14"/>
      <c r="I117" s="14"/>
      <c r="J117" s="14"/>
      <c r="K117" s="55"/>
      <c r="L117" s="55"/>
      <c r="M117" s="55"/>
      <c r="N117" s="55"/>
      <c r="O117" s="55"/>
      <c r="P117" s="55"/>
      <c r="Q117" s="55"/>
      <c r="R117" s="55"/>
      <c r="S117" s="55"/>
      <c r="T117" s="55"/>
      <c r="U117" s="55"/>
      <c r="V117" s="14"/>
      <c r="W117" s="14"/>
      <c r="X117" s="14" t="str">
        <f t="shared" si="0"/>
        <v>20251012-HDBSC-13862802R1</v>
      </c>
      <c r="Y117" s="14"/>
      <c r="Z117" s="14"/>
      <c r="AA117" s="14"/>
      <c r="AB117" s="14" t="s">
        <v>8324</v>
      </c>
      <c r="AC117" s="14" t="s">
        <v>8325</v>
      </c>
      <c r="AD117" s="14"/>
      <c r="AE117" s="14"/>
      <c r="AF117" s="14"/>
      <c r="AG117" s="14"/>
      <c r="AH117" s="14"/>
    </row>
    <row r="118" spans="1:34" x14ac:dyDescent="0.25">
      <c r="A118" s="14"/>
      <c r="B118" s="14"/>
      <c r="C118" s="14"/>
      <c r="D118" s="14"/>
      <c r="E118" s="14"/>
      <c r="F118" s="14"/>
      <c r="G118" s="14"/>
      <c r="H118" s="14"/>
      <c r="I118" s="14"/>
      <c r="J118" s="14"/>
      <c r="K118" s="55"/>
      <c r="L118" s="55"/>
      <c r="M118" s="55"/>
      <c r="N118" s="55"/>
      <c r="O118" s="55"/>
      <c r="P118" s="55"/>
      <c r="Q118" s="55"/>
      <c r="R118" s="55"/>
      <c r="S118" s="55"/>
      <c r="T118" s="55"/>
      <c r="U118" s="55"/>
      <c r="V118" s="14"/>
      <c r="W118" s="14"/>
      <c r="X118" s="14"/>
      <c r="Y118" s="14"/>
      <c r="Z118" s="14"/>
      <c r="AA118" s="14"/>
      <c r="AB118" s="14"/>
      <c r="AC118" s="14"/>
      <c r="AD118" s="14"/>
      <c r="AE118" s="14"/>
      <c r="AF118" s="14"/>
      <c r="AG118" s="14"/>
      <c r="AH118" s="14"/>
    </row>
    <row r="119" spans="1:34" x14ac:dyDescent="0.25">
      <c r="A119" s="14"/>
      <c r="B119" s="14"/>
      <c r="C119" s="14"/>
      <c r="D119" s="14"/>
      <c r="E119" s="14"/>
      <c r="F119" s="14"/>
      <c r="G119" s="14"/>
      <c r="H119" s="14"/>
      <c r="I119" s="14"/>
      <c r="J119" s="14"/>
      <c r="K119" s="55"/>
      <c r="L119" s="55"/>
      <c r="M119" s="55"/>
      <c r="N119" s="55"/>
      <c r="O119" s="55"/>
      <c r="P119" s="55"/>
      <c r="Q119" s="55"/>
      <c r="R119" s="55"/>
      <c r="S119" s="55"/>
      <c r="T119" s="55"/>
      <c r="U119" s="55"/>
      <c r="V119" s="14"/>
      <c r="W119" s="14"/>
      <c r="X119" s="14"/>
      <c r="Y119" s="14"/>
      <c r="Z119" s="14"/>
      <c r="AA119" s="14"/>
      <c r="AB119" s="14"/>
      <c r="AC119" s="14"/>
      <c r="AD119" s="14"/>
      <c r="AE119" s="14"/>
      <c r="AF119" s="14"/>
      <c r="AG119" s="14"/>
      <c r="AH119" s="14"/>
    </row>
    <row r="120" spans="1:34" x14ac:dyDescent="0.25">
      <c r="A120" s="14"/>
      <c r="B120" s="14"/>
      <c r="C120" s="14"/>
      <c r="D120" s="14"/>
      <c r="E120" s="14"/>
      <c r="F120" s="14"/>
      <c r="G120" s="14"/>
      <c r="H120" s="14"/>
      <c r="I120" s="14"/>
      <c r="J120" s="14"/>
      <c r="K120" s="55"/>
      <c r="L120" s="55"/>
      <c r="M120" s="55"/>
      <c r="N120" s="55"/>
      <c r="O120" s="55"/>
      <c r="P120" s="55"/>
      <c r="Q120" s="55"/>
      <c r="R120" s="55"/>
      <c r="S120" s="55"/>
      <c r="T120" s="55"/>
      <c r="U120" s="55"/>
      <c r="V120" s="14"/>
      <c r="W120" s="14"/>
      <c r="X120" s="14"/>
      <c r="Y120" s="14"/>
      <c r="Z120" s="14"/>
      <c r="AA120" s="14"/>
      <c r="AB120" s="14"/>
      <c r="AC120" s="14"/>
      <c r="AD120" s="14"/>
      <c r="AE120" s="14"/>
      <c r="AF120" s="14"/>
      <c r="AG120" s="14"/>
      <c r="AH120" s="14"/>
    </row>
    <row r="121" spans="1:34" x14ac:dyDescent="0.25">
      <c r="A121" s="14"/>
      <c r="B121" s="14"/>
      <c r="C121" s="14"/>
      <c r="D121" s="14"/>
      <c r="E121" s="14"/>
      <c r="F121" s="14"/>
      <c r="G121" s="14"/>
      <c r="H121" s="14"/>
      <c r="I121" s="14"/>
      <c r="J121" s="14"/>
      <c r="K121" s="55"/>
      <c r="L121" s="55"/>
      <c r="M121" s="55"/>
      <c r="N121" s="55"/>
      <c r="O121" s="55"/>
      <c r="P121" s="55"/>
      <c r="Q121" s="55"/>
      <c r="R121" s="55"/>
      <c r="S121" s="55"/>
      <c r="T121" s="55"/>
      <c r="U121" s="55"/>
      <c r="V121" s="14"/>
      <c r="W121" s="14"/>
      <c r="X121" s="14"/>
      <c r="Y121" s="14"/>
      <c r="Z121" s="14"/>
      <c r="AA121" s="14"/>
      <c r="AB121" s="14"/>
      <c r="AC121" s="14"/>
      <c r="AD121" s="14"/>
      <c r="AE121" s="14"/>
      <c r="AF121" s="14"/>
      <c r="AG121" s="14"/>
      <c r="AH121" s="14"/>
    </row>
    <row r="122" spans="1:34" x14ac:dyDescent="0.25">
      <c r="A122" s="14"/>
      <c r="B122" s="14"/>
      <c r="C122" s="14"/>
      <c r="D122" s="14"/>
      <c r="E122" s="14"/>
      <c r="F122" s="14"/>
      <c r="G122" s="14"/>
      <c r="H122" s="14"/>
      <c r="I122" s="14"/>
      <c r="J122" s="14"/>
      <c r="K122" s="55"/>
      <c r="L122" s="55"/>
      <c r="M122" s="55"/>
      <c r="N122" s="55"/>
      <c r="O122" s="55"/>
      <c r="P122" s="55"/>
      <c r="Q122" s="55"/>
      <c r="R122" s="55"/>
      <c r="S122" s="55"/>
      <c r="T122" s="55"/>
      <c r="U122" s="55"/>
      <c r="V122" s="14"/>
      <c r="W122" s="14"/>
      <c r="X122" s="14"/>
      <c r="Y122" s="14"/>
      <c r="Z122" s="14"/>
      <c r="AA122" s="14"/>
      <c r="AB122" s="14"/>
      <c r="AC122" s="14"/>
      <c r="AD122" s="14"/>
      <c r="AE122" s="14"/>
      <c r="AF122" s="14"/>
      <c r="AG122" s="14"/>
      <c r="AH122" s="14"/>
    </row>
    <row r="123" spans="1:34" x14ac:dyDescent="0.25">
      <c r="A123" s="14"/>
      <c r="B123" s="14"/>
      <c r="C123" s="14"/>
      <c r="D123" s="14"/>
      <c r="E123" s="14"/>
      <c r="F123" s="14"/>
      <c r="G123" s="14"/>
      <c r="H123" s="14"/>
      <c r="I123" s="14"/>
      <c r="J123" s="14"/>
      <c r="K123" s="55"/>
      <c r="L123" s="55"/>
      <c r="M123" s="55"/>
      <c r="N123" s="55"/>
      <c r="O123" s="55"/>
      <c r="P123" s="55"/>
      <c r="Q123" s="55"/>
      <c r="R123" s="55"/>
      <c r="S123" s="55"/>
      <c r="T123" s="55"/>
      <c r="U123" s="55"/>
      <c r="V123" s="14"/>
      <c r="W123" s="14"/>
      <c r="X123" s="14"/>
      <c r="Y123" s="14"/>
      <c r="Z123" s="14"/>
      <c r="AA123" s="14"/>
      <c r="AB123" s="14"/>
      <c r="AC123" s="14"/>
      <c r="AD123" s="14"/>
      <c r="AE123" s="14"/>
      <c r="AF123" s="14"/>
      <c r="AG123" s="14"/>
      <c r="AH123" s="14"/>
    </row>
    <row r="124" spans="1:34" x14ac:dyDescent="0.25">
      <c r="A124" s="14"/>
      <c r="B124" s="14"/>
      <c r="C124" s="14"/>
      <c r="D124" s="14"/>
      <c r="E124" s="14"/>
      <c r="F124" s="14"/>
      <c r="G124" s="14"/>
      <c r="H124" s="14"/>
      <c r="I124" s="14"/>
      <c r="J124" s="14"/>
      <c r="K124" s="55"/>
      <c r="L124" s="55"/>
      <c r="M124" s="55"/>
      <c r="N124" s="55"/>
      <c r="O124" s="55"/>
      <c r="P124" s="55"/>
      <c r="Q124" s="55"/>
      <c r="R124" s="55"/>
      <c r="S124" s="55"/>
      <c r="T124" s="55"/>
      <c r="U124" s="55"/>
      <c r="V124" s="14"/>
      <c r="W124" s="14"/>
      <c r="X124" s="14"/>
      <c r="Y124" s="14"/>
      <c r="Z124" s="14"/>
      <c r="AA124" s="14"/>
      <c r="AB124" s="14"/>
      <c r="AC124" s="14"/>
      <c r="AD124" s="14"/>
      <c r="AE124" s="14"/>
      <c r="AF124" s="14"/>
      <c r="AG124" s="14"/>
      <c r="AH124" s="14"/>
    </row>
    <row r="125" spans="1:34" x14ac:dyDescent="0.25">
      <c r="A125" s="14"/>
      <c r="B125" s="14"/>
      <c r="C125" s="14"/>
      <c r="D125" s="14"/>
      <c r="E125" s="14"/>
      <c r="F125" s="14"/>
      <c r="G125" s="14"/>
      <c r="H125" s="14"/>
      <c r="I125" s="14"/>
      <c r="J125" s="14"/>
      <c r="K125" s="55"/>
      <c r="L125" s="55"/>
      <c r="M125" s="55"/>
      <c r="N125" s="55"/>
      <c r="O125" s="55"/>
      <c r="P125" s="55"/>
      <c r="Q125" s="55"/>
      <c r="R125" s="55"/>
      <c r="S125" s="55"/>
      <c r="T125" s="55"/>
      <c r="U125" s="55"/>
      <c r="V125" s="14"/>
      <c r="W125" s="14"/>
      <c r="X125" s="14"/>
      <c r="Y125" s="14"/>
      <c r="Z125" s="14"/>
      <c r="AA125" s="14"/>
      <c r="AB125" s="14"/>
      <c r="AC125" s="14"/>
      <c r="AD125" s="14"/>
      <c r="AE125" s="14"/>
      <c r="AF125" s="14"/>
      <c r="AG125" s="14"/>
      <c r="AH125" s="14"/>
    </row>
    <row r="126" spans="1:34" x14ac:dyDescent="0.25">
      <c r="A126" s="14"/>
      <c r="B126" s="14"/>
      <c r="C126" s="14"/>
      <c r="D126" s="14"/>
      <c r="E126" s="14"/>
      <c r="F126" s="14"/>
      <c r="G126" s="14"/>
      <c r="H126" s="14"/>
      <c r="I126" s="14"/>
      <c r="J126" s="14"/>
      <c r="K126" s="55"/>
      <c r="L126" s="55"/>
      <c r="M126" s="55"/>
      <c r="N126" s="55"/>
      <c r="O126" s="55"/>
      <c r="P126" s="55"/>
      <c r="Q126" s="55"/>
      <c r="R126" s="55"/>
      <c r="S126" s="55"/>
      <c r="T126" s="55"/>
      <c r="U126" s="55"/>
      <c r="V126" s="14"/>
      <c r="W126" s="14"/>
      <c r="X126" s="14"/>
      <c r="Y126" s="14"/>
      <c r="Z126" s="14"/>
      <c r="AA126" s="14"/>
      <c r="AB126" s="14"/>
      <c r="AC126" s="14"/>
      <c r="AD126" s="14"/>
      <c r="AE126" s="14"/>
      <c r="AF126" s="14"/>
      <c r="AG126" s="14"/>
      <c r="AH126" s="14"/>
    </row>
    <row r="127" spans="1:34" x14ac:dyDescent="0.25">
      <c r="A127" s="14"/>
      <c r="B127" s="14"/>
      <c r="C127" s="14"/>
      <c r="D127" s="14"/>
      <c r="E127" s="14"/>
      <c r="F127" s="14"/>
      <c r="G127" s="14"/>
      <c r="H127" s="14"/>
      <c r="I127" s="14"/>
      <c r="J127" s="14"/>
      <c r="K127" s="55"/>
      <c r="L127" s="55"/>
      <c r="M127" s="55"/>
      <c r="N127" s="55"/>
      <c r="O127" s="55"/>
      <c r="P127" s="55"/>
      <c r="Q127" s="55"/>
      <c r="R127" s="55"/>
      <c r="S127" s="55"/>
      <c r="T127" s="55"/>
      <c r="U127" s="55"/>
      <c r="V127" s="14"/>
      <c r="W127" s="14"/>
      <c r="X127" s="14"/>
      <c r="Y127" s="14"/>
      <c r="Z127" s="14"/>
      <c r="AA127" s="14"/>
      <c r="AB127" s="14"/>
      <c r="AC127" s="14"/>
      <c r="AD127" s="14"/>
      <c r="AE127" s="14"/>
      <c r="AF127" s="14"/>
      <c r="AG127" s="14"/>
      <c r="AH127" s="14"/>
    </row>
    <row r="128" spans="1:34" x14ac:dyDescent="0.25">
      <c r="A128" s="14"/>
      <c r="B128" s="14"/>
      <c r="C128" s="14"/>
      <c r="D128" s="14"/>
      <c r="E128" s="14"/>
      <c r="F128" s="14"/>
      <c r="G128" s="14"/>
      <c r="H128" s="14"/>
      <c r="I128" s="14"/>
      <c r="J128" s="14"/>
      <c r="K128" s="55"/>
      <c r="L128" s="55"/>
      <c r="M128" s="55"/>
      <c r="N128" s="55"/>
      <c r="O128" s="55"/>
      <c r="P128" s="55"/>
      <c r="Q128" s="55"/>
      <c r="R128" s="55"/>
      <c r="S128" s="55"/>
      <c r="T128" s="55"/>
      <c r="U128" s="55"/>
      <c r="V128" s="14"/>
      <c r="W128" s="14"/>
      <c r="X128" s="14"/>
      <c r="Y128" s="14"/>
      <c r="Z128" s="14"/>
      <c r="AA128" s="14"/>
      <c r="AB128" s="14"/>
      <c r="AC128" s="14"/>
      <c r="AD128" s="14"/>
      <c r="AE128" s="14"/>
      <c r="AF128" s="14"/>
      <c r="AG128" s="14"/>
      <c r="AH128" s="14"/>
    </row>
    <row r="129" spans="1:34" x14ac:dyDescent="0.25">
      <c r="A129" s="14"/>
      <c r="B129" s="14"/>
      <c r="C129" s="14"/>
      <c r="D129" s="14"/>
      <c r="E129" s="14"/>
      <c r="F129" s="14"/>
      <c r="G129" s="14"/>
      <c r="H129" s="14"/>
      <c r="I129" s="14"/>
      <c r="J129" s="14"/>
      <c r="K129" s="55"/>
      <c r="L129" s="55"/>
      <c r="M129" s="55"/>
      <c r="N129" s="55"/>
      <c r="O129" s="55"/>
      <c r="P129" s="55"/>
      <c r="Q129" s="55"/>
      <c r="R129" s="55"/>
      <c r="S129" s="55"/>
      <c r="T129" s="55"/>
      <c r="U129" s="55"/>
      <c r="V129" s="14"/>
      <c r="W129" s="14"/>
      <c r="X129" s="14"/>
      <c r="Y129" s="14"/>
      <c r="Z129" s="14"/>
      <c r="AA129" s="14"/>
      <c r="AB129" s="14"/>
      <c r="AC129" s="14"/>
      <c r="AD129" s="14"/>
      <c r="AE129" s="14"/>
      <c r="AF129" s="14"/>
      <c r="AG129" s="14"/>
      <c r="AH129" s="14"/>
    </row>
    <row r="130" spans="1:34" x14ac:dyDescent="0.25">
      <c r="A130" s="14"/>
      <c r="B130" s="14"/>
      <c r="C130" s="14"/>
      <c r="D130" s="14"/>
      <c r="E130" s="14"/>
      <c r="F130" s="14"/>
      <c r="G130" s="14"/>
      <c r="H130" s="14"/>
      <c r="I130" s="14"/>
      <c r="J130" s="14"/>
      <c r="K130" s="55"/>
      <c r="L130" s="55"/>
      <c r="M130" s="55"/>
      <c r="N130" s="55"/>
      <c r="O130" s="55"/>
      <c r="P130" s="55"/>
      <c r="Q130" s="55"/>
      <c r="R130" s="55"/>
      <c r="S130" s="55"/>
      <c r="T130" s="55"/>
      <c r="U130" s="55"/>
      <c r="V130" s="14"/>
      <c r="W130" s="14"/>
      <c r="X130" s="14"/>
      <c r="Y130" s="14"/>
      <c r="Z130" s="14"/>
      <c r="AA130" s="14"/>
      <c r="AB130" s="14"/>
      <c r="AC130" s="14"/>
      <c r="AD130" s="14"/>
      <c r="AE130" s="14"/>
      <c r="AF130" s="14"/>
      <c r="AG130" s="14"/>
      <c r="AH130" s="14"/>
    </row>
    <row r="131" spans="1:34" x14ac:dyDescent="0.25">
      <c r="A131" s="14"/>
      <c r="B131" s="14"/>
      <c r="C131" s="14"/>
      <c r="D131" s="14"/>
      <c r="E131" s="14"/>
      <c r="F131" s="14"/>
      <c r="G131" s="14"/>
      <c r="H131" s="14"/>
      <c r="I131" s="14"/>
      <c r="J131" s="14"/>
      <c r="K131" s="55"/>
      <c r="L131" s="55"/>
      <c r="M131" s="55"/>
      <c r="N131" s="55"/>
      <c r="O131" s="55"/>
      <c r="P131" s="55"/>
      <c r="Q131" s="55"/>
      <c r="R131" s="55"/>
      <c r="S131" s="55"/>
      <c r="T131" s="55"/>
      <c r="U131" s="55"/>
      <c r="V131" s="14"/>
      <c r="W131" s="14"/>
      <c r="X131" s="14"/>
      <c r="Y131" s="14"/>
      <c r="Z131" s="14"/>
      <c r="AA131" s="14"/>
      <c r="AB131" s="14"/>
      <c r="AC131" s="14"/>
      <c r="AD131" s="14"/>
      <c r="AE131" s="14"/>
      <c r="AF131" s="14"/>
      <c r="AG131" s="14"/>
      <c r="AH131" s="14"/>
    </row>
    <row r="132" spans="1:34" x14ac:dyDescent="0.25">
      <c r="A132" s="14"/>
      <c r="B132" s="14"/>
      <c r="C132" s="14"/>
      <c r="D132" s="14"/>
      <c r="E132" s="14"/>
      <c r="F132" s="14"/>
      <c r="G132" s="14"/>
      <c r="H132" s="14"/>
      <c r="I132" s="14"/>
      <c r="J132" s="14"/>
      <c r="K132" s="55"/>
      <c r="L132" s="55"/>
      <c r="M132" s="55"/>
      <c r="N132" s="55"/>
      <c r="O132" s="55"/>
      <c r="P132" s="55"/>
      <c r="Q132" s="55"/>
      <c r="R132" s="55"/>
      <c r="S132" s="55"/>
      <c r="T132" s="55"/>
      <c r="U132" s="55"/>
      <c r="V132" s="14"/>
      <c r="W132" s="14"/>
      <c r="X132" s="14"/>
      <c r="Y132" s="14"/>
      <c r="Z132" s="14"/>
      <c r="AA132" s="14"/>
      <c r="AB132" s="14"/>
      <c r="AC132" s="14"/>
      <c r="AD132" s="14"/>
      <c r="AE132" s="14"/>
      <c r="AF132" s="14"/>
      <c r="AG132" s="14"/>
      <c r="AH132" s="14"/>
    </row>
    <row r="133" spans="1:34" x14ac:dyDescent="0.25">
      <c r="A133" s="14"/>
      <c r="B133" s="14"/>
      <c r="C133" s="14"/>
      <c r="D133" s="14"/>
      <c r="E133" s="14"/>
      <c r="F133" s="14"/>
      <c r="G133" s="14"/>
      <c r="H133" s="14"/>
      <c r="I133" s="14"/>
      <c r="J133" s="14"/>
      <c r="K133" s="55"/>
      <c r="L133" s="55"/>
      <c r="M133" s="55"/>
      <c r="N133" s="55"/>
      <c r="O133" s="55"/>
      <c r="P133" s="55"/>
      <c r="Q133" s="55"/>
      <c r="R133" s="55"/>
      <c r="S133" s="55"/>
      <c r="T133" s="55"/>
      <c r="U133" s="55"/>
      <c r="V133" s="14"/>
      <c r="W133" s="14"/>
      <c r="X133" s="14"/>
      <c r="Y133" s="14"/>
      <c r="Z133" s="14"/>
      <c r="AA133" s="14"/>
      <c r="AB133" s="14"/>
      <c r="AC133" s="14"/>
      <c r="AD133" s="14"/>
      <c r="AE133" s="14"/>
      <c r="AF133" s="14"/>
      <c r="AG133" s="14"/>
      <c r="AH133" s="14"/>
    </row>
    <row r="134" spans="1:34" x14ac:dyDescent="0.25">
      <c r="A134" s="14"/>
      <c r="B134" s="14"/>
      <c r="C134" s="14"/>
      <c r="D134" s="14"/>
      <c r="E134" s="14"/>
      <c r="F134" s="14"/>
      <c r="G134" s="14"/>
      <c r="H134" s="14"/>
      <c r="I134" s="14"/>
      <c r="J134" s="14"/>
      <c r="K134" s="55"/>
      <c r="L134" s="55"/>
      <c r="M134" s="55"/>
      <c r="N134" s="55"/>
      <c r="O134" s="55"/>
      <c r="P134" s="55"/>
      <c r="Q134" s="55"/>
      <c r="R134" s="55"/>
      <c r="S134" s="55"/>
      <c r="T134" s="55"/>
      <c r="U134" s="55"/>
      <c r="V134" s="14"/>
      <c r="W134" s="14"/>
      <c r="X134" s="14"/>
      <c r="Y134" s="14"/>
      <c r="Z134" s="14"/>
      <c r="AA134" s="14"/>
      <c r="AB134" s="14"/>
      <c r="AC134" s="14"/>
      <c r="AD134" s="14"/>
      <c r="AE134" s="14"/>
      <c r="AF134" s="14"/>
      <c r="AG134" s="14"/>
      <c r="AH134" s="14"/>
    </row>
    <row r="135" spans="1:34" x14ac:dyDescent="0.25">
      <c r="A135" s="14"/>
      <c r="B135" s="14"/>
      <c r="C135" s="14"/>
      <c r="D135" s="14"/>
      <c r="E135" s="14"/>
      <c r="F135" s="14"/>
      <c r="G135" s="14"/>
      <c r="H135" s="14"/>
      <c r="I135" s="14"/>
      <c r="J135" s="14"/>
      <c r="K135" s="55"/>
      <c r="L135" s="55"/>
      <c r="M135" s="55"/>
      <c r="N135" s="55"/>
      <c r="O135" s="55"/>
      <c r="P135" s="55"/>
      <c r="Q135" s="55"/>
      <c r="R135" s="55"/>
      <c r="S135" s="55"/>
      <c r="T135" s="55"/>
      <c r="U135" s="55"/>
      <c r="V135" s="14"/>
      <c r="W135" s="14"/>
      <c r="X135" s="14"/>
      <c r="Y135" s="14"/>
      <c r="Z135" s="14"/>
      <c r="AA135" s="14"/>
      <c r="AB135" s="14"/>
      <c r="AC135" s="14"/>
      <c r="AD135" s="14"/>
      <c r="AE135" s="14"/>
      <c r="AF135" s="14"/>
      <c r="AG135" s="14"/>
      <c r="AH135" s="14"/>
    </row>
    <row r="136" spans="1:34" x14ac:dyDescent="0.25">
      <c r="A136" s="14"/>
      <c r="B136" s="14"/>
      <c r="C136" s="14"/>
      <c r="D136" s="14"/>
      <c r="E136" s="14"/>
      <c r="F136" s="14"/>
      <c r="G136" s="14"/>
      <c r="H136" s="14"/>
      <c r="I136" s="14"/>
      <c r="J136" s="14"/>
      <c r="K136" s="55"/>
      <c r="L136" s="55"/>
      <c r="M136" s="55"/>
      <c r="N136" s="55"/>
      <c r="O136" s="55"/>
      <c r="P136" s="55"/>
      <c r="Q136" s="55"/>
      <c r="R136" s="55"/>
      <c r="S136" s="55"/>
      <c r="T136" s="55"/>
      <c r="U136" s="55"/>
      <c r="V136" s="14"/>
      <c r="W136" s="14"/>
      <c r="X136" s="14"/>
      <c r="Y136" s="14"/>
      <c r="Z136" s="14"/>
      <c r="AA136" s="14"/>
      <c r="AB136" s="14"/>
      <c r="AC136" s="14"/>
      <c r="AD136" s="14"/>
      <c r="AE136" s="14"/>
      <c r="AF136" s="14"/>
      <c r="AG136" s="14"/>
      <c r="AH136" s="14"/>
    </row>
    <row r="137" spans="1:34" x14ac:dyDescent="0.25">
      <c r="A137" s="14"/>
      <c r="B137" s="14"/>
      <c r="C137" s="14"/>
      <c r="D137" s="14"/>
      <c r="E137" s="14"/>
      <c r="F137" s="14"/>
      <c r="G137" s="14"/>
      <c r="H137" s="14"/>
      <c r="I137" s="14"/>
      <c r="J137" s="14"/>
      <c r="K137" s="55"/>
      <c r="L137" s="55"/>
      <c r="M137" s="55"/>
      <c r="N137" s="55"/>
      <c r="O137" s="55"/>
      <c r="P137" s="55"/>
      <c r="Q137" s="55"/>
      <c r="R137" s="55"/>
      <c r="S137" s="55"/>
      <c r="T137" s="55"/>
      <c r="U137" s="55"/>
      <c r="V137" s="14"/>
      <c r="W137" s="14"/>
      <c r="X137" s="14"/>
      <c r="Y137" s="14"/>
      <c r="Z137" s="14"/>
      <c r="AA137" s="14"/>
      <c r="AB137" s="14"/>
      <c r="AC137" s="14"/>
      <c r="AD137" s="14"/>
      <c r="AE137" s="14"/>
      <c r="AF137" s="14"/>
      <c r="AG137" s="14"/>
      <c r="AH137" s="14"/>
    </row>
    <row r="138" spans="1:34" x14ac:dyDescent="0.25">
      <c r="A138" s="14"/>
      <c r="B138" s="14"/>
      <c r="C138" s="14"/>
      <c r="D138" s="14"/>
      <c r="E138" s="14"/>
      <c r="F138" s="14"/>
      <c r="G138" s="14"/>
      <c r="H138" s="14"/>
      <c r="I138" s="14"/>
      <c r="J138" s="14"/>
      <c r="K138" s="55"/>
      <c r="L138" s="55"/>
      <c r="M138" s="55"/>
      <c r="N138" s="55"/>
      <c r="O138" s="55"/>
      <c r="P138" s="55"/>
      <c r="Q138" s="55"/>
      <c r="R138" s="55"/>
      <c r="S138" s="55"/>
      <c r="T138" s="55"/>
      <c r="U138" s="55"/>
      <c r="V138" s="14"/>
      <c r="W138" s="14"/>
      <c r="X138" s="14"/>
      <c r="Y138" s="14"/>
      <c r="Z138" s="14"/>
      <c r="AA138" s="14"/>
      <c r="AB138" s="14"/>
      <c r="AC138" s="14"/>
      <c r="AD138" s="14"/>
      <c r="AE138" s="14"/>
      <c r="AF138" s="14"/>
      <c r="AG138" s="14"/>
      <c r="AH138" s="14"/>
    </row>
    <row r="139" spans="1:34" x14ac:dyDescent="0.25">
      <c r="A139" s="14"/>
      <c r="B139" s="14"/>
      <c r="C139" s="14"/>
      <c r="D139" s="14"/>
      <c r="E139" s="14"/>
      <c r="F139" s="14"/>
      <c r="G139" s="14"/>
      <c r="H139" s="14"/>
      <c r="I139" s="14"/>
      <c r="J139" s="14"/>
      <c r="K139" s="55"/>
      <c r="L139" s="55"/>
      <c r="M139" s="55"/>
      <c r="N139" s="55"/>
      <c r="O139" s="55"/>
      <c r="P139" s="55"/>
      <c r="Q139" s="55"/>
      <c r="R139" s="55"/>
      <c r="S139" s="55"/>
      <c r="T139" s="55"/>
      <c r="U139" s="55"/>
      <c r="V139" s="14"/>
      <c r="W139" s="14"/>
      <c r="X139" s="14"/>
      <c r="Y139" s="14"/>
      <c r="Z139" s="14"/>
      <c r="AA139" s="14"/>
      <c r="AB139" s="14"/>
      <c r="AC139" s="14"/>
      <c r="AD139" s="14"/>
      <c r="AE139" s="14"/>
      <c r="AF139" s="14"/>
      <c r="AG139" s="14"/>
      <c r="AH139" s="14"/>
    </row>
    <row r="140" spans="1:34" x14ac:dyDescent="0.25">
      <c r="A140" s="14"/>
      <c r="B140" s="14"/>
      <c r="C140" s="14"/>
      <c r="D140" s="14"/>
      <c r="E140" s="14"/>
      <c r="F140" s="14"/>
      <c r="G140" s="14"/>
      <c r="H140" s="14"/>
      <c r="I140" s="14"/>
      <c r="J140" s="14"/>
      <c r="K140" s="55"/>
      <c r="L140" s="55"/>
      <c r="M140" s="55"/>
      <c r="N140" s="55"/>
      <c r="O140" s="55"/>
      <c r="P140" s="55"/>
      <c r="Q140" s="55"/>
      <c r="R140" s="55"/>
      <c r="S140" s="55"/>
      <c r="T140" s="55"/>
      <c r="U140" s="55"/>
      <c r="V140" s="14"/>
      <c r="W140" s="14"/>
      <c r="X140" s="14"/>
      <c r="Y140" s="14"/>
      <c r="Z140" s="14"/>
      <c r="AA140" s="14"/>
      <c r="AB140" s="14"/>
      <c r="AC140" s="14"/>
      <c r="AD140" s="14"/>
      <c r="AE140" s="14"/>
      <c r="AF140" s="14"/>
      <c r="AG140" s="14"/>
      <c r="AH140" s="14"/>
    </row>
    <row r="141" spans="1:34" x14ac:dyDescent="0.25">
      <c r="A141" s="14"/>
      <c r="B141" s="14"/>
      <c r="C141" s="14"/>
      <c r="D141" s="14"/>
      <c r="E141" s="14"/>
      <c r="F141" s="14"/>
      <c r="G141" s="14"/>
      <c r="H141" s="14"/>
      <c r="I141" s="14"/>
      <c r="J141" s="14"/>
      <c r="K141" s="55"/>
      <c r="L141" s="55"/>
      <c r="M141" s="55"/>
      <c r="N141" s="55"/>
      <c r="O141" s="55"/>
      <c r="P141" s="55"/>
      <c r="Q141" s="55"/>
      <c r="R141" s="55"/>
      <c r="S141" s="55"/>
      <c r="T141" s="55"/>
      <c r="U141" s="55"/>
      <c r="V141" s="14"/>
      <c r="W141" s="14"/>
      <c r="X141" s="14"/>
      <c r="Y141" s="14"/>
      <c r="Z141" s="14"/>
      <c r="AA141" s="14"/>
      <c r="AB141" s="14"/>
      <c r="AC141" s="14"/>
      <c r="AD141" s="14"/>
      <c r="AE141" s="14"/>
      <c r="AF141" s="14"/>
      <c r="AG141" s="14"/>
      <c r="AH141" s="14"/>
    </row>
    <row r="142" spans="1:34" x14ac:dyDescent="0.25">
      <c r="A142" s="14"/>
      <c r="B142" s="14"/>
      <c r="C142" s="14"/>
      <c r="D142" s="14"/>
      <c r="E142" s="14"/>
      <c r="F142" s="14"/>
      <c r="G142" s="14"/>
      <c r="H142" s="14"/>
      <c r="I142" s="14"/>
      <c r="J142" s="14"/>
      <c r="K142" s="55"/>
      <c r="L142" s="55"/>
      <c r="M142" s="55"/>
      <c r="N142" s="55"/>
      <c r="O142" s="55"/>
      <c r="P142" s="55"/>
      <c r="Q142" s="55"/>
      <c r="R142" s="55"/>
      <c r="S142" s="55"/>
      <c r="T142" s="55"/>
      <c r="U142" s="55"/>
      <c r="V142" s="14"/>
      <c r="W142" s="14"/>
      <c r="X142" s="14"/>
      <c r="Y142" s="14"/>
      <c r="Z142" s="14"/>
      <c r="AA142" s="14"/>
      <c r="AB142" s="14"/>
      <c r="AC142" s="14"/>
      <c r="AD142" s="14"/>
      <c r="AE142" s="14"/>
      <c r="AF142" s="14"/>
      <c r="AG142" s="14"/>
      <c r="AH142" s="14"/>
    </row>
    <row r="143" spans="1:34" x14ac:dyDescent="0.25">
      <c r="A143" s="14"/>
      <c r="B143" s="14"/>
      <c r="C143" s="14"/>
      <c r="D143" s="14"/>
      <c r="E143" s="14"/>
      <c r="F143" s="14"/>
      <c r="G143" s="14"/>
      <c r="H143" s="14"/>
      <c r="I143" s="14"/>
      <c r="J143" s="14"/>
      <c r="K143" s="55"/>
      <c r="L143" s="55"/>
      <c r="M143" s="55"/>
      <c r="N143" s="55"/>
      <c r="O143" s="55"/>
      <c r="P143" s="55"/>
      <c r="Q143" s="55"/>
      <c r="R143" s="55"/>
      <c r="S143" s="55"/>
      <c r="T143" s="55"/>
      <c r="U143" s="55"/>
      <c r="V143" s="14"/>
      <c r="W143" s="14"/>
      <c r="X143" s="14"/>
      <c r="Y143" s="14"/>
      <c r="Z143" s="14"/>
      <c r="AA143" s="14"/>
      <c r="AB143" s="14"/>
      <c r="AC143" s="14"/>
      <c r="AD143" s="14"/>
      <c r="AE143" s="14"/>
      <c r="AF143" s="14"/>
      <c r="AG143" s="14"/>
      <c r="AH143" s="14"/>
    </row>
    <row r="144" spans="1:34" x14ac:dyDescent="0.25">
      <c r="A144" s="14"/>
      <c r="B144" s="14"/>
      <c r="C144" s="14"/>
      <c r="D144" s="14"/>
      <c r="E144" s="14"/>
      <c r="F144" s="14"/>
      <c r="G144" s="14"/>
      <c r="H144" s="14"/>
      <c r="I144" s="14"/>
      <c r="J144" s="14"/>
      <c r="K144" s="55"/>
      <c r="L144" s="55"/>
      <c r="M144" s="55"/>
      <c r="N144" s="55"/>
      <c r="O144" s="55"/>
      <c r="P144" s="55"/>
      <c r="Q144" s="55"/>
      <c r="R144" s="55"/>
      <c r="S144" s="55"/>
      <c r="T144" s="55"/>
      <c r="U144" s="55"/>
      <c r="V144" s="14"/>
      <c r="W144" s="14"/>
      <c r="X144" s="14"/>
      <c r="Y144" s="14"/>
      <c r="Z144" s="14"/>
      <c r="AA144" s="14"/>
      <c r="AB144" s="14"/>
      <c r="AC144" s="14"/>
      <c r="AD144" s="14"/>
      <c r="AE144" s="14"/>
      <c r="AF144" s="14"/>
      <c r="AG144" s="14"/>
      <c r="AH144" s="14"/>
    </row>
    <row r="145" spans="1:34" x14ac:dyDescent="0.25">
      <c r="A145" s="14"/>
      <c r="B145" s="14"/>
      <c r="C145" s="14"/>
      <c r="D145" s="14"/>
      <c r="E145" s="14"/>
      <c r="F145" s="14"/>
      <c r="G145" s="14"/>
      <c r="H145" s="14"/>
      <c r="I145" s="14"/>
      <c r="J145" s="14"/>
      <c r="K145" s="55"/>
      <c r="L145" s="55"/>
      <c r="M145" s="55"/>
      <c r="N145" s="55"/>
      <c r="O145" s="55"/>
      <c r="P145" s="55"/>
      <c r="Q145" s="55"/>
      <c r="R145" s="55"/>
      <c r="S145" s="55"/>
      <c r="T145" s="55"/>
      <c r="U145" s="55"/>
      <c r="V145" s="14"/>
      <c r="W145" s="14"/>
      <c r="X145" s="14"/>
      <c r="Y145" s="14"/>
      <c r="Z145" s="14"/>
      <c r="AA145" s="14"/>
      <c r="AB145" s="14"/>
      <c r="AC145" s="14"/>
      <c r="AD145" s="14"/>
      <c r="AE145" s="14"/>
      <c r="AF145" s="14"/>
      <c r="AG145" s="14"/>
      <c r="AH145" s="14"/>
    </row>
    <row r="146" spans="1:34" x14ac:dyDescent="0.25">
      <c r="A146" s="14"/>
      <c r="B146" s="14"/>
      <c r="C146" s="14"/>
      <c r="D146" s="14"/>
      <c r="E146" s="14"/>
      <c r="F146" s="14"/>
      <c r="G146" s="14"/>
      <c r="H146" s="14"/>
      <c r="I146" s="14"/>
      <c r="J146" s="14"/>
      <c r="K146" s="55"/>
      <c r="L146" s="55"/>
      <c r="M146" s="55"/>
      <c r="N146" s="55"/>
      <c r="O146" s="55"/>
      <c r="P146" s="55"/>
      <c r="Q146" s="55"/>
      <c r="R146" s="55"/>
      <c r="S146" s="55"/>
      <c r="T146" s="55"/>
      <c r="U146" s="55"/>
      <c r="V146" s="14"/>
      <c r="W146" s="14"/>
      <c r="X146" s="14"/>
      <c r="Y146" s="14"/>
      <c r="Z146" s="14"/>
      <c r="AA146" s="14"/>
      <c r="AB146" s="14"/>
      <c r="AC146" s="14"/>
      <c r="AD146" s="14"/>
      <c r="AE146" s="14"/>
      <c r="AF146" s="14"/>
      <c r="AG146" s="14"/>
      <c r="AH146" s="14"/>
    </row>
    <row r="147" spans="1:34" x14ac:dyDescent="0.25">
      <c r="A147" s="14"/>
      <c r="B147" s="14"/>
      <c r="C147" s="14"/>
      <c r="D147" s="14"/>
      <c r="E147" s="14"/>
      <c r="F147" s="14"/>
      <c r="G147" s="14"/>
      <c r="H147" s="14"/>
      <c r="I147" s="14"/>
      <c r="J147" s="14"/>
      <c r="K147" s="55"/>
      <c r="L147" s="55"/>
      <c r="M147" s="55"/>
      <c r="N147" s="55"/>
      <c r="O147" s="55"/>
      <c r="P147" s="55"/>
      <c r="Q147" s="55"/>
      <c r="R147" s="55"/>
      <c r="S147" s="55"/>
      <c r="T147" s="55"/>
      <c r="U147" s="55"/>
      <c r="V147" s="14"/>
      <c r="W147" s="14"/>
      <c r="X147" s="14"/>
      <c r="Y147" s="14"/>
      <c r="Z147" s="14"/>
      <c r="AA147" s="14"/>
      <c r="AB147" s="14"/>
      <c r="AC147" s="14"/>
      <c r="AD147" s="14"/>
      <c r="AE147" s="14"/>
      <c r="AF147" s="14"/>
      <c r="AG147" s="14"/>
      <c r="AH147" s="14"/>
    </row>
    <row r="148" spans="1:34" x14ac:dyDescent="0.25">
      <c r="A148" s="14"/>
      <c r="B148" s="14"/>
      <c r="C148" s="14"/>
      <c r="D148" s="14"/>
      <c r="E148" s="14"/>
      <c r="F148" s="14"/>
      <c r="G148" s="14"/>
      <c r="H148" s="14"/>
      <c r="I148" s="14"/>
      <c r="J148" s="14"/>
      <c r="K148" s="55"/>
      <c r="L148" s="55"/>
      <c r="M148" s="55"/>
      <c r="N148" s="55"/>
      <c r="O148" s="55"/>
      <c r="P148" s="55"/>
      <c r="Q148" s="55"/>
      <c r="R148" s="55"/>
      <c r="S148" s="55"/>
      <c r="T148" s="55"/>
      <c r="U148" s="55"/>
      <c r="V148" s="14"/>
      <c r="W148" s="14"/>
      <c r="X148" s="14"/>
      <c r="Y148" s="14"/>
      <c r="Z148" s="14"/>
      <c r="AA148" s="14"/>
      <c r="AB148" s="14"/>
      <c r="AC148" s="14"/>
      <c r="AD148" s="14"/>
      <c r="AE148" s="14"/>
      <c r="AF148" s="14"/>
      <c r="AG148" s="14"/>
      <c r="AH148" s="14"/>
    </row>
    <row r="1648" spans="10:10" x14ac:dyDescent="0.25">
      <c r="J1648" s="11" t="s">
        <v>2976</v>
      </c>
    </row>
    <row r="1649" spans="10:10" x14ac:dyDescent="0.25">
      <c r="J1649" s="11" t="s">
        <v>2981</v>
      </c>
    </row>
    <row r="1650" spans="10:10" x14ac:dyDescent="0.25">
      <c r="J1650" s="11" t="s">
        <v>2984</v>
      </c>
    </row>
    <row r="1651" spans="10:10" x14ac:dyDescent="0.25">
      <c r="J1651" s="11" t="s">
        <v>2987</v>
      </c>
    </row>
    <row r="1652" spans="10:10" x14ac:dyDescent="0.25">
      <c r="J1652" s="11" t="s">
        <v>2990</v>
      </c>
    </row>
  </sheetData>
  <autoFilter ref="A1:AH117" xr:uid="{00000000-0009-0000-0000-00000B000000}"/>
  <mergeCells count="2">
    <mergeCell ref="X55:AB55"/>
    <mergeCell ref="X54:AB54"/>
  </mergeCells>
  <phoneticPr fontId="35" type="noConversion"/>
  <conditionalFormatting sqref="A2:A3">
    <cfRule type="duplicateValues" dxfId="73" priority="53"/>
  </conditionalFormatting>
  <conditionalFormatting sqref="A2:A32 A34 A36 A39:A1048576">
    <cfRule type="duplicateValues" dxfId="72" priority="28"/>
  </conditionalFormatting>
  <conditionalFormatting sqref="A2:A1048576">
    <cfRule type="duplicateValues" dxfId="71" priority="8"/>
  </conditionalFormatting>
  <conditionalFormatting sqref="A4">
    <cfRule type="duplicateValues" dxfId="70" priority="49"/>
  </conditionalFormatting>
  <conditionalFormatting sqref="A5">
    <cfRule type="duplicateValues" dxfId="69" priority="51"/>
  </conditionalFormatting>
  <conditionalFormatting sqref="A6">
    <cfRule type="duplicateValues" dxfId="68" priority="45"/>
  </conditionalFormatting>
  <conditionalFormatting sqref="A7">
    <cfRule type="duplicateValues" dxfId="67" priority="47"/>
  </conditionalFormatting>
  <conditionalFormatting sqref="A8:A14">
    <cfRule type="duplicateValues" dxfId="66" priority="43"/>
  </conditionalFormatting>
  <conditionalFormatting sqref="A15">
    <cfRule type="duplicateValues" dxfId="65" priority="39"/>
  </conditionalFormatting>
  <conditionalFormatting sqref="A16:A17">
    <cfRule type="duplicateValues" dxfId="64" priority="41"/>
  </conditionalFormatting>
  <conditionalFormatting sqref="A18:A20">
    <cfRule type="duplicateValues" dxfId="63" priority="37"/>
  </conditionalFormatting>
  <conditionalFormatting sqref="A21">
    <cfRule type="duplicateValues" dxfId="62" priority="35"/>
  </conditionalFormatting>
  <conditionalFormatting sqref="A22">
    <cfRule type="duplicateValues" dxfId="61" priority="33"/>
  </conditionalFormatting>
  <conditionalFormatting sqref="A23 A25 A27:A28 A30:A31 A39 A41 A43 A45 A47 A49 A51 A53 A55 A57 A59 A61 A63 A65 A67 A69 A71 A74:A117">
    <cfRule type="duplicateValues" dxfId="60" priority="31"/>
  </conditionalFormatting>
  <conditionalFormatting sqref="A24 A26 A29 A32 A34 A36 A40 A42 A44 A46 A48 A50 A52 A54 A56 A58 A60 A62 A64 A66 A68 A70 A72:A73">
    <cfRule type="duplicateValues" dxfId="59" priority="29"/>
  </conditionalFormatting>
  <conditionalFormatting sqref="A28">
    <cfRule type="duplicateValues" dxfId="58" priority="26"/>
  </conditionalFormatting>
  <conditionalFormatting sqref="A29">
    <cfRule type="duplicateValues" dxfId="57" priority="25"/>
  </conditionalFormatting>
  <conditionalFormatting sqref="A30">
    <cfRule type="duplicateValues" dxfId="56" priority="24"/>
  </conditionalFormatting>
  <conditionalFormatting sqref="A33">
    <cfRule type="duplicateValues" dxfId="55" priority="21"/>
    <cfRule type="duplicateValues" dxfId="54" priority="22"/>
  </conditionalFormatting>
  <conditionalFormatting sqref="A35">
    <cfRule type="duplicateValues" dxfId="53" priority="17"/>
    <cfRule type="duplicateValues" dxfId="52" priority="18"/>
  </conditionalFormatting>
  <conditionalFormatting sqref="A37">
    <cfRule type="duplicateValues" dxfId="51" priority="13"/>
    <cfRule type="duplicateValues" dxfId="50" priority="14"/>
  </conditionalFormatting>
  <conditionalFormatting sqref="A38">
    <cfRule type="duplicateValues" dxfId="49" priority="10"/>
    <cfRule type="duplicateValues" dxfId="48" priority="11"/>
  </conditionalFormatting>
  <conditionalFormatting sqref="B2:B97 B106 B110:B1048576">
    <cfRule type="duplicateValues" dxfId="47" priority="9"/>
  </conditionalFormatting>
  <conditionalFormatting sqref="B2:B1048576">
    <cfRule type="duplicateValues" dxfId="46" priority="1"/>
    <cfRule type="duplicateValues" dxfId="45" priority="2"/>
  </conditionalFormatting>
  <dataValidations count="2">
    <dataValidation type="list" allowBlank="1" showInputMessage="1" showErrorMessage="1" sqref="G95:J96" xr:uid="{00000000-0002-0000-0B00-000000000000}">
      <formula1>$F$52:$F$57</formula1>
    </dataValidation>
    <dataValidation type="list" allowBlank="1" showInputMessage="1" showErrorMessage="1" sqref="E95:E96" xr:uid="{00000000-0002-0000-0B00-000001000000}">
      <formula1>#REF!</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tabColor rgb="FF92D050"/>
  </sheetPr>
  <dimension ref="A1:DE107"/>
  <sheetViews>
    <sheetView workbookViewId="0">
      <pane ySplit="1" topLeftCell="A45" activePane="bottomLeft" state="frozen"/>
      <selection pane="bottomLeft" activeCell="B1" sqref="B1"/>
    </sheetView>
  </sheetViews>
  <sheetFormatPr defaultColWidth="9.140625" defaultRowHeight="15" x14ac:dyDescent="0.25"/>
  <cols>
    <col min="1" max="1" width="15.7109375" style="10" bestFit="1" customWidth="1"/>
    <col min="2" max="2" width="14" style="10" bestFit="1" customWidth="1"/>
    <col min="3" max="3" width="8.7109375" style="10" bestFit="1" customWidth="1"/>
    <col min="4" max="4" width="13.7109375" style="10" bestFit="1" customWidth="1"/>
    <col min="5" max="5" width="12" style="10" bestFit="1" customWidth="1"/>
    <col min="6" max="6" width="12.7109375" style="10" bestFit="1" customWidth="1"/>
    <col min="7" max="7" width="15.42578125" style="10" bestFit="1" customWidth="1"/>
    <col min="8" max="8" width="8.7109375"/>
    <col min="9" max="21" width="13" style="10" customWidth="1"/>
    <col min="22" max="22" width="10" style="10" customWidth="1"/>
    <col min="23" max="23" width="23.5703125" style="10" bestFit="1" customWidth="1"/>
    <col min="24" max="27" width="13" style="10" customWidth="1"/>
    <col min="28" max="28" width="26.140625" style="10" bestFit="1" customWidth="1"/>
    <col min="29" max="30" width="10.42578125" style="10" customWidth="1"/>
    <col min="31" max="32" width="8.7109375"/>
    <col min="33" max="33" width="10.85546875" style="10" bestFit="1" customWidth="1"/>
    <col min="34" max="34" width="9.140625" style="10" customWidth="1"/>
    <col min="35" max="35" width="12.85546875" style="10" customWidth="1"/>
    <col min="36" max="109" width="9.140625" customWidth="1"/>
    <col min="110" max="111" width="9.140625" style="10" customWidth="1"/>
    <col min="112" max="16384" width="9.140625" style="10"/>
  </cols>
  <sheetData>
    <row r="1" spans="1:35" s="34" customFormat="1" ht="36.75" customHeight="1" x14ac:dyDescent="0.25">
      <c r="A1" s="56" t="s">
        <v>3805</v>
      </c>
      <c r="B1" s="56" t="s">
        <v>3806</v>
      </c>
      <c r="C1" s="56" t="s">
        <v>2</v>
      </c>
      <c r="D1" s="56" t="s">
        <v>3</v>
      </c>
      <c r="E1" s="56" t="s">
        <v>4</v>
      </c>
      <c r="F1" s="56" t="s">
        <v>5</v>
      </c>
      <c r="G1" s="56" t="s">
        <v>6</v>
      </c>
      <c r="H1" s="56" t="s">
        <v>7308</v>
      </c>
      <c r="I1" s="56" t="s">
        <v>8</v>
      </c>
      <c r="J1" s="56" t="s">
        <v>9</v>
      </c>
      <c r="K1" s="56" t="s">
        <v>6815</v>
      </c>
      <c r="L1" s="56" t="s">
        <v>11</v>
      </c>
      <c r="M1" s="56" t="s">
        <v>12</v>
      </c>
      <c r="N1" s="56" t="s">
        <v>13</v>
      </c>
      <c r="O1" s="56" t="s">
        <v>14</v>
      </c>
      <c r="P1" s="56" t="s">
        <v>15</v>
      </c>
      <c r="Q1" s="56" t="s">
        <v>16</v>
      </c>
      <c r="R1" s="56" t="s">
        <v>17</v>
      </c>
      <c r="S1" s="56" t="s">
        <v>18</v>
      </c>
      <c r="T1" s="56" t="s">
        <v>19</v>
      </c>
      <c r="U1" s="56" t="s">
        <v>20</v>
      </c>
      <c r="V1" s="56" t="s">
        <v>21</v>
      </c>
      <c r="W1" s="56" t="s">
        <v>22</v>
      </c>
      <c r="X1" s="56" t="s">
        <v>23</v>
      </c>
      <c r="Y1" s="56" t="s">
        <v>24</v>
      </c>
      <c r="Z1" s="56" t="s">
        <v>25</v>
      </c>
      <c r="AA1" s="56" t="s">
        <v>26</v>
      </c>
      <c r="AB1" s="56" t="s">
        <v>3810</v>
      </c>
      <c r="AC1" s="56" t="s">
        <v>28</v>
      </c>
      <c r="AD1" s="56" t="s">
        <v>29</v>
      </c>
      <c r="AE1" s="56" t="s">
        <v>30</v>
      </c>
      <c r="AF1" s="56" t="s">
        <v>31</v>
      </c>
      <c r="AG1" s="56" t="s">
        <v>32</v>
      </c>
      <c r="AH1" s="56" t="s">
        <v>6817</v>
      </c>
      <c r="AI1" s="56" t="s">
        <v>7683</v>
      </c>
    </row>
    <row r="2" spans="1:35" x14ac:dyDescent="0.25">
      <c r="A2" s="14" t="s">
        <v>7684</v>
      </c>
      <c r="B2" s="14">
        <v>13000449</v>
      </c>
      <c r="C2" s="14" t="s">
        <v>54</v>
      </c>
      <c r="D2" s="14" t="s">
        <v>7685</v>
      </c>
      <c r="E2" s="14">
        <v>1034046</v>
      </c>
      <c r="F2" s="35">
        <v>43416</v>
      </c>
      <c r="G2" s="14"/>
      <c r="H2" s="70"/>
      <c r="I2" s="14"/>
      <c r="J2" s="14"/>
      <c r="K2" s="14"/>
      <c r="L2" s="14"/>
      <c r="M2" s="14"/>
      <c r="N2" s="14"/>
      <c r="O2" s="14"/>
      <c r="P2" s="14"/>
      <c r="Q2" s="14"/>
      <c r="R2" s="14"/>
      <c r="S2" s="14"/>
      <c r="T2" s="14"/>
      <c r="U2" s="14"/>
      <c r="V2" s="36"/>
      <c r="W2" s="14"/>
      <c r="X2" s="14"/>
      <c r="Y2" s="14"/>
      <c r="Z2" s="14"/>
      <c r="AA2" s="14"/>
      <c r="AB2" s="14"/>
      <c r="AC2" s="36"/>
      <c r="AD2" s="36"/>
      <c r="AE2" s="12"/>
      <c r="AF2" s="12"/>
      <c r="AG2" s="70"/>
      <c r="AH2" s="70"/>
      <c r="AI2" s="14" t="s">
        <v>7686</v>
      </c>
    </row>
    <row r="3" spans="1:35" x14ac:dyDescent="0.25">
      <c r="A3" s="14" t="s">
        <v>7687</v>
      </c>
      <c r="B3" s="14">
        <v>13038860</v>
      </c>
      <c r="C3" s="14" t="s">
        <v>58</v>
      </c>
      <c r="D3" s="14" t="s">
        <v>7688</v>
      </c>
      <c r="E3" s="14">
        <v>888856</v>
      </c>
      <c r="F3" s="35">
        <v>43416</v>
      </c>
      <c r="G3" s="14"/>
      <c r="H3" s="70"/>
      <c r="I3" s="14"/>
      <c r="J3" s="14"/>
      <c r="K3" s="14"/>
      <c r="L3" s="14"/>
      <c r="M3" s="14"/>
      <c r="N3" s="14"/>
      <c r="O3" s="14"/>
      <c r="P3" s="14"/>
      <c r="Q3" s="14"/>
      <c r="R3" s="14"/>
      <c r="S3" s="14"/>
      <c r="T3" s="14"/>
      <c r="U3" s="14"/>
      <c r="V3" s="36"/>
      <c r="W3" s="14"/>
      <c r="X3" s="14"/>
      <c r="Y3" s="35"/>
      <c r="Z3" s="14"/>
      <c r="AA3" s="14"/>
      <c r="AB3" s="14"/>
      <c r="AC3" s="36"/>
      <c r="AD3" s="36"/>
      <c r="AE3" s="12"/>
      <c r="AF3" s="12"/>
      <c r="AG3" s="70"/>
      <c r="AH3" s="70"/>
      <c r="AI3" s="14" t="s">
        <v>7686</v>
      </c>
    </row>
    <row r="4" spans="1:35" x14ac:dyDescent="0.25">
      <c r="A4" s="14" t="s">
        <v>7689</v>
      </c>
      <c r="B4" s="14">
        <v>12704862</v>
      </c>
      <c r="C4" s="14" t="s">
        <v>7690</v>
      </c>
      <c r="D4" s="14" t="s">
        <v>7691</v>
      </c>
      <c r="E4" s="14">
        <v>969409</v>
      </c>
      <c r="F4" s="35">
        <v>43425</v>
      </c>
      <c r="G4" s="14"/>
      <c r="H4" s="70"/>
      <c r="I4" s="14"/>
      <c r="J4" s="14"/>
      <c r="K4" s="14"/>
      <c r="L4" s="14"/>
      <c r="M4" s="14"/>
      <c r="N4" s="14"/>
      <c r="O4" s="14"/>
      <c r="P4" s="14"/>
      <c r="Q4" s="14"/>
      <c r="R4" s="14"/>
      <c r="S4" s="14"/>
      <c r="T4" s="14"/>
      <c r="U4" s="14"/>
      <c r="V4" s="36"/>
      <c r="W4" s="14"/>
      <c r="X4" s="14"/>
      <c r="Y4" s="14"/>
      <c r="Z4" s="14"/>
      <c r="AA4" s="14"/>
      <c r="AB4" s="14"/>
      <c r="AC4" s="36"/>
      <c r="AD4" s="36"/>
      <c r="AE4" s="12"/>
      <c r="AF4" s="12"/>
      <c r="AG4" s="70"/>
      <c r="AH4" s="70"/>
      <c r="AI4" s="14" t="s">
        <v>7692</v>
      </c>
    </row>
    <row r="5" spans="1:35" x14ac:dyDescent="0.25">
      <c r="A5" s="14" t="s">
        <v>7693</v>
      </c>
      <c r="B5" s="14">
        <v>12886890</v>
      </c>
      <c r="C5" s="14" t="s">
        <v>54</v>
      </c>
      <c r="D5" s="14" t="s">
        <v>7694</v>
      </c>
      <c r="E5" s="14">
        <v>1007863</v>
      </c>
      <c r="F5" s="35">
        <v>43425</v>
      </c>
      <c r="G5" s="14"/>
      <c r="H5" s="70"/>
      <c r="I5" s="14"/>
      <c r="J5" s="14"/>
      <c r="K5" s="14"/>
      <c r="L5" s="14"/>
      <c r="M5" s="14"/>
      <c r="N5" s="14"/>
      <c r="O5" s="14"/>
      <c r="P5" s="14"/>
      <c r="Q5" s="14"/>
      <c r="R5" s="14"/>
      <c r="S5" s="14"/>
      <c r="T5" s="14"/>
      <c r="U5" s="14"/>
      <c r="V5" s="36"/>
      <c r="W5" s="14"/>
      <c r="X5" s="14"/>
      <c r="Y5" s="35"/>
      <c r="Z5" s="14"/>
      <c r="AA5" s="14"/>
      <c r="AB5" s="14"/>
      <c r="AC5" s="36"/>
      <c r="AD5" s="36"/>
      <c r="AE5" s="12"/>
      <c r="AF5" s="12"/>
      <c r="AG5" s="70"/>
      <c r="AH5" s="70"/>
      <c r="AI5" s="14" t="s">
        <v>7692</v>
      </c>
    </row>
    <row r="6" spans="1:35" x14ac:dyDescent="0.25">
      <c r="A6" s="14" t="s">
        <v>7695</v>
      </c>
      <c r="B6" s="14">
        <v>12998334</v>
      </c>
      <c r="C6" s="14" t="s">
        <v>58</v>
      </c>
      <c r="D6" s="14" t="s">
        <v>7696</v>
      </c>
      <c r="E6" s="14">
        <v>905235</v>
      </c>
      <c r="F6" s="35">
        <v>43425</v>
      </c>
      <c r="G6" s="14"/>
      <c r="H6" s="70"/>
      <c r="I6" s="14"/>
      <c r="J6" s="14"/>
      <c r="K6" s="14"/>
      <c r="L6" s="14"/>
      <c r="M6" s="14"/>
      <c r="N6" s="14"/>
      <c r="O6" s="14"/>
      <c r="P6" s="14"/>
      <c r="Q6" s="14"/>
      <c r="R6" s="14"/>
      <c r="S6" s="14"/>
      <c r="T6" s="14"/>
      <c r="U6" s="14"/>
      <c r="V6" s="36"/>
      <c r="W6" s="14"/>
      <c r="X6" s="14"/>
      <c r="Y6" s="14"/>
      <c r="Z6" s="14"/>
      <c r="AA6" s="14"/>
      <c r="AB6" s="14"/>
      <c r="AC6" s="36"/>
      <c r="AD6" s="36"/>
      <c r="AE6" s="12"/>
      <c r="AF6" s="12"/>
      <c r="AG6" s="70"/>
      <c r="AH6" s="70"/>
      <c r="AI6" s="14" t="s">
        <v>7692</v>
      </c>
    </row>
    <row r="7" spans="1:35" x14ac:dyDescent="0.25">
      <c r="A7" s="14" t="s">
        <v>7697</v>
      </c>
      <c r="B7" s="14" t="s">
        <v>7698</v>
      </c>
      <c r="C7" s="14" t="s">
        <v>6160</v>
      </c>
      <c r="D7" s="14" t="s">
        <v>7699</v>
      </c>
      <c r="E7" s="14">
        <v>1026622</v>
      </c>
      <c r="F7" s="35" t="s">
        <v>7700</v>
      </c>
      <c r="G7" s="14"/>
      <c r="H7" s="70"/>
      <c r="I7" s="14"/>
      <c r="J7" s="14"/>
      <c r="K7" s="14"/>
      <c r="L7" s="14"/>
      <c r="M7" s="14"/>
      <c r="N7" s="14"/>
      <c r="O7" s="14"/>
      <c r="P7" s="14"/>
      <c r="Q7" s="14"/>
      <c r="R7" s="14"/>
      <c r="S7" s="14"/>
      <c r="T7" s="14"/>
      <c r="U7" s="14"/>
      <c r="V7" s="36"/>
      <c r="W7" s="14"/>
      <c r="X7" s="14"/>
      <c r="Y7" s="35"/>
      <c r="Z7" s="14"/>
      <c r="AA7" s="14"/>
      <c r="AB7" s="14"/>
      <c r="AC7" s="36"/>
      <c r="AD7" s="36"/>
      <c r="AE7" s="12"/>
      <c r="AF7" s="12"/>
      <c r="AG7" s="70"/>
      <c r="AH7" s="70"/>
      <c r="AI7" s="14" t="s">
        <v>7701</v>
      </c>
    </row>
    <row r="8" spans="1:35" x14ac:dyDescent="0.25">
      <c r="A8" s="14" t="s">
        <v>7702</v>
      </c>
      <c r="B8" s="14">
        <v>13220442</v>
      </c>
      <c r="C8" s="14" t="s">
        <v>54</v>
      </c>
      <c r="D8" s="14" t="s">
        <v>7703</v>
      </c>
      <c r="E8" s="14">
        <v>1033499</v>
      </c>
      <c r="F8" s="35">
        <v>43738</v>
      </c>
      <c r="G8" s="14" t="s">
        <v>5345</v>
      </c>
      <c r="H8" s="70"/>
      <c r="I8" s="14"/>
      <c r="J8" s="14"/>
      <c r="K8" s="14"/>
      <c r="L8" s="14"/>
      <c r="M8" s="14"/>
      <c r="N8" s="14"/>
      <c r="O8" s="14"/>
      <c r="P8" s="14"/>
      <c r="Q8" s="14"/>
      <c r="R8" s="14"/>
      <c r="S8" s="14"/>
      <c r="T8" s="14"/>
      <c r="U8" s="14"/>
      <c r="V8" s="36"/>
      <c r="W8" s="14"/>
      <c r="X8" s="14"/>
      <c r="Y8" s="14"/>
      <c r="Z8" s="14"/>
      <c r="AA8" s="14"/>
      <c r="AB8" s="14"/>
      <c r="AC8" s="36"/>
      <c r="AD8" s="36"/>
      <c r="AE8" s="12"/>
      <c r="AF8" s="12"/>
      <c r="AG8" s="70"/>
      <c r="AH8" s="70"/>
      <c r="AI8" s="14" t="s">
        <v>7704</v>
      </c>
    </row>
    <row r="9" spans="1:35" x14ac:dyDescent="0.25">
      <c r="A9" s="14" t="s">
        <v>7705</v>
      </c>
      <c r="B9" s="14">
        <v>12886401</v>
      </c>
      <c r="C9" s="14">
        <v>17.5</v>
      </c>
      <c r="D9" s="14" t="s">
        <v>7706</v>
      </c>
      <c r="E9" s="14">
        <v>1022975</v>
      </c>
      <c r="F9" s="35"/>
      <c r="G9" s="14" t="s">
        <v>5345</v>
      </c>
      <c r="H9" s="70"/>
      <c r="I9" s="14"/>
      <c r="J9" s="14"/>
      <c r="K9" s="14"/>
      <c r="L9" s="14"/>
      <c r="M9" s="14"/>
      <c r="N9" s="14"/>
      <c r="O9" s="14"/>
      <c r="P9" s="14"/>
      <c r="Q9" s="14"/>
      <c r="R9" s="14"/>
      <c r="S9" s="14"/>
      <c r="T9" s="14"/>
      <c r="U9" s="14"/>
      <c r="V9" s="36"/>
      <c r="W9" s="14"/>
      <c r="X9" s="14"/>
      <c r="Y9" s="35"/>
      <c r="Z9" s="14"/>
      <c r="AA9" s="14"/>
      <c r="AB9" s="14"/>
      <c r="AC9" s="36"/>
      <c r="AD9" s="36"/>
      <c r="AE9" s="12"/>
      <c r="AF9" s="12"/>
      <c r="AG9" s="70"/>
      <c r="AH9" s="70"/>
      <c r="AI9" s="14" t="s">
        <v>7692</v>
      </c>
    </row>
    <row r="10" spans="1:35" x14ac:dyDescent="0.25">
      <c r="A10" s="14" t="s">
        <v>7707</v>
      </c>
      <c r="B10" s="14">
        <v>13122876</v>
      </c>
      <c r="C10" s="14">
        <v>17.5</v>
      </c>
      <c r="D10" s="14" t="s">
        <v>7706</v>
      </c>
      <c r="E10" s="14">
        <v>1002926</v>
      </c>
      <c r="F10" s="35"/>
      <c r="G10" s="14" t="s">
        <v>5345</v>
      </c>
      <c r="H10" s="70"/>
      <c r="I10" s="14"/>
      <c r="J10" s="14"/>
      <c r="K10" s="14"/>
      <c r="L10" s="14"/>
      <c r="M10" s="14"/>
      <c r="N10" s="14"/>
      <c r="O10" s="14"/>
      <c r="P10" s="14"/>
      <c r="Q10" s="14"/>
      <c r="R10" s="14"/>
      <c r="S10" s="14"/>
      <c r="T10" s="14"/>
      <c r="U10" s="14"/>
      <c r="V10" s="36"/>
      <c r="W10" s="14"/>
      <c r="X10" s="14"/>
      <c r="Y10" s="14"/>
      <c r="Z10" s="14"/>
      <c r="AA10" s="14"/>
      <c r="AB10" s="14"/>
      <c r="AC10" s="36"/>
      <c r="AD10" s="36"/>
      <c r="AE10" s="12"/>
      <c r="AF10" s="12"/>
      <c r="AG10" s="70"/>
      <c r="AH10" s="70"/>
      <c r="AI10" s="14" t="s">
        <v>7692</v>
      </c>
    </row>
    <row r="11" spans="1:35" x14ac:dyDescent="0.25">
      <c r="A11" s="14" t="s">
        <v>7708</v>
      </c>
      <c r="B11" s="14">
        <v>13188727</v>
      </c>
      <c r="C11" s="14">
        <v>17.5</v>
      </c>
      <c r="D11" s="14" t="s">
        <v>7709</v>
      </c>
      <c r="E11" s="14">
        <v>1084180</v>
      </c>
      <c r="F11" s="35"/>
      <c r="G11" s="14" t="s">
        <v>5345</v>
      </c>
      <c r="H11" s="70"/>
      <c r="I11" s="14"/>
      <c r="J11" s="14"/>
      <c r="K11" s="14"/>
      <c r="L11" s="14"/>
      <c r="M11" s="14"/>
      <c r="N11" s="14"/>
      <c r="O11" s="14"/>
      <c r="P11" s="14"/>
      <c r="Q11" s="14"/>
      <c r="R11" s="14"/>
      <c r="S11" s="14"/>
      <c r="T11" s="14"/>
      <c r="U11" s="14"/>
      <c r="V11" s="36"/>
      <c r="W11" s="14"/>
      <c r="X11" s="14"/>
      <c r="Y11" s="35"/>
      <c r="Z11" s="14"/>
      <c r="AA11" s="14"/>
      <c r="AB11" s="14"/>
      <c r="AC11" s="36"/>
      <c r="AD11" s="36"/>
      <c r="AE11" s="12"/>
      <c r="AF11" s="12"/>
      <c r="AG11" s="70"/>
      <c r="AH11" s="70"/>
      <c r="AI11" s="14" t="s">
        <v>7692</v>
      </c>
    </row>
    <row r="12" spans="1:35" x14ac:dyDescent="0.25">
      <c r="A12" s="14" t="s">
        <v>7710</v>
      </c>
      <c r="B12" s="14">
        <v>13246917</v>
      </c>
      <c r="C12" s="14">
        <v>17.5</v>
      </c>
      <c r="D12" s="14" t="s">
        <v>7709</v>
      </c>
      <c r="E12" s="14">
        <v>1084180</v>
      </c>
      <c r="F12" s="35"/>
      <c r="G12" s="14" t="s">
        <v>5345</v>
      </c>
      <c r="H12" s="70"/>
      <c r="I12" s="14"/>
      <c r="J12" s="14"/>
      <c r="K12" s="14"/>
      <c r="L12" s="14"/>
      <c r="M12" s="14"/>
      <c r="N12" s="14"/>
      <c r="O12" s="14"/>
      <c r="P12" s="14"/>
      <c r="Q12" s="14"/>
      <c r="R12" s="14"/>
      <c r="S12" s="14"/>
      <c r="T12" s="14"/>
      <c r="U12" s="14"/>
      <c r="V12" s="36"/>
      <c r="W12" s="14"/>
      <c r="X12" s="14"/>
      <c r="Y12" s="14"/>
      <c r="Z12" s="14"/>
      <c r="AA12" s="14"/>
      <c r="AB12" s="14"/>
      <c r="AC12" s="36"/>
      <c r="AD12" s="36"/>
      <c r="AE12" s="12"/>
      <c r="AF12" s="12"/>
      <c r="AG12" s="70"/>
      <c r="AH12" s="70"/>
      <c r="AI12" s="14" t="s">
        <v>7692</v>
      </c>
    </row>
    <row r="13" spans="1:35" x14ac:dyDescent="0.25">
      <c r="A13" s="14" t="s">
        <v>7711</v>
      </c>
      <c r="B13" s="14">
        <v>13129048</v>
      </c>
      <c r="C13" s="14">
        <v>17.5</v>
      </c>
      <c r="D13" s="14" t="s">
        <v>7709</v>
      </c>
      <c r="E13" s="14">
        <v>1084180</v>
      </c>
      <c r="F13" s="35"/>
      <c r="G13" s="14" t="s">
        <v>5345</v>
      </c>
      <c r="H13" s="70"/>
      <c r="I13" s="14"/>
      <c r="J13" s="14"/>
      <c r="K13" s="14"/>
      <c r="L13" s="14"/>
      <c r="M13" s="14"/>
      <c r="N13" s="14"/>
      <c r="O13" s="14"/>
      <c r="P13" s="14"/>
      <c r="Q13" s="14"/>
      <c r="R13" s="14"/>
      <c r="S13" s="14"/>
      <c r="T13" s="14"/>
      <c r="U13" s="14"/>
      <c r="V13" s="36"/>
      <c r="W13" s="14"/>
      <c r="X13" s="14"/>
      <c r="Y13" s="35"/>
      <c r="Z13" s="14"/>
      <c r="AA13" s="14"/>
      <c r="AB13" s="14"/>
      <c r="AC13" s="36"/>
      <c r="AD13" s="36"/>
      <c r="AE13" s="12"/>
      <c r="AF13" s="12"/>
      <c r="AG13" s="70"/>
      <c r="AH13" s="70"/>
      <c r="AI13" s="14" t="s">
        <v>7692</v>
      </c>
    </row>
    <row r="14" spans="1:35" x14ac:dyDescent="0.25">
      <c r="A14" s="14" t="s">
        <v>7712</v>
      </c>
      <c r="B14" s="14">
        <v>13246915</v>
      </c>
      <c r="C14" s="14">
        <v>17.5</v>
      </c>
      <c r="D14" s="14" t="s">
        <v>7709</v>
      </c>
      <c r="E14" s="14">
        <v>1084180</v>
      </c>
      <c r="F14" s="35"/>
      <c r="G14" s="14" t="s">
        <v>5345</v>
      </c>
      <c r="H14" s="70"/>
      <c r="I14" s="14"/>
      <c r="J14" s="14"/>
      <c r="K14" s="14"/>
      <c r="L14" s="14"/>
      <c r="M14" s="14"/>
      <c r="N14" s="14"/>
      <c r="O14" s="14"/>
      <c r="P14" s="14"/>
      <c r="Q14" s="14"/>
      <c r="R14" s="14"/>
      <c r="S14" s="14"/>
      <c r="T14" s="14"/>
      <c r="U14" s="14"/>
      <c r="V14" s="36"/>
      <c r="W14" s="14"/>
      <c r="X14" s="14"/>
      <c r="Y14" s="14"/>
      <c r="Z14" s="14"/>
      <c r="AA14" s="14"/>
      <c r="AB14" s="14"/>
      <c r="AC14" s="36"/>
      <c r="AD14" s="36"/>
      <c r="AE14" s="12"/>
      <c r="AF14" s="12"/>
      <c r="AG14" s="70"/>
      <c r="AH14" s="70"/>
      <c r="AI14" s="14" t="s">
        <v>7692</v>
      </c>
    </row>
    <row r="15" spans="1:35" x14ac:dyDescent="0.25">
      <c r="A15" s="14" t="s">
        <v>7713</v>
      </c>
      <c r="B15" s="14">
        <v>13188725</v>
      </c>
      <c r="C15" s="14">
        <v>17.5</v>
      </c>
      <c r="D15" s="14" t="s">
        <v>7709</v>
      </c>
      <c r="E15" s="14">
        <v>1084180</v>
      </c>
      <c r="F15" s="35"/>
      <c r="G15" s="14" t="s">
        <v>5345</v>
      </c>
      <c r="H15" s="70"/>
      <c r="I15" s="14"/>
      <c r="J15" s="14"/>
      <c r="K15" s="14"/>
      <c r="L15" s="14"/>
      <c r="M15" s="14"/>
      <c r="N15" s="14"/>
      <c r="O15" s="14"/>
      <c r="P15" s="14"/>
      <c r="Q15" s="14"/>
      <c r="R15" s="14"/>
      <c r="S15" s="14"/>
      <c r="T15" s="14"/>
      <c r="U15" s="14"/>
      <c r="V15" s="36"/>
      <c r="W15" s="14"/>
      <c r="X15" s="14"/>
      <c r="Y15" s="35"/>
      <c r="Z15" s="14"/>
      <c r="AA15" s="14"/>
      <c r="AB15" s="14"/>
      <c r="AC15" s="36"/>
      <c r="AD15" s="36"/>
      <c r="AE15" s="12"/>
      <c r="AF15" s="12"/>
      <c r="AG15" s="70"/>
      <c r="AH15" s="70"/>
      <c r="AI15" s="14" t="s">
        <v>7692</v>
      </c>
    </row>
    <row r="16" spans="1:35" x14ac:dyDescent="0.25">
      <c r="A16" s="14" t="s">
        <v>7714</v>
      </c>
      <c r="B16" s="14">
        <v>13188722</v>
      </c>
      <c r="C16" s="14">
        <v>17.5</v>
      </c>
      <c r="D16" s="14" t="s">
        <v>7709</v>
      </c>
      <c r="E16" s="14">
        <v>1084180</v>
      </c>
      <c r="F16" s="35"/>
      <c r="G16" s="14" t="s">
        <v>5345</v>
      </c>
      <c r="H16" s="70"/>
      <c r="I16" s="14"/>
      <c r="J16" s="14"/>
      <c r="K16" s="14"/>
      <c r="L16" s="14"/>
      <c r="M16" s="14"/>
      <c r="N16" s="14"/>
      <c r="O16" s="14"/>
      <c r="P16" s="14"/>
      <c r="Q16" s="14"/>
      <c r="R16" s="14"/>
      <c r="S16" s="14"/>
      <c r="T16" s="14"/>
      <c r="U16" s="14"/>
      <c r="V16" s="36"/>
      <c r="W16" s="14"/>
      <c r="X16" s="14"/>
      <c r="Y16" s="14"/>
      <c r="Z16" s="14"/>
      <c r="AA16" s="14"/>
      <c r="AB16" s="14"/>
      <c r="AC16" s="36"/>
      <c r="AD16" s="36"/>
      <c r="AE16" s="12"/>
      <c r="AF16" s="12"/>
      <c r="AG16" s="70"/>
      <c r="AH16" s="70"/>
      <c r="AI16" s="14" t="s">
        <v>7692</v>
      </c>
    </row>
    <row r="17" spans="1:35" x14ac:dyDescent="0.25">
      <c r="A17" s="14" t="s">
        <v>7715</v>
      </c>
      <c r="B17" s="14">
        <v>13129051</v>
      </c>
      <c r="C17" s="14">
        <v>17.5</v>
      </c>
      <c r="D17" s="14" t="s">
        <v>7709</v>
      </c>
      <c r="E17" s="14">
        <v>1084180</v>
      </c>
      <c r="F17" s="35"/>
      <c r="G17" s="14" t="s">
        <v>5345</v>
      </c>
      <c r="H17" s="70"/>
      <c r="I17" s="14"/>
      <c r="J17" s="14"/>
      <c r="K17" s="14"/>
      <c r="L17" s="14"/>
      <c r="M17" s="14"/>
      <c r="N17" s="14"/>
      <c r="O17" s="14"/>
      <c r="P17" s="14"/>
      <c r="Q17" s="14"/>
      <c r="R17" s="14"/>
      <c r="S17" s="14"/>
      <c r="T17" s="14"/>
      <c r="U17" s="14"/>
      <c r="V17" s="36"/>
      <c r="W17" s="14"/>
      <c r="X17" s="14"/>
      <c r="Y17" s="35"/>
      <c r="Z17" s="14"/>
      <c r="AA17" s="14"/>
      <c r="AB17" s="14"/>
      <c r="AC17" s="36"/>
      <c r="AD17" s="36"/>
      <c r="AE17" s="12"/>
      <c r="AF17" s="12"/>
      <c r="AG17" s="70"/>
      <c r="AH17" s="70"/>
      <c r="AI17" s="14" t="s">
        <v>7692</v>
      </c>
    </row>
    <row r="18" spans="1:35" x14ac:dyDescent="0.25">
      <c r="A18" s="14" t="s">
        <v>7716</v>
      </c>
      <c r="B18" s="14">
        <v>13129047</v>
      </c>
      <c r="C18" s="14">
        <v>17.5</v>
      </c>
      <c r="D18" s="14" t="s">
        <v>7709</v>
      </c>
      <c r="E18" s="14">
        <v>1084180</v>
      </c>
      <c r="F18" s="35"/>
      <c r="G18" s="14" t="s">
        <v>5345</v>
      </c>
      <c r="H18" s="70"/>
      <c r="I18" s="14"/>
      <c r="J18" s="14"/>
      <c r="K18" s="14"/>
      <c r="L18" s="14"/>
      <c r="M18" s="14"/>
      <c r="N18" s="14"/>
      <c r="O18" s="14"/>
      <c r="P18" s="14"/>
      <c r="Q18" s="14"/>
      <c r="R18" s="14"/>
      <c r="S18" s="14"/>
      <c r="T18" s="14"/>
      <c r="U18" s="14"/>
      <c r="V18" s="36"/>
      <c r="W18" s="14"/>
      <c r="X18" s="14"/>
      <c r="Y18" s="14"/>
      <c r="Z18" s="14"/>
      <c r="AA18" s="14"/>
      <c r="AB18" s="14"/>
      <c r="AC18" s="36"/>
      <c r="AD18" s="36"/>
      <c r="AE18" s="12"/>
      <c r="AF18" s="12"/>
      <c r="AG18" s="70"/>
      <c r="AH18" s="70"/>
      <c r="AI18" s="14" t="s">
        <v>7692</v>
      </c>
    </row>
    <row r="19" spans="1:35" x14ac:dyDescent="0.25">
      <c r="A19" s="14" t="s">
        <v>7717</v>
      </c>
      <c r="B19" s="14">
        <v>13129043</v>
      </c>
      <c r="C19" s="14">
        <v>17.5</v>
      </c>
      <c r="D19" s="14" t="s">
        <v>7709</v>
      </c>
      <c r="E19" s="14">
        <v>1084180</v>
      </c>
      <c r="F19" s="35"/>
      <c r="G19" s="14" t="s">
        <v>5345</v>
      </c>
      <c r="H19" s="70"/>
      <c r="I19" s="14"/>
      <c r="J19" s="14"/>
      <c r="K19" s="14"/>
      <c r="L19" s="14"/>
      <c r="M19" s="14"/>
      <c r="N19" s="14"/>
      <c r="O19" s="14"/>
      <c r="P19" s="14"/>
      <c r="Q19" s="14"/>
      <c r="R19" s="14"/>
      <c r="S19" s="14"/>
      <c r="T19" s="14"/>
      <c r="U19" s="14"/>
      <c r="V19" s="36"/>
      <c r="W19" s="14"/>
      <c r="X19" s="14"/>
      <c r="Y19" s="35"/>
      <c r="Z19" s="14"/>
      <c r="AA19" s="14"/>
      <c r="AB19" s="14"/>
      <c r="AC19" s="36"/>
      <c r="AD19" s="36"/>
      <c r="AE19" s="12"/>
      <c r="AF19" s="12"/>
      <c r="AG19" s="70"/>
      <c r="AH19" s="70"/>
      <c r="AI19" s="14" t="s">
        <v>7692</v>
      </c>
    </row>
    <row r="20" spans="1:35" x14ac:dyDescent="0.25">
      <c r="A20" s="14" t="s">
        <v>7718</v>
      </c>
      <c r="B20" s="14">
        <v>13129046</v>
      </c>
      <c r="C20" s="14">
        <v>17.5</v>
      </c>
      <c r="D20" s="14" t="s">
        <v>7709</v>
      </c>
      <c r="E20" s="14">
        <v>1084180</v>
      </c>
      <c r="F20" s="35"/>
      <c r="G20" s="14" t="s">
        <v>5345</v>
      </c>
      <c r="H20" s="70"/>
      <c r="I20" s="14"/>
      <c r="J20" s="14"/>
      <c r="K20" s="14"/>
      <c r="L20" s="14"/>
      <c r="M20" s="14"/>
      <c r="N20" s="14"/>
      <c r="O20" s="14"/>
      <c r="P20" s="14"/>
      <c r="Q20" s="14"/>
      <c r="R20" s="14"/>
      <c r="S20" s="14"/>
      <c r="T20" s="14"/>
      <c r="U20" s="14"/>
      <c r="V20" s="36"/>
      <c r="W20" s="14"/>
      <c r="X20" s="14"/>
      <c r="Y20" s="14"/>
      <c r="Z20" s="14"/>
      <c r="AA20" s="14"/>
      <c r="AB20" s="14"/>
      <c r="AC20" s="36"/>
      <c r="AD20" s="36"/>
      <c r="AE20" s="12"/>
      <c r="AF20" s="12"/>
      <c r="AG20" s="70"/>
      <c r="AH20" s="70"/>
      <c r="AI20" s="14" t="s">
        <v>7692</v>
      </c>
    </row>
    <row r="21" spans="1:35" x14ac:dyDescent="0.25">
      <c r="A21" s="14" t="s">
        <v>7719</v>
      </c>
      <c r="B21" s="14">
        <v>13191533</v>
      </c>
      <c r="C21" s="14">
        <v>12.25</v>
      </c>
      <c r="D21" s="14" t="s">
        <v>7720</v>
      </c>
      <c r="E21" s="14">
        <v>870489</v>
      </c>
      <c r="F21" s="35"/>
      <c r="G21" s="14" t="s">
        <v>5345</v>
      </c>
      <c r="H21" s="70"/>
      <c r="I21" s="14"/>
      <c r="J21" s="14"/>
      <c r="K21" s="14"/>
      <c r="L21" s="14"/>
      <c r="M21" s="14"/>
      <c r="N21" s="14"/>
      <c r="O21" s="14"/>
      <c r="P21" s="14"/>
      <c r="Q21" s="14"/>
      <c r="R21" s="14"/>
      <c r="S21" s="14"/>
      <c r="T21" s="14"/>
      <c r="U21" s="14"/>
      <c r="V21" s="36"/>
      <c r="W21" s="14"/>
      <c r="X21" s="14"/>
      <c r="Y21" s="35"/>
      <c r="Z21" s="14"/>
      <c r="AA21" s="14"/>
      <c r="AB21" s="14"/>
      <c r="AC21" s="36"/>
      <c r="AD21" s="36"/>
      <c r="AE21" s="12"/>
      <c r="AF21" s="12"/>
      <c r="AG21" s="70"/>
      <c r="AH21" s="70"/>
      <c r="AI21" s="14" t="s">
        <v>7692</v>
      </c>
    </row>
    <row r="22" spans="1:35" x14ac:dyDescent="0.25">
      <c r="A22" s="14" t="s">
        <v>7721</v>
      </c>
      <c r="B22" s="14">
        <v>13196106</v>
      </c>
      <c r="C22" s="14">
        <v>12.25</v>
      </c>
      <c r="D22" s="14" t="s">
        <v>7722</v>
      </c>
      <c r="E22" s="14">
        <v>1100518</v>
      </c>
      <c r="F22" s="35"/>
      <c r="G22" s="14" t="s">
        <v>5345</v>
      </c>
      <c r="H22" s="70"/>
      <c r="I22" s="14"/>
      <c r="J22" s="14"/>
      <c r="K22" s="14"/>
      <c r="L22" s="14"/>
      <c r="M22" s="14"/>
      <c r="N22" s="14"/>
      <c r="O22" s="14"/>
      <c r="P22" s="14"/>
      <c r="Q22" s="14"/>
      <c r="R22" s="14"/>
      <c r="S22" s="14"/>
      <c r="T22" s="14"/>
      <c r="U22" s="14"/>
      <c r="V22" s="36"/>
      <c r="W22" s="14"/>
      <c r="X22" s="14"/>
      <c r="Y22" s="14"/>
      <c r="Z22" s="14"/>
      <c r="AA22" s="14"/>
      <c r="AB22" s="14"/>
      <c r="AC22" s="36"/>
      <c r="AD22" s="36"/>
      <c r="AE22" s="12"/>
      <c r="AF22" s="12"/>
      <c r="AG22" s="70"/>
      <c r="AH22" s="70"/>
      <c r="AI22" s="14" t="s">
        <v>7692</v>
      </c>
    </row>
    <row r="23" spans="1:35" x14ac:dyDescent="0.25">
      <c r="A23" s="14" t="s">
        <v>7723</v>
      </c>
      <c r="B23" s="14">
        <v>13196098</v>
      </c>
      <c r="C23" s="14">
        <v>12.25</v>
      </c>
      <c r="D23" s="14" t="s">
        <v>7722</v>
      </c>
      <c r="E23" s="14">
        <v>1100518</v>
      </c>
      <c r="F23" s="35"/>
      <c r="G23" s="14" t="s">
        <v>5345</v>
      </c>
      <c r="H23" s="70"/>
      <c r="I23" s="14"/>
      <c r="J23" s="14"/>
      <c r="K23" s="14"/>
      <c r="L23" s="14"/>
      <c r="M23" s="14"/>
      <c r="N23" s="14"/>
      <c r="O23" s="14"/>
      <c r="P23" s="14"/>
      <c r="Q23" s="14"/>
      <c r="R23" s="14"/>
      <c r="S23" s="14"/>
      <c r="T23" s="14"/>
      <c r="U23" s="14"/>
      <c r="V23" s="36"/>
      <c r="W23" s="14"/>
      <c r="X23" s="14"/>
      <c r="Y23" s="35"/>
      <c r="Z23" s="14"/>
      <c r="AA23" s="14"/>
      <c r="AB23" s="14"/>
      <c r="AC23" s="36"/>
      <c r="AD23" s="36"/>
      <c r="AE23" s="12"/>
      <c r="AF23" s="12"/>
      <c r="AG23" s="70"/>
      <c r="AH23" s="70"/>
      <c r="AI23" s="14" t="s">
        <v>7692</v>
      </c>
    </row>
    <row r="24" spans="1:35" x14ac:dyDescent="0.25">
      <c r="A24" s="14" t="s">
        <v>7724</v>
      </c>
      <c r="B24" s="14">
        <v>13161684</v>
      </c>
      <c r="C24" s="14">
        <v>12.25</v>
      </c>
      <c r="D24" s="14" t="s">
        <v>7725</v>
      </c>
      <c r="E24" s="14">
        <v>1090676</v>
      </c>
      <c r="F24" s="35"/>
      <c r="G24" s="14" t="s">
        <v>5345</v>
      </c>
      <c r="H24" s="70"/>
      <c r="I24" s="14"/>
      <c r="J24" s="14"/>
      <c r="K24" s="14"/>
      <c r="L24" s="14"/>
      <c r="M24" s="14"/>
      <c r="N24" s="14"/>
      <c r="O24" s="14"/>
      <c r="P24" s="14"/>
      <c r="Q24" s="14"/>
      <c r="R24" s="14"/>
      <c r="S24" s="14"/>
      <c r="T24" s="14"/>
      <c r="U24" s="14"/>
      <c r="V24" s="36"/>
      <c r="W24" s="14"/>
      <c r="X24" s="14"/>
      <c r="Y24" s="14"/>
      <c r="Z24" s="14"/>
      <c r="AA24" s="14"/>
      <c r="AB24" s="14"/>
      <c r="AC24" s="36"/>
      <c r="AD24" s="36"/>
      <c r="AE24" s="12"/>
      <c r="AF24" s="12"/>
      <c r="AG24" s="70"/>
      <c r="AH24" s="70"/>
      <c r="AI24" s="14" t="s">
        <v>7692</v>
      </c>
    </row>
    <row r="25" spans="1:35" x14ac:dyDescent="0.25">
      <c r="A25" s="14" t="s">
        <v>7726</v>
      </c>
      <c r="B25" s="14">
        <v>13262030</v>
      </c>
      <c r="C25" s="14">
        <v>12.25</v>
      </c>
      <c r="D25" s="14" t="s">
        <v>7725</v>
      </c>
      <c r="E25" s="14">
        <v>1090676</v>
      </c>
      <c r="F25" s="35"/>
      <c r="G25" s="14" t="s">
        <v>5345</v>
      </c>
      <c r="H25" s="70"/>
      <c r="I25" s="14"/>
      <c r="J25" s="14"/>
      <c r="K25" s="14"/>
      <c r="L25" s="14"/>
      <c r="M25" s="14"/>
      <c r="N25" s="14"/>
      <c r="O25" s="14"/>
      <c r="P25" s="14"/>
      <c r="Q25" s="14"/>
      <c r="R25" s="14"/>
      <c r="S25" s="14"/>
      <c r="T25" s="14"/>
      <c r="U25" s="14"/>
      <c r="V25" s="36"/>
      <c r="W25" s="14"/>
      <c r="X25" s="14"/>
      <c r="Y25" s="35"/>
      <c r="Z25" s="14"/>
      <c r="AA25" s="14"/>
      <c r="AB25" s="14"/>
      <c r="AC25" s="36"/>
      <c r="AD25" s="36"/>
      <c r="AE25" s="12"/>
      <c r="AF25" s="12"/>
      <c r="AG25" s="70"/>
      <c r="AH25" s="70"/>
      <c r="AI25" s="14" t="s">
        <v>7692</v>
      </c>
    </row>
    <row r="26" spans="1:35" x14ac:dyDescent="0.25">
      <c r="A26" s="14" t="s">
        <v>7727</v>
      </c>
      <c r="B26" s="14">
        <v>13196095</v>
      </c>
      <c r="C26" s="14">
        <v>8.5</v>
      </c>
      <c r="D26" s="14" t="s">
        <v>7728</v>
      </c>
      <c r="E26" s="14">
        <v>1088287</v>
      </c>
      <c r="F26" s="35"/>
      <c r="G26" s="14" t="s">
        <v>5345</v>
      </c>
      <c r="H26" s="70"/>
      <c r="I26" s="14"/>
      <c r="J26" s="14"/>
      <c r="K26" s="14"/>
      <c r="L26" s="14"/>
      <c r="M26" s="14"/>
      <c r="N26" s="14"/>
      <c r="O26" s="14"/>
      <c r="P26" s="14"/>
      <c r="Q26" s="14"/>
      <c r="R26" s="14"/>
      <c r="S26" s="14"/>
      <c r="T26" s="14"/>
      <c r="U26" s="14"/>
      <c r="V26" s="36"/>
      <c r="W26" s="14"/>
      <c r="X26" s="14"/>
      <c r="Y26" s="14"/>
      <c r="Z26" s="14"/>
      <c r="AA26" s="14"/>
      <c r="AB26" s="14"/>
      <c r="AC26" s="36"/>
      <c r="AD26" s="36"/>
      <c r="AE26" s="12"/>
      <c r="AF26" s="12"/>
      <c r="AG26" s="70"/>
      <c r="AH26" s="70"/>
      <c r="AI26" s="14" t="s">
        <v>7692</v>
      </c>
    </row>
    <row r="27" spans="1:35" x14ac:dyDescent="0.25">
      <c r="A27" s="14" t="s">
        <v>7729</v>
      </c>
      <c r="B27" s="14">
        <v>12994853</v>
      </c>
      <c r="C27" s="14">
        <v>8.5</v>
      </c>
      <c r="D27" s="14" t="s">
        <v>7730</v>
      </c>
      <c r="E27" s="14">
        <v>905235</v>
      </c>
      <c r="F27" s="35"/>
      <c r="G27" s="14" t="s">
        <v>5345</v>
      </c>
      <c r="H27" s="70"/>
      <c r="I27" s="14"/>
      <c r="J27" s="14"/>
      <c r="K27" s="14"/>
      <c r="L27" s="14"/>
      <c r="M27" s="14"/>
      <c r="N27" s="14"/>
      <c r="O27" s="14"/>
      <c r="P27" s="14"/>
      <c r="Q27" s="14"/>
      <c r="R27" s="14"/>
      <c r="S27" s="14"/>
      <c r="T27" s="14"/>
      <c r="U27" s="14"/>
      <c r="V27" s="36"/>
      <c r="W27" s="14"/>
      <c r="X27" s="14"/>
      <c r="Y27" s="35"/>
      <c r="Z27" s="14"/>
      <c r="AA27" s="14"/>
      <c r="AB27" s="14"/>
      <c r="AC27" s="36"/>
      <c r="AD27" s="36"/>
      <c r="AE27" s="12"/>
      <c r="AF27" s="12"/>
      <c r="AG27" s="70"/>
      <c r="AH27" s="70"/>
      <c r="AI27" s="14" t="s">
        <v>7692</v>
      </c>
    </row>
    <row r="28" spans="1:35" x14ac:dyDescent="0.25">
      <c r="A28" s="14" t="s">
        <v>7731</v>
      </c>
      <c r="B28" s="14">
        <v>13188517</v>
      </c>
      <c r="C28" s="14">
        <v>8.5</v>
      </c>
      <c r="D28" s="14" t="s">
        <v>7730</v>
      </c>
      <c r="E28" s="14">
        <v>1068137</v>
      </c>
      <c r="F28" s="35"/>
      <c r="G28" s="14" t="s">
        <v>5345</v>
      </c>
      <c r="H28" s="70"/>
      <c r="I28" s="14"/>
      <c r="J28" s="14"/>
      <c r="K28" s="14"/>
      <c r="L28" s="14"/>
      <c r="M28" s="14"/>
      <c r="N28" s="14"/>
      <c r="O28" s="14"/>
      <c r="P28" s="14"/>
      <c r="Q28" s="14"/>
      <c r="R28" s="14"/>
      <c r="S28" s="14"/>
      <c r="T28" s="14"/>
      <c r="U28" s="14"/>
      <c r="V28" s="36"/>
      <c r="W28" s="14"/>
      <c r="X28" s="14"/>
      <c r="Y28" s="14"/>
      <c r="Z28" s="14"/>
      <c r="AA28" s="14"/>
      <c r="AB28" s="14"/>
      <c r="AC28" s="36"/>
      <c r="AD28" s="36"/>
      <c r="AE28" s="12"/>
      <c r="AF28" s="12"/>
      <c r="AG28" s="70"/>
      <c r="AH28" s="70"/>
      <c r="AI28" s="14" t="s">
        <v>7692</v>
      </c>
    </row>
    <row r="29" spans="1:35" x14ac:dyDescent="0.25">
      <c r="A29" s="14" t="s">
        <v>7732</v>
      </c>
      <c r="B29" s="14">
        <v>12914065</v>
      </c>
      <c r="C29" s="14">
        <v>8.5</v>
      </c>
      <c r="D29" s="14" t="s">
        <v>7730</v>
      </c>
      <c r="E29" s="14">
        <v>1038108</v>
      </c>
      <c r="F29" s="35"/>
      <c r="G29" s="14" t="s">
        <v>5345</v>
      </c>
      <c r="H29" s="70"/>
      <c r="I29" s="14"/>
      <c r="J29" s="14"/>
      <c r="K29" s="14"/>
      <c r="L29" s="14"/>
      <c r="M29" s="14"/>
      <c r="N29" s="14"/>
      <c r="O29" s="14"/>
      <c r="P29" s="14"/>
      <c r="Q29" s="14"/>
      <c r="R29" s="14"/>
      <c r="S29" s="14"/>
      <c r="T29" s="14"/>
      <c r="U29" s="14"/>
      <c r="V29" s="36"/>
      <c r="W29" s="14"/>
      <c r="X29" s="14"/>
      <c r="Y29" s="35"/>
      <c r="Z29" s="14"/>
      <c r="AA29" s="14"/>
      <c r="AB29" s="14"/>
      <c r="AC29" s="36"/>
      <c r="AD29" s="36"/>
      <c r="AE29" s="12"/>
      <c r="AF29" s="12"/>
      <c r="AG29" s="70"/>
      <c r="AH29" s="70"/>
      <c r="AI29" s="14" t="s">
        <v>7692</v>
      </c>
    </row>
    <row r="30" spans="1:35" x14ac:dyDescent="0.25">
      <c r="A30" s="14" t="s">
        <v>7733</v>
      </c>
      <c r="B30" s="14">
        <v>12765613</v>
      </c>
      <c r="C30" s="14">
        <v>8.5</v>
      </c>
      <c r="D30" s="14" t="s">
        <v>7734</v>
      </c>
      <c r="E30" s="14">
        <v>983003</v>
      </c>
      <c r="F30" s="35"/>
      <c r="G30" s="14" t="s">
        <v>5345</v>
      </c>
      <c r="H30" s="70"/>
      <c r="I30" s="14"/>
      <c r="J30" s="14"/>
      <c r="K30" s="14"/>
      <c r="L30" s="14"/>
      <c r="M30" s="14"/>
      <c r="N30" s="14"/>
      <c r="O30" s="14"/>
      <c r="P30" s="14"/>
      <c r="Q30" s="14"/>
      <c r="R30" s="14"/>
      <c r="S30" s="14"/>
      <c r="T30" s="14"/>
      <c r="U30" s="14"/>
      <c r="V30" s="36"/>
      <c r="W30" s="14"/>
      <c r="X30" s="14"/>
      <c r="Y30" s="14"/>
      <c r="Z30" s="14"/>
      <c r="AA30" s="14"/>
      <c r="AB30" s="14"/>
      <c r="AC30" s="36"/>
      <c r="AD30" s="36"/>
      <c r="AE30" s="12"/>
      <c r="AF30" s="12"/>
      <c r="AG30" s="70"/>
      <c r="AH30" s="70"/>
      <c r="AI30" s="14" t="s">
        <v>7692</v>
      </c>
    </row>
    <row r="31" spans="1:35" x14ac:dyDescent="0.25">
      <c r="A31" s="14" t="s">
        <v>7735</v>
      </c>
      <c r="B31" s="14" t="s">
        <v>309</v>
      </c>
      <c r="C31" s="14" t="s">
        <v>54</v>
      </c>
      <c r="D31" s="14" t="s">
        <v>243</v>
      </c>
      <c r="E31" s="14">
        <v>1056359</v>
      </c>
      <c r="F31" s="35">
        <v>43527</v>
      </c>
      <c r="G31" s="14" t="s">
        <v>5345</v>
      </c>
      <c r="H31" s="70"/>
      <c r="I31" s="14"/>
      <c r="J31" s="14"/>
      <c r="K31" s="14"/>
      <c r="L31" s="14"/>
      <c r="M31" s="14"/>
      <c r="N31" s="14"/>
      <c r="O31" s="14"/>
      <c r="P31" s="14"/>
      <c r="Q31" s="14"/>
      <c r="R31" s="14"/>
      <c r="S31" s="14"/>
      <c r="T31" s="14"/>
      <c r="U31" s="14"/>
      <c r="V31" s="36"/>
      <c r="W31" s="14" t="s">
        <v>7736</v>
      </c>
      <c r="X31" s="14"/>
      <c r="Y31" s="35"/>
      <c r="Z31" s="14"/>
      <c r="AA31" s="14"/>
      <c r="AB31" s="14"/>
      <c r="AC31" s="36"/>
      <c r="AD31" s="36"/>
      <c r="AE31" s="12"/>
      <c r="AF31" s="12"/>
      <c r="AG31" s="70"/>
      <c r="AH31" s="70"/>
      <c r="AI31" s="14"/>
    </row>
    <row r="32" spans="1:35" x14ac:dyDescent="0.25">
      <c r="A32" s="14" t="s">
        <v>7737</v>
      </c>
      <c r="B32" s="14" t="s">
        <v>339</v>
      </c>
      <c r="C32" s="14" t="s">
        <v>54</v>
      </c>
      <c r="D32" s="14" t="s">
        <v>243</v>
      </c>
      <c r="E32" s="14">
        <v>1056359</v>
      </c>
      <c r="F32" s="35">
        <v>43544</v>
      </c>
      <c r="G32" s="14" t="s">
        <v>5345</v>
      </c>
      <c r="H32" s="70"/>
      <c r="I32" s="14"/>
      <c r="J32" s="14"/>
      <c r="K32" s="14"/>
      <c r="L32" s="14"/>
      <c r="M32" s="14"/>
      <c r="N32" s="14"/>
      <c r="O32" s="14"/>
      <c r="P32" s="14"/>
      <c r="Q32" s="14"/>
      <c r="R32" s="14"/>
      <c r="S32" s="14"/>
      <c r="T32" s="14"/>
      <c r="U32" s="14"/>
      <c r="V32" s="36"/>
      <c r="W32" s="14" t="s">
        <v>7738</v>
      </c>
      <c r="X32" s="14"/>
      <c r="Y32" s="14"/>
      <c r="Z32" s="14"/>
      <c r="AA32" s="14"/>
      <c r="AB32" s="14"/>
      <c r="AC32" s="36"/>
      <c r="AD32" s="36"/>
      <c r="AE32" s="12"/>
      <c r="AF32" s="12"/>
      <c r="AG32" s="70"/>
      <c r="AH32" s="70"/>
      <c r="AI32" s="14"/>
    </row>
    <row r="33" spans="1:35" x14ac:dyDescent="0.25">
      <c r="A33" s="14" t="s">
        <v>7739</v>
      </c>
      <c r="B33" s="14">
        <v>11925829</v>
      </c>
      <c r="C33" s="14" t="s">
        <v>7740</v>
      </c>
      <c r="D33" s="14" t="s">
        <v>7741</v>
      </c>
      <c r="E33" s="14">
        <v>616958</v>
      </c>
      <c r="F33" s="35">
        <v>44319</v>
      </c>
      <c r="G33" s="14" t="s">
        <v>5345</v>
      </c>
      <c r="H33" s="70"/>
      <c r="I33" s="14"/>
      <c r="J33" s="14"/>
      <c r="K33" s="14"/>
      <c r="L33" s="14"/>
      <c r="M33" s="14"/>
      <c r="N33" s="14"/>
      <c r="O33" s="14"/>
      <c r="P33" s="14"/>
      <c r="Q33" s="14"/>
      <c r="R33" s="14"/>
      <c r="S33" s="14"/>
      <c r="T33" s="14"/>
      <c r="U33" s="14"/>
      <c r="V33" s="36"/>
      <c r="W33" s="14" t="s">
        <v>7742</v>
      </c>
      <c r="X33" s="14"/>
      <c r="Y33" s="35"/>
      <c r="Z33" s="14"/>
      <c r="AA33" s="14"/>
      <c r="AB33" s="14"/>
      <c r="AC33" s="36"/>
      <c r="AD33" s="36"/>
      <c r="AE33" s="12"/>
      <c r="AF33" s="12"/>
      <c r="AG33" s="70"/>
      <c r="AH33" s="70"/>
      <c r="AI33" s="14" t="s">
        <v>7743</v>
      </c>
    </row>
    <row r="34" spans="1:35" x14ac:dyDescent="0.25">
      <c r="A34" s="14" t="s">
        <v>7744</v>
      </c>
      <c r="B34" s="14">
        <v>12208540</v>
      </c>
      <c r="C34" s="14" t="s">
        <v>7740</v>
      </c>
      <c r="D34" s="14" t="s">
        <v>7472</v>
      </c>
      <c r="E34" s="14">
        <v>657759</v>
      </c>
      <c r="F34" s="35">
        <v>44336</v>
      </c>
      <c r="G34" s="14" t="s">
        <v>5345</v>
      </c>
      <c r="H34" s="70"/>
      <c r="I34" s="14"/>
      <c r="J34" s="14"/>
      <c r="K34" s="14"/>
      <c r="L34" s="14"/>
      <c r="M34" s="14"/>
      <c r="N34" s="14"/>
      <c r="O34" s="14"/>
      <c r="P34" s="14"/>
      <c r="Q34" s="14"/>
      <c r="R34" s="14"/>
      <c r="S34" s="14"/>
      <c r="T34" s="14"/>
      <c r="U34" s="14"/>
      <c r="V34" s="36" t="s">
        <v>7539</v>
      </c>
      <c r="W34" s="14">
        <v>2200</v>
      </c>
      <c r="X34" s="14"/>
      <c r="Y34" s="14"/>
      <c r="Z34" s="14"/>
      <c r="AA34" s="14"/>
      <c r="AB34" s="14"/>
      <c r="AC34" s="36"/>
      <c r="AD34" s="36"/>
      <c r="AE34" s="12"/>
      <c r="AF34" s="12"/>
      <c r="AG34" s="70"/>
      <c r="AH34" s="70"/>
      <c r="AI34" s="14" t="s">
        <v>7743</v>
      </c>
    </row>
    <row r="35" spans="1:35" x14ac:dyDescent="0.25">
      <c r="A35" s="14" t="s">
        <v>7745</v>
      </c>
      <c r="B35" s="14">
        <v>12533664</v>
      </c>
      <c r="C35" s="14" t="s">
        <v>7740</v>
      </c>
      <c r="D35" s="14" t="s">
        <v>7472</v>
      </c>
      <c r="E35" s="14">
        <v>792414</v>
      </c>
      <c r="F35" s="35">
        <v>44336</v>
      </c>
      <c r="G35" s="14" t="s">
        <v>5345</v>
      </c>
      <c r="H35" s="70"/>
      <c r="I35" s="14"/>
      <c r="J35" s="14"/>
      <c r="K35" s="14"/>
      <c r="L35" s="14"/>
      <c r="M35" s="14"/>
      <c r="N35" s="14"/>
      <c r="O35" s="14"/>
      <c r="P35" s="14"/>
      <c r="Q35" s="14"/>
      <c r="R35" s="14"/>
      <c r="S35" s="14"/>
      <c r="T35" s="14"/>
      <c r="U35" s="14"/>
      <c r="V35" s="36" t="s">
        <v>7539</v>
      </c>
      <c r="W35" s="14">
        <v>2200</v>
      </c>
      <c r="X35" s="14"/>
      <c r="Y35" s="35"/>
      <c r="Z35" s="14"/>
      <c r="AA35" s="14"/>
      <c r="AB35" s="14"/>
      <c r="AC35" s="36"/>
      <c r="AD35" s="36"/>
      <c r="AE35" s="12"/>
      <c r="AF35" s="12"/>
      <c r="AG35" s="70"/>
      <c r="AH35" s="70"/>
      <c r="AI35" s="14" t="s">
        <v>7743</v>
      </c>
    </row>
    <row r="36" spans="1:35" x14ac:dyDescent="0.25">
      <c r="A36" s="14" t="s">
        <v>7746</v>
      </c>
      <c r="B36" s="14">
        <v>13432827</v>
      </c>
      <c r="C36" s="14" t="s">
        <v>6160</v>
      </c>
      <c r="D36" s="14" t="s">
        <v>7747</v>
      </c>
      <c r="E36" s="14">
        <v>1058851</v>
      </c>
      <c r="F36" s="35">
        <v>44342</v>
      </c>
      <c r="G36" s="14" t="s">
        <v>5345</v>
      </c>
      <c r="H36" s="70"/>
      <c r="I36" s="14"/>
      <c r="J36" s="14"/>
      <c r="K36" s="14"/>
      <c r="L36" s="14"/>
      <c r="M36" s="14"/>
      <c r="N36" s="14"/>
      <c r="O36" s="14"/>
      <c r="P36" s="14"/>
      <c r="Q36" s="14"/>
      <c r="R36" s="14"/>
      <c r="S36" s="14"/>
      <c r="T36" s="14"/>
      <c r="U36" s="14"/>
      <c r="V36" s="36" t="s">
        <v>7539</v>
      </c>
      <c r="W36" s="14"/>
      <c r="X36" s="14"/>
      <c r="Y36" s="14"/>
      <c r="Z36" s="14"/>
      <c r="AA36" s="14"/>
      <c r="AB36" s="14"/>
      <c r="AC36" s="36"/>
      <c r="AD36" s="36"/>
      <c r="AE36" s="12"/>
      <c r="AF36" s="12"/>
      <c r="AG36" s="70"/>
      <c r="AH36" s="70"/>
      <c r="AI36" s="14" t="s">
        <v>7704</v>
      </c>
    </row>
    <row r="37" spans="1:35" x14ac:dyDescent="0.25">
      <c r="A37" s="14" t="s">
        <v>7748</v>
      </c>
      <c r="B37" s="14">
        <v>13460788</v>
      </c>
      <c r="C37" s="14" t="s">
        <v>6160</v>
      </c>
      <c r="D37" s="14" t="s">
        <v>7747</v>
      </c>
      <c r="E37" s="14">
        <v>1058851</v>
      </c>
      <c r="F37" s="35">
        <v>44342</v>
      </c>
      <c r="G37" s="14" t="s">
        <v>5345</v>
      </c>
      <c r="H37" s="70"/>
      <c r="I37" s="14"/>
      <c r="J37" s="14"/>
      <c r="K37" s="14"/>
      <c r="L37" s="14"/>
      <c r="M37" s="14"/>
      <c r="N37" s="14"/>
      <c r="O37" s="14"/>
      <c r="P37" s="14"/>
      <c r="Q37" s="14"/>
      <c r="R37" s="14"/>
      <c r="S37" s="14"/>
      <c r="T37" s="14"/>
      <c r="U37" s="14"/>
      <c r="V37" s="36" t="s">
        <v>7539</v>
      </c>
      <c r="W37" s="14"/>
      <c r="X37" s="14"/>
      <c r="Y37" s="35"/>
      <c r="Z37" s="14"/>
      <c r="AA37" s="14"/>
      <c r="AB37" s="14"/>
      <c r="AC37" s="36"/>
      <c r="AD37" s="36"/>
      <c r="AE37" s="12"/>
      <c r="AF37" s="12"/>
      <c r="AG37" s="70"/>
      <c r="AH37" s="70"/>
      <c r="AI37" s="14" t="s">
        <v>7704</v>
      </c>
    </row>
    <row r="38" spans="1:35" x14ac:dyDescent="0.25">
      <c r="A38" s="14" t="s">
        <v>7749</v>
      </c>
      <c r="B38" s="14">
        <v>11925830</v>
      </c>
      <c r="C38" s="14" t="s">
        <v>7750</v>
      </c>
      <c r="D38" s="14" t="s">
        <v>7751</v>
      </c>
      <c r="E38" s="14">
        <v>616958</v>
      </c>
      <c r="F38" s="35">
        <v>44346</v>
      </c>
      <c r="G38" s="14" t="s">
        <v>5345</v>
      </c>
      <c r="H38" s="70"/>
      <c r="I38" s="14"/>
      <c r="J38" s="14"/>
      <c r="K38" s="14"/>
      <c r="L38" s="14"/>
      <c r="M38" s="14"/>
      <c r="N38" s="14"/>
      <c r="O38" s="14"/>
      <c r="P38" s="14"/>
      <c r="Q38" s="14"/>
      <c r="R38" s="14"/>
      <c r="S38" s="14"/>
      <c r="T38" s="14"/>
      <c r="U38" s="14"/>
      <c r="V38" s="42">
        <v>44360</v>
      </c>
      <c r="W38" s="14"/>
      <c r="X38" s="14"/>
      <c r="Y38" s="14"/>
      <c r="Z38" s="14"/>
      <c r="AA38" s="14"/>
      <c r="AB38" s="14"/>
      <c r="AC38" s="36"/>
      <c r="AD38" s="36"/>
      <c r="AE38" s="12"/>
      <c r="AF38" s="12"/>
      <c r="AG38" s="70"/>
      <c r="AH38" s="70"/>
      <c r="AI38" s="14" t="s">
        <v>7743</v>
      </c>
    </row>
    <row r="39" spans="1:35" x14ac:dyDescent="0.25">
      <c r="A39" s="14" t="s">
        <v>7752</v>
      </c>
      <c r="B39" s="14">
        <v>13594963</v>
      </c>
      <c r="C39" s="14" t="s">
        <v>7753</v>
      </c>
      <c r="D39" s="14" t="s">
        <v>7754</v>
      </c>
      <c r="E39" s="14">
        <v>1176225</v>
      </c>
      <c r="F39" s="35">
        <v>44741</v>
      </c>
      <c r="G39" s="14" t="s">
        <v>5345</v>
      </c>
      <c r="H39" s="70"/>
      <c r="I39" s="14"/>
      <c r="J39" s="14"/>
      <c r="K39" s="14"/>
      <c r="L39" s="14"/>
      <c r="M39" s="14"/>
      <c r="N39" s="14"/>
      <c r="O39" s="14"/>
      <c r="P39" s="14"/>
      <c r="Q39" s="14"/>
      <c r="R39" s="14"/>
      <c r="S39" s="14"/>
      <c r="T39" s="14"/>
      <c r="U39" s="14"/>
      <c r="V39" s="42">
        <v>44749</v>
      </c>
      <c r="W39" s="14"/>
      <c r="X39" s="14"/>
      <c r="Y39" s="35"/>
      <c r="Z39" s="14"/>
      <c r="AA39" s="14"/>
      <c r="AB39" s="14" t="s">
        <v>7755</v>
      </c>
      <c r="AC39" s="36" t="s">
        <v>7756</v>
      </c>
      <c r="AD39" s="36">
        <v>12230</v>
      </c>
      <c r="AE39" s="12"/>
      <c r="AF39" s="12"/>
      <c r="AG39" s="70"/>
      <c r="AH39" s="70"/>
      <c r="AI39" s="14" t="s">
        <v>7743</v>
      </c>
    </row>
    <row r="40" spans="1:35" x14ac:dyDescent="0.25">
      <c r="A40" s="14" t="s">
        <v>7757</v>
      </c>
      <c r="B40" s="14">
        <v>13594964</v>
      </c>
      <c r="C40" s="14" t="s">
        <v>7753</v>
      </c>
      <c r="D40" s="14" t="s">
        <v>7754</v>
      </c>
      <c r="E40" s="14">
        <v>1176225</v>
      </c>
      <c r="F40" s="35">
        <v>44741</v>
      </c>
      <c r="G40" s="14" t="s">
        <v>5345</v>
      </c>
      <c r="H40" s="70"/>
      <c r="I40" s="14"/>
      <c r="J40" s="14"/>
      <c r="K40" s="14"/>
      <c r="L40" s="14"/>
      <c r="M40" s="14"/>
      <c r="N40" s="14"/>
      <c r="O40" s="14"/>
      <c r="P40" s="14"/>
      <c r="Q40" s="14"/>
      <c r="R40" s="14"/>
      <c r="S40" s="14"/>
      <c r="T40" s="14"/>
      <c r="U40" s="14"/>
      <c r="V40" s="42">
        <v>44749</v>
      </c>
      <c r="W40" s="14"/>
      <c r="X40" s="14"/>
      <c r="Y40" s="14"/>
      <c r="Z40" s="14"/>
      <c r="AA40" s="14"/>
      <c r="AB40" s="14" t="s">
        <v>7758</v>
      </c>
      <c r="AC40" s="36" t="s">
        <v>7759</v>
      </c>
      <c r="AD40" s="36">
        <v>12231</v>
      </c>
      <c r="AE40" s="12"/>
      <c r="AF40" s="12"/>
      <c r="AG40" s="70"/>
      <c r="AH40" s="70"/>
      <c r="AI40" s="14" t="s">
        <v>7743</v>
      </c>
    </row>
    <row r="41" spans="1:35" x14ac:dyDescent="0.25">
      <c r="A41" s="14" t="s">
        <v>7760</v>
      </c>
      <c r="B41" s="14">
        <v>13423375</v>
      </c>
      <c r="C41" s="14" t="s">
        <v>7753</v>
      </c>
      <c r="D41" s="14" t="s">
        <v>7761</v>
      </c>
      <c r="E41" s="14">
        <v>1137408</v>
      </c>
      <c r="F41" s="35">
        <v>44760</v>
      </c>
      <c r="G41" s="14" t="s">
        <v>5345</v>
      </c>
      <c r="H41" s="70"/>
      <c r="I41" s="14"/>
      <c r="J41" s="14"/>
      <c r="K41" s="14"/>
      <c r="L41" s="14"/>
      <c r="M41" s="14"/>
      <c r="N41" s="14"/>
      <c r="O41" s="14"/>
      <c r="P41" s="14"/>
      <c r="Q41" s="14"/>
      <c r="R41" s="14"/>
      <c r="S41" s="14"/>
      <c r="T41" s="14"/>
      <c r="U41" s="14"/>
      <c r="V41" s="42">
        <v>44771</v>
      </c>
      <c r="W41" s="14"/>
      <c r="X41" s="14"/>
      <c r="Y41" s="35"/>
      <c r="Z41" s="14"/>
      <c r="AA41" s="14"/>
      <c r="AB41" s="14" t="s">
        <v>7762</v>
      </c>
      <c r="AC41" s="36" t="s">
        <v>7763</v>
      </c>
      <c r="AD41" s="36">
        <v>12234</v>
      </c>
      <c r="AE41" s="12"/>
      <c r="AF41" s="12"/>
      <c r="AG41" s="70"/>
      <c r="AH41" s="70"/>
      <c r="AI41" s="14" t="s">
        <v>7764</v>
      </c>
    </row>
    <row r="42" spans="1:35" x14ac:dyDescent="0.25">
      <c r="A42" s="14" t="s">
        <v>7765</v>
      </c>
      <c r="B42" s="14" t="s">
        <v>7766</v>
      </c>
      <c r="C42" s="14" t="s">
        <v>7753</v>
      </c>
      <c r="D42" s="14" t="s">
        <v>7754</v>
      </c>
      <c r="E42" s="14">
        <v>1176225</v>
      </c>
      <c r="F42" s="35">
        <v>44837</v>
      </c>
      <c r="G42" s="14" t="s">
        <v>5345</v>
      </c>
      <c r="H42" s="70"/>
      <c r="I42" s="14"/>
      <c r="J42" s="14"/>
      <c r="K42" s="14"/>
      <c r="L42" s="14"/>
      <c r="M42" s="14"/>
      <c r="N42" s="14"/>
      <c r="O42" s="14"/>
      <c r="P42" s="14"/>
      <c r="Q42" s="14"/>
      <c r="R42" s="14"/>
      <c r="S42" s="14"/>
      <c r="T42" s="14"/>
      <c r="U42" s="14"/>
      <c r="V42" s="71">
        <v>44868</v>
      </c>
      <c r="W42" s="14" t="s">
        <v>32</v>
      </c>
      <c r="X42" s="14"/>
      <c r="Y42" s="14"/>
      <c r="Z42" s="14"/>
      <c r="AA42" s="14"/>
      <c r="AB42" s="14" t="s">
        <v>7767</v>
      </c>
      <c r="AC42" s="36" t="s">
        <v>7768</v>
      </c>
      <c r="AD42" s="36">
        <v>12656</v>
      </c>
      <c r="AE42" s="12"/>
      <c r="AF42" s="12"/>
      <c r="AG42" s="70"/>
      <c r="AH42" s="70"/>
      <c r="AI42" s="14" t="s">
        <v>7743</v>
      </c>
    </row>
    <row r="43" spans="1:35" x14ac:dyDescent="0.25">
      <c r="A43" s="14" t="s">
        <v>7769</v>
      </c>
      <c r="B43" s="14">
        <v>13767364</v>
      </c>
      <c r="C43" s="14">
        <v>22</v>
      </c>
      <c r="D43" s="14" t="s">
        <v>7770</v>
      </c>
      <c r="E43" s="14">
        <v>1219765</v>
      </c>
      <c r="F43" s="35">
        <v>44861</v>
      </c>
      <c r="G43" s="14" t="s">
        <v>5345</v>
      </c>
      <c r="H43" s="70"/>
      <c r="I43" s="14"/>
      <c r="J43" s="14"/>
      <c r="K43" s="14"/>
      <c r="L43" s="14"/>
      <c r="M43" s="14"/>
      <c r="N43" s="14"/>
      <c r="O43" s="14"/>
      <c r="P43" s="14"/>
      <c r="Q43" s="14"/>
      <c r="R43" s="14"/>
      <c r="S43" s="14"/>
      <c r="T43" s="14"/>
      <c r="U43" s="14"/>
      <c r="V43" s="71">
        <v>44866</v>
      </c>
      <c r="W43" s="14" t="s">
        <v>32</v>
      </c>
      <c r="X43" s="14"/>
      <c r="Y43" s="35"/>
      <c r="Z43" s="14"/>
      <c r="AA43" s="14"/>
      <c r="AB43" s="14" t="s">
        <v>7771</v>
      </c>
      <c r="AC43" s="36" t="s">
        <v>7772</v>
      </c>
      <c r="AD43" s="36">
        <v>12659</v>
      </c>
      <c r="AE43" s="12"/>
      <c r="AF43" s="12"/>
      <c r="AG43" s="70"/>
      <c r="AH43" s="70"/>
      <c r="AI43" s="14" t="s">
        <v>7704</v>
      </c>
    </row>
    <row r="44" spans="1:35" x14ac:dyDescent="0.25">
      <c r="A44" s="14" t="s">
        <v>7773</v>
      </c>
      <c r="B44" s="14">
        <v>13594963</v>
      </c>
      <c r="C44" s="14" t="s">
        <v>7753</v>
      </c>
      <c r="D44" s="14" t="s">
        <v>7754</v>
      </c>
      <c r="E44" s="14">
        <v>1176225</v>
      </c>
      <c r="F44" s="35">
        <v>44994</v>
      </c>
      <c r="G44" s="14" t="s">
        <v>5345</v>
      </c>
      <c r="H44" s="70"/>
      <c r="I44" s="14"/>
      <c r="J44" s="14"/>
      <c r="K44" s="14"/>
      <c r="L44" s="14"/>
      <c r="M44" s="14"/>
      <c r="N44" s="14"/>
      <c r="O44" s="14"/>
      <c r="P44" s="14"/>
      <c r="Q44" s="14"/>
      <c r="R44" s="14"/>
      <c r="S44" s="14"/>
      <c r="T44" s="14"/>
      <c r="U44" s="14"/>
      <c r="V44" s="42">
        <v>45007</v>
      </c>
      <c r="W44" s="14"/>
      <c r="X44" s="14"/>
      <c r="Y44" s="14"/>
      <c r="Z44" s="14"/>
      <c r="AA44" s="14"/>
      <c r="AB44" s="14" t="s">
        <v>7774</v>
      </c>
      <c r="AC44" s="36" t="s">
        <v>7775</v>
      </c>
      <c r="AD44" s="36">
        <v>13282</v>
      </c>
      <c r="AE44" s="12"/>
      <c r="AF44" s="12"/>
      <c r="AG44" s="70"/>
      <c r="AH44" s="70"/>
      <c r="AI44" s="14" t="s">
        <v>7743</v>
      </c>
    </row>
    <row r="45" spans="1:35" x14ac:dyDescent="0.25">
      <c r="A45" s="14" t="s">
        <v>7776</v>
      </c>
      <c r="B45" s="14" t="s">
        <v>7777</v>
      </c>
      <c r="C45" s="14" t="s">
        <v>7753</v>
      </c>
      <c r="D45" s="14" t="s">
        <v>7754</v>
      </c>
      <c r="E45" s="14">
        <v>1176225</v>
      </c>
      <c r="F45" s="35">
        <v>45090</v>
      </c>
      <c r="G45" s="14" t="s">
        <v>5345</v>
      </c>
      <c r="H45" s="70"/>
      <c r="I45" s="14"/>
      <c r="J45" s="14"/>
      <c r="K45" s="14"/>
      <c r="L45" s="14"/>
      <c r="M45" s="14"/>
      <c r="N45" s="14"/>
      <c r="O45" s="14"/>
      <c r="P45" s="14"/>
      <c r="Q45" s="14"/>
      <c r="R45" s="14"/>
      <c r="S45" s="14"/>
      <c r="T45" s="14"/>
      <c r="U45" s="14"/>
      <c r="V45" s="42">
        <v>45141</v>
      </c>
      <c r="W45" s="14"/>
      <c r="X45" s="14"/>
      <c r="Y45" s="35"/>
      <c r="Z45" s="14"/>
      <c r="AA45" s="14"/>
      <c r="AB45" s="14" t="s">
        <v>7778</v>
      </c>
      <c r="AC45" s="36" t="s">
        <v>7779</v>
      </c>
      <c r="AD45" s="36">
        <v>13761</v>
      </c>
      <c r="AE45" s="12"/>
      <c r="AF45" s="12"/>
      <c r="AG45" s="70"/>
      <c r="AH45" s="70"/>
      <c r="AI45" s="14" t="s">
        <v>7743</v>
      </c>
    </row>
    <row r="46" spans="1:35" x14ac:dyDescent="0.25">
      <c r="A46" s="14" t="s">
        <v>7780</v>
      </c>
      <c r="B46" s="14">
        <v>13427533</v>
      </c>
      <c r="C46" s="14" t="s">
        <v>7469</v>
      </c>
      <c r="D46" s="14" t="s">
        <v>7781</v>
      </c>
      <c r="E46" s="14">
        <v>1137431</v>
      </c>
      <c r="F46" s="35">
        <v>45110</v>
      </c>
      <c r="G46" s="14" t="s">
        <v>5345</v>
      </c>
      <c r="H46" s="70"/>
      <c r="I46" s="14"/>
      <c r="J46" s="14"/>
      <c r="K46" s="14"/>
      <c r="L46" s="14"/>
      <c r="M46" s="14"/>
      <c r="N46" s="14"/>
      <c r="O46" s="14"/>
      <c r="P46" s="14"/>
      <c r="Q46" s="14"/>
      <c r="R46" s="14"/>
      <c r="S46" s="14"/>
      <c r="T46" s="14"/>
      <c r="U46" s="14"/>
      <c r="V46" s="42">
        <v>45137</v>
      </c>
      <c r="W46" s="14"/>
      <c r="X46" s="14"/>
      <c r="Y46" s="14"/>
      <c r="Z46" s="14"/>
      <c r="AA46" s="14"/>
      <c r="AB46" s="14" t="s">
        <v>7782</v>
      </c>
      <c r="AC46" s="36" t="s">
        <v>7783</v>
      </c>
      <c r="AD46" s="36">
        <v>13765</v>
      </c>
      <c r="AE46" s="12"/>
      <c r="AF46" s="12"/>
      <c r="AG46" s="70"/>
      <c r="AH46" s="70"/>
      <c r="AI46" s="14" t="s">
        <v>7743</v>
      </c>
    </row>
    <row r="47" spans="1:35" x14ac:dyDescent="0.25">
      <c r="A47" s="14" t="s">
        <v>7784</v>
      </c>
      <c r="B47" s="14" t="s">
        <v>7785</v>
      </c>
      <c r="C47" s="14" t="s">
        <v>7753</v>
      </c>
      <c r="D47" s="14" t="s">
        <v>7754</v>
      </c>
      <c r="E47" s="14">
        <v>1176225</v>
      </c>
      <c r="F47" s="35">
        <v>45337</v>
      </c>
      <c r="G47" s="14" t="s">
        <v>5345</v>
      </c>
      <c r="H47" s="70"/>
      <c r="I47" s="14"/>
      <c r="J47" s="14"/>
      <c r="K47" s="14"/>
      <c r="L47" s="14"/>
      <c r="M47" s="14"/>
      <c r="N47" s="14"/>
      <c r="O47" s="14"/>
      <c r="P47" s="14"/>
      <c r="Q47" s="14"/>
      <c r="R47" s="14"/>
      <c r="S47" s="14"/>
      <c r="T47" s="14"/>
      <c r="U47" s="14"/>
      <c r="V47" s="42">
        <v>45382</v>
      </c>
      <c r="W47" s="14"/>
      <c r="X47" s="14"/>
      <c r="Y47" s="35"/>
      <c r="Z47" s="14"/>
      <c r="AA47" s="14"/>
      <c r="AB47" s="14" t="s">
        <v>7786</v>
      </c>
      <c r="AC47" s="36"/>
      <c r="AD47" s="36"/>
      <c r="AE47" s="12"/>
      <c r="AF47" s="12"/>
      <c r="AG47" s="70"/>
      <c r="AH47" s="70"/>
      <c r="AI47" s="14" t="s">
        <v>7743</v>
      </c>
    </row>
    <row r="48" spans="1:35" x14ac:dyDescent="0.25">
      <c r="A48" s="14" t="s">
        <v>7787</v>
      </c>
      <c r="B48" s="14" t="s">
        <v>7788</v>
      </c>
      <c r="C48" s="14" t="s">
        <v>7753</v>
      </c>
      <c r="D48" s="14" t="s">
        <v>7754</v>
      </c>
      <c r="E48" s="14">
        <v>1176225</v>
      </c>
      <c r="F48" s="35">
        <v>45398</v>
      </c>
      <c r="G48" s="14" t="s">
        <v>5345</v>
      </c>
      <c r="H48" s="70"/>
      <c r="I48" s="14"/>
      <c r="J48" s="14"/>
      <c r="K48" s="14"/>
      <c r="L48" s="14"/>
      <c r="M48" s="14"/>
      <c r="N48" s="14"/>
      <c r="O48" s="14"/>
      <c r="P48" s="14"/>
      <c r="Q48" s="14"/>
      <c r="R48" s="14"/>
      <c r="S48" s="14"/>
      <c r="T48" s="14"/>
      <c r="U48" s="14"/>
      <c r="V48" s="42">
        <v>45424</v>
      </c>
      <c r="W48" s="14"/>
      <c r="X48" s="14"/>
      <c r="Y48" s="14"/>
      <c r="Z48" s="14"/>
      <c r="AA48" s="14"/>
      <c r="AB48" s="14" t="s">
        <v>7789</v>
      </c>
      <c r="AC48" s="36"/>
      <c r="AD48" s="36"/>
      <c r="AE48" s="12"/>
      <c r="AF48" s="12"/>
      <c r="AG48" s="70"/>
      <c r="AH48" s="70"/>
      <c r="AI48" s="14" t="s">
        <v>7743</v>
      </c>
    </row>
    <row r="49" spans="1:35" x14ac:dyDescent="0.25">
      <c r="A49" s="14" t="s">
        <v>7790</v>
      </c>
      <c r="B49" s="14">
        <v>14015027</v>
      </c>
      <c r="C49" s="14" t="s">
        <v>58</v>
      </c>
      <c r="D49" s="14" t="s">
        <v>7791</v>
      </c>
      <c r="E49" s="14">
        <v>1238637</v>
      </c>
      <c r="F49" s="35" t="s">
        <v>937</v>
      </c>
      <c r="G49" s="14" t="s">
        <v>5345</v>
      </c>
      <c r="H49" s="70"/>
      <c r="I49" s="14"/>
      <c r="J49" s="14"/>
      <c r="K49" s="14"/>
      <c r="L49" s="14"/>
      <c r="M49" s="14"/>
      <c r="N49" s="14"/>
      <c r="O49" s="14"/>
      <c r="P49" s="14"/>
      <c r="Q49" s="14"/>
      <c r="R49" s="14"/>
      <c r="S49" s="14"/>
      <c r="T49" s="14"/>
      <c r="U49" s="14"/>
      <c r="V49" s="42" t="s">
        <v>937</v>
      </c>
      <c r="W49" s="14"/>
      <c r="X49" s="14"/>
      <c r="Y49" s="14"/>
      <c r="Z49" s="14"/>
      <c r="AA49" s="14"/>
      <c r="AB49" s="14" t="s">
        <v>7792</v>
      </c>
      <c r="AC49" s="36"/>
      <c r="AD49" s="36"/>
      <c r="AE49" s="12"/>
      <c r="AF49" s="12"/>
      <c r="AG49" s="70"/>
      <c r="AH49" s="70"/>
      <c r="AI49" s="14" t="s">
        <v>7701</v>
      </c>
    </row>
    <row r="50" spans="1:35" x14ac:dyDescent="0.25">
      <c r="A50" s="14" t="s">
        <v>7793</v>
      </c>
      <c r="B50" s="14">
        <v>14116489</v>
      </c>
      <c r="C50" s="14" t="s">
        <v>54</v>
      </c>
      <c r="D50" s="14" t="s">
        <v>7794</v>
      </c>
      <c r="E50" s="14" t="s">
        <v>7795</v>
      </c>
      <c r="F50" s="35" t="s">
        <v>937</v>
      </c>
      <c r="G50" s="14" t="s">
        <v>5345</v>
      </c>
      <c r="H50" s="70"/>
      <c r="I50" s="14"/>
      <c r="J50" s="14"/>
      <c r="K50" s="14"/>
      <c r="L50" s="14"/>
      <c r="M50" s="14"/>
      <c r="N50" s="14"/>
      <c r="O50" s="14"/>
      <c r="P50" s="14"/>
      <c r="Q50" s="14"/>
      <c r="R50" s="14"/>
      <c r="S50" s="14"/>
      <c r="T50" s="14"/>
      <c r="U50" s="14"/>
      <c r="V50" s="42" t="s">
        <v>937</v>
      </c>
      <c r="W50" s="14"/>
      <c r="X50" s="14"/>
      <c r="Y50" s="14"/>
      <c r="Z50" s="14"/>
      <c r="AA50" s="14"/>
      <c r="AB50" s="14" t="s">
        <v>7796</v>
      </c>
      <c r="AC50" s="36"/>
      <c r="AD50" s="36"/>
      <c r="AE50" s="12"/>
      <c r="AF50" s="12"/>
      <c r="AG50" s="70"/>
      <c r="AH50" s="70"/>
      <c r="AI50" s="14" t="s">
        <v>7701</v>
      </c>
    </row>
    <row r="51" spans="1:35" x14ac:dyDescent="0.25">
      <c r="A51" s="14" t="s">
        <v>7797</v>
      </c>
      <c r="B51" s="14">
        <v>13715257</v>
      </c>
      <c r="C51" s="14">
        <v>12.25</v>
      </c>
      <c r="D51" s="14" t="s">
        <v>7798</v>
      </c>
      <c r="E51" s="14" t="s">
        <v>7799</v>
      </c>
      <c r="F51" s="35" t="s">
        <v>937</v>
      </c>
      <c r="G51" s="14" t="s">
        <v>5345</v>
      </c>
      <c r="H51" s="70"/>
      <c r="I51" s="14"/>
      <c r="J51" s="14"/>
      <c r="K51" s="14"/>
      <c r="L51" s="14"/>
      <c r="M51" s="14"/>
      <c r="N51" s="14"/>
      <c r="O51" s="14"/>
      <c r="P51" s="14"/>
      <c r="Q51" s="14"/>
      <c r="R51" s="14"/>
      <c r="S51" s="14"/>
      <c r="T51" s="14"/>
      <c r="U51" s="14"/>
      <c r="V51" s="42" t="s">
        <v>937</v>
      </c>
      <c r="W51" s="14"/>
      <c r="X51" s="14"/>
      <c r="Y51" s="14"/>
      <c r="Z51" s="14"/>
      <c r="AA51" s="14"/>
      <c r="AB51" s="14" t="s">
        <v>7800</v>
      </c>
      <c r="AC51" s="36"/>
      <c r="AD51" s="36"/>
      <c r="AE51" s="12"/>
      <c r="AF51" s="12"/>
      <c r="AG51" s="70"/>
      <c r="AH51" s="70"/>
      <c r="AI51" s="14" t="s">
        <v>7701</v>
      </c>
    </row>
    <row r="52" spans="1:35" x14ac:dyDescent="0.25">
      <c r="A52" s="14" t="s">
        <v>7801</v>
      </c>
      <c r="B52" s="14">
        <v>14055119</v>
      </c>
      <c r="C52" s="14" t="s">
        <v>6160</v>
      </c>
      <c r="D52" s="14" t="s">
        <v>7802</v>
      </c>
      <c r="E52" s="14" t="s">
        <v>7803</v>
      </c>
      <c r="F52" s="35" t="s">
        <v>937</v>
      </c>
      <c r="G52" s="14" t="s">
        <v>5345</v>
      </c>
      <c r="H52" s="70"/>
      <c r="I52" s="14"/>
      <c r="J52" s="14"/>
      <c r="K52" s="14"/>
      <c r="L52" s="14"/>
      <c r="M52" s="14"/>
      <c r="N52" s="14"/>
      <c r="O52" s="14"/>
      <c r="P52" s="14"/>
      <c r="Q52" s="14"/>
      <c r="R52" s="14"/>
      <c r="S52" s="14"/>
      <c r="T52" s="14"/>
      <c r="U52" s="14"/>
      <c r="V52" s="42" t="s">
        <v>937</v>
      </c>
      <c r="W52" s="14"/>
      <c r="X52" s="14"/>
      <c r="Y52" s="35"/>
      <c r="Z52" s="14"/>
      <c r="AA52" s="14"/>
      <c r="AB52" s="14" t="s">
        <v>7804</v>
      </c>
      <c r="AC52" s="36"/>
      <c r="AD52" s="36"/>
      <c r="AE52" s="12"/>
      <c r="AF52" s="12"/>
      <c r="AG52" s="70"/>
      <c r="AH52" s="70"/>
      <c r="AI52" s="14" t="s">
        <v>7701</v>
      </c>
    </row>
    <row r="53" spans="1:35" x14ac:dyDescent="0.25">
      <c r="A53" s="14" t="s">
        <v>7805</v>
      </c>
      <c r="B53" s="14">
        <v>14003795</v>
      </c>
      <c r="C53" s="14" t="s">
        <v>6160</v>
      </c>
      <c r="D53" s="14" t="s">
        <v>7806</v>
      </c>
      <c r="E53" s="14">
        <v>1257527</v>
      </c>
      <c r="F53" s="35">
        <v>45466</v>
      </c>
      <c r="G53" s="14" t="s">
        <v>5345</v>
      </c>
      <c r="H53" s="70"/>
      <c r="I53" s="14"/>
      <c r="J53" s="14"/>
      <c r="K53" s="14"/>
      <c r="L53" s="14"/>
      <c r="M53" s="14"/>
      <c r="N53" s="14"/>
      <c r="O53" s="14"/>
      <c r="P53" s="14"/>
      <c r="Q53" s="14"/>
      <c r="R53" s="14"/>
      <c r="S53" s="14"/>
      <c r="T53" s="14"/>
      <c r="U53" s="14"/>
      <c r="V53" s="42">
        <v>45470</v>
      </c>
      <c r="W53" s="14"/>
      <c r="X53" s="14"/>
      <c r="Y53" s="35"/>
      <c r="Z53" s="14"/>
      <c r="AA53" s="14"/>
      <c r="AB53" s="14" t="s">
        <v>7807</v>
      </c>
      <c r="AC53" s="36"/>
      <c r="AD53" s="36"/>
      <c r="AE53" s="12"/>
      <c r="AF53" s="12"/>
      <c r="AG53" s="70"/>
      <c r="AH53" s="70"/>
      <c r="AI53" s="14" t="s">
        <v>7701</v>
      </c>
    </row>
    <row r="54" spans="1:35" x14ac:dyDescent="0.25">
      <c r="A54" s="14" t="s">
        <v>7808</v>
      </c>
      <c r="B54" s="14" t="s">
        <v>7809</v>
      </c>
      <c r="C54" s="14" t="s">
        <v>7753</v>
      </c>
      <c r="D54" s="14" t="s">
        <v>7754</v>
      </c>
      <c r="E54" s="14">
        <v>1176225</v>
      </c>
      <c r="F54" s="35">
        <v>45470</v>
      </c>
      <c r="G54" s="14" t="s">
        <v>5345</v>
      </c>
      <c r="H54" s="70"/>
      <c r="I54" s="14"/>
      <c r="J54" s="14"/>
      <c r="K54" s="14"/>
      <c r="L54" s="14"/>
      <c r="M54" s="14"/>
      <c r="N54" s="14"/>
      <c r="O54" s="14"/>
      <c r="P54" s="14"/>
      <c r="Q54" s="14"/>
      <c r="R54" s="14"/>
      <c r="S54" s="14"/>
      <c r="T54" s="14"/>
      <c r="U54" s="14"/>
      <c r="V54" s="42"/>
      <c r="W54" s="14"/>
      <c r="X54" s="14"/>
      <c r="Y54" s="14"/>
      <c r="Z54" s="14"/>
      <c r="AA54" s="14"/>
      <c r="AB54" s="14"/>
      <c r="AC54" s="36"/>
      <c r="AD54" s="36"/>
      <c r="AE54" s="12"/>
      <c r="AF54" s="12"/>
      <c r="AG54" s="70"/>
      <c r="AH54" s="70"/>
      <c r="AI54" s="14" t="s">
        <v>7743</v>
      </c>
    </row>
    <row r="55" spans="1:35" x14ac:dyDescent="0.25">
      <c r="A55" s="14" t="s">
        <v>7810</v>
      </c>
      <c r="B55" s="14">
        <v>12964024</v>
      </c>
      <c r="C55" s="14" t="s">
        <v>7811</v>
      </c>
      <c r="D55" s="14" t="s">
        <v>7459</v>
      </c>
      <c r="E55" s="14">
        <v>1032659</v>
      </c>
      <c r="F55" s="35">
        <v>45557</v>
      </c>
      <c r="G55" s="14" t="s">
        <v>5345</v>
      </c>
      <c r="H55" s="70"/>
      <c r="I55" s="14"/>
      <c r="J55" s="14"/>
      <c r="K55" s="14"/>
      <c r="L55" s="14"/>
      <c r="M55" s="14"/>
      <c r="N55" s="14"/>
      <c r="O55" s="14"/>
      <c r="P55" s="14"/>
      <c r="Q55" s="14"/>
      <c r="R55" s="14"/>
      <c r="S55" s="14"/>
      <c r="T55" s="14"/>
      <c r="U55" s="14"/>
      <c r="V55" s="42"/>
      <c r="W55" s="14"/>
      <c r="X55" s="14"/>
      <c r="Y55" s="35"/>
      <c r="Z55" s="14"/>
      <c r="AA55" s="14"/>
      <c r="AB55" s="14" t="s">
        <v>7812</v>
      </c>
      <c r="AC55" s="36" t="s">
        <v>7813</v>
      </c>
      <c r="AD55" s="36"/>
      <c r="AE55" s="12"/>
      <c r="AF55" s="12"/>
      <c r="AG55" s="70"/>
      <c r="AH55" s="70"/>
      <c r="AI55" s="14" t="s">
        <v>7814</v>
      </c>
    </row>
    <row r="56" spans="1:35" x14ac:dyDescent="0.25">
      <c r="A56" s="14" t="s">
        <v>7815</v>
      </c>
      <c r="B56" s="14">
        <v>14217454</v>
      </c>
      <c r="C56" s="14" t="s">
        <v>5288</v>
      </c>
      <c r="D56" s="14" t="s">
        <v>7816</v>
      </c>
      <c r="E56" s="14">
        <v>1292364</v>
      </c>
      <c r="F56" s="35">
        <v>45571</v>
      </c>
      <c r="G56" s="14" t="s">
        <v>5345</v>
      </c>
      <c r="H56" s="70"/>
      <c r="I56" s="14"/>
      <c r="J56" s="14"/>
      <c r="K56" s="14"/>
      <c r="L56" s="14"/>
      <c r="M56" s="14"/>
      <c r="N56" s="14"/>
      <c r="O56" s="14"/>
      <c r="P56" s="14"/>
      <c r="Q56" s="14"/>
      <c r="R56" s="14"/>
      <c r="S56" s="14"/>
      <c r="T56" s="14"/>
      <c r="U56" s="14"/>
      <c r="V56" s="42"/>
      <c r="W56" s="14"/>
      <c r="X56" s="14"/>
      <c r="Y56" s="14"/>
      <c r="Z56" s="14"/>
      <c r="AA56" s="14"/>
      <c r="AB56" s="14" t="s">
        <v>7817</v>
      </c>
      <c r="AC56" s="36" t="s">
        <v>7818</v>
      </c>
      <c r="AD56" s="36"/>
      <c r="AE56" s="12"/>
      <c r="AF56" s="12"/>
      <c r="AG56" s="70"/>
      <c r="AH56" s="70"/>
      <c r="AI56" s="14" t="s">
        <v>7701</v>
      </c>
    </row>
    <row r="57" spans="1:35" x14ac:dyDescent="0.25">
      <c r="A57" s="14" t="s">
        <v>7819</v>
      </c>
      <c r="B57" s="70">
        <v>14110983</v>
      </c>
      <c r="C57" s="12" t="s">
        <v>5343</v>
      </c>
      <c r="D57" s="70" t="s">
        <v>7820</v>
      </c>
      <c r="E57" s="14">
        <v>1246037</v>
      </c>
      <c r="F57" s="71">
        <v>45637</v>
      </c>
      <c r="G57" s="14" t="s">
        <v>5345</v>
      </c>
      <c r="H57" s="70"/>
      <c r="I57" s="12"/>
      <c r="J57" s="12"/>
      <c r="K57" s="12"/>
      <c r="L57" s="12"/>
      <c r="M57" s="12"/>
      <c r="N57" s="12"/>
      <c r="O57" s="12"/>
      <c r="P57" s="12"/>
      <c r="Q57" s="12"/>
      <c r="R57" s="12"/>
      <c r="S57" s="12"/>
      <c r="T57" s="12"/>
      <c r="U57" s="12"/>
      <c r="V57" s="42">
        <v>45672</v>
      </c>
      <c r="W57" s="70"/>
      <c r="X57" s="12"/>
      <c r="Y57" s="12"/>
      <c r="Z57" s="12"/>
      <c r="AA57" s="12"/>
      <c r="AB57" s="70" t="s">
        <v>7821</v>
      </c>
      <c r="AC57" s="36" t="s">
        <v>7822</v>
      </c>
      <c r="AD57" s="36"/>
      <c r="AE57" s="12"/>
      <c r="AF57" s="12"/>
      <c r="AG57" s="70"/>
      <c r="AH57" s="70"/>
      <c r="AI57" s="72"/>
    </row>
    <row r="58" spans="1:35" x14ac:dyDescent="0.25">
      <c r="A58" s="14" t="s">
        <v>7823</v>
      </c>
      <c r="B58" s="14">
        <v>13945089</v>
      </c>
      <c r="C58" s="12" t="s">
        <v>5343</v>
      </c>
      <c r="D58" s="14" t="s">
        <v>5344</v>
      </c>
      <c r="E58" s="14">
        <v>1246037</v>
      </c>
      <c r="F58" s="35">
        <v>45663</v>
      </c>
      <c r="G58" s="14" t="s">
        <v>5345</v>
      </c>
      <c r="H58" s="70"/>
      <c r="I58" s="14"/>
      <c r="J58" s="14"/>
      <c r="K58" s="14"/>
      <c r="L58" s="14"/>
      <c r="M58" s="14"/>
      <c r="N58" s="14" t="s">
        <v>3578</v>
      </c>
      <c r="O58" s="14" t="s">
        <v>3579</v>
      </c>
      <c r="P58" s="14"/>
      <c r="Q58" s="14"/>
      <c r="R58" s="14"/>
      <c r="S58" s="14"/>
      <c r="T58" s="14"/>
      <c r="U58" s="14"/>
      <c r="V58" s="42">
        <v>45672</v>
      </c>
      <c r="W58" s="14"/>
      <c r="X58" s="14"/>
      <c r="Y58" s="35"/>
      <c r="Z58" s="14"/>
      <c r="AA58" s="14"/>
      <c r="AB58" s="14" t="s">
        <v>7824</v>
      </c>
      <c r="AC58" s="36" t="s">
        <v>7825</v>
      </c>
      <c r="AD58" s="36"/>
      <c r="AE58" s="12"/>
      <c r="AF58" s="12"/>
      <c r="AG58" s="70"/>
      <c r="AH58" s="70"/>
      <c r="AI58" s="14" t="s">
        <v>7743</v>
      </c>
    </row>
    <row r="59" spans="1:35" s="11" customFormat="1" x14ac:dyDescent="0.25">
      <c r="A59" s="14" t="s">
        <v>7826</v>
      </c>
      <c r="B59" s="14">
        <v>13945090</v>
      </c>
      <c r="C59" s="12" t="s">
        <v>5343</v>
      </c>
      <c r="D59" s="14" t="s">
        <v>5344</v>
      </c>
      <c r="E59" s="14">
        <v>1246037</v>
      </c>
      <c r="F59" s="35">
        <v>45663</v>
      </c>
      <c r="G59" s="14" t="s">
        <v>5345</v>
      </c>
      <c r="H59" s="14"/>
      <c r="I59" s="14"/>
      <c r="J59" s="14"/>
      <c r="K59" s="14"/>
      <c r="L59" s="14"/>
      <c r="M59" s="14"/>
      <c r="N59" s="14" t="s">
        <v>3578</v>
      </c>
      <c r="O59" s="14" t="s">
        <v>3579</v>
      </c>
      <c r="P59" s="14"/>
      <c r="Q59" s="14"/>
      <c r="R59" s="14"/>
      <c r="S59" s="14"/>
      <c r="T59" s="14"/>
      <c r="U59" s="14" t="s">
        <v>5315</v>
      </c>
      <c r="V59" s="42">
        <v>45686</v>
      </c>
      <c r="W59" s="14"/>
      <c r="X59" s="14" t="str">
        <f>A59&amp;"_"&amp;B59</f>
        <v>20251002-REG_13945090</v>
      </c>
      <c r="Y59" s="14"/>
      <c r="Z59" s="14"/>
      <c r="AA59" s="14"/>
      <c r="AB59" s="14" t="s">
        <v>7827</v>
      </c>
      <c r="AC59" s="36" t="s">
        <v>7828</v>
      </c>
      <c r="AD59" s="14"/>
      <c r="AE59" s="14"/>
      <c r="AF59" s="14"/>
      <c r="AG59" s="70"/>
      <c r="AH59" s="14"/>
      <c r="AI59" s="14" t="s">
        <v>7743</v>
      </c>
    </row>
    <row r="60" spans="1:35" x14ac:dyDescent="0.25">
      <c r="A60" s="14" t="s">
        <v>8057</v>
      </c>
      <c r="B60" s="14">
        <v>14326313</v>
      </c>
      <c r="C60" s="70" t="s">
        <v>5288</v>
      </c>
      <c r="D60" s="14" t="s">
        <v>7816</v>
      </c>
      <c r="E60" s="14">
        <v>1292364</v>
      </c>
      <c r="F60" s="35">
        <v>45805</v>
      </c>
      <c r="G60" s="14" t="s">
        <v>5345</v>
      </c>
      <c r="H60" s="70"/>
      <c r="I60" s="14"/>
      <c r="J60" s="14"/>
      <c r="K60" s="14"/>
      <c r="L60" s="14"/>
      <c r="M60" s="14"/>
      <c r="N60" s="14" t="s">
        <v>3578</v>
      </c>
      <c r="O60" s="14" t="s">
        <v>3579</v>
      </c>
      <c r="P60" s="14"/>
      <c r="Q60" s="14"/>
      <c r="R60" s="14"/>
      <c r="S60" s="14"/>
      <c r="T60" s="14"/>
      <c r="U60" s="14" t="s">
        <v>8149</v>
      </c>
      <c r="V60" s="36"/>
      <c r="W60" s="14"/>
      <c r="X60" s="14" t="str">
        <f>A60&amp;"_"&amp;B60</f>
        <v>20251003-REG_14326313</v>
      </c>
      <c r="Y60" s="35"/>
      <c r="Z60" s="14"/>
      <c r="AA60" s="14"/>
      <c r="AB60" s="14" t="s">
        <v>8058</v>
      </c>
      <c r="AC60" s="36" t="s">
        <v>8059</v>
      </c>
      <c r="AD60" s="36"/>
      <c r="AE60" s="12"/>
      <c r="AF60" s="12"/>
      <c r="AG60" s="70"/>
      <c r="AH60" s="70"/>
      <c r="AI60" s="14"/>
    </row>
    <row r="61" spans="1:35" x14ac:dyDescent="0.25">
      <c r="A61" s="14" t="s">
        <v>8165</v>
      </c>
      <c r="B61" s="14">
        <v>14334134</v>
      </c>
      <c r="C61" s="14" t="s">
        <v>5288</v>
      </c>
      <c r="D61" s="14" t="s">
        <v>7816</v>
      </c>
      <c r="E61" s="14">
        <v>1292364</v>
      </c>
      <c r="F61" s="35">
        <v>45827</v>
      </c>
      <c r="G61" s="14" t="s">
        <v>5345</v>
      </c>
      <c r="H61" s="70"/>
      <c r="I61" s="14"/>
      <c r="J61" s="14"/>
      <c r="K61" s="14"/>
      <c r="L61" s="14"/>
      <c r="M61" s="14" t="s">
        <v>2625</v>
      </c>
      <c r="N61" s="14" t="s">
        <v>3597</v>
      </c>
      <c r="O61" s="14" t="s">
        <v>3579</v>
      </c>
      <c r="P61" s="14"/>
      <c r="Q61" s="14"/>
      <c r="R61" s="14"/>
      <c r="S61" s="14"/>
      <c r="T61" s="14"/>
      <c r="U61" s="95"/>
      <c r="V61" s="42">
        <v>45859</v>
      </c>
      <c r="W61" s="14"/>
      <c r="X61" s="14" t="str">
        <f>A61&amp;"_"&amp;B61</f>
        <v>20251004-REG_14334134</v>
      </c>
      <c r="Y61" s="14"/>
      <c r="Z61" s="14"/>
      <c r="AA61" s="14"/>
      <c r="AB61" s="14"/>
      <c r="AC61" s="36"/>
      <c r="AD61" s="36"/>
      <c r="AE61" s="12"/>
      <c r="AF61" s="12"/>
      <c r="AG61" s="70"/>
      <c r="AH61" s="70"/>
      <c r="AI61" s="14"/>
    </row>
    <row r="62" spans="1:35" x14ac:dyDescent="0.25">
      <c r="A62" s="14"/>
      <c r="B62" s="14"/>
      <c r="C62" s="14"/>
      <c r="D62" s="14"/>
      <c r="E62" s="14"/>
      <c r="F62" s="35"/>
      <c r="G62" s="14"/>
      <c r="H62" s="70"/>
      <c r="I62" s="14"/>
      <c r="J62" s="14"/>
      <c r="K62" s="14"/>
      <c r="L62" s="14"/>
      <c r="M62" s="14"/>
      <c r="N62" s="14"/>
      <c r="O62" s="14"/>
      <c r="P62" s="14"/>
      <c r="Q62" s="14"/>
      <c r="R62" s="14"/>
      <c r="S62" s="14"/>
      <c r="T62" s="14"/>
      <c r="U62" s="14"/>
      <c r="V62" s="36"/>
      <c r="W62" s="14"/>
      <c r="X62" s="14" t="str">
        <f>A62&amp;"_"&amp;B62</f>
        <v>_</v>
      </c>
      <c r="Y62" s="35"/>
      <c r="Z62" s="14"/>
      <c r="AA62" s="14"/>
      <c r="AB62" s="14"/>
      <c r="AC62" s="36"/>
      <c r="AD62" s="36"/>
      <c r="AE62" s="12"/>
      <c r="AF62" s="12"/>
      <c r="AG62" s="70"/>
      <c r="AH62" s="70"/>
      <c r="AI62" s="14"/>
    </row>
    <row r="63" spans="1:35" x14ac:dyDescent="0.25">
      <c r="A63" s="14"/>
      <c r="B63" s="14"/>
      <c r="C63" s="14"/>
      <c r="D63" s="14"/>
      <c r="E63" s="14"/>
      <c r="F63" s="35"/>
      <c r="G63" s="14"/>
      <c r="H63" s="70"/>
      <c r="I63" s="14"/>
      <c r="J63" s="14"/>
      <c r="K63" s="14"/>
      <c r="L63" s="14"/>
      <c r="M63" s="14"/>
      <c r="N63" s="14"/>
      <c r="O63" s="14"/>
      <c r="P63" s="14"/>
      <c r="Q63" s="14"/>
      <c r="R63" s="14"/>
      <c r="S63" s="14"/>
      <c r="T63" s="14"/>
      <c r="U63" s="14"/>
      <c r="V63" s="36"/>
      <c r="W63" s="14"/>
      <c r="X63" s="14"/>
      <c r="Y63" s="14"/>
      <c r="Z63" s="14"/>
      <c r="AA63" s="14"/>
      <c r="AB63" s="14"/>
      <c r="AC63" s="36"/>
      <c r="AD63" s="36"/>
      <c r="AE63" s="12"/>
      <c r="AF63" s="12"/>
      <c r="AG63" s="70"/>
      <c r="AH63" s="70"/>
      <c r="AI63" s="14"/>
    </row>
    <row r="64" spans="1:35" x14ac:dyDescent="0.25">
      <c r="A64" s="14"/>
      <c r="B64" s="14"/>
      <c r="C64" s="14"/>
      <c r="D64" s="14"/>
      <c r="E64" s="14"/>
      <c r="F64" s="35"/>
      <c r="G64" s="14"/>
      <c r="H64" s="70"/>
      <c r="I64" s="14"/>
      <c r="J64" s="14"/>
      <c r="K64" s="14"/>
      <c r="L64" s="14"/>
      <c r="M64" s="14"/>
      <c r="N64" s="14"/>
      <c r="O64" s="14"/>
      <c r="P64" s="14"/>
      <c r="Q64" s="14"/>
      <c r="R64" s="14"/>
      <c r="S64" s="14"/>
      <c r="T64" s="14"/>
      <c r="U64" s="14"/>
      <c r="V64" s="36"/>
      <c r="W64" s="14"/>
      <c r="X64" s="14"/>
      <c r="Y64" s="35"/>
      <c r="Z64" s="14"/>
      <c r="AA64" s="14"/>
      <c r="AB64" s="14"/>
      <c r="AC64" s="36"/>
      <c r="AD64" s="36"/>
      <c r="AE64" s="12"/>
      <c r="AF64" s="12"/>
      <c r="AG64" s="70"/>
      <c r="AH64" s="70"/>
      <c r="AI64" s="14"/>
    </row>
    <row r="65" spans="1:35" x14ac:dyDescent="0.25">
      <c r="A65" s="14"/>
      <c r="B65" s="14"/>
      <c r="C65" s="14"/>
      <c r="D65" s="14"/>
      <c r="E65" s="14"/>
      <c r="F65" s="35"/>
      <c r="G65" s="14"/>
      <c r="H65" s="70"/>
      <c r="I65" s="14"/>
      <c r="J65" s="14"/>
      <c r="K65" s="14"/>
      <c r="L65" s="14"/>
      <c r="M65" s="14"/>
      <c r="N65" s="14"/>
      <c r="O65" s="14"/>
      <c r="P65" s="14"/>
      <c r="Q65" s="14"/>
      <c r="R65" s="14"/>
      <c r="S65" s="14"/>
      <c r="T65" s="14"/>
      <c r="U65" s="14"/>
      <c r="V65" s="36"/>
      <c r="W65" s="14"/>
      <c r="X65" s="14"/>
      <c r="Y65" s="14"/>
      <c r="Z65" s="14"/>
      <c r="AA65" s="14"/>
      <c r="AB65" s="14"/>
      <c r="AC65" s="36"/>
      <c r="AD65" s="36"/>
      <c r="AE65" s="12"/>
      <c r="AF65" s="12"/>
      <c r="AG65" s="70"/>
      <c r="AH65" s="70"/>
      <c r="AI65" s="14"/>
    </row>
    <row r="66" spans="1:35" x14ac:dyDescent="0.25">
      <c r="A66" s="14"/>
      <c r="B66" s="14"/>
      <c r="C66" s="14"/>
      <c r="D66" s="14"/>
      <c r="E66" s="14"/>
      <c r="F66" s="35"/>
      <c r="G66" s="14"/>
      <c r="H66" s="70"/>
      <c r="I66" s="14"/>
      <c r="J66" s="14"/>
      <c r="K66" s="14"/>
      <c r="L66" s="14"/>
      <c r="M66" s="14"/>
      <c r="N66" s="14"/>
      <c r="O66" s="14"/>
      <c r="P66" s="14"/>
      <c r="Q66" s="14"/>
      <c r="R66" s="14"/>
      <c r="S66" s="14"/>
      <c r="T66" s="14"/>
      <c r="U66" s="14"/>
      <c r="V66" s="36"/>
      <c r="W66" s="14"/>
      <c r="X66" s="14"/>
      <c r="Y66" s="35"/>
      <c r="Z66" s="14"/>
      <c r="AA66" s="14"/>
      <c r="AB66" s="14"/>
      <c r="AC66" s="36"/>
      <c r="AD66" s="36"/>
      <c r="AE66" s="12"/>
      <c r="AF66" s="12"/>
      <c r="AG66" s="70"/>
      <c r="AH66" s="70"/>
      <c r="AI66" s="14"/>
    </row>
    <row r="67" spans="1:35" x14ac:dyDescent="0.25">
      <c r="A67" s="14"/>
      <c r="B67" s="14"/>
      <c r="C67" s="14"/>
      <c r="D67" s="14"/>
      <c r="E67" s="14"/>
      <c r="F67" s="35"/>
      <c r="G67" s="14"/>
      <c r="H67" s="70"/>
      <c r="I67" s="14"/>
      <c r="J67" s="14"/>
      <c r="K67" s="14"/>
      <c r="L67" s="14"/>
      <c r="M67" s="14"/>
      <c r="N67" s="14"/>
      <c r="O67" s="14"/>
      <c r="P67" s="14"/>
      <c r="Q67" s="14"/>
      <c r="R67" s="14"/>
      <c r="S67" s="14"/>
      <c r="T67" s="14"/>
      <c r="U67" s="14"/>
      <c r="V67" s="36"/>
      <c r="W67" s="14"/>
      <c r="X67" s="14"/>
      <c r="Y67" s="14"/>
      <c r="Z67" s="14"/>
      <c r="AA67" s="14"/>
      <c r="AB67" s="14"/>
      <c r="AC67" s="36"/>
      <c r="AD67" s="36"/>
      <c r="AE67" s="12"/>
      <c r="AF67" s="12"/>
      <c r="AG67" s="70"/>
      <c r="AH67" s="70"/>
      <c r="AI67" s="14"/>
    </row>
    <row r="68" spans="1:35" x14ac:dyDescent="0.25">
      <c r="A68" s="14"/>
      <c r="B68" s="14"/>
      <c r="C68" s="14"/>
      <c r="D68" s="14"/>
      <c r="E68" s="14"/>
      <c r="F68" s="35"/>
      <c r="G68" s="14"/>
      <c r="H68" s="70"/>
      <c r="I68" s="14"/>
      <c r="J68" s="14"/>
      <c r="K68" s="14"/>
      <c r="L68" s="14"/>
      <c r="M68" s="14"/>
      <c r="N68" s="14"/>
      <c r="O68" s="14"/>
      <c r="P68" s="14"/>
      <c r="Q68" s="14"/>
      <c r="R68" s="14"/>
      <c r="S68" s="14"/>
      <c r="T68" s="14"/>
      <c r="U68" s="14"/>
      <c r="V68" s="36"/>
      <c r="W68" s="14"/>
      <c r="X68" s="14"/>
      <c r="Y68" s="35"/>
      <c r="Z68" s="14"/>
      <c r="AA68" s="14"/>
      <c r="AB68" s="14"/>
      <c r="AC68" s="36"/>
      <c r="AD68" s="36"/>
      <c r="AE68" s="12"/>
      <c r="AF68" s="12"/>
      <c r="AG68" s="70"/>
      <c r="AH68" s="70"/>
      <c r="AI68" s="14"/>
    </row>
    <row r="69" spans="1:35" x14ac:dyDescent="0.25">
      <c r="A69" s="14"/>
      <c r="B69" s="14"/>
      <c r="C69" s="14"/>
      <c r="D69" s="14"/>
      <c r="E69" s="14"/>
      <c r="F69" s="35"/>
      <c r="G69" s="14"/>
      <c r="H69" s="70"/>
      <c r="I69" s="14"/>
      <c r="J69" s="14"/>
      <c r="K69" s="14"/>
      <c r="L69" s="14"/>
      <c r="M69" s="14"/>
      <c r="N69" s="14"/>
      <c r="O69" s="14"/>
      <c r="P69" s="14"/>
      <c r="Q69" s="14"/>
      <c r="R69" s="14"/>
      <c r="S69" s="14"/>
      <c r="T69" s="14"/>
      <c r="U69" s="14"/>
      <c r="V69" s="36"/>
      <c r="W69" s="14"/>
      <c r="X69" s="14"/>
      <c r="Y69" s="14"/>
      <c r="Z69" s="14"/>
      <c r="AA69" s="14"/>
      <c r="AB69" s="14"/>
      <c r="AC69" s="36"/>
      <c r="AD69" s="36"/>
      <c r="AE69" s="12"/>
      <c r="AF69" s="12"/>
      <c r="AG69" s="70"/>
      <c r="AH69" s="70"/>
      <c r="AI69" s="14"/>
    </row>
    <row r="70" spans="1:35" x14ac:dyDescent="0.25">
      <c r="A70" s="14"/>
      <c r="B70" s="14"/>
      <c r="C70" s="14"/>
      <c r="D70" s="14"/>
      <c r="E70" s="14"/>
      <c r="F70" s="35"/>
      <c r="G70" s="14"/>
      <c r="H70" s="70"/>
      <c r="I70" s="14"/>
      <c r="J70" s="14"/>
      <c r="K70" s="14"/>
      <c r="L70" s="14"/>
      <c r="M70" s="14"/>
      <c r="N70" s="14"/>
      <c r="O70" s="14"/>
      <c r="P70" s="14"/>
      <c r="Q70" s="14"/>
      <c r="R70" s="14"/>
      <c r="S70" s="14"/>
      <c r="T70" s="14"/>
      <c r="U70" s="14"/>
      <c r="V70" s="36"/>
      <c r="W70" s="14"/>
      <c r="X70" s="14"/>
      <c r="Y70" s="35"/>
      <c r="Z70" s="14"/>
      <c r="AA70" s="14"/>
      <c r="AB70" s="14"/>
      <c r="AC70" s="36"/>
      <c r="AD70" s="36"/>
      <c r="AE70" s="12"/>
      <c r="AF70" s="12"/>
      <c r="AG70" s="70"/>
      <c r="AH70" s="70"/>
      <c r="AI70" s="14"/>
    </row>
    <row r="71" spans="1:35" x14ac:dyDescent="0.25">
      <c r="A71" s="14"/>
      <c r="B71" s="14"/>
      <c r="C71" s="14"/>
      <c r="D71" s="14"/>
      <c r="E71" s="14"/>
      <c r="F71" s="35"/>
      <c r="G71" s="14"/>
      <c r="H71" s="70"/>
      <c r="I71" s="14"/>
      <c r="J71" s="14"/>
      <c r="K71" s="14"/>
      <c r="L71" s="14"/>
      <c r="M71" s="14"/>
      <c r="N71" s="14"/>
      <c r="O71" s="14"/>
      <c r="P71" s="14"/>
      <c r="Q71" s="14"/>
      <c r="R71" s="14"/>
      <c r="S71" s="14"/>
      <c r="T71" s="14"/>
      <c r="U71" s="14"/>
      <c r="V71" s="36"/>
      <c r="W71" s="14"/>
      <c r="X71" s="14"/>
      <c r="Y71" s="14"/>
      <c r="Z71" s="14"/>
      <c r="AA71" s="14"/>
      <c r="AB71" s="14"/>
      <c r="AC71" s="36"/>
      <c r="AD71" s="36"/>
      <c r="AE71" s="12"/>
      <c r="AF71" s="12"/>
      <c r="AG71" s="70"/>
      <c r="AH71" s="70"/>
      <c r="AI71" s="14"/>
    </row>
    <row r="72" spans="1:35" x14ac:dyDescent="0.25">
      <c r="A72" s="14"/>
      <c r="B72" s="14"/>
      <c r="C72" s="14"/>
      <c r="D72" s="14"/>
      <c r="E72" s="14"/>
      <c r="F72" s="35"/>
      <c r="G72" s="14"/>
      <c r="H72" s="70"/>
      <c r="I72" s="14"/>
      <c r="J72" s="14"/>
      <c r="K72" s="14"/>
      <c r="L72" s="14"/>
      <c r="M72" s="14"/>
      <c r="N72" s="14"/>
      <c r="O72" s="14"/>
      <c r="P72" s="14"/>
      <c r="Q72" s="14"/>
      <c r="R72" s="14"/>
      <c r="S72" s="14"/>
      <c r="T72" s="14"/>
      <c r="U72" s="14"/>
      <c r="V72" s="36"/>
      <c r="W72" s="14"/>
      <c r="X72" s="14"/>
      <c r="Y72" s="35"/>
      <c r="Z72" s="14"/>
      <c r="AA72" s="14"/>
      <c r="AB72" s="14"/>
      <c r="AC72" s="36"/>
      <c r="AD72" s="36"/>
      <c r="AE72" s="12"/>
      <c r="AF72" s="12"/>
      <c r="AG72" s="70"/>
      <c r="AH72" s="70"/>
      <c r="AI72" s="14"/>
    </row>
    <row r="73" spans="1:35" x14ac:dyDescent="0.25">
      <c r="A73" s="14"/>
      <c r="B73" s="14"/>
      <c r="C73" s="14"/>
      <c r="D73" s="14"/>
      <c r="E73" s="14"/>
      <c r="F73" s="35"/>
      <c r="G73" s="14"/>
      <c r="H73" s="70"/>
      <c r="I73" s="14"/>
      <c r="J73" s="14"/>
      <c r="K73" s="14"/>
      <c r="L73" s="14"/>
      <c r="M73" s="14"/>
      <c r="N73" s="14"/>
      <c r="O73" s="14"/>
      <c r="P73" s="14"/>
      <c r="Q73" s="14"/>
      <c r="R73" s="14"/>
      <c r="S73" s="14"/>
      <c r="T73" s="14"/>
      <c r="U73" s="14"/>
      <c r="V73" s="36"/>
      <c r="W73" s="14"/>
      <c r="X73" s="14"/>
      <c r="Y73" s="14"/>
      <c r="Z73" s="14"/>
      <c r="AA73" s="14"/>
      <c r="AB73" s="14"/>
      <c r="AC73" s="36"/>
      <c r="AD73" s="36"/>
      <c r="AE73" s="12"/>
      <c r="AF73" s="12"/>
      <c r="AG73" s="70"/>
      <c r="AH73" s="70"/>
      <c r="AI73" s="14"/>
    </row>
    <row r="74" spans="1:35" x14ac:dyDescent="0.25">
      <c r="A74" s="14"/>
      <c r="B74" s="14"/>
      <c r="C74" s="14"/>
      <c r="D74" s="14"/>
      <c r="E74" s="14"/>
      <c r="F74" s="35"/>
      <c r="G74" s="14"/>
      <c r="H74" s="70"/>
      <c r="I74" s="14"/>
      <c r="J74" s="14"/>
      <c r="K74" s="14"/>
      <c r="L74" s="14"/>
      <c r="M74" s="14"/>
      <c r="N74" s="14"/>
      <c r="O74" s="14"/>
      <c r="P74" s="14"/>
      <c r="Q74" s="14"/>
      <c r="R74" s="14"/>
      <c r="S74" s="14"/>
      <c r="T74" s="14"/>
      <c r="U74" s="14"/>
      <c r="V74" s="36"/>
      <c r="W74" s="14"/>
      <c r="X74" s="14"/>
      <c r="Y74" s="35"/>
      <c r="Z74" s="14"/>
      <c r="AA74" s="14"/>
      <c r="AB74" s="14"/>
      <c r="AC74" s="36"/>
      <c r="AD74" s="36"/>
      <c r="AE74" s="12"/>
      <c r="AF74" s="12"/>
      <c r="AG74" s="70"/>
      <c r="AH74" s="70"/>
      <c r="AI74" s="14"/>
    </row>
    <row r="75" spans="1:35" x14ac:dyDescent="0.25">
      <c r="A75" s="14"/>
      <c r="B75" s="14"/>
      <c r="C75" s="14"/>
      <c r="D75" s="14"/>
      <c r="E75" s="14"/>
      <c r="F75" s="35"/>
      <c r="G75" s="14"/>
      <c r="H75" s="70"/>
      <c r="I75" s="14"/>
      <c r="J75" s="14"/>
      <c r="K75" s="14"/>
      <c r="L75" s="14"/>
      <c r="M75" s="14"/>
      <c r="N75" s="14"/>
      <c r="O75" s="14"/>
      <c r="P75" s="14"/>
      <c r="Q75" s="14"/>
      <c r="R75" s="14"/>
      <c r="S75" s="14"/>
      <c r="T75" s="14"/>
      <c r="U75" s="14"/>
      <c r="V75" s="36"/>
      <c r="W75" s="14"/>
      <c r="X75" s="14"/>
      <c r="Y75" s="14"/>
      <c r="Z75" s="14"/>
      <c r="AA75" s="14"/>
      <c r="AB75" s="14"/>
      <c r="AC75" s="36"/>
      <c r="AD75" s="36"/>
      <c r="AE75" s="12"/>
      <c r="AF75" s="12"/>
      <c r="AG75" s="70"/>
      <c r="AH75" s="70"/>
      <c r="AI75" s="14"/>
    </row>
    <row r="76" spans="1:35" x14ac:dyDescent="0.25">
      <c r="A76" s="14"/>
      <c r="B76" s="14"/>
      <c r="C76" s="14"/>
      <c r="D76" s="14"/>
      <c r="E76" s="14"/>
      <c r="F76" s="35"/>
      <c r="G76" s="14"/>
      <c r="H76" s="70"/>
      <c r="I76" s="14"/>
      <c r="J76" s="14"/>
      <c r="K76" s="14"/>
      <c r="L76" s="14"/>
      <c r="M76" s="14"/>
      <c r="N76" s="14"/>
      <c r="O76" s="14"/>
      <c r="P76" s="14"/>
      <c r="Q76" s="14"/>
      <c r="R76" s="14"/>
      <c r="S76" s="14"/>
      <c r="T76" s="14"/>
      <c r="U76" s="14"/>
      <c r="V76" s="36"/>
      <c r="W76" s="14"/>
      <c r="X76" s="14"/>
      <c r="Y76" s="35"/>
      <c r="Z76" s="14"/>
      <c r="AA76" s="14"/>
      <c r="AB76" s="14"/>
      <c r="AC76" s="36"/>
      <c r="AD76" s="36"/>
      <c r="AE76" s="12"/>
      <c r="AF76" s="12"/>
      <c r="AG76" s="70"/>
      <c r="AH76" s="70"/>
      <c r="AI76" s="14"/>
    </row>
    <row r="77" spans="1:35" x14ac:dyDescent="0.25">
      <c r="A77" s="14"/>
      <c r="B77" s="14"/>
      <c r="C77" s="14"/>
      <c r="D77" s="14"/>
      <c r="E77" s="14"/>
      <c r="F77" s="35"/>
      <c r="G77" s="14"/>
      <c r="H77" s="70"/>
      <c r="I77" s="14"/>
      <c r="J77" s="14"/>
      <c r="K77" s="14"/>
      <c r="L77" s="14"/>
      <c r="M77" s="14"/>
      <c r="N77" s="14"/>
      <c r="O77" s="14"/>
      <c r="P77" s="14"/>
      <c r="Q77" s="14"/>
      <c r="R77" s="14"/>
      <c r="S77" s="14"/>
      <c r="T77" s="14"/>
      <c r="U77" s="14"/>
      <c r="V77" s="36"/>
      <c r="W77" s="14"/>
      <c r="X77" s="14"/>
      <c r="Y77" s="14"/>
      <c r="Z77" s="14"/>
      <c r="AA77" s="14"/>
      <c r="AB77" s="14"/>
      <c r="AC77" s="36"/>
      <c r="AD77" s="36"/>
      <c r="AE77" s="12"/>
      <c r="AF77" s="12"/>
      <c r="AG77" s="70"/>
      <c r="AH77" s="70"/>
      <c r="AI77" s="14"/>
    </row>
    <row r="78" spans="1:35" x14ac:dyDescent="0.25">
      <c r="A78" s="14"/>
      <c r="B78" s="14"/>
      <c r="C78" s="14"/>
      <c r="D78" s="14"/>
      <c r="E78" s="14"/>
      <c r="F78" s="35"/>
      <c r="G78" s="14"/>
      <c r="H78" s="70"/>
      <c r="I78" s="14"/>
      <c r="J78" s="14"/>
      <c r="K78" s="14"/>
      <c r="L78" s="14"/>
      <c r="M78" s="14"/>
      <c r="N78" s="14"/>
      <c r="O78" s="14"/>
      <c r="P78" s="14"/>
      <c r="Q78" s="14"/>
      <c r="R78" s="14"/>
      <c r="S78" s="14"/>
      <c r="T78" s="14"/>
      <c r="U78" s="14"/>
      <c r="V78" s="36"/>
      <c r="W78" s="14"/>
      <c r="X78" s="14"/>
      <c r="Y78" s="35"/>
      <c r="Z78" s="14"/>
      <c r="AA78" s="14"/>
      <c r="AB78" s="14"/>
      <c r="AC78" s="36"/>
      <c r="AD78" s="36"/>
      <c r="AE78" s="12"/>
      <c r="AF78" s="12"/>
      <c r="AG78" s="70"/>
      <c r="AH78" s="70"/>
      <c r="AI78" s="14"/>
    </row>
    <row r="79" spans="1:35" x14ac:dyDescent="0.25">
      <c r="A79" s="14"/>
      <c r="B79" s="14"/>
      <c r="C79" s="14"/>
      <c r="D79" s="14"/>
      <c r="E79" s="14"/>
      <c r="F79" s="35"/>
      <c r="G79" s="14"/>
      <c r="H79" s="70"/>
      <c r="I79" s="14"/>
      <c r="J79" s="14"/>
      <c r="K79" s="14"/>
      <c r="L79" s="14"/>
      <c r="M79" s="14"/>
      <c r="N79" s="14"/>
      <c r="O79" s="14"/>
      <c r="P79" s="14"/>
      <c r="Q79" s="14"/>
      <c r="R79" s="14"/>
      <c r="S79" s="14"/>
      <c r="T79" s="14"/>
      <c r="U79" s="14"/>
      <c r="V79" s="36"/>
      <c r="W79" s="14"/>
      <c r="X79" s="14"/>
      <c r="Y79" s="14"/>
      <c r="Z79" s="14"/>
      <c r="AA79" s="14"/>
      <c r="AB79" s="14"/>
      <c r="AC79" s="36"/>
      <c r="AD79" s="36"/>
      <c r="AE79" s="12"/>
      <c r="AF79" s="12"/>
      <c r="AG79" s="70"/>
      <c r="AH79" s="70"/>
      <c r="AI79" s="14"/>
    </row>
    <row r="80" spans="1:35" x14ac:dyDescent="0.25">
      <c r="A80" s="14"/>
      <c r="B80" s="14"/>
      <c r="C80" s="14"/>
      <c r="D80" s="14"/>
      <c r="E80" s="14"/>
      <c r="F80" s="35"/>
      <c r="G80" s="14"/>
      <c r="H80" s="70"/>
      <c r="I80" s="14"/>
      <c r="J80" s="14"/>
      <c r="K80" s="14"/>
      <c r="L80" s="14"/>
      <c r="M80" s="14"/>
      <c r="N80" s="14"/>
      <c r="O80" s="14"/>
      <c r="P80" s="14"/>
      <c r="Q80" s="14"/>
      <c r="R80" s="14"/>
      <c r="S80" s="14"/>
      <c r="T80" s="14"/>
      <c r="U80" s="14"/>
      <c r="V80" s="36"/>
      <c r="W80" s="14"/>
      <c r="X80" s="14"/>
      <c r="Y80" s="35"/>
      <c r="Z80" s="14"/>
      <c r="AA80" s="14"/>
      <c r="AB80" s="14"/>
      <c r="AC80" s="36"/>
      <c r="AD80" s="36"/>
      <c r="AE80" s="12"/>
      <c r="AF80" s="12"/>
      <c r="AG80" s="70"/>
      <c r="AH80" s="70"/>
      <c r="AI80" s="14"/>
    </row>
    <row r="81" spans="1:35" x14ac:dyDescent="0.25">
      <c r="A81" s="14"/>
      <c r="B81" s="14"/>
      <c r="C81" s="14"/>
      <c r="D81" s="14"/>
      <c r="E81" s="14"/>
      <c r="F81" s="35"/>
      <c r="G81" s="14"/>
      <c r="H81" s="70"/>
      <c r="I81" s="14"/>
      <c r="J81" s="14"/>
      <c r="K81" s="14"/>
      <c r="L81" s="14"/>
      <c r="M81" s="14"/>
      <c r="N81" s="14"/>
      <c r="O81" s="14"/>
      <c r="P81" s="14"/>
      <c r="Q81" s="14"/>
      <c r="R81" s="14"/>
      <c r="S81" s="14"/>
      <c r="T81" s="14"/>
      <c r="U81" s="14"/>
      <c r="V81" s="36"/>
      <c r="W81" s="14"/>
      <c r="X81" s="14"/>
      <c r="Y81" s="14"/>
      <c r="Z81" s="14"/>
      <c r="AA81" s="14"/>
      <c r="AB81" s="14"/>
      <c r="AC81" s="36"/>
      <c r="AD81" s="36"/>
      <c r="AE81" s="12"/>
      <c r="AF81" s="12"/>
      <c r="AG81" s="70"/>
      <c r="AH81" s="70"/>
      <c r="AI81" s="14"/>
    </row>
    <row r="82" spans="1:35" x14ac:dyDescent="0.25">
      <c r="A82" s="14"/>
      <c r="B82" s="14"/>
      <c r="C82" s="14"/>
      <c r="D82" s="14"/>
      <c r="E82" s="14"/>
      <c r="F82" s="35"/>
      <c r="G82" s="14"/>
      <c r="H82" s="70"/>
      <c r="I82" s="14"/>
      <c r="J82" s="14"/>
      <c r="K82" s="14"/>
      <c r="L82" s="14"/>
      <c r="M82" s="14"/>
      <c r="N82" s="14"/>
      <c r="O82" s="14"/>
      <c r="P82" s="14"/>
      <c r="Q82" s="14"/>
      <c r="R82" s="14"/>
      <c r="S82" s="14"/>
      <c r="T82" s="14"/>
      <c r="U82" s="14"/>
      <c r="V82" s="36"/>
      <c r="W82" s="14"/>
      <c r="X82" s="14"/>
      <c r="Y82" s="35"/>
      <c r="Z82" s="14"/>
      <c r="AA82" s="14"/>
      <c r="AB82" s="14"/>
      <c r="AC82" s="36"/>
      <c r="AD82" s="36"/>
      <c r="AE82" s="12"/>
      <c r="AF82" s="12"/>
      <c r="AG82" s="70"/>
      <c r="AH82" s="70"/>
      <c r="AI82" s="14"/>
    </row>
    <row r="83" spans="1:35" x14ac:dyDescent="0.25">
      <c r="A83" s="14"/>
      <c r="B83" s="14"/>
      <c r="C83" s="14"/>
      <c r="D83" s="14"/>
      <c r="E83" s="14"/>
      <c r="F83" s="35"/>
      <c r="G83" s="14"/>
      <c r="H83" s="70"/>
      <c r="I83" s="14"/>
      <c r="J83" s="14"/>
      <c r="K83" s="14"/>
      <c r="L83" s="14"/>
      <c r="M83" s="14"/>
      <c r="N83" s="14"/>
      <c r="O83" s="14"/>
      <c r="P83" s="14"/>
      <c r="Q83" s="14"/>
      <c r="R83" s="14"/>
      <c r="S83" s="14"/>
      <c r="T83" s="14"/>
      <c r="U83" s="14"/>
      <c r="V83" s="36"/>
      <c r="W83" s="14"/>
      <c r="X83" s="14"/>
      <c r="Y83" s="14"/>
      <c r="Z83" s="14"/>
      <c r="AA83" s="14"/>
      <c r="AB83" s="14"/>
      <c r="AC83" s="36"/>
      <c r="AD83" s="36"/>
      <c r="AE83" s="12"/>
      <c r="AF83" s="12"/>
      <c r="AG83" s="70"/>
      <c r="AH83" s="70"/>
      <c r="AI83" s="14"/>
    </row>
    <row r="84" spans="1:35" x14ac:dyDescent="0.25">
      <c r="A84" s="14"/>
      <c r="B84" s="14"/>
      <c r="C84" s="14"/>
      <c r="D84" s="14"/>
      <c r="E84" s="14"/>
      <c r="F84" s="35"/>
      <c r="G84" s="14"/>
      <c r="H84" s="70"/>
      <c r="I84" s="14"/>
      <c r="J84" s="14"/>
      <c r="K84" s="14"/>
      <c r="L84" s="14"/>
      <c r="M84" s="14"/>
      <c r="N84" s="14"/>
      <c r="O84" s="14"/>
      <c r="P84" s="14"/>
      <c r="Q84" s="14"/>
      <c r="R84" s="14"/>
      <c r="S84" s="14"/>
      <c r="T84" s="14"/>
      <c r="U84" s="14"/>
      <c r="V84" s="36"/>
      <c r="W84" s="14"/>
      <c r="X84" s="14"/>
      <c r="Y84" s="35"/>
      <c r="Z84" s="14"/>
      <c r="AA84" s="14"/>
      <c r="AB84" s="14"/>
      <c r="AC84" s="36"/>
      <c r="AD84" s="36"/>
      <c r="AE84" s="12"/>
      <c r="AF84" s="12"/>
      <c r="AG84" s="70"/>
      <c r="AH84" s="70"/>
      <c r="AI84" s="14"/>
    </row>
    <row r="85" spans="1:35" x14ac:dyDescent="0.25">
      <c r="A85" s="14"/>
      <c r="B85" s="14"/>
      <c r="C85" s="14"/>
      <c r="D85" s="14"/>
      <c r="E85" s="14"/>
      <c r="F85" s="35"/>
      <c r="G85" s="14"/>
      <c r="H85" s="70"/>
      <c r="I85" s="14"/>
      <c r="J85" s="14"/>
      <c r="K85" s="14"/>
      <c r="L85" s="14"/>
      <c r="M85" s="14"/>
      <c r="N85" s="14"/>
      <c r="O85" s="14"/>
      <c r="P85" s="14"/>
      <c r="Q85" s="14"/>
      <c r="R85" s="14"/>
      <c r="S85" s="14"/>
      <c r="T85" s="14"/>
      <c r="U85" s="14"/>
      <c r="V85" s="36"/>
      <c r="W85" s="14"/>
      <c r="X85" s="14"/>
      <c r="Y85" s="14"/>
      <c r="Z85" s="14"/>
      <c r="AA85" s="14"/>
      <c r="AB85" s="14"/>
      <c r="AC85" s="36"/>
      <c r="AD85" s="36"/>
      <c r="AE85" s="12"/>
      <c r="AF85" s="12"/>
      <c r="AG85" s="70"/>
      <c r="AH85" s="70"/>
      <c r="AI85" s="14"/>
    </row>
    <row r="86" spans="1:35" x14ac:dyDescent="0.25">
      <c r="A86" s="14"/>
      <c r="B86" s="14"/>
      <c r="C86" s="14"/>
      <c r="D86" s="14"/>
      <c r="E86" s="14"/>
      <c r="F86" s="35"/>
      <c r="G86" s="14"/>
      <c r="H86" s="70"/>
      <c r="I86" s="14"/>
      <c r="J86" s="14"/>
      <c r="K86" s="14"/>
      <c r="L86" s="14"/>
      <c r="M86" s="14"/>
      <c r="N86" s="14"/>
      <c r="O86" s="14"/>
      <c r="P86" s="14"/>
      <c r="Q86" s="14"/>
      <c r="R86" s="14"/>
      <c r="S86" s="14"/>
      <c r="T86" s="14"/>
      <c r="U86" s="14"/>
      <c r="V86" s="36"/>
      <c r="W86" s="14"/>
      <c r="X86" s="14"/>
      <c r="Y86" s="35"/>
      <c r="Z86" s="14"/>
      <c r="AA86" s="14"/>
      <c r="AB86" s="14"/>
      <c r="AC86" s="36"/>
      <c r="AD86" s="36"/>
      <c r="AE86" s="12"/>
      <c r="AF86" s="12"/>
      <c r="AG86" s="70"/>
      <c r="AH86" s="70"/>
      <c r="AI86" s="14"/>
    </row>
    <row r="87" spans="1:35" x14ac:dyDescent="0.25">
      <c r="A87" s="14"/>
      <c r="B87" s="14"/>
      <c r="C87" s="14"/>
      <c r="D87" s="14"/>
      <c r="E87" s="14"/>
      <c r="F87" s="35"/>
      <c r="G87" s="14"/>
      <c r="H87" s="70"/>
      <c r="I87" s="14"/>
      <c r="J87" s="14"/>
      <c r="K87" s="14"/>
      <c r="L87" s="14"/>
      <c r="M87" s="14"/>
      <c r="N87" s="14"/>
      <c r="O87" s="14"/>
      <c r="P87" s="14"/>
      <c r="Q87" s="14"/>
      <c r="R87" s="14"/>
      <c r="S87" s="14"/>
      <c r="T87" s="14"/>
      <c r="U87" s="14"/>
      <c r="V87" s="36"/>
      <c r="W87" s="14"/>
      <c r="X87" s="14"/>
      <c r="Y87" s="14"/>
      <c r="Z87" s="14"/>
      <c r="AA87" s="14"/>
      <c r="AB87" s="14"/>
      <c r="AC87" s="36"/>
      <c r="AD87" s="36"/>
      <c r="AE87" s="12"/>
      <c r="AF87" s="12"/>
      <c r="AG87" s="70"/>
      <c r="AH87" s="70"/>
      <c r="AI87" s="14"/>
    </row>
    <row r="88" spans="1:35" x14ac:dyDescent="0.25">
      <c r="A88" s="14"/>
      <c r="B88" s="14"/>
      <c r="C88" s="14"/>
      <c r="D88" s="14"/>
      <c r="E88" s="14"/>
      <c r="F88" s="35"/>
      <c r="G88" s="14"/>
      <c r="H88" s="70"/>
      <c r="I88" s="14"/>
      <c r="J88" s="14"/>
      <c r="K88" s="14"/>
      <c r="L88" s="14"/>
      <c r="M88" s="14"/>
      <c r="N88" s="14"/>
      <c r="O88" s="14"/>
      <c r="P88" s="14"/>
      <c r="Q88" s="14"/>
      <c r="R88" s="14"/>
      <c r="S88" s="14"/>
      <c r="T88" s="14"/>
      <c r="U88" s="14"/>
      <c r="V88" s="36"/>
      <c r="W88" s="14"/>
      <c r="X88" s="14"/>
      <c r="Y88" s="35"/>
      <c r="Z88" s="14"/>
      <c r="AA88" s="14"/>
      <c r="AB88" s="14"/>
      <c r="AC88" s="36"/>
      <c r="AD88" s="36"/>
      <c r="AE88" s="12"/>
      <c r="AF88" s="12"/>
      <c r="AG88" s="70"/>
      <c r="AH88" s="70"/>
      <c r="AI88" s="14"/>
    </row>
    <row r="89" spans="1:35" x14ac:dyDescent="0.25">
      <c r="A89" s="14"/>
      <c r="B89" s="14"/>
      <c r="C89" s="14"/>
      <c r="D89" s="14"/>
      <c r="E89" s="14"/>
      <c r="F89" s="35"/>
      <c r="G89" s="14"/>
      <c r="H89" s="70"/>
      <c r="I89" s="14"/>
      <c r="J89" s="14"/>
      <c r="K89" s="14"/>
      <c r="L89" s="14"/>
      <c r="M89" s="14"/>
      <c r="N89" s="14"/>
      <c r="O89" s="14"/>
      <c r="P89" s="14"/>
      <c r="Q89" s="14"/>
      <c r="R89" s="14"/>
      <c r="S89" s="14"/>
      <c r="T89" s="14"/>
      <c r="U89" s="14"/>
      <c r="V89" s="36"/>
      <c r="W89" s="14"/>
      <c r="X89" s="14"/>
      <c r="Y89" s="14"/>
      <c r="Z89" s="14"/>
      <c r="AA89" s="14"/>
      <c r="AB89" s="14"/>
      <c r="AC89" s="36"/>
      <c r="AD89" s="36"/>
      <c r="AE89" s="12"/>
      <c r="AF89" s="12"/>
      <c r="AG89" s="70"/>
      <c r="AH89" s="70"/>
      <c r="AI89" s="14"/>
    </row>
    <row r="90" spans="1:35" x14ac:dyDescent="0.25">
      <c r="A90" s="14"/>
      <c r="B90" s="14"/>
      <c r="C90" s="14"/>
      <c r="D90" s="14"/>
      <c r="E90" s="14"/>
      <c r="F90" s="35"/>
      <c r="G90" s="14"/>
      <c r="H90" s="70"/>
      <c r="I90" s="14"/>
      <c r="J90" s="14"/>
      <c r="K90" s="14"/>
      <c r="L90" s="14"/>
      <c r="M90" s="14"/>
      <c r="N90" s="14"/>
      <c r="O90" s="14"/>
      <c r="P90" s="14"/>
      <c r="Q90" s="14"/>
      <c r="R90" s="14"/>
      <c r="S90" s="14"/>
      <c r="T90" s="14"/>
      <c r="U90" s="14"/>
      <c r="V90" s="36"/>
      <c r="W90" s="14"/>
      <c r="X90" s="14"/>
      <c r="Y90" s="35"/>
      <c r="Z90" s="14"/>
      <c r="AA90" s="14"/>
      <c r="AB90" s="14"/>
      <c r="AC90" s="36"/>
      <c r="AD90" s="36"/>
      <c r="AE90" s="12"/>
      <c r="AF90" s="12"/>
      <c r="AG90" s="70"/>
      <c r="AH90" s="70"/>
      <c r="AI90" s="14"/>
    </row>
    <row r="91" spans="1:35" x14ac:dyDescent="0.25">
      <c r="A91" s="14"/>
      <c r="B91" s="14"/>
      <c r="C91" s="14"/>
      <c r="D91" s="14"/>
      <c r="E91" s="14"/>
      <c r="F91" s="35"/>
      <c r="G91" s="14"/>
      <c r="H91" s="70"/>
      <c r="I91" s="14"/>
      <c r="J91" s="14"/>
      <c r="K91" s="14"/>
      <c r="L91" s="14"/>
      <c r="M91" s="14"/>
      <c r="N91" s="14"/>
      <c r="O91" s="14"/>
      <c r="P91" s="14"/>
      <c r="Q91" s="14"/>
      <c r="R91" s="14"/>
      <c r="S91" s="14"/>
      <c r="T91" s="14"/>
      <c r="U91" s="14"/>
      <c r="V91" s="36"/>
      <c r="W91" s="14"/>
      <c r="X91" s="14"/>
      <c r="Y91" s="14"/>
      <c r="Z91" s="14"/>
      <c r="AA91" s="14"/>
      <c r="AB91" s="14"/>
      <c r="AC91" s="36"/>
      <c r="AD91" s="36"/>
      <c r="AE91" s="12"/>
      <c r="AF91" s="12"/>
      <c r="AG91" s="70"/>
      <c r="AH91" s="70"/>
      <c r="AI91" s="14"/>
    </row>
    <row r="92" spans="1:35" x14ac:dyDescent="0.25">
      <c r="A92" s="14"/>
      <c r="B92" s="14"/>
      <c r="C92" s="14"/>
      <c r="D92" s="14"/>
      <c r="E92" s="14"/>
      <c r="F92" s="35"/>
      <c r="G92" s="14"/>
      <c r="H92" s="70"/>
      <c r="I92" s="14"/>
      <c r="J92" s="14"/>
      <c r="K92" s="14"/>
      <c r="L92" s="14"/>
      <c r="M92" s="14"/>
      <c r="N92" s="14"/>
      <c r="O92" s="14"/>
      <c r="P92" s="14"/>
      <c r="Q92" s="14"/>
      <c r="R92" s="14"/>
      <c r="S92" s="14"/>
      <c r="T92" s="14"/>
      <c r="U92" s="14"/>
      <c r="V92" s="36"/>
      <c r="W92" s="14"/>
      <c r="X92" s="14"/>
      <c r="Y92" s="35"/>
      <c r="Z92" s="14"/>
      <c r="AA92" s="14"/>
      <c r="AB92" s="14"/>
      <c r="AC92" s="36"/>
      <c r="AD92" s="36"/>
      <c r="AE92" s="12"/>
      <c r="AF92" s="12"/>
      <c r="AG92" s="70"/>
      <c r="AH92" s="70"/>
      <c r="AI92" s="14"/>
    </row>
    <row r="93" spans="1:35" x14ac:dyDescent="0.25">
      <c r="A93" s="14"/>
      <c r="B93" s="14"/>
      <c r="C93" s="14"/>
      <c r="D93" s="14"/>
      <c r="E93" s="14"/>
      <c r="F93" s="35"/>
      <c r="G93" s="14"/>
      <c r="H93" s="70"/>
      <c r="I93" s="14"/>
      <c r="J93" s="14"/>
      <c r="K93" s="14"/>
      <c r="L93" s="14"/>
      <c r="M93" s="14"/>
      <c r="N93" s="14"/>
      <c r="O93" s="14"/>
      <c r="P93" s="14"/>
      <c r="Q93" s="14"/>
      <c r="R93" s="14"/>
      <c r="S93" s="14"/>
      <c r="T93" s="14"/>
      <c r="U93" s="14"/>
      <c r="V93" s="36"/>
      <c r="W93" s="14"/>
      <c r="X93" s="14"/>
      <c r="Y93" s="14"/>
      <c r="Z93" s="14"/>
      <c r="AA93" s="14"/>
      <c r="AB93" s="14"/>
      <c r="AC93" s="36"/>
      <c r="AD93" s="36"/>
      <c r="AE93" s="12"/>
      <c r="AF93" s="12"/>
      <c r="AG93" s="70"/>
      <c r="AH93" s="70"/>
      <c r="AI93" s="14"/>
    </row>
    <row r="94" spans="1:35" x14ac:dyDescent="0.25">
      <c r="A94" s="14"/>
      <c r="B94" s="14"/>
      <c r="C94" s="14"/>
      <c r="D94" s="14"/>
      <c r="E94" s="14"/>
      <c r="F94" s="35"/>
      <c r="G94" s="14"/>
      <c r="H94" s="70"/>
      <c r="I94" s="14"/>
      <c r="J94" s="14"/>
      <c r="K94" s="14"/>
      <c r="L94" s="14"/>
      <c r="M94" s="14"/>
      <c r="N94" s="14"/>
      <c r="O94" s="14"/>
      <c r="P94" s="14"/>
      <c r="Q94" s="14"/>
      <c r="R94" s="14"/>
      <c r="S94" s="14"/>
      <c r="T94" s="14"/>
      <c r="U94" s="14"/>
      <c r="V94" s="36"/>
      <c r="W94" s="14"/>
      <c r="X94" s="14"/>
      <c r="Y94" s="35"/>
      <c r="Z94" s="14"/>
      <c r="AA94" s="14"/>
      <c r="AB94" s="14"/>
      <c r="AC94" s="36"/>
      <c r="AD94" s="36"/>
      <c r="AE94" s="12"/>
      <c r="AF94" s="12"/>
      <c r="AG94" s="70"/>
      <c r="AH94" s="70"/>
      <c r="AI94" s="14"/>
    </row>
    <row r="95" spans="1:35" x14ac:dyDescent="0.25">
      <c r="A95" s="14"/>
      <c r="B95" s="14"/>
      <c r="C95" s="14"/>
      <c r="D95" s="14"/>
      <c r="E95" s="14"/>
      <c r="F95" s="35"/>
      <c r="G95" s="14"/>
      <c r="H95" s="70"/>
      <c r="I95" s="14"/>
      <c r="J95" s="14"/>
      <c r="K95" s="14"/>
      <c r="L95" s="14"/>
      <c r="M95" s="14"/>
      <c r="N95" s="14"/>
      <c r="O95" s="14"/>
      <c r="P95" s="14"/>
      <c r="Q95" s="14"/>
      <c r="R95" s="14"/>
      <c r="S95" s="14"/>
      <c r="T95" s="14"/>
      <c r="U95" s="14"/>
      <c r="V95" s="36"/>
      <c r="W95" s="14"/>
      <c r="X95" s="14"/>
      <c r="Y95" s="14"/>
      <c r="Z95" s="14"/>
      <c r="AA95" s="14"/>
      <c r="AB95" s="14"/>
      <c r="AC95" s="36"/>
      <c r="AD95" s="36"/>
      <c r="AE95" s="12"/>
      <c r="AF95" s="12"/>
      <c r="AG95" s="70"/>
      <c r="AH95" s="70"/>
      <c r="AI95" s="14"/>
    </row>
    <row r="96" spans="1:35" x14ac:dyDescent="0.25">
      <c r="A96" s="14"/>
      <c r="B96" s="14"/>
      <c r="C96" s="14"/>
      <c r="D96" s="14"/>
      <c r="E96" s="14"/>
      <c r="F96" s="35"/>
      <c r="G96" s="14"/>
      <c r="H96" s="70"/>
      <c r="I96" s="14"/>
      <c r="J96" s="14"/>
      <c r="K96" s="14"/>
      <c r="L96" s="14"/>
      <c r="M96" s="14"/>
      <c r="N96" s="14"/>
      <c r="O96" s="14"/>
      <c r="P96" s="14"/>
      <c r="Q96" s="14"/>
      <c r="R96" s="14"/>
      <c r="S96" s="14"/>
      <c r="T96" s="14"/>
      <c r="U96" s="14"/>
      <c r="V96" s="36"/>
      <c r="W96" s="14"/>
      <c r="X96" s="14"/>
      <c r="Y96" s="35"/>
      <c r="Z96" s="14"/>
      <c r="AA96" s="14"/>
      <c r="AB96" s="14"/>
      <c r="AC96" s="36"/>
      <c r="AD96" s="36"/>
      <c r="AE96" s="12"/>
      <c r="AF96" s="12"/>
      <c r="AG96" s="70"/>
      <c r="AH96" s="70"/>
      <c r="AI96" s="14"/>
    </row>
    <row r="97" spans="1:35" x14ac:dyDescent="0.25">
      <c r="A97" s="14"/>
      <c r="B97" s="14"/>
      <c r="C97" s="14"/>
      <c r="D97" s="14"/>
      <c r="E97" s="14"/>
      <c r="F97" s="35"/>
      <c r="G97" s="14"/>
      <c r="H97" s="70"/>
      <c r="I97" s="14"/>
      <c r="J97" s="14"/>
      <c r="K97" s="14"/>
      <c r="L97" s="14"/>
      <c r="M97" s="14"/>
      <c r="N97" s="14"/>
      <c r="O97" s="14"/>
      <c r="P97" s="14"/>
      <c r="Q97" s="14"/>
      <c r="R97" s="14"/>
      <c r="S97" s="14"/>
      <c r="T97" s="14"/>
      <c r="U97" s="14"/>
      <c r="V97" s="36"/>
      <c r="W97" s="14"/>
      <c r="X97" s="14"/>
      <c r="Y97" s="14"/>
      <c r="Z97" s="14"/>
      <c r="AA97" s="14"/>
      <c r="AB97" s="14"/>
      <c r="AC97" s="36"/>
      <c r="AD97" s="36"/>
      <c r="AE97" s="12"/>
      <c r="AF97" s="12"/>
      <c r="AG97" s="70"/>
      <c r="AH97" s="70"/>
      <c r="AI97" s="14"/>
    </row>
    <row r="98" spans="1:35" x14ac:dyDescent="0.25">
      <c r="A98" s="14"/>
      <c r="B98" s="14"/>
      <c r="C98" s="14"/>
      <c r="D98" s="14"/>
      <c r="E98" s="14"/>
      <c r="F98" s="35"/>
      <c r="G98" s="14"/>
      <c r="H98" s="70"/>
      <c r="I98" s="14"/>
      <c r="J98" s="14"/>
      <c r="K98" s="14"/>
      <c r="L98" s="14"/>
      <c r="M98" s="14"/>
      <c r="N98" s="14"/>
      <c r="O98" s="14"/>
      <c r="P98" s="14"/>
      <c r="Q98" s="14"/>
      <c r="R98" s="14"/>
      <c r="S98" s="14"/>
      <c r="T98" s="14"/>
      <c r="U98" s="14"/>
      <c r="V98" s="36"/>
      <c r="W98" s="14"/>
      <c r="X98" s="14"/>
      <c r="Y98" s="35"/>
      <c r="Z98" s="14"/>
      <c r="AA98" s="14"/>
      <c r="AB98" s="14"/>
      <c r="AC98" s="36"/>
      <c r="AD98" s="36"/>
      <c r="AE98" s="12"/>
      <c r="AF98" s="12"/>
      <c r="AG98" s="70"/>
      <c r="AH98" s="70"/>
      <c r="AI98" s="14"/>
    </row>
    <row r="99" spans="1:35" x14ac:dyDescent="0.25">
      <c r="A99" s="14"/>
      <c r="B99" s="14"/>
      <c r="C99" s="14"/>
      <c r="D99" s="14"/>
      <c r="E99" s="14"/>
      <c r="F99" s="35"/>
      <c r="G99" s="14"/>
      <c r="H99" s="70"/>
      <c r="I99" s="14"/>
      <c r="J99" s="14"/>
      <c r="K99" s="14"/>
      <c r="L99" s="14"/>
      <c r="M99" s="14"/>
      <c r="N99" s="14"/>
      <c r="O99" s="14"/>
      <c r="P99" s="14"/>
      <c r="Q99" s="14"/>
      <c r="R99" s="14"/>
      <c r="S99" s="14"/>
      <c r="T99" s="14"/>
      <c r="U99" s="14"/>
      <c r="V99" s="36"/>
      <c r="W99" s="14"/>
      <c r="X99" s="14"/>
      <c r="Y99" s="14"/>
      <c r="Z99" s="14"/>
      <c r="AA99" s="14"/>
      <c r="AB99" s="14"/>
      <c r="AC99" s="36"/>
      <c r="AD99" s="36"/>
      <c r="AE99" s="12"/>
      <c r="AF99" s="12"/>
      <c r="AG99" s="70"/>
      <c r="AH99" s="70"/>
      <c r="AI99" s="14"/>
    </row>
    <row r="100" spans="1:35" x14ac:dyDescent="0.25">
      <c r="A100" s="14"/>
      <c r="B100" s="14"/>
      <c r="C100" s="14"/>
      <c r="D100" s="14"/>
      <c r="E100" s="14"/>
      <c r="F100" s="35"/>
      <c r="G100" s="14"/>
      <c r="H100" s="70"/>
      <c r="I100" s="14"/>
      <c r="J100" s="14"/>
      <c r="K100" s="14"/>
      <c r="L100" s="14"/>
      <c r="M100" s="14"/>
      <c r="N100" s="14"/>
      <c r="O100" s="14"/>
      <c r="P100" s="14"/>
      <c r="Q100" s="14"/>
      <c r="R100" s="14"/>
      <c r="S100" s="14"/>
      <c r="T100" s="14"/>
      <c r="U100" s="14"/>
      <c r="V100" s="36"/>
      <c r="W100" s="14"/>
      <c r="X100" s="14"/>
      <c r="Y100" s="35"/>
      <c r="Z100" s="14"/>
      <c r="AA100" s="14"/>
      <c r="AB100" s="14"/>
      <c r="AC100" s="36"/>
      <c r="AD100" s="36"/>
      <c r="AE100" s="12"/>
      <c r="AF100" s="12"/>
      <c r="AG100" s="70"/>
      <c r="AH100" s="70"/>
      <c r="AI100" s="14"/>
    </row>
    <row r="101" spans="1:35" x14ac:dyDescent="0.25">
      <c r="A101" s="11"/>
      <c r="B101" s="11"/>
      <c r="C101" s="11"/>
      <c r="D101" s="11"/>
      <c r="E101" s="11"/>
      <c r="F101" s="17"/>
      <c r="G101" s="11"/>
      <c r="H101" s="10"/>
      <c r="I101" s="11"/>
      <c r="J101" s="11"/>
      <c r="K101" s="11"/>
      <c r="L101" s="11"/>
      <c r="M101" s="11"/>
      <c r="N101" s="11"/>
      <c r="O101" s="11"/>
      <c r="P101" s="11"/>
      <c r="Q101" s="11"/>
      <c r="R101" s="11"/>
      <c r="S101" s="11"/>
      <c r="T101" s="11"/>
      <c r="U101" s="11"/>
      <c r="V101" s="91"/>
      <c r="W101" s="11"/>
      <c r="X101" s="11"/>
      <c r="Y101" s="11"/>
      <c r="Z101" s="11"/>
      <c r="AA101" s="11"/>
      <c r="AB101" s="11"/>
      <c r="AC101" s="91"/>
      <c r="AD101" s="91"/>
      <c r="AI101" s="11"/>
    </row>
    <row r="102" spans="1:35" x14ac:dyDescent="0.25">
      <c r="A102" s="11"/>
      <c r="B102" s="11"/>
      <c r="C102" s="11"/>
      <c r="D102" s="11"/>
      <c r="E102" s="11"/>
      <c r="F102" s="17"/>
      <c r="G102" s="11"/>
      <c r="H102" s="10"/>
      <c r="I102" s="11"/>
      <c r="J102" s="11"/>
      <c r="K102" s="11"/>
      <c r="L102" s="11"/>
      <c r="M102" s="11"/>
      <c r="N102" s="11"/>
      <c r="O102" s="11"/>
      <c r="P102" s="11"/>
      <c r="Q102" s="11"/>
      <c r="R102" s="11"/>
      <c r="S102" s="11"/>
      <c r="T102" s="11"/>
      <c r="U102" s="11"/>
      <c r="V102" s="91"/>
      <c r="W102" s="11"/>
      <c r="X102" s="11"/>
      <c r="Y102" s="17"/>
      <c r="Z102" s="11"/>
      <c r="AA102" s="11"/>
      <c r="AB102" s="11"/>
      <c r="AC102" s="91"/>
      <c r="AD102" s="91"/>
      <c r="AI102" s="11"/>
    </row>
    <row r="103" spans="1:35" x14ac:dyDescent="0.25">
      <c r="A103" s="11"/>
      <c r="B103" s="11"/>
      <c r="C103" s="11"/>
      <c r="D103" s="11"/>
      <c r="E103" s="11"/>
      <c r="F103" s="17"/>
      <c r="G103" s="11"/>
      <c r="H103" s="10"/>
      <c r="I103" s="11"/>
      <c r="J103" s="11"/>
      <c r="K103" s="11"/>
      <c r="L103" s="11"/>
      <c r="M103" s="11"/>
      <c r="N103" s="11"/>
      <c r="O103" s="11"/>
      <c r="P103" s="11"/>
      <c r="Q103" s="11"/>
      <c r="R103" s="11"/>
      <c r="S103" s="11"/>
      <c r="T103" s="11"/>
      <c r="U103" s="11"/>
      <c r="V103" s="91"/>
      <c r="W103" s="11"/>
      <c r="X103" s="11"/>
      <c r="Y103" s="11"/>
      <c r="Z103" s="11"/>
      <c r="AA103" s="11"/>
      <c r="AB103" s="11"/>
      <c r="AC103" s="91"/>
      <c r="AD103" s="91"/>
      <c r="AI103" s="11"/>
    </row>
    <row r="104" spans="1:35" x14ac:dyDescent="0.25">
      <c r="A104" s="11"/>
      <c r="B104" s="11"/>
      <c r="C104" s="11"/>
      <c r="D104" s="11"/>
      <c r="E104" s="11"/>
      <c r="F104" s="17"/>
      <c r="G104" s="11"/>
      <c r="H104" s="10"/>
      <c r="I104" s="11"/>
      <c r="J104" s="11"/>
      <c r="K104" s="11"/>
      <c r="L104" s="11"/>
      <c r="M104" s="11"/>
      <c r="N104" s="11"/>
      <c r="O104" s="11"/>
      <c r="P104" s="11"/>
      <c r="Q104" s="11"/>
      <c r="R104" s="11"/>
      <c r="S104" s="11"/>
      <c r="T104" s="11"/>
      <c r="U104" s="11"/>
      <c r="V104" s="91"/>
      <c r="W104" s="11"/>
      <c r="X104" s="11"/>
      <c r="Y104" s="17"/>
      <c r="Z104" s="11"/>
      <c r="AA104" s="11"/>
      <c r="AB104" s="11"/>
      <c r="AC104" s="91"/>
      <c r="AD104" s="91"/>
      <c r="AI104" s="11"/>
    </row>
    <row r="105" spans="1:35" x14ac:dyDescent="0.25">
      <c r="A105" s="11"/>
      <c r="B105" s="11"/>
      <c r="C105" s="11"/>
      <c r="D105" s="11"/>
      <c r="E105" s="11"/>
      <c r="F105" s="17"/>
      <c r="G105" s="11"/>
      <c r="H105" s="10"/>
      <c r="I105" s="11"/>
      <c r="J105" s="11"/>
      <c r="K105" s="11"/>
      <c r="L105" s="11"/>
      <c r="M105" s="11"/>
      <c r="N105" s="11"/>
      <c r="O105" s="11"/>
      <c r="P105" s="11"/>
      <c r="Q105" s="11"/>
      <c r="R105" s="11"/>
      <c r="S105" s="11"/>
      <c r="T105" s="11"/>
      <c r="U105" s="11"/>
      <c r="V105" s="91"/>
      <c r="W105" s="11"/>
      <c r="X105" s="11"/>
      <c r="Y105" s="11"/>
      <c r="Z105" s="11"/>
      <c r="AA105" s="11"/>
      <c r="AB105" s="11"/>
      <c r="AC105" s="91"/>
      <c r="AD105" s="91"/>
      <c r="AI105" s="11"/>
    </row>
    <row r="106" spans="1:35" x14ac:dyDescent="0.25">
      <c r="A106" s="11"/>
      <c r="B106" s="11"/>
      <c r="C106" s="11"/>
      <c r="D106" s="11"/>
      <c r="E106" s="11"/>
      <c r="F106" s="17"/>
      <c r="G106" s="11"/>
      <c r="H106" s="10"/>
      <c r="I106" s="11"/>
      <c r="J106" s="11"/>
      <c r="K106" s="11"/>
      <c r="L106" s="11"/>
      <c r="M106" s="11"/>
      <c r="N106" s="11"/>
      <c r="O106" s="11"/>
      <c r="P106" s="11"/>
      <c r="Q106" s="11"/>
      <c r="R106" s="11"/>
      <c r="S106" s="11"/>
      <c r="T106" s="11"/>
      <c r="U106" s="11"/>
      <c r="V106" s="91"/>
      <c r="W106" s="11"/>
      <c r="X106" s="11"/>
      <c r="Y106" s="17"/>
      <c r="Z106" s="11"/>
      <c r="AA106" s="11"/>
      <c r="AB106" s="11"/>
      <c r="AC106" s="91"/>
      <c r="AD106" s="91"/>
      <c r="AI106" s="11"/>
    </row>
    <row r="107" spans="1:35" x14ac:dyDescent="0.25">
      <c r="H107" s="10"/>
    </row>
  </sheetData>
  <autoFilter ref="A1:AI62" xr:uid="{00000000-0009-0000-0000-00000C000000}"/>
  <phoneticPr fontId="35" type="noConversion"/>
  <conditionalFormatting sqref="A2:A3">
    <cfRule type="duplicateValues" dxfId="44" priority="38"/>
  </conditionalFormatting>
  <conditionalFormatting sqref="A4:A31">
    <cfRule type="duplicateValues" dxfId="43" priority="18"/>
  </conditionalFormatting>
  <conditionalFormatting sqref="A32">
    <cfRule type="duplicateValues" dxfId="42" priority="16"/>
  </conditionalFormatting>
  <conditionalFormatting sqref="A33 A35 A37 A39">
    <cfRule type="duplicateValues" dxfId="41" priority="14"/>
  </conditionalFormatting>
  <conditionalFormatting sqref="A34 A36">
    <cfRule type="duplicateValues" dxfId="40" priority="12"/>
  </conditionalFormatting>
  <conditionalFormatting sqref="A38 A40:A46 A48:A51 A53:A56 A63 A65 A67 A69 A71 A73 A75 A77 A79 A81 A83 A85 A87 A89 A91 A93 A95 A97 A99 A101 A103 A105">
    <cfRule type="duplicateValues" dxfId="39" priority="20699"/>
  </conditionalFormatting>
  <conditionalFormatting sqref="A47 A52 A64 A66 A68 A70 A72 A74 A76 A78 A80 A82 A84 A86 A88 A90 A92 A94 A96 A98 A100 A102 A104 A106 A58:A62">
    <cfRule type="duplicateValues" dxfId="38" priority="10"/>
  </conditionalFormatting>
  <conditionalFormatting sqref="A57">
    <cfRule type="duplicateValues" dxfId="37" priority="3"/>
    <cfRule type="duplicateValues" dxfId="36" priority="4"/>
    <cfRule type="duplicateValues" dxfId="35" priority="5"/>
  </conditionalFormatting>
  <conditionalFormatting sqref="B2:B3">
    <cfRule type="duplicateValues" dxfId="34" priority="39"/>
  </conditionalFormatting>
  <conditionalFormatting sqref="B2:B56 B58:B1048576">
    <cfRule type="duplicateValues" dxfId="33" priority="6"/>
    <cfRule type="duplicateValues" dxfId="32" priority="7"/>
  </conditionalFormatting>
  <conditionalFormatting sqref="B4:B31">
    <cfRule type="duplicateValues" dxfId="31" priority="19"/>
  </conditionalFormatting>
  <conditionalFormatting sqref="B32">
    <cfRule type="duplicateValues" dxfId="30" priority="17"/>
  </conditionalFormatting>
  <conditionalFormatting sqref="B33 B35 B37">
    <cfRule type="duplicateValues" dxfId="29" priority="15"/>
  </conditionalFormatting>
  <conditionalFormatting sqref="B34 B36">
    <cfRule type="duplicateValues" dxfId="28" priority="13"/>
  </conditionalFormatting>
  <conditionalFormatting sqref="B38 B40 B42 B44 B46 B48:B51 B56 B61 B63 B65 B67 B69 B71 B73 B75 B77 B79 B81 B83 B85 B87 B89 B91 B93 B95 B97 B99 B101 B103 B105">
    <cfRule type="duplicateValues" dxfId="27" priority="20761"/>
  </conditionalFormatting>
  <conditionalFormatting sqref="B39 B41 B43 B45 B47 B52:B55 B58:B60 B62 B64 B66 B68 B70 B72 B74 B76 B78 B80 B82 B84 B86 B88 B90 B92 B94 B96 B98 B100 B102 B104 B106">
    <cfRule type="duplicateValues" dxfId="26" priority="11"/>
  </conditionalFormatting>
  <conditionalFormatting sqref="B57">
    <cfRule type="duplicateValues" dxfId="25" priority="1"/>
    <cfRule type="duplicateValues" dxfId="24" priority="2"/>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5">
    <tabColor rgb="FF92D050"/>
  </sheetPr>
  <dimension ref="B1:G42"/>
  <sheetViews>
    <sheetView workbookViewId="0">
      <selection activeCell="B23" sqref="B23"/>
    </sheetView>
  </sheetViews>
  <sheetFormatPr defaultRowHeight="15" x14ac:dyDescent="0.25"/>
  <cols>
    <col min="2" max="2" width="13.42578125" style="60" bestFit="1" customWidth="1"/>
    <col min="6" max="7" width="35.28515625" customWidth="1"/>
  </cols>
  <sheetData>
    <row r="1" spans="2:7" ht="18" customHeight="1" x14ac:dyDescent="0.25">
      <c r="B1" s="64" t="s">
        <v>7836</v>
      </c>
    </row>
    <row r="2" spans="2:7" s="65" customFormat="1" ht="60" customHeight="1" x14ac:dyDescent="0.25">
      <c r="B2" s="66">
        <v>45344</v>
      </c>
      <c r="E2" s="65">
        <v>14081145</v>
      </c>
      <c r="F2" s="65" t="s">
        <v>7837</v>
      </c>
      <c r="G2" s="65" t="s">
        <v>7838</v>
      </c>
    </row>
    <row r="3" spans="2:7" x14ac:dyDescent="0.25">
      <c r="B3" s="54">
        <v>45391</v>
      </c>
    </row>
    <row r="4" spans="2:7" x14ac:dyDescent="0.25">
      <c r="B4" s="54">
        <v>45392</v>
      </c>
    </row>
    <row r="5" spans="2:7" x14ac:dyDescent="0.25">
      <c r="B5" s="54">
        <v>45393</v>
      </c>
    </row>
    <row r="6" spans="2:7" x14ac:dyDescent="0.25">
      <c r="B6" s="54">
        <v>45394</v>
      </c>
    </row>
    <row r="7" spans="2:7" x14ac:dyDescent="0.25">
      <c r="B7" s="54">
        <v>45395</v>
      </c>
    </row>
    <row r="8" spans="2:7" x14ac:dyDescent="0.25">
      <c r="B8" s="54">
        <v>45396</v>
      </c>
    </row>
    <row r="9" spans="2:7" x14ac:dyDescent="0.25">
      <c r="B9" s="54">
        <v>45459</v>
      </c>
    </row>
    <row r="10" spans="2:7" x14ac:dyDescent="0.25">
      <c r="B10" s="54">
        <v>45460</v>
      </c>
    </row>
    <row r="11" spans="2:7" x14ac:dyDescent="0.25">
      <c r="B11" s="54">
        <v>45461</v>
      </c>
    </row>
    <row r="12" spans="2:7" x14ac:dyDescent="0.25">
      <c r="B12" s="54">
        <v>45462</v>
      </c>
    </row>
    <row r="13" spans="2:7" x14ac:dyDescent="0.25">
      <c r="B13" s="54">
        <v>45746</v>
      </c>
    </row>
    <row r="14" spans="2:7" x14ac:dyDescent="0.25">
      <c r="B14" s="54">
        <v>45747</v>
      </c>
    </row>
    <row r="15" spans="2:7" x14ac:dyDescent="0.25">
      <c r="B15" s="54">
        <v>45748</v>
      </c>
    </row>
    <row r="16" spans="2:7" x14ac:dyDescent="0.25">
      <c r="B16" s="54">
        <v>45749</v>
      </c>
    </row>
    <row r="17" spans="2:2" x14ac:dyDescent="0.25">
      <c r="B17" s="54">
        <v>45813</v>
      </c>
    </row>
    <row r="18" spans="2:2" x14ac:dyDescent="0.25">
      <c r="B18" s="54">
        <v>45816</v>
      </c>
    </row>
    <row r="19" spans="2:2" x14ac:dyDescent="0.25">
      <c r="B19" s="54">
        <v>45817</v>
      </c>
    </row>
    <row r="20" spans="2:2" x14ac:dyDescent="0.25">
      <c r="B20" s="54">
        <v>45818</v>
      </c>
    </row>
    <row r="21" spans="2:2" x14ac:dyDescent="0.25">
      <c r="B21" s="54">
        <v>45923</v>
      </c>
    </row>
    <row r="22" spans="2:2" x14ac:dyDescent="0.25">
      <c r="B22" s="54">
        <v>45977</v>
      </c>
    </row>
    <row r="23" spans="2:2" x14ac:dyDescent="0.25">
      <c r="B23" s="54"/>
    </row>
    <row r="24" spans="2:2" x14ac:dyDescent="0.25">
      <c r="B24" s="54"/>
    </row>
    <row r="25" spans="2:2" x14ac:dyDescent="0.25">
      <c r="B25" s="54"/>
    </row>
    <row r="26" spans="2:2" x14ac:dyDescent="0.25">
      <c r="B26" s="53"/>
    </row>
    <row r="27" spans="2:2" x14ac:dyDescent="0.25">
      <c r="B27" s="53"/>
    </row>
    <row r="28" spans="2:2" x14ac:dyDescent="0.25">
      <c r="B28" s="53"/>
    </row>
    <row r="29" spans="2:2" x14ac:dyDescent="0.25">
      <c r="B29" s="53"/>
    </row>
    <row r="30" spans="2:2" x14ac:dyDescent="0.25">
      <c r="B30" s="53"/>
    </row>
    <row r="31" spans="2:2" x14ac:dyDescent="0.25">
      <c r="B31" s="53"/>
    </row>
    <row r="32" spans="2:2" x14ac:dyDescent="0.25">
      <c r="B32" s="53"/>
    </row>
    <row r="33" spans="2:2" x14ac:dyDescent="0.25">
      <c r="B33" s="53"/>
    </row>
    <row r="34" spans="2:2" x14ac:dyDescent="0.25">
      <c r="B34" s="53"/>
    </row>
    <row r="35" spans="2:2" x14ac:dyDescent="0.25">
      <c r="B35" s="53"/>
    </row>
    <row r="36" spans="2:2" x14ac:dyDescent="0.25">
      <c r="B36" s="53"/>
    </row>
    <row r="37" spans="2:2" x14ac:dyDescent="0.25">
      <c r="B37" s="53"/>
    </row>
    <row r="38" spans="2:2" x14ac:dyDescent="0.25">
      <c r="B38" s="53"/>
    </row>
    <row r="39" spans="2:2" x14ac:dyDescent="0.25">
      <c r="B39" s="53"/>
    </row>
    <row r="40" spans="2:2" x14ac:dyDescent="0.25">
      <c r="B40" s="53"/>
    </row>
    <row r="41" spans="2:2" x14ac:dyDescent="0.25">
      <c r="B41" s="53"/>
    </row>
    <row r="42" spans="2:2" x14ac:dyDescent="0.25">
      <c r="B42" s="53"/>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theme="9" tint="-0.499984740745262"/>
  </sheetPr>
  <dimension ref="A1:U4"/>
  <sheetViews>
    <sheetView zoomScaleNormal="100" workbookViewId="0">
      <pane ySplit="2" topLeftCell="A3" activePane="bottomLeft" state="frozen"/>
      <selection pane="bottomLeft" activeCell="A4" sqref="A4"/>
    </sheetView>
  </sheetViews>
  <sheetFormatPr defaultColWidth="9.140625" defaultRowHeight="15" x14ac:dyDescent="0.25"/>
  <cols>
    <col min="1" max="1" width="18.42578125" style="11" bestFit="1" customWidth="1"/>
    <col min="2" max="2" width="13.140625" style="11" customWidth="1"/>
    <col min="3" max="3" width="13.42578125" style="11" bestFit="1" customWidth="1"/>
    <col min="4" max="4" width="10" style="11" bestFit="1" customWidth="1"/>
    <col min="5" max="5" width="12.42578125" style="11" bestFit="1" customWidth="1"/>
    <col min="6" max="6" width="12.140625" style="17" bestFit="1" customWidth="1"/>
    <col min="7" max="7" width="10.7109375" style="11" customWidth="1"/>
    <col min="8" max="8" width="14" style="11" hidden="1" customWidth="1"/>
    <col min="9" max="12" width="11" style="11" hidden="1" customWidth="1"/>
    <col min="13" max="13" width="11" style="11" customWidth="1"/>
    <col min="14" max="14" width="20.28515625" style="11" bestFit="1" customWidth="1"/>
    <col min="15" max="15" width="25.85546875" style="11" bestFit="1" customWidth="1"/>
    <col min="16" max="16" width="11" style="11" customWidth="1"/>
    <col min="18" max="18" width="11.140625" bestFit="1" customWidth="1"/>
    <col min="20" max="20" width="11.140625" bestFit="1" customWidth="1"/>
    <col min="22" max="22" width="10.42578125" bestFit="1" customWidth="1"/>
  </cols>
  <sheetData>
    <row r="1" spans="1:21" x14ac:dyDescent="0.25">
      <c r="B1" s="11" t="s">
        <v>6805</v>
      </c>
    </row>
    <row r="2" spans="1:21" ht="24" customHeight="1" x14ac:dyDescent="0.25">
      <c r="A2" s="11" t="s">
        <v>3805</v>
      </c>
      <c r="B2" s="11" t="s">
        <v>3806</v>
      </c>
      <c r="C2" s="11" t="s">
        <v>2</v>
      </c>
      <c r="D2" s="11" t="s">
        <v>3</v>
      </c>
      <c r="E2" s="11" t="s">
        <v>4</v>
      </c>
      <c r="F2" s="17" t="s">
        <v>5</v>
      </c>
      <c r="G2" s="11" t="s">
        <v>6</v>
      </c>
      <c r="H2" s="11" t="s">
        <v>7839</v>
      </c>
      <c r="I2" s="11" t="s">
        <v>7840</v>
      </c>
      <c r="J2" s="11" t="s">
        <v>7841</v>
      </c>
      <c r="K2" s="11" t="s">
        <v>7842</v>
      </c>
      <c r="L2" s="11" t="s">
        <v>7843</v>
      </c>
      <c r="M2" s="11" t="s">
        <v>7844</v>
      </c>
      <c r="N2" s="11" t="s">
        <v>22</v>
      </c>
      <c r="O2" s="11" t="s">
        <v>7845</v>
      </c>
      <c r="P2" s="11" t="s">
        <v>7846</v>
      </c>
    </row>
    <row r="3" spans="1:21" x14ac:dyDescent="0.25">
      <c r="A3" s="11" t="s">
        <v>7847</v>
      </c>
      <c r="B3" s="11">
        <v>13273687</v>
      </c>
      <c r="C3" s="11" t="s">
        <v>5328</v>
      </c>
      <c r="D3" s="11" t="s">
        <v>5333</v>
      </c>
      <c r="E3" s="11" t="s">
        <v>3834</v>
      </c>
      <c r="F3" s="17">
        <v>43891</v>
      </c>
      <c r="G3" s="11" t="s">
        <v>7848</v>
      </c>
      <c r="M3" s="11" t="s">
        <v>7848</v>
      </c>
      <c r="N3" s="18" t="s">
        <v>7849</v>
      </c>
      <c r="O3" s="11" t="str">
        <f>A3&amp;"_"&amp;B3</f>
        <v>2020-ARDTAR-001_13273687</v>
      </c>
      <c r="S3" s="13"/>
      <c r="U3" s="16"/>
    </row>
    <row r="4" spans="1:21" x14ac:dyDescent="0.25">
      <c r="O4" s="11" t="str">
        <f>A4&amp;"_"&amp;B4</f>
        <v>_</v>
      </c>
      <c r="S4" s="13"/>
      <c r="U4" s="16"/>
    </row>
  </sheetData>
  <conditionalFormatting sqref="A1:A1048576">
    <cfRule type="duplicateValues" dxfId="23" priority="17828"/>
  </conditionalFormatting>
  <conditionalFormatting sqref="B1:B1048576">
    <cfRule type="duplicateValues" dxfId="22" priority="17831"/>
  </conditionalFormatting>
  <pageMargins left="0.7" right="0.7" top="0.75" bottom="0.75" header="0.3" footer="0.3"/>
  <pageSetup paperSize="9" orientation="landscape"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tabColor rgb="FF92D050"/>
  </sheetPr>
  <dimension ref="A1:G18"/>
  <sheetViews>
    <sheetView workbookViewId="0">
      <selection sqref="A1:E2"/>
    </sheetView>
  </sheetViews>
  <sheetFormatPr defaultRowHeight="15" x14ac:dyDescent="0.25"/>
  <cols>
    <col min="1" max="1" width="12.85546875" bestFit="1" customWidth="1"/>
    <col min="2" max="2" width="10.140625" bestFit="1" customWidth="1"/>
    <col min="3" max="3" width="6.7109375" customWidth="1"/>
    <col min="6" max="6" width="10.7109375" bestFit="1" customWidth="1"/>
  </cols>
  <sheetData>
    <row r="1" spans="1:7" x14ac:dyDescent="0.25">
      <c r="A1" s="43" t="s">
        <v>3805</v>
      </c>
      <c r="B1" s="43" t="s">
        <v>1</v>
      </c>
      <c r="C1" s="43" t="s">
        <v>2</v>
      </c>
      <c r="D1" s="43" t="s">
        <v>3</v>
      </c>
      <c r="E1" s="43" t="s">
        <v>7850</v>
      </c>
      <c r="F1" s="43" t="s">
        <v>5</v>
      </c>
      <c r="G1" s="43" t="s">
        <v>6</v>
      </c>
    </row>
    <row r="2" spans="1:7" x14ac:dyDescent="0.25">
      <c r="A2" s="12" t="s">
        <v>7851</v>
      </c>
      <c r="B2" s="12">
        <v>13303788</v>
      </c>
      <c r="C2" s="12" t="s">
        <v>7852</v>
      </c>
      <c r="D2" s="12" t="s">
        <v>7853</v>
      </c>
      <c r="E2" s="14" t="s">
        <v>36</v>
      </c>
      <c r="F2" s="44">
        <v>44521</v>
      </c>
      <c r="G2" s="12" t="s">
        <v>5300</v>
      </c>
    </row>
    <row r="3" spans="1:7" x14ac:dyDescent="0.25">
      <c r="A3" s="12"/>
      <c r="B3" s="12"/>
      <c r="C3" s="12"/>
      <c r="D3" s="12"/>
      <c r="E3" s="12"/>
      <c r="F3" s="12"/>
      <c r="G3" s="12"/>
    </row>
    <row r="4" spans="1:7" x14ac:dyDescent="0.25">
      <c r="A4" s="12"/>
      <c r="B4" s="12"/>
      <c r="C4" s="12"/>
      <c r="D4" s="12"/>
      <c r="E4" s="12"/>
      <c r="F4" s="12"/>
      <c r="G4" s="12"/>
    </row>
    <row r="5" spans="1:7" x14ac:dyDescent="0.25">
      <c r="A5" s="12"/>
      <c r="B5" s="12"/>
      <c r="C5" s="12"/>
      <c r="D5" s="12"/>
      <c r="E5" s="12"/>
      <c r="F5" s="12"/>
      <c r="G5" s="12"/>
    </row>
    <row r="6" spans="1:7" x14ac:dyDescent="0.25">
      <c r="A6" s="12"/>
      <c r="B6" s="12"/>
      <c r="C6" s="12"/>
      <c r="D6" s="12"/>
      <c r="E6" s="12"/>
      <c r="F6" s="12"/>
      <c r="G6" s="12"/>
    </row>
    <row r="7" spans="1:7" x14ac:dyDescent="0.25">
      <c r="A7" s="12"/>
      <c r="B7" s="12"/>
      <c r="C7" s="12"/>
      <c r="D7" s="12"/>
      <c r="E7" s="12"/>
      <c r="F7" s="12"/>
      <c r="G7" s="12"/>
    </row>
    <row r="8" spans="1:7" x14ac:dyDescent="0.25">
      <c r="A8" s="12"/>
      <c r="B8" s="12"/>
      <c r="C8" s="12"/>
      <c r="D8" s="12"/>
      <c r="E8" s="12"/>
      <c r="F8" s="12"/>
      <c r="G8" s="12"/>
    </row>
    <row r="9" spans="1:7" x14ac:dyDescent="0.25">
      <c r="A9" s="12"/>
      <c r="B9" s="12"/>
      <c r="C9" s="12"/>
      <c r="D9" s="12"/>
      <c r="E9" s="12"/>
      <c r="F9" s="12"/>
      <c r="G9" s="12"/>
    </row>
    <row r="10" spans="1:7" x14ac:dyDescent="0.25">
      <c r="A10" s="12"/>
      <c r="B10" s="12"/>
      <c r="C10" s="12"/>
      <c r="D10" s="12"/>
      <c r="E10" s="12"/>
      <c r="F10" s="12"/>
      <c r="G10" s="12"/>
    </row>
    <row r="11" spans="1:7" x14ac:dyDescent="0.25">
      <c r="A11" s="12"/>
      <c r="B11" s="12"/>
      <c r="C11" s="12"/>
      <c r="D11" s="12"/>
      <c r="E11" s="12"/>
      <c r="F11" s="12"/>
      <c r="G11" s="12"/>
    </row>
    <row r="12" spans="1:7" x14ac:dyDescent="0.25">
      <c r="A12" s="12"/>
      <c r="B12" s="12"/>
      <c r="C12" s="12"/>
      <c r="D12" s="12"/>
      <c r="E12" s="12"/>
      <c r="F12" s="12"/>
      <c r="G12" s="12"/>
    </row>
    <row r="13" spans="1:7" x14ac:dyDescent="0.25">
      <c r="A13" s="12"/>
      <c r="B13" s="12"/>
      <c r="C13" s="12"/>
      <c r="D13" s="12"/>
      <c r="E13" s="12"/>
      <c r="F13" s="12"/>
      <c r="G13" s="12"/>
    </row>
    <row r="14" spans="1:7" x14ac:dyDescent="0.25">
      <c r="A14" s="12"/>
      <c r="B14" s="12"/>
      <c r="C14" s="12"/>
      <c r="D14" s="12"/>
      <c r="E14" s="12"/>
      <c r="F14" s="12"/>
      <c r="G14" s="12"/>
    </row>
    <row r="15" spans="1:7" x14ac:dyDescent="0.25">
      <c r="A15" s="12"/>
      <c r="B15" s="12"/>
      <c r="C15" s="12"/>
      <c r="D15" s="12"/>
      <c r="E15" s="12"/>
      <c r="F15" s="12"/>
      <c r="G15" s="12"/>
    </row>
    <row r="16" spans="1:7" x14ac:dyDescent="0.25">
      <c r="A16" s="12"/>
      <c r="B16" s="12"/>
      <c r="C16" s="12"/>
      <c r="D16" s="12"/>
      <c r="E16" s="12"/>
      <c r="F16" s="12"/>
      <c r="G16" s="12"/>
    </row>
    <row r="17" spans="1:7" x14ac:dyDescent="0.25">
      <c r="A17" s="12"/>
      <c r="B17" s="12"/>
      <c r="C17" s="12"/>
      <c r="D17" s="12"/>
      <c r="E17" s="12"/>
      <c r="F17" s="12"/>
      <c r="G17" s="12"/>
    </row>
    <row r="18" spans="1:7" x14ac:dyDescent="0.25">
      <c r="A18" s="12"/>
      <c r="B18" s="12"/>
      <c r="C18" s="12"/>
      <c r="D18" s="12"/>
      <c r="E18" s="12"/>
      <c r="F18" s="12"/>
      <c r="G18" s="12"/>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1">
    <tabColor rgb="FF92D050"/>
  </sheetPr>
  <dimension ref="A1:U1197"/>
  <sheetViews>
    <sheetView zoomScale="120" zoomScaleNormal="120" workbookViewId="0">
      <pane ySplit="2" topLeftCell="A19" activePane="bottomLeft" state="frozen"/>
      <selection pane="bottomLeft" activeCell="A27" sqref="A27"/>
    </sheetView>
  </sheetViews>
  <sheetFormatPr defaultColWidth="9.140625" defaultRowHeight="15" x14ac:dyDescent="0.25"/>
  <cols>
    <col min="1" max="1" width="21.5703125" bestFit="1" customWidth="1"/>
    <col min="2" max="2" width="11.42578125" bestFit="1" customWidth="1"/>
    <col min="3" max="3" width="13.42578125" bestFit="1" customWidth="1"/>
    <col min="4" max="4" width="10" bestFit="1" customWidth="1"/>
    <col min="5" max="5" width="15.140625" customWidth="1"/>
    <col min="6" max="6" width="15.28515625" style="9" bestFit="1" customWidth="1"/>
    <col min="7" max="7" width="10.7109375" customWidth="1"/>
    <col min="8" max="8" width="2.28515625" customWidth="1"/>
    <col min="9" max="9" width="1.85546875" customWidth="1"/>
    <col min="10" max="10" width="1.85546875" style="9" customWidth="1"/>
    <col min="11" max="16" width="1.85546875" customWidth="1"/>
    <col min="17" max="17" width="1.85546875" style="9" customWidth="1"/>
    <col min="18" max="18" width="1.85546875" customWidth="1"/>
    <col min="19" max="19" width="60.5703125" customWidth="1"/>
    <col min="21" max="21" width="32.5703125" customWidth="1"/>
    <col min="22" max="22" width="14.85546875" bestFit="1" customWidth="1"/>
    <col min="23" max="23" width="15.140625" bestFit="1" customWidth="1"/>
  </cols>
  <sheetData>
    <row r="1" spans="1:19" s="1" customFormat="1" x14ac:dyDescent="0.25">
      <c r="B1" s="5" t="s">
        <v>6805</v>
      </c>
      <c r="C1" s="6"/>
      <c r="D1" s="7"/>
      <c r="F1" s="3"/>
      <c r="J1" s="3"/>
      <c r="Q1" s="3"/>
    </row>
    <row r="2" spans="1:19" s="4" customFormat="1" ht="24" customHeight="1" x14ac:dyDescent="0.25">
      <c r="A2" s="45" t="s">
        <v>3805</v>
      </c>
      <c r="B2" s="45" t="s">
        <v>3806</v>
      </c>
      <c r="C2" s="45" t="s">
        <v>2</v>
      </c>
      <c r="D2" s="45" t="s">
        <v>3</v>
      </c>
      <c r="E2" s="45" t="s">
        <v>4</v>
      </c>
      <c r="F2" s="46" t="s">
        <v>5</v>
      </c>
      <c r="G2" s="45" t="s">
        <v>6</v>
      </c>
      <c r="H2" s="45"/>
      <c r="I2" s="45"/>
      <c r="J2" s="46"/>
      <c r="K2" s="45"/>
      <c r="L2" s="45"/>
      <c r="M2" s="45"/>
      <c r="N2" s="45"/>
      <c r="O2" s="45"/>
      <c r="P2" s="45"/>
      <c r="Q2" s="46"/>
      <c r="R2" s="45"/>
      <c r="S2" s="45" t="s">
        <v>22</v>
      </c>
    </row>
    <row r="3" spans="1:19" x14ac:dyDescent="0.25">
      <c r="A3" s="1" t="s">
        <v>7854</v>
      </c>
      <c r="B3" s="1">
        <v>12517499</v>
      </c>
      <c r="C3" s="1">
        <v>17</v>
      </c>
      <c r="D3" s="1" t="s">
        <v>7855</v>
      </c>
      <c r="E3" s="1">
        <v>756668</v>
      </c>
      <c r="F3" s="3">
        <v>44069</v>
      </c>
      <c r="G3" s="8" t="s">
        <v>5300</v>
      </c>
      <c r="H3" s="8"/>
      <c r="I3" s="8" t="s">
        <v>1224</v>
      </c>
      <c r="J3" s="47"/>
      <c r="K3" s="8" t="s">
        <v>1224</v>
      </c>
      <c r="L3" s="8" t="s">
        <v>1224</v>
      </c>
      <c r="M3" s="8" t="s">
        <v>5300</v>
      </c>
      <c r="N3" s="8" t="s">
        <v>7856</v>
      </c>
      <c r="O3" s="8"/>
      <c r="P3" s="8" t="s">
        <v>7857</v>
      </c>
      <c r="Q3" s="47">
        <v>44068</v>
      </c>
      <c r="R3" s="8" t="s">
        <v>6313</v>
      </c>
      <c r="S3" s="49" t="s">
        <v>7858</v>
      </c>
    </row>
    <row r="4" spans="1:19" x14ac:dyDescent="0.25">
      <c r="A4" s="1" t="s">
        <v>7859</v>
      </c>
      <c r="B4" s="1">
        <v>12517500</v>
      </c>
      <c r="C4" s="1">
        <v>17</v>
      </c>
      <c r="D4" s="1" t="s">
        <v>7855</v>
      </c>
      <c r="E4" s="1">
        <v>756668</v>
      </c>
      <c r="F4" s="3">
        <v>44069</v>
      </c>
      <c r="G4" s="8" t="s">
        <v>5300</v>
      </c>
      <c r="H4" s="8"/>
      <c r="I4" s="8" t="s">
        <v>1224</v>
      </c>
      <c r="J4" s="47"/>
      <c r="K4" s="8" t="s">
        <v>1224</v>
      </c>
      <c r="L4" s="8" t="s">
        <v>1224</v>
      </c>
      <c r="M4" s="8" t="s">
        <v>5300</v>
      </c>
      <c r="N4" s="8" t="s">
        <v>7856</v>
      </c>
      <c r="O4" s="8"/>
      <c r="P4" s="8" t="s">
        <v>7857</v>
      </c>
      <c r="Q4" s="47">
        <v>44068</v>
      </c>
      <c r="R4" s="8" t="s">
        <v>6313</v>
      </c>
      <c r="S4" s="8" t="s">
        <v>7858</v>
      </c>
    </row>
    <row r="5" spans="1:19" x14ac:dyDescent="0.25">
      <c r="A5" s="50" t="s">
        <v>7860</v>
      </c>
      <c r="B5" s="1">
        <v>12080602</v>
      </c>
      <c r="C5" s="1">
        <v>16</v>
      </c>
      <c r="D5" s="1" t="s">
        <v>4205</v>
      </c>
      <c r="E5" s="1">
        <v>756537</v>
      </c>
      <c r="F5" s="3">
        <v>44069</v>
      </c>
      <c r="G5" s="1" t="s">
        <v>5300</v>
      </c>
      <c r="H5" s="1"/>
      <c r="I5" s="1" t="s">
        <v>1224</v>
      </c>
      <c r="J5" s="3"/>
      <c r="K5" s="1" t="s">
        <v>1224</v>
      </c>
      <c r="L5" s="1" t="s">
        <v>1224</v>
      </c>
      <c r="M5" s="1" t="s">
        <v>5300</v>
      </c>
      <c r="N5" s="1" t="s">
        <v>7856</v>
      </c>
      <c r="O5" s="1"/>
      <c r="P5" s="1" t="s">
        <v>7857</v>
      </c>
      <c r="Q5" s="3">
        <v>44068</v>
      </c>
      <c r="R5" s="1" t="s">
        <v>6313</v>
      </c>
      <c r="S5" s="1" t="s">
        <v>7858</v>
      </c>
    </row>
    <row r="6" spans="1:19" x14ac:dyDescent="0.25">
      <c r="A6" s="1" t="s">
        <v>7861</v>
      </c>
      <c r="B6" s="1">
        <v>12086142</v>
      </c>
      <c r="C6" s="1">
        <v>16</v>
      </c>
      <c r="D6" s="1" t="s">
        <v>4205</v>
      </c>
      <c r="E6" s="51">
        <v>756537</v>
      </c>
      <c r="F6" s="3">
        <v>44069</v>
      </c>
      <c r="G6" s="8" t="s">
        <v>5300</v>
      </c>
      <c r="H6" s="8"/>
      <c r="I6" s="8" t="s">
        <v>1224</v>
      </c>
      <c r="J6" s="47"/>
      <c r="K6" s="8" t="s">
        <v>1224</v>
      </c>
      <c r="L6" s="8" t="s">
        <v>1224</v>
      </c>
      <c r="M6" s="8" t="s">
        <v>5300</v>
      </c>
      <c r="N6" s="8" t="s">
        <v>7856</v>
      </c>
      <c r="O6" s="8"/>
      <c r="P6" s="8" t="s">
        <v>7857</v>
      </c>
      <c r="Q6" s="47">
        <v>44068</v>
      </c>
      <c r="R6" s="8" t="s">
        <v>6313</v>
      </c>
      <c r="S6" s="8" t="s">
        <v>7858</v>
      </c>
    </row>
    <row r="7" spans="1:19" x14ac:dyDescent="0.25">
      <c r="A7" s="1" t="s">
        <v>7862</v>
      </c>
      <c r="B7" s="1">
        <v>12114533</v>
      </c>
      <c r="C7" s="48">
        <v>12.25</v>
      </c>
      <c r="D7" s="1" t="s">
        <v>7863</v>
      </c>
      <c r="E7" s="51">
        <v>756502</v>
      </c>
      <c r="F7" s="3">
        <v>44069</v>
      </c>
      <c r="G7" s="8" t="s">
        <v>5300</v>
      </c>
      <c r="H7" s="8"/>
      <c r="I7" s="8" t="s">
        <v>1224</v>
      </c>
      <c r="J7" s="47"/>
      <c r="K7" s="8" t="s">
        <v>1224</v>
      </c>
      <c r="L7" s="8" t="s">
        <v>1224</v>
      </c>
      <c r="M7" s="8" t="s">
        <v>5300</v>
      </c>
      <c r="N7" s="8" t="s">
        <v>7856</v>
      </c>
      <c r="O7" s="8"/>
      <c r="P7" s="8" t="s">
        <v>7857</v>
      </c>
      <c r="Q7" s="47">
        <v>44068</v>
      </c>
      <c r="R7" s="8" t="s">
        <v>6313</v>
      </c>
      <c r="S7" s="8" t="s">
        <v>7858</v>
      </c>
    </row>
    <row r="8" spans="1:19" x14ac:dyDescent="0.25">
      <c r="A8" s="1" t="s">
        <v>7864</v>
      </c>
      <c r="B8" s="1">
        <v>12397557</v>
      </c>
      <c r="C8" s="1">
        <v>12.25</v>
      </c>
      <c r="D8" s="1" t="s">
        <v>7865</v>
      </c>
      <c r="E8" s="1">
        <v>866362</v>
      </c>
      <c r="F8" s="3">
        <v>44069</v>
      </c>
      <c r="G8" s="8" t="s">
        <v>5300</v>
      </c>
      <c r="H8" s="8"/>
      <c r="I8" s="8" t="s">
        <v>1224</v>
      </c>
      <c r="J8" s="47"/>
      <c r="K8" s="8" t="s">
        <v>1224</v>
      </c>
      <c r="L8" s="8" t="s">
        <v>1224</v>
      </c>
      <c r="M8" s="8" t="s">
        <v>5300</v>
      </c>
      <c r="N8" s="8" t="s">
        <v>7856</v>
      </c>
      <c r="O8" s="8"/>
      <c r="P8" s="8" t="s">
        <v>7857</v>
      </c>
      <c r="Q8" s="47">
        <v>44068</v>
      </c>
      <c r="R8" s="8" t="s">
        <v>6313</v>
      </c>
      <c r="S8" s="8" t="s">
        <v>7858</v>
      </c>
    </row>
    <row r="9" spans="1:19" x14ac:dyDescent="0.25">
      <c r="A9" s="1" t="s">
        <v>7866</v>
      </c>
      <c r="B9" s="1">
        <v>12397558</v>
      </c>
      <c r="C9" s="1">
        <v>12.25</v>
      </c>
      <c r="D9" s="1" t="s">
        <v>7865</v>
      </c>
      <c r="E9" s="1">
        <v>866362</v>
      </c>
      <c r="F9" s="3">
        <v>44069</v>
      </c>
      <c r="G9" s="8" t="s">
        <v>5300</v>
      </c>
      <c r="H9" s="8"/>
      <c r="I9" s="8" t="s">
        <v>1224</v>
      </c>
      <c r="J9" s="47"/>
      <c r="K9" s="8" t="s">
        <v>1224</v>
      </c>
      <c r="L9" s="8" t="s">
        <v>1224</v>
      </c>
      <c r="M9" s="8" t="s">
        <v>5300</v>
      </c>
      <c r="N9" s="8" t="s">
        <v>7856</v>
      </c>
      <c r="O9" s="8"/>
      <c r="P9" s="8" t="s">
        <v>7857</v>
      </c>
      <c r="Q9" s="47">
        <v>44068</v>
      </c>
      <c r="R9" s="8" t="s">
        <v>6313</v>
      </c>
      <c r="S9" s="8" t="s">
        <v>7858</v>
      </c>
    </row>
    <row r="10" spans="1:19" x14ac:dyDescent="0.25">
      <c r="A10" s="1" t="s">
        <v>7867</v>
      </c>
      <c r="B10" s="1">
        <v>12397559</v>
      </c>
      <c r="C10" s="1">
        <v>12.25</v>
      </c>
      <c r="D10" s="1" t="s">
        <v>7865</v>
      </c>
      <c r="E10" s="1">
        <v>866362</v>
      </c>
      <c r="F10" s="3">
        <v>44069</v>
      </c>
      <c r="G10" s="8" t="s">
        <v>5300</v>
      </c>
      <c r="H10" s="8"/>
      <c r="I10" s="8" t="s">
        <v>1224</v>
      </c>
      <c r="J10" s="47"/>
      <c r="K10" s="8" t="s">
        <v>1224</v>
      </c>
      <c r="L10" s="8" t="s">
        <v>1224</v>
      </c>
      <c r="M10" s="8" t="s">
        <v>5300</v>
      </c>
      <c r="N10" s="8" t="s">
        <v>7856</v>
      </c>
      <c r="O10" s="8"/>
      <c r="P10" s="8" t="s">
        <v>7857</v>
      </c>
      <c r="Q10" s="47">
        <v>44068</v>
      </c>
      <c r="R10" s="8" t="s">
        <v>6313</v>
      </c>
      <c r="S10" s="8" t="s">
        <v>7858</v>
      </c>
    </row>
    <row r="11" spans="1:19" x14ac:dyDescent="0.25">
      <c r="A11" s="1" t="s">
        <v>7868</v>
      </c>
      <c r="B11" s="1">
        <v>11234233</v>
      </c>
      <c r="C11" s="1" t="s">
        <v>58</v>
      </c>
      <c r="D11" s="1" t="s">
        <v>7869</v>
      </c>
      <c r="E11" s="1">
        <v>549372</v>
      </c>
      <c r="F11" s="3">
        <v>44094</v>
      </c>
      <c r="G11" s="1" t="s">
        <v>5300</v>
      </c>
      <c r="H11" s="1"/>
      <c r="I11" s="1" t="s">
        <v>1224</v>
      </c>
      <c r="J11" s="3"/>
      <c r="K11" s="1" t="s">
        <v>1224</v>
      </c>
      <c r="L11" s="1" t="s">
        <v>1224</v>
      </c>
      <c r="M11" s="1" t="s">
        <v>5300</v>
      </c>
      <c r="N11" s="1" t="s">
        <v>7856</v>
      </c>
      <c r="O11" s="1"/>
      <c r="P11" s="1" t="s">
        <v>7857</v>
      </c>
      <c r="Q11" s="3">
        <v>44094</v>
      </c>
      <c r="R11" s="1" t="s">
        <v>6313</v>
      </c>
      <c r="S11" s="1" t="s">
        <v>7858</v>
      </c>
    </row>
    <row r="12" spans="1:19" x14ac:dyDescent="0.25">
      <c r="A12" s="1" t="s">
        <v>7870</v>
      </c>
      <c r="B12" s="1">
        <v>11176820</v>
      </c>
      <c r="C12" s="1" t="s">
        <v>58</v>
      </c>
      <c r="D12" s="1" t="s">
        <v>7869</v>
      </c>
      <c r="E12" s="51">
        <v>549372</v>
      </c>
      <c r="F12" s="3">
        <v>44094</v>
      </c>
      <c r="G12" s="8" t="s">
        <v>5300</v>
      </c>
      <c r="H12" s="8"/>
      <c r="I12" s="8" t="s">
        <v>1224</v>
      </c>
      <c r="J12" s="47"/>
      <c r="K12" s="8" t="s">
        <v>1224</v>
      </c>
      <c r="L12" s="8" t="s">
        <v>1224</v>
      </c>
      <c r="M12" s="8" t="s">
        <v>5300</v>
      </c>
      <c r="N12" s="8" t="s">
        <v>7856</v>
      </c>
      <c r="O12" s="8"/>
      <c r="P12" s="8" t="s">
        <v>7857</v>
      </c>
      <c r="Q12" s="47">
        <v>44094</v>
      </c>
      <c r="R12" s="8" t="s">
        <v>6313</v>
      </c>
      <c r="S12" s="8" t="s">
        <v>7858</v>
      </c>
    </row>
    <row r="13" spans="1:19" x14ac:dyDescent="0.25">
      <c r="A13" s="1" t="s">
        <v>7871</v>
      </c>
      <c r="B13" s="1">
        <v>11234232</v>
      </c>
      <c r="C13" s="1" t="s">
        <v>58</v>
      </c>
      <c r="D13" s="1" t="s">
        <v>7869</v>
      </c>
      <c r="E13" s="51">
        <v>549372</v>
      </c>
      <c r="F13" s="52">
        <v>44094</v>
      </c>
      <c r="G13" s="8" t="s">
        <v>5300</v>
      </c>
      <c r="H13" s="8"/>
      <c r="I13" s="8" t="s">
        <v>1224</v>
      </c>
      <c r="J13" s="47"/>
      <c r="K13" s="8" t="s">
        <v>1224</v>
      </c>
      <c r="L13" s="8" t="s">
        <v>1224</v>
      </c>
      <c r="M13" s="8" t="s">
        <v>5300</v>
      </c>
      <c r="N13" s="8" t="s">
        <v>7856</v>
      </c>
      <c r="O13" s="8"/>
      <c r="P13" s="8" t="s">
        <v>7857</v>
      </c>
      <c r="Q13" s="47">
        <v>44094</v>
      </c>
      <c r="R13" s="8" t="s">
        <v>6313</v>
      </c>
      <c r="S13" s="8" t="s">
        <v>7858</v>
      </c>
    </row>
    <row r="14" spans="1:19" x14ac:dyDescent="0.25">
      <c r="A14" s="1" t="s">
        <v>7872</v>
      </c>
      <c r="B14" s="1">
        <v>11730931</v>
      </c>
      <c r="C14" s="1" t="s">
        <v>5334</v>
      </c>
      <c r="D14" s="1" t="s">
        <v>6986</v>
      </c>
      <c r="E14" s="1">
        <v>679671</v>
      </c>
      <c r="F14" s="3">
        <v>44159</v>
      </c>
      <c r="G14" s="8" t="s">
        <v>5300</v>
      </c>
      <c r="H14" s="8"/>
      <c r="I14" s="8" t="s">
        <v>1224</v>
      </c>
      <c r="J14" s="47"/>
      <c r="K14" s="8" t="s">
        <v>1224</v>
      </c>
      <c r="L14" s="8" t="s">
        <v>1224</v>
      </c>
      <c r="M14" s="8" t="s">
        <v>5300</v>
      </c>
      <c r="N14" s="8" t="s">
        <v>7856</v>
      </c>
      <c r="O14" s="8"/>
      <c r="P14" s="8" t="s">
        <v>7857</v>
      </c>
      <c r="Q14" s="47"/>
      <c r="R14" s="8" t="s">
        <v>6368</v>
      </c>
      <c r="S14" s="8" t="s">
        <v>7858</v>
      </c>
    </row>
    <row r="15" spans="1:19" x14ac:dyDescent="0.25">
      <c r="A15" s="1" t="s">
        <v>7873</v>
      </c>
      <c r="B15" s="1">
        <v>11867027</v>
      </c>
      <c r="C15" s="1">
        <v>16</v>
      </c>
      <c r="D15" s="1" t="s">
        <v>6173</v>
      </c>
      <c r="E15" s="1">
        <v>687527</v>
      </c>
      <c r="F15" s="3">
        <v>44154</v>
      </c>
      <c r="G15" s="8" t="s">
        <v>5300</v>
      </c>
      <c r="H15" s="8"/>
      <c r="I15" s="8"/>
      <c r="J15" s="47"/>
      <c r="K15" s="8"/>
      <c r="L15" s="8"/>
      <c r="M15" s="8"/>
      <c r="N15" s="8"/>
      <c r="O15" s="8"/>
      <c r="P15" s="8"/>
      <c r="Q15" s="47"/>
      <c r="R15" s="8"/>
      <c r="S15" s="8" t="s">
        <v>7858</v>
      </c>
    </row>
    <row r="16" spans="1:19" x14ac:dyDescent="0.25">
      <c r="A16" s="1" t="s">
        <v>7874</v>
      </c>
      <c r="B16" s="1">
        <v>12517497</v>
      </c>
      <c r="C16" s="1" t="s">
        <v>7875</v>
      </c>
      <c r="D16" s="1" t="s">
        <v>4672</v>
      </c>
      <c r="E16" s="1">
        <v>886362</v>
      </c>
      <c r="F16" s="3">
        <v>44188</v>
      </c>
      <c r="G16" s="8" t="s">
        <v>5300</v>
      </c>
      <c r="H16" s="8"/>
      <c r="I16" s="8"/>
      <c r="J16" s="47"/>
      <c r="K16" s="8"/>
      <c r="L16" s="8"/>
      <c r="M16" s="8"/>
      <c r="N16" s="8"/>
      <c r="O16" s="8"/>
      <c r="P16" s="8"/>
      <c r="Q16" s="47"/>
      <c r="R16" s="8"/>
      <c r="S16" s="8" t="s">
        <v>7858</v>
      </c>
    </row>
    <row r="17" spans="1:21" x14ac:dyDescent="0.25">
      <c r="A17" s="1" t="s">
        <v>7876</v>
      </c>
      <c r="B17" s="1">
        <v>12517498</v>
      </c>
      <c r="C17" s="1" t="s">
        <v>7875</v>
      </c>
      <c r="D17" s="1" t="s">
        <v>4672</v>
      </c>
      <c r="E17" s="1">
        <v>886362</v>
      </c>
      <c r="F17" s="3">
        <v>44188</v>
      </c>
      <c r="G17" s="1" t="s">
        <v>5300</v>
      </c>
      <c r="H17" s="1"/>
      <c r="I17" s="1"/>
      <c r="J17" s="3"/>
      <c r="K17" s="1"/>
      <c r="L17" s="1"/>
      <c r="M17" s="1"/>
      <c r="N17" s="1"/>
      <c r="O17" s="1"/>
      <c r="P17" s="1"/>
      <c r="Q17" s="3"/>
      <c r="R17" s="1"/>
      <c r="S17" s="1" t="s">
        <v>7858</v>
      </c>
    </row>
    <row r="18" spans="1:21" x14ac:dyDescent="0.25">
      <c r="A18" s="1" t="s">
        <v>7877</v>
      </c>
      <c r="B18" s="1">
        <v>12809377</v>
      </c>
      <c r="C18" s="1" t="s">
        <v>5334</v>
      </c>
      <c r="D18" s="1" t="s">
        <v>6181</v>
      </c>
      <c r="E18" s="1">
        <v>1000708</v>
      </c>
      <c r="F18" s="3">
        <v>44188</v>
      </c>
      <c r="G18" s="8" t="s">
        <v>5300</v>
      </c>
      <c r="H18" s="8"/>
      <c r="I18" s="8"/>
      <c r="J18" s="47"/>
      <c r="K18" s="8"/>
      <c r="L18" s="8"/>
      <c r="M18" s="8"/>
      <c r="N18" s="8"/>
      <c r="O18" s="8"/>
      <c r="P18" s="8"/>
      <c r="Q18" s="47"/>
      <c r="R18" s="8"/>
      <c r="S18" s="8" t="s">
        <v>7858</v>
      </c>
    </row>
    <row r="19" spans="1:21" x14ac:dyDescent="0.25">
      <c r="A19" s="1" t="s">
        <v>7878</v>
      </c>
      <c r="B19" s="1">
        <v>12809378</v>
      </c>
      <c r="C19" s="1" t="s">
        <v>5334</v>
      </c>
      <c r="D19" s="1" t="s">
        <v>6181</v>
      </c>
      <c r="E19" s="1">
        <v>1000708</v>
      </c>
      <c r="F19" s="3">
        <v>44188</v>
      </c>
      <c r="G19" s="8" t="s">
        <v>5300</v>
      </c>
      <c r="H19" s="8"/>
      <c r="I19" s="8"/>
      <c r="J19" s="47"/>
      <c r="K19" s="8"/>
      <c r="L19" s="8"/>
      <c r="M19" s="8"/>
      <c r="N19" s="8"/>
      <c r="O19" s="8"/>
      <c r="P19" s="8"/>
      <c r="Q19" s="47"/>
      <c r="R19" s="8"/>
      <c r="S19" s="8" t="s">
        <v>7858</v>
      </c>
    </row>
    <row r="20" spans="1:21" x14ac:dyDescent="0.25">
      <c r="A20" s="1" t="s">
        <v>7879</v>
      </c>
      <c r="B20" s="1">
        <v>11848669</v>
      </c>
      <c r="C20" s="1">
        <v>8.5</v>
      </c>
      <c r="D20" s="1" t="s">
        <v>7880</v>
      </c>
      <c r="E20" s="1">
        <v>709377</v>
      </c>
      <c r="F20" s="3">
        <v>44376</v>
      </c>
      <c r="G20" s="8" t="s">
        <v>5300</v>
      </c>
      <c r="H20" s="8"/>
      <c r="I20" s="8" t="s">
        <v>1224</v>
      </c>
      <c r="J20" s="47"/>
      <c r="K20" s="8" t="s">
        <v>1224</v>
      </c>
      <c r="L20" s="8" t="s">
        <v>1224</v>
      </c>
      <c r="M20" s="8" t="s">
        <v>5300</v>
      </c>
      <c r="N20" s="8" t="s">
        <v>7856</v>
      </c>
      <c r="O20" s="8"/>
      <c r="P20" s="8" t="s">
        <v>7881</v>
      </c>
      <c r="Q20" s="47"/>
      <c r="R20" s="8" t="s">
        <v>6368</v>
      </c>
      <c r="S20" s="8" t="s">
        <v>7882</v>
      </c>
    </row>
    <row r="21" spans="1:21" x14ac:dyDescent="0.25">
      <c r="A21" s="1" t="s">
        <v>7883</v>
      </c>
      <c r="B21" s="1">
        <v>11867020</v>
      </c>
      <c r="C21" s="1">
        <v>8.5</v>
      </c>
      <c r="D21" s="1" t="s">
        <v>7880</v>
      </c>
      <c r="E21" s="1">
        <v>709377</v>
      </c>
      <c r="F21" s="3">
        <v>44376</v>
      </c>
      <c r="G21" s="8" t="s">
        <v>5300</v>
      </c>
      <c r="H21" s="8"/>
      <c r="I21" s="8" t="s">
        <v>1224</v>
      </c>
      <c r="J21" s="47"/>
      <c r="K21" s="8" t="s">
        <v>1224</v>
      </c>
      <c r="L21" s="8" t="s">
        <v>1224</v>
      </c>
      <c r="M21" s="8" t="s">
        <v>5300</v>
      </c>
      <c r="N21" s="8" t="s">
        <v>7856</v>
      </c>
      <c r="O21" s="8"/>
      <c r="P21" s="8" t="s">
        <v>7881</v>
      </c>
      <c r="Q21" s="47"/>
      <c r="R21" s="8" t="s">
        <v>6368</v>
      </c>
      <c r="S21" s="8" t="s">
        <v>7882</v>
      </c>
    </row>
    <row r="22" spans="1:21" x14ac:dyDescent="0.25">
      <c r="A22" s="1" t="s">
        <v>7884</v>
      </c>
      <c r="B22" s="1">
        <v>12080659</v>
      </c>
      <c r="C22" s="1">
        <v>8.5</v>
      </c>
      <c r="D22" s="1" t="s">
        <v>7885</v>
      </c>
      <c r="E22" s="1">
        <v>709377</v>
      </c>
      <c r="F22" s="3">
        <v>44376</v>
      </c>
      <c r="G22" s="8" t="s">
        <v>5300</v>
      </c>
      <c r="H22" s="8"/>
      <c r="I22" s="8" t="s">
        <v>1224</v>
      </c>
      <c r="J22" s="47"/>
      <c r="K22" s="8" t="s">
        <v>1224</v>
      </c>
      <c r="L22" s="8" t="s">
        <v>1224</v>
      </c>
      <c r="M22" s="8" t="s">
        <v>5300</v>
      </c>
      <c r="N22" s="8" t="s">
        <v>7856</v>
      </c>
      <c r="O22" s="8"/>
      <c r="P22" s="8" t="s">
        <v>7881</v>
      </c>
      <c r="Q22" s="47"/>
      <c r="R22" s="8" t="s">
        <v>6368</v>
      </c>
      <c r="S22" s="8" t="s">
        <v>7882</v>
      </c>
    </row>
    <row r="23" spans="1:21" x14ac:dyDescent="0.25">
      <c r="A23" s="1" t="s">
        <v>7886</v>
      </c>
      <c r="B23" s="1">
        <v>11695523</v>
      </c>
      <c r="C23" s="1">
        <v>16</v>
      </c>
      <c r="D23" s="1" t="s">
        <v>7887</v>
      </c>
      <c r="E23" s="1">
        <v>686976</v>
      </c>
      <c r="F23" s="3">
        <v>44376</v>
      </c>
      <c r="G23" s="1" t="s">
        <v>5300</v>
      </c>
      <c r="H23" s="1"/>
      <c r="I23" s="1" t="s">
        <v>1224</v>
      </c>
      <c r="J23" s="3"/>
      <c r="K23" s="1" t="s">
        <v>1224</v>
      </c>
      <c r="L23" s="1" t="s">
        <v>1224</v>
      </c>
      <c r="M23" s="1" t="s">
        <v>5300</v>
      </c>
      <c r="N23" s="1" t="s">
        <v>7856</v>
      </c>
      <c r="O23" s="1"/>
      <c r="P23" s="1" t="s">
        <v>7881</v>
      </c>
      <c r="Q23" s="3"/>
      <c r="R23" s="1" t="s">
        <v>6368</v>
      </c>
      <c r="S23" s="1" t="s">
        <v>7888</v>
      </c>
    </row>
    <row r="24" spans="1:21" x14ac:dyDescent="0.25">
      <c r="A24" s="1" t="s">
        <v>7889</v>
      </c>
      <c r="B24" s="1">
        <v>12347606</v>
      </c>
      <c r="C24" s="48">
        <v>10.625</v>
      </c>
      <c r="D24" s="1" t="s">
        <v>7890</v>
      </c>
      <c r="E24" s="1">
        <v>669412</v>
      </c>
      <c r="F24" s="3">
        <v>44376</v>
      </c>
      <c r="G24" s="8" t="s">
        <v>5300</v>
      </c>
      <c r="H24" s="8"/>
      <c r="I24" s="8" t="s">
        <v>1224</v>
      </c>
      <c r="J24" s="47"/>
      <c r="K24" s="8" t="s">
        <v>1224</v>
      </c>
      <c r="L24" s="8" t="s">
        <v>1224</v>
      </c>
      <c r="M24" s="8" t="s">
        <v>5300</v>
      </c>
      <c r="N24" s="8" t="s">
        <v>7856</v>
      </c>
      <c r="O24" s="8"/>
      <c r="P24" s="8" t="s">
        <v>7881</v>
      </c>
      <c r="Q24" s="47"/>
      <c r="R24" s="8" t="s">
        <v>6368</v>
      </c>
      <c r="S24" s="1" t="s">
        <v>7882</v>
      </c>
    </row>
    <row r="25" spans="1:21" x14ac:dyDescent="0.25">
      <c r="A25" s="1" t="s">
        <v>7891</v>
      </c>
      <c r="B25" s="1">
        <v>12386230</v>
      </c>
      <c r="C25" s="1">
        <v>16</v>
      </c>
      <c r="D25" s="1" t="s">
        <v>6600</v>
      </c>
      <c r="E25" s="1">
        <v>836417</v>
      </c>
      <c r="F25" s="3">
        <v>44376</v>
      </c>
      <c r="G25" s="8" t="s">
        <v>5300</v>
      </c>
      <c r="H25" s="8"/>
      <c r="I25" s="8" t="s">
        <v>1224</v>
      </c>
      <c r="J25" s="47"/>
      <c r="K25" s="8" t="s">
        <v>1224</v>
      </c>
      <c r="L25" s="8" t="s">
        <v>1224</v>
      </c>
      <c r="M25" s="8" t="s">
        <v>5300</v>
      </c>
      <c r="N25" s="8" t="s">
        <v>7856</v>
      </c>
      <c r="O25" s="8"/>
      <c r="P25" s="8" t="s">
        <v>7881</v>
      </c>
      <c r="Q25" s="47"/>
      <c r="R25" s="8" t="s">
        <v>6368</v>
      </c>
      <c r="S25" s="1" t="s">
        <v>7892</v>
      </c>
    </row>
    <row r="26" spans="1:21" x14ac:dyDescent="0.25">
      <c r="A26" s="1" t="s">
        <v>7893</v>
      </c>
      <c r="B26" s="1">
        <v>12529826</v>
      </c>
      <c r="C26" s="1">
        <v>8.5</v>
      </c>
      <c r="D26" s="1" t="s">
        <v>6244</v>
      </c>
      <c r="E26" s="1" t="s">
        <v>7894</v>
      </c>
      <c r="F26" s="3">
        <v>44376</v>
      </c>
      <c r="G26" s="8" t="s">
        <v>5300</v>
      </c>
      <c r="H26" s="8"/>
      <c r="I26" s="8" t="s">
        <v>1224</v>
      </c>
      <c r="J26" s="47"/>
      <c r="K26" s="8" t="s">
        <v>1224</v>
      </c>
      <c r="L26" s="8" t="s">
        <v>1224</v>
      </c>
      <c r="M26" s="8" t="s">
        <v>5300</v>
      </c>
      <c r="N26" s="8" t="s">
        <v>7856</v>
      </c>
      <c r="O26" s="8"/>
      <c r="P26" s="8" t="s">
        <v>7881</v>
      </c>
      <c r="Q26" s="47"/>
      <c r="R26" s="8" t="s">
        <v>6368</v>
      </c>
      <c r="S26" s="8" t="s">
        <v>7895</v>
      </c>
    </row>
    <row r="27" spans="1:21" x14ac:dyDescent="0.25">
      <c r="A27" s="1" t="s">
        <v>7896</v>
      </c>
      <c r="B27" s="1">
        <v>11806239</v>
      </c>
      <c r="C27" s="1">
        <v>16</v>
      </c>
      <c r="D27" s="1" t="s">
        <v>7897</v>
      </c>
      <c r="E27" s="1">
        <v>705478</v>
      </c>
      <c r="F27" s="3">
        <v>44376</v>
      </c>
      <c r="G27" s="8" t="s">
        <v>5300</v>
      </c>
      <c r="H27" s="8"/>
      <c r="I27" s="8"/>
      <c r="J27" s="47"/>
      <c r="K27" s="8"/>
      <c r="L27" s="8"/>
      <c r="M27" s="8"/>
      <c r="N27" s="8"/>
      <c r="O27" s="8"/>
      <c r="P27" s="8"/>
      <c r="Q27" s="47"/>
      <c r="R27" s="8"/>
      <c r="S27" s="8" t="s">
        <v>7898</v>
      </c>
      <c r="U27" t="str">
        <f t="shared" ref="U27:U40" si="0">A27&amp;"-"&amp;B27</f>
        <v>2021-ARDT-CR-8-11806239</v>
      </c>
    </row>
    <row r="28" spans="1:21" x14ac:dyDescent="0.25">
      <c r="A28" s="1"/>
      <c r="B28" s="1"/>
      <c r="C28" s="1"/>
      <c r="D28" s="1"/>
      <c r="E28" s="1"/>
      <c r="F28" s="3"/>
      <c r="G28" s="8"/>
      <c r="H28" s="8"/>
      <c r="I28" s="8"/>
      <c r="J28" s="47"/>
      <c r="K28" s="8"/>
      <c r="L28" s="8"/>
      <c r="M28" s="8"/>
      <c r="N28" s="8"/>
      <c r="O28" s="8"/>
      <c r="P28" s="8"/>
      <c r="Q28" s="47"/>
      <c r="R28" s="8"/>
      <c r="S28" s="8"/>
      <c r="U28" t="str">
        <f t="shared" si="0"/>
        <v>-</v>
      </c>
    </row>
    <row r="29" spans="1:21" x14ac:dyDescent="0.25">
      <c r="A29" s="1"/>
      <c r="B29" s="1"/>
      <c r="C29" s="1"/>
      <c r="D29" s="1"/>
      <c r="E29" s="1"/>
      <c r="F29" s="3"/>
      <c r="G29" s="1"/>
      <c r="H29" s="1"/>
      <c r="I29" s="1"/>
      <c r="J29" s="3"/>
      <c r="K29" s="1"/>
      <c r="L29" s="1"/>
      <c r="M29" s="1"/>
      <c r="N29" s="1"/>
      <c r="O29" s="1"/>
      <c r="P29" s="1"/>
      <c r="Q29" s="3"/>
      <c r="R29" s="1"/>
      <c r="S29" s="1"/>
      <c r="U29" t="str">
        <f t="shared" si="0"/>
        <v>-</v>
      </c>
    </row>
    <row r="30" spans="1:21" x14ac:dyDescent="0.25">
      <c r="A30" s="1"/>
      <c r="B30" s="1"/>
      <c r="C30" s="1"/>
      <c r="D30" s="1"/>
      <c r="E30" s="1"/>
      <c r="F30" s="3"/>
      <c r="G30" s="8"/>
      <c r="H30" s="8"/>
      <c r="I30" s="8"/>
      <c r="J30" s="47"/>
      <c r="K30" s="8"/>
      <c r="L30" s="8"/>
      <c r="M30" s="8"/>
      <c r="N30" s="8"/>
      <c r="O30" s="8"/>
      <c r="P30" s="8"/>
      <c r="Q30" s="47"/>
      <c r="R30" s="8"/>
      <c r="S30" s="8"/>
      <c r="U30" t="str">
        <f t="shared" si="0"/>
        <v>-</v>
      </c>
    </row>
    <row r="31" spans="1:21" x14ac:dyDescent="0.25">
      <c r="A31" s="1"/>
      <c r="B31" s="1"/>
      <c r="C31" s="1"/>
      <c r="D31" s="1"/>
      <c r="E31" s="1"/>
      <c r="F31" s="3"/>
      <c r="G31" s="8"/>
      <c r="H31" s="8"/>
      <c r="I31" s="8"/>
      <c r="J31" s="47"/>
      <c r="K31" s="8"/>
      <c r="L31" s="8"/>
      <c r="M31" s="8"/>
      <c r="N31" s="8"/>
      <c r="O31" s="8"/>
      <c r="P31" s="8"/>
      <c r="Q31" s="47"/>
      <c r="R31" s="8"/>
      <c r="S31" s="8"/>
      <c r="U31" t="str">
        <f t="shared" si="0"/>
        <v>-</v>
      </c>
    </row>
    <row r="32" spans="1:21" x14ac:dyDescent="0.25">
      <c r="A32" s="1"/>
      <c r="B32" s="1"/>
      <c r="C32" s="1"/>
      <c r="D32" s="1"/>
      <c r="E32" s="1"/>
      <c r="F32" s="3"/>
      <c r="G32" s="8"/>
      <c r="H32" s="8"/>
      <c r="I32" s="8"/>
      <c r="J32" s="47"/>
      <c r="K32" s="8"/>
      <c r="L32" s="8"/>
      <c r="M32" s="8"/>
      <c r="N32" s="8"/>
      <c r="O32" s="8"/>
      <c r="P32" s="8"/>
      <c r="Q32" s="47"/>
      <c r="R32" s="8"/>
      <c r="S32" s="8"/>
      <c r="U32" t="str">
        <f t="shared" si="0"/>
        <v>-</v>
      </c>
    </row>
    <row r="33" spans="1:21" x14ac:dyDescent="0.25">
      <c r="A33" s="1"/>
      <c r="B33" s="1"/>
      <c r="C33" s="1"/>
      <c r="D33" s="1"/>
      <c r="E33" s="1"/>
      <c r="F33" s="3"/>
      <c r="G33" s="8"/>
      <c r="H33" s="8"/>
      <c r="I33" s="8"/>
      <c r="J33" s="47"/>
      <c r="K33" s="8"/>
      <c r="L33" s="8"/>
      <c r="M33" s="8"/>
      <c r="N33" s="8"/>
      <c r="O33" s="8"/>
      <c r="P33" s="8"/>
      <c r="Q33" s="47"/>
      <c r="R33" s="8"/>
      <c r="S33" s="8"/>
      <c r="U33" t="str">
        <f t="shared" si="0"/>
        <v>-</v>
      </c>
    </row>
    <row r="34" spans="1:21" x14ac:dyDescent="0.25">
      <c r="A34" s="1"/>
      <c r="B34" s="1"/>
      <c r="C34" s="1"/>
      <c r="D34" s="1"/>
      <c r="E34" s="1"/>
      <c r="F34" s="3"/>
      <c r="G34" s="8"/>
      <c r="H34" s="8"/>
      <c r="I34" s="8"/>
      <c r="J34" s="47"/>
      <c r="K34" s="8"/>
      <c r="L34" s="8"/>
      <c r="M34" s="8"/>
      <c r="N34" s="8"/>
      <c r="O34" s="8"/>
      <c r="P34" s="8"/>
      <c r="Q34" s="47"/>
      <c r="R34" s="8"/>
      <c r="S34" s="8"/>
      <c r="U34" t="str">
        <f t="shared" si="0"/>
        <v>-</v>
      </c>
    </row>
    <row r="35" spans="1:21" x14ac:dyDescent="0.25">
      <c r="A35" s="1"/>
      <c r="B35" s="1"/>
      <c r="C35" s="1"/>
      <c r="D35" s="1"/>
      <c r="E35" s="1"/>
      <c r="F35" s="3"/>
      <c r="G35" s="1"/>
      <c r="H35" s="1"/>
      <c r="I35" s="1"/>
      <c r="J35" s="3"/>
      <c r="K35" s="1"/>
      <c r="L35" s="1"/>
      <c r="M35" s="1"/>
      <c r="N35" s="1"/>
      <c r="O35" s="1"/>
      <c r="P35" s="1"/>
      <c r="Q35" s="3"/>
      <c r="R35" s="1"/>
      <c r="S35" s="1"/>
      <c r="U35" t="str">
        <f t="shared" si="0"/>
        <v>-</v>
      </c>
    </row>
    <row r="36" spans="1:21" x14ac:dyDescent="0.25">
      <c r="A36" s="1"/>
      <c r="B36" s="1"/>
      <c r="C36" s="1"/>
      <c r="D36" s="1"/>
      <c r="E36" s="1"/>
      <c r="F36" s="3"/>
      <c r="G36" s="8"/>
      <c r="H36" s="8"/>
      <c r="I36" s="8"/>
      <c r="J36" s="47"/>
      <c r="K36" s="8"/>
      <c r="L36" s="8"/>
      <c r="M36" s="8"/>
      <c r="N36" s="8"/>
      <c r="O36" s="8"/>
      <c r="P36" s="8"/>
      <c r="Q36" s="47"/>
      <c r="R36" s="8"/>
      <c r="S36" s="8"/>
      <c r="U36" t="str">
        <f t="shared" si="0"/>
        <v>-</v>
      </c>
    </row>
    <row r="37" spans="1:21" x14ac:dyDescent="0.25">
      <c r="A37" s="1"/>
      <c r="B37" s="1"/>
      <c r="C37" s="1"/>
      <c r="D37" s="1"/>
      <c r="E37" s="1"/>
      <c r="F37" s="3"/>
      <c r="G37" s="8"/>
      <c r="H37" s="8"/>
      <c r="I37" s="8"/>
      <c r="J37" s="47"/>
      <c r="K37" s="8"/>
      <c r="L37" s="8"/>
      <c r="M37" s="8"/>
      <c r="N37" s="8"/>
      <c r="O37" s="8"/>
      <c r="P37" s="8"/>
      <c r="Q37" s="47"/>
      <c r="R37" s="8"/>
      <c r="S37" s="8"/>
      <c r="U37" t="str">
        <f t="shared" si="0"/>
        <v>-</v>
      </c>
    </row>
    <row r="38" spans="1:21" x14ac:dyDescent="0.25">
      <c r="A38" s="1"/>
      <c r="B38" s="1"/>
      <c r="C38" s="1"/>
      <c r="D38" s="1"/>
      <c r="E38" s="1"/>
      <c r="F38" s="3"/>
      <c r="G38" s="8"/>
      <c r="H38" s="8"/>
      <c r="I38" s="8"/>
      <c r="J38" s="47"/>
      <c r="K38" s="8"/>
      <c r="L38" s="8"/>
      <c r="M38" s="8"/>
      <c r="N38" s="8"/>
      <c r="O38" s="8"/>
      <c r="P38" s="8"/>
      <c r="Q38" s="47"/>
      <c r="R38" s="8"/>
      <c r="S38" s="8"/>
      <c r="U38" t="str">
        <f t="shared" si="0"/>
        <v>-</v>
      </c>
    </row>
    <row r="39" spans="1:21" x14ac:dyDescent="0.25">
      <c r="A39" s="1"/>
      <c r="B39" s="1"/>
      <c r="C39" s="1"/>
      <c r="D39" s="1"/>
      <c r="E39" s="1"/>
      <c r="F39" s="3"/>
      <c r="G39" s="8"/>
      <c r="H39" s="8"/>
      <c r="I39" s="8"/>
      <c r="J39" s="47"/>
      <c r="K39" s="8"/>
      <c r="L39" s="8"/>
      <c r="M39" s="8"/>
      <c r="N39" s="8"/>
      <c r="O39" s="8"/>
      <c r="P39" s="8"/>
      <c r="Q39" s="47"/>
      <c r="R39" s="8"/>
      <c r="S39" s="8"/>
      <c r="U39" t="str">
        <f t="shared" si="0"/>
        <v>-</v>
      </c>
    </row>
    <row r="40" spans="1:21" x14ac:dyDescent="0.25">
      <c r="A40" s="1"/>
      <c r="B40" s="1"/>
      <c r="C40" s="1"/>
      <c r="D40" s="1"/>
      <c r="E40" s="1"/>
      <c r="F40" s="3"/>
      <c r="G40" s="8"/>
      <c r="H40" s="8"/>
      <c r="I40" s="8"/>
      <c r="J40" s="47"/>
      <c r="K40" s="8"/>
      <c r="L40" s="8"/>
      <c r="M40" s="8"/>
      <c r="N40" s="8"/>
      <c r="O40" s="8"/>
      <c r="P40" s="8"/>
      <c r="Q40" s="47"/>
      <c r="R40" s="8"/>
      <c r="S40" s="8"/>
      <c r="U40" t="str">
        <f t="shared" si="0"/>
        <v>-</v>
      </c>
    </row>
    <row r="41" spans="1:21" x14ac:dyDescent="0.25">
      <c r="A41" s="1"/>
      <c r="B41" s="1"/>
      <c r="C41" s="1"/>
      <c r="D41" s="1"/>
      <c r="E41" s="1"/>
      <c r="F41" s="3"/>
      <c r="G41" s="1"/>
      <c r="H41" s="1"/>
      <c r="I41" s="1"/>
      <c r="J41" s="3"/>
      <c r="K41" s="1"/>
      <c r="L41" s="1"/>
      <c r="M41" s="1"/>
      <c r="N41" s="1"/>
      <c r="O41" s="1"/>
      <c r="P41" s="1"/>
      <c r="Q41" s="3"/>
      <c r="R41" s="1"/>
      <c r="S41" s="1"/>
    </row>
    <row r="42" spans="1:21" x14ac:dyDescent="0.25">
      <c r="A42" s="1"/>
      <c r="B42" s="1"/>
      <c r="C42" s="1"/>
      <c r="D42" s="1"/>
      <c r="E42" s="1"/>
      <c r="F42" s="3"/>
      <c r="G42" s="8"/>
      <c r="H42" s="8"/>
      <c r="I42" s="8"/>
      <c r="J42" s="47"/>
      <c r="K42" s="8"/>
      <c r="L42" s="8"/>
      <c r="M42" s="8"/>
      <c r="N42" s="8"/>
      <c r="O42" s="8"/>
      <c r="P42" s="8"/>
      <c r="Q42" s="47"/>
      <c r="R42" s="8"/>
      <c r="S42" s="8"/>
    </row>
    <row r="43" spans="1:21" x14ac:dyDescent="0.25">
      <c r="A43" s="1"/>
      <c r="B43" s="1"/>
      <c r="C43" s="1"/>
      <c r="D43" s="1"/>
      <c r="E43" s="1"/>
      <c r="F43" s="3"/>
      <c r="G43" s="8"/>
      <c r="H43" s="8"/>
      <c r="I43" s="8"/>
      <c r="J43" s="47"/>
      <c r="K43" s="8"/>
      <c r="L43" s="8"/>
      <c r="M43" s="8"/>
      <c r="N43" s="8"/>
      <c r="O43" s="8"/>
      <c r="P43" s="8"/>
      <c r="Q43" s="47"/>
      <c r="R43" s="8"/>
      <c r="S43" s="8"/>
    </row>
    <row r="44" spans="1:21" x14ac:dyDescent="0.25">
      <c r="A44" s="1"/>
      <c r="B44" s="1"/>
      <c r="C44" s="1"/>
      <c r="D44" s="1"/>
      <c r="E44" s="1"/>
      <c r="F44" s="3"/>
      <c r="G44" s="8"/>
      <c r="H44" s="8"/>
      <c r="I44" s="8"/>
      <c r="J44" s="47"/>
      <c r="K44" s="8"/>
      <c r="L44" s="8"/>
      <c r="M44" s="8"/>
      <c r="N44" s="8"/>
      <c r="O44" s="8"/>
      <c r="P44" s="8"/>
      <c r="Q44" s="47"/>
      <c r="R44" s="8"/>
      <c r="S44" s="8"/>
    </row>
    <row r="45" spans="1:21" x14ac:dyDescent="0.25">
      <c r="A45" s="1"/>
      <c r="B45" s="1"/>
      <c r="C45" s="1"/>
      <c r="D45" s="1"/>
      <c r="E45" s="1"/>
      <c r="F45" s="3"/>
      <c r="G45" s="8"/>
      <c r="H45" s="8"/>
      <c r="I45" s="8"/>
      <c r="J45" s="47"/>
      <c r="K45" s="8"/>
      <c r="L45" s="8"/>
      <c r="M45" s="8"/>
      <c r="N45" s="8"/>
      <c r="O45" s="8"/>
      <c r="P45" s="8"/>
      <c r="Q45" s="47"/>
      <c r="R45" s="8"/>
      <c r="S45" s="8"/>
    </row>
    <row r="46" spans="1:21" x14ac:dyDescent="0.25">
      <c r="A46" s="1"/>
      <c r="B46" s="1"/>
      <c r="C46" s="1"/>
      <c r="D46" s="1"/>
      <c r="E46" s="1"/>
      <c r="F46" s="3"/>
      <c r="G46" s="8"/>
      <c r="H46" s="8"/>
      <c r="I46" s="8"/>
      <c r="J46" s="47"/>
      <c r="K46" s="8"/>
      <c r="L46" s="8"/>
      <c r="M46" s="8"/>
      <c r="N46" s="8"/>
      <c r="O46" s="8"/>
      <c r="P46" s="8"/>
      <c r="Q46" s="47"/>
      <c r="R46" s="8"/>
      <c r="S46" s="8"/>
    </row>
    <row r="47" spans="1:21" x14ac:dyDescent="0.25">
      <c r="A47" s="1"/>
      <c r="B47" s="1"/>
      <c r="C47" s="1"/>
      <c r="D47" s="1"/>
      <c r="E47" s="1"/>
      <c r="F47" s="3"/>
      <c r="G47" s="1"/>
      <c r="H47" s="1"/>
      <c r="I47" s="1"/>
      <c r="J47" s="3"/>
      <c r="K47" s="1"/>
      <c r="L47" s="1"/>
      <c r="M47" s="1"/>
      <c r="N47" s="1"/>
      <c r="O47" s="1"/>
      <c r="P47" s="1"/>
      <c r="Q47" s="3"/>
      <c r="R47" s="1"/>
      <c r="S47" s="1"/>
    </row>
    <row r="48" spans="1:21" x14ac:dyDescent="0.25">
      <c r="A48" s="1"/>
      <c r="B48" s="1"/>
      <c r="C48" s="1"/>
      <c r="D48" s="1"/>
      <c r="E48" s="1"/>
      <c r="F48" s="3"/>
      <c r="G48" s="8"/>
      <c r="H48" s="8"/>
      <c r="I48" s="8"/>
      <c r="J48" s="47"/>
      <c r="K48" s="8"/>
      <c r="L48" s="8"/>
      <c r="M48" s="8"/>
      <c r="N48" s="8"/>
      <c r="O48" s="8"/>
      <c r="P48" s="8"/>
      <c r="Q48" s="47"/>
      <c r="R48" s="8"/>
      <c r="S48" s="8"/>
    </row>
    <row r="49" spans="1:19" x14ac:dyDescent="0.25">
      <c r="A49" s="1"/>
      <c r="B49" s="1"/>
      <c r="C49" s="1"/>
      <c r="D49" s="1"/>
      <c r="E49" s="1"/>
      <c r="F49" s="3"/>
      <c r="G49" s="8"/>
      <c r="H49" s="8"/>
      <c r="I49" s="8"/>
      <c r="J49" s="47"/>
      <c r="K49" s="8"/>
      <c r="L49" s="8"/>
      <c r="M49" s="8"/>
      <c r="N49" s="8"/>
      <c r="O49" s="8"/>
      <c r="P49" s="8"/>
      <c r="Q49" s="47"/>
      <c r="R49" s="8"/>
      <c r="S49" s="8"/>
    </row>
    <row r="50" spans="1:19" x14ac:dyDescent="0.25">
      <c r="A50" s="1"/>
      <c r="B50" s="1"/>
      <c r="C50" s="1"/>
      <c r="D50" s="1"/>
      <c r="E50" s="1"/>
      <c r="F50" s="3"/>
      <c r="G50" s="8"/>
      <c r="H50" s="8"/>
      <c r="I50" s="8"/>
      <c r="J50" s="47"/>
      <c r="K50" s="8"/>
      <c r="L50" s="8"/>
      <c r="M50" s="8"/>
      <c r="N50" s="8"/>
      <c r="O50" s="8"/>
      <c r="P50" s="8"/>
      <c r="Q50" s="47"/>
      <c r="R50" s="8"/>
      <c r="S50" s="8"/>
    </row>
    <row r="51" spans="1:19" x14ac:dyDescent="0.25">
      <c r="A51" s="1"/>
      <c r="B51" s="1"/>
      <c r="C51" s="1"/>
      <c r="D51" s="1"/>
      <c r="E51" s="1"/>
      <c r="F51" s="3"/>
      <c r="G51" s="8"/>
      <c r="H51" s="8"/>
      <c r="I51" s="8"/>
      <c r="J51" s="47"/>
      <c r="K51" s="8"/>
      <c r="L51" s="8"/>
      <c r="M51" s="8"/>
      <c r="N51" s="8"/>
      <c r="O51" s="8"/>
      <c r="P51" s="8"/>
      <c r="Q51" s="47"/>
      <c r="R51" s="8"/>
      <c r="S51" s="8"/>
    </row>
    <row r="52" spans="1:19" x14ac:dyDescent="0.25">
      <c r="A52" s="1"/>
      <c r="B52" s="1"/>
      <c r="C52" s="1"/>
      <c r="D52" s="1"/>
      <c r="E52" s="1"/>
      <c r="F52" s="3"/>
      <c r="G52" s="8"/>
      <c r="H52" s="8"/>
      <c r="I52" s="8"/>
      <c r="J52" s="47"/>
      <c r="K52" s="8"/>
      <c r="L52" s="8"/>
      <c r="M52" s="8"/>
      <c r="N52" s="8"/>
      <c r="O52" s="8"/>
      <c r="P52" s="8"/>
      <c r="Q52" s="47"/>
      <c r="R52" s="8"/>
      <c r="S52" s="8"/>
    </row>
    <row r="53" spans="1:19" x14ac:dyDescent="0.25">
      <c r="A53" s="1"/>
      <c r="B53" s="1"/>
      <c r="C53" s="1"/>
      <c r="D53" s="1"/>
      <c r="E53" s="1"/>
      <c r="F53" s="3"/>
      <c r="G53" s="1"/>
      <c r="H53" s="1"/>
      <c r="I53" s="1"/>
      <c r="J53" s="3"/>
      <c r="K53" s="1"/>
      <c r="L53" s="1"/>
      <c r="M53" s="1"/>
      <c r="N53" s="1"/>
      <c r="O53" s="1"/>
      <c r="P53" s="1"/>
      <c r="Q53" s="3"/>
      <c r="R53" s="1"/>
      <c r="S53" s="1"/>
    </row>
    <row r="54" spans="1:19" x14ac:dyDescent="0.25">
      <c r="A54" s="1"/>
      <c r="B54" s="1"/>
      <c r="C54" s="1"/>
      <c r="D54" s="1"/>
      <c r="E54" s="1"/>
      <c r="F54" s="3"/>
      <c r="G54" s="8"/>
      <c r="H54" s="8"/>
      <c r="I54" s="8"/>
      <c r="J54" s="47"/>
      <c r="K54" s="8"/>
      <c r="L54" s="8"/>
      <c r="M54" s="8"/>
      <c r="N54" s="8"/>
      <c r="O54" s="8"/>
      <c r="P54" s="8"/>
      <c r="Q54" s="47"/>
      <c r="R54" s="8"/>
      <c r="S54" s="8"/>
    </row>
    <row r="55" spans="1:19" x14ac:dyDescent="0.25">
      <c r="A55" s="1"/>
      <c r="B55" s="1"/>
      <c r="C55" s="1"/>
      <c r="D55" s="1"/>
      <c r="E55" s="1"/>
      <c r="F55" s="3"/>
      <c r="G55" s="8"/>
      <c r="H55" s="8"/>
      <c r="I55" s="8"/>
      <c r="J55" s="47"/>
      <c r="K55" s="8"/>
      <c r="L55" s="8"/>
      <c r="M55" s="8"/>
      <c r="N55" s="8"/>
      <c r="O55" s="8"/>
      <c r="P55" s="8"/>
      <c r="Q55" s="47"/>
      <c r="R55" s="8"/>
      <c r="S55" s="8"/>
    </row>
    <row r="56" spans="1:19" x14ac:dyDescent="0.25">
      <c r="A56" s="1"/>
      <c r="B56" s="1"/>
      <c r="C56" s="1"/>
      <c r="D56" s="1"/>
      <c r="E56" s="1"/>
      <c r="F56" s="3"/>
      <c r="G56" s="8"/>
      <c r="H56" s="8"/>
      <c r="I56" s="8"/>
      <c r="J56" s="47"/>
      <c r="K56" s="8"/>
      <c r="L56" s="8"/>
      <c r="M56" s="8"/>
      <c r="N56" s="8"/>
      <c r="O56" s="8"/>
      <c r="P56" s="8"/>
      <c r="Q56" s="47"/>
      <c r="R56" s="8"/>
      <c r="S56" s="8"/>
    </row>
    <row r="57" spans="1:19" x14ac:dyDescent="0.25">
      <c r="A57" s="1"/>
      <c r="B57" s="1"/>
      <c r="C57" s="1"/>
      <c r="D57" s="1"/>
      <c r="E57" s="1"/>
      <c r="F57" s="3"/>
      <c r="G57" s="8"/>
      <c r="H57" s="8"/>
      <c r="I57" s="8"/>
      <c r="J57" s="47"/>
      <c r="K57" s="8"/>
      <c r="L57" s="8"/>
      <c r="M57" s="8"/>
      <c r="N57" s="8"/>
      <c r="O57" s="8"/>
      <c r="P57" s="8"/>
      <c r="Q57" s="47"/>
      <c r="R57" s="8"/>
      <c r="S57" s="8"/>
    </row>
    <row r="58" spans="1:19" x14ac:dyDescent="0.25">
      <c r="A58" s="1"/>
      <c r="B58" s="1"/>
      <c r="C58" s="1"/>
      <c r="D58" s="1"/>
      <c r="E58" s="1"/>
      <c r="F58" s="3"/>
      <c r="G58" s="8"/>
      <c r="H58" s="8"/>
      <c r="I58" s="8"/>
      <c r="J58" s="47"/>
      <c r="K58" s="8"/>
      <c r="L58" s="8"/>
      <c r="M58" s="8"/>
      <c r="N58" s="8"/>
      <c r="O58" s="8"/>
      <c r="P58" s="8"/>
      <c r="Q58" s="47"/>
      <c r="R58" s="8"/>
      <c r="S58" s="8"/>
    </row>
    <row r="59" spans="1:19" x14ac:dyDescent="0.25">
      <c r="A59" s="1"/>
      <c r="B59" s="1"/>
      <c r="C59" s="1"/>
      <c r="D59" s="1"/>
      <c r="E59" s="1"/>
      <c r="F59" s="3"/>
      <c r="G59" s="1"/>
      <c r="H59" s="1"/>
      <c r="I59" s="1"/>
      <c r="J59" s="3"/>
      <c r="K59" s="1"/>
      <c r="L59" s="1"/>
      <c r="M59" s="1"/>
      <c r="N59" s="1"/>
      <c r="O59" s="1"/>
      <c r="P59" s="1"/>
      <c r="Q59" s="3"/>
      <c r="R59" s="1"/>
      <c r="S59" s="1"/>
    </row>
    <row r="60" spans="1:19" x14ac:dyDescent="0.25">
      <c r="A60" s="1"/>
      <c r="B60" s="1"/>
      <c r="C60" s="1"/>
      <c r="D60" s="1"/>
      <c r="E60" s="1"/>
      <c r="F60" s="3"/>
      <c r="G60" s="8"/>
      <c r="H60" s="8"/>
      <c r="I60" s="8"/>
      <c r="J60" s="47"/>
      <c r="K60" s="8"/>
      <c r="L60" s="8"/>
      <c r="M60" s="8"/>
      <c r="N60" s="8"/>
      <c r="O60" s="8"/>
      <c r="P60" s="8"/>
      <c r="Q60" s="47"/>
      <c r="R60" s="8"/>
      <c r="S60" s="8"/>
    </row>
    <row r="61" spans="1:19" x14ac:dyDescent="0.25">
      <c r="A61" s="1"/>
      <c r="B61" s="1"/>
      <c r="C61" s="1"/>
      <c r="D61" s="1"/>
      <c r="E61" s="1"/>
      <c r="F61" s="3"/>
      <c r="G61" s="8"/>
      <c r="H61" s="8"/>
      <c r="I61" s="8"/>
      <c r="J61" s="47"/>
      <c r="K61" s="8"/>
      <c r="L61" s="8"/>
      <c r="M61" s="8"/>
      <c r="N61" s="8"/>
      <c r="O61" s="8"/>
      <c r="P61" s="8"/>
      <c r="Q61" s="47"/>
      <c r="R61" s="8"/>
      <c r="S61" s="8"/>
    </row>
    <row r="62" spans="1:19" x14ac:dyDescent="0.25">
      <c r="A62" s="1"/>
      <c r="B62" s="1"/>
      <c r="C62" s="1"/>
      <c r="D62" s="1"/>
      <c r="E62" s="1"/>
      <c r="F62" s="3"/>
      <c r="G62" s="8"/>
      <c r="H62" s="8"/>
      <c r="I62" s="8"/>
      <c r="J62" s="47"/>
      <c r="K62" s="8"/>
      <c r="L62" s="8"/>
      <c r="M62" s="8"/>
      <c r="N62" s="8"/>
      <c r="O62" s="8"/>
      <c r="P62" s="8"/>
      <c r="Q62" s="47"/>
      <c r="R62" s="8"/>
      <c r="S62" s="8"/>
    </row>
    <row r="63" spans="1:19" x14ac:dyDescent="0.25">
      <c r="A63" s="1"/>
      <c r="B63" s="1"/>
      <c r="C63" s="1"/>
      <c r="D63" s="1"/>
      <c r="E63" s="1"/>
      <c r="F63" s="3"/>
      <c r="G63" s="8"/>
      <c r="H63" s="8"/>
      <c r="I63" s="8"/>
      <c r="J63" s="47"/>
      <c r="K63" s="8"/>
      <c r="L63" s="8"/>
      <c r="M63" s="8"/>
      <c r="N63" s="8"/>
      <c r="O63" s="8"/>
      <c r="P63" s="8"/>
      <c r="Q63" s="47"/>
      <c r="R63" s="8"/>
      <c r="S63" s="8"/>
    </row>
    <row r="64" spans="1:19" x14ac:dyDescent="0.25">
      <c r="A64" s="1"/>
      <c r="B64" s="1"/>
      <c r="C64" s="1"/>
      <c r="D64" s="1"/>
      <c r="E64" s="1"/>
      <c r="F64" s="3"/>
      <c r="G64" s="8"/>
      <c r="H64" s="8"/>
      <c r="I64" s="8"/>
      <c r="J64" s="47"/>
      <c r="K64" s="8"/>
      <c r="L64" s="8"/>
      <c r="M64" s="8"/>
      <c r="N64" s="8"/>
      <c r="O64" s="8"/>
      <c r="P64" s="8"/>
      <c r="Q64" s="47"/>
      <c r="R64" s="8"/>
      <c r="S64" s="8"/>
    </row>
    <row r="65" spans="1:19" x14ac:dyDescent="0.25">
      <c r="A65" s="1"/>
      <c r="B65" s="1"/>
      <c r="C65" s="1"/>
      <c r="D65" s="1"/>
      <c r="E65" s="1"/>
      <c r="F65" s="3"/>
      <c r="G65" s="1"/>
      <c r="H65" s="1"/>
      <c r="I65" s="1"/>
      <c r="J65" s="3"/>
      <c r="K65" s="1"/>
      <c r="L65" s="1"/>
      <c r="M65" s="1"/>
      <c r="N65" s="1"/>
      <c r="O65" s="1"/>
      <c r="P65" s="1"/>
      <c r="Q65" s="3"/>
      <c r="R65" s="1"/>
      <c r="S65" s="1"/>
    </row>
    <row r="66" spans="1:19" x14ac:dyDescent="0.25">
      <c r="A66" s="1"/>
      <c r="B66" s="1"/>
      <c r="C66" s="1"/>
      <c r="D66" s="1"/>
      <c r="E66" s="1"/>
      <c r="F66" s="3"/>
      <c r="G66" s="8"/>
      <c r="H66" s="8"/>
      <c r="I66" s="8"/>
      <c r="J66" s="47"/>
      <c r="K66" s="8"/>
      <c r="L66" s="8"/>
      <c r="M66" s="8"/>
      <c r="N66" s="8"/>
      <c r="O66" s="8"/>
      <c r="P66" s="8"/>
      <c r="Q66" s="47"/>
      <c r="R66" s="8"/>
      <c r="S66" s="8"/>
    </row>
    <row r="67" spans="1:19" x14ac:dyDescent="0.25">
      <c r="A67" s="1"/>
      <c r="B67" s="1"/>
      <c r="C67" s="1"/>
      <c r="D67" s="1"/>
      <c r="E67" s="1"/>
      <c r="F67" s="3"/>
      <c r="G67" s="8"/>
      <c r="H67" s="8"/>
      <c r="I67" s="8"/>
      <c r="J67" s="47"/>
      <c r="K67" s="8"/>
      <c r="L67" s="8"/>
      <c r="M67" s="8"/>
      <c r="N67" s="8"/>
      <c r="O67" s="8"/>
      <c r="P67" s="8"/>
      <c r="Q67" s="47"/>
      <c r="R67" s="8"/>
      <c r="S67" s="8"/>
    </row>
    <row r="68" spans="1:19" x14ac:dyDescent="0.25">
      <c r="A68" s="1"/>
      <c r="B68" s="1"/>
      <c r="C68" s="1"/>
      <c r="D68" s="1"/>
      <c r="E68" s="1"/>
      <c r="F68" s="3"/>
      <c r="G68" s="8"/>
      <c r="H68" s="8"/>
      <c r="I68" s="8"/>
      <c r="J68" s="47"/>
      <c r="K68" s="8"/>
      <c r="L68" s="8"/>
      <c r="M68" s="8"/>
      <c r="N68" s="8"/>
      <c r="O68" s="8"/>
      <c r="P68" s="8"/>
      <c r="Q68" s="47"/>
      <c r="R68" s="8"/>
      <c r="S68" s="8"/>
    </row>
    <row r="69" spans="1:19" x14ac:dyDescent="0.25">
      <c r="A69" s="1"/>
      <c r="B69" s="1"/>
      <c r="C69" s="1"/>
      <c r="D69" s="1"/>
      <c r="E69" s="1"/>
      <c r="F69" s="3"/>
      <c r="G69" s="8"/>
      <c r="H69" s="8"/>
      <c r="I69" s="8"/>
      <c r="J69" s="47"/>
      <c r="K69" s="8"/>
      <c r="L69" s="8"/>
      <c r="M69" s="8"/>
      <c r="N69" s="8"/>
      <c r="O69" s="8"/>
      <c r="P69" s="8"/>
      <c r="Q69" s="47"/>
      <c r="R69" s="8"/>
      <c r="S69" s="8"/>
    </row>
    <row r="70" spans="1:19" x14ac:dyDescent="0.25">
      <c r="A70" s="1"/>
      <c r="B70" s="1"/>
      <c r="C70" s="1"/>
      <c r="D70" s="1"/>
      <c r="E70" s="1"/>
      <c r="F70" s="3"/>
      <c r="G70" s="8"/>
      <c r="H70" s="8"/>
      <c r="I70" s="8"/>
      <c r="J70" s="47"/>
      <c r="K70" s="8"/>
      <c r="L70" s="8"/>
      <c r="M70" s="8"/>
      <c r="N70" s="8"/>
      <c r="O70" s="8"/>
      <c r="P70" s="8"/>
      <c r="Q70" s="47"/>
      <c r="R70" s="8"/>
      <c r="S70" s="8"/>
    </row>
    <row r="71" spans="1:19" x14ac:dyDescent="0.25">
      <c r="A71" s="1"/>
      <c r="B71" s="1"/>
      <c r="C71" s="1"/>
      <c r="D71" s="1"/>
      <c r="E71" s="1"/>
      <c r="F71" s="3"/>
      <c r="G71" s="1"/>
      <c r="H71" s="1"/>
      <c r="I71" s="1"/>
      <c r="J71" s="3"/>
      <c r="K71" s="1"/>
      <c r="L71" s="1"/>
      <c r="M71" s="1"/>
      <c r="N71" s="1"/>
      <c r="O71" s="1"/>
      <c r="P71" s="1"/>
      <c r="Q71" s="3"/>
      <c r="R71" s="1"/>
      <c r="S71" s="1"/>
    </row>
    <row r="72" spans="1:19" x14ac:dyDescent="0.25">
      <c r="A72" s="1"/>
      <c r="B72" s="1"/>
      <c r="C72" s="1"/>
      <c r="D72" s="1"/>
      <c r="E72" s="1"/>
      <c r="F72" s="3"/>
      <c r="G72" s="8"/>
      <c r="H72" s="8"/>
      <c r="I72" s="8"/>
      <c r="J72" s="47"/>
      <c r="K72" s="8"/>
      <c r="L72" s="8"/>
      <c r="M72" s="8"/>
      <c r="N72" s="8"/>
      <c r="O72" s="8"/>
      <c r="P72" s="8"/>
      <c r="Q72" s="47"/>
      <c r="R72" s="8"/>
      <c r="S72" s="8"/>
    </row>
    <row r="73" spans="1:19" x14ac:dyDescent="0.25">
      <c r="A73" s="1"/>
      <c r="B73" s="1"/>
      <c r="C73" s="1"/>
      <c r="D73" s="1"/>
      <c r="E73" s="1"/>
      <c r="F73" s="3"/>
      <c r="G73" s="8"/>
      <c r="H73" s="8"/>
      <c r="I73" s="8"/>
      <c r="J73" s="47"/>
      <c r="K73" s="8"/>
      <c r="L73" s="8"/>
      <c r="M73" s="8"/>
      <c r="N73" s="8"/>
      <c r="O73" s="8"/>
      <c r="P73" s="8"/>
      <c r="Q73" s="47"/>
      <c r="R73" s="8"/>
      <c r="S73" s="8"/>
    </row>
    <row r="74" spans="1:19" x14ac:dyDescent="0.25">
      <c r="A74" s="1"/>
      <c r="B74" s="1"/>
      <c r="C74" s="1"/>
      <c r="D74" s="1"/>
      <c r="E74" s="1"/>
      <c r="F74" s="3"/>
      <c r="G74" s="8"/>
      <c r="H74" s="8"/>
      <c r="I74" s="8"/>
      <c r="J74" s="47"/>
      <c r="K74" s="8"/>
      <c r="L74" s="8"/>
      <c r="M74" s="8"/>
      <c r="N74" s="8"/>
      <c r="O74" s="8"/>
      <c r="P74" s="8"/>
      <c r="Q74" s="47"/>
      <c r="R74" s="8"/>
      <c r="S74" s="8"/>
    </row>
    <row r="75" spans="1:19" x14ac:dyDescent="0.25">
      <c r="A75" s="1"/>
      <c r="B75" s="1"/>
      <c r="C75" s="1"/>
      <c r="D75" s="1"/>
      <c r="E75" s="1"/>
      <c r="F75" s="3"/>
      <c r="G75" s="8"/>
      <c r="H75" s="8"/>
      <c r="I75" s="8"/>
      <c r="J75" s="47"/>
      <c r="K75" s="8"/>
      <c r="L75" s="8"/>
      <c r="M75" s="8"/>
      <c r="N75" s="8"/>
      <c r="O75" s="8"/>
      <c r="P75" s="8"/>
      <c r="Q75" s="47"/>
      <c r="R75" s="8"/>
      <c r="S75" s="8"/>
    </row>
    <row r="76" spans="1:19" x14ac:dyDescent="0.25">
      <c r="A76" s="1"/>
      <c r="B76" s="1"/>
      <c r="C76" s="1"/>
      <c r="D76" s="1"/>
      <c r="E76" s="1"/>
      <c r="F76" s="3"/>
      <c r="G76" s="8"/>
      <c r="H76" s="8"/>
      <c r="I76" s="8"/>
      <c r="J76" s="47"/>
      <c r="K76" s="8"/>
      <c r="L76" s="8"/>
      <c r="M76" s="8"/>
      <c r="N76" s="8"/>
      <c r="O76" s="8"/>
      <c r="P76" s="8"/>
      <c r="Q76" s="47"/>
      <c r="R76" s="8"/>
      <c r="S76" s="8"/>
    </row>
    <row r="77" spans="1:19" x14ac:dyDescent="0.25">
      <c r="A77" s="1"/>
      <c r="B77" s="1"/>
      <c r="C77" s="1"/>
      <c r="D77" s="1"/>
      <c r="E77" s="1"/>
      <c r="F77" s="3"/>
      <c r="G77" s="1"/>
      <c r="H77" s="1"/>
      <c r="I77" s="1"/>
      <c r="J77" s="3"/>
      <c r="K77" s="1"/>
      <c r="L77" s="1"/>
      <c r="M77" s="1"/>
      <c r="N77" s="1"/>
      <c r="O77" s="1"/>
      <c r="P77" s="1"/>
      <c r="Q77" s="3"/>
      <c r="R77" s="1"/>
      <c r="S77" s="1"/>
    </row>
    <row r="78" spans="1:19" x14ac:dyDescent="0.25">
      <c r="A78" s="1"/>
      <c r="B78" s="1"/>
      <c r="C78" s="1"/>
      <c r="D78" s="1"/>
      <c r="E78" s="1"/>
      <c r="F78" s="3"/>
      <c r="G78" s="8"/>
      <c r="H78" s="8"/>
      <c r="I78" s="8"/>
      <c r="J78" s="47"/>
      <c r="K78" s="8"/>
      <c r="L78" s="8"/>
      <c r="M78" s="8"/>
      <c r="N78" s="8"/>
      <c r="O78" s="8"/>
      <c r="P78" s="8"/>
      <c r="Q78" s="47"/>
      <c r="R78" s="8"/>
      <c r="S78" s="8"/>
    </row>
    <row r="79" spans="1:19" x14ac:dyDescent="0.25">
      <c r="A79" s="1"/>
      <c r="B79" s="1"/>
      <c r="C79" s="1"/>
      <c r="D79" s="1"/>
      <c r="E79" s="1"/>
      <c r="F79" s="3"/>
      <c r="G79" s="8"/>
      <c r="H79" s="8"/>
      <c r="I79" s="8"/>
      <c r="J79" s="47"/>
      <c r="K79" s="8"/>
      <c r="L79" s="8"/>
      <c r="M79" s="8"/>
      <c r="N79" s="8"/>
      <c r="O79" s="8"/>
      <c r="P79" s="8"/>
      <c r="Q79" s="47"/>
      <c r="R79" s="8"/>
      <c r="S79" s="8"/>
    </row>
    <row r="80" spans="1:19" x14ac:dyDescent="0.25">
      <c r="A80" s="1"/>
      <c r="B80" s="1"/>
      <c r="C80" s="1"/>
      <c r="D80" s="1"/>
      <c r="E80" s="1"/>
      <c r="F80" s="3"/>
      <c r="G80" s="8"/>
      <c r="H80" s="8"/>
      <c r="I80" s="8"/>
      <c r="J80" s="47"/>
      <c r="K80" s="8"/>
      <c r="L80" s="8"/>
      <c r="M80" s="8"/>
      <c r="N80" s="8"/>
      <c r="O80" s="8"/>
      <c r="P80" s="8"/>
      <c r="Q80" s="47"/>
      <c r="R80" s="8"/>
      <c r="S80" s="8"/>
    </row>
    <row r="81" spans="1:19" x14ac:dyDescent="0.25">
      <c r="A81" s="1"/>
      <c r="B81" s="1"/>
      <c r="C81" s="1"/>
      <c r="D81" s="1"/>
      <c r="E81" s="1"/>
      <c r="F81" s="3"/>
      <c r="G81" s="8"/>
      <c r="H81" s="8"/>
      <c r="I81" s="8"/>
      <c r="J81" s="47"/>
      <c r="K81" s="8"/>
      <c r="L81" s="8"/>
      <c r="M81" s="8"/>
      <c r="N81" s="8"/>
      <c r="O81" s="8"/>
      <c r="P81" s="8"/>
      <c r="Q81" s="47"/>
      <c r="R81" s="8"/>
      <c r="S81" s="8"/>
    </row>
    <row r="82" spans="1:19" x14ac:dyDescent="0.25">
      <c r="A82" s="1"/>
      <c r="B82" s="1"/>
      <c r="C82" s="1"/>
      <c r="D82" s="1"/>
      <c r="E82" s="1"/>
      <c r="F82" s="3"/>
      <c r="G82" s="8"/>
      <c r="H82" s="8"/>
      <c r="I82" s="8"/>
      <c r="J82" s="47"/>
      <c r="K82" s="8"/>
      <c r="L82" s="8"/>
      <c r="M82" s="8"/>
      <c r="N82" s="8"/>
      <c r="O82" s="8"/>
      <c r="P82" s="8"/>
      <c r="Q82" s="47"/>
      <c r="R82" s="8"/>
      <c r="S82" s="8"/>
    </row>
    <row r="83" spans="1:19" x14ac:dyDescent="0.25">
      <c r="A83" s="1"/>
      <c r="B83" s="1"/>
      <c r="C83" s="1"/>
      <c r="D83" s="1"/>
      <c r="E83" s="1"/>
      <c r="F83" s="3"/>
      <c r="G83" s="1"/>
      <c r="H83" s="1"/>
      <c r="I83" s="1"/>
      <c r="J83" s="3"/>
      <c r="K83" s="1"/>
      <c r="L83" s="1"/>
      <c r="M83" s="1"/>
      <c r="N83" s="1"/>
      <c r="O83" s="1"/>
      <c r="P83" s="1"/>
      <c r="Q83" s="3"/>
      <c r="R83" s="1"/>
      <c r="S83" s="1"/>
    </row>
    <row r="84" spans="1:19" x14ac:dyDescent="0.25">
      <c r="A84" s="1"/>
      <c r="B84" s="1"/>
      <c r="C84" s="1"/>
      <c r="D84" s="1"/>
      <c r="E84" s="1"/>
      <c r="F84" s="3"/>
      <c r="G84" s="8"/>
      <c r="H84" s="8"/>
      <c r="I84" s="8"/>
      <c r="J84" s="47"/>
      <c r="K84" s="8"/>
      <c r="L84" s="8"/>
      <c r="M84" s="8"/>
      <c r="N84" s="8"/>
      <c r="O84" s="8"/>
      <c r="P84" s="8"/>
      <c r="Q84" s="47"/>
      <c r="R84" s="8"/>
      <c r="S84" s="8"/>
    </row>
    <row r="85" spans="1:19" x14ac:dyDescent="0.25">
      <c r="A85" s="1"/>
      <c r="B85" s="1"/>
      <c r="C85" s="1"/>
      <c r="D85" s="1"/>
      <c r="E85" s="1"/>
      <c r="F85" s="3"/>
      <c r="G85" s="8"/>
      <c r="H85" s="8"/>
      <c r="I85" s="8"/>
      <c r="J85" s="47"/>
      <c r="K85" s="8"/>
      <c r="L85" s="8"/>
      <c r="M85" s="8"/>
      <c r="N85" s="8"/>
      <c r="O85" s="8"/>
      <c r="P85" s="8"/>
      <c r="Q85" s="47"/>
      <c r="R85" s="8"/>
      <c r="S85" s="8"/>
    </row>
    <row r="86" spans="1:19" x14ac:dyDescent="0.25">
      <c r="A86" s="1"/>
      <c r="B86" s="1"/>
      <c r="C86" s="1"/>
      <c r="D86" s="1"/>
      <c r="E86" s="1"/>
      <c r="F86" s="3"/>
      <c r="G86" s="8"/>
      <c r="H86" s="8"/>
      <c r="I86" s="8"/>
      <c r="J86" s="47"/>
      <c r="K86" s="8"/>
      <c r="L86" s="8"/>
      <c r="M86" s="8"/>
      <c r="N86" s="8"/>
      <c r="O86" s="8"/>
      <c r="P86" s="8"/>
      <c r="Q86" s="47"/>
      <c r="R86" s="8"/>
      <c r="S86" s="8"/>
    </row>
    <row r="87" spans="1:19" x14ac:dyDescent="0.25">
      <c r="A87" s="1"/>
      <c r="B87" s="1"/>
      <c r="C87" s="1"/>
      <c r="D87" s="1"/>
      <c r="E87" s="1"/>
      <c r="F87" s="3"/>
      <c r="G87" s="8"/>
      <c r="H87" s="8"/>
      <c r="I87" s="8"/>
      <c r="J87" s="47"/>
      <c r="K87" s="8"/>
      <c r="L87" s="8"/>
      <c r="M87" s="8"/>
      <c r="N87" s="8"/>
      <c r="O87" s="8"/>
      <c r="P87" s="8"/>
      <c r="Q87" s="47"/>
      <c r="R87" s="8"/>
      <c r="S87" s="8"/>
    </row>
    <row r="88" spans="1:19" x14ac:dyDescent="0.25">
      <c r="A88" s="1"/>
      <c r="B88" s="1"/>
      <c r="C88" s="1"/>
      <c r="D88" s="1"/>
      <c r="E88" s="1"/>
      <c r="F88" s="3"/>
      <c r="G88" s="8"/>
      <c r="H88" s="8"/>
      <c r="I88" s="8"/>
      <c r="J88" s="47"/>
      <c r="K88" s="8"/>
      <c r="L88" s="8"/>
      <c r="M88" s="8"/>
      <c r="N88" s="8"/>
      <c r="O88" s="8"/>
      <c r="P88" s="8"/>
      <c r="Q88" s="47"/>
      <c r="R88" s="8"/>
      <c r="S88" s="8"/>
    </row>
    <row r="89" spans="1:19" x14ac:dyDescent="0.25">
      <c r="A89" s="1"/>
      <c r="B89" s="1"/>
      <c r="C89" s="1"/>
      <c r="D89" s="1"/>
      <c r="E89" s="1"/>
      <c r="F89" s="3"/>
      <c r="G89" s="1"/>
      <c r="H89" s="1"/>
      <c r="I89" s="1"/>
      <c r="J89" s="3"/>
      <c r="K89" s="1"/>
      <c r="L89" s="1"/>
      <c r="M89" s="1"/>
      <c r="N89" s="1"/>
      <c r="O89" s="1"/>
      <c r="P89" s="1"/>
      <c r="Q89" s="3"/>
      <c r="R89" s="1"/>
      <c r="S89" s="1"/>
    </row>
    <row r="90" spans="1:19" x14ac:dyDescent="0.25">
      <c r="A90" s="1"/>
      <c r="B90" s="1"/>
      <c r="C90" s="1"/>
      <c r="D90" s="1"/>
      <c r="E90" s="1"/>
      <c r="F90" s="3"/>
      <c r="G90" s="8"/>
      <c r="H90" s="8"/>
      <c r="I90" s="8"/>
      <c r="J90" s="47"/>
      <c r="K90" s="8"/>
      <c r="L90" s="8"/>
      <c r="M90" s="8"/>
      <c r="N90" s="8"/>
      <c r="O90" s="8"/>
      <c r="P90" s="8"/>
      <c r="Q90" s="47"/>
      <c r="R90" s="8"/>
      <c r="S90" s="8"/>
    </row>
    <row r="91" spans="1:19" x14ac:dyDescent="0.25">
      <c r="A91" s="1"/>
      <c r="B91" s="1"/>
      <c r="C91" s="1"/>
      <c r="D91" s="1"/>
      <c r="E91" s="1"/>
      <c r="F91" s="3"/>
      <c r="G91" s="8"/>
      <c r="H91" s="8"/>
      <c r="I91" s="8"/>
      <c r="J91" s="47"/>
      <c r="K91" s="8"/>
      <c r="L91" s="8"/>
      <c r="M91" s="8"/>
      <c r="N91" s="8"/>
      <c r="O91" s="8"/>
      <c r="P91" s="8"/>
      <c r="Q91" s="47"/>
      <c r="R91" s="8"/>
      <c r="S91" s="8"/>
    </row>
    <row r="92" spans="1:19" x14ac:dyDescent="0.25">
      <c r="A92" s="1"/>
      <c r="B92" s="1"/>
      <c r="C92" s="1"/>
      <c r="D92" s="1"/>
      <c r="E92" s="1"/>
      <c r="F92" s="3"/>
      <c r="G92" s="8"/>
      <c r="H92" s="8"/>
      <c r="I92" s="8"/>
      <c r="J92" s="47"/>
      <c r="K92" s="8"/>
      <c r="L92" s="8"/>
      <c r="M92" s="8"/>
      <c r="N92" s="8"/>
      <c r="O92" s="8"/>
      <c r="P92" s="8"/>
      <c r="Q92" s="47"/>
      <c r="R92" s="8"/>
      <c r="S92" s="8"/>
    </row>
    <row r="93" spans="1:19" x14ac:dyDescent="0.25">
      <c r="A93" s="1"/>
      <c r="B93" s="1"/>
      <c r="C93" s="1"/>
      <c r="D93" s="1"/>
      <c r="E93" s="1"/>
      <c r="F93" s="3"/>
      <c r="G93" s="8"/>
      <c r="H93" s="8"/>
      <c r="I93" s="8"/>
      <c r="J93" s="47"/>
      <c r="K93" s="8"/>
      <c r="L93" s="8"/>
      <c r="M93" s="8"/>
      <c r="N93" s="8"/>
      <c r="O93" s="8"/>
      <c r="P93" s="8"/>
      <c r="Q93" s="47"/>
      <c r="R93" s="8"/>
      <c r="S93" s="8"/>
    </row>
    <row r="94" spans="1:19" x14ac:dyDescent="0.25">
      <c r="A94" s="1"/>
      <c r="B94" s="1"/>
      <c r="C94" s="1"/>
      <c r="D94" s="1"/>
      <c r="E94" s="1"/>
      <c r="F94" s="3"/>
      <c r="G94" s="8"/>
      <c r="H94" s="8"/>
      <c r="I94" s="8"/>
      <c r="J94" s="47"/>
      <c r="K94" s="8"/>
      <c r="L94" s="8"/>
      <c r="M94" s="8"/>
      <c r="N94" s="8"/>
      <c r="O94" s="8"/>
      <c r="P94" s="8"/>
      <c r="Q94" s="47"/>
      <c r="R94" s="8"/>
      <c r="S94" s="8"/>
    </row>
    <row r="95" spans="1:19" x14ac:dyDescent="0.25">
      <c r="A95" s="1"/>
      <c r="B95" s="1"/>
      <c r="C95" s="1"/>
      <c r="D95" s="1"/>
      <c r="E95" s="1"/>
      <c r="F95" s="3"/>
      <c r="G95" s="1"/>
      <c r="H95" s="1"/>
      <c r="I95" s="1"/>
      <c r="J95" s="3"/>
      <c r="K95" s="1"/>
      <c r="L95" s="1"/>
      <c r="M95" s="1"/>
      <c r="N95" s="1"/>
      <c r="O95" s="1"/>
      <c r="P95" s="1"/>
      <c r="Q95" s="3"/>
      <c r="R95" s="1"/>
      <c r="S95" s="1"/>
    </row>
    <row r="96" spans="1:19" x14ac:dyDescent="0.25">
      <c r="A96" s="1"/>
      <c r="B96" s="1"/>
      <c r="C96" s="1"/>
      <c r="D96" s="1"/>
      <c r="E96" s="1"/>
      <c r="F96" s="3"/>
      <c r="G96" s="8"/>
      <c r="H96" s="8"/>
      <c r="I96" s="8"/>
      <c r="J96" s="47"/>
      <c r="K96" s="8"/>
      <c r="L96" s="8"/>
      <c r="M96" s="8"/>
      <c r="N96" s="8"/>
      <c r="O96" s="8"/>
      <c r="P96" s="8"/>
      <c r="Q96" s="47"/>
      <c r="R96" s="8"/>
      <c r="S96" s="8"/>
    </row>
    <row r="97" spans="1:19" x14ac:dyDescent="0.25">
      <c r="A97" s="1"/>
      <c r="B97" s="1"/>
      <c r="C97" s="1"/>
      <c r="D97" s="1"/>
      <c r="E97" s="1"/>
      <c r="F97" s="3"/>
      <c r="G97" s="8"/>
      <c r="H97" s="8"/>
      <c r="I97" s="8"/>
      <c r="J97" s="47"/>
      <c r="K97" s="8"/>
      <c r="L97" s="8"/>
      <c r="M97" s="8"/>
      <c r="N97" s="8"/>
      <c r="O97" s="8"/>
      <c r="P97" s="8"/>
      <c r="Q97" s="47"/>
      <c r="R97" s="8"/>
      <c r="S97" s="8"/>
    </row>
    <row r="98" spans="1:19" x14ac:dyDescent="0.25">
      <c r="A98" s="1"/>
      <c r="B98" s="1"/>
      <c r="C98" s="1"/>
      <c r="D98" s="1"/>
      <c r="E98" s="1"/>
      <c r="F98" s="3"/>
      <c r="G98" s="8"/>
      <c r="H98" s="8"/>
      <c r="I98" s="8"/>
      <c r="J98" s="47"/>
      <c r="K98" s="8"/>
      <c r="L98" s="8"/>
      <c r="M98" s="8"/>
      <c r="N98" s="8"/>
      <c r="O98" s="8"/>
      <c r="P98" s="8"/>
      <c r="Q98" s="47"/>
      <c r="R98" s="8"/>
      <c r="S98" s="8"/>
    </row>
    <row r="99" spans="1:19" x14ac:dyDescent="0.25">
      <c r="A99" s="1"/>
      <c r="B99" s="1"/>
      <c r="C99" s="1"/>
      <c r="D99" s="1"/>
      <c r="E99" s="1"/>
      <c r="F99" s="3"/>
      <c r="G99" s="8"/>
      <c r="H99" s="8"/>
      <c r="I99" s="8"/>
      <c r="J99" s="47"/>
      <c r="K99" s="8"/>
      <c r="L99" s="8"/>
      <c r="M99" s="8"/>
      <c r="N99" s="8"/>
      <c r="O99" s="8"/>
      <c r="P99" s="8"/>
      <c r="Q99" s="47"/>
      <c r="R99" s="8"/>
      <c r="S99" s="8"/>
    </row>
    <row r="100" spans="1:19" x14ac:dyDescent="0.25">
      <c r="A100" s="1"/>
      <c r="B100" s="1"/>
      <c r="C100" s="1"/>
      <c r="D100" s="1"/>
      <c r="E100" s="1"/>
      <c r="F100" s="3"/>
      <c r="G100" s="8"/>
      <c r="H100" s="8"/>
      <c r="I100" s="8"/>
      <c r="J100" s="47"/>
      <c r="K100" s="8"/>
      <c r="L100" s="8"/>
      <c r="M100" s="8"/>
      <c r="N100" s="8"/>
      <c r="O100" s="8"/>
      <c r="P100" s="8"/>
      <c r="Q100" s="47"/>
      <c r="R100" s="8"/>
      <c r="S100" s="8"/>
    </row>
    <row r="101" spans="1:19" x14ac:dyDescent="0.25">
      <c r="A101" s="1"/>
      <c r="B101" s="1"/>
      <c r="C101" s="1"/>
      <c r="D101" s="1"/>
      <c r="E101" s="1"/>
      <c r="F101" s="3"/>
      <c r="G101" s="1"/>
      <c r="H101" s="1"/>
      <c r="I101" s="1"/>
      <c r="J101" s="3"/>
      <c r="K101" s="1"/>
      <c r="L101" s="1"/>
      <c r="M101" s="1"/>
      <c r="N101" s="1"/>
      <c r="O101" s="1"/>
      <c r="P101" s="1"/>
      <c r="Q101" s="3"/>
      <c r="R101" s="1"/>
      <c r="S101" s="1"/>
    </row>
    <row r="102" spans="1:19" x14ac:dyDescent="0.25">
      <c r="A102" s="1"/>
      <c r="B102" s="1"/>
      <c r="C102" s="1"/>
      <c r="D102" s="1"/>
      <c r="E102" s="1"/>
      <c r="F102" s="3"/>
      <c r="G102" s="8"/>
      <c r="H102" s="8"/>
      <c r="I102" s="8"/>
      <c r="J102" s="47"/>
      <c r="K102" s="8"/>
      <c r="L102" s="8"/>
      <c r="M102" s="8"/>
      <c r="N102" s="8"/>
      <c r="O102" s="8"/>
      <c r="P102" s="8"/>
      <c r="Q102" s="47"/>
      <c r="R102" s="8"/>
      <c r="S102" s="8"/>
    </row>
    <row r="103" spans="1:19" x14ac:dyDescent="0.25">
      <c r="A103" s="1"/>
      <c r="B103" s="1"/>
      <c r="C103" s="1"/>
      <c r="D103" s="1"/>
      <c r="E103" s="1"/>
      <c r="F103" s="3"/>
      <c r="G103" s="8"/>
      <c r="H103" s="8"/>
      <c r="I103" s="8"/>
      <c r="J103" s="47"/>
      <c r="K103" s="8"/>
      <c r="L103" s="8"/>
      <c r="M103" s="8"/>
      <c r="N103" s="8"/>
      <c r="O103" s="8"/>
      <c r="P103" s="8"/>
      <c r="Q103" s="47"/>
      <c r="R103" s="8"/>
      <c r="S103" s="8"/>
    </row>
    <row r="104" spans="1:19" x14ac:dyDescent="0.25">
      <c r="A104" s="1"/>
      <c r="B104" s="1"/>
      <c r="C104" s="1"/>
      <c r="D104" s="1"/>
      <c r="E104" s="1"/>
      <c r="F104" s="3"/>
      <c r="G104" s="8"/>
      <c r="H104" s="8"/>
      <c r="I104" s="8"/>
      <c r="J104" s="47"/>
      <c r="K104" s="8"/>
      <c r="L104" s="8"/>
      <c r="M104" s="8"/>
      <c r="N104" s="8"/>
      <c r="O104" s="8"/>
      <c r="P104" s="8"/>
      <c r="Q104" s="47"/>
      <c r="R104" s="8"/>
      <c r="S104" s="8"/>
    </row>
    <row r="105" spans="1:19" x14ac:dyDescent="0.25">
      <c r="A105" s="1"/>
      <c r="B105" s="1"/>
      <c r="C105" s="1"/>
      <c r="D105" s="1"/>
      <c r="E105" s="1"/>
      <c r="F105" s="3"/>
      <c r="G105" s="8"/>
      <c r="H105" s="8"/>
      <c r="I105" s="8"/>
      <c r="J105" s="47"/>
      <c r="K105" s="8"/>
      <c r="L105" s="8"/>
      <c r="M105" s="8"/>
      <c r="N105" s="8"/>
      <c r="O105" s="8"/>
      <c r="P105" s="8"/>
      <c r="Q105" s="47"/>
      <c r="R105" s="8"/>
      <c r="S105" s="8"/>
    </row>
    <row r="106" spans="1:19" x14ac:dyDescent="0.25">
      <c r="A106" s="1"/>
      <c r="B106" s="1"/>
      <c r="C106" s="1"/>
      <c r="D106" s="1"/>
      <c r="E106" s="1"/>
      <c r="F106" s="3"/>
      <c r="G106" s="8"/>
      <c r="H106" s="8"/>
      <c r="I106" s="8"/>
      <c r="J106" s="47"/>
      <c r="K106" s="8"/>
      <c r="L106" s="8"/>
      <c r="M106" s="8"/>
      <c r="N106" s="8"/>
      <c r="O106" s="8"/>
      <c r="P106" s="8"/>
      <c r="Q106" s="47"/>
      <c r="R106" s="8"/>
      <c r="S106" s="8"/>
    </row>
    <row r="107" spans="1:19" x14ac:dyDescent="0.25">
      <c r="A107" s="1"/>
      <c r="B107" s="1"/>
      <c r="C107" s="1"/>
      <c r="D107" s="1"/>
      <c r="E107" s="1"/>
      <c r="F107" s="3"/>
      <c r="G107" s="1"/>
      <c r="H107" s="1"/>
      <c r="I107" s="1"/>
      <c r="J107" s="3"/>
      <c r="K107" s="1"/>
      <c r="L107" s="1"/>
      <c r="M107" s="1"/>
      <c r="N107" s="1"/>
      <c r="O107" s="1"/>
      <c r="P107" s="1"/>
      <c r="Q107" s="3"/>
      <c r="R107" s="1"/>
      <c r="S107" s="1"/>
    </row>
    <row r="108" spans="1:19" x14ac:dyDescent="0.25">
      <c r="A108" s="1"/>
      <c r="B108" s="1"/>
      <c r="C108" s="1"/>
      <c r="D108" s="1"/>
      <c r="E108" s="1"/>
      <c r="F108" s="3"/>
      <c r="G108" s="8"/>
      <c r="H108" s="8"/>
      <c r="I108" s="8"/>
      <c r="J108" s="47"/>
      <c r="K108" s="8"/>
      <c r="L108" s="8"/>
      <c r="M108" s="8"/>
      <c r="N108" s="8"/>
      <c r="O108" s="8"/>
      <c r="P108" s="8"/>
      <c r="Q108" s="47"/>
      <c r="R108" s="8"/>
      <c r="S108" s="8"/>
    </row>
    <row r="109" spans="1:19" x14ac:dyDescent="0.25">
      <c r="A109" s="1"/>
      <c r="B109" s="1"/>
      <c r="C109" s="1"/>
      <c r="D109" s="1"/>
      <c r="E109" s="1"/>
      <c r="F109" s="3"/>
      <c r="G109" s="8"/>
      <c r="H109" s="8"/>
      <c r="I109" s="8"/>
      <c r="J109" s="47"/>
      <c r="K109" s="8"/>
      <c r="L109" s="8"/>
      <c r="M109" s="8"/>
      <c r="N109" s="8"/>
      <c r="O109" s="8"/>
      <c r="P109" s="8"/>
      <c r="Q109" s="47"/>
      <c r="R109" s="8"/>
      <c r="S109" s="8"/>
    </row>
    <row r="110" spans="1:19" x14ac:dyDescent="0.25">
      <c r="A110" s="1"/>
      <c r="B110" s="1"/>
      <c r="C110" s="1"/>
      <c r="D110" s="1"/>
      <c r="E110" s="1"/>
      <c r="F110" s="3"/>
      <c r="G110" s="8"/>
      <c r="H110" s="8"/>
      <c r="I110" s="8"/>
      <c r="J110" s="47"/>
      <c r="K110" s="8"/>
      <c r="L110" s="8"/>
      <c r="M110" s="8"/>
      <c r="N110" s="8"/>
      <c r="O110" s="8"/>
      <c r="P110" s="8"/>
      <c r="Q110" s="47"/>
      <c r="R110" s="8"/>
      <c r="S110" s="8"/>
    </row>
    <row r="111" spans="1:19" x14ac:dyDescent="0.25">
      <c r="A111" s="1"/>
      <c r="B111" s="1"/>
      <c r="C111" s="1"/>
      <c r="D111" s="1"/>
      <c r="E111" s="1"/>
      <c r="F111" s="3"/>
      <c r="G111" s="8"/>
      <c r="H111" s="8"/>
      <c r="I111" s="8"/>
      <c r="J111" s="47"/>
      <c r="K111" s="8"/>
      <c r="L111" s="8"/>
      <c r="M111" s="8"/>
      <c r="N111" s="8"/>
      <c r="O111" s="8"/>
      <c r="P111" s="8"/>
      <c r="Q111" s="47"/>
      <c r="R111" s="8"/>
      <c r="S111" s="8"/>
    </row>
    <row r="112" spans="1:19" x14ac:dyDescent="0.25">
      <c r="A112" s="1"/>
      <c r="B112" s="1"/>
      <c r="C112" s="1"/>
      <c r="D112" s="1"/>
      <c r="E112" s="1"/>
      <c r="F112" s="3"/>
      <c r="G112" s="8"/>
      <c r="H112" s="8"/>
      <c r="I112" s="8"/>
      <c r="J112" s="47"/>
      <c r="K112" s="8"/>
      <c r="L112" s="8"/>
      <c r="M112" s="8"/>
      <c r="N112" s="8"/>
      <c r="O112" s="8"/>
      <c r="P112" s="8"/>
      <c r="Q112" s="47"/>
      <c r="R112" s="8"/>
      <c r="S112" s="8"/>
    </row>
    <row r="113" spans="1:19" x14ac:dyDescent="0.25">
      <c r="A113" s="1"/>
      <c r="B113" s="1"/>
      <c r="C113" s="1"/>
      <c r="D113" s="1"/>
      <c r="E113" s="1"/>
      <c r="F113" s="3"/>
      <c r="G113" s="1"/>
      <c r="H113" s="1"/>
      <c r="I113" s="1"/>
      <c r="J113" s="3"/>
      <c r="K113" s="1"/>
      <c r="L113" s="1"/>
      <c r="M113" s="1"/>
      <c r="N113" s="1"/>
      <c r="O113" s="1"/>
      <c r="P113" s="1"/>
      <c r="Q113" s="3"/>
      <c r="R113" s="1"/>
      <c r="S113" s="1"/>
    </row>
    <row r="114" spans="1:19" x14ac:dyDescent="0.25">
      <c r="A114" s="1"/>
      <c r="B114" s="1"/>
      <c r="C114" s="1"/>
      <c r="D114" s="1"/>
      <c r="E114" s="1"/>
      <c r="F114" s="3"/>
      <c r="G114" s="8"/>
      <c r="H114" s="8"/>
      <c r="I114" s="8"/>
      <c r="J114" s="47"/>
      <c r="K114" s="8"/>
      <c r="L114" s="8"/>
      <c r="M114" s="8"/>
      <c r="N114" s="8"/>
      <c r="O114" s="8"/>
      <c r="P114" s="8"/>
      <c r="Q114" s="47"/>
      <c r="R114" s="8"/>
      <c r="S114" s="8"/>
    </row>
    <row r="115" spans="1:19" x14ac:dyDescent="0.25">
      <c r="A115" s="1"/>
      <c r="B115" s="1"/>
      <c r="C115" s="1"/>
      <c r="D115" s="1"/>
      <c r="E115" s="1"/>
      <c r="F115" s="3"/>
      <c r="G115" s="8"/>
      <c r="H115" s="8"/>
      <c r="I115" s="8"/>
      <c r="J115" s="47"/>
      <c r="K115" s="8"/>
      <c r="L115" s="8"/>
      <c r="M115" s="8"/>
      <c r="N115" s="8"/>
      <c r="O115" s="8"/>
      <c r="P115" s="8"/>
      <c r="Q115" s="47"/>
      <c r="R115" s="8"/>
      <c r="S115" s="8"/>
    </row>
    <row r="116" spans="1:19" x14ac:dyDescent="0.25">
      <c r="A116" s="1"/>
      <c r="B116" s="1"/>
      <c r="C116" s="1"/>
      <c r="D116" s="1"/>
      <c r="E116" s="1"/>
      <c r="F116" s="3"/>
      <c r="G116" s="8"/>
      <c r="H116" s="8"/>
      <c r="I116" s="8"/>
      <c r="J116" s="47"/>
      <c r="K116" s="8"/>
      <c r="L116" s="8"/>
      <c r="M116" s="8"/>
      <c r="N116" s="8"/>
      <c r="O116" s="8"/>
      <c r="P116" s="8"/>
      <c r="Q116" s="47"/>
      <c r="R116" s="8"/>
      <c r="S116" s="8"/>
    </row>
    <row r="117" spans="1:19" x14ac:dyDescent="0.25">
      <c r="A117" s="1"/>
      <c r="B117" s="1"/>
      <c r="C117" s="1"/>
      <c r="D117" s="1"/>
      <c r="E117" s="1"/>
      <c r="F117" s="3"/>
      <c r="G117" s="8"/>
      <c r="H117" s="8"/>
      <c r="I117" s="8"/>
      <c r="J117" s="47"/>
      <c r="K117" s="8"/>
      <c r="L117" s="8"/>
      <c r="M117" s="8"/>
      <c r="N117" s="8"/>
      <c r="O117" s="8"/>
      <c r="P117" s="8"/>
      <c r="Q117" s="47"/>
      <c r="R117" s="8"/>
      <c r="S117" s="8"/>
    </row>
    <row r="118" spans="1:19" x14ac:dyDescent="0.25">
      <c r="A118" s="1"/>
      <c r="B118" s="1"/>
      <c r="C118" s="1"/>
      <c r="D118" s="1"/>
      <c r="E118" s="1"/>
      <c r="F118" s="3"/>
      <c r="G118" s="8"/>
      <c r="H118" s="8"/>
      <c r="I118" s="8"/>
      <c r="J118" s="47"/>
      <c r="K118" s="8"/>
      <c r="L118" s="8"/>
      <c r="M118" s="8"/>
      <c r="N118" s="8"/>
      <c r="O118" s="8"/>
      <c r="P118" s="8"/>
      <c r="Q118" s="47"/>
      <c r="R118" s="8"/>
      <c r="S118" s="8"/>
    </row>
    <row r="119" spans="1:19" x14ac:dyDescent="0.25">
      <c r="A119" s="1"/>
      <c r="B119" s="1"/>
      <c r="C119" s="1"/>
      <c r="D119" s="1"/>
      <c r="E119" s="1"/>
      <c r="F119" s="3"/>
      <c r="G119" s="1"/>
      <c r="H119" s="1"/>
      <c r="I119" s="1"/>
      <c r="J119" s="3"/>
      <c r="K119" s="1"/>
      <c r="L119" s="1"/>
      <c r="M119" s="1"/>
      <c r="N119" s="1"/>
      <c r="O119" s="1"/>
      <c r="P119" s="1"/>
      <c r="Q119" s="3"/>
      <c r="R119" s="1"/>
      <c r="S119" s="1"/>
    </row>
    <row r="120" spans="1:19" x14ac:dyDescent="0.25">
      <c r="A120" s="1"/>
      <c r="B120" s="1"/>
      <c r="C120" s="1"/>
      <c r="D120" s="1"/>
      <c r="E120" s="1"/>
      <c r="F120" s="3"/>
      <c r="G120" s="8"/>
      <c r="H120" s="8"/>
      <c r="I120" s="8"/>
      <c r="J120" s="47"/>
      <c r="K120" s="8"/>
      <c r="L120" s="8"/>
      <c r="M120" s="8"/>
      <c r="N120" s="8"/>
      <c r="O120" s="8"/>
      <c r="P120" s="8"/>
      <c r="Q120" s="47"/>
      <c r="R120" s="8"/>
      <c r="S120" s="8"/>
    </row>
    <row r="121" spans="1:19" x14ac:dyDescent="0.25">
      <c r="A121" s="1"/>
      <c r="B121" s="1"/>
      <c r="C121" s="1"/>
      <c r="D121" s="1"/>
      <c r="E121" s="1"/>
      <c r="F121" s="3"/>
      <c r="G121" s="8"/>
      <c r="H121" s="8"/>
      <c r="I121" s="8"/>
      <c r="J121" s="47"/>
      <c r="K121" s="8"/>
      <c r="L121" s="8"/>
      <c r="M121" s="8"/>
      <c r="N121" s="8"/>
      <c r="O121" s="8"/>
      <c r="P121" s="8"/>
      <c r="Q121" s="47"/>
      <c r="R121" s="8"/>
      <c r="S121" s="8"/>
    </row>
    <row r="122" spans="1:19" x14ac:dyDescent="0.25">
      <c r="A122" s="1"/>
      <c r="B122" s="1"/>
      <c r="C122" s="1"/>
      <c r="D122" s="1"/>
      <c r="E122" s="1"/>
      <c r="F122" s="3"/>
      <c r="G122" s="8"/>
      <c r="H122" s="8"/>
      <c r="I122" s="8"/>
      <c r="J122" s="47"/>
      <c r="K122" s="8"/>
      <c r="L122" s="8"/>
      <c r="M122" s="8"/>
      <c r="N122" s="8"/>
      <c r="O122" s="8"/>
      <c r="P122" s="8"/>
      <c r="Q122" s="47"/>
      <c r="R122" s="8"/>
      <c r="S122" s="8"/>
    </row>
    <row r="123" spans="1:19" x14ac:dyDescent="0.25">
      <c r="A123" s="1"/>
      <c r="B123" s="1"/>
      <c r="C123" s="1"/>
      <c r="D123" s="1"/>
      <c r="E123" s="1"/>
      <c r="F123" s="3"/>
      <c r="G123" s="8"/>
      <c r="H123" s="8"/>
      <c r="I123" s="8"/>
      <c r="J123" s="47"/>
      <c r="K123" s="8"/>
      <c r="L123" s="8"/>
      <c r="M123" s="8"/>
      <c r="N123" s="8"/>
      <c r="O123" s="8"/>
      <c r="P123" s="8"/>
      <c r="Q123" s="47"/>
      <c r="R123" s="8"/>
      <c r="S123" s="8"/>
    </row>
    <row r="124" spans="1:19" x14ac:dyDescent="0.25">
      <c r="A124" s="1"/>
      <c r="B124" s="1"/>
      <c r="C124" s="1"/>
      <c r="D124" s="1"/>
      <c r="E124" s="1"/>
      <c r="F124" s="3"/>
      <c r="G124" s="8"/>
      <c r="H124" s="8"/>
      <c r="I124" s="8"/>
      <c r="J124" s="47"/>
      <c r="K124" s="8"/>
      <c r="L124" s="8"/>
      <c r="M124" s="8"/>
      <c r="N124" s="8"/>
      <c r="O124" s="8"/>
      <c r="P124" s="8"/>
      <c r="Q124" s="47"/>
      <c r="R124" s="8"/>
      <c r="S124" s="8"/>
    </row>
    <row r="125" spans="1:19" x14ac:dyDescent="0.25">
      <c r="A125" s="1"/>
      <c r="B125" s="1"/>
      <c r="C125" s="1"/>
      <c r="D125" s="1"/>
      <c r="E125" s="1"/>
      <c r="F125" s="3"/>
      <c r="G125" s="1"/>
      <c r="H125" s="1"/>
      <c r="I125" s="1"/>
      <c r="J125" s="3"/>
      <c r="K125" s="1"/>
      <c r="L125" s="1"/>
      <c r="M125" s="1"/>
      <c r="N125" s="1"/>
      <c r="O125" s="1"/>
      <c r="P125" s="1"/>
      <c r="Q125" s="3"/>
      <c r="R125" s="1"/>
      <c r="S125" s="1"/>
    </row>
    <row r="126" spans="1:19" x14ac:dyDescent="0.25">
      <c r="A126" s="1"/>
      <c r="B126" s="1"/>
      <c r="C126" s="1"/>
      <c r="D126" s="1"/>
      <c r="E126" s="1"/>
      <c r="F126" s="3"/>
      <c r="G126" s="8"/>
      <c r="H126" s="8"/>
      <c r="I126" s="8"/>
      <c r="J126" s="47"/>
      <c r="K126" s="8"/>
      <c r="L126" s="8"/>
      <c r="M126" s="8"/>
      <c r="N126" s="8"/>
      <c r="O126" s="8"/>
      <c r="P126" s="8"/>
      <c r="Q126" s="47"/>
      <c r="R126" s="8"/>
      <c r="S126" s="8"/>
    </row>
    <row r="127" spans="1:19" x14ac:dyDescent="0.25">
      <c r="A127" s="1"/>
      <c r="B127" s="1"/>
      <c r="C127" s="1"/>
      <c r="D127" s="1"/>
      <c r="E127" s="1"/>
      <c r="F127" s="3"/>
      <c r="G127" s="8"/>
      <c r="H127" s="8"/>
      <c r="I127" s="8"/>
      <c r="J127" s="47"/>
      <c r="K127" s="8"/>
      <c r="L127" s="8"/>
      <c r="M127" s="8"/>
      <c r="N127" s="8"/>
      <c r="O127" s="8"/>
      <c r="P127" s="8"/>
      <c r="Q127" s="47"/>
      <c r="R127" s="8"/>
      <c r="S127" s="8"/>
    </row>
    <row r="128" spans="1:19" x14ac:dyDescent="0.25">
      <c r="A128" s="1"/>
      <c r="B128" s="1"/>
      <c r="C128" s="1"/>
      <c r="D128" s="1"/>
      <c r="E128" s="1"/>
      <c r="F128" s="3"/>
      <c r="G128" s="8"/>
      <c r="H128" s="8"/>
      <c r="I128" s="8"/>
      <c r="J128" s="47"/>
      <c r="K128" s="8"/>
      <c r="L128" s="8"/>
      <c r="M128" s="8"/>
      <c r="N128" s="8"/>
      <c r="O128" s="8"/>
      <c r="P128" s="8"/>
      <c r="Q128" s="47"/>
      <c r="R128" s="8"/>
      <c r="S128" s="8"/>
    </row>
    <row r="129" spans="1:19" x14ac:dyDescent="0.25">
      <c r="A129" s="1"/>
      <c r="B129" s="1"/>
      <c r="C129" s="1"/>
      <c r="D129" s="1"/>
      <c r="E129" s="1"/>
      <c r="F129" s="3"/>
      <c r="G129" s="8"/>
      <c r="H129" s="8"/>
      <c r="I129" s="8"/>
      <c r="J129" s="47"/>
      <c r="K129" s="8"/>
      <c r="L129" s="8"/>
      <c r="M129" s="8"/>
      <c r="N129" s="8"/>
      <c r="O129" s="8"/>
      <c r="P129" s="8"/>
      <c r="Q129" s="47"/>
      <c r="R129" s="8"/>
      <c r="S129" s="8"/>
    </row>
    <row r="130" spans="1:19" x14ac:dyDescent="0.25">
      <c r="A130" s="1"/>
      <c r="B130" s="1"/>
      <c r="C130" s="1"/>
      <c r="D130" s="1"/>
      <c r="E130" s="1"/>
      <c r="F130" s="3"/>
      <c r="G130" s="8"/>
      <c r="H130" s="8"/>
      <c r="I130" s="8"/>
      <c r="J130" s="47"/>
      <c r="K130" s="8"/>
      <c r="L130" s="8"/>
      <c r="M130" s="8"/>
      <c r="N130" s="8"/>
      <c r="O130" s="8"/>
      <c r="P130" s="8"/>
      <c r="Q130" s="47"/>
      <c r="R130" s="8"/>
      <c r="S130" s="8"/>
    </row>
    <row r="131" spans="1:19" x14ac:dyDescent="0.25">
      <c r="A131" s="1"/>
      <c r="B131" s="1"/>
      <c r="C131" s="1"/>
      <c r="D131" s="1"/>
      <c r="E131" s="1"/>
      <c r="F131" s="3"/>
      <c r="G131" s="1"/>
      <c r="H131" s="1"/>
      <c r="I131" s="1"/>
      <c r="J131" s="3"/>
      <c r="K131" s="1"/>
      <c r="L131" s="1"/>
      <c r="M131" s="1"/>
      <c r="N131" s="1"/>
      <c r="O131" s="1"/>
      <c r="P131" s="1"/>
      <c r="Q131" s="3"/>
      <c r="R131" s="1"/>
      <c r="S131" s="1"/>
    </row>
    <row r="132" spans="1:19" x14ac:dyDescent="0.25">
      <c r="A132" s="1"/>
      <c r="B132" s="1"/>
      <c r="C132" s="1"/>
      <c r="D132" s="1"/>
      <c r="E132" s="1"/>
      <c r="F132" s="3"/>
      <c r="G132" s="8"/>
      <c r="H132" s="8"/>
      <c r="I132" s="8"/>
      <c r="J132" s="47"/>
      <c r="K132" s="8"/>
      <c r="L132" s="8"/>
      <c r="M132" s="8"/>
      <c r="N132" s="8"/>
      <c r="O132" s="8"/>
      <c r="P132" s="8"/>
      <c r="Q132" s="47"/>
      <c r="R132" s="8"/>
      <c r="S132" s="8"/>
    </row>
    <row r="133" spans="1:19" x14ac:dyDescent="0.25">
      <c r="A133" s="1"/>
      <c r="B133" s="1"/>
      <c r="C133" s="1"/>
      <c r="D133" s="1"/>
      <c r="E133" s="1"/>
      <c r="F133" s="3"/>
      <c r="G133" s="8"/>
      <c r="H133" s="8"/>
      <c r="I133" s="8"/>
      <c r="J133" s="47"/>
      <c r="K133" s="8"/>
      <c r="L133" s="8"/>
      <c r="M133" s="8"/>
      <c r="N133" s="8"/>
      <c r="O133" s="8"/>
      <c r="P133" s="8"/>
      <c r="Q133" s="47"/>
      <c r="R133" s="8"/>
      <c r="S133" s="8"/>
    </row>
    <row r="134" spans="1:19" x14ac:dyDescent="0.25">
      <c r="A134" s="1"/>
      <c r="B134" s="1"/>
      <c r="C134" s="1"/>
      <c r="D134" s="1"/>
      <c r="E134" s="1"/>
      <c r="F134" s="3"/>
      <c r="G134" s="8"/>
      <c r="H134" s="8"/>
      <c r="I134" s="8"/>
      <c r="J134" s="47"/>
      <c r="K134" s="8"/>
      <c r="L134" s="8"/>
      <c r="M134" s="8"/>
      <c r="N134" s="8"/>
      <c r="O134" s="8"/>
      <c r="P134" s="8"/>
      <c r="Q134" s="47"/>
      <c r="R134" s="8"/>
      <c r="S134" s="8"/>
    </row>
    <row r="135" spans="1:19" x14ac:dyDescent="0.25">
      <c r="A135" s="1"/>
      <c r="B135" s="1"/>
      <c r="C135" s="1"/>
      <c r="D135" s="1"/>
      <c r="E135" s="1"/>
      <c r="F135" s="3"/>
      <c r="G135" s="8"/>
      <c r="H135" s="8"/>
      <c r="I135" s="8"/>
      <c r="J135" s="47"/>
      <c r="K135" s="8"/>
      <c r="L135" s="8"/>
      <c r="M135" s="8"/>
      <c r="N135" s="8"/>
      <c r="O135" s="8"/>
      <c r="P135" s="8"/>
      <c r="Q135" s="47"/>
      <c r="R135" s="8"/>
      <c r="S135" s="8"/>
    </row>
    <row r="136" spans="1:19" x14ac:dyDescent="0.25">
      <c r="A136" s="1"/>
      <c r="B136" s="1"/>
      <c r="C136" s="1"/>
      <c r="D136" s="1"/>
      <c r="E136" s="1"/>
      <c r="F136" s="3"/>
      <c r="G136" s="8"/>
      <c r="H136" s="8"/>
      <c r="I136" s="8"/>
      <c r="J136" s="47"/>
      <c r="K136" s="8"/>
      <c r="L136" s="8"/>
      <c r="M136" s="8"/>
      <c r="N136" s="8"/>
      <c r="O136" s="8"/>
      <c r="P136" s="8"/>
      <c r="Q136" s="47"/>
      <c r="R136" s="8"/>
      <c r="S136" s="8"/>
    </row>
    <row r="137" spans="1:19" x14ac:dyDescent="0.25">
      <c r="A137" s="1"/>
      <c r="B137" s="1"/>
      <c r="C137" s="1"/>
      <c r="D137" s="1"/>
      <c r="E137" s="1"/>
      <c r="F137" s="3"/>
      <c r="G137" s="1"/>
      <c r="H137" s="1"/>
      <c r="I137" s="1"/>
      <c r="J137" s="3"/>
      <c r="K137" s="1"/>
      <c r="L137" s="1"/>
      <c r="M137" s="1"/>
      <c r="N137" s="1"/>
      <c r="O137" s="1"/>
      <c r="P137" s="1"/>
      <c r="Q137" s="3"/>
      <c r="R137" s="1"/>
      <c r="S137" s="1"/>
    </row>
    <row r="138" spans="1:19" x14ac:dyDescent="0.25">
      <c r="A138" s="1"/>
      <c r="B138" s="1"/>
      <c r="C138" s="1"/>
      <c r="D138" s="1"/>
      <c r="E138" s="1"/>
      <c r="F138" s="3"/>
      <c r="G138" s="8"/>
      <c r="H138" s="8"/>
      <c r="I138" s="8"/>
      <c r="J138" s="47"/>
      <c r="K138" s="8"/>
      <c r="L138" s="8"/>
      <c r="M138" s="8"/>
      <c r="N138" s="8"/>
      <c r="O138" s="8"/>
      <c r="P138" s="8"/>
      <c r="Q138" s="47"/>
      <c r="R138" s="8"/>
      <c r="S138" s="8"/>
    </row>
    <row r="139" spans="1:19" x14ac:dyDescent="0.25">
      <c r="A139" s="1"/>
      <c r="B139" s="1"/>
      <c r="C139" s="1"/>
      <c r="D139" s="1"/>
      <c r="E139" s="1"/>
      <c r="F139" s="3"/>
      <c r="G139" s="8"/>
      <c r="H139" s="8"/>
      <c r="I139" s="8"/>
      <c r="J139" s="47"/>
      <c r="K139" s="8"/>
      <c r="L139" s="8"/>
      <c r="M139" s="8"/>
      <c r="N139" s="8"/>
      <c r="O139" s="8"/>
      <c r="P139" s="8"/>
      <c r="Q139" s="47"/>
      <c r="R139" s="8"/>
      <c r="S139" s="8"/>
    </row>
    <row r="140" spans="1:19" x14ac:dyDescent="0.25">
      <c r="A140" s="1"/>
      <c r="B140" s="1"/>
      <c r="C140" s="1"/>
      <c r="D140" s="1"/>
      <c r="E140" s="1"/>
      <c r="F140" s="3"/>
      <c r="G140" s="8"/>
      <c r="H140" s="8"/>
      <c r="I140" s="8"/>
      <c r="J140" s="47"/>
      <c r="K140" s="8"/>
      <c r="L140" s="8"/>
      <c r="M140" s="8"/>
      <c r="N140" s="8"/>
      <c r="O140" s="8"/>
      <c r="P140" s="8"/>
      <c r="Q140" s="47"/>
      <c r="R140" s="8"/>
      <c r="S140" s="8"/>
    </row>
    <row r="141" spans="1:19" x14ac:dyDescent="0.25">
      <c r="A141" s="1"/>
      <c r="B141" s="1"/>
      <c r="C141" s="1"/>
      <c r="D141" s="1"/>
      <c r="E141" s="1"/>
      <c r="F141" s="3"/>
      <c r="G141" s="8"/>
      <c r="H141" s="8"/>
      <c r="I141" s="8"/>
      <c r="J141" s="47"/>
      <c r="K141" s="8"/>
      <c r="L141" s="8"/>
      <c r="M141" s="8"/>
      <c r="N141" s="8"/>
      <c r="O141" s="8"/>
      <c r="P141" s="8"/>
      <c r="Q141" s="47"/>
      <c r="R141" s="8"/>
      <c r="S141" s="8"/>
    </row>
    <row r="142" spans="1:19" x14ac:dyDescent="0.25">
      <c r="A142" s="1"/>
      <c r="B142" s="1"/>
      <c r="C142" s="1"/>
      <c r="D142" s="1"/>
      <c r="E142" s="1"/>
      <c r="F142" s="3"/>
      <c r="G142" s="8"/>
      <c r="H142" s="8"/>
      <c r="I142" s="8"/>
      <c r="J142" s="47"/>
      <c r="K142" s="8"/>
      <c r="L142" s="8"/>
      <c r="M142" s="8"/>
      <c r="N142" s="8"/>
      <c r="O142" s="8"/>
      <c r="P142" s="8"/>
      <c r="Q142" s="47"/>
      <c r="R142" s="8"/>
      <c r="S142" s="8"/>
    </row>
    <row r="143" spans="1:19" x14ac:dyDescent="0.25">
      <c r="A143" s="1"/>
      <c r="B143" s="1"/>
      <c r="C143" s="1"/>
      <c r="D143" s="1"/>
      <c r="E143" s="1"/>
      <c r="F143" s="3"/>
      <c r="G143" s="1"/>
      <c r="H143" s="1"/>
      <c r="I143" s="1"/>
      <c r="J143" s="3"/>
      <c r="K143" s="1"/>
      <c r="L143" s="1"/>
      <c r="M143" s="1"/>
      <c r="N143" s="1"/>
      <c r="O143" s="1"/>
      <c r="P143" s="1"/>
      <c r="Q143" s="3"/>
      <c r="R143" s="1"/>
      <c r="S143" s="1"/>
    </row>
    <row r="144" spans="1:19" x14ac:dyDescent="0.25">
      <c r="A144" s="1"/>
      <c r="B144" s="1"/>
      <c r="C144" s="1"/>
      <c r="D144" s="1"/>
      <c r="E144" s="1"/>
      <c r="F144" s="3"/>
      <c r="G144" s="8"/>
      <c r="H144" s="8"/>
      <c r="I144" s="8"/>
      <c r="J144" s="47"/>
      <c r="K144" s="8"/>
      <c r="L144" s="8"/>
      <c r="M144" s="8"/>
      <c r="N144" s="8"/>
      <c r="O144" s="8"/>
      <c r="P144" s="8"/>
      <c r="Q144" s="47"/>
      <c r="R144" s="8"/>
      <c r="S144" s="8"/>
    </row>
    <row r="145" spans="1:19" x14ac:dyDescent="0.25">
      <c r="A145" s="1"/>
      <c r="B145" s="1"/>
      <c r="C145" s="1"/>
      <c r="D145" s="1"/>
      <c r="E145" s="1"/>
      <c r="F145" s="3"/>
      <c r="G145" s="8"/>
      <c r="H145" s="8"/>
      <c r="I145" s="8"/>
      <c r="J145" s="47"/>
      <c r="K145" s="8"/>
      <c r="L145" s="8"/>
      <c r="M145" s="8"/>
      <c r="N145" s="8"/>
      <c r="O145" s="8"/>
      <c r="P145" s="8"/>
      <c r="Q145" s="47"/>
      <c r="R145" s="8"/>
      <c r="S145" s="8"/>
    </row>
    <row r="146" spans="1:19" x14ac:dyDescent="0.25">
      <c r="A146" s="1"/>
      <c r="B146" s="1"/>
      <c r="C146" s="1"/>
      <c r="D146" s="1"/>
      <c r="E146" s="1"/>
      <c r="F146" s="3"/>
      <c r="G146" s="8"/>
      <c r="H146" s="8"/>
      <c r="I146" s="8"/>
      <c r="J146" s="47"/>
      <c r="K146" s="8"/>
      <c r="L146" s="8"/>
      <c r="M146" s="8"/>
      <c r="N146" s="8"/>
      <c r="O146" s="8"/>
      <c r="P146" s="8"/>
      <c r="Q146" s="47"/>
      <c r="R146" s="8"/>
      <c r="S146" s="8"/>
    </row>
    <row r="147" spans="1:19" x14ac:dyDescent="0.25">
      <c r="A147" s="1"/>
      <c r="B147" s="1"/>
      <c r="C147" s="1"/>
      <c r="D147" s="1"/>
      <c r="E147" s="1"/>
      <c r="F147" s="3"/>
      <c r="G147" s="8"/>
      <c r="H147" s="8"/>
      <c r="I147" s="8"/>
      <c r="J147" s="47"/>
      <c r="K147" s="8"/>
      <c r="L147" s="8"/>
      <c r="M147" s="8"/>
      <c r="N147" s="8"/>
      <c r="O147" s="8"/>
      <c r="P147" s="8"/>
      <c r="Q147" s="47"/>
      <c r="R147" s="8"/>
      <c r="S147" s="8"/>
    </row>
    <row r="148" spans="1:19" x14ac:dyDescent="0.25">
      <c r="A148" s="1"/>
      <c r="B148" s="1"/>
      <c r="C148" s="1"/>
      <c r="D148" s="1"/>
      <c r="E148" s="1"/>
      <c r="F148" s="3"/>
      <c r="G148" s="8"/>
      <c r="H148" s="8"/>
      <c r="I148" s="8"/>
      <c r="J148" s="47"/>
      <c r="K148" s="8"/>
      <c r="L148" s="8"/>
      <c r="M148" s="8"/>
      <c r="N148" s="8"/>
      <c r="O148" s="8"/>
      <c r="P148" s="8"/>
      <c r="Q148" s="47"/>
      <c r="R148" s="8"/>
      <c r="S148" s="8"/>
    </row>
    <row r="149" spans="1:19" x14ac:dyDescent="0.25">
      <c r="A149" s="1"/>
      <c r="B149" s="1"/>
      <c r="C149" s="1"/>
      <c r="D149" s="1"/>
      <c r="E149" s="1"/>
      <c r="F149" s="3"/>
      <c r="G149" s="1"/>
      <c r="H149" s="1"/>
      <c r="I149" s="1"/>
      <c r="J149" s="3"/>
      <c r="K149" s="1"/>
      <c r="L149" s="1"/>
      <c r="M149" s="1"/>
      <c r="N149" s="1"/>
      <c r="O149" s="1"/>
      <c r="P149" s="1"/>
      <c r="Q149" s="3"/>
      <c r="R149" s="1"/>
      <c r="S149" s="1"/>
    </row>
    <row r="150" spans="1:19" x14ac:dyDescent="0.25">
      <c r="A150" s="1"/>
      <c r="B150" s="1"/>
      <c r="C150" s="1"/>
      <c r="D150" s="1"/>
      <c r="E150" s="1"/>
      <c r="F150" s="3"/>
      <c r="G150" s="8"/>
      <c r="H150" s="8"/>
      <c r="I150" s="8"/>
      <c r="J150" s="47"/>
      <c r="K150" s="8"/>
      <c r="L150" s="8"/>
      <c r="M150" s="8"/>
      <c r="N150" s="8"/>
      <c r="O150" s="8"/>
      <c r="P150" s="8"/>
      <c r="Q150" s="47"/>
      <c r="R150" s="8"/>
      <c r="S150" s="8"/>
    </row>
    <row r="151" spans="1:19" x14ac:dyDescent="0.25">
      <c r="A151" s="1"/>
      <c r="B151" s="1"/>
      <c r="C151" s="1"/>
      <c r="D151" s="1"/>
      <c r="E151" s="1"/>
      <c r="F151" s="3"/>
      <c r="G151" s="8"/>
      <c r="H151" s="8"/>
      <c r="I151" s="8"/>
      <c r="J151" s="47"/>
      <c r="K151" s="8"/>
      <c r="L151" s="8"/>
      <c r="M151" s="8"/>
      <c r="N151" s="8"/>
      <c r="O151" s="8"/>
      <c r="P151" s="8"/>
      <c r="Q151" s="47"/>
      <c r="R151" s="8"/>
      <c r="S151" s="8"/>
    </row>
    <row r="152" spans="1:19" x14ac:dyDescent="0.25">
      <c r="A152" s="1"/>
      <c r="B152" s="1"/>
      <c r="C152" s="1"/>
      <c r="D152" s="1"/>
      <c r="E152" s="1"/>
      <c r="F152" s="3"/>
      <c r="G152" s="8"/>
      <c r="H152" s="8"/>
      <c r="I152" s="8"/>
      <c r="J152" s="47"/>
      <c r="K152" s="8"/>
      <c r="L152" s="8"/>
      <c r="M152" s="8"/>
      <c r="N152" s="8"/>
      <c r="O152" s="8"/>
      <c r="P152" s="8"/>
      <c r="Q152" s="47"/>
      <c r="R152" s="8"/>
      <c r="S152" s="8"/>
    </row>
    <row r="153" spans="1:19" x14ac:dyDescent="0.25">
      <c r="A153" s="1"/>
      <c r="B153" s="1"/>
      <c r="C153" s="1"/>
      <c r="D153" s="1"/>
      <c r="E153" s="1"/>
      <c r="F153" s="3"/>
      <c r="G153" s="8"/>
      <c r="H153" s="8"/>
      <c r="I153" s="8"/>
      <c r="J153" s="47"/>
      <c r="K153" s="8"/>
      <c r="L153" s="8"/>
      <c r="M153" s="8"/>
      <c r="N153" s="8"/>
      <c r="O153" s="8"/>
      <c r="P153" s="8"/>
      <c r="Q153" s="47"/>
      <c r="R153" s="8"/>
      <c r="S153" s="8"/>
    </row>
    <row r="154" spans="1:19" x14ac:dyDescent="0.25">
      <c r="A154" s="1"/>
      <c r="B154" s="1"/>
      <c r="C154" s="1"/>
      <c r="D154" s="1"/>
      <c r="E154" s="1"/>
      <c r="F154" s="3"/>
      <c r="G154" s="8"/>
      <c r="H154" s="8"/>
      <c r="I154" s="8"/>
      <c r="J154" s="47"/>
      <c r="K154" s="8"/>
      <c r="L154" s="8"/>
      <c r="M154" s="8"/>
      <c r="N154" s="8"/>
      <c r="O154" s="8"/>
      <c r="P154" s="8"/>
      <c r="Q154" s="47"/>
      <c r="R154" s="8"/>
      <c r="S154" s="8"/>
    </row>
    <row r="155" spans="1:19" x14ac:dyDescent="0.25">
      <c r="A155" s="1"/>
      <c r="B155" s="1"/>
      <c r="C155" s="1"/>
      <c r="D155" s="1"/>
      <c r="E155" s="1"/>
      <c r="F155" s="3"/>
      <c r="G155" s="1"/>
      <c r="H155" s="1"/>
      <c r="I155" s="1"/>
      <c r="J155" s="3"/>
      <c r="K155" s="1"/>
      <c r="L155" s="1"/>
      <c r="M155" s="1"/>
      <c r="N155" s="1"/>
      <c r="O155" s="1"/>
      <c r="P155" s="1"/>
      <c r="Q155" s="3"/>
      <c r="R155" s="1"/>
      <c r="S155" s="1"/>
    </row>
    <row r="156" spans="1:19" x14ac:dyDescent="0.25">
      <c r="A156" s="1"/>
      <c r="B156" s="1"/>
      <c r="C156" s="1"/>
      <c r="D156" s="1"/>
      <c r="E156" s="1"/>
      <c r="F156" s="3"/>
      <c r="G156" s="8"/>
      <c r="H156" s="8"/>
      <c r="I156" s="8"/>
      <c r="J156" s="47"/>
      <c r="K156" s="8"/>
      <c r="L156" s="8"/>
      <c r="M156" s="8"/>
      <c r="N156" s="8"/>
      <c r="O156" s="8"/>
      <c r="P156" s="8"/>
      <c r="Q156" s="47"/>
      <c r="R156" s="8"/>
      <c r="S156" s="8"/>
    </row>
    <row r="157" spans="1:19" x14ac:dyDescent="0.25">
      <c r="A157" s="1"/>
      <c r="B157" s="1"/>
      <c r="C157" s="1"/>
      <c r="D157" s="1"/>
      <c r="E157" s="1"/>
      <c r="F157" s="3"/>
      <c r="G157" s="8"/>
      <c r="H157" s="8"/>
      <c r="I157" s="8"/>
      <c r="J157" s="47"/>
      <c r="K157" s="8"/>
      <c r="L157" s="8"/>
      <c r="M157" s="8"/>
      <c r="N157" s="8"/>
      <c r="O157" s="8"/>
      <c r="P157" s="8"/>
      <c r="Q157" s="47"/>
      <c r="R157" s="8"/>
      <c r="S157" s="8"/>
    </row>
    <row r="158" spans="1:19" x14ac:dyDescent="0.25">
      <c r="A158" s="1"/>
      <c r="B158" s="1"/>
      <c r="C158" s="1"/>
      <c r="D158" s="1"/>
      <c r="E158" s="1"/>
      <c r="F158" s="3"/>
      <c r="G158" s="8"/>
      <c r="H158" s="8"/>
      <c r="I158" s="8"/>
      <c r="J158" s="47"/>
      <c r="K158" s="8"/>
      <c r="L158" s="8"/>
      <c r="M158" s="8"/>
      <c r="N158" s="8"/>
      <c r="O158" s="8"/>
      <c r="P158" s="8"/>
      <c r="Q158" s="47"/>
      <c r="R158" s="8"/>
      <c r="S158" s="8"/>
    </row>
    <row r="159" spans="1:19" x14ac:dyDescent="0.25">
      <c r="A159" s="1"/>
      <c r="B159" s="1"/>
      <c r="C159" s="1"/>
      <c r="D159" s="1"/>
      <c r="E159" s="1"/>
      <c r="F159" s="3"/>
      <c r="G159" s="8"/>
      <c r="H159" s="8"/>
      <c r="I159" s="8"/>
      <c r="J159" s="47"/>
      <c r="K159" s="8"/>
      <c r="L159" s="8"/>
      <c r="M159" s="8"/>
      <c r="N159" s="8"/>
      <c r="O159" s="8"/>
      <c r="P159" s="8"/>
      <c r="Q159" s="47"/>
      <c r="R159" s="8"/>
      <c r="S159" s="8"/>
    </row>
    <row r="160" spans="1:19" x14ac:dyDescent="0.25">
      <c r="A160" s="1"/>
      <c r="B160" s="1"/>
      <c r="C160" s="1"/>
      <c r="D160" s="1"/>
      <c r="E160" s="1"/>
      <c r="F160" s="3"/>
      <c r="G160" s="8"/>
      <c r="H160" s="8"/>
      <c r="I160" s="8"/>
      <c r="J160" s="47"/>
      <c r="K160" s="8"/>
      <c r="L160" s="8"/>
      <c r="M160" s="8"/>
      <c r="N160" s="8"/>
      <c r="O160" s="8"/>
      <c r="P160" s="8"/>
      <c r="Q160" s="47"/>
      <c r="R160" s="8"/>
      <c r="S160" s="8"/>
    </row>
    <row r="161" spans="1:19" x14ac:dyDescent="0.25">
      <c r="A161" s="1"/>
      <c r="B161" s="1"/>
      <c r="C161" s="1"/>
      <c r="D161" s="1"/>
      <c r="E161" s="1"/>
      <c r="F161" s="3"/>
      <c r="G161" s="1"/>
      <c r="H161" s="1"/>
      <c r="I161" s="1"/>
      <c r="J161" s="3"/>
      <c r="K161" s="1"/>
      <c r="L161" s="1"/>
      <c r="M161" s="1"/>
      <c r="N161" s="1"/>
      <c r="O161" s="1"/>
      <c r="P161" s="1"/>
      <c r="Q161" s="3"/>
      <c r="R161" s="1"/>
      <c r="S161" s="1"/>
    </row>
    <row r="162" spans="1:19" x14ac:dyDescent="0.25">
      <c r="A162" s="1"/>
      <c r="B162" s="1"/>
      <c r="C162" s="1"/>
      <c r="D162" s="1"/>
      <c r="E162" s="1"/>
      <c r="F162" s="3"/>
      <c r="G162" s="8"/>
      <c r="H162" s="8"/>
      <c r="I162" s="8"/>
      <c r="J162" s="47"/>
      <c r="K162" s="8"/>
      <c r="L162" s="8"/>
      <c r="M162" s="8"/>
      <c r="N162" s="8"/>
      <c r="O162" s="8"/>
      <c r="P162" s="8"/>
      <c r="Q162" s="47"/>
      <c r="R162" s="8"/>
      <c r="S162" s="8"/>
    </row>
    <row r="163" spans="1:19" x14ac:dyDescent="0.25">
      <c r="A163" s="1"/>
      <c r="B163" s="1"/>
      <c r="C163" s="1"/>
      <c r="D163" s="1"/>
      <c r="E163" s="1"/>
      <c r="F163" s="3"/>
      <c r="G163" s="8"/>
      <c r="H163" s="8"/>
      <c r="I163" s="8"/>
      <c r="J163" s="47"/>
      <c r="K163" s="8"/>
      <c r="L163" s="8"/>
      <c r="M163" s="8"/>
      <c r="N163" s="8"/>
      <c r="O163" s="8"/>
      <c r="P163" s="8"/>
      <c r="Q163" s="47"/>
      <c r="R163" s="8"/>
      <c r="S163" s="8"/>
    </row>
    <row r="164" spans="1:19" x14ac:dyDescent="0.25">
      <c r="A164" s="1"/>
      <c r="B164" s="1"/>
      <c r="C164" s="1"/>
      <c r="D164" s="1"/>
      <c r="E164" s="1"/>
      <c r="F164" s="3"/>
      <c r="G164" s="8"/>
      <c r="H164" s="8"/>
      <c r="I164" s="8"/>
      <c r="J164" s="47"/>
      <c r="K164" s="8"/>
      <c r="L164" s="8"/>
      <c r="M164" s="8"/>
      <c r="N164" s="8"/>
      <c r="O164" s="8"/>
      <c r="P164" s="8"/>
      <c r="Q164" s="47"/>
      <c r="R164" s="8"/>
      <c r="S164" s="8"/>
    </row>
    <row r="165" spans="1:19" x14ac:dyDescent="0.25">
      <c r="A165" s="1"/>
      <c r="B165" s="1"/>
      <c r="C165" s="1"/>
      <c r="D165" s="1"/>
      <c r="E165" s="1"/>
      <c r="F165" s="3"/>
      <c r="G165" s="8"/>
      <c r="H165" s="8"/>
      <c r="I165" s="8"/>
      <c r="J165" s="47"/>
      <c r="K165" s="8"/>
      <c r="L165" s="8"/>
      <c r="M165" s="8"/>
      <c r="N165" s="8"/>
      <c r="O165" s="8"/>
      <c r="P165" s="8"/>
      <c r="Q165" s="47"/>
      <c r="R165" s="8"/>
      <c r="S165" s="8"/>
    </row>
    <row r="166" spans="1:19" x14ac:dyDescent="0.25">
      <c r="A166" s="1"/>
      <c r="B166" s="1"/>
      <c r="C166" s="1"/>
      <c r="D166" s="1"/>
      <c r="E166" s="1"/>
      <c r="F166" s="3"/>
      <c r="G166" s="8"/>
      <c r="H166" s="8"/>
      <c r="I166" s="8"/>
      <c r="J166" s="47"/>
      <c r="K166" s="8"/>
      <c r="L166" s="8"/>
      <c r="M166" s="8"/>
      <c r="N166" s="8"/>
      <c r="O166" s="8"/>
      <c r="P166" s="8"/>
      <c r="Q166" s="47"/>
      <c r="R166" s="8"/>
      <c r="S166" s="8"/>
    </row>
    <row r="167" spans="1:19" x14ac:dyDescent="0.25">
      <c r="A167" s="1"/>
      <c r="B167" s="1"/>
      <c r="C167" s="1"/>
      <c r="D167" s="1"/>
      <c r="E167" s="1"/>
      <c r="F167" s="3"/>
      <c r="G167" s="1"/>
      <c r="H167" s="1"/>
      <c r="I167" s="1"/>
      <c r="J167" s="3"/>
      <c r="K167" s="1"/>
      <c r="L167" s="1"/>
      <c r="M167" s="1"/>
      <c r="N167" s="1"/>
      <c r="O167" s="1"/>
      <c r="P167" s="1"/>
      <c r="Q167" s="3"/>
      <c r="R167" s="1"/>
      <c r="S167" s="1"/>
    </row>
    <row r="168" spans="1:19" x14ac:dyDescent="0.25">
      <c r="A168" s="1"/>
      <c r="B168" s="1"/>
      <c r="C168" s="1"/>
      <c r="D168" s="1"/>
      <c r="E168" s="1"/>
      <c r="F168" s="3"/>
      <c r="G168" s="8"/>
      <c r="H168" s="8"/>
      <c r="I168" s="8"/>
      <c r="J168" s="47"/>
      <c r="K168" s="8"/>
      <c r="L168" s="8"/>
      <c r="M168" s="8"/>
      <c r="N168" s="8"/>
      <c r="O168" s="8"/>
      <c r="P168" s="8"/>
      <c r="Q168" s="47"/>
      <c r="R168" s="8"/>
      <c r="S168" s="8"/>
    </row>
    <row r="169" spans="1:19" x14ac:dyDescent="0.25">
      <c r="A169" s="1"/>
      <c r="B169" s="1"/>
      <c r="C169" s="1"/>
      <c r="D169" s="1"/>
      <c r="E169" s="1"/>
      <c r="F169" s="3"/>
      <c r="G169" s="8"/>
      <c r="H169" s="8"/>
      <c r="I169" s="8"/>
      <c r="J169" s="47"/>
      <c r="K169" s="8"/>
      <c r="L169" s="8"/>
      <c r="M169" s="8"/>
      <c r="N169" s="8"/>
      <c r="O169" s="8"/>
      <c r="P169" s="8"/>
      <c r="Q169" s="47"/>
      <c r="R169" s="8"/>
      <c r="S169" s="8"/>
    </row>
    <row r="170" spans="1:19" x14ac:dyDescent="0.25">
      <c r="A170" s="1"/>
      <c r="B170" s="1"/>
      <c r="C170" s="1"/>
      <c r="D170" s="1"/>
      <c r="E170" s="1"/>
      <c r="F170" s="3"/>
      <c r="G170" s="8"/>
      <c r="H170" s="8"/>
      <c r="I170" s="8"/>
      <c r="J170" s="47"/>
      <c r="K170" s="8"/>
      <c r="L170" s="8"/>
      <c r="M170" s="8"/>
      <c r="N170" s="8"/>
      <c r="O170" s="8"/>
      <c r="P170" s="8"/>
      <c r="Q170" s="47"/>
      <c r="R170" s="8"/>
      <c r="S170" s="8"/>
    </row>
    <row r="171" spans="1:19" x14ac:dyDescent="0.25">
      <c r="A171" s="1"/>
      <c r="B171" s="1"/>
      <c r="C171" s="1"/>
      <c r="D171" s="1"/>
      <c r="E171" s="1"/>
      <c r="F171" s="3"/>
      <c r="G171" s="8"/>
      <c r="H171" s="8"/>
      <c r="I171" s="8"/>
      <c r="J171" s="47"/>
      <c r="K171" s="8"/>
      <c r="L171" s="8"/>
      <c r="M171" s="8"/>
      <c r="N171" s="8"/>
      <c r="O171" s="8"/>
      <c r="P171" s="8"/>
      <c r="Q171" s="47"/>
      <c r="R171" s="8"/>
      <c r="S171" s="8"/>
    </row>
    <row r="172" spans="1:19" x14ac:dyDescent="0.25">
      <c r="A172" s="1"/>
      <c r="B172" s="1"/>
      <c r="C172" s="1"/>
      <c r="D172" s="1"/>
      <c r="E172" s="1"/>
      <c r="F172" s="3"/>
      <c r="G172" s="8"/>
      <c r="H172" s="8"/>
      <c r="I172" s="8"/>
      <c r="J172" s="47"/>
      <c r="K172" s="8"/>
      <c r="L172" s="8"/>
      <c r="M172" s="8"/>
      <c r="N172" s="8"/>
      <c r="O172" s="8"/>
      <c r="P172" s="8"/>
      <c r="Q172" s="47"/>
      <c r="R172" s="8"/>
      <c r="S172" s="8"/>
    </row>
    <row r="173" spans="1:19" x14ac:dyDescent="0.25">
      <c r="A173" s="1"/>
      <c r="B173" s="1"/>
      <c r="C173" s="1"/>
      <c r="D173" s="1"/>
      <c r="E173" s="1"/>
      <c r="F173" s="3"/>
      <c r="G173" s="1"/>
      <c r="H173" s="1"/>
      <c r="I173" s="1"/>
      <c r="J173" s="3"/>
      <c r="K173" s="1"/>
      <c r="L173" s="1"/>
      <c r="M173" s="1"/>
      <c r="N173" s="1"/>
      <c r="O173" s="1"/>
      <c r="P173" s="1"/>
      <c r="Q173" s="3"/>
      <c r="R173" s="1"/>
      <c r="S173" s="1"/>
    </row>
    <row r="174" spans="1:19" x14ac:dyDescent="0.25">
      <c r="A174" s="1"/>
      <c r="B174" s="1"/>
      <c r="C174" s="1"/>
      <c r="D174" s="1"/>
      <c r="E174" s="1"/>
      <c r="F174" s="3"/>
      <c r="G174" s="8"/>
      <c r="H174" s="8"/>
      <c r="I174" s="8"/>
      <c r="J174" s="47"/>
      <c r="K174" s="8"/>
      <c r="L174" s="8"/>
      <c r="M174" s="8"/>
      <c r="N174" s="8"/>
      <c r="O174" s="8"/>
      <c r="P174" s="8"/>
      <c r="Q174" s="47"/>
      <c r="R174" s="8"/>
      <c r="S174" s="8"/>
    </row>
    <row r="175" spans="1:19" x14ac:dyDescent="0.25">
      <c r="A175" s="1"/>
      <c r="B175" s="1"/>
      <c r="C175" s="1"/>
      <c r="D175" s="1"/>
      <c r="E175" s="1"/>
      <c r="F175" s="3"/>
      <c r="G175" s="8"/>
      <c r="H175" s="8"/>
      <c r="I175" s="8"/>
      <c r="J175" s="47"/>
      <c r="K175" s="8"/>
      <c r="L175" s="8"/>
      <c r="M175" s="8"/>
      <c r="N175" s="8"/>
      <c r="O175" s="8"/>
      <c r="P175" s="8"/>
      <c r="Q175" s="47"/>
      <c r="R175" s="8"/>
      <c r="S175" s="8"/>
    </row>
    <row r="176" spans="1:19" x14ac:dyDescent="0.25">
      <c r="A176" s="1"/>
      <c r="B176" s="1"/>
      <c r="C176" s="1"/>
      <c r="D176" s="1"/>
      <c r="E176" s="1"/>
      <c r="F176" s="3"/>
      <c r="G176" s="8"/>
      <c r="H176" s="8"/>
      <c r="I176" s="8"/>
      <c r="J176" s="47"/>
      <c r="K176" s="8"/>
      <c r="L176" s="8"/>
      <c r="M176" s="8"/>
      <c r="N176" s="8"/>
      <c r="O176" s="8"/>
      <c r="P176" s="8"/>
      <c r="Q176" s="47"/>
      <c r="R176" s="8"/>
      <c r="S176" s="8"/>
    </row>
    <row r="177" spans="1:19" x14ac:dyDescent="0.25">
      <c r="A177" s="1"/>
      <c r="B177" s="1"/>
      <c r="C177" s="1"/>
      <c r="D177" s="1"/>
      <c r="E177" s="1"/>
      <c r="F177" s="3"/>
      <c r="G177" s="8"/>
      <c r="H177" s="8"/>
      <c r="I177" s="8"/>
      <c r="J177" s="47"/>
      <c r="K177" s="8"/>
      <c r="L177" s="8"/>
      <c r="M177" s="8"/>
      <c r="N177" s="8"/>
      <c r="O177" s="8"/>
      <c r="P177" s="8"/>
      <c r="Q177" s="47"/>
      <c r="R177" s="8"/>
      <c r="S177" s="8"/>
    </row>
    <row r="178" spans="1:19" x14ac:dyDescent="0.25">
      <c r="A178" s="1"/>
      <c r="B178" s="1"/>
      <c r="C178" s="1"/>
      <c r="D178" s="1"/>
      <c r="E178" s="1"/>
      <c r="F178" s="3"/>
      <c r="G178" s="8"/>
      <c r="H178" s="8"/>
      <c r="I178" s="8"/>
      <c r="J178" s="47"/>
      <c r="K178" s="8"/>
      <c r="L178" s="8"/>
      <c r="M178" s="8"/>
      <c r="N178" s="8"/>
      <c r="O178" s="8"/>
      <c r="P178" s="8"/>
      <c r="Q178" s="47"/>
      <c r="R178" s="8"/>
      <c r="S178" s="8"/>
    </row>
    <row r="179" spans="1:19" x14ac:dyDescent="0.25">
      <c r="A179" s="1"/>
      <c r="B179" s="1"/>
      <c r="C179" s="1"/>
      <c r="D179" s="1"/>
      <c r="E179" s="1"/>
      <c r="F179" s="3"/>
      <c r="G179" s="1"/>
      <c r="H179" s="1"/>
      <c r="I179" s="1"/>
      <c r="J179" s="3"/>
      <c r="K179" s="1"/>
      <c r="L179" s="1"/>
      <c r="M179" s="1"/>
      <c r="N179" s="1"/>
      <c r="O179" s="1"/>
      <c r="P179" s="1"/>
      <c r="Q179" s="3"/>
      <c r="R179" s="1"/>
      <c r="S179" s="1"/>
    </row>
    <row r="180" spans="1:19" x14ac:dyDescent="0.25">
      <c r="A180" s="1"/>
      <c r="B180" s="1"/>
      <c r="C180" s="1"/>
      <c r="D180" s="1"/>
      <c r="E180" s="1"/>
      <c r="F180" s="3"/>
      <c r="G180" s="8"/>
      <c r="H180" s="8"/>
      <c r="I180" s="8"/>
      <c r="J180" s="47"/>
      <c r="K180" s="8"/>
      <c r="L180" s="8"/>
      <c r="M180" s="8"/>
      <c r="N180" s="8"/>
      <c r="O180" s="8"/>
      <c r="P180" s="8"/>
      <c r="Q180" s="47"/>
      <c r="R180" s="8"/>
      <c r="S180" s="8"/>
    </row>
    <row r="181" spans="1:19" x14ac:dyDescent="0.25">
      <c r="A181" s="1"/>
      <c r="B181" s="1"/>
      <c r="C181" s="1"/>
      <c r="D181" s="1"/>
      <c r="E181" s="1"/>
      <c r="F181" s="3"/>
      <c r="G181" s="8"/>
      <c r="H181" s="8"/>
      <c r="I181" s="8"/>
      <c r="J181" s="47"/>
      <c r="K181" s="8"/>
      <c r="L181" s="8"/>
      <c r="M181" s="8"/>
      <c r="N181" s="8"/>
      <c r="O181" s="8"/>
      <c r="P181" s="8"/>
      <c r="Q181" s="47"/>
      <c r="R181" s="8"/>
      <c r="S181" s="8"/>
    </row>
    <row r="182" spans="1:19" x14ac:dyDescent="0.25">
      <c r="A182" s="1"/>
      <c r="B182" s="1"/>
      <c r="C182" s="1"/>
      <c r="D182" s="1"/>
      <c r="E182" s="1"/>
      <c r="F182" s="3"/>
      <c r="G182" s="8"/>
      <c r="H182" s="8"/>
      <c r="I182" s="8"/>
      <c r="J182" s="47"/>
      <c r="K182" s="8"/>
      <c r="L182" s="8"/>
      <c r="M182" s="8"/>
      <c r="N182" s="8"/>
      <c r="O182" s="8"/>
      <c r="P182" s="8"/>
      <c r="Q182" s="47"/>
      <c r="R182" s="8"/>
      <c r="S182" s="8"/>
    </row>
    <row r="183" spans="1:19" x14ac:dyDescent="0.25">
      <c r="A183" s="1"/>
      <c r="B183" s="1"/>
      <c r="C183" s="1"/>
      <c r="D183" s="1"/>
      <c r="E183" s="1"/>
      <c r="F183" s="3"/>
      <c r="G183" s="8"/>
      <c r="H183" s="8"/>
      <c r="I183" s="8"/>
      <c r="J183" s="47"/>
      <c r="K183" s="8"/>
      <c r="L183" s="8"/>
      <c r="M183" s="8"/>
      <c r="N183" s="8"/>
      <c r="O183" s="8"/>
      <c r="P183" s="8"/>
      <c r="Q183" s="47"/>
      <c r="R183" s="8"/>
      <c r="S183" s="8"/>
    </row>
    <row r="184" spans="1:19" x14ac:dyDescent="0.25">
      <c r="A184" s="1"/>
      <c r="B184" s="1"/>
      <c r="C184" s="1"/>
      <c r="D184" s="1"/>
      <c r="E184" s="1"/>
      <c r="F184" s="3"/>
      <c r="G184" s="8"/>
      <c r="H184" s="8"/>
      <c r="I184" s="8"/>
      <c r="J184" s="47"/>
      <c r="K184" s="8"/>
      <c r="L184" s="8"/>
      <c r="M184" s="8"/>
      <c r="N184" s="8"/>
      <c r="O184" s="8"/>
      <c r="P184" s="8"/>
      <c r="Q184" s="47"/>
      <c r="R184" s="8"/>
      <c r="S184" s="8"/>
    </row>
    <row r="185" spans="1:19" x14ac:dyDescent="0.25">
      <c r="A185" s="1"/>
      <c r="B185" s="1"/>
      <c r="C185" s="1"/>
      <c r="D185" s="1"/>
      <c r="E185" s="1"/>
      <c r="F185" s="3"/>
      <c r="G185" s="1"/>
      <c r="H185" s="1"/>
      <c r="I185" s="1"/>
      <c r="J185" s="3"/>
      <c r="K185" s="1"/>
      <c r="L185" s="1"/>
      <c r="M185" s="1"/>
      <c r="N185" s="1"/>
      <c r="O185" s="1"/>
      <c r="P185" s="1"/>
      <c r="Q185" s="3"/>
      <c r="R185" s="1"/>
      <c r="S185" s="1"/>
    </row>
    <row r="186" spans="1:19" x14ac:dyDescent="0.25">
      <c r="A186" s="1"/>
      <c r="B186" s="1"/>
      <c r="C186" s="1"/>
      <c r="D186" s="1"/>
      <c r="E186" s="1"/>
      <c r="F186" s="3"/>
      <c r="G186" s="8"/>
      <c r="H186" s="8"/>
      <c r="I186" s="8"/>
      <c r="J186" s="47"/>
      <c r="K186" s="8"/>
      <c r="L186" s="8"/>
      <c r="M186" s="8"/>
      <c r="N186" s="8"/>
      <c r="O186" s="8"/>
      <c r="P186" s="8"/>
      <c r="Q186" s="47"/>
      <c r="R186" s="8"/>
      <c r="S186" s="8"/>
    </row>
    <row r="187" spans="1:19" x14ac:dyDescent="0.25">
      <c r="A187" s="1"/>
      <c r="B187" s="1"/>
      <c r="C187" s="1"/>
      <c r="D187" s="1"/>
      <c r="E187" s="1"/>
      <c r="F187" s="3"/>
      <c r="G187" s="8"/>
      <c r="H187" s="8"/>
      <c r="I187" s="8"/>
      <c r="J187" s="47"/>
      <c r="K187" s="8"/>
      <c r="L187" s="8"/>
      <c r="M187" s="8"/>
      <c r="N187" s="8"/>
      <c r="O187" s="8"/>
      <c r="P187" s="8"/>
      <c r="Q187" s="47"/>
      <c r="R187" s="8"/>
      <c r="S187" s="8"/>
    </row>
    <row r="188" spans="1:19" x14ac:dyDescent="0.25">
      <c r="A188" s="1"/>
      <c r="B188" s="1"/>
      <c r="C188" s="1"/>
      <c r="D188" s="1"/>
      <c r="E188" s="1"/>
      <c r="F188" s="3"/>
      <c r="G188" s="8"/>
      <c r="H188" s="8"/>
      <c r="I188" s="8"/>
      <c r="J188" s="47"/>
      <c r="K188" s="8"/>
      <c r="L188" s="8"/>
      <c r="M188" s="8"/>
      <c r="N188" s="8"/>
      <c r="O188" s="8"/>
      <c r="P188" s="8"/>
      <c r="Q188" s="47"/>
      <c r="R188" s="8"/>
      <c r="S188" s="8"/>
    </row>
    <row r="189" spans="1:19" x14ac:dyDescent="0.25">
      <c r="A189" s="1"/>
      <c r="B189" s="1"/>
      <c r="C189" s="1"/>
      <c r="D189" s="1"/>
      <c r="E189" s="1"/>
      <c r="F189" s="3"/>
      <c r="G189" s="8"/>
      <c r="H189" s="8"/>
      <c r="I189" s="8"/>
      <c r="J189" s="47"/>
      <c r="K189" s="8"/>
      <c r="L189" s="8"/>
      <c r="M189" s="8"/>
      <c r="N189" s="8"/>
      <c r="O189" s="8"/>
      <c r="P189" s="8"/>
      <c r="Q189" s="47"/>
      <c r="R189" s="8"/>
      <c r="S189" s="8"/>
    </row>
    <row r="190" spans="1:19" x14ac:dyDescent="0.25">
      <c r="A190" s="1"/>
      <c r="B190" s="1"/>
      <c r="C190" s="1"/>
      <c r="D190" s="1"/>
      <c r="E190" s="1"/>
      <c r="F190" s="3"/>
      <c r="G190" s="8"/>
      <c r="H190" s="8"/>
      <c r="I190" s="8"/>
      <c r="J190" s="47"/>
      <c r="K190" s="8"/>
      <c r="L190" s="8"/>
      <c r="M190" s="8"/>
      <c r="N190" s="8"/>
      <c r="O190" s="8"/>
      <c r="P190" s="8"/>
      <c r="Q190" s="47"/>
      <c r="R190" s="8"/>
      <c r="S190" s="8"/>
    </row>
    <row r="191" spans="1:19" x14ac:dyDescent="0.25">
      <c r="A191" s="1"/>
      <c r="B191" s="1"/>
      <c r="C191" s="1"/>
      <c r="D191" s="1"/>
      <c r="E191" s="1"/>
      <c r="F191" s="3"/>
      <c r="G191" s="1"/>
      <c r="H191" s="1"/>
      <c r="I191" s="1"/>
      <c r="J191" s="3"/>
      <c r="K191" s="1"/>
      <c r="L191" s="1"/>
      <c r="M191" s="1"/>
      <c r="N191" s="1"/>
      <c r="O191" s="1"/>
      <c r="P191" s="1"/>
      <c r="Q191" s="3"/>
      <c r="R191" s="1"/>
      <c r="S191" s="1"/>
    </row>
    <row r="192" spans="1:19" x14ac:dyDescent="0.25">
      <c r="A192" s="1"/>
      <c r="B192" s="1"/>
      <c r="C192" s="1"/>
      <c r="D192" s="1"/>
      <c r="E192" s="1"/>
      <c r="F192" s="3"/>
      <c r="G192" s="8"/>
      <c r="H192" s="8"/>
      <c r="I192" s="8"/>
      <c r="J192" s="47"/>
      <c r="K192" s="8"/>
      <c r="L192" s="8"/>
      <c r="M192" s="8"/>
      <c r="N192" s="8"/>
      <c r="O192" s="8"/>
      <c r="P192" s="8"/>
      <c r="Q192" s="47"/>
      <c r="R192" s="8"/>
      <c r="S192" s="8"/>
    </row>
    <row r="193" spans="1:19" x14ac:dyDescent="0.25">
      <c r="A193" s="1"/>
      <c r="B193" s="1"/>
      <c r="C193" s="1"/>
      <c r="D193" s="1"/>
      <c r="E193" s="1"/>
      <c r="F193" s="3"/>
      <c r="G193" s="8"/>
      <c r="H193" s="8"/>
      <c r="I193" s="8"/>
      <c r="J193" s="47"/>
      <c r="K193" s="8"/>
      <c r="L193" s="8"/>
      <c r="M193" s="8"/>
      <c r="N193" s="8"/>
      <c r="O193" s="8"/>
      <c r="P193" s="8"/>
      <c r="Q193" s="47"/>
      <c r="R193" s="8"/>
      <c r="S193" s="8"/>
    </row>
    <row r="194" spans="1:19" x14ac:dyDescent="0.25">
      <c r="A194" s="1"/>
      <c r="B194" s="1"/>
      <c r="C194" s="1"/>
      <c r="D194" s="1"/>
      <c r="E194" s="1"/>
      <c r="F194" s="3"/>
      <c r="G194" s="8"/>
      <c r="H194" s="8"/>
      <c r="I194" s="8"/>
      <c r="J194" s="47"/>
      <c r="K194" s="8"/>
      <c r="L194" s="8"/>
      <c r="M194" s="8"/>
      <c r="N194" s="8"/>
      <c r="O194" s="8"/>
      <c r="P194" s="8"/>
      <c r="Q194" s="47"/>
      <c r="R194" s="8"/>
      <c r="S194" s="8"/>
    </row>
    <row r="195" spans="1:19" x14ac:dyDescent="0.25">
      <c r="A195" s="1"/>
      <c r="B195" s="1"/>
      <c r="C195" s="1"/>
      <c r="D195" s="1"/>
      <c r="E195" s="1"/>
      <c r="F195" s="3"/>
      <c r="G195" s="8"/>
      <c r="H195" s="8"/>
      <c r="I195" s="8"/>
      <c r="J195" s="47"/>
      <c r="K195" s="8"/>
      <c r="L195" s="8"/>
      <c r="M195" s="8"/>
      <c r="N195" s="8"/>
      <c r="O195" s="8"/>
      <c r="P195" s="8"/>
      <c r="Q195" s="47"/>
      <c r="R195" s="8"/>
      <c r="S195" s="8"/>
    </row>
    <row r="196" spans="1:19" x14ac:dyDescent="0.25">
      <c r="A196" s="1"/>
      <c r="B196" s="1"/>
      <c r="C196" s="1"/>
      <c r="D196" s="1"/>
      <c r="E196" s="1"/>
      <c r="F196" s="3"/>
      <c r="G196" s="8"/>
      <c r="H196" s="8"/>
      <c r="I196" s="8"/>
      <c r="J196" s="47"/>
      <c r="K196" s="8"/>
      <c r="L196" s="8"/>
      <c r="M196" s="8"/>
      <c r="N196" s="8"/>
      <c r="O196" s="8"/>
      <c r="P196" s="8"/>
      <c r="Q196" s="47"/>
      <c r="R196" s="8"/>
      <c r="S196" s="8"/>
    </row>
    <row r="197" spans="1:19" x14ac:dyDescent="0.25">
      <c r="A197" s="1"/>
      <c r="B197" s="1"/>
      <c r="C197" s="1"/>
      <c r="D197" s="1"/>
      <c r="E197" s="1"/>
      <c r="F197" s="3"/>
      <c r="G197" s="1"/>
      <c r="H197" s="1"/>
      <c r="I197" s="1"/>
      <c r="J197" s="3"/>
      <c r="K197" s="1"/>
      <c r="L197" s="1"/>
      <c r="M197" s="1"/>
      <c r="N197" s="1"/>
      <c r="O197" s="1"/>
      <c r="P197" s="1"/>
      <c r="Q197" s="3"/>
      <c r="R197" s="1"/>
      <c r="S197" s="1"/>
    </row>
    <row r="198" spans="1:19" x14ac:dyDescent="0.25">
      <c r="A198" s="1"/>
      <c r="B198" s="1"/>
      <c r="C198" s="1"/>
      <c r="D198" s="1"/>
      <c r="E198" s="1"/>
      <c r="F198" s="3"/>
      <c r="G198" s="8"/>
      <c r="H198" s="8"/>
      <c r="I198" s="8"/>
      <c r="J198" s="47"/>
      <c r="K198" s="8"/>
      <c r="L198" s="8"/>
      <c r="M198" s="8"/>
      <c r="N198" s="8"/>
      <c r="O198" s="8"/>
      <c r="P198" s="8"/>
      <c r="Q198" s="47"/>
      <c r="R198" s="8"/>
      <c r="S198" s="8"/>
    </row>
    <row r="199" spans="1:19" x14ac:dyDescent="0.25">
      <c r="A199" s="1"/>
      <c r="B199" s="1"/>
      <c r="C199" s="1"/>
      <c r="D199" s="1"/>
      <c r="E199" s="1"/>
      <c r="F199" s="3"/>
      <c r="G199" s="8"/>
      <c r="H199" s="8"/>
      <c r="I199" s="8"/>
      <c r="J199" s="47"/>
      <c r="K199" s="8"/>
      <c r="L199" s="8"/>
      <c r="M199" s="8"/>
      <c r="N199" s="8"/>
      <c r="O199" s="8"/>
      <c r="P199" s="8"/>
      <c r="Q199" s="47"/>
      <c r="R199" s="8"/>
      <c r="S199" s="8"/>
    </row>
    <row r="200" spans="1:19" x14ac:dyDescent="0.25">
      <c r="A200" s="1"/>
      <c r="B200" s="1"/>
      <c r="C200" s="1"/>
      <c r="D200" s="1"/>
      <c r="E200" s="1"/>
      <c r="F200" s="3"/>
      <c r="G200" s="8"/>
      <c r="H200" s="8"/>
      <c r="I200" s="8"/>
      <c r="J200" s="47"/>
      <c r="K200" s="8"/>
      <c r="L200" s="8"/>
      <c r="M200" s="8"/>
      <c r="N200" s="8"/>
      <c r="O200" s="8"/>
      <c r="P200" s="8"/>
      <c r="Q200" s="47"/>
      <c r="R200" s="8"/>
      <c r="S200" s="8"/>
    </row>
    <row r="201" spans="1:19" x14ac:dyDescent="0.25">
      <c r="A201" s="1"/>
      <c r="B201" s="1"/>
      <c r="C201" s="1"/>
      <c r="D201" s="1"/>
      <c r="E201" s="1"/>
      <c r="F201" s="3"/>
      <c r="G201" s="8"/>
      <c r="H201" s="8"/>
      <c r="I201" s="8"/>
      <c r="J201" s="47"/>
      <c r="K201" s="8"/>
      <c r="L201" s="8"/>
      <c r="M201" s="8"/>
      <c r="N201" s="8"/>
      <c r="O201" s="8"/>
      <c r="P201" s="8"/>
      <c r="Q201" s="47"/>
      <c r="R201" s="8"/>
      <c r="S201" s="8"/>
    </row>
    <row r="202" spans="1:19" x14ac:dyDescent="0.25">
      <c r="A202" s="1"/>
      <c r="B202" s="1"/>
      <c r="C202" s="1"/>
      <c r="D202" s="1"/>
      <c r="E202" s="1"/>
      <c r="F202" s="3"/>
      <c r="G202" s="8"/>
      <c r="H202" s="8"/>
      <c r="I202" s="8"/>
      <c r="J202" s="47"/>
      <c r="K202" s="8"/>
      <c r="L202" s="8"/>
      <c r="M202" s="8"/>
      <c r="N202" s="8"/>
      <c r="O202" s="8"/>
      <c r="P202" s="8"/>
      <c r="Q202" s="47"/>
      <c r="R202" s="8"/>
      <c r="S202" s="8"/>
    </row>
    <row r="203" spans="1:19" x14ac:dyDescent="0.25">
      <c r="A203" s="1"/>
      <c r="B203" s="1"/>
      <c r="C203" s="1"/>
      <c r="D203" s="1"/>
      <c r="E203" s="1"/>
      <c r="F203" s="3"/>
      <c r="G203" s="1"/>
      <c r="H203" s="1"/>
      <c r="I203" s="1"/>
      <c r="J203" s="3"/>
      <c r="K203" s="1"/>
      <c r="L203" s="1"/>
      <c r="M203" s="1"/>
      <c r="N203" s="1"/>
      <c r="O203" s="1"/>
      <c r="P203" s="1"/>
      <c r="Q203" s="3"/>
      <c r="R203" s="1"/>
      <c r="S203" s="1"/>
    </row>
    <row r="204" spans="1:19" x14ac:dyDescent="0.25">
      <c r="A204" s="1"/>
      <c r="B204" s="1"/>
      <c r="C204" s="1"/>
      <c r="D204" s="1"/>
      <c r="E204" s="1"/>
      <c r="F204" s="3"/>
      <c r="G204" s="8"/>
      <c r="H204" s="8"/>
      <c r="I204" s="8"/>
      <c r="J204" s="47"/>
      <c r="K204" s="8"/>
      <c r="L204" s="8"/>
      <c r="M204" s="8"/>
      <c r="N204" s="8"/>
      <c r="O204" s="8"/>
      <c r="P204" s="8"/>
      <c r="Q204" s="47"/>
      <c r="R204" s="8"/>
      <c r="S204" s="8"/>
    </row>
    <row r="205" spans="1:19" x14ac:dyDescent="0.25">
      <c r="A205" s="1"/>
      <c r="B205" s="1"/>
      <c r="C205" s="1"/>
      <c r="D205" s="1"/>
      <c r="E205" s="1"/>
      <c r="F205" s="3"/>
      <c r="G205" s="8"/>
      <c r="H205" s="8"/>
      <c r="I205" s="8"/>
      <c r="J205" s="47"/>
      <c r="K205" s="8"/>
      <c r="L205" s="8"/>
      <c r="M205" s="8"/>
      <c r="N205" s="8"/>
      <c r="O205" s="8"/>
      <c r="P205" s="8"/>
      <c r="Q205" s="47"/>
      <c r="R205" s="8"/>
      <c r="S205" s="8"/>
    </row>
    <row r="206" spans="1:19" x14ac:dyDescent="0.25">
      <c r="A206" s="1"/>
      <c r="B206" s="1"/>
      <c r="C206" s="1"/>
      <c r="D206" s="1"/>
      <c r="E206" s="1"/>
      <c r="F206" s="3"/>
      <c r="G206" s="8"/>
      <c r="H206" s="8"/>
      <c r="I206" s="8"/>
      <c r="J206" s="47"/>
      <c r="K206" s="8"/>
      <c r="L206" s="8"/>
      <c r="M206" s="8"/>
      <c r="N206" s="8"/>
      <c r="O206" s="8"/>
      <c r="P206" s="8"/>
      <c r="Q206" s="47"/>
      <c r="R206" s="8"/>
      <c r="S206" s="8"/>
    </row>
    <row r="207" spans="1:19" x14ac:dyDescent="0.25">
      <c r="A207" s="1"/>
      <c r="B207" s="1"/>
      <c r="C207" s="1"/>
      <c r="D207" s="1"/>
      <c r="E207" s="1"/>
      <c r="F207" s="3"/>
      <c r="G207" s="8"/>
      <c r="H207" s="8"/>
      <c r="I207" s="8"/>
      <c r="J207" s="47"/>
      <c r="K207" s="8"/>
      <c r="L207" s="8"/>
      <c r="M207" s="8"/>
      <c r="N207" s="8"/>
      <c r="O207" s="8"/>
      <c r="P207" s="8"/>
      <c r="Q207" s="47"/>
      <c r="R207" s="8"/>
      <c r="S207" s="8"/>
    </row>
    <row r="208" spans="1:19" x14ac:dyDescent="0.25">
      <c r="A208" s="1"/>
      <c r="B208" s="1"/>
      <c r="C208" s="1"/>
      <c r="D208" s="1"/>
      <c r="E208" s="1"/>
      <c r="F208" s="3"/>
      <c r="G208" s="8"/>
      <c r="H208" s="8"/>
      <c r="I208" s="8"/>
      <c r="J208" s="47"/>
      <c r="K208" s="8"/>
      <c r="L208" s="8"/>
      <c r="M208" s="8"/>
      <c r="N208" s="8"/>
      <c r="O208" s="8"/>
      <c r="P208" s="8"/>
      <c r="Q208" s="47"/>
      <c r="R208" s="8"/>
      <c r="S208" s="8"/>
    </row>
    <row r="209" spans="1:19" x14ac:dyDescent="0.25">
      <c r="A209" s="1"/>
      <c r="B209" s="1"/>
      <c r="C209" s="1"/>
      <c r="D209" s="1"/>
      <c r="E209" s="1"/>
      <c r="F209" s="3"/>
      <c r="G209" s="1"/>
      <c r="H209" s="1"/>
      <c r="I209" s="1"/>
      <c r="J209" s="3"/>
      <c r="K209" s="1"/>
      <c r="L209" s="1"/>
      <c r="M209" s="1"/>
      <c r="N209" s="1"/>
      <c r="O209" s="1"/>
      <c r="P209" s="1"/>
      <c r="Q209" s="3"/>
      <c r="R209" s="1"/>
      <c r="S209" s="1"/>
    </row>
    <row r="210" spans="1:19" x14ac:dyDescent="0.25">
      <c r="A210" s="1"/>
      <c r="B210" s="1"/>
      <c r="C210" s="1"/>
      <c r="D210" s="1"/>
      <c r="E210" s="1"/>
      <c r="F210" s="3"/>
      <c r="G210" s="8"/>
      <c r="H210" s="8"/>
      <c r="I210" s="8"/>
      <c r="J210" s="47"/>
      <c r="K210" s="8"/>
      <c r="L210" s="8"/>
      <c r="M210" s="8"/>
      <c r="N210" s="8"/>
      <c r="O210" s="8"/>
      <c r="P210" s="8"/>
      <c r="Q210" s="47"/>
      <c r="R210" s="8"/>
      <c r="S210" s="8"/>
    </row>
    <row r="211" spans="1:19" x14ac:dyDescent="0.25">
      <c r="A211" s="1"/>
      <c r="B211" s="1"/>
      <c r="C211" s="1"/>
      <c r="D211" s="1"/>
      <c r="E211" s="1"/>
      <c r="F211" s="3"/>
      <c r="G211" s="8"/>
      <c r="H211" s="8"/>
      <c r="I211" s="8"/>
      <c r="J211" s="47"/>
      <c r="K211" s="8"/>
      <c r="L211" s="8"/>
      <c r="M211" s="8"/>
      <c r="N211" s="8"/>
      <c r="O211" s="8"/>
      <c r="P211" s="8"/>
      <c r="Q211" s="47"/>
      <c r="R211" s="8"/>
      <c r="S211" s="8"/>
    </row>
    <row r="212" spans="1:19" x14ac:dyDescent="0.25">
      <c r="A212" s="1"/>
      <c r="B212" s="1"/>
      <c r="C212" s="1"/>
      <c r="D212" s="1"/>
      <c r="E212" s="1"/>
      <c r="F212" s="3"/>
      <c r="G212" s="8"/>
      <c r="H212" s="8"/>
      <c r="I212" s="8"/>
      <c r="J212" s="47"/>
      <c r="K212" s="8"/>
      <c r="L212" s="8"/>
      <c r="M212" s="8"/>
      <c r="N212" s="8"/>
      <c r="O212" s="8"/>
      <c r="P212" s="8"/>
      <c r="Q212" s="47"/>
      <c r="R212" s="8"/>
      <c r="S212" s="8"/>
    </row>
    <row r="213" spans="1:19" x14ac:dyDescent="0.25">
      <c r="A213" s="1"/>
      <c r="B213" s="1"/>
      <c r="C213" s="1"/>
      <c r="D213" s="1"/>
      <c r="E213" s="1"/>
      <c r="F213" s="3"/>
      <c r="G213" s="8"/>
      <c r="H213" s="8"/>
      <c r="I213" s="8"/>
      <c r="J213" s="47"/>
      <c r="K213" s="8"/>
      <c r="L213" s="8"/>
      <c r="M213" s="8"/>
      <c r="N213" s="8"/>
      <c r="O213" s="8"/>
      <c r="P213" s="8"/>
      <c r="Q213" s="47"/>
      <c r="R213" s="8"/>
      <c r="S213" s="8"/>
    </row>
    <row r="214" spans="1:19" x14ac:dyDescent="0.25">
      <c r="A214" s="1"/>
      <c r="B214" s="1"/>
      <c r="C214" s="1"/>
      <c r="D214" s="1"/>
      <c r="E214" s="1"/>
      <c r="F214" s="3"/>
      <c r="G214" s="8"/>
      <c r="H214" s="8"/>
      <c r="I214" s="8"/>
      <c r="J214" s="47"/>
      <c r="K214" s="8"/>
      <c r="L214" s="8"/>
      <c r="M214" s="8"/>
      <c r="N214" s="8"/>
      <c r="O214" s="8"/>
      <c r="P214" s="8"/>
      <c r="Q214" s="47"/>
      <c r="R214" s="8"/>
      <c r="S214" s="8"/>
    </row>
    <row r="215" spans="1:19" x14ac:dyDescent="0.25">
      <c r="A215" s="1"/>
      <c r="B215" s="1"/>
      <c r="C215" s="1"/>
      <c r="D215" s="1"/>
      <c r="E215" s="1"/>
      <c r="F215" s="3"/>
      <c r="G215" s="1"/>
      <c r="H215" s="1"/>
      <c r="I215" s="1"/>
      <c r="J215" s="3"/>
      <c r="K215" s="1"/>
      <c r="L215" s="1"/>
      <c r="M215" s="1"/>
      <c r="N215" s="1"/>
      <c r="O215" s="1"/>
      <c r="P215" s="1"/>
      <c r="Q215" s="3"/>
      <c r="R215" s="1"/>
      <c r="S215" s="1"/>
    </row>
    <row r="216" spans="1:19" x14ac:dyDescent="0.25">
      <c r="A216" s="1"/>
      <c r="B216" s="1"/>
      <c r="C216" s="1"/>
      <c r="D216" s="1"/>
      <c r="E216" s="1"/>
      <c r="F216" s="3"/>
      <c r="G216" s="8"/>
      <c r="H216" s="8"/>
      <c r="I216" s="8"/>
      <c r="J216" s="47"/>
      <c r="K216" s="8"/>
      <c r="L216" s="8"/>
      <c r="M216" s="8"/>
      <c r="N216" s="8"/>
      <c r="O216" s="8"/>
      <c r="P216" s="8"/>
      <c r="Q216" s="47"/>
      <c r="R216" s="8"/>
      <c r="S216" s="8"/>
    </row>
    <row r="217" spans="1:19" x14ac:dyDescent="0.25">
      <c r="A217" s="1"/>
      <c r="B217" s="1"/>
      <c r="C217" s="1"/>
      <c r="D217" s="1"/>
      <c r="E217" s="1"/>
      <c r="F217" s="3"/>
      <c r="G217" s="8"/>
      <c r="H217" s="8"/>
      <c r="I217" s="8"/>
      <c r="J217" s="47"/>
      <c r="K217" s="8"/>
      <c r="L217" s="8"/>
      <c r="M217" s="8"/>
      <c r="N217" s="8"/>
      <c r="O217" s="8"/>
      <c r="P217" s="8"/>
      <c r="Q217" s="47"/>
      <c r="R217" s="8"/>
      <c r="S217" s="8"/>
    </row>
    <row r="218" spans="1:19" x14ac:dyDescent="0.25">
      <c r="A218" s="1"/>
      <c r="B218" s="1"/>
      <c r="C218" s="1"/>
      <c r="D218" s="1"/>
      <c r="E218" s="1"/>
      <c r="F218" s="3"/>
      <c r="G218" s="8"/>
      <c r="H218" s="8"/>
      <c r="I218" s="8"/>
      <c r="J218" s="47"/>
      <c r="K218" s="8"/>
      <c r="L218" s="8"/>
      <c r="M218" s="8"/>
      <c r="N218" s="8"/>
      <c r="O218" s="8"/>
      <c r="P218" s="8"/>
      <c r="Q218" s="47"/>
      <c r="R218" s="8"/>
      <c r="S218" s="8"/>
    </row>
    <row r="219" spans="1:19" x14ac:dyDescent="0.25">
      <c r="A219" s="1"/>
      <c r="B219" s="1"/>
      <c r="C219" s="1"/>
      <c r="D219" s="1"/>
      <c r="E219" s="1"/>
      <c r="F219" s="3"/>
      <c r="G219" s="8"/>
      <c r="H219" s="8"/>
      <c r="I219" s="8"/>
      <c r="J219" s="47"/>
      <c r="K219" s="8"/>
      <c r="L219" s="8"/>
      <c r="M219" s="8"/>
      <c r="N219" s="8"/>
      <c r="O219" s="8"/>
      <c r="P219" s="8"/>
      <c r="Q219" s="47"/>
      <c r="R219" s="8"/>
      <c r="S219" s="8"/>
    </row>
    <row r="220" spans="1:19" x14ac:dyDescent="0.25">
      <c r="A220" s="1"/>
      <c r="B220" s="1"/>
      <c r="C220" s="1"/>
      <c r="D220" s="1"/>
      <c r="E220" s="1"/>
      <c r="F220" s="3"/>
      <c r="G220" s="8"/>
      <c r="H220" s="8"/>
      <c r="I220" s="8"/>
      <c r="J220" s="47"/>
      <c r="K220" s="8"/>
      <c r="L220" s="8"/>
      <c r="M220" s="8"/>
      <c r="N220" s="8"/>
      <c r="O220" s="8"/>
      <c r="P220" s="8"/>
      <c r="Q220" s="47"/>
      <c r="R220" s="8"/>
      <c r="S220" s="8"/>
    </row>
    <row r="221" spans="1:19" x14ac:dyDescent="0.25">
      <c r="A221" s="1"/>
      <c r="B221" s="1"/>
      <c r="C221" s="1"/>
      <c r="D221" s="1"/>
      <c r="E221" s="1"/>
      <c r="F221" s="3"/>
      <c r="G221" s="1"/>
      <c r="H221" s="1"/>
      <c r="I221" s="1"/>
      <c r="J221" s="3"/>
      <c r="K221" s="1"/>
      <c r="L221" s="1"/>
      <c r="M221" s="1"/>
      <c r="N221" s="1"/>
      <c r="O221" s="1"/>
      <c r="P221" s="1"/>
      <c r="Q221" s="3"/>
      <c r="R221" s="1"/>
      <c r="S221" s="1"/>
    </row>
    <row r="222" spans="1:19" x14ac:dyDescent="0.25">
      <c r="A222" s="1"/>
      <c r="B222" s="1"/>
      <c r="C222" s="1"/>
      <c r="D222" s="1"/>
      <c r="E222" s="1"/>
      <c r="F222" s="3"/>
      <c r="G222" s="8"/>
      <c r="H222" s="8"/>
      <c r="I222" s="8"/>
      <c r="J222" s="47"/>
      <c r="K222" s="8"/>
      <c r="L222" s="8"/>
      <c r="M222" s="8"/>
      <c r="N222" s="8"/>
      <c r="O222" s="8"/>
      <c r="P222" s="8"/>
      <c r="Q222" s="47"/>
      <c r="R222" s="8"/>
      <c r="S222" s="8"/>
    </row>
    <row r="223" spans="1:19" x14ac:dyDescent="0.25">
      <c r="A223" s="1"/>
      <c r="B223" s="1"/>
      <c r="C223" s="1"/>
      <c r="D223" s="1"/>
      <c r="E223" s="1"/>
      <c r="F223" s="3"/>
      <c r="G223" s="8"/>
      <c r="H223" s="8"/>
      <c r="I223" s="8"/>
      <c r="J223" s="47"/>
      <c r="K223" s="8"/>
      <c r="L223" s="8"/>
      <c r="M223" s="8"/>
      <c r="N223" s="8"/>
      <c r="O223" s="8"/>
      <c r="P223" s="8"/>
      <c r="Q223" s="47"/>
      <c r="R223" s="8"/>
      <c r="S223" s="8"/>
    </row>
    <row r="224" spans="1:19" x14ac:dyDescent="0.25">
      <c r="A224" s="1"/>
      <c r="B224" s="1"/>
      <c r="C224" s="1"/>
      <c r="D224" s="1"/>
      <c r="E224" s="1"/>
      <c r="F224" s="3"/>
      <c r="G224" s="8"/>
      <c r="H224" s="8"/>
      <c r="I224" s="8"/>
      <c r="J224" s="47"/>
      <c r="K224" s="8"/>
      <c r="L224" s="8"/>
      <c r="M224" s="8"/>
      <c r="N224" s="8"/>
      <c r="O224" s="8"/>
      <c r="P224" s="8"/>
      <c r="Q224" s="47"/>
      <c r="R224" s="8"/>
      <c r="S224" s="8"/>
    </row>
    <row r="225" spans="1:19" x14ac:dyDescent="0.25">
      <c r="A225" s="1"/>
      <c r="B225" s="1"/>
      <c r="C225" s="1"/>
      <c r="D225" s="1"/>
      <c r="E225" s="1"/>
      <c r="F225" s="3"/>
      <c r="G225" s="8"/>
      <c r="H225" s="8"/>
      <c r="I225" s="8"/>
      <c r="J225" s="47"/>
      <c r="K225" s="8"/>
      <c r="L225" s="8"/>
      <c r="M225" s="8"/>
      <c r="N225" s="8"/>
      <c r="O225" s="8"/>
      <c r="P225" s="8"/>
      <c r="Q225" s="47"/>
      <c r="R225" s="8"/>
      <c r="S225" s="8"/>
    </row>
    <row r="226" spans="1:19" x14ac:dyDescent="0.25">
      <c r="A226" s="1"/>
      <c r="B226" s="1"/>
      <c r="C226" s="1"/>
      <c r="D226" s="1"/>
      <c r="E226" s="1"/>
      <c r="F226" s="3"/>
      <c r="G226" s="8"/>
      <c r="H226" s="8"/>
      <c r="I226" s="8"/>
      <c r="J226" s="47"/>
      <c r="K226" s="8"/>
      <c r="L226" s="8"/>
      <c r="M226" s="8"/>
      <c r="N226" s="8"/>
      <c r="O226" s="8"/>
      <c r="P226" s="8"/>
      <c r="Q226" s="47"/>
      <c r="R226" s="8"/>
      <c r="S226" s="8"/>
    </row>
    <row r="227" spans="1:19" x14ac:dyDescent="0.25">
      <c r="A227" s="1"/>
      <c r="B227" s="1"/>
      <c r="C227" s="1"/>
      <c r="D227" s="1"/>
      <c r="E227" s="1"/>
      <c r="F227" s="3"/>
      <c r="G227" s="1"/>
      <c r="H227" s="1"/>
      <c r="I227" s="1"/>
      <c r="J227" s="3"/>
      <c r="K227" s="1"/>
      <c r="L227" s="1"/>
      <c r="M227" s="1"/>
      <c r="N227" s="1"/>
      <c r="O227" s="1"/>
      <c r="P227" s="1"/>
      <c r="Q227" s="3"/>
      <c r="R227" s="1"/>
      <c r="S227" s="1"/>
    </row>
    <row r="228" spans="1:19" x14ac:dyDescent="0.25">
      <c r="A228" s="1"/>
      <c r="B228" s="1"/>
      <c r="C228" s="1"/>
      <c r="D228" s="1"/>
      <c r="E228" s="1"/>
      <c r="F228" s="3"/>
      <c r="G228" s="8"/>
      <c r="H228" s="8"/>
      <c r="I228" s="8"/>
      <c r="J228" s="47"/>
      <c r="K228" s="8"/>
      <c r="L228" s="8"/>
      <c r="M228" s="8"/>
      <c r="N228" s="8"/>
      <c r="O228" s="8"/>
      <c r="P228" s="8"/>
      <c r="Q228" s="47"/>
      <c r="R228" s="8"/>
      <c r="S228" s="8"/>
    </row>
    <row r="229" spans="1:19" x14ac:dyDescent="0.25">
      <c r="A229" s="1"/>
      <c r="B229" s="1"/>
      <c r="C229" s="1"/>
      <c r="D229" s="1"/>
      <c r="E229" s="1"/>
      <c r="F229" s="3"/>
      <c r="G229" s="8"/>
      <c r="H229" s="8"/>
      <c r="I229" s="8"/>
      <c r="J229" s="47"/>
      <c r="K229" s="8"/>
      <c r="L229" s="8"/>
      <c r="M229" s="8"/>
      <c r="N229" s="8"/>
      <c r="O229" s="8"/>
      <c r="P229" s="8"/>
      <c r="Q229" s="47"/>
      <c r="R229" s="8"/>
      <c r="S229" s="8"/>
    </row>
    <row r="230" spans="1:19" x14ac:dyDescent="0.25">
      <c r="A230" s="1"/>
      <c r="B230" s="1"/>
      <c r="C230" s="1"/>
      <c r="D230" s="1"/>
      <c r="E230" s="1"/>
      <c r="F230" s="3"/>
      <c r="G230" s="8"/>
      <c r="H230" s="8"/>
      <c r="I230" s="8"/>
      <c r="J230" s="47"/>
      <c r="K230" s="8"/>
      <c r="L230" s="8"/>
      <c r="M230" s="8"/>
      <c r="N230" s="8"/>
      <c r="O230" s="8"/>
      <c r="P230" s="8"/>
      <c r="Q230" s="47"/>
      <c r="R230" s="8"/>
      <c r="S230" s="8"/>
    </row>
    <row r="231" spans="1:19" x14ac:dyDescent="0.25">
      <c r="A231" s="1"/>
      <c r="B231" s="1"/>
      <c r="C231" s="1"/>
      <c r="D231" s="1"/>
      <c r="E231" s="1"/>
      <c r="F231" s="3"/>
      <c r="G231" s="8"/>
      <c r="H231" s="8"/>
      <c r="I231" s="8"/>
      <c r="J231" s="47"/>
      <c r="K231" s="8"/>
      <c r="L231" s="8"/>
      <c r="M231" s="8"/>
      <c r="N231" s="8"/>
      <c r="O231" s="8"/>
      <c r="P231" s="8"/>
      <c r="Q231" s="47"/>
      <c r="R231" s="8"/>
      <c r="S231" s="8"/>
    </row>
    <row r="232" spans="1:19" x14ac:dyDescent="0.25">
      <c r="A232" s="1"/>
      <c r="B232" s="1"/>
      <c r="C232" s="1"/>
      <c r="D232" s="1"/>
      <c r="E232" s="1"/>
      <c r="F232" s="3"/>
      <c r="G232" s="8"/>
      <c r="H232" s="8"/>
      <c r="I232" s="8"/>
      <c r="J232" s="47"/>
      <c r="K232" s="8"/>
      <c r="L232" s="8"/>
      <c r="M232" s="8"/>
      <c r="N232" s="8"/>
      <c r="O232" s="8"/>
      <c r="P232" s="8"/>
      <c r="Q232" s="47"/>
      <c r="R232" s="8"/>
      <c r="S232" s="8"/>
    </row>
    <row r="233" spans="1:19" x14ac:dyDescent="0.25">
      <c r="A233" s="1"/>
      <c r="B233" s="1"/>
      <c r="C233" s="1"/>
      <c r="D233" s="1"/>
      <c r="E233" s="1"/>
      <c r="F233" s="3"/>
      <c r="G233" s="1"/>
      <c r="H233" s="1"/>
      <c r="I233" s="1"/>
      <c r="J233" s="3"/>
      <c r="K233" s="1"/>
      <c r="L233" s="1"/>
      <c r="M233" s="1"/>
      <c r="N233" s="1"/>
      <c r="O233" s="1"/>
      <c r="P233" s="1"/>
      <c r="Q233" s="3"/>
      <c r="R233" s="1"/>
      <c r="S233" s="1"/>
    </row>
    <row r="234" spans="1:19" x14ac:dyDescent="0.25">
      <c r="A234" s="1"/>
      <c r="B234" s="1"/>
      <c r="C234" s="1"/>
      <c r="D234" s="1"/>
      <c r="E234" s="1"/>
      <c r="F234" s="3"/>
      <c r="G234" s="8"/>
      <c r="H234" s="8"/>
      <c r="I234" s="8"/>
      <c r="J234" s="47"/>
      <c r="K234" s="8"/>
      <c r="L234" s="8"/>
      <c r="M234" s="8"/>
      <c r="N234" s="8"/>
      <c r="O234" s="8"/>
      <c r="P234" s="8"/>
      <c r="Q234" s="47"/>
      <c r="R234" s="8"/>
      <c r="S234" s="8"/>
    </row>
    <row r="235" spans="1:19" x14ac:dyDescent="0.25">
      <c r="A235" s="1"/>
      <c r="B235" s="1"/>
      <c r="C235" s="1"/>
      <c r="D235" s="1"/>
      <c r="E235" s="1"/>
      <c r="F235" s="3"/>
      <c r="G235" s="8"/>
      <c r="H235" s="8"/>
      <c r="I235" s="8"/>
      <c r="J235" s="47"/>
      <c r="K235" s="8"/>
      <c r="L235" s="8"/>
      <c r="M235" s="8"/>
      <c r="N235" s="8"/>
      <c r="O235" s="8"/>
      <c r="P235" s="8"/>
      <c r="Q235" s="47"/>
      <c r="R235" s="8"/>
      <c r="S235" s="8"/>
    </row>
    <row r="236" spans="1:19" x14ac:dyDescent="0.25">
      <c r="A236" s="1"/>
      <c r="B236" s="1"/>
      <c r="C236" s="1"/>
      <c r="D236" s="1"/>
      <c r="E236" s="1"/>
      <c r="F236" s="3"/>
      <c r="G236" s="8"/>
      <c r="H236" s="8"/>
      <c r="I236" s="8"/>
      <c r="J236" s="47"/>
      <c r="K236" s="8"/>
      <c r="L236" s="8"/>
      <c r="M236" s="8"/>
      <c r="N236" s="8"/>
      <c r="O236" s="8"/>
      <c r="P236" s="8"/>
      <c r="Q236" s="47"/>
      <c r="R236" s="8"/>
      <c r="S236" s="8"/>
    </row>
    <row r="237" spans="1:19" x14ac:dyDescent="0.25">
      <c r="A237" s="1"/>
      <c r="B237" s="1"/>
      <c r="C237" s="1"/>
      <c r="D237" s="1"/>
      <c r="E237" s="1"/>
      <c r="F237" s="3"/>
      <c r="G237" s="8"/>
      <c r="H237" s="8"/>
      <c r="I237" s="8"/>
      <c r="J237" s="47"/>
      <c r="K237" s="8"/>
      <c r="L237" s="8"/>
      <c r="M237" s="8"/>
      <c r="N237" s="8"/>
      <c r="O237" s="8"/>
      <c r="P237" s="8"/>
      <c r="Q237" s="47"/>
      <c r="R237" s="8"/>
      <c r="S237" s="8"/>
    </row>
    <row r="238" spans="1:19" x14ac:dyDescent="0.25">
      <c r="A238" s="1"/>
      <c r="B238" s="1"/>
      <c r="C238" s="1"/>
      <c r="D238" s="1"/>
      <c r="E238" s="1"/>
      <c r="F238" s="3"/>
      <c r="G238" s="8"/>
      <c r="H238" s="8"/>
      <c r="I238" s="8"/>
      <c r="J238" s="47"/>
      <c r="K238" s="8"/>
      <c r="L238" s="8"/>
      <c r="M238" s="8"/>
      <c r="N238" s="8"/>
      <c r="O238" s="8"/>
      <c r="P238" s="8"/>
      <c r="Q238" s="47"/>
      <c r="R238" s="8"/>
      <c r="S238" s="8"/>
    </row>
    <row r="239" spans="1:19" x14ac:dyDescent="0.25">
      <c r="A239" s="1"/>
      <c r="B239" s="1"/>
      <c r="C239" s="1"/>
      <c r="D239" s="1"/>
      <c r="E239" s="1"/>
      <c r="F239" s="3"/>
      <c r="G239" s="1"/>
      <c r="H239" s="1"/>
      <c r="I239" s="1"/>
      <c r="J239" s="3"/>
      <c r="K239" s="1"/>
      <c r="L239" s="1"/>
      <c r="M239" s="1"/>
      <c r="N239" s="1"/>
      <c r="O239" s="1"/>
      <c r="P239" s="1"/>
      <c r="Q239" s="3"/>
      <c r="R239" s="1"/>
      <c r="S239" s="1"/>
    </row>
    <row r="240" spans="1:19" x14ac:dyDescent="0.25">
      <c r="A240" s="1"/>
      <c r="B240" s="1"/>
      <c r="C240" s="1"/>
      <c r="D240" s="1"/>
      <c r="E240" s="1"/>
      <c r="F240" s="3"/>
      <c r="G240" s="8"/>
      <c r="H240" s="8"/>
      <c r="I240" s="8"/>
      <c r="J240" s="47"/>
      <c r="K240" s="8"/>
      <c r="L240" s="8"/>
      <c r="M240" s="8"/>
      <c r="N240" s="8"/>
      <c r="O240" s="8"/>
      <c r="P240" s="8"/>
      <c r="Q240" s="47"/>
      <c r="R240" s="8"/>
      <c r="S240" s="8"/>
    </row>
    <row r="241" spans="1:19" x14ac:dyDescent="0.25">
      <c r="A241" s="1"/>
      <c r="B241" s="1"/>
      <c r="C241" s="1"/>
      <c r="D241" s="1"/>
      <c r="E241" s="1"/>
      <c r="F241" s="3"/>
      <c r="G241" s="8"/>
      <c r="H241" s="8"/>
      <c r="I241" s="8"/>
      <c r="J241" s="47"/>
      <c r="K241" s="8"/>
      <c r="L241" s="8"/>
      <c r="M241" s="8"/>
      <c r="N241" s="8"/>
      <c r="O241" s="8"/>
      <c r="P241" s="8"/>
      <c r="Q241" s="47"/>
      <c r="R241" s="8"/>
      <c r="S241" s="8"/>
    </row>
    <row r="242" spans="1:19" x14ac:dyDescent="0.25">
      <c r="A242" s="1"/>
      <c r="B242" s="1"/>
      <c r="C242" s="1"/>
      <c r="D242" s="1"/>
      <c r="E242" s="1"/>
      <c r="F242" s="3"/>
      <c r="G242" s="8"/>
      <c r="H242" s="8"/>
      <c r="I242" s="8"/>
      <c r="J242" s="47"/>
      <c r="K242" s="8"/>
      <c r="L242" s="8"/>
      <c r="M242" s="8"/>
      <c r="N242" s="8"/>
      <c r="O242" s="8"/>
      <c r="P242" s="8"/>
      <c r="Q242" s="47"/>
      <c r="R242" s="8"/>
      <c r="S242" s="8"/>
    </row>
    <row r="243" spans="1:19" x14ac:dyDescent="0.25">
      <c r="A243" s="1"/>
      <c r="B243" s="1"/>
      <c r="C243" s="1"/>
      <c r="D243" s="1"/>
      <c r="E243" s="1"/>
      <c r="F243" s="3"/>
      <c r="G243" s="8"/>
      <c r="H243" s="8"/>
      <c r="I243" s="8"/>
      <c r="J243" s="47"/>
      <c r="K243" s="8"/>
      <c r="L243" s="8"/>
      <c r="M243" s="8"/>
      <c r="N243" s="8"/>
      <c r="O243" s="8"/>
      <c r="P243" s="8"/>
      <c r="Q243" s="47"/>
      <c r="R243" s="8"/>
      <c r="S243" s="8"/>
    </row>
    <row r="244" spans="1:19" x14ac:dyDescent="0.25">
      <c r="A244" s="1"/>
      <c r="B244" s="1"/>
      <c r="C244" s="1"/>
      <c r="D244" s="1"/>
      <c r="E244" s="1"/>
      <c r="F244" s="3"/>
      <c r="G244" s="8"/>
      <c r="H244" s="8"/>
      <c r="I244" s="8"/>
      <c r="J244" s="47"/>
      <c r="K244" s="8"/>
      <c r="L244" s="8"/>
      <c r="M244" s="8"/>
      <c r="N244" s="8"/>
      <c r="O244" s="8"/>
      <c r="P244" s="8"/>
      <c r="Q244" s="47"/>
      <c r="R244" s="8"/>
      <c r="S244" s="8"/>
    </row>
    <row r="245" spans="1:19" x14ac:dyDescent="0.25">
      <c r="A245" s="1"/>
      <c r="B245" s="1"/>
      <c r="C245" s="1"/>
      <c r="D245" s="1"/>
      <c r="E245" s="1"/>
      <c r="F245" s="3"/>
      <c r="G245" s="1"/>
      <c r="H245" s="1"/>
      <c r="I245" s="1"/>
      <c r="J245" s="3"/>
      <c r="K245" s="1"/>
      <c r="L245" s="1"/>
      <c r="M245" s="1"/>
      <c r="N245" s="1"/>
      <c r="O245" s="1"/>
      <c r="P245" s="1"/>
      <c r="Q245" s="3"/>
      <c r="R245" s="1"/>
      <c r="S245" s="1"/>
    </row>
    <row r="246" spans="1:19" x14ac:dyDescent="0.25">
      <c r="A246" s="1"/>
      <c r="B246" s="1"/>
      <c r="C246" s="1"/>
      <c r="D246" s="1"/>
      <c r="E246" s="1"/>
      <c r="F246" s="3"/>
      <c r="G246" s="8"/>
      <c r="H246" s="8"/>
      <c r="I246" s="8"/>
      <c r="J246" s="47"/>
      <c r="K246" s="8"/>
      <c r="L246" s="8"/>
      <c r="M246" s="8"/>
      <c r="N246" s="8"/>
      <c r="O246" s="8"/>
      <c r="P246" s="8"/>
      <c r="Q246" s="47"/>
      <c r="R246" s="8"/>
      <c r="S246" s="8"/>
    </row>
    <row r="247" spans="1:19" x14ac:dyDescent="0.25">
      <c r="A247" s="1"/>
      <c r="B247" s="1"/>
      <c r="C247" s="1"/>
      <c r="D247" s="1"/>
      <c r="E247" s="1"/>
      <c r="F247" s="3"/>
      <c r="G247" s="8"/>
      <c r="H247" s="8"/>
      <c r="I247" s="8"/>
      <c r="J247" s="47"/>
      <c r="K247" s="8"/>
      <c r="L247" s="8"/>
      <c r="M247" s="8"/>
      <c r="N247" s="8"/>
      <c r="O247" s="8"/>
      <c r="P247" s="8"/>
      <c r="Q247" s="47"/>
      <c r="R247" s="8"/>
      <c r="S247" s="8"/>
    </row>
    <row r="248" spans="1:19" x14ac:dyDescent="0.25">
      <c r="A248" s="1"/>
      <c r="B248" s="1"/>
      <c r="C248" s="1"/>
      <c r="D248" s="1"/>
      <c r="E248" s="1"/>
      <c r="F248" s="3"/>
      <c r="G248" s="8"/>
      <c r="H248" s="8"/>
      <c r="I248" s="8"/>
      <c r="J248" s="47"/>
      <c r="K248" s="8"/>
      <c r="L248" s="8"/>
      <c r="M248" s="8"/>
      <c r="N248" s="8"/>
      <c r="O248" s="8"/>
      <c r="P248" s="8"/>
      <c r="Q248" s="47"/>
      <c r="R248" s="8"/>
      <c r="S248" s="8"/>
    </row>
    <row r="249" spans="1:19" x14ac:dyDescent="0.25">
      <c r="A249" s="1"/>
      <c r="B249" s="1"/>
      <c r="C249" s="1"/>
      <c r="D249" s="1"/>
      <c r="E249" s="1"/>
      <c r="F249" s="3"/>
      <c r="G249" s="8"/>
      <c r="H249" s="8"/>
      <c r="I249" s="8"/>
      <c r="J249" s="47"/>
      <c r="K249" s="8"/>
      <c r="L249" s="8"/>
      <c r="M249" s="8"/>
      <c r="N249" s="8"/>
      <c r="O249" s="8"/>
      <c r="P249" s="8"/>
      <c r="Q249" s="47"/>
      <c r="R249" s="8"/>
      <c r="S249" s="8"/>
    </row>
    <row r="250" spans="1:19" x14ac:dyDescent="0.25">
      <c r="A250" s="1"/>
      <c r="B250" s="1"/>
      <c r="C250" s="1"/>
      <c r="D250" s="1"/>
      <c r="E250" s="1"/>
      <c r="F250" s="3"/>
      <c r="G250" s="8"/>
      <c r="H250" s="8"/>
      <c r="I250" s="8"/>
      <c r="J250" s="47"/>
      <c r="K250" s="8"/>
      <c r="L250" s="8"/>
      <c r="M250" s="8"/>
      <c r="N250" s="8"/>
      <c r="O250" s="8"/>
      <c r="P250" s="8"/>
      <c r="Q250" s="47"/>
      <c r="R250" s="8"/>
      <c r="S250" s="8"/>
    </row>
    <row r="251" spans="1:19" x14ac:dyDescent="0.25">
      <c r="A251" s="1"/>
      <c r="B251" s="1"/>
      <c r="C251" s="1"/>
      <c r="D251" s="1"/>
      <c r="E251" s="1"/>
      <c r="F251" s="3"/>
      <c r="G251" s="1"/>
      <c r="H251" s="1"/>
      <c r="I251" s="1"/>
      <c r="J251" s="3"/>
      <c r="K251" s="1"/>
      <c r="L251" s="1"/>
      <c r="M251" s="1"/>
      <c r="N251" s="1"/>
      <c r="O251" s="1"/>
      <c r="P251" s="1"/>
      <c r="Q251" s="3"/>
      <c r="R251" s="1"/>
      <c r="S251" s="1"/>
    </row>
    <row r="252" spans="1:19" x14ac:dyDescent="0.25">
      <c r="A252" s="1"/>
      <c r="B252" s="1"/>
      <c r="C252" s="1"/>
      <c r="D252" s="1"/>
      <c r="E252" s="1"/>
      <c r="F252" s="3"/>
      <c r="G252" s="8"/>
      <c r="H252" s="8"/>
      <c r="I252" s="8"/>
      <c r="J252" s="47"/>
      <c r="K252" s="8"/>
      <c r="L252" s="8"/>
      <c r="M252" s="8"/>
      <c r="N252" s="8"/>
      <c r="O252" s="8"/>
      <c r="P252" s="8"/>
      <c r="Q252" s="47"/>
      <c r="R252" s="8"/>
      <c r="S252" s="8"/>
    </row>
    <row r="253" spans="1:19" x14ac:dyDescent="0.25">
      <c r="A253" s="1"/>
      <c r="B253" s="1"/>
      <c r="C253" s="1"/>
      <c r="D253" s="1"/>
      <c r="E253" s="1"/>
      <c r="F253" s="3"/>
      <c r="G253" s="8"/>
      <c r="H253" s="8"/>
      <c r="I253" s="8"/>
      <c r="J253" s="47"/>
      <c r="K253" s="8"/>
      <c r="L253" s="8"/>
      <c r="M253" s="8"/>
      <c r="N253" s="8"/>
      <c r="O253" s="8"/>
      <c r="P253" s="8"/>
      <c r="Q253" s="47"/>
      <c r="R253" s="8"/>
      <c r="S253" s="8"/>
    </row>
    <row r="254" spans="1:19" x14ac:dyDescent="0.25">
      <c r="A254" s="1"/>
      <c r="B254" s="1"/>
      <c r="C254" s="1"/>
      <c r="D254" s="1"/>
      <c r="E254" s="1"/>
      <c r="F254" s="3"/>
      <c r="G254" s="8"/>
      <c r="H254" s="8"/>
      <c r="I254" s="8"/>
      <c r="J254" s="47"/>
      <c r="K254" s="8"/>
      <c r="L254" s="8"/>
      <c r="M254" s="8"/>
      <c r="N254" s="8"/>
      <c r="O254" s="8"/>
      <c r="P254" s="8"/>
      <c r="Q254" s="47"/>
      <c r="R254" s="8"/>
      <c r="S254" s="8"/>
    </row>
    <row r="255" spans="1:19" x14ac:dyDescent="0.25">
      <c r="A255" s="1"/>
      <c r="B255" s="1"/>
      <c r="C255" s="1"/>
      <c r="D255" s="1"/>
      <c r="E255" s="1"/>
      <c r="F255" s="3"/>
      <c r="G255" s="8"/>
      <c r="H255" s="8"/>
      <c r="I255" s="8"/>
      <c r="J255" s="47"/>
      <c r="K255" s="8"/>
      <c r="L255" s="8"/>
      <c r="M255" s="8"/>
      <c r="N255" s="8"/>
      <c r="O255" s="8"/>
      <c r="P255" s="8"/>
      <c r="Q255" s="47"/>
      <c r="R255" s="8"/>
      <c r="S255" s="8"/>
    </row>
    <row r="256" spans="1:19" x14ac:dyDescent="0.25">
      <c r="A256" s="1"/>
      <c r="B256" s="1"/>
      <c r="C256" s="1"/>
      <c r="D256" s="1"/>
      <c r="E256" s="1"/>
      <c r="F256" s="3"/>
      <c r="G256" s="8"/>
      <c r="H256" s="8"/>
      <c r="I256" s="8"/>
      <c r="J256" s="47"/>
      <c r="K256" s="8"/>
      <c r="L256" s="8"/>
      <c r="M256" s="8"/>
      <c r="N256" s="8"/>
      <c r="O256" s="8"/>
      <c r="P256" s="8"/>
      <c r="Q256" s="47"/>
      <c r="R256" s="8"/>
      <c r="S256" s="8"/>
    </row>
    <row r="257" spans="1:19" x14ac:dyDescent="0.25">
      <c r="A257" s="1"/>
      <c r="B257" s="1"/>
      <c r="C257" s="1"/>
      <c r="D257" s="1"/>
      <c r="E257" s="1"/>
      <c r="F257" s="3"/>
      <c r="G257" s="1"/>
      <c r="H257" s="1"/>
      <c r="I257" s="1"/>
      <c r="J257" s="3"/>
      <c r="K257" s="1"/>
      <c r="L257" s="1"/>
      <c r="M257" s="1"/>
      <c r="N257" s="1"/>
      <c r="O257" s="1"/>
      <c r="P257" s="1"/>
      <c r="Q257" s="3"/>
      <c r="R257" s="1"/>
      <c r="S257" s="1"/>
    </row>
    <row r="258" spans="1:19" x14ac:dyDescent="0.25">
      <c r="A258" s="1"/>
      <c r="B258" s="1"/>
      <c r="C258" s="1"/>
      <c r="D258" s="1"/>
      <c r="E258" s="1"/>
      <c r="F258" s="3"/>
      <c r="G258" s="8"/>
      <c r="H258" s="8"/>
      <c r="I258" s="8"/>
      <c r="J258" s="47"/>
      <c r="K258" s="8"/>
      <c r="L258" s="8"/>
      <c r="M258" s="8"/>
      <c r="N258" s="8"/>
      <c r="O258" s="8"/>
      <c r="P258" s="8"/>
      <c r="Q258" s="47"/>
      <c r="R258" s="8"/>
      <c r="S258" s="8"/>
    </row>
    <row r="259" spans="1:19" x14ac:dyDescent="0.25">
      <c r="A259" s="1"/>
      <c r="B259" s="1"/>
      <c r="C259" s="1"/>
      <c r="D259" s="1"/>
      <c r="E259" s="1"/>
      <c r="F259" s="3"/>
      <c r="G259" s="8"/>
      <c r="H259" s="8"/>
      <c r="I259" s="8"/>
      <c r="J259" s="47"/>
      <c r="K259" s="8"/>
      <c r="L259" s="8"/>
      <c r="M259" s="8"/>
      <c r="N259" s="8"/>
      <c r="O259" s="8"/>
      <c r="P259" s="8"/>
      <c r="Q259" s="47"/>
      <c r="R259" s="8"/>
      <c r="S259" s="8"/>
    </row>
    <row r="260" spans="1:19" x14ac:dyDescent="0.25">
      <c r="A260" s="1"/>
      <c r="B260" s="1"/>
      <c r="C260" s="1"/>
      <c r="D260" s="1"/>
      <c r="E260" s="1"/>
      <c r="F260" s="3"/>
      <c r="G260" s="8"/>
      <c r="H260" s="8"/>
      <c r="I260" s="8"/>
      <c r="J260" s="47"/>
      <c r="K260" s="8"/>
      <c r="L260" s="8"/>
      <c r="M260" s="8"/>
      <c r="N260" s="8"/>
      <c r="O260" s="8"/>
      <c r="P260" s="8"/>
      <c r="Q260" s="47"/>
      <c r="R260" s="8"/>
      <c r="S260" s="8"/>
    </row>
    <row r="261" spans="1:19" x14ac:dyDescent="0.25">
      <c r="A261" s="1"/>
      <c r="B261" s="1"/>
      <c r="C261" s="1"/>
      <c r="D261" s="1"/>
      <c r="E261" s="1"/>
      <c r="F261" s="3"/>
      <c r="G261" s="8"/>
      <c r="H261" s="8"/>
      <c r="I261" s="8"/>
      <c r="J261" s="47"/>
      <c r="K261" s="8"/>
      <c r="L261" s="8"/>
      <c r="M261" s="8"/>
      <c r="N261" s="8"/>
      <c r="O261" s="8"/>
      <c r="P261" s="8"/>
      <c r="Q261" s="47"/>
      <c r="R261" s="8"/>
      <c r="S261" s="8"/>
    </row>
    <row r="262" spans="1:19" x14ac:dyDescent="0.25">
      <c r="A262" s="1"/>
      <c r="B262" s="1"/>
      <c r="C262" s="1"/>
      <c r="D262" s="1"/>
      <c r="E262" s="1"/>
      <c r="F262" s="3"/>
      <c r="G262" s="8"/>
      <c r="H262" s="8"/>
      <c r="I262" s="8"/>
      <c r="J262" s="47"/>
      <c r="K262" s="8"/>
      <c r="L262" s="8"/>
      <c r="M262" s="8"/>
      <c r="N262" s="8"/>
      <c r="O262" s="8"/>
      <c r="P262" s="8"/>
      <c r="Q262" s="47"/>
      <c r="R262" s="8"/>
      <c r="S262" s="8"/>
    </row>
    <row r="263" spans="1:19" x14ac:dyDescent="0.25">
      <c r="A263" s="1"/>
      <c r="B263" s="1"/>
      <c r="C263" s="1"/>
      <c r="D263" s="1"/>
      <c r="E263" s="1"/>
      <c r="F263" s="3"/>
      <c r="G263" s="1"/>
      <c r="H263" s="1"/>
      <c r="I263" s="1"/>
      <c r="J263" s="3"/>
      <c r="K263" s="1"/>
      <c r="L263" s="1"/>
      <c r="M263" s="1"/>
      <c r="N263" s="1"/>
      <c r="O263" s="1"/>
      <c r="P263" s="1"/>
      <c r="Q263" s="3"/>
      <c r="R263" s="1"/>
      <c r="S263" s="1"/>
    </row>
    <row r="264" spans="1:19" x14ac:dyDescent="0.25">
      <c r="A264" s="1"/>
      <c r="B264" s="1"/>
      <c r="C264" s="1"/>
      <c r="D264" s="1"/>
      <c r="E264" s="1"/>
      <c r="F264" s="3"/>
      <c r="G264" s="8"/>
      <c r="H264" s="8"/>
      <c r="I264" s="8"/>
      <c r="J264" s="47"/>
      <c r="K264" s="8"/>
      <c r="L264" s="8"/>
      <c r="M264" s="8"/>
      <c r="N264" s="8"/>
      <c r="O264" s="8"/>
      <c r="P264" s="8"/>
      <c r="Q264" s="47"/>
      <c r="R264" s="8"/>
      <c r="S264" s="8"/>
    </row>
    <row r="265" spans="1:19" x14ac:dyDescent="0.25">
      <c r="A265" s="1"/>
      <c r="B265" s="1"/>
      <c r="C265" s="1"/>
      <c r="D265" s="1"/>
      <c r="E265" s="1"/>
      <c r="F265" s="3"/>
      <c r="G265" s="8"/>
      <c r="H265" s="8"/>
      <c r="I265" s="8"/>
      <c r="J265" s="47"/>
      <c r="K265" s="8"/>
      <c r="L265" s="8"/>
      <c r="M265" s="8"/>
      <c r="N265" s="8"/>
      <c r="O265" s="8"/>
      <c r="P265" s="8"/>
      <c r="Q265" s="47"/>
      <c r="R265" s="8"/>
      <c r="S265" s="8"/>
    </row>
    <row r="266" spans="1:19" x14ac:dyDescent="0.25">
      <c r="A266" s="1"/>
      <c r="B266" s="1"/>
      <c r="C266" s="1"/>
      <c r="D266" s="1"/>
      <c r="E266" s="1"/>
      <c r="F266" s="3"/>
      <c r="G266" s="8"/>
      <c r="H266" s="8"/>
      <c r="I266" s="8"/>
      <c r="J266" s="47"/>
      <c r="K266" s="8"/>
      <c r="L266" s="8"/>
      <c r="M266" s="8"/>
      <c r="N266" s="8"/>
      <c r="O266" s="8"/>
      <c r="P266" s="8"/>
      <c r="Q266" s="47"/>
      <c r="R266" s="8"/>
      <c r="S266" s="8"/>
    </row>
    <row r="267" spans="1:19" x14ac:dyDescent="0.25">
      <c r="A267" s="1"/>
      <c r="B267" s="1"/>
      <c r="C267" s="1"/>
      <c r="D267" s="1"/>
      <c r="E267" s="1"/>
      <c r="F267" s="3"/>
      <c r="G267" s="8"/>
      <c r="H267" s="8"/>
      <c r="I267" s="8"/>
      <c r="J267" s="47"/>
      <c r="K267" s="8"/>
      <c r="L267" s="8"/>
      <c r="M267" s="8"/>
      <c r="N267" s="8"/>
      <c r="O267" s="8"/>
      <c r="P267" s="8"/>
      <c r="Q267" s="47"/>
      <c r="R267" s="8"/>
      <c r="S267" s="8"/>
    </row>
    <row r="268" spans="1:19" x14ac:dyDescent="0.25">
      <c r="A268" s="1"/>
      <c r="B268" s="1"/>
      <c r="C268" s="1"/>
      <c r="D268" s="1"/>
      <c r="E268" s="1"/>
      <c r="F268" s="3"/>
      <c r="G268" s="8"/>
      <c r="H268" s="8"/>
      <c r="I268" s="8"/>
      <c r="J268" s="47"/>
      <c r="K268" s="8"/>
      <c r="L268" s="8"/>
      <c r="M268" s="8"/>
      <c r="N268" s="8"/>
      <c r="O268" s="8"/>
      <c r="P268" s="8"/>
      <c r="Q268" s="47"/>
      <c r="R268" s="8"/>
      <c r="S268" s="8"/>
    </row>
    <row r="269" spans="1:19" x14ac:dyDescent="0.25">
      <c r="A269" s="1"/>
      <c r="B269" s="1"/>
      <c r="C269" s="1"/>
      <c r="D269" s="1"/>
      <c r="E269" s="1"/>
      <c r="F269" s="3"/>
      <c r="G269" s="1"/>
      <c r="H269" s="1"/>
      <c r="I269" s="1"/>
      <c r="J269" s="3"/>
      <c r="K269" s="1"/>
      <c r="L269" s="1"/>
      <c r="M269" s="1"/>
      <c r="N269" s="1"/>
      <c r="O269" s="1"/>
      <c r="P269" s="1"/>
      <c r="Q269" s="3"/>
      <c r="R269" s="1"/>
      <c r="S269" s="1"/>
    </row>
    <row r="270" spans="1:19" x14ac:dyDescent="0.25">
      <c r="A270" s="1"/>
      <c r="B270" s="1"/>
      <c r="C270" s="1"/>
      <c r="D270" s="1"/>
      <c r="E270" s="1"/>
      <c r="F270" s="3"/>
      <c r="G270" s="8"/>
      <c r="H270" s="8"/>
      <c r="I270" s="8"/>
      <c r="J270" s="47"/>
      <c r="K270" s="8"/>
      <c r="L270" s="8"/>
      <c r="M270" s="8"/>
      <c r="N270" s="8"/>
      <c r="O270" s="8"/>
      <c r="P270" s="8"/>
      <c r="Q270" s="47"/>
      <c r="R270" s="8"/>
      <c r="S270" s="8"/>
    </row>
    <row r="271" spans="1:19" x14ac:dyDescent="0.25">
      <c r="A271" s="1"/>
      <c r="B271" s="1"/>
      <c r="C271" s="1"/>
      <c r="D271" s="1"/>
      <c r="E271" s="1"/>
      <c r="F271" s="3"/>
      <c r="G271" s="8"/>
      <c r="H271" s="8"/>
      <c r="I271" s="8"/>
      <c r="J271" s="47"/>
      <c r="K271" s="8"/>
      <c r="L271" s="8"/>
      <c r="M271" s="8"/>
      <c r="N271" s="8"/>
      <c r="O271" s="8"/>
      <c r="P271" s="8"/>
      <c r="Q271" s="47"/>
      <c r="R271" s="8"/>
      <c r="S271" s="8"/>
    </row>
    <row r="272" spans="1:19" x14ac:dyDescent="0.25">
      <c r="A272" s="1"/>
      <c r="B272" s="1"/>
      <c r="C272" s="1"/>
      <c r="D272" s="1"/>
      <c r="E272" s="1"/>
      <c r="F272" s="3"/>
      <c r="G272" s="8"/>
      <c r="H272" s="8"/>
      <c r="I272" s="8"/>
      <c r="J272" s="47"/>
      <c r="K272" s="8"/>
      <c r="L272" s="8"/>
      <c r="M272" s="8"/>
      <c r="N272" s="8"/>
      <c r="O272" s="8"/>
      <c r="P272" s="8"/>
      <c r="Q272" s="47"/>
      <c r="R272" s="8"/>
      <c r="S272" s="8"/>
    </row>
    <row r="273" spans="1:19" x14ac:dyDescent="0.25">
      <c r="A273" s="1"/>
      <c r="B273" s="1"/>
      <c r="C273" s="1"/>
      <c r="D273" s="1"/>
      <c r="E273" s="1"/>
      <c r="F273" s="3"/>
      <c r="G273" s="8"/>
      <c r="H273" s="8"/>
      <c r="I273" s="8"/>
      <c r="J273" s="47"/>
      <c r="K273" s="8"/>
      <c r="L273" s="8"/>
      <c r="M273" s="8"/>
      <c r="N273" s="8"/>
      <c r="O273" s="8"/>
      <c r="P273" s="8"/>
      <c r="Q273" s="47"/>
      <c r="R273" s="8"/>
      <c r="S273" s="8"/>
    </row>
    <row r="274" spans="1:19" x14ac:dyDescent="0.25">
      <c r="A274" s="1"/>
      <c r="B274" s="1"/>
      <c r="C274" s="1"/>
      <c r="D274" s="1"/>
      <c r="E274" s="1"/>
      <c r="F274" s="3"/>
      <c r="G274" s="8"/>
      <c r="H274" s="8"/>
      <c r="I274" s="8"/>
      <c r="J274" s="47"/>
      <c r="K274" s="8"/>
      <c r="L274" s="8"/>
      <c r="M274" s="8"/>
      <c r="N274" s="8"/>
      <c r="O274" s="8"/>
      <c r="P274" s="8"/>
      <c r="Q274" s="47"/>
      <c r="R274" s="8"/>
      <c r="S274" s="8"/>
    </row>
    <row r="275" spans="1:19" x14ac:dyDescent="0.25">
      <c r="A275" s="1"/>
      <c r="B275" s="1"/>
      <c r="C275" s="1"/>
      <c r="D275" s="1"/>
      <c r="E275" s="1"/>
      <c r="F275" s="3"/>
      <c r="G275" s="1"/>
      <c r="H275" s="1"/>
      <c r="I275" s="1"/>
      <c r="J275" s="3"/>
      <c r="K275" s="1"/>
      <c r="L275" s="1"/>
      <c r="M275" s="1"/>
      <c r="N275" s="1"/>
      <c r="O275" s="1"/>
      <c r="P275" s="1"/>
      <c r="Q275" s="3"/>
      <c r="R275" s="1"/>
      <c r="S275" s="1"/>
    </row>
    <row r="276" spans="1:19" x14ac:dyDescent="0.25">
      <c r="A276" s="1"/>
      <c r="B276" s="1"/>
      <c r="C276" s="1"/>
      <c r="D276" s="1"/>
      <c r="E276" s="1"/>
      <c r="F276" s="3"/>
      <c r="G276" s="8"/>
      <c r="H276" s="8"/>
      <c r="I276" s="8"/>
      <c r="J276" s="47"/>
      <c r="K276" s="8"/>
      <c r="L276" s="8"/>
      <c r="M276" s="8"/>
      <c r="N276" s="8"/>
      <c r="O276" s="8"/>
      <c r="P276" s="8"/>
      <c r="Q276" s="47"/>
      <c r="R276" s="8"/>
      <c r="S276" s="8"/>
    </row>
    <row r="277" spans="1:19" x14ac:dyDescent="0.25">
      <c r="A277" s="1"/>
      <c r="B277" s="1"/>
      <c r="C277" s="1"/>
      <c r="D277" s="1"/>
      <c r="E277" s="1"/>
      <c r="F277" s="3"/>
      <c r="G277" s="8"/>
      <c r="H277" s="8"/>
      <c r="I277" s="8"/>
      <c r="J277" s="47"/>
      <c r="K277" s="8"/>
      <c r="L277" s="8"/>
      <c r="M277" s="8"/>
      <c r="N277" s="8"/>
      <c r="O277" s="8"/>
      <c r="P277" s="8"/>
      <c r="Q277" s="47"/>
      <c r="R277" s="8"/>
      <c r="S277" s="8"/>
    </row>
    <row r="278" spans="1:19" x14ac:dyDescent="0.25">
      <c r="A278" s="1"/>
      <c r="B278" s="1"/>
      <c r="C278" s="1"/>
      <c r="D278" s="1"/>
      <c r="E278" s="1"/>
      <c r="F278" s="3"/>
      <c r="G278" s="8"/>
      <c r="H278" s="8"/>
      <c r="I278" s="8"/>
      <c r="J278" s="47"/>
      <c r="K278" s="8"/>
      <c r="L278" s="8"/>
      <c r="M278" s="8"/>
      <c r="N278" s="8"/>
      <c r="O278" s="8"/>
      <c r="P278" s="8"/>
      <c r="Q278" s="47"/>
      <c r="R278" s="8"/>
      <c r="S278" s="8"/>
    </row>
    <row r="279" spans="1:19" x14ac:dyDescent="0.25">
      <c r="A279" s="1"/>
      <c r="B279" s="1"/>
      <c r="C279" s="1"/>
      <c r="D279" s="1"/>
      <c r="E279" s="1"/>
      <c r="F279" s="3"/>
      <c r="G279" s="8"/>
      <c r="H279" s="8"/>
      <c r="I279" s="8"/>
      <c r="J279" s="47"/>
      <c r="K279" s="8"/>
      <c r="L279" s="8"/>
      <c r="M279" s="8"/>
      <c r="N279" s="8"/>
      <c r="O279" s="8"/>
      <c r="P279" s="8"/>
      <c r="Q279" s="47"/>
      <c r="R279" s="8"/>
      <c r="S279" s="8"/>
    </row>
    <row r="280" spans="1:19" x14ac:dyDescent="0.25">
      <c r="A280" s="1"/>
      <c r="B280" s="1"/>
      <c r="C280" s="1"/>
      <c r="D280" s="1"/>
      <c r="E280" s="1"/>
      <c r="F280" s="3"/>
      <c r="G280" s="8"/>
      <c r="H280" s="8"/>
      <c r="I280" s="8"/>
      <c r="J280" s="47"/>
      <c r="K280" s="8"/>
      <c r="L280" s="8"/>
      <c r="M280" s="8"/>
      <c r="N280" s="8"/>
      <c r="O280" s="8"/>
      <c r="P280" s="8"/>
      <c r="Q280" s="47"/>
      <c r="R280" s="8"/>
      <c r="S280" s="8"/>
    </row>
    <row r="281" spans="1:19" x14ac:dyDescent="0.25">
      <c r="A281" s="1"/>
      <c r="B281" s="1"/>
      <c r="C281" s="1"/>
      <c r="D281" s="1"/>
      <c r="E281" s="1"/>
      <c r="F281" s="3"/>
      <c r="G281" s="1"/>
      <c r="H281" s="1"/>
      <c r="I281" s="1"/>
      <c r="J281" s="3"/>
      <c r="K281" s="1"/>
      <c r="L281" s="1"/>
      <c r="M281" s="1"/>
      <c r="N281" s="1"/>
      <c r="O281" s="1"/>
      <c r="P281" s="1"/>
      <c r="Q281" s="3"/>
      <c r="R281" s="1"/>
      <c r="S281" s="1"/>
    </row>
    <row r="282" spans="1:19" x14ac:dyDescent="0.25">
      <c r="A282" s="1"/>
      <c r="B282" s="1"/>
      <c r="C282" s="1"/>
      <c r="D282" s="1"/>
      <c r="E282" s="1"/>
      <c r="F282" s="3"/>
      <c r="G282" s="8"/>
      <c r="H282" s="8"/>
      <c r="I282" s="8"/>
      <c r="J282" s="47"/>
      <c r="K282" s="8"/>
      <c r="L282" s="8"/>
      <c r="M282" s="8"/>
      <c r="N282" s="8"/>
      <c r="O282" s="8"/>
      <c r="P282" s="8"/>
      <c r="Q282" s="47"/>
      <c r="R282" s="8"/>
      <c r="S282" s="8"/>
    </row>
    <row r="283" spans="1:19" x14ac:dyDescent="0.25">
      <c r="A283" s="1"/>
      <c r="B283" s="1"/>
      <c r="C283" s="1"/>
      <c r="D283" s="1"/>
      <c r="E283" s="1"/>
      <c r="F283" s="3"/>
      <c r="G283" s="8"/>
      <c r="H283" s="8"/>
      <c r="I283" s="8"/>
      <c r="J283" s="47"/>
      <c r="K283" s="8"/>
      <c r="L283" s="8"/>
      <c r="M283" s="8"/>
      <c r="N283" s="8"/>
      <c r="O283" s="8"/>
      <c r="P283" s="8"/>
      <c r="Q283" s="47"/>
      <c r="R283" s="8"/>
      <c r="S283" s="8"/>
    </row>
    <row r="284" spans="1:19" x14ac:dyDescent="0.25">
      <c r="A284" s="1"/>
      <c r="B284" s="1"/>
      <c r="C284" s="1"/>
      <c r="D284" s="1"/>
      <c r="E284" s="1"/>
      <c r="F284" s="3"/>
      <c r="G284" s="8"/>
      <c r="H284" s="8"/>
      <c r="I284" s="8"/>
      <c r="J284" s="47"/>
      <c r="K284" s="8"/>
      <c r="L284" s="8"/>
      <c r="M284" s="8"/>
      <c r="N284" s="8"/>
      <c r="O284" s="8"/>
      <c r="P284" s="8"/>
      <c r="Q284" s="47"/>
      <c r="R284" s="8"/>
      <c r="S284" s="8"/>
    </row>
    <row r="285" spans="1:19" x14ac:dyDescent="0.25">
      <c r="A285" s="1"/>
      <c r="B285" s="1"/>
      <c r="C285" s="1"/>
      <c r="D285" s="1"/>
      <c r="E285" s="1"/>
      <c r="F285" s="3"/>
      <c r="G285" s="8"/>
      <c r="H285" s="8"/>
      <c r="I285" s="8"/>
      <c r="J285" s="47"/>
      <c r="K285" s="8"/>
      <c r="L285" s="8"/>
      <c r="M285" s="8"/>
      <c r="N285" s="8"/>
      <c r="O285" s="8"/>
      <c r="P285" s="8"/>
      <c r="Q285" s="47"/>
      <c r="R285" s="8"/>
      <c r="S285" s="8"/>
    </row>
    <row r="286" spans="1:19" x14ac:dyDescent="0.25">
      <c r="A286" s="1"/>
      <c r="B286" s="1"/>
      <c r="C286" s="1"/>
      <c r="D286" s="1"/>
      <c r="E286" s="1"/>
      <c r="F286" s="3"/>
      <c r="G286" s="8"/>
      <c r="H286" s="8"/>
      <c r="I286" s="8"/>
      <c r="J286" s="47"/>
      <c r="K286" s="8"/>
      <c r="L286" s="8"/>
      <c r="M286" s="8"/>
      <c r="N286" s="8"/>
      <c r="O286" s="8"/>
      <c r="P286" s="8"/>
      <c r="Q286" s="47"/>
      <c r="R286" s="8"/>
      <c r="S286" s="8"/>
    </row>
    <row r="287" spans="1:19" x14ac:dyDescent="0.25">
      <c r="A287" s="1"/>
      <c r="B287" s="1"/>
      <c r="C287" s="1"/>
      <c r="D287" s="1"/>
      <c r="E287" s="1"/>
      <c r="F287" s="3"/>
      <c r="G287" s="1"/>
      <c r="H287" s="1"/>
      <c r="I287" s="1"/>
      <c r="J287" s="3"/>
      <c r="K287" s="1"/>
      <c r="L287" s="1"/>
      <c r="M287" s="1"/>
      <c r="N287" s="1"/>
      <c r="O287" s="1"/>
      <c r="P287" s="1"/>
      <c r="Q287" s="3"/>
      <c r="R287" s="1"/>
      <c r="S287" s="1"/>
    </row>
    <row r="288" spans="1:19" x14ac:dyDescent="0.25">
      <c r="A288" s="1"/>
      <c r="B288" s="1"/>
      <c r="C288" s="1"/>
      <c r="D288" s="1"/>
      <c r="E288" s="1"/>
      <c r="F288" s="3"/>
      <c r="G288" s="8"/>
      <c r="H288" s="8"/>
      <c r="I288" s="8"/>
      <c r="J288" s="47"/>
      <c r="K288" s="8"/>
      <c r="L288" s="8"/>
      <c r="M288" s="8"/>
      <c r="N288" s="8"/>
      <c r="O288" s="8"/>
      <c r="P288" s="8"/>
      <c r="Q288" s="47"/>
      <c r="R288" s="8"/>
      <c r="S288" s="8"/>
    </row>
    <row r="289" spans="1:19" x14ac:dyDescent="0.25">
      <c r="A289" s="1"/>
      <c r="B289" s="1"/>
      <c r="C289" s="1"/>
      <c r="D289" s="1"/>
      <c r="E289" s="1"/>
      <c r="F289" s="3"/>
      <c r="G289" s="8"/>
      <c r="H289" s="8"/>
      <c r="I289" s="8"/>
      <c r="J289" s="47"/>
      <c r="K289" s="8"/>
      <c r="L289" s="8"/>
      <c r="M289" s="8"/>
      <c r="N289" s="8"/>
      <c r="O289" s="8"/>
      <c r="P289" s="8"/>
      <c r="Q289" s="47"/>
      <c r="R289" s="8"/>
      <c r="S289" s="8"/>
    </row>
    <row r="290" spans="1:19" x14ac:dyDescent="0.25">
      <c r="A290" s="1"/>
      <c r="B290" s="1"/>
      <c r="C290" s="1"/>
      <c r="D290" s="1"/>
      <c r="E290" s="1"/>
      <c r="F290" s="3"/>
      <c r="G290" s="8"/>
      <c r="H290" s="8"/>
      <c r="I290" s="8"/>
      <c r="J290" s="47"/>
      <c r="K290" s="8"/>
      <c r="L290" s="8"/>
      <c r="M290" s="8"/>
      <c r="N290" s="8"/>
      <c r="O290" s="8"/>
      <c r="P290" s="8"/>
      <c r="Q290" s="47"/>
      <c r="R290" s="8"/>
      <c r="S290" s="8"/>
    </row>
    <row r="291" spans="1:19" x14ac:dyDescent="0.25">
      <c r="A291" s="1"/>
      <c r="B291" s="1"/>
      <c r="C291" s="1"/>
      <c r="D291" s="1"/>
      <c r="E291" s="1"/>
      <c r="F291" s="3"/>
      <c r="G291" s="8"/>
      <c r="H291" s="8"/>
      <c r="I291" s="8"/>
      <c r="J291" s="47"/>
      <c r="K291" s="8"/>
      <c r="L291" s="8"/>
      <c r="M291" s="8"/>
      <c r="N291" s="8"/>
      <c r="O291" s="8"/>
      <c r="P291" s="8"/>
      <c r="Q291" s="47"/>
      <c r="R291" s="8"/>
      <c r="S291" s="8"/>
    </row>
    <row r="292" spans="1:19" x14ac:dyDescent="0.25">
      <c r="A292" s="1"/>
      <c r="B292" s="1"/>
      <c r="C292" s="1"/>
      <c r="D292" s="1"/>
      <c r="E292" s="1"/>
      <c r="F292" s="3"/>
      <c r="G292" s="8"/>
      <c r="H292" s="8"/>
      <c r="I292" s="8"/>
      <c r="J292" s="47"/>
      <c r="K292" s="8"/>
      <c r="L292" s="8"/>
      <c r="M292" s="8"/>
      <c r="N292" s="8"/>
      <c r="O292" s="8"/>
      <c r="P292" s="8"/>
      <c r="Q292" s="47"/>
      <c r="R292" s="8"/>
      <c r="S292" s="8"/>
    </row>
    <row r="293" spans="1:19" x14ac:dyDescent="0.25">
      <c r="A293" s="1"/>
      <c r="B293" s="1"/>
      <c r="C293" s="1"/>
      <c r="D293" s="1"/>
      <c r="E293" s="1"/>
      <c r="F293" s="3"/>
      <c r="G293" s="1"/>
      <c r="H293" s="1"/>
      <c r="I293" s="1"/>
      <c r="J293" s="3"/>
      <c r="K293" s="1"/>
      <c r="L293" s="1"/>
      <c r="M293" s="1"/>
      <c r="N293" s="1"/>
      <c r="O293" s="1"/>
      <c r="P293" s="1"/>
      <c r="Q293" s="3"/>
      <c r="R293" s="1"/>
      <c r="S293" s="1"/>
    </row>
    <row r="294" spans="1:19" x14ac:dyDescent="0.25">
      <c r="A294" s="1"/>
      <c r="B294" s="1"/>
      <c r="C294" s="1"/>
      <c r="D294" s="1"/>
      <c r="E294" s="1"/>
      <c r="F294" s="3"/>
      <c r="G294" s="8"/>
      <c r="H294" s="8"/>
      <c r="I294" s="8"/>
      <c r="J294" s="47"/>
      <c r="K294" s="8"/>
      <c r="L294" s="8"/>
      <c r="M294" s="8"/>
      <c r="N294" s="8"/>
      <c r="O294" s="8"/>
      <c r="P294" s="8"/>
      <c r="Q294" s="47"/>
      <c r="R294" s="8"/>
      <c r="S294" s="8"/>
    </row>
    <row r="295" spans="1:19" x14ac:dyDescent="0.25">
      <c r="A295" s="1"/>
      <c r="B295" s="1"/>
      <c r="C295" s="1"/>
      <c r="D295" s="1"/>
      <c r="E295" s="1"/>
      <c r="F295" s="3"/>
      <c r="G295" s="8"/>
      <c r="H295" s="8"/>
      <c r="I295" s="8"/>
      <c r="J295" s="47"/>
      <c r="K295" s="8"/>
      <c r="L295" s="8"/>
      <c r="M295" s="8"/>
      <c r="N295" s="8"/>
      <c r="O295" s="8"/>
      <c r="P295" s="8"/>
      <c r="Q295" s="47"/>
      <c r="R295" s="8"/>
      <c r="S295" s="8"/>
    </row>
    <row r="296" spans="1:19" x14ac:dyDescent="0.25">
      <c r="A296" s="1"/>
      <c r="B296" s="1"/>
      <c r="C296" s="1"/>
      <c r="D296" s="1"/>
      <c r="E296" s="1"/>
      <c r="F296" s="3"/>
      <c r="G296" s="8"/>
      <c r="H296" s="8"/>
      <c r="I296" s="8"/>
      <c r="J296" s="47"/>
      <c r="K296" s="8"/>
      <c r="L296" s="8"/>
      <c r="M296" s="8"/>
      <c r="N296" s="8"/>
      <c r="O296" s="8"/>
      <c r="P296" s="8"/>
      <c r="Q296" s="47"/>
      <c r="R296" s="8"/>
      <c r="S296" s="8"/>
    </row>
    <row r="297" spans="1:19" x14ac:dyDescent="0.25">
      <c r="A297" s="1"/>
      <c r="B297" s="1"/>
      <c r="C297" s="1"/>
      <c r="D297" s="1"/>
      <c r="E297" s="1"/>
      <c r="F297" s="3"/>
      <c r="G297" s="8"/>
      <c r="H297" s="8"/>
      <c r="I297" s="8"/>
      <c r="J297" s="47"/>
      <c r="K297" s="8"/>
      <c r="L297" s="8"/>
      <c r="M297" s="8"/>
      <c r="N297" s="8"/>
      <c r="O297" s="8"/>
      <c r="P297" s="8"/>
      <c r="Q297" s="47"/>
      <c r="R297" s="8"/>
      <c r="S297" s="8"/>
    </row>
    <row r="298" spans="1:19" x14ac:dyDescent="0.25">
      <c r="A298" s="1"/>
      <c r="B298" s="1"/>
      <c r="C298" s="1"/>
      <c r="D298" s="1"/>
      <c r="E298" s="1"/>
      <c r="F298" s="3"/>
      <c r="G298" s="8"/>
      <c r="H298" s="8"/>
      <c r="I298" s="8"/>
      <c r="J298" s="47"/>
      <c r="K298" s="8"/>
      <c r="L298" s="8"/>
      <c r="M298" s="8"/>
      <c r="N298" s="8"/>
      <c r="O298" s="8"/>
      <c r="P298" s="8"/>
      <c r="Q298" s="47"/>
      <c r="R298" s="8"/>
      <c r="S298" s="8"/>
    </row>
    <row r="299" spans="1:19" x14ac:dyDescent="0.25">
      <c r="A299" s="1"/>
      <c r="B299" s="1"/>
      <c r="C299" s="1"/>
      <c r="D299" s="1"/>
      <c r="E299" s="1"/>
      <c r="F299" s="3"/>
      <c r="G299" s="1"/>
      <c r="H299" s="1"/>
      <c r="I299" s="1"/>
      <c r="J299" s="3"/>
      <c r="K299" s="1"/>
      <c r="L299" s="1"/>
      <c r="M299" s="1"/>
      <c r="N299" s="1"/>
      <c r="O299" s="1"/>
      <c r="P299" s="1"/>
      <c r="Q299" s="3"/>
      <c r="R299" s="1"/>
      <c r="S299" s="1"/>
    </row>
    <row r="300" spans="1:19" x14ac:dyDescent="0.25">
      <c r="A300" s="1"/>
      <c r="B300" s="1"/>
      <c r="C300" s="1"/>
      <c r="D300" s="1"/>
      <c r="E300" s="1"/>
      <c r="F300" s="3"/>
      <c r="G300" s="8"/>
      <c r="H300" s="8"/>
      <c r="I300" s="8"/>
      <c r="J300" s="47"/>
      <c r="K300" s="8"/>
      <c r="L300" s="8"/>
      <c r="M300" s="8"/>
      <c r="N300" s="8"/>
      <c r="O300" s="8"/>
      <c r="P300" s="8"/>
      <c r="Q300" s="47"/>
      <c r="R300" s="8"/>
      <c r="S300" s="8"/>
    </row>
    <row r="301" spans="1:19" x14ac:dyDescent="0.25">
      <c r="A301" s="1"/>
      <c r="B301" s="1"/>
      <c r="C301" s="1"/>
      <c r="D301" s="1"/>
      <c r="E301" s="1"/>
      <c r="F301" s="3"/>
      <c r="G301" s="8"/>
      <c r="H301" s="8"/>
      <c r="I301" s="8"/>
      <c r="J301" s="47"/>
      <c r="K301" s="8"/>
      <c r="L301" s="8"/>
      <c r="M301" s="8"/>
      <c r="N301" s="8"/>
      <c r="O301" s="8"/>
      <c r="P301" s="8"/>
      <c r="Q301" s="47"/>
      <c r="R301" s="8"/>
      <c r="S301" s="8"/>
    </row>
    <row r="302" spans="1:19" x14ac:dyDescent="0.25">
      <c r="A302" s="1"/>
      <c r="B302" s="1"/>
      <c r="C302" s="1"/>
      <c r="D302" s="1"/>
      <c r="E302" s="1"/>
      <c r="F302" s="3"/>
      <c r="G302" s="8"/>
      <c r="H302" s="8"/>
      <c r="I302" s="8"/>
      <c r="J302" s="47"/>
      <c r="K302" s="8"/>
      <c r="L302" s="8"/>
      <c r="M302" s="8"/>
      <c r="N302" s="8"/>
      <c r="O302" s="8"/>
      <c r="P302" s="8"/>
      <c r="Q302" s="47"/>
      <c r="R302" s="8"/>
      <c r="S302" s="8"/>
    </row>
    <row r="303" spans="1:19" x14ac:dyDescent="0.25">
      <c r="A303" s="1"/>
      <c r="B303" s="1"/>
      <c r="C303" s="1"/>
      <c r="D303" s="1"/>
      <c r="E303" s="1"/>
      <c r="F303" s="3"/>
      <c r="G303" s="8"/>
      <c r="H303" s="8"/>
      <c r="I303" s="8"/>
      <c r="J303" s="47"/>
      <c r="K303" s="8"/>
      <c r="L303" s="8"/>
      <c r="M303" s="8"/>
      <c r="N303" s="8"/>
      <c r="O303" s="8"/>
      <c r="P303" s="8"/>
      <c r="Q303" s="47"/>
      <c r="R303" s="8"/>
      <c r="S303" s="8"/>
    </row>
    <row r="304" spans="1:19" x14ac:dyDescent="0.25">
      <c r="A304" s="1"/>
      <c r="B304" s="1"/>
      <c r="C304" s="1"/>
      <c r="D304" s="1"/>
      <c r="E304" s="1"/>
      <c r="F304" s="3"/>
      <c r="G304" s="8"/>
      <c r="H304" s="8"/>
      <c r="I304" s="8"/>
      <c r="J304" s="47"/>
      <c r="K304" s="8"/>
      <c r="L304" s="8"/>
      <c r="M304" s="8"/>
      <c r="N304" s="8"/>
      <c r="O304" s="8"/>
      <c r="P304" s="8"/>
      <c r="Q304" s="47"/>
      <c r="R304" s="8"/>
      <c r="S304" s="8"/>
    </row>
    <row r="305" spans="1:19" x14ac:dyDescent="0.25">
      <c r="A305" s="1"/>
      <c r="B305" s="1"/>
      <c r="C305" s="1"/>
      <c r="D305" s="1"/>
      <c r="E305" s="1"/>
      <c r="F305" s="3"/>
      <c r="G305" s="1"/>
      <c r="H305" s="1"/>
      <c r="I305" s="1"/>
      <c r="J305" s="3"/>
      <c r="K305" s="1"/>
      <c r="L305" s="1"/>
      <c r="M305" s="1"/>
      <c r="N305" s="1"/>
      <c r="O305" s="1"/>
      <c r="P305" s="1"/>
      <c r="Q305" s="3"/>
      <c r="R305" s="1"/>
      <c r="S305" s="1"/>
    </row>
    <row r="306" spans="1:19" x14ac:dyDescent="0.25">
      <c r="A306" s="1"/>
      <c r="B306" s="1"/>
      <c r="C306" s="1"/>
      <c r="D306" s="1"/>
      <c r="E306" s="1"/>
      <c r="F306" s="3"/>
      <c r="G306" s="8"/>
      <c r="H306" s="8"/>
      <c r="I306" s="8"/>
      <c r="J306" s="47"/>
      <c r="K306" s="8"/>
      <c r="L306" s="8"/>
      <c r="M306" s="8"/>
      <c r="N306" s="8"/>
      <c r="O306" s="8"/>
      <c r="P306" s="8"/>
      <c r="Q306" s="47"/>
      <c r="R306" s="8"/>
      <c r="S306" s="8"/>
    </row>
    <row r="307" spans="1:19" x14ac:dyDescent="0.25">
      <c r="A307" s="1"/>
      <c r="B307" s="1"/>
      <c r="C307" s="1"/>
      <c r="D307" s="1"/>
      <c r="E307" s="1"/>
      <c r="F307" s="3"/>
      <c r="G307" s="8"/>
      <c r="H307" s="8"/>
      <c r="I307" s="8"/>
      <c r="J307" s="47"/>
      <c r="K307" s="8"/>
      <c r="L307" s="8"/>
      <c r="M307" s="8"/>
      <c r="N307" s="8"/>
      <c r="O307" s="8"/>
      <c r="P307" s="8"/>
      <c r="Q307" s="47"/>
      <c r="R307" s="8"/>
      <c r="S307" s="8"/>
    </row>
    <row r="308" spans="1:19" x14ac:dyDescent="0.25">
      <c r="A308" s="1"/>
      <c r="B308" s="1"/>
      <c r="C308" s="1"/>
      <c r="D308" s="1"/>
      <c r="E308" s="1"/>
      <c r="F308" s="3"/>
      <c r="G308" s="8"/>
      <c r="H308" s="8"/>
      <c r="I308" s="8"/>
      <c r="J308" s="47"/>
      <c r="K308" s="8"/>
      <c r="L308" s="8"/>
      <c r="M308" s="8"/>
      <c r="N308" s="8"/>
      <c r="O308" s="8"/>
      <c r="P308" s="8"/>
      <c r="Q308" s="47"/>
      <c r="R308" s="8"/>
      <c r="S308" s="8"/>
    </row>
    <row r="309" spans="1:19" x14ac:dyDescent="0.25">
      <c r="A309" s="1"/>
      <c r="B309" s="1"/>
      <c r="C309" s="1"/>
      <c r="D309" s="1"/>
      <c r="E309" s="1"/>
      <c r="F309" s="3"/>
      <c r="G309" s="8"/>
      <c r="H309" s="8"/>
      <c r="I309" s="8"/>
      <c r="J309" s="47"/>
      <c r="K309" s="8"/>
      <c r="L309" s="8"/>
      <c r="M309" s="8"/>
      <c r="N309" s="8"/>
      <c r="O309" s="8"/>
      <c r="P309" s="8"/>
      <c r="Q309" s="47"/>
      <c r="R309" s="8"/>
      <c r="S309" s="8"/>
    </row>
    <row r="310" spans="1:19" x14ac:dyDescent="0.25">
      <c r="A310" s="1"/>
      <c r="B310" s="1"/>
      <c r="C310" s="1"/>
      <c r="D310" s="1"/>
      <c r="E310" s="1"/>
      <c r="F310" s="3"/>
      <c r="G310" s="8"/>
      <c r="H310" s="8"/>
      <c r="I310" s="8"/>
      <c r="J310" s="47"/>
      <c r="K310" s="8"/>
      <c r="L310" s="8"/>
      <c r="M310" s="8"/>
      <c r="N310" s="8"/>
      <c r="O310" s="8"/>
      <c r="P310" s="8"/>
      <c r="Q310" s="47"/>
      <c r="R310" s="8"/>
      <c r="S310" s="8"/>
    </row>
    <row r="311" spans="1:19" x14ac:dyDescent="0.25">
      <c r="A311" s="1"/>
      <c r="B311" s="1"/>
      <c r="C311" s="1"/>
      <c r="D311" s="1"/>
      <c r="E311" s="1"/>
      <c r="F311" s="3"/>
      <c r="G311" s="1"/>
      <c r="H311" s="1"/>
      <c r="I311" s="1"/>
      <c r="J311" s="3"/>
      <c r="K311" s="1"/>
      <c r="L311" s="1"/>
      <c r="M311" s="1"/>
      <c r="N311" s="1"/>
      <c r="O311" s="1"/>
      <c r="P311" s="1"/>
      <c r="Q311" s="3"/>
      <c r="R311" s="1"/>
      <c r="S311" s="1"/>
    </row>
    <row r="312" spans="1:19" x14ac:dyDescent="0.25">
      <c r="A312" s="1"/>
      <c r="B312" s="1"/>
      <c r="C312" s="1"/>
      <c r="D312" s="1"/>
      <c r="E312" s="1"/>
      <c r="F312" s="3"/>
      <c r="G312" s="8"/>
      <c r="H312" s="8"/>
      <c r="I312" s="8"/>
      <c r="J312" s="47"/>
      <c r="K312" s="8"/>
      <c r="L312" s="8"/>
      <c r="M312" s="8"/>
      <c r="N312" s="8"/>
      <c r="O312" s="8"/>
      <c r="P312" s="8"/>
      <c r="Q312" s="47"/>
      <c r="R312" s="8"/>
      <c r="S312" s="8"/>
    </row>
    <row r="313" spans="1:19" x14ac:dyDescent="0.25">
      <c r="A313" s="1"/>
      <c r="B313" s="1"/>
      <c r="C313" s="1"/>
      <c r="D313" s="1"/>
      <c r="E313" s="1"/>
      <c r="F313" s="3"/>
      <c r="G313" s="8"/>
      <c r="H313" s="8"/>
      <c r="I313" s="8"/>
      <c r="J313" s="47"/>
      <c r="K313" s="8"/>
      <c r="L313" s="8"/>
      <c r="M313" s="8"/>
      <c r="N313" s="8"/>
      <c r="O313" s="8"/>
      <c r="P313" s="8"/>
      <c r="Q313" s="47"/>
      <c r="R313" s="8"/>
      <c r="S313" s="8"/>
    </row>
    <row r="314" spans="1:19" x14ac:dyDescent="0.25">
      <c r="A314" s="1"/>
      <c r="B314" s="1"/>
      <c r="C314" s="1"/>
      <c r="D314" s="1"/>
      <c r="E314" s="1"/>
      <c r="F314" s="3"/>
      <c r="G314" s="8"/>
      <c r="H314" s="8"/>
      <c r="I314" s="8"/>
      <c r="J314" s="47"/>
      <c r="K314" s="8"/>
      <c r="L314" s="8"/>
      <c r="M314" s="8"/>
      <c r="N314" s="8"/>
      <c r="O314" s="8"/>
      <c r="P314" s="8"/>
      <c r="Q314" s="47"/>
      <c r="R314" s="8"/>
      <c r="S314" s="8"/>
    </row>
    <row r="315" spans="1:19" x14ac:dyDescent="0.25">
      <c r="A315" s="1"/>
      <c r="B315" s="1"/>
      <c r="C315" s="1"/>
      <c r="D315" s="1"/>
      <c r="E315" s="1"/>
      <c r="F315" s="3"/>
      <c r="G315" s="8"/>
      <c r="H315" s="8"/>
      <c r="I315" s="8"/>
      <c r="J315" s="47"/>
      <c r="K315" s="8"/>
      <c r="L315" s="8"/>
      <c r="M315" s="8"/>
      <c r="N315" s="8"/>
      <c r="O315" s="8"/>
      <c r="P315" s="8"/>
      <c r="Q315" s="47"/>
      <c r="R315" s="8"/>
      <c r="S315" s="8"/>
    </row>
    <row r="316" spans="1:19" x14ac:dyDescent="0.25">
      <c r="A316" s="1"/>
      <c r="B316" s="1"/>
      <c r="C316" s="1"/>
      <c r="D316" s="1"/>
      <c r="E316" s="1"/>
      <c r="F316" s="3"/>
      <c r="G316" s="8"/>
      <c r="H316" s="8"/>
      <c r="I316" s="8"/>
      <c r="J316" s="47"/>
      <c r="K316" s="8"/>
      <c r="L316" s="8"/>
      <c r="M316" s="8"/>
      <c r="N316" s="8"/>
      <c r="O316" s="8"/>
      <c r="P316" s="8"/>
      <c r="Q316" s="47"/>
      <c r="R316" s="8"/>
      <c r="S316" s="8"/>
    </row>
    <row r="317" spans="1:19" x14ac:dyDescent="0.25">
      <c r="A317" s="1"/>
      <c r="B317" s="1"/>
      <c r="C317" s="1"/>
      <c r="D317" s="1"/>
      <c r="E317" s="1"/>
      <c r="F317" s="3"/>
      <c r="G317" s="1"/>
      <c r="H317" s="1"/>
      <c r="I317" s="1"/>
      <c r="J317" s="3"/>
      <c r="K317" s="1"/>
      <c r="L317" s="1"/>
      <c r="M317" s="1"/>
      <c r="N317" s="1"/>
      <c r="O317" s="1"/>
      <c r="P317" s="1"/>
      <c r="Q317" s="3"/>
      <c r="R317" s="1"/>
      <c r="S317" s="1"/>
    </row>
    <row r="318" spans="1:19" x14ac:dyDescent="0.25">
      <c r="A318" s="1"/>
      <c r="B318" s="1"/>
      <c r="C318" s="1"/>
      <c r="D318" s="1"/>
      <c r="E318" s="1"/>
      <c r="F318" s="3"/>
      <c r="G318" s="8"/>
      <c r="H318" s="8"/>
      <c r="I318" s="8"/>
      <c r="J318" s="47"/>
      <c r="K318" s="8"/>
      <c r="L318" s="8"/>
      <c r="M318" s="8"/>
      <c r="N318" s="8"/>
      <c r="O318" s="8"/>
      <c r="P318" s="8"/>
      <c r="Q318" s="47"/>
      <c r="R318" s="8"/>
      <c r="S318" s="8"/>
    </row>
    <row r="319" spans="1:19" x14ac:dyDescent="0.25">
      <c r="A319" s="1"/>
      <c r="B319" s="1"/>
      <c r="C319" s="1"/>
      <c r="D319" s="1"/>
      <c r="E319" s="1"/>
      <c r="F319" s="3"/>
      <c r="G319" s="8"/>
      <c r="H319" s="8"/>
      <c r="I319" s="8"/>
      <c r="J319" s="47"/>
      <c r="K319" s="8"/>
      <c r="L319" s="8"/>
      <c r="M319" s="8"/>
      <c r="N319" s="8"/>
      <c r="O319" s="8"/>
      <c r="P319" s="8"/>
      <c r="Q319" s="47"/>
      <c r="R319" s="8"/>
      <c r="S319" s="8"/>
    </row>
    <row r="320" spans="1:19" x14ac:dyDescent="0.25">
      <c r="A320" s="1"/>
      <c r="B320" s="1"/>
      <c r="C320" s="1"/>
      <c r="D320" s="1"/>
      <c r="E320" s="1"/>
      <c r="F320" s="3"/>
      <c r="G320" s="8"/>
      <c r="H320" s="8"/>
      <c r="I320" s="8"/>
      <c r="J320" s="47"/>
      <c r="K320" s="8"/>
      <c r="L320" s="8"/>
      <c r="M320" s="8"/>
      <c r="N320" s="8"/>
      <c r="O320" s="8"/>
      <c r="P320" s="8"/>
      <c r="Q320" s="47"/>
      <c r="R320" s="8"/>
      <c r="S320" s="8"/>
    </row>
    <row r="321" spans="1:19" x14ac:dyDescent="0.25">
      <c r="A321" s="1"/>
      <c r="B321" s="1"/>
      <c r="C321" s="1"/>
      <c r="D321" s="1"/>
      <c r="E321" s="1"/>
      <c r="F321" s="3"/>
      <c r="G321" s="8"/>
      <c r="H321" s="8"/>
      <c r="I321" s="8"/>
      <c r="J321" s="47"/>
      <c r="K321" s="8"/>
      <c r="L321" s="8"/>
      <c r="M321" s="8"/>
      <c r="N321" s="8"/>
      <c r="O321" s="8"/>
      <c r="P321" s="8"/>
      <c r="Q321" s="47"/>
      <c r="R321" s="8"/>
      <c r="S321" s="8"/>
    </row>
    <row r="322" spans="1:19" x14ac:dyDescent="0.25">
      <c r="A322" s="1"/>
      <c r="B322" s="1"/>
      <c r="C322" s="1"/>
      <c r="D322" s="1"/>
      <c r="E322" s="1"/>
      <c r="F322" s="3"/>
      <c r="G322" s="8"/>
      <c r="H322" s="8"/>
      <c r="I322" s="8"/>
      <c r="J322" s="47"/>
      <c r="K322" s="8"/>
      <c r="L322" s="8"/>
      <c r="M322" s="8"/>
      <c r="N322" s="8"/>
      <c r="O322" s="8"/>
      <c r="P322" s="8"/>
      <c r="Q322" s="47"/>
      <c r="R322" s="8"/>
      <c r="S322" s="8"/>
    </row>
    <row r="323" spans="1:19" x14ac:dyDescent="0.25">
      <c r="A323" s="1"/>
      <c r="B323" s="1"/>
      <c r="C323" s="1"/>
      <c r="D323" s="1"/>
      <c r="E323" s="1"/>
      <c r="F323" s="3"/>
      <c r="G323" s="1"/>
      <c r="H323" s="1"/>
      <c r="I323" s="1"/>
      <c r="J323" s="3"/>
      <c r="K323" s="1"/>
      <c r="L323" s="1"/>
      <c r="M323" s="1"/>
      <c r="N323" s="1"/>
      <c r="O323" s="1"/>
      <c r="P323" s="1"/>
      <c r="Q323" s="3"/>
      <c r="R323" s="1"/>
      <c r="S323" s="1"/>
    </row>
    <row r="324" spans="1:19" x14ac:dyDescent="0.25">
      <c r="A324" s="1"/>
      <c r="B324" s="1"/>
      <c r="C324" s="1"/>
      <c r="D324" s="1"/>
      <c r="E324" s="1"/>
      <c r="F324" s="3"/>
      <c r="G324" s="8"/>
      <c r="H324" s="8"/>
      <c r="I324" s="8"/>
      <c r="J324" s="47"/>
      <c r="K324" s="8"/>
      <c r="L324" s="8"/>
      <c r="M324" s="8"/>
      <c r="N324" s="8"/>
      <c r="O324" s="8"/>
      <c r="P324" s="8"/>
      <c r="Q324" s="47"/>
      <c r="R324" s="8"/>
      <c r="S324" s="8"/>
    </row>
    <row r="325" spans="1:19" x14ac:dyDescent="0.25">
      <c r="A325" s="1"/>
      <c r="B325" s="1"/>
      <c r="C325" s="1"/>
      <c r="D325" s="1"/>
      <c r="E325" s="1"/>
      <c r="F325" s="3"/>
      <c r="G325" s="8"/>
      <c r="H325" s="8"/>
      <c r="I325" s="8"/>
      <c r="J325" s="47"/>
      <c r="K325" s="8"/>
      <c r="L325" s="8"/>
      <c r="M325" s="8"/>
      <c r="N325" s="8"/>
      <c r="O325" s="8"/>
      <c r="P325" s="8"/>
      <c r="Q325" s="47"/>
      <c r="R325" s="8"/>
      <c r="S325" s="8"/>
    </row>
    <row r="326" spans="1:19" x14ac:dyDescent="0.25">
      <c r="A326" s="1"/>
      <c r="B326" s="1"/>
      <c r="C326" s="1"/>
      <c r="D326" s="1"/>
      <c r="E326" s="1"/>
      <c r="F326" s="3"/>
      <c r="G326" s="8"/>
      <c r="H326" s="8"/>
      <c r="I326" s="8"/>
      <c r="J326" s="47"/>
      <c r="K326" s="8"/>
      <c r="L326" s="8"/>
      <c r="M326" s="8"/>
      <c r="N326" s="8"/>
      <c r="O326" s="8"/>
      <c r="P326" s="8"/>
      <c r="Q326" s="47"/>
      <c r="R326" s="8"/>
      <c r="S326" s="8"/>
    </row>
    <row r="327" spans="1:19" x14ac:dyDescent="0.25">
      <c r="A327" s="1"/>
      <c r="B327" s="1"/>
      <c r="C327" s="1"/>
      <c r="D327" s="1"/>
      <c r="E327" s="1"/>
      <c r="F327" s="3"/>
      <c r="G327" s="8"/>
      <c r="H327" s="8"/>
      <c r="I327" s="8"/>
      <c r="J327" s="47"/>
      <c r="K327" s="8"/>
      <c r="L327" s="8"/>
      <c r="M327" s="8"/>
      <c r="N327" s="8"/>
      <c r="O327" s="8"/>
      <c r="P327" s="8"/>
      <c r="Q327" s="47"/>
      <c r="R327" s="8"/>
      <c r="S327" s="8"/>
    </row>
    <row r="328" spans="1:19" x14ac:dyDescent="0.25">
      <c r="A328" s="1"/>
      <c r="B328" s="1"/>
      <c r="C328" s="1"/>
      <c r="D328" s="1"/>
      <c r="E328" s="1"/>
      <c r="F328" s="3"/>
      <c r="G328" s="8"/>
      <c r="H328" s="8"/>
      <c r="I328" s="8"/>
      <c r="J328" s="47"/>
      <c r="K328" s="8"/>
      <c r="L328" s="8"/>
      <c r="M328" s="8"/>
      <c r="N328" s="8"/>
      <c r="O328" s="8"/>
      <c r="P328" s="8"/>
      <c r="Q328" s="47"/>
      <c r="R328" s="8"/>
      <c r="S328" s="8"/>
    </row>
    <row r="329" spans="1:19" x14ac:dyDescent="0.25">
      <c r="A329" s="1"/>
      <c r="B329" s="1"/>
      <c r="C329" s="1"/>
      <c r="D329" s="1"/>
      <c r="E329" s="1"/>
      <c r="F329" s="3"/>
      <c r="G329" s="1"/>
      <c r="H329" s="1"/>
      <c r="I329" s="1"/>
      <c r="J329" s="3"/>
      <c r="K329" s="1"/>
      <c r="L329" s="1"/>
      <c r="M329" s="1"/>
      <c r="N329" s="1"/>
      <c r="O329" s="1"/>
      <c r="P329" s="1"/>
      <c r="Q329" s="3"/>
      <c r="R329" s="1"/>
      <c r="S329" s="1"/>
    </row>
    <row r="330" spans="1:19" x14ac:dyDescent="0.25">
      <c r="A330" s="1"/>
      <c r="B330" s="1"/>
      <c r="C330" s="1"/>
      <c r="D330" s="1"/>
      <c r="E330" s="1"/>
      <c r="F330" s="3"/>
      <c r="G330" s="8"/>
      <c r="H330" s="8"/>
      <c r="I330" s="8"/>
      <c r="J330" s="47"/>
      <c r="K330" s="8"/>
      <c r="L330" s="8"/>
      <c r="M330" s="8"/>
      <c r="N330" s="8"/>
      <c r="O330" s="8"/>
      <c r="P330" s="8"/>
      <c r="Q330" s="47"/>
      <c r="R330" s="8"/>
      <c r="S330" s="8"/>
    </row>
    <row r="331" spans="1:19" x14ac:dyDescent="0.25">
      <c r="A331" s="1"/>
      <c r="B331" s="1"/>
      <c r="C331" s="1"/>
      <c r="D331" s="1"/>
      <c r="E331" s="1"/>
      <c r="F331" s="3"/>
      <c r="G331" s="8"/>
      <c r="H331" s="8"/>
      <c r="I331" s="8"/>
      <c r="J331" s="47"/>
      <c r="K331" s="8"/>
      <c r="L331" s="8"/>
      <c r="M331" s="8"/>
      <c r="N331" s="8"/>
      <c r="O331" s="8"/>
      <c r="P331" s="8"/>
      <c r="Q331" s="47"/>
      <c r="R331" s="8"/>
      <c r="S331" s="8"/>
    </row>
    <row r="332" spans="1:19" x14ac:dyDescent="0.25">
      <c r="A332" s="1"/>
      <c r="B332" s="1"/>
      <c r="C332" s="1"/>
      <c r="D332" s="1"/>
      <c r="E332" s="1"/>
      <c r="F332" s="3"/>
      <c r="G332" s="8"/>
      <c r="H332" s="8"/>
      <c r="I332" s="8"/>
      <c r="J332" s="47"/>
      <c r="K332" s="8"/>
      <c r="L332" s="8"/>
      <c r="M332" s="8"/>
      <c r="N332" s="8"/>
      <c r="O332" s="8"/>
      <c r="P332" s="8"/>
      <c r="Q332" s="47"/>
      <c r="R332" s="8"/>
      <c r="S332" s="8"/>
    </row>
    <row r="333" spans="1:19" x14ac:dyDescent="0.25">
      <c r="A333" s="1"/>
      <c r="B333" s="1"/>
      <c r="C333" s="1"/>
      <c r="D333" s="1"/>
      <c r="E333" s="1"/>
      <c r="F333" s="3"/>
      <c r="G333" s="8"/>
      <c r="H333" s="8"/>
      <c r="I333" s="8"/>
      <c r="J333" s="47"/>
      <c r="K333" s="8"/>
      <c r="L333" s="8"/>
      <c r="M333" s="8"/>
      <c r="N333" s="8"/>
      <c r="O333" s="8"/>
      <c r="P333" s="8"/>
      <c r="Q333" s="47"/>
      <c r="R333" s="8"/>
      <c r="S333" s="8"/>
    </row>
    <row r="334" spans="1:19" x14ac:dyDescent="0.25">
      <c r="A334" s="1"/>
      <c r="B334" s="1"/>
      <c r="C334" s="1"/>
      <c r="D334" s="1"/>
      <c r="E334" s="1"/>
      <c r="F334" s="3"/>
      <c r="G334" s="8"/>
      <c r="H334" s="8"/>
      <c r="I334" s="8"/>
      <c r="J334" s="47"/>
      <c r="K334" s="8"/>
      <c r="L334" s="8"/>
      <c r="M334" s="8"/>
      <c r="N334" s="8"/>
      <c r="O334" s="8"/>
      <c r="P334" s="8"/>
      <c r="Q334" s="47"/>
      <c r="R334" s="8"/>
      <c r="S334" s="8"/>
    </row>
    <row r="335" spans="1:19" x14ac:dyDescent="0.25">
      <c r="A335" s="1"/>
      <c r="B335" s="1"/>
      <c r="C335" s="1"/>
      <c r="D335" s="1"/>
      <c r="E335" s="1"/>
      <c r="F335" s="3"/>
      <c r="G335" s="1"/>
      <c r="H335" s="1"/>
      <c r="I335" s="1"/>
      <c r="J335" s="3"/>
      <c r="K335" s="1"/>
      <c r="L335" s="1"/>
      <c r="M335" s="1"/>
      <c r="N335" s="1"/>
      <c r="O335" s="1"/>
      <c r="P335" s="1"/>
      <c r="Q335" s="3"/>
      <c r="R335" s="1"/>
      <c r="S335" s="1"/>
    </row>
    <row r="336" spans="1:19" x14ac:dyDescent="0.25">
      <c r="A336" s="1"/>
      <c r="B336" s="1"/>
      <c r="C336" s="1"/>
      <c r="D336" s="1"/>
      <c r="E336" s="1"/>
      <c r="F336" s="3"/>
      <c r="G336" s="8"/>
      <c r="H336" s="8"/>
      <c r="I336" s="8"/>
      <c r="J336" s="47"/>
      <c r="K336" s="8"/>
      <c r="L336" s="8"/>
      <c r="M336" s="8"/>
      <c r="N336" s="8"/>
      <c r="O336" s="8"/>
      <c r="P336" s="8"/>
      <c r="Q336" s="47"/>
      <c r="R336" s="8"/>
      <c r="S336" s="8"/>
    </row>
    <row r="337" spans="1:19" x14ac:dyDescent="0.25">
      <c r="A337" s="1"/>
      <c r="B337" s="1"/>
      <c r="C337" s="1"/>
      <c r="D337" s="1"/>
      <c r="E337" s="1"/>
      <c r="F337" s="3"/>
      <c r="G337" s="8"/>
      <c r="H337" s="8"/>
      <c r="I337" s="8"/>
      <c r="J337" s="47"/>
      <c r="K337" s="8"/>
      <c r="L337" s="8"/>
      <c r="M337" s="8"/>
      <c r="N337" s="8"/>
      <c r="O337" s="8"/>
      <c r="P337" s="8"/>
      <c r="Q337" s="47"/>
      <c r="R337" s="8"/>
      <c r="S337" s="8"/>
    </row>
    <row r="338" spans="1:19" x14ac:dyDescent="0.25">
      <c r="A338" s="1"/>
      <c r="B338" s="1"/>
      <c r="C338" s="1"/>
      <c r="D338" s="1"/>
      <c r="E338" s="1"/>
      <c r="F338" s="3"/>
      <c r="G338" s="8"/>
      <c r="H338" s="8"/>
      <c r="I338" s="8"/>
      <c r="J338" s="47"/>
      <c r="K338" s="8"/>
      <c r="L338" s="8"/>
      <c r="M338" s="8"/>
      <c r="N338" s="8"/>
      <c r="O338" s="8"/>
      <c r="P338" s="8"/>
      <c r="Q338" s="47"/>
      <c r="R338" s="8"/>
      <c r="S338" s="8"/>
    </row>
    <row r="339" spans="1:19" x14ac:dyDescent="0.25">
      <c r="A339" s="1"/>
      <c r="B339" s="1"/>
      <c r="C339" s="1"/>
      <c r="D339" s="1"/>
      <c r="E339" s="1"/>
      <c r="F339" s="3"/>
      <c r="G339" s="8"/>
      <c r="H339" s="8"/>
      <c r="I339" s="8"/>
      <c r="J339" s="47"/>
      <c r="K339" s="8"/>
      <c r="L339" s="8"/>
      <c r="M339" s="8"/>
      <c r="N339" s="8"/>
      <c r="O339" s="8"/>
      <c r="P339" s="8"/>
      <c r="Q339" s="47"/>
      <c r="R339" s="8"/>
      <c r="S339" s="8"/>
    </row>
    <row r="340" spans="1:19" x14ac:dyDescent="0.25">
      <c r="A340" s="1"/>
      <c r="B340" s="1"/>
      <c r="C340" s="1"/>
      <c r="D340" s="1"/>
      <c r="E340" s="1"/>
      <c r="F340" s="3"/>
      <c r="G340" s="8"/>
      <c r="H340" s="8"/>
      <c r="I340" s="8"/>
      <c r="J340" s="47"/>
      <c r="K340" s="8"/>
      <c r="L340" s="8"/>
      <c r="M340" s="8"/>
      <c r="N340" s="8"/>
      <c r="O340" s="8"/>
      <c r="P340" s="8"/>
      <c r="Q340" s="47"/>
      <c r="R340" s="8"/>
      <c r="S340" s="8"/>
    </row>
    <row r="341" spans="1:19" x14ac:dyDescent="0.25">
      <c r="A341" s="1"/>
      <c r="B341" s="1"/>
      <c r="C341" s="1"/>
      <c r="D341" s="1"/>
      <c r="E341" s="1"/>
      <c r="F341" s="3"/>
      <c r="G341" s="1"/>
      <c r="H341" s="1"/>
      <c r="I341" s="1"/>
      <c r="J341" s="3"/>
      <c r="K341" s="1"/>
      <c r="L341" s="1"/>
      <c r="M341" s="1"/>
      <c r="N341" s="1"/>
      <c r="O341" s="1"/>
      <c r="P341" s="1"/>
      <c r="Q341" s="3"/>
      <c r="R341" s="1"/>
      <c r="S341" s="1"/>
    </row>
    <row r="342" spans="1:19" x14ac:dyDescent="0.25">
      <c r="A342" s="1"/>
      <c r="B342" s="1"/>
      <c r="C342" s="1"/>
      <c r="D342" s="1"/>
      <c r="E342" s="1"/>
      <c r="F342" s="3"/>
      <c r="G342" s="8"/>
      <c r="H342" s="8"/>
      <c r="I342" s="8"/>
      <c r="J342" s="47"/>
      <c r="K342" s="8"/>
      <c r="L342" s="8"/>
      <c r="M342" s="8"/>
      <c r="N342" s="8"/>
      <c r="O342" s="8"/>
      <c r="P342" s="8"/>
      <c r="Q342" s="47"/>
      <c r="R342" s="8"/>
      <c r="S342" s="8"/>
    </row>
    <row r="343" spans="1:19" x14ac:dyDescent="0.25">
      <c r="A343" s="1"/>
      <c r="B343" s="1"/>
      <c r="C343" s="1"/>
      <c r="D343" s="1"/>
      <c r="E343" s="1"/>
      <c r="F343" s="3"/>
      <c r="G343" s="8"/>
      <c r="H343" s="8"/>
      <c r="I343" s="8"/>
      <c r="J343" s="47"/>
      <c r="K343" s="8"/>
      <c r="L343" s="8"/>
      <c r="M343" s="8"/>
      <c r="N343" s="8"/>
      <c r="O343" s="8"/>
      <c r="P343" s="8"/>
      <c r="Q343" s="47"/>
      <c r="R343" s="8"/>
      <c r="S343" s="8"/>
    </row>
    <row r="344" spans="1:19" x14ac:dyDescent="0.25">
      <c r="A344" s="1"/>
      <c r="B344" s="1"/>
      <c r="C344" s="1"/>
      <c r="D344" s="1"/>
      <c r="E344" s="1"/>
      <c r="F344" s="3"/>
      <c r="G344" s="8"/>
      <c r="H344" s="8"/>
      <c r="I344" s="8"/>
      <c r="J344" s="47"/>
      <c r="K344" s="8"/>
      <c r="L344" s="8"/>
      <c r="M344" s="8"/>
      <c r="N344" s="8"/>
      <c r="O344" s="8"/>
      <c r="P344" s="8"/>
      <c r="Q344" s="47"/>
      <c r="R344" s="8"/>
      <c r="S344" s="8"/>
    </row>
    <row r="345" spans="1:19" x14ac:dyDescent="0.25">
      <c r="A345" s="1"/>
      <c r="B345" s="1"/>
      <c r="C345" s="1"/>
      <c r="D345" s="1"/>
      <c r="E345" s="1"/>
      <c r="F345" s="3"/>
      <c r="G345" s="8"/>
      <c r="H345" s="8"/>
      <c r="I345" s="8"/>
      <c r="J345" s="47"/>
      <c r="K345" s="8"/>
      <c r="L345" s="8"/>
      <c r="M345" s="8"/>
      <c r="N345" s="8"/>
      <c r="O345" s="8"/>
      <c r="P345" s="8"/>
      <c r="Q345" s="47"/>
      <c r="R345" s="8"/>
      <c r="S345" s="8"/>
    </row>
    <row r="346" spans="1:19" x14ac:dyDescent="0.25">
      <c r="A346" s="1"/>
      <c r="B346" s="1"/>
      <c r="C346" s="1"/>
      <c r="D346" s="1"/>
      <c r="E346" s="1"/>
      <c r="F346" s="3"/>
      <c r="G346" s="8"/>
      <c r="H346" s="8"/>
      <c r="I346" s="8"/>
      <c r="J346" s="47"/>
      <c r="K346" s="8"/>
      <c r="L346" s="8"/>
      <c r="M346" s="8"/>
      <c r="N346" s="8"/>
      <c r="O346" s="8"/>
      <c r="P346" s="8"/>
      <c r="Q346" s="47"/>
      <c r="R346" s="8"/>
      <c r="S346" s="8"/>
    </row>
    <row r="347" spans="1:19" x14ac:dyDescent="0.25">
      <c r="A347" s="1"/>
      <c r="B347" s="1"/>
      <c r="C347" s="1"/>
      <c r="D347" s="1"/>
      <c r="E347" s="1"/>
      <c r="F347" s="3"/>
      <c r="G347" s="1"/>
      <c r="H347" s="1"/>
      <c r="I347" s="1"/>
      <c r="J347" s="3"/>
      <c r="K347" s="1"/>
      <c r="L347" s="1"/>
      <c r="M347" s="1"/>
      <c r="N347" s="1"/>
      <c r="O347" s="1"/>
      <c r="P347" s="1"/>
      <c r="Q347" s="3"/>
      <c r="R347" s="1"/>
      <c r="S347" s="1"/>
    </row>
    <row r="348" spans="1:19" x14ac:dyDescent="0.25">
      <c r="A348" s="1"/>
      <c r="B348" s="1"/>
      <c r="C348" s="1"/>
      <c r="D348" s="1"/>
      <c r="E348" s="1"/>
      <c r="F348" s="3"/>
      <c r="G348" s="8"/>
      <c r="H348" s="8"/>
      <c r="I348" s="8"/>
      <c r="J348" s="47"/>
      <c r="K348" s="8"/>
      <c r="L348" s="8"/>
      <c r="M348" s="8"/>
      <c r="N348" s="8"/>
      <c r="O348" s="8"/>
      <c r="P348" s="8"/>
      <c r="Q348" s="47"/>
      <c r="R348" s="8"/>
      <c r="S348" s="8"/>
    </row>
    <row r="349" spans="1:19" x14ac:dyDescent="0.25">
      <c r="A349" s="1"/>
      <c r="B349" s="1"/>
      <c r="C349" s="1"/>
      <c r="D349" s="1"/>
      <c r="E349" s="1"/>
      <c r="F349" s="3"/>
      <c r="G349" s="8"/>
      <c r="H349" s="8"/>
      <c r="I349" s="8"/>
      <c r="J349" s="47"/>
      <c r="K349" s="8"/>
      <c r="L349" s="8"/>
      <c r="M349" s="8"/>
      <c r="N349" s="8"/>
      <c r="O349" s="8"/>
      <c r="P349" s="8"/>
      <c r="Q349" s="47"/>
      <c r="R349" s="8"/>
      <c r="S349" s="8"/>
    </row>
    <row r="350" spans="1:19" x14ac:dyDescent="0.25">
      <c r="A350" s="1"/>
      <c r="B350" s="1"/>
      <c r="C350" s="1"/>
      <c r="D350" s="1"/>
      <c r="E350" s="1"/>
      <c r="F350" s="3"/>
      <c r="G350" s="8"/>
      <c r="H350" s="8"/>
      <c r="I350" s="8"/>
      <c r="J350" s="47"/>
      <c r="K350" s="8"/>
      <c r="L350" s="8"/>
      <c r="M350" s="8"/>
      <c r="N350" s="8"/>
      <c r="O350" s="8"/>
      <c r="P350" s="8"/>
      <c r="Q350" s="47"/>
      <c r="R350" s="8"/>
      <c r="S350" s="8"/>
    </row>
    <row r="351" spans="1:19" x14ac:dyDescent="0.25">
      <c r="A351" s="1"/>
      <c r="B351" s="1"/>
      <c r="C351" s="1"/>
      <c r="D351" s="1"/>
      <c r="E351" s="1"/>
      <c r="F351" s="3"/>
      <c r="G351" s="8"/>
      <c r="H351" s="8"/>
      <c r="I351" s="8"/>
      <c r="J351" s="47"/>
      <c r="K351" s="8"/>
      <c r="L351" s="8"/>
      <c r="M351" s="8"/>
      <c r="N351" s="8"/>
      <c r="O351" s="8"/>
      <c r="P351" s="8"/>
      <c r="Q351" s="47"/>
      <c r="R351" s="8"/>
      <c r="S351" s="8"/>
    </row>
    <row r="352" spans="1:19" x14ac:dyDescent="0.25">
      <c r="A352" s="1"/>
      <c r="B352" s="1"/>
      <c r="C352" s="1"/>
      <c r="D352" s="1"/>
      <c r="E352" s="1"/>
      <c r="F352" s="3"/>
      <c r="G352" s="8"/>
      <c r="H352" s="8"/>
      <c r="I352" s="8"/>
      <c r="J352" s="47"/>
      <c r="K352" s="8"/>
      <c r="L352" s="8"/>
      <c r="M352" s="8"/>
      <c r="N352" s="8"/>
      <c r="O352" s="8"/>
      <c r="P352" s="8"/>
      <c r="Q352" s="47"/>
      <c r="R352" s="8"/>
      <c r="S352" s="8"/>
    </row>
    <row r="353" spans="1:19" x14ac:dyDescent="0.25">
      <c r="A353" s="1"/>
      <c r="B353" s="1"/>
      <c r="C353" s="1"/>
      <c r="D353" s="1"/>
      <c r="E353" s="1"/>
      <c r="F353" s="3"/>
      <c r="G353" s="1"/>
      <c r="H353" s="1"/>
      <c r="I353" s="1"/>
      <c r="J353" s="3"/>
      <c r="K353" s="1"/>
      <c r="L353" s="1"/>
      <c r="M353" s="1"/>
      <c r="N353" s="1"/>
      <c r="O353" s="1"/>
      <c r="P353" s="1"/>
      <c r="Q353" s="3"/>
      <c r="R353" s="1"/>
      <c r="S353" s="1"/>
    </row>
    <row r="354" spans="1:19" x14ac:dyDescent="0.25">
      <c r="A354" s="1"/>
      <c r="B354" s="1"/>
      <c r="C354" s="1"/>
      <c r="D354" s="1"/>
      <c r="E354" s="1"/>
      <c r="F354" s="3"/>
      <c r="G354" s="8"/>
      <c r="H354" s="8"/>
      <c r="I354" s="8"/>
      <c r="J354" s="47"/>
      <c r="K354" s="8"/>
      <c r="L354" s="8"/>
      <c r="M354" s="8"/>
      <c r="N354" s="8"/>
      <c r="O354" s="8"/>
      <c r="P354" s="8"/>
      <c r="Q354" s="47"/>
      <c r="R354" s="8"/>
      <c r="S354" s="8"/>
    </row>
    <row r="355" spans="1:19" x14ac:dyDescent="0.25">
      <c r="A355" s="1"/>
      <c r="B355" s="1"/>
      <c r="C355" s="1"/>
      <c r="D355" s="1"/>
      <c r="E355" s="1"/>
      <c r="F355" s="3"/>
      <c r="G355" s="8"/>
      <c r="H355" s="8"/>
      <c r="I355" s="8"/>
      <c r="J355" s="47"/>
      <c r="K355" s="8"/>
      <c r="L355" s="8"/>
      <c r="M355" s="8"/>
      <c r="N355" s="8"/>
      <c r="O355" s="8"/>
      <c r="P355" s="8"/>
      <c r="Q355" s="47"/>
      <c r="R355" s="8"/>
      <c r="S355" s="8"/>
    </row>
    <row r="356" spans="1:19" x14ac:dyDescent="0.25">
      <c r="A356" s="1"/>
      <c r="B356" s="1"/>
      <c r="C356" s="1"/>
      <c r="D356" s="1"/>
      <c r="E356" s="1"/>
      <c r="F356" s="3"/>
      <c r="G356" s="8"/>
      <c r="H356" s="8"/>
      <c r="I356" s="8"/>
      <c r="J356" s="47"/>
      <c r="K356" s="8"/>
      <c r="L356" s="8"/>
      <c r="M356" s="8"/>
      <c r="N356" s="8"/>
      <c r="O356" s="8"/>
      <c r="P356" s="8"/>
      <c r="Q356" s="47"/>
      <c r="R356" s="8"/>
      <c r="S356" s="8"/>
    </row>
    <row r="357" spans="1:19" x14ac:dyDescent="0.25">
      <c r="A357" s="1"/>
      <c r="B357" s="1"/>
      <c r="C357" s="1"/>
      <c r="D357" s="1"/>
      <c r="E357" s="1"/>
      <c r="F357" s="3"/>
      <c r="G357" s="8"/>
      <c r="H357" s="8"/>
      <c r="I357" s="8"/>
      <c r="J357" s="47"/>
      <c r="K357" s="8"/>
      <c r="L357" s="8"/>
      <c r="M357" s="8"/>
      <c r="N357" s="8"/>
      <c r="O357" s="8"/>
      <c r="P357" s="8"/>
      <c r="Q357" s="47"/>
      <c r="R357" s="8"/>
      <c r="S357" s="8"/>
    </row>
    <row r="358" spans="1:19" x14ac:dyDescent="0.25">
      <c r="A358" s="1"/>
      <c r="B358" s="1"/>
      <c r="C358" s="1"/>
      <c r="D358" s="1"/>
      <c r="E358" s="1"/>
      <c r="F358" s="3"/>
      <c r="G358" s="8"/>
      <c r="H358" s="8"/>
      <c r="I358" s="8"/>
      <c r="J358" s="47"/>
      <c r="K358" s="8"/>
      <c r="L358" s="8"/>
      <c r="M358" s="8"/>
      <c r="N358" s="8"/>
      <c r="O358" s="8"/>
      <c r="P358" s="8"/>
      <c r="Q358" s="47"/>
      <c r="R358" s="8"/>
      <c r="S358" s="8"/>
    </row>
    <row r="359" spans="1:19" x14ac:dyDescent="0.25">
      <c r="A359" s="1"/>
      <c r="B359" s="1"/>
      <c r="C359" s="1"/>
      <c r="D359" s="1"/>
      <c r="E359" s="1"/>
      <c r="F359" s="3"/>
      <c r="G359" s="1"/>
      <c r="H359" s="1"/>
      <c r="I359" s="1"/>
      <c r="J359" s="3"/>
      <c r="K359" s="1"/>
      <c r="L359" s="1"/>
      <c r="M359" s="1"/>
      <c r="N359" s="1"/>
      <c r="O359" s="1"/>
      <c r="P359" s="1"/>
      <c r="Q359" s="3"/>
      <c r="R359" s="1"/>
      <c r="S359" s="1"/>
    </row>
    <row r="360" spans="1:19" x14ac:dyDescent="0.25">
      <c r="A360" s="1"/>
      <c r="B360" s="1"/>
      <c r="C360" s="1"/>
      <c r="D360" s="1"/>
      <c r="E360" s="1"/>
      <c r="F360" s="3"/>
      <c r="G360" s="8"/>
      <c r="H360" s="8"/>
      <c r="I360" s="8"/>
      <c r="J360" s="47"/>
      <c r="K360" s="8"/>
      <c r="L360" s="8"/>
      <c r="M360" s="8"/>
      <c r="N360" s="8"/>
      <c r="O360" s="8"/>
      <c r="P360" s="8"/>
      <c r="Q360" s="47"/>
      <c r="R360" s="8"/>
      <c r="S360" s="8"/>
    </row>
    <row r="361" spans="1:19" x14ac:dyDescent="0.25">
      <c r="A361" s="1"/>
      <c r="B361" s="1"/>
      <c r="C361" s="1"/>
      <c r="D361" s="1"/>
      <c r="E361" s="1"/>
      <c r="F361" s="3"/>
      <c r="G361" s="8"/>
      <c r="H361" s="8"/>
      <c r="I361" s="8"/>
      <c r="J361" s="47"/>
      <c r="K361" s="8"/>
      <c r="L361" s="8"/>
      <c r="M361" s="8"/>
      <c r="N361" s="8"/>
      <c r="O361" s="8"/>
      <c r="P361" s="8"/>
      <c r="Q361" s="47"/>
      <c r="R361" s="8"/>
      <c r="S361" s="8"/>
    </row>
    <row r="362" spans="1:19" x14ac:dyDescent="0.25">
      <c r="A362" s="1"/>
      <c r="B362" s="1"/>
      <c r="C362" s="1"/>
      <c r="D362" s="1"/>
      <c r="E362" s="1"/>
      <c r="F362" s="3"/>
      <c r="G362" s="8"/>
      <c r="H362" s="8"/>
      <c r="I362" s="8"/>
      <c r="J362" s="47"/>
      <c r="K362" s="8"/>
      <c r="L362" s="8"/>
      <c r="M362" s="8"/>
      <c r="N362" s="8"/>
      <c r="O362" s="8"/>
      <c r="P362" s="8"/>
      <c r="Q362" s="47"/>
      <c r="R362" s="8"/>
      <c r="S362" s="8"/>
    </row>
    <row r="363" spans="1:19" x14ac:dyDescent="0.25">
      <c r="A363" s="1"/>
      <c r="B363" s="1"/>
      <c r="C363" s="1"/>
      <c r="D363" s="1"/>
      <c r="E363" s="1"/>
      <c r="F363" s="3"/>
      <c r="G363" s="8"/>
      <c r="H363" s="8"/>
      <c r="I363" s="8"/>
      <c r="J363" s="47"/>
      <c r="K363" s="8"/>
      <c r="L363" s="8"/>
      <c r="M363" s="8"/>
      <c r="N363" s="8"/>
      <c r="O363" s="8"/>
      <c r="P363" s="8"/>
      <c r="Q363" s="47"/>
      <c r="R363" s="8"/>
      <c r="S363" s="8"/>
    </row>
    <row r="364" spans="1:19" x14ac:dyDescent="0.25">
      <c r="A364" s="1"/>
      <c r="B364" s="1"/>
      <c r="C364" s="1"/>
      <c r="D364" s="1"/>
      <c r="E364" s="1"/>
      <c r="F364" s="3"/>
      <c r="G364" s="8"/>
      <c r="H364" s="8"/>
      <c r="I364" s="8"/>
      <c r="J364" s="47"/>
      <c r="K364" s="8"/>
      <c r="L364" s="8"/>
      <c r="M364" s="8"/>
      <c r="N364" s="8"/>
      <c r="O364" s="8"/>
      <c r="P364" s="8"/>
      <c r="Q364" s="47"/>
      <c r="R364" s="8"/>
      <c r="S364" s="8"/>
    </row>
    <row r="365" spans="1:19" x14ac:dyDescent="0.25">
      <c r="A365" s="1"/>
      <c r="B365" s="1"/>
      <c r="C365" s="1"/>
      <c r="D365" s="1"/>
      <c r="E365" s="1"/>
      <c r="F365" s="3"/>
      <c r="G365" s="1"/>
      <c r="H365" s="1"/>
      <c r="I365" s="1"/>
      <c r="J365" s="3"/>
      <c r="K365" s="1"/>
      <c r="L365" s="1"/>
      <c r="M365" s="1"/>
      <c r="N365" s="1"/>
      <c r="O365" s="1"/>
      <c r="P365" s="1"/>
      <c r="Q365" s="3"/>
      <c r="R365" s="1"/>
      <c r="S365" s="1"/>
    </row>
    <row r="366" spans="1:19" x14ac:dyDescent="0.25">
      <c r="A366" s="1"/>
      <c r="B366" s="1"/>
      <c r="C366" s="1"/>
      <c r="D366" s="1"/>
      <c r="E366" s="1"/>
      <c r="F366" s="3"/>
      <c r="G366" s="8"/>
      <c r="H366" s="8"/>
      <c r="I366" s="8"/>
      <c r="J366" s="47"/>
      <c r="K366" s="8"/>
      <c r="L366" s="8"/>
      <c r="M366" s="8"/>
      <c r="N366" s="8"/>
      <c r="O366" s="8"/>
      <c r="P366" s="8"/>
      <c r="Q366" s="47"/>
      <c r="R366" s="8"/>
      <c r="S366" s="8"/>
    </row>
    <row r="367" spans="1:19" x14ac:dyDescent="0.25">
      <c r="A367" s="1"/>
      <c r="B367" s="1"/>
      <c r="C367" s="1"/>
      <c r="D367" s="1"/>
      <c r="E367" s="1"/>
      <c r="F367" s="3"/>
      <c r="G367" s="8"/>
      <c r="H367" s="8"/>
      <c r="I367" s="8"/>
      <c r="J367" s="47"/>
      <c r="K367" s="8"/>
      <c r="L367" s="8"/>
      <c r="M367" s="8"/>
      <c r="N367" s="8"/>
      <c r="O367" s="8"/>
      <c r="P367" s="8"/>
      <c r="Q367" s="47"/>
      <c r="R367" s="8"/>
      <c r="S367" s="8"/>
    </row>
    <row r="368" spans="1:19" x14ac:dyDescent="0.25">
      <c r="A368" s="1"/>
      <c r="B368" s="1"/>
      <c r="C368" s="1"/>
      <c r="D368" s="1"/>
      <c r="E368" s="1"/>
      <c r="F368" s="3"/>
      <c r="G368" s="8"/>
      <c r="H368" s="8"/>
      <c r="I368" s="8"/>
      <c r="J368" s="47"/>
      <c r="K368" s="8"/>
      <c r="L368" s="8"/>
      <c r="M368" s="8"/>
      <c r="N368" s="8"/>
      <c r="O368" s="8"/>
      <c r="P368" s="8"/>
      <c r="Q368" s="47"/>
      <c r="R368" s="8"/>
      <c r="S368" s="8"/>
    </row>
    <row r="369" spans="1:19" x14ac:dyDescent="0.25">
      <c r="A369" s="1"/>
      <c r="B369" s="1"/>
      <c r="C369" s="1"/>
      <c r="D369" s="1"/>
      <c r="E369" s="1"/>
      <c r="F369" s="3"/>
      <c r="G369" s="8"/>
      <c r="H369" s="8"/>
      <c r="I369" s="8"/>
      <c r="J369" s="47"/>
      <c r="K369" s="8"/>
      <c r="L369" s="8"/>
      <c r="M369" s="8"/>
      <c r="N369" s="8"/>
      <c r="O369" s="8"/>
      <c r="P369" s="8"/>
      <c r="Q369" s="47"/>
      <c r="R369" s="8"/>
      <c r="S369" s="8"/>
    </row>
    <row r="370" spans="1:19" x14ac:dyDescent="0.25">
      <c r="A370" s="1"/>
      <c r="B370" s="1"/>
      <c r="C370" s="1"/>
      <c r="D370" s="1"/>
      <c r="E370" s="1"/>
      <c r="F370" s="3"/>
      <c r="G370" s="8"/>
      <c r="H370" s="8"/>
      <c r="I370" s="8"/>
      <c r="J370" s="47"/>
      <c r="K370" s="8"/>
      <c r="L370" s="8"/>
      <c r="M370" s="8"/>
      <c r="N370" s="8"/>
      <c r="O370" s="8"/>
      <c r="P370" s="8"/>
      <c r="Q370" s="47"/>
      <c r="R370" s="8"/>
      <c r="S370" s="8"/>
    </row>
    <row r="371" spans="1:19" x14ac:dyDescent="0.25">
      <c r="A371" s="1"/>
      <c r="B371" s="1"/>
      <c r="C371" s="1"/>
      <c r="D371" s="1"/>
      <c r="E371" s="1"/>
      <c r="F371" s="3"/>
      <c r="G371" s="1"/>
      <c r="H371" s="1"/>
      <c r="I371" s="1"/>
      <c r="J371" s="3"/>
      <c r="K371" s="1"/>
      <c r="L371" s="1"/>
      <c r="M371" s="1"/>
      <c r="N371" s="1"/>
      <c r="O371" s="1"/>
      <c r="P371" s="1"/>
      <c r="Q371" s="3"/>
      <c r="R371" s="1"/>
      <c r="S371" s="1"/>
    </row>
    <row r="372" spans="1:19" x14ac:dyDescent="0.25">
      <c r="A372" s="1"/>
      <c r="B372" s="1"/>
      <c r="C372" s="1"/>
      <c r="D372" s="1"/>
      <c r="E372" s="1"/>
      <c r="F372" s="3"/>
      <c r="G372" s="8"/>
      <c r="H372" s="8"/>
      <c r="I372" s="8"/>
      <c r="J372" s="47"/>
      <c r="K372" s="8"/>
      <c r="L372" s="8"/>
      <c r="M372" s="8"/>
      <c r="N372" s="8"/>
      <c r="O372" s="8"/>
      <c r="P372" s="8"/>
      <c r="Q372" s="47"/>
      <c r="R372" s="8"/>
      <c r="S372" s="8"/>
    </row>
    <row r="373" spans="1:19" x14ac:dyDescent="0.25">
      <c r="A373" s="1"/>
      <c r="B373" s="1"/>
      <c r="C373" s="1"/>
      <c r="D373" s="1"/>
      <c r="E373" s="1"/>
      <c r="F373" s="3"/>
      <c r="G373" s="8"/>
      <c r="H373" s="8"/>
      <c r="I373" s="8"/>
      <c r="J373" s="47"/>
      <c r="K373" s="8"/>
      <c r="L373" s="8"/>
      <c r="M373" s="8"/>
      <c r="N373" s="8"/>
      <c r="O373" s="8"/>
      <c r="P373" s="8"/>
      <c r="Q373" s="47"/>
      <c r="R373" s="8"/>
      <c r="S373" s="8"/>
    </row>
    <row r="374" spans="1:19" x14ac:dyDescent="0.25">
      <c r="A374" s="1"/>
      <c r="B374" s="1"/>
      <c r="C374" s="1"/>
      <c r="D374" s="1"/>
      <c r="E374" s="1"/>
      <c r="F374" s="3"/>
      <c r="G374" s="8"/>
      <c r="H374" s="8"/>
      <c r="I374" s="8"/>
      <c r="J374" s="47"/>
      <c r="K374" s="8"/>
      <c r="L374" s="8"/>
      <c r="M374" s="8"/>
      <c r="N374" s="8"/>
      <c r="O374" s="8"/>
      <c r="P374" s="8"/>
      <c r="Q374" s="47"/>
      <c r="R374" s="8"/>
      <c r="S374" s="8"/>
    </row>
    <row r="375" spans="1:19" x14ac:dyDescent="0.25">
      <c r="A375" s="1"/>
      <c r="B375" s="1"/>
      <c r="C375" s="1"/>
      <c r="D375" s="1"/>
      <c r="E375" s="1"/>
      <c r="F375" s="3"/>
      <c r="G375" s="8"/>
      <c r="H375" s="8"/>
      <c r="I375" s="8"/>
      <c r="J375" s="47"/>
      <c r="K375" s="8"/>
      <c r="L375" s="8"/>
      <c r="M375" s="8"/>
      <c r="N375" s="8"/>
      <c r="O375" s="8"/>
      <c r="P375" s="8"/>
      <c r="Q375" s="47"/>
      <c r="R375" s="8"/>
      <c r="S375" s="8"/>
    </row>
    <row r="376" spans="1:19" x14ac:dyDescent="0.25">
      <c r="A376" s="1"/>
      <c r="B376" s="1"/>
      <c r="C376" s="1"/>
      <c r="D376" s="1"/>
      <c r="E376" s="1"/>
      <c r="F376" s="3"/>
      <c r="G376" s="8"/>
      <c r="H376" s="8"/>
      <c r="I376" s="8"/>
      <c r="J376" s="47"/>
      <c r="K376" s="8"/>
      <c r="L376" s="8"/>
      <c r="M376" s="8"/>
      <c r="N376" s="8"/>
      <c r="O376" s="8"/>
      <c r="P376" s="8"/>
      <c r="Q376" s="47"/>
      <c r="R376" s="8"/>
      <c r="S376" s="8"/>
    </row>
    <row r="377" spans="1:19" x14ac:dyDescent="0.25">
      <c r="A377" s="1"/>
      <c r="B377" s="1"/>
      <c r="C377" s="1"/>
      <c r="D377" s="1"/>
      <c r="E377" s="1"/>
      <c r="F377" s="3"/>
      <c r="G377" s="1"/>
      <c r="H377" s="1"/>
      <c r="I377" s="1"/>
      <c r="J377" s="3"/>
      <c r="K377" s="1"/>
      <c r="L377" s="1"/>
      <c r="M377" s="1"/>
      <c r="N377" s="1"/>
      <c r="O377" s="1"/>
      <c r="P377" s="1"/>
      <c r="Q377" s="3"/>
      <c r="R377" s="1"/>
      <c r="S377" s="1"/>
    </row>
    <row r="378" spans="1:19" x14ac:dyDescent="0.25">
      <c r="A378" s="1"/>
      <c r="B378" s="1"/>
      <c r="C378" s="1"/>
      <c r="D378" s="1"/>
      <c r="E378" s="1"/>
      <c r="F378" s="3"/>
      <c r="G378" s="8"/>
      <c r="H378" s="8"/>
      <c r="I378" s="8"/>
      <c r="J378" s="47"/>
      <c r="K378" s="8"/>
      <c r="L378" s="8"/>
      <c r="M378" s="8"/>
      <c r="N378" s="8"/>
      <c r="O378" s="8"/>
      <c r="P378" s="8"/>
      <c r="Q378" s="47"/>
      <c r="R378" s="8"/>
      <c r="S378" s="8"/>
    </row>
    <row r="379" spans="1:19" x14ac:dyDescent="0.25">
      <c r="A379" s="1"/>
      <c r="B379" s="1"/>
      <c r="C379" s="1"/>
      <c r="D379" s="1"/>
      <c r="E379" s="1"/>
      <c r="F379" s="3"/>
      <c r="G379" s="8"/>
      <c r="H379" s="8"/>
      <c r="I379" s="8"/>
      <c r="J379" s="47"/>
      <c r="K379" s="8"/>
      <c r="L379" s="8"/>
      <c r="M379" s="8"/>
      <c r="N379" s="8"/>
      <c r="O379" s="8"/>
      <c r="P379" s="8"/>
      <c r="Q379" s="47"/>
      <c r="R379" s="8"/>
      <c r="S379" s="8"/>
    </row>
    <row r="380" spans="1:19" x14ac:dyDescent="0.25">
      <c r="A380" s="1"/>
      <c r="B380" s="1"/>
      <c r="C380" s="1"/>
      <c r="D380" s="1"/>
      <c r="E380" s="1"/>
      <c r="F380" s="3"/>
      <c r="G380" s="8"/>
      <c r="H380" s="8"/>
      <c r="I380" s="8"/>
      <c r="J380" s="47"/>
      <c r="K380" s="8"/>
      <c r="L380" s="8"/>
      <c r="M380" s="8"/>
      <c r="N380" s="8"/>
      <c r="O380" s="8"/>
      <c r="P380" s="8"/>
      <c r="Q380" s="47"/>
      <c r="R380" s="8"/>
      <c r="S380" s="8"/>
    </row>
    <row r="381" spans="1:19" x14ac:dyDescent="0.25">
      <c r="A381" s="1"/>
      <c r="B381" s="1"/>
      <c r="C381" s="1"/>
      <c r="D381" s="1"/>
      <c r="E381" s="1"/>
      <c r="F381" s="3"/>
      <c r="G381" s="8"/>
      <c r="H381" s="8"/>
      <c r="I381" s="8"/>
      <c r="J381" s="47"/>
      <c r="K381" s="8"/>
      <c r="L381" s="8"/>
      <c r="M381" s="8"/>
      <c r="N381" s="8"/>
      <c r="O381" s="8"/>
      <c r="P381" s="8"/>
      <c r="Q381" s="47"/>
      <c r="R381" s="8"/>
      <c r="S381" s="8"/>
    </row>
    <row r="382" spans="1:19" x14ac:dyDescent="0.25">
      <c r="A382" s="1"/>
      <c r="B382" s="1"/>
      <c r="C382" s="1"/>
      <c r="D382" s="1"/>
      <c r="E382" s="1"/>
      <c r="F382" s="3"/>
      <c r="G382" s="8"/>
      <c r="H382" s="8"/>
      <c r="I382" s="8"/>
      <c r="J382" s="47"/>
      <c r="K382" s="8"/>
      <c r="L382" s="8"/>
      <c r="M382" s="8"/>
      <c r="N382" s="8"/>
      <c r="O382" s="8"/>
      <c r="P382" s="8"/>
      <c r="Q382" s="47"/>
      <c r="R382" s="8"/>
      <c r="S382" s="8"/>
    </row>
    <row r="383" spans="1:19" x14ac:dyDescent="0.25">
      <c r="A383" s="1"/>
      <c r="B383" s="1"/>
      <c r="C383" s="1"/>
      <c r="D383" s="1"/>
      <c r="E383" s="1"/>
      <c r="F383" s="3"/>
      <c r="G383" s="1"/>
      <c r="H383" s="1"/>
      <c r="I383" s="1"/>
      <c r="J383" s="3"/>
      <c r="K383" s="1"/>
      <c r="L383" s="1"/>
      <c r="M383" s="1"/>
      <c r="N383" s="1"/>
      <c r="O383" s="1"/>
      <c r="P383" s="1"/>
      <c r="Q383" s="3"/>
      <c r="R383" s="1"/>
      <c r="S383" s="1"/>
    </row>
    <row r="384" spans="1:19" x14ac:dyDescent="0.25">
      <c r="A384" s="1"/>
      <c r="B384" s="1"/>
      <c r="C384" s="1"/>
      <c r="D384" s="1"/>
      <c r="E384" s="1"/>
      <c r="F384" s="3"/>
      <c r="G384" s="8"/>
      <c r="H384" s="8"/>
      <c r="I384" s="8"/>
      <c r="J384" s="47"/>
      <c r="K384" s="8"/>
      <c r="L384" s="8"/>
      <c r="M384" s="8"/>
      <c r="N384" s="8"/>
      <c r="O384" s="8"/>
      <c r="P384" s="8"/>
      <c r="Q384" s="47"/>
      <c r="R384" s="8"/>
      <c r="S384" s="8"/>
    </row>
    <row r="385" spans="1:19" x14ac:dyDescent="0.25">
      <c r="A385" s="1"/>
      <c r="B385" s="1"/>
      <c r="C385" s="1"/>
      <c r="D385" s="1"/>
      <c r="E385" s="1"/>
      <c r="F385" s="3"/>
      <c r="G385" s="8"/>
      <c r="H385" s="8"/>
      <c r="I385" s="8"/>
      <c r="J385" s="47"/>
      <c r="K385" s="8"/>
      <c r="L385" s="8"/>
      <c r="M385" s="8"/>
      <c r="N385" s="8"/>
      <c r="O385" s="8"/>
      <c r="P385" s="8"/>
      <c r="Q385" s="47"/>
      <c r="R385" s="8"/>
      <c r="S385" s="8"/>
    </row>
    <row r="386" spans="1:19" x14ac:dyDescent="0.25">
      <c r="A386" s="1"/>
      <c r="B386" s="1"/>
      <c r="C386" s="1"/>
      <c r="D386" s="1"/>
      <c r="E386" s="1"/>
      <c r="F386" s="3"/>
      <c r="G386" s="8"/>
      <c r="H386" s="8"/>
      <c r="I386" s="8"/>
      <c r="J386" s="47"/>
      <c r="K386" s="8"/>
      <c r="L386" s="8"/>
      <c r="M386" s="8"/>
      <c r="N386" s="8"/>
      <c r="O386" s="8"/>
      <c r="P386" s="8"/>
      <c r="Q386" s="47"/>
      <c r="R386" s="8"/>
      <c r="S386" s="8"/>
    </row>
    <row r="387" spans="1:19" x14ac:dyDescent="0.25">
      <c r="A387" s="1"/>
      <c r="B387" s="1"/>
      <c r="C387" s="1"/>
      <c r="D387" s="1"/>
      <c r="E387" s="1"/>
      <c r="F387" s="3"/>
      <c r="G387" s="8"/>
      <c r="H387" s="8"/>
      <c r="I387" s="8"/>
      <c r="J387" s="47"/>
      <c r="K387" s="8"/>
      <c r="L387" s="8"/>
      <c r="M387" s="8"/>
      <c r="N387" s="8"/>
      <c r="O387" s="8"/>
      <c r="P387" s="8"/>
      <c r="Q387" s="47"/>
      <c r="R387" s="8"/>
      <c r="S387" s="8"/>
    </row>
    <row r="388" spans="1:19" x14ac:dyDescent="0.25">
      <c r="A388" s="1"/>
      <c r="B388" s="1"/>
      <c r="C388" s="1"/>
      <c r="D388" s="1"/>
      <c r="E388" s="1"/>
      <c r="F388" s="3"/>
      <c r="G388" s="8"/>
      <c r="H388" s="8"/>
      <c r="I388" s="8"/>
      <c r="J388" s="47"/>
      <c r="K388" s="8"/>
      <c r="L388" s="8"/>
      <c r="M388" s="8"/>
      <c r="N388" s="8"/>
      <c r="O388" s="8"/>
      <c r="P388" s="8"/>
      <c r="Q388" s="47"/>
      <c r="R388" s="8"/>
      <c r="S388" s="8"/>
    </row>
    <row r="389" spans="1:19" x14ac:dyDescent="0.25">
      <c r="A389" s="1"/>
      <c r="B389" s="1"/>
      <c r="C389" s="1"/>
      <c r="D389" s="1"/>
      <c r="E389" s="1"/>
      <c r="F389" s="3"/>
      <c r="G389" s="1"/>
      <c r="H389" s="1"/>
      <c r="I389" s="1"/>
      <c r="J389" s="3"/>
      <c r="K389" s="1"/>
      <c r="L389" s="1"/>
      <c r="M389" s="1"/>
      <c r="N389" s="1"/>
      <c r="O389" s="1"/>
      <c r="P389" s="1"/>
      <c r="Q389" s="3"/>
      <c r="R389" s="1"/>
      <c r="S389" s="1"/>
    </row>
    <row r="390" spans="1:19" x14ac:dyDescent="0.25">
      <c r="A390" s="1"/>
      <c r="B390" s="1"/>
      <c r="C390" s="1"/>
      <c r="D390" s="1"/>
      <c r="E390" s="1"/>
      <c r="F390" s="3"/>
      <c r="G390" s="8"/>
      <c r="H390" s="8"/>
      <c r="I390" s="8"/>
      <c r="J390" s="47"/>
      <c r="K390" s="8"/>
      <c r="L390" s="8"/>
      <c r="M390" s="8"/>
      <c r="N390" s="8"/>
      <c r="O390" s="8"/>
      <c r="P390" s="8"/>
      <c r="Q390" s="47"/>
      <c r="R390" s="8"/>
      <c r="S390" s="8"/>
    </row>
    <row r="391" spans="1:19" x14ac:dyDescent="0.25">
      <c r="A391" s="1"/>
      <c r="B391" s="1"/>
      <c r="C391" s="1"/>
      <c r="D391" s="1"/>
      <c r="E391" s="1"/>
      <c r="F391" s="3"/>
      <c r="G391" s="8"/>
      <c r="H391" s="8"/>
      <c r="I391" s="8"/>
      <c r="J391" s="47"/>
      <c r="K391" s="8"/>
      <c r="L391" s="8"/>
      <c r="M391" s="8"/>
      <c r="N391" s="8"/>
      <c r="O391" s="8"/>
      <c r="P391" s="8"/>
      <c r="Q391" s="47"/>
      <c r="R391" s="8"/>
      <c r="S391" s="8"/>
    </row>
    <row r="392" spans="1:19" x14ac:dyDescent="0.25">
      <c r="A392" s="1"/>
      <c r="B392" s="1"/>
      <c r="C392" s="1"/>
      <c r="D392" s="1"/>
      <c r="E392" s="1"/>
      <c r="F392" s="3"/>
      <c r="G392" s="8"/>
      <c r="H392" s="8"/>
      <c r="I392" s="8"/>
      <c r="J392" s="47"/>
      <c r="K392" s="8"/>
      <c r="L392" s="8"/>
      <c r="M392" s="8"/>
      <c r="N392" s="8"/>
      <c r="O392" s="8"/>
      <c r="P392" s="8"/>
      <c r="Q392" s="47"/>
      <c r="R392" s="8"/>
      <c r="S392" s="8"/>
    </row>
    <row r="393" spans="1:19" x14ac:dyDescent="0.25">
      <c r="A393" s="1"/>
      <c r="B393" s="1"/>
      <c r="C393" s="1"/>
      <c r="D393" s="1"/>
      <c r="E393" s="1"/>
      <c r="F393" s="3"/>
      <c r="G393" s="8"/>
      <c r="H393" s="8"/>
      <c r="I393" s="8"/>
      <c r="J393" s="47"/>
      <c r="K393" s="8"/>
      <c r="L393" s="8"/>
      <c r="M393" s="8"/>
      <c r="N393" s="8"/>
      <c r="O393" s="8"/>
      <c r="P393" s="8"/>
      <c r="Q393" s="47"/>
      <c r="R393" s="8"/>
      <c r="S393" s="8"/>
    </row>
    <row r="394" spans="1:19" x14ac:dyDescent="0.25">
      <c r="A394" s="1"/>
      <c r="B394" s="1"/>
      <c r="C394" s="1"/>
      <c r="D394" s="1"/>
      <c r="E394" s="1"/>
      <c r="F394" s="3"/>
      <c r="G394" s="8"/>
      <c r="H394" s="8"/>
      <c r="I394" s="8"/>
      <c r="J394" s="47"/>
      <c r="K394" s="8"/>
      <c r="L394" s="8"/>
      <c r="M394" s="8"/>
      <c r="N394" s="8"/>
      <c r="O394" s="8"/>
      <c r="P394" s="8"/>
      <c r="Q394" s="47"/>
      <c r="R394" s="8"/>
      <c r="S394" s="8"/>
    </row>
    <row r="395" spans="1:19" x14ac:dyDescent="0.25">
      <c r="A395" s="1"/>
      <c r="B395" s="1"/>
      <c r="C395" s="1"/>
      <c r="D395" s="1"/>
      <c r="E395" s="1"/>
      <c r="F395" s="3"/>
      <c r="G395" s="1"/>
      <c r="H395" s="1"/>
      <c r="I395" s="1"/>
      <c r="J395" s="3"/>
      <c r="K395" s="1"/>
      <c r="L395" s="1"/>
      <c r="M395" s="1"/>
      <c r="N395" s="1"/>
      <c r="O395" s="1"/>
      <c r="P395" s="1"/>
      <c r="Q395" s="3"/>
      <c r="R395" s="1"/>
      <c r="S395" s="1"/>
    </row>
    <row r="396" spans="1:19" x14ac:dyDescent="0.25">
      <c r="A396" s="1"/>
      <c r="B396" s="1"/>
      <c r="C396" s="1"/>
      <c r="D396" s="1"/>
      <c r="E396" s="1"/>
      <c r="F396" s="3"/>
      <c r="G396" s="8"/>
      <c r="H396" s="8"/>
      <c r="I396" s="8"/>
      <c r="J396" s="47"/>
      <c r="K396" s="8"/>
      <c r="L396" s="8"/>
      <c r="M396" s="8"/>
      <c r="N396" s="8"/>
      <c r="O396" s="8"/>
      <c r="P396" s="8"/>
      <c r="Q396" s="47"/>
      <c r="R396" s="8"/>
      <c r="S396" s="8"/>
    </row>
    <row r="397" spans="1:19" x14ac:dyDescent="0.25">
      <c r="A397" s="1"/>
      <c r="B397" s="1"/>
      <c r="C397" s="1"/>
      <c r="D397" s="1"/>
      <c r="E397" s="1"/>
      <c r="F397" s="3"/>
      <c r="G397" s="8"/>
      <c r="H397" s="8"/>
      <c r="I397" s="8"/>
      <c r="J397" s="47"/>
      <c r="K397" s="8"/>
      <c r="L397" s="8"/>
      <c r="M397" s="8"/>
      <c r="N397" s="8"/>
      <c r="O397" s="8"/>
      <c r="P397" s="8"/>
      <c r="Q397" s="47"/>
      <c r="R397" s="8"/>
      <c r="S397" s="8"/>
    </row>
    <row r="398" spans="1:19" x14ac:dyDescent="0.25">
      <c r="A398" s="1"/>
      <c r="B398" s="1"/>
      <c r="C398" s="1"/>
      <c r="D398" s="1"/>
      <c r="E398" s="1"/>
      <c r="F398" s="3"/>
      <c r="G398" s="8"/>
      <c r="H398" s="8"/>
      <c r="I398" s="8"/>
      <c r="J398" s="47"/>
      <c r="K398" s="8"/>
      <c r="L398" s="8"/>
      <c r="M398" s="8"/>
      <c r="N398" s="8"/>
      <c r="O398" s="8"/>
      <c r="P398" s="8"/>
      <c r="Q398" s="47"/>
      <c r="R398" s="8"/>
      <c r="S398" s="8"/>
    </row>
    <row r="399" spans="1:19" x14ac:dyDescent="0.25">
      <c r="A399" s="1"/>
      <c r="B399" s="1"/>
      <c r="C399" s="1"/>
      <c r="D399" s="1"/>
      <c r="E399" s="1"/>
      <c r="F399" s="3"/>
      <c r="G399" s="8"/>
      <c r="H399" s="8"/>
      <c r="I399" s="8"/>
      <c r="J399" s="47"/>
      <c r="K399" s="8"/>
      <c r="L399" s="8"/>
      <c r="M399" s="8"/>
      <c r="N399" s="8"/>
      <c r="O399" s="8"/>
      <c r="P399" s="8"/>
      <c r="Q399" s="47"/>
      <c r="R399" s="8"/>
      <c r="S399" s="8"/>
    </row>
    <row r="400" spans="1:19" x14ac:dyDescent="0.25">
      <c r="A400" s="1"/>
      <c r="B400" s="1"/>
      <c r="C400" s="1"/>
      <c r="D400" s="1"/>
      <c r="E400" s="1"/>
      <c r="F400" s="3"/>
      <c r="G400" s="8"/>
      <c r="H400" s="8"/>
      <c r="I400" s="8"/>
      <c r="J400" s="47"/>
      <c r="K400" s="8"/>
      <c r="L400" s="8"/>
      <c r="M400" s="8"/>
      <c r="N400" s="8"/>
      <c r="O400" s="8"/>
      <c r="P400" s="8"/>
      <c r="Q400" s="47"/>
      <c r="R400" s="8"/>
      <c r="S400" s="8"/>
    </row>
    <row r="401" spans="1:19" x14ac:dyDescent="0.25">
      <c r="A401" s="1"/>
      <c r="B401" s="1"/>
      <c r="C401" s="1"/>
      <c r="D401" s="1"/>
      <c r="E401" s="1"/>
      <c r="F401" s="3"/>
      <c r="G401" s="1"/>
      <c r="H401" s="1"/>
      <c r="I401" s="1"/>
      <c r="J401" s="3"/>
      <c r="K401" s="1"/>
      <c r="L401" s="1"/>
      <c r="M401" s="1"/>
      <c r="N401" s="1"/>
      <c r="O401" s="1"/>
      <c r="P401" s="1"/>
      <c r="Q401" s="3"/>
      <c r="R401" s="1"/>
      <c r="S401" s="1"/>
    </row>
    <row r="402" spans="1:19" x14ac:dyDescent="0.25">
      <c r="A402" s="1"/>
      <c r="B402" s="1"/>
      <c r="C402" s="1"/>
      <c r="D402" s="1"/>
      <c r="E402" s="1"/>
      <c r="F402" s="3"/>
      <c r="G402" s="8"/>
      <c r="H402" s="8"/>
      <c r="I402" s="8"/>
      <c r="J402" s="47"/>
      <c r="K402" s="8"/>
      <c r="L402" s="8"/>
      <c r="M402" s="8"/>
      <c r="N402" s="8"/>
      <c r="O402" s="8"/>
      <c r="P402" s="8"/>
      <c r="Q402" s="47"/>
      <c r="R402" s="8"/>
      <c r="S402" s="8"/>
    </row>
    <row r="403" spans="1:19" x14ac:dyDescent="0.25">
      <c r="A403" s="1"/>
      <c r="B403" s="1"/>
      <c r="C403" s="1"/>
      <c r="D403" s="1"/>
      <c r="E403" s="1"/>
      <c r="F403" s="3"/>
      <c r="G403" s="8"/>
      <c r="H403" s="8"/>
      <c r="I403" s="8"/>
      <c r="J403" s="47"/>
      <c r="K403" s="8"/>
      <c r="L403" s="8"/>
      <c r="M403" s="8"/>
      <c r="N403" s="8"/>
      <c r="O403" s="8"/>
      <c r="P403" s="8"/>
      <c r="Q403" s="47"/>
      <c r="R403" s="8"/>
      <c r="S403" s="8"/>
    </row>
    <row r="404" spans="1:19" x14ac:dyDescent="0.25">
      <c r="A404" s="1"/>
      <c r="B404" s="1"/>
      <c r="C404" s="1"/>
      <c r="D404" s="1"/>
      <c r="E404" s="1"/>
      <c r="F404" s="3"/>
      <c r="G404" s="8"/>
      <c r="H404" s="8"/>
      <c r="I404" s="8"/>
      <c r="J404" s="47"/>
      <c r="K404" s="8"/>
      <c r="L404" s="8"/>
      <c r="M404" s="8"/>
      <c r="N404" s="8"/>
      <c r="O404" s="8"/>
      <c r="P404" s="8"/>
      <c r="Q404" s="47"/>
      <c r="R404" s="8"/>
      <c r="S404" s="8"/>
    </row>
    <row r="405" spans="1:19" x14ac:dyDescent="0.25">
      <c r="A405" s="1"/>
      <c r="B405" s="1"/>
      <c r="C405" s="1"/>
      <c r="D405" s="1"/>
      <c r="E405" s="1"/>
      <c r="F405" s="3"/>
      <c r="G405" s="8"/>
      <c r="H405" s="8"/>
      <c r="I405" s="8"/>
      <c r="J405" s="47"/>
      <c r="K405" s="8"/>
      <c r="L405" s="8"/>
      <c r="M405" s="8"/>
      <c r="N405" s="8"/>
      <c r="O405" s="8"/>
      <c r="P405" s="8"/>
      <c r="Q405" s="47"/>
      <c r="R405" s="8"/>
      <c r="S405" s="8"/>
    </row>
    <row r="406" spans="1:19" x14ac:dyDescent="0.25">
      <c r="A406" s="1"/>
      <c r="B406" s="1"/>
      <c r="C406" s="1"/>
      <c r="D406" s="1"/>
      <c r="E406" s="1"/>
      <c r="F406" s="3"/>
      <c r="G406" s="8"/>
      <c r="H406" s="8"/>
      <c r="I406" s="8"/>
      <c r="J406" s="47"/>
      <c r="K406" s="8"/>
      <c r="L406" s="8"/>
      <c r="M406" s="8"/>
      <c r="N406" s="8"/>
      <c r="O406" s="8"/>
      <c r="P406" s="8"/>
      <c r="Q406" s="47"/>
      <c r="R406" s="8"/>
      <c r="S406" s="8"/>
    </row>
    <row r="407" spans="1:19" x14ac:dyDescent="0.25">
      <c r="A407" s="1"/>
      <c r="B407" s="1"/>
      <c r="C407" s="1"/>
      <c r="D407" s="1"/>
      <c r="E407" s="1"/>
      <c r="F407" s="3"/>
      <c r="G407" s="1"/>
      <c r="H407" s="1"/>
      <c r="I407" s="1"/>
      <c r="J407" s="3"/>
      <c r="K407" s="1"/>
      <c r="L407" s="1"/>
      <c r="M407" s="1"/>
      <c r="N407" s="1"/>
      <c r="O407" s="1"/>
      <c r="P407" s="1"/>
      <c r="Q407" s="3"/>
      <c r="R407" s="1"/>
      <c r="S407" s="1"/>
    </row>
    <row r="408" spans="1:19" x14ac:dyDescent="0.25">
      <c r="A408" s="1"/>
      <c r="B408" s="1"/>
      <c r="C408" s="1"/>
      <c r="D408" s="1"/>
      <c r="E408" s="1"/>
      <c r="F408" s="3"/>
      <c r="G408" s="8"/>
      <c r="H408" s="8"/>
      <c r="I408" s="8"/>
      <c r="J408" s="47"/>
      <c r="K408" s="8"/>
      <c r="L408" s="8"/>
      <c r="M408" s="8"/>
      <c r="N408" s="8"/>
      <c r="O408" s="8"/>
      <c r="P408" s="8"/>
      <c r="Q408" s="47"/>
      <c r="R408" s="8"/>
      <c r="S408" s="8"/>
    </row>
    <row r="409" spans="1:19" x14ac:dyDescent="0.25">
      <c r="A409" s="1"/>
      <c r="B409" s="1"/>
      <c r="C409" s="1"/>
      <c r="D409" s="1"/>
      <c r="E409" s="1"/>
      <c r="F409" s="3"/>
      <c r="G409" s="8"/>
      <c r="H409" s="8"/>
      <c r="I409" s="8"/>
      <c r="J409" s="47"/>
      <c r="K409" s="8"/>
      <c r="L409" s="8"/>
      <c r="M409" s="8"/>
      <c r="N409" s="8"/>
      <c r="O409" s="8"/>
      <c r="P409" s="8"/>
      <c r="Q409" s="47"/>
      <c r="R409" s="8"/>
      <c r="S409" s="8"/>
    </row>
    <row r="410" spans="1:19" x14ac:dyDescent="0.25">
      <c r="A410" s="1"/>
      <c r="B410" s="1"/>
      <c r="C410" s="1"/>
      <c r="D410" s="1"/>
      <c r="E410" s="1"/>
      <c r="F410" s="3"/>
      <c r="G410" s="8"/>
      <c r="H410" s="8"/>
      <c r="I410" s="8"/>
      <c r="J410" s="47"/>
      <c r="K410" s="8"/>
      <c r="L410" s="8"/>
      <c r="M410" s="8"/>
      <c r="N410" s="8"/>
      <c r="O410" s="8"/>
      <c r="P410" s="8"/>
      <c r="Q410" s="47"/>
      <c r="R410" s="8"/>
      <c r="S410" s="8"/>
    </row>
    <row r="411" spans="1:19" x14ac:dyDescent="0.25">
      <c r="A411" s="1"/>
      <c r="B411" s="1"/>
      <c r="C411" s="1"/>
      <c r="D411" s="1"/>
      <c r="E411" s="1"/>
      <c r="F411" s="3"/>
      <c r="G411" s="8"/>
      <c r="H411" s="8"/>
      <c r="I411" s="8"/>
      <c r="J411" s="47"/>
      <c r="K411" s="8"/>
      <c r="L411" s="8"/>
      <c r="M411" s="8"/>
      <c r="N411" s="8"/>
      <c r="O411" s="8"/>
      <c r="P411" s="8"/>
      <c r="Q411" s="47"/>
      <c r="R411" s="8"/>
      <c r="S411" s="8"/>
    </row>
    <row r="412" spans="1:19" x14ac:dyDescent="0.25">
      <c r="A412" s="1"/>
      <c r="B412" s="1"/>
      <c r="C412" s="1"/>
      <c r="D412" s="1"/>
      <c r="E412" s="1"/>
      <c r="F412" s="3"/>
      <c r="G412" s="8"/>
      <c r="H412" s="8"/>
      <c r="I412" s="8"/>
      <c r="J412" s="47"/>
      <c r="K412" s="8"/>
      <c r="L412" s="8"/>
      <c r="M412" s="8"/>
      <c r="N412" s="8"/>
      <c r="O412" s="8"/>
      <c r="P412" s="8"/>
      <c r="Q412" s="47"/>
      <c r="R412" s="8"/>
      <c r="S412" s="8"/>
    </row>
    <row r="413" spans="1:19" x14ac:dyDescent="0.25">
      <c r="A413" s="1"/>
      <c r="B413" s="1"/>
      <c r="C413" s="1"/>
      <c r="D413" s="1"/>
      <c r="E413" s="1"/>
      <c r="F413" s="3"/>
      <c r="G413" s="1"/>
      <c r="H413" s="1"/>
      <c r="I413" s="1"/>
      <c r="J413" s="3"/>
      <c r="K413" s="1"/>
      <c r="L413" s="1"/>
      <c r="M413" s="1"/>
      <c r="N413" s="1"/>
      <c r="O413" s="1"/>
      <c r="P413" s="1"/>
      <c r="Q413" s="3"/>
      <c r="R413" s="1"/>
      <c r="S413" s="1"/>
    </row>
    <row r="414" spans="1:19" x14ac:dyDescent="0.25">
      <c r="A414" s="1"/>
      <c r="B414" s="1"/>
      <c r="C414" s="1"/>
      <c r="D414" s="1"/>
      <c r="E414" s="1"/>
      <c r="F414" s="3"/>
      <c r="G414" s="8"/>
      <c r="H414" s="8"/>
      <c r="I414" s="8"/>
      <c r="J414" s="47"/>
      <c r="K414" s="8"/>
      <c r="L414" s="8"/>
      <c r="M414" s="8"/>
      <c r="N414" s="8"/>
      <c r="O414" s="8"/>
      <c r="P414" s="8"/>
      <c r="Q414" s="47"/>
      <c r="R414" s="8"/>
      <c r="S414" s="8"/>
    </row>
    <row r="415" spans="1:19" x14ac:dyDescent="0.25">
      <c r="A415" s="1"/>
      <c r="B415" s="1"/>
      <c r="C415" s="1"/>
      <c r="D415" s="1"/>
      <c r="E415" s="1"/>
      <c r="F415" s="3"/>
      <c r="G415" s="8"/>
      <c r="H415" s="8"/>
      <c r="I415" s="8"/>
      <c r="J415" s="47"/>
      <c r="K415" s="8"/>
      <c r="L415" s="8"/>
      <c r="M415" s="8"/>
      <c r="N415" s="8"/>
      <c r="O415" s="8"/>
      <c r="P415" s="8"/>
      <c r="Q415" s="47"/>
      <c r="R415" s="8"/>
      <c r="S415" s="8"/>
    </row>
    <row r="416" spans="1:19" x14ac:dyDescent="0.25">
      <c r="A416" s="1"/>
      <c r="B416" s="1"/>
      <c r="C416" s="1"/>
      <c r="D416" s="1"/>
      <c r="E416" s="1"/>
      <c r="F416" s="3"/>
      <c r="G416" s="8"/>
      <c r="H416" s="8"/>
      <c r="I416" s="8"/>
      <c r="J416" s="47"/>
      <c r="K416" s="8"/>
      <c r="L416" s="8"/>
      <c r="M416" s="8"/>
      <c r="N416" s="8"/>
      <c r="O416" s="8"/>
      <c r="P416" s="8"/>
      <c r="Q416" s="47"/>
      <c r="R416" s="8"/>
      <c r="S416" s="8"/>
    </row>
    <row r="417" spans="1:19" x14ac:dyDescent="0.25">
      <c r="A417" s="1"/>
      <c r="B417" s="1"/>
      <c r="C417" s="1"/>
      <c r="D417" s="1"/>
      <c r="E417" s="1"/>
      <c r="F417" s="3"/>
      <c r="G417" s="8"/>
      <c r="H417" s="8"/>
      <c r="I417" s="8"/>
      <c r="J417" s="47"/>
      <c r="K417" s="8"/>
      <c r="L417" s="8"/>
      <c r="M417" s="8"/>
      <c r="N417" s="8"/>
      <c r="O417" s="8"/>
      <c r="P417" s="8"/>
      <c r="Q417" s="47"/>
      <c r="R417" s="8"/>
      <c r="S417" s="8"/>
    </row>
    <row r="418" spans="1:19" x14ac:dyDescent="0.25">
      <c r="A418" s="1"/>
      <c r="B418" s="1"/>
      <c r="C418" s="1"/>
      <c r="D418" s="1"/>
      <c r="E418" s="1"/>
      <c r="F418" s="3"/>
      <c r="G418" s="8"/>
      <c r="H418" s="8"/>
      <c r="I418" s="8"/>
      <c r="J418" s="47"/>
      <c r="K418" s="8"/>
      <c r="L418" s="8"/>
      <c r="M418" s="8"/>
      <c r="N418" s="8"/>
      <c r="O418" s="8"/>
      <c r="P418" s="8"/>
      <c r="Q418" s="47"/>
      <c r="R418" s="8"/>
      <c r="S418" s="8"/>
    </row>
    <row r="419" spans="1:19" x14ac:dyDescent="0.25">
      <c r="A419" s="1"/>
      <c r="B419" s="1"/>
      <c r="C419" s="1"/>
      <c r="D419" s="1"/>
      <c r="E419" s="1"/>
      <c r="F419" s="3"/>
      <c r="G419" s="1"/>
      <c r="H419" s="1"/>
      <c r="I419" s="1"/>
      <c r="J419" s="3"/>
      <c r="K419" s="1"/>
      <c r="L419" s="1"/>
      <c r="M419" s="1"/>
      <c r="N419" s="1"/>
      <c r="O419" s="1"/>
      <c r="P419" s="1"/>
      <c r="Q419" s="3"/>
      <c r="R419" s="1"/>
      <c r="S419" s="1"/>
    </row>
    <row r="420" spans="1:19" x14ac:dyDescent="0.25">
      <c r="A420" s="1"/>
      <c r="B420" s="1"/>
      <c r="C420" s="1"/>
      <c r="D420" s="1"/>
      <c r="E420" s="1"/>
      <c r="F420" s="3"/>
      <c r="G420" s="8"/>
      <c r="H420" s="8"/>
      <c r="I420" s="8"/>
      <c r="J420" s="47"/>
      <c r="K420" s="8"/>
      <c r="L420" s="8"/>
      <c r="M420" s="8"/>
      <c r="N420" s="8"/>
      <c r="O420" s="8"/>
      <c r="P420" s="8"/>
      <c r="Q420" s="47"/>
      <c r="R420" s="8"/>
      <c r="S420" s="8"/>
    </row>
    <row r="421" spans="1:19" x14ac:dyDescent="0.25">
      <c r="A421" s="1"/>
      <c r="B421" s="1"/>
      <c r="C421" s="1"/>
      <c r="D421" s="1"/>
      <c r="E421" s="1"/>
      <c r="F421" s="3"/>
      <c r="G421" s="8"/>
      <c r="H421" s="8"/>
      <c r="I421" s="8"/>
      <c r="J421" s="47"/>
      <c r="K421" s="8"/>
      <c r="L421" s="8"/>
      <c r="M421" s="8"/>
      <c r="N421" s="8"/>
      <c r="O421" s="8"/>
      <c r="P421" s="8"/>
      <c r="Q421" s="47"/>
      <c r="R421" s="8"/>
      <c r="S421" s="8"/>
    </row>
    <row r="422" spans="1:19" x14ac:dyDescent="0.25">
      <c r="A422" s="1"/>
      <c r="B422" s="1"/>
      <c r="C422" s="1"/>
      <c r="D422" s="1"/>
      <c r="E422" s="1"/>
      <c r="F422" s="3"/>
      <c r="G422" s="8"/>
      <c r="H422" s="8"/>
      <c r="I422" s="8"/>
      <c r="J422" s="47"/>
      <c r="K422" s="8"/>
      <c r="L422" s="8"/>
      <c r="M422" s="8"/>
      <c r="N422" s="8"/>
      <c r="O422" s="8"/>
      <c r="P422" s="8"/>
      <c r="Q422" s="47"/>
      <c r="R422" s="8"/>
      <c r="S422" s="8"/>
    </row>
    <row r="423" spans="1:19" x14ac:dyDescent="0.25">
      <c r="A423" s="1"/>
      <c r="B423" s="1"/>
      <c r="C423" s="1"/>
      <c r="D423" s="1"/>
      <c r="E423" s="1"/>
      <c r="F423" s="3"/>
      <c r="G423" s="8"/>
      <c r="H423" s="8"/>
      <c r="I423" s="8"/>
      <c r="J423" s="47"/>
      <c r="K423" s="8"/>
      <c r="L423" s="8"/>
      <c r="M423" s="8"/>
      <c r="N423" s="8"/>
      <c r="O423" s="8"/>
      <c r="P423" s="8"/>
      <c r="Q423" s="47"/>
      <c r="R423" s="8"/>
      <c r="S423" s="8"/>
    </row>
    <row r="424" spans="1:19" x14ac:dyDescent="0.25">
      <c r="A424" s="1"/>
      <c r="B424" s="1"/>
      <c r="C424" s="1"/>
      <c r="D424" s="1"/>
      <c r="E424" s="1"/>
      <c r="F424" s="3"/>
      <c r="G424" s="8"/>
      <c r="H424" s="8"/>
      <c r="I424" s="8"/>
      <c r="J424" s="47"/>
      <c r="K424" s="8"/>
      <c r="L424" s="8"/>
      <c r="M424" s="8"/>
      <c r="N424" s="8"/>
      <c r="O424" s="8"/>
      <c r="P424" s="8"/>
      <c r="Q424" s="47"/>
      <c r="R424" s="8"/>
      <c r="S424" s="8"/>
    </row>
    <row r="425" spans="1:19" x14ac:dyDescent="0.25">
      <c r="A425" s="1"/>
      <c r="B425" s="1"/>
      <c r="C425" s="1"/>
      <c r="D425" s="1"/>
      <c r="E425" s="1"/>
      <c r="F425" s="3"/>
      <c r="G425" s="1"/>
      <c r="H425" s="1"/>
      <c r="I425" s="1"/>
      <c r="J425" s="3"/>
      <c r="K425" s="1"/>
      <c r="L425" s="1"/>
      <c r="M425" s="1"/>
      <c r="N425" s="1"/>
      <c r="O425" s="1"/>
      <c r="P425" s="1"/>
      <c r="Q425" s="3"/>
      <c r="R425" s="1"/>
      <c r="S425" s="1"/>
    </row>
    <row r="426" spans="1:19" x14ac:dyDescent="0.25">
      <c r="A426" s="1"/>
      <c r="B426" s="1"/>
      <c r="C426" s="1"/>
      <c r="D426" s="1"/>
      <c r="E426" s="1"/>
      <c r="F426" s="3"/>
      <c r="G426" s="8"/>
      <c r="H426" s="8"/>
      <c r="I426" s="8"/>
      <c r="J426" s="47"/>
      <c r="K426" s="8"/>
      <c r="L426" s="8"/>
      <c r="M426" s="8"/>
      <c r="N426" s="8"/>
      <c r="O426" s="8"/>
      <c r="P426" s="8"/>
      <c r="Q426" s="47"/>
      <c r="R426" s="8"/>
      <c r="S426" s="8"/>
    </row>
    <row r="427" spans="1:19" x14ac:dyDescent="0.25">
      <c r="A427" s="1"/>
      <c r="B427" s="1"/>
      <c r="C427" s="1"/>
      <c r="D427" s="1"/>
      <c r="E427" s="1"/>
      <c r="F427" s="3"/>
      <c r="G427" s="8"/>
      <c r="H427" s="8"/>
      <c r="I427" s="8"/>
      <c r="J427" s="47"/>
      <c r="K427" s="8"/>
      <c r="L427" s="8"/>
      <c r="M427" s="8"/>
      <c r="N427" s="8"/>
      <c r="O427" s="8"/>
      <c r="P427" s="8"/>
      <c r="Q427" s="47"/>
      <c r="R427" s="8"/>
      <c r="S427" s="8"/>
    </row>
    <row r="428" spans="1:19" x14ac:dyDescent="0.25">
      <c r="A428" s="1"/>
      <c r="B428" s="1"/>
      <c r="C428" s="1"/>
      <c r="D428" s="1"/>
      <c r="E428" s="1"/>
      <c r="F428" s="3"/>
      <c r="G428" s="8"/>
      <c r="H428" s="8"/>
      <c r="I428" s="8"/>
      <c r="J428" s="47"/>
      <c r="K428" s="8"/>
      <c r="L428" s="8"/>
      <c r="M428" s="8"/>
      <c r="N428" s="8"/>
      <c r="O428" s="8"/>
      <c r="P428" s="8"/>
      <c r="Q428" s="47"/>
      <c r="R428" s="8"/>
      <c r="S428" s="8"/>
    </row>
    <row r="429" spans="1:19" x14ac:dyDescent="0.25">
      <c r="A429" s="1"/>
      <c r="B429" s="1"/>
      <c r="C429" s="1"/>
      <c r="D429" s="1"/>
      <c r="E429" s="1"/>
      <c r="F429" s="3"/>
      <c r="G429" s="8"/>
      <c r="H429" s="8"/>
      <c r="I429" s="8"/>
      <c r="J429" s="47"/>
      <c r="K429" s="8"/>
      <c r="L429" s="8"/>
      <c r="M429" s="8"/>
      <c r="N429" s="8"/>
      <c r="O429" s="8"/>
      <c r="P429" s="8"/>
      <c r="Q429" s="47"/>
      <c r="R429" s="8"/>
      <c r="S429" s="8"/>
    </row>
    <row r="430" spans="1:19" x14ac:dyDescent="0.25">
      <c r="A430" s="1"/>
      <c r="B430" s="1"/>
      <c r="C430" s="1"/>
      <c r="D430" s="1"/>
      <c r="E430" s="1"/>
      <c r="F430" s="3"/>
      <c r="G430" s="8"/>
      <c r="H430" s="8"/>
      <c r="I430" s="8"/>
      <c r="J430" s="47"/>
      <c r="K430" s="8"/>
      <c r="L430" s="8"/>
      <c r="M430" s="8"/>
      <c r="N430" s="8"/>
      <c r="O430" s="8"/>
      <c r="P430" s="8"/>
      <c r="Q430" s="47"/>
      <c r="R430" s="8"/>
      <c r="S430" s="8"/>
    </row>
    <row r="431" spans="1:19" x14ac:dyDescent="0.25">
      <c r="A431" s="1"/>
      <c r="B431" s="1"/>
      <c r="C431" s="1"/>
      <c r="D431" s="1"/>
      <c r="E431" s="1"/>
      <c r="F431" s="3"/>
      <c r="G431" s="1"/>
      <c r="H431" s="1"/>
      <c r="I431" s="1"/>
      <c r="J431" s="3"/>
      <c r="K431" s="1"/>
      <c r="L431" s="1"/>
      <c r="M431" s="1"/>
      <c r="N431" s="1"/>
      <c r="O431" s="1"/>
      <c r="P431" s="1"/>
      <c r="Q431" s="3"/>
      <c r="R431" s="1"/>
      <c r="S431" s="1"/>
    </row>
    <row r="432" spans="1:19" x14ac:dyDescent="0.25">
      <c r="A432" s="1"/>
      <c r="B432" s="1"/>
      <c r="C432" s="1"/>
      <c r="D432" s="1"/>
      <c r="E432" s="1"/>
      <c r="F432" s="3"/>
      <c r="G432" s="8"/>
      <c r="H432" s="8"/>
      <c r="I432" s="8"/>
      <c r="J432" s="47"/>
      <c r="K432" s="8"/>
      <c r="L432" s="8"/>
      <c r="M432" s="8"/>
      <c r="N432" s="8"/>
      <c r="O432" s="8"/>
      <c r="P432" s="8"/>
      <c r="Q432" s="47"/>
      <c r="R432" s="8"/>
      <c r="S432" s="8"/>
    </row>
    <row r="433" spans="1:19" x14ac:dyDescent="0.25">
      <c r="A433" s="1"/>
      <c r="B433" s="1"/>
      <c r="C433" s="1"/>
      <c r="D433" s="1"/>
      <c r="E433" s="1"/>
      <c r="F433" s="3"/>
      <c r="G433" s="8"/>
      <c r="H433" s="8"/>
      <c r="I433" s="8"/>
      <c r="J433" s="47"/>
      <c r="K433" s="8"/>
      <c r="L433" s="8"/>
      <c r="M433" s="8"/>
      <c r="N433" s="8"/>
      <c r="O433" s="8"/>
      <c r="P433" s="8"/>
      <c r="Q433" s="47"/>
      <c r="R433" s="8"/>
      <c r="S433" s="8"/>
    </row>
    <row r="434" spans="1:19" x14ac:dyDescent="0.25">
      <c r="A434" s="1"/>
      <c r="B434" s="1"/>
      <c r="C434" s="1"/>
      <c r="D434" s="1"/>
      <c r="E434" s="1"/>
      <c r="F434" s="3"/>
      <c r="G434" s="8"/>
      <c r="H434" s="8"/>
      <c r="I434" s="8"/>
      <c r="J434" s="47"/>
      <c r="K434" s="8"/>
      <c r="L434" s="8"/>
      <c r="M434" s="8"/>
      <c r="N434" s="8"/>
      <c r="O434" s="8"/>
      <c r="P434" s="8"/>
      <c r="Q434" s="47"/>
      <c r="R434" s="8"/>
      <c r="S434" s="8"/>
    </row>
    <row r="435" spans="1:19" x14ac:dyDescent="0.25">
      <c r="A435" s="1"/>
      <c r="B435" s="1"/>
      <c r="C435" s="1"/>
      <c r="D435" s="1"/>
      <c r="E435" s="1"/>
      <c r="F435" s="3"/>
      <c r="G435" s="8"/>
      <c r="H435" s="8"/>
      <c r="I435" s="8"/>
      <c r="J435" s="47"/>
      <c r="K435" s="8"/>
      <c r="L435" s="8"/>
      <c r="M435" s="8"/>
      <c r="N435" s="8"/>
      <c r="O435" s="8"/>
      <c r="P435" s="8"/>
      <c r="Q435" s="47"/>
      <c r="R435" s="8"/>
      <c r="S435" s="8"/>
    </row>
    <row r="436" spans="1:19" x14ac:dyDescent="0.25">
      <c r="A436" s="1"/>
      <c r="B436" s="1"/>
      <c r="C436" s="1"/>
      <c r="D436" s="1"/>
      <c r="E436" s="1"/>
      <c r="F436" s="3"/>
      <c r="G436" s="8"/>
      <c r="H436" s="8"/>
      <c r="I436" s="8"/>
      <c r="J436" s="47"/>
      <c r="K436" s="8"/>
      <c r="L436" s="8"/>
      <c r="M436" s="8"/>
      <c r="N436" s="8"/>
      <c r="O436" s="8"/>
      <c r="P436" s="8"/>
      <c r="Q436" s="47"/>
      <c r="R436" s="8"/>
      <c r="S436" s="8"/>
    </row>
    <row r="437" spans="1:19" x14ac:dyDescent="0.25">
      <c r="A437" s="1"/>
      <c r="B437" s="1"/>
      <c r="C437" s="1"/>
      <c r="D437" s="1"/>
      <c r="E437" s="1"/>
      <c r="F437" s="3"/>
      <c r="G437" s="1"/>
      <c r="H437" s="1"/>
      <c r="I437" s="1"/>
      <c r="J437" s="3"/>
      <c r="K437" s="1"/>
      <c r="L437" s="1"/>
      <c r="M437" s="1"/>
      <c r="N437" s="1"/>
      <c r="O437" s="1"/>
      <c r="P437" s="1"/>
      <c r="Q437" s="3"/>
      <c r="R437" s="1"/>
      <c r="S437" s="1"/>
    </row>
    <row r="438" spans="1:19" x14ac:dyDescent="0.25">
      <c r="A438" s="1"/>
      <c r="B438" s="1"/>
      <c r="C438" s="1"/>
      <c r="D438" s="1"/>
      <c r="E438" s="1"/>
      <c r="F438" s="3"/>
      <c r="G438" s="8"/>
      <c r="H438" s="8"/>
      <c r="I438" s="8"/>
      <c r="J438" s="47"/>
      <c r="K438" s="8"/>
      <c r="L438" s="8"/>
      <c r="M438" s="8"/>
      <c r="N438" s="8"/>
      <c r="O438" s="8"/>
      <c r="P438" s="8"/>
      <c r="Q438" s="47"/>
      <c r="R438" s="8"/>
      <c r="S438" s="8"/>
    </row>
    <row r="439" spans="1:19" x14ac:dyDescent="0.25">
      <c r="A439" s="1"/>
      <c r="B439" s="1"/>
      <c r="C439" s="1"/>
      <c r="D439" s="1"/>
      <c r="E439" s="1"/>
      <c r="F439" s="3"/>
      <c r="G439" s="8"/>
      <c r="H439" s="8"/>
      <c r="I439" s="8"/>
      <c r="J439" s="47"/>
      <c r="K439" s="8"/>
      <c r="L439" s="8"/>
      <c r="M439" s="8"/>
      <c r="N439" s="8"/>
      <c r="O439" s="8"/>
      <c r="P439" s="8"/>
      <c r="Q439" s="47"/>
      <c r="R439" s="8"/>
      <c r="S439" s="8"/>
    </row>
    <row r="440" spans="1:19" x14ac:dyDescent="0.25">
      <c r="A440" s="1"/>
      <c r="B440" s="1"/>
      <c r="C440" s="1"/>
      <c r="D440" s="1"/>
      <c r="E440" s="1"/>
      <c r="F440" s="3"/>
      <c r="G440" s="8"/>
      <c r="H440" s="8"/>
      <c r="I440" s="8"/>
      <c r="J440" s="47"/>
      <c r="K440" s="8"/>
      <c r="L440" s="8"/>
      <c r="M440" s="8"/>
      <c r="N440" s="8"/>
      <c r="O440" s="8"/>
      <c r="P440" s="8"/>
      <c r="Q440" s="47"/>
      <c r="R440" s="8"/>
      <c r="S440" s="8"/>
    </row>
    <row r="441" spans="1:19" x14ac:dyDescent="0.25">
      <c r="A441" s="1"/>
      <c r="B441" s="1"/>
      <c r="C441" s="1"/>
      <c r="D441" s="1"/>
      <c r="E441" s="1"/>
      <c r="F441" s="3"/>
      <c r="G441" s="8"/>
      <c r="H441" s="8"/>
      <c r="I441" s="8"/>
      <c r="J441" s="47"/>
      <c r="K441" s="8"/>
      <c r="L441" s="8"/>
      <c r="M441" s="8"/>
      <c r="N441" s="8"/>
      <c r="O441" s="8"/>
      <c r="P441" s="8"/>
      <c r="Q441" s="47"/>
      <c r="R441" s="8"/>
      <c r="S441" s="8"/>
    </row>
    <row r="442" spans="1:19" x14ac:dyDescent="0.25">
      <c r="A442" s="1"/>
      <c r="B442" s="1"/>
      <c r="C442" s="1"/>
      <c r="D442" s="1"/>
      <c r="E442" s="1"/>
      <c r="F442" s="3"/>
      <c r="G442" s="8"/>
      <c r="H442" s="8"/>
      <c r="I442" s="8"/>
      <c r="J442" s="47"/>
      <c r="K442" s="8"/>
      <c r="L442" s="8"/>
      <c r="M442" s="8"/>
      <c r="N442" s="8"/>
      <c r="O442" s="8"/>
      <c r="P442" s="8"/>
      <c r="Q442" s="47"/>
      <c r="R442" s="8"/>
      <c r="S442" s="8"/>
    </row>
    <row r="443" spans="1:19" x14ac:dyDescent="0.25">
      <c r="A443" s="1"/>
      <c r="B443" s="1"/>
      <c r="C443" s="1"/>
      <c r="D443" s="1"/>
      <c r="E443" s="1"/>
      <c r="F443" s="3"/>
      <c r="G443" s="1"/>
      <c r="H443" s="1"/>
      <c r="I443" s="1"/>
      <c r="J443" s="3"/>
      <c r="K443" s="1"/>
      <c r="L443" s="1"/>
      <c r="M443" s="1"/>
      <c r="N443" s="1"/>
      <c r="O443" s="1"/>
      <c r="P443" s="1"/>
      <c r="Q443" s="3"/>
      <c r="R443" s="1"/>
      <c r="S443" s="1"/>
    </row>
    <row r="444" spans="1:19" x14ac:dyDescent="0.25">
      <c r="A444" s="1"/>
      <c r="B444" s="1"/>
      <c r="C444" s="1"/>
      <c r="D444" s="1"/>
      <c r="E444" s="1"/>
      <c r="F444" s="3"/>
      <c r="G444" s="8"/>
      <c r="H444" s="8"/>
      <c r="I444" s="8"/>
      <c r="J444" s="47"/>
      <c r="K444" s="8"/>
      <c r="L444" s="8"/>
      <c r="M444" s="8"/>
      <c r="N444" s="8"/>
      <c r="O444" s="8"/>
      <c r="P444" s="8"/>
      <c r="Q444" s="47"/>
      <c r="R444" s="8"/>
      <c r="S444" s="8"/>
    </row>
    <row r="445" spans="1:19" x14ac:dyDescent="0.25">
      <c r="A445" s="1"/>
      <c r="B445" s="1"/>
      <c r="C445" s="1"/>
      <c r="D445" s="1"/>
      <c r="E445" s="1"/>
      <c r="F445" s="3"/>
      <c r="G445" s="8"/>
      <c r="H445" s="8"/>
      <c r="I445" s="8"/>
      <c r="J445" s="47"/>
      <c r="K445" s="8"/>
      <c r="L445" s="8"/>
      <c r="M445" s="8"/>
      <c r="N445" s="8"/>
      <c r="O445" s="8"/>
      <c r="P445" s="8"/>
      <c r="Q445" s="47"/>
      <c r="R445" s="8"/>
      <c r="S445" s="8"/>
    </row>
    <row r="446" spans="1:19" x14ac:dyDescent="0.25">
      <c r="A446" s="1"/>
      <c r="B446" s="1"/>
      <c r="C446" s="1"/>
      <c r="D446" s="1"/>
      <c r="E446" s="1"/>
      <c r="F446" s="3"/>
      <c r="G446" s="8"/>
      <c r="H446" s="8"/>
      <c r="I446" s="8"/>
      <c r="J446" s="47"/>
      <c r="K446" s="8"/>
      <c r="L446" s="8"/>
      <c r="M446" s="8"/>
      <c r="N446" s="8"/>
      <c r="O446" s="8"/>
      <c r="P446" s="8"/>
      <c r="Q446" s="47"/>
      <c r="R446" s="8"/>
      <c r="S446" s="8"/>
    </row>
    <row r="447" spans="1:19" x14ac:dyDescent="0.25">
      <c r="A447" s="1"/>
      <c r="B447" s="1"/>
      <c r="C447" s="1"/>
      <c r="D447" s="1"/>
      <c r="E447" s="1"/>
      <c r="F447" s="3"/>
      <c r="G447" s="8"/>
      <c r="H447" s="8"/>
      <c r="I447" s="8"/>
      <c r="J447" s="47"/>
      <c r="K447" s="8"/>
      <c r="L447" s="8"/>
      <c r="M447" s="8"/>
      <c r="N447" s="8"/>
      <c r="O447" s="8"/>
      <c r="P447" s="8"/>
      <c r="Q447" s="47"/>
      <c r="R447" s="8"/>
      <c r="S447" s="8"/>
    </row>
    <row r="448" spans="1:19" x14ac:dyDescent="0.25">
      <c r="A448" s="1"/>
      <c r="B448" s="1"/>
      <c r="C448" s="1"/>
      <c r="D448" s="1"/>
      <c r="E448" s="1"/>
      <c r="F448" s="3"/>
      <c r="G448" s="8"/>
      <c r="H448" s="8"/>
      <c r="I448" s="8"/>
      <c r="J448" s="47"/>
      <c r="K448" s="8"/>
      <c r="L448" s="8"/>
      <c r="M448" s="8"/>
      <c r="N448" s="8"/>
      <c r="O448" s="8"/>
      <c r="P448" s="8"/>
      <c r="Q448" s="47"/>
      <c r="R448" s="8"/>
      <c r="S448" s="8"/>
    </row>
    <row r="449" spans="1:19" x14ac:dyDescent="0.25">
      <c r="A449" s="1"/>
      <c r="B449" s="1"/>
      <c r="C449" s="1"/>
      <c r="D449" s="1"/>
      <c r="E449" s="1"/>
      <c r="F449" s="3"/>
      <c r="G449" s="1"/>
      <c r="H449" s="1"/>
      <c r="I449" s="1"/>
      <c r="J449" s="3"/>
      <c r="K449" s="1"/>
      <c r="L449" s="1"/>
      <c r="M449" s="1"/>
      <c r="N449" s="1"/>
      <c r="O449" s="1"/>
      <c r="P449" s="1"/>
      <c r="Q449" s="3"/>
      <c r="R449" s="1"/>
      <c r="S449" s="1"/>
    </row>
    <row r="450" spans="1:19" x14ac:dyDescent="0.25">
      <c r="A450" s="1"/>
      <c r="B450" s="1"/>
      <c r="C450" s="1"/>
      <c r="D450" s="1"/>
      <c r="E450" s="1"/>
      <c r="F450" s="3"/>
      <c r="G450" s="8"/>
      <c r="H450" s="8"/>
      <c r="I450" s="8"/>
      <c r="J450" s="47"/>
      <c r="K450" s="8"/>
      <c r="L450" s="8"/>
      <c r="M450" s="8"/>
      <c r="N450" s="8"/>
      <c r="O450" s="8"/>
      <c r="P450" s="8"/>
      <c r="Q450" s="47"/>
      <c r="R450" s="8"/>
      <c r="S450" s="8"/>
    </row>
    <row r="451" spans="1:19" x14ac:dyDescent="0.25">
      <c r="A451" s="1"/>
      <c r="B451" s="1"/>
      <c r="C451" s="1"/>
      <c r="D451" s="1"/>
      <c r="E451" s="1"/>
      <c r="F451" s="3"/>
      <c r="G451" s="8"/>
      <c r="H451" s="8"/>
      <c r="I451" s="8"/>
      <c r="J451" s="47"/>
      <c r="K451" s="8"/>
      <c r="L451" s="8"/>
      <c r="M451" s="8"/>
      <c r="N451" s="8"/>
      <c r="O451" s="8"/>
      <c r="P451" s="8"/>
      <c r="Q451" s="47"/>
      <c r="R451" s="8"/>
      <c r="S451" s="8"/>
    </row>
    <row r="452" spans="1:19" x14ac:dyDescent="0.25">
      <c r="A452" s="1"/>
      <c r="B452" s="1"/>
      <c r="C452" s="1"/>
      <c r="D452" s="1"/>
      <c r="E452" s="1"/>
      <c r="F452" s="3"/>
      <c r="G452" s="8"/>
      <c r="H452" s="8"/>
      <c r="I452" s="8"/>
      <c r="J452" s="47"/>
      <c r="K452" s="8"/>
      <c r="L452" s="8"/>
      <c r="M452" s="8"/>
      <c r="N452" s="8"/>
      <c r="O452" s="8"/>
      <c r="P452" s="8"/>
      <c r="Q452" s="47"/>
      <c r="R452" s="8"/>
      <c r="S452" s="8"/>
    </row>
    <row r="453" spans="1:19" x14ac:dyDescent="0.25">
      <c r="A453" s="1"/>
      <c r="B453" s="1"/>
      <c r="C453" s="1"/>
      <c r="D453" s="1"/>
      <c r="E453" s="1"/>
      <c r="F453" s="3"/>
      <c r="G453" s="8"/>
      <c r="H453" s="8"/>
      <c r="I453" s="8"/>
      <c r="J453" s="47"/>
      <c r="K453" s="8"/>
      <c r="L453" s="8"/>
      <c r="M453" s="8"/>
      <c r="N453" s="8"/>
      <c r="O453" s="8"/>
      <c r="P453" s="8"/>
      <c r="Q453" s="47"/>
      <c r="R453" s="8"/>
      <c r="S453" s="8"/>
    </row>
    <row r="454" spans="1:19" x14ac:dyDescent="0.25">
      <c r="A454" s="1"/>
      <c r="B454" s="1"/>
      <c r="C454" s="1"/>
      <c r="D454" s="1"/>
      <c r="E454" s="1"/>
      <c r="F454" s="3"/>
      <c r="G454" s="8"/>
      <c r="H454" s="8"/>
      <c r="I454" s="8"/>
      <c r="J454" s="47"/>
      <c r="K454" s="8"/>
      <c r="L454" s="8"/>
      <c r="M454" s="8"/>
      <c r="N454" s="8"/>
      <c r="O454" s="8"/>
      <c r="P454" s="8"/>
      <c r="Q454" s="47"/>
      <c r="R454" s="8"/>
      <c r="S454" s="8"/>
    </row>
    <row r="455" spans="1:19" x14ac:dyDescent="0.25">
      <c r="A455" s="1"/>
      <c r="B455" s="1"/>
      <c r="C455" s="1"/>
      <c r="D455" s="1"/>
      <c r="E455" s="1"/>
      <c r="F455" s="3"/>
      <c r="G455" s="1"/>
      <c r="H455" s="1"/>
      <c r="I455" s="1"/>
      <c r="J455" s="3"/>
      <c r="K455" s="1"/>
      <c r="L455" s="1"/>
      <c r="M455" s="1"/>
      <c r="N455" s="1"/>
      <c r="O455" s="1"/>
      <c r="P455" s="1"/>
      <c r="Q455" s="3"/>
      <c r="R455" s="1"/>
      <c r="S455" s="1"/>
    </row>
    <row r="456" spans="1:19" x14ac:dyDescent="0.25">
      <c r="A456" s="1"/>
      <c r="B456" s="1"/>
      <c r="C456" s="1"/>
      <c r="D456" s="1"/>
      <c r="E456" s="1"/>
      <c r="F456" s="3"/>
      <c r="G456" s="8"/>
      <c r="H456" s="8"/>
      <c r="I456" s="8"/>
      <c r="J456" s="47"/>
      <c r="K456" s="8"/>
      <c r="L456" s="8"/>
      <c r="M456" s="8"/>
      <c r="N456" s="8"/>
      <c r="O456" s="8"/>
      <c r="P456" s="8"/>
      <c r="Q456" s="47"/>
      <c r="R456" s="8"/>
      <c r="S456" s="8"/>
    </row>
    <row r="457" spans="1:19" x14ac:dyDescent="0.25">
      <c r="A457" s="1"/>
      <c r="B457" s="1"/>
      <c r="C457" s="1"/>
      <c r="D457" s="1"/>
      <c r="E457" s="1"/>
      <c r="F457" s="3"/>
      <c r="G457" s="8"/>
      <c r="H457" s="8"/>
      <c r="I457" s="8"/>
      <c r="J457" s="47"/>
      <c r="K457" s="8"/>
      <c r="L457" s="8"/>
      <c r="M457" s="8"/>
      <c r="N457" s="8"/>
      <c r="O457" s="8"/>
      <c r="P457" s="8"/>
      <c r="Q457" s="47"/>
      <c r="R457" s="8"/>
      <c r="S457" s="8"/>
    </row>
    <row r="458" spans="1:19" x14ac:dyDescent="0.25">
      <c r="A458" s="1"/>
      <c r="B458" s="1"/>
      <c r="C458" s="1"/>
      <c r="D458" s="1"/>
      <c r="E458" s="1"/>
      <c r="F458" s="3"/>
      <c r="G458" s="8"/>
      <c r="H458" s="8"/>
      <c r="I458" s="8"/>
      <c r="J458" s="47"/>
      <c r="K458" s="8"/>
      <c r="L458" s="8"/>
      <c r="M458" s="8"/>
      <c r="N458" s="8"/>
      <c r="O458" s="8"/>
      <c r="P458" s="8"/>
      <c r="Q458" s="47"/>
      <c r="R458" s="8"/>
      <c r="S458" s="8"/>
    </row>
    <row r="459" spans="1:19" x14ac:dyDescent="0.25">
      <c r="A459" s="1"/>
      <c r="B459" s="1"/>
      <c r="C459" s="1"/>
      <c r="D459" s="1"/>
      <c r="E459" s="1"/>
      <c r="F459" s="3"/>
      <c r="G459" s="8"/>
      <c r="H459" s="8"/>
      <c r="I459" s="8"/>
      <c r="J459" s="47"/>
      <c r="K459" s="8"/>
      <c r="L459" s="8"/>
      <c r="M459" s="8"/>
      <c r="N459" s="8"/>
      <c r="O459" s="8"/>
      <c r="P459" s="8"/>
      <c r="Q459" s="47"/>
      <c r="R459" s="8"/>
      <c r="S459" s="8"/>
    </row>
    <row r="460" spans="1:19" x14ac:dyDescent="0.25">
      <c r="A460" s="1"/>
      <c r="B460" s="1"/>
      <c r="C460" s="1"/>
      <c r="D460" s="1"/>
      <c r="E460" s="1"/>
      <c r="F460" s="3"/>
      <c r="G460" s="8"/>
      <c r="H460" s="8"/>
      <c r="I460" s="8"/>
      <c r="J460" s="47"/>
      <c r="K460" s="8"/>
      <c r="L460" s="8"/>
      <c r="M460" s="8"/>
      <c r="N460" s="8"/>
      <c r="O460" s="8"/>
      <c r="P460" s="8"/>
      <c r="Q460" s="47"/>
      <c r="R460" s="8"/>
      <c r="S460" s="8"/>
    </row>
    <row r="461" spans="1:19" x14ac:dyDescent="0.25">
      <c r="A461" s="1"/>
      <c r="B461" s="1"/>
      <c r="C461" s="1"/>
      <c r="D461" s="1"/>
      <c r="E461" s="1"/>
      <c r="F461" s="3"/>
      <c r="G461" s="1"/>
      <c r="H461" s="1"/>
      <c r="I461" s="1"/>
      <c r="J461" s="3"/>
      <c r="K461" s="1"/>
      <c r="L461" s="1"/>
      <c r="M461" s="1"/>
      <c r="N461" s="1"/>
      <c r="O461" s="1"/>
      <c r="P461" s="1"/>
      <c r="Q461" s="3"/>
      <c r="R461" s="1"/>
      <c r="S461" s="1"/>
    </row>
    <row r="462" spans="1:19" x14ac:dyDescent="0.25">
      <c r="A462" s="1"/>
      <c r="B462" s="1"/>
      <c r="C462" s="1"/>
      <c r="D462" s="1"/>
      <c r="E462" s="1"/>
      <c r="F462" s="3"/>
      <c r="G462" s="8"/>
      <c r="H462" s="8"/>
      <c r="I462" s="8"/>
      <c r="J462" s="47"/>
      <c r="K462" s="8"/>
      <c r="L462" s="8"/>
      <c r="M462" s="8"/>
      <c r="N462" s="8"/>
      <c r="O462" s="8"/>
      <c r="P462" s="8"/>
      <c r="Q462" s="47"/>
      <c r="R462" s="8"/>
      <c r="S462" s="8"/>
    </row>
    <row r="463" spans="1:19" x14ac:dyDescent="0.25">
      <c r="A463" s="1"/>
      <c r="B463" s="1"/>
      <c r="C463" s="1"/>
      <c r="D463" s="1"/>
      <c r="E463" s="1"/>
      <c r="F463" s="3"/>
      <c r="G463" s="8"/>
      <c r="H463" s="8"/>
      <c r="I463" s="8"/>
      <c r="J463" s="47"/>
      <c r="K463" s="8"/>
      <c r="L463" s="8"/>
      <c r="M463" s="8"/>
      <c r="N463" s="8"/>
      <c r="O463" s="8"/>
      <c r="P463" s="8"/>
      <c r="Q463" s="47"/>
      <c r="R463" s="8"/>
      <c r="S463" s="8"/>
    </row>
    <row r="464" spans="1:19" x14ac:dyDescent="0.25">
      <c r="A464" s="1"/>
      <c r="B464" s="1"/>
      <c r="C464" s="1"/>
      <c r="D464" s="1"/>
      <c r="E464" s="1"/>
      <c r="F464" s="3"/>
      <c r="G464" s="8"/>
      <c r="H464" s="8"/>
      <c r="I464" s="8"/>
      <c r="J464" s="47"/>
      <c r="K464" s="8"/>
      <c r="L464" s="8"/>
      <c r="M464" s="8"/>
      <c r="N464" s="8"/>
      <c r="O464" s="8"/>
      <c r="P464" s="8"/>
      <c r="Q464" s="47"/>
      <c r="R464" s="8"/>
      <c r="S464" s="8"/>
    </row>
    <row r="465" spans="1:19" x14ac:dyDescent="0.25">
      <c r="A465" s="1"/>
      <c r="B465" s="1"/>
      <c r="C465" s="1"/>
      <c r="D465" s="1"/>
      <c r="E465" s="1"/>
      <c r="F465" s="3"/>
      <c r="G465" s="8"/>
      <c r="H465" s="8"/>
      <c r="I465" s="8"/>
      <c r="J465" s="47"/>
      <c r="K465" s="8"/>
      <c r="L465" s="8"/>
      <c r="M465" s="8"/>
      <c r="N465" s="8"/>
      <c r="O465" s="8"/>
      <c r="P465" s="8"/>
      <c r="Q465" s="47"/>
      <c r="R465" s="8"/>
      <c r="S465" s="8"/>
    </row>
    <row r="466" spans="1:19" x14ac:dyDescent="0.25">
      <c r="A466" s="1"/>
      <c r="B466" s="1"/>
      <c r="C466" s="1"/>
      <c r="D466" s="1"/>
      <c r="E466" s="1"/>
      <c r="F466" s="3"/>
      <c r="G466" s="8"/>
      <c r="H466" s="8"/>
      <c r="I466" s="8"/>
      <c r="J466" s="47"/>
      <c r="K466" s="8"/>
      <c r="L466" s="8"/>
      <c r="M466" s="8"/>
      <c r="N466" s="8"/>
      <c r="O466" s="8"/>
      <c r="P466" s="8"/>
      <c r="Q466" s="47"/>
      <c r="R466" s="8"/>
      <c r="S466" s="8"/>
    </row>
    <row r="467" spans="1:19" x14ac:dyDescent="0.25">
      <c r="A467" s="1"/>
      <c r="B467" s="1"/>
      <c r="C467" s="1"/>
      <c r="D467" s="1"/>
      <c r="E467" s="1"/>
      <c r="F467" s="3"/>
      <c r="G467" s="1"/>
      <c r="H467" s="1"/>
      <c r="I467" s="1"/>
      <c r="J467" s="3"/>
      <c r="K467" s="1"/>
      <c r="L467" s="1"/>
      <c r="M467" s="1"/>
      <c r="N467" s="1"/>
      <c r="O467" s="1"/>
      <c r="P467" s="1"/>
      <c r="Q467" s="3"/>
      <c r="R467" s="1"/>
      <c r="S467" s="1"/>
    </row>
    <row r="468" spans="1:19" x14ac:dyDescent="0.25">
      <c r="A468" s="1"/>
      <c r="B468" s="1"/>
      <c r="C468" s="1"/>
      <c r="D468" s="1"/>
      <c r="E468" s="1"/>
      <c r="F468" s="3"/>
      <c r="G468" s="8"/>
      <c r="H468" s="8"/>
      <c r="I468" s="8"/>
      <c r="J468" s="47"/>
      <c r="K468" s="8"/>
      <c r="L468" s="8"/>
      <c r="M468" s="8"/>
      <c r="N468" s="8"/>
      <c r="O468" s="8"/>
      <c r="P468" s="8"/>
      <c r="Q468" s="47"/>
      <c r="R468" s="8"/>
      <c r="S468" s="8"/>
    </row>
    <row r="469" spans="1:19" x14ac:dyDescent="0.25">
      <c r="A469" s="1"/>
      <c r="B469" s="1"/>
      <c r="C469" s="1"/>
      <c r="D469" s="1"/>
      <c r="E469" s="1"/>
      <c r="F469" s="3"/>
      <c r="G469" s="8"/>
      <c r="H469" s="8"/>
      <c r="I469" s="8"/>
      <c r="J469" s="47"/>
      <c r="K469" s="8"/>
      <c r="L469" s="8"/>
      <c r="M469" s="8"/>
      <c r="N469" s="8"/>
      <c r="O469" s="8"/>
      <c r="P469" s="8"/>
      <c r="Q469" s="47"/>
      <c r="R469" s="8"/>
      <c r="S469" s="8"/>
    </row>
    <row r="470" spans="1:19" x14ac:dyDescent="0.25">
      <c r="A470" s="1"/>
      <c r="B470" s="1"/>
      <c r="C470" s="1"/>
      <c r="D470" s="1"/>
      <c r="E470" s="1"/>
      <c r="F470" s="3"/>
      <c r="G470" s="8"/>
      <c r="H470" s="8"/>
      <c r="I470" s="8"/>
      <c r="J470" s="47"/>
      <c r="K470" s="8"/>
      <c r="L470" s="8"/>
      <c r="M470" s="8"/>
      <c r="N470" s="8"/>
      <c r="O470" s="8"/>
      <c r="P470" s="8"/>
      <c r="Q470" s="47"/>
      <c r="R470" s="8"/>
      <c r="S470" s="8"/>
    </row>
    <row r="471" spans="1:19" x14ac:dyDescent="0.25">
      <c r="A471" s="1"/>
      <c r="B471" s="1"/>
      <c r="C471" s="1"/>
      <c r="D471" s="1"/>
      <c r="E471" s="1"/>
      <c r="F471" s="3"/>
      <c r="G471" s="8"/>
      <c r="H471" s="8"/>
      <c r="I471" s="8"/>
      <c r="J471" s="47"/>
      <c r="K471" s="8"/>
      <c r="L471" s="8"/>
      <c r="M471" s="8"/>
      <c r="N471" s="8"/>
      <c r="O471" s="8"/>
      <c r="P471" s="8"/>
      <c r="Q471" s="47"/>
      <c r="R471" s="8"/>
      <c r="S471" s="8"/>
    </row>
    <row r="472" spans="1:19" x14ac:dyDescent="0.25">
      <c r="A472" s="1"/>
      <c r="B472" s="1"/>
      <c r="C472" s="1"/>
      <c r="D472" s="1"/>
      <c r="E472" s="1"/>
      <c r="F472" s="3"/>
      <c r="G472" s="8"/>
      <c r="H472" s="8"/>
      <c r="I472" s="8"/>
      <c r="J472" s="47"/>
      <c r="K472" s="8"/>
      <c r="L472" s="8"/>
      <c r="M472" s="8"/>
      <c r="N472" s="8"/>
      <c r="O472" s="8"/>
      <c r="P472" s="8"/>
      <c r="Q472" s="47"/>
      <c r="R472" s="8"/>
      <c r="S472" s="8"/>
    </row>
    <row r="473" spans="1:19" x14ac:dyDescent="0.25">
      <c r="A473" s="1"/>
      <c r="B473" s="1"/>
      <c r="C473" s="1"/>
      <c r="D473" s="1"/>
      <c r="E473" s="1"/>
      <c r="F473" s="3"/>
      <c r="G473" s="1"/>
      <c r="H473" s="1"/>
      <c r="I473" s="1"/>
      <c r="J473" s="3"/>
      <c r="K473" s="1"/>
      <c r="L473" s="1"/>
      <c r="M473" s="1"/>
      <c r="N473" s="1"/>
      <c r="O473" s="1"/>
      <c r="P473" s="1"/>
      <c r="Q473" s="3"/>
      <c r="R473" s="1"/>
      <c r="S473" s="1"/>
    </row>
    <row r="474" spans="1:19" x14ac:dyDescent="0.25">
      <c r="A474" s="1"/>
      <c r="B474" s="1"/>
      <c r="C474" s="1"/>
      <c r="D474" s="1"/>
      <c r="E474" s="1"/>
      <c r="F474" s="3"/>
      <c r="G474" s="8"/>
      <c r="H474" s="8"/>
      <c r="I474" s="8"/>
      <c r="J474" s="47"/>
      <c r="K474" s="8"/>
      <c r="L474" s="8"/>
      <c r="M474" s="8"/>
      <c r="N474" s="8"/>
      <c r="O474" s="8"/>
      <c r="P474" s="8"/>
      <c r="Q474" s="47"/>
      <c r="R474" s="8"/>
      <c r="S474" s="8"/>
    </row>
    <row r="475" spans="1:19" x14ac:dyDescent="0.25">
      <c r="A475" s="1"/>
      <c r="B475" s="1"/>
      <c r="C475" s="1"/>
      <c r="D475" s="1"/>
      <c r="E475" s="1"/>
      <c r="F475" s="3"/>
      <c r="G475" s="8"/>
      <c r="H475" s="8"/>
      <c r="I475" s="8"/>
      <c r="J475" s="47"/>
      <c r="K475" s="8"/>
      <c r="L475" s="8"/>
      <c r="M475" s="8"/>
      <c r="N475" s="8"/>
      <c r="O475" s="8"/>
      <c r="P475" s="8"/>
      <c r="Q475" s="47"/>
      <c r="R475" s="8"/>
      <c r="S475" s="8"/>
    </row>
    <row r="476" spans="1:19" x14ac:dyDescent="0.25">
      <c r="A476" s="1"/>
      <c r="B476" s="1"/>
      <c r="C476" s="1"/>
      <c r="D476" s="1"/>
      <c r="E476" s="1"/>
      <c r="F476" s="3"/>
      <c r="G476" s="8"/>
      <c r="H476" s="8"/>
      <c r="I476" s="8"/>
      <c r="J476" s="47"/>
      <c r="K476" s="8"/>
      <c r="L476" s="8"/>
      <c r="M476" s="8"/>
      <c r="N476" s="8"/>
      <c r="O476" s="8"/>
      <c r="P476" s="8"/>
      <c r="Q476" s="47"/>
      <c r="R476" s="8"/>
      <c r="S476" s="8"/>
    </row>
    <row r="477" spans="1:19" x14ac:dyDescent="0.25">
      <c r="A477" s="1"/>
      <c r="B477" s="1"/>
      <c r="C477" s="1"/>
      <c r="D477" s="1"/>
      <c r="E477" s="1"/>
      <c r="F477" s="3"/>
      <c r="G477" s="8"/>
      <c r="H477" s="8"/>
      <c r="I477" s="8"/>
      <c r="J477" s="47"/>
      <c r="K477" s="8"/>
      <c r="L477" s="8"/>
      <c r="M477" s="8"/>
      <c r="N477" s="8"/>
      <c r="O477" s="8"/>
      <c r="P477" s="8"/>
      <c r="Q477" s="47"/>
      <c r="R477" s="8"/>
      <c r="S477" s="8"/>
    </row>
    <row r="478" spans="1:19" x14ac:dyDescent="0.25">
      <c r="A478" s="1"/>
      <c r="B478" s="1"/>
      <c r="C478" s="1"/>
      <c r="D478" s="1"/>
      <c r="E478" s="1"/>
      <c r="F478" s="3"/>
      <c r="G478" s="8"/>
      <c r="H478" s="8"/>
      <c r="I478" s="8"/>
      <c r="J478" s="47"/>
      <c r="K478" s="8"/>
      <c r="L478" s="8"/>
      <c r="M478" s="8"/>
      <c r="N478" s="8"/>
      <c r="O478" s="8"/>
      <c r="P478" s="8"/>
      <c r="Q478" s="47"/>
      <c r="R478" s="8"/>
      <c r="S478" s="8"/>
    </row>
    <row r="479" spans="1:19" x14ac:dyDescent="0.25">
      <c r="A479" s="1"/>
      <c r="B479" s="1"/>
      <c r="C479" s="1"/>
      <c r="D479" s="1"/>
      <c r="E479" s="1"/>
      <c r="F479" s="3"/>
      <c r="G479" s="1"/>
      <c r="H479" s="1"/>
      <c r="I479" s="1"/>
      <c r="J479" s="3"/>
      <c r="K479" s="1"/>
      <c r="L479" s="1"/>
      <c r="M479" s="1"/>
      <c r="N479" s="1"/>
      <c r="O479" s="1"/>
      <c r="P479" s="1"/>
      <c r="Q479" s="3"/>
      <c r="R479" s="1"/>
      <c r="S479" s="1"/>
    </row>
    <row r="480" spans="1:19" x14ac:dyDescent="0.25">
      <c r="A480" s="1"/>
      <c r="B480" s="1"/>
      <c r="C480" s="1"/>
      <c r="D480" s="1"/>
      <c r="E480" s="1"/>
      <c r="F480" s="3"/>
      <c r="G480" s="8"/>
      <c r="H480" s="8"/>
      <c r="I480" s="8"/>
      <c r="J480" s="47"/>
      <c r="K480" s="8"/>
      <c r="L480" s="8"/>
      <c r="M480" s="8"/>
      <c r="N480" s="8"/>
      <c r="O480" s="8"/>
      <c r="P480" s="8"/>
      <c r="Q480" s="47"/>
      <c r="R480" s="8"/>
      <c r="S480" s="8"/>
    </row>
    <row r="481" spans="1:19" x14ac:dyDescent="0.25">
      <c r="A481" s="1"/>
      <c r="B481" s="1"/>
      <c r="C481" s="1"/>
      <c r="D481" s="1"/>
      <c r="E481" s="1"/>
      <c r="F481" s="3"/>
      <c r="G481" s="8"/>
      <c r="H481" s="8"/>
      <c r="I481" s="8"/>
      <c r="J481" s="47"/>
      <c r="K481" s="8"/>
      <c r="L481" s="8"/>
      <c r="M481" s="8"/>
      <c r="N481" s="8"/>
      <c r="O481" s="8"/>
      <c r="P481" s="8"/>
      <c r="Q481" s="47"/>
      <c r="R481" s="8"/>
      <c r="S481" s="8"/>
    </row>
    <row r="482" spans="1:19" x14ac:dyDescent="0.25">
      <c r="A482" s="1"/>
      <c r="B482" s="1"/>
      <c r="C482" s="1"/>
      <c r="D482" s="1"/>
      <c r="E482" s="1"/>
      <c r="F482" s="3"/>
      <c r="G482" s="8"/>
      <c r="H482" s="8"/>
      <c r="I482" s="8"/>
      <c r="J482" s="47"/>
      <c r="K482" s="8"/>
      <c r="L482" s="8"/>
      <c r="M482" s="8"/>
      <c r="N482" s="8"/>
      <c r="O482" s="8"/>
      <c r="P482" s="8"/>
      <c r="Q482" s="47"/>
      <c r="R482" s="8"/>
      <c r="S482" s="8"/>
    </row>
    <row r="483" spans="1:19" x14ac:dyDescent="0.25">
      <c r="A483" s="1"/>
      <c r="B483" s="1"/>
      <c r="C483" s="1"/>
      <c r="D483" s="1"/>
      <c r="E483" s="1"/>
      <c r="F483" s="3"/>
      <c r="G483" s="8"/>
      <c r="H483" s="8"/>
      <c r="I483" s="8"/>
      <c r="J483" s="47"/>
      <c r="K483" s="8"/>
      <c r="L483" s="8"/>
      <c r="M483" s="8"/>
      <c r="N483" s="8"/>
      <c r="O483" s="8"/>
      <c r="P483" s="8"/>
      <c r="Q483" s="47"/>
      <c r="R483" s="8"/>
      <c r="S483" s="8"/>
    </row>
    <row r="484" spans="1:19" x14ac:dyDescent="0.25">
      <c r="A484" s="1"/>
      <c r="B484" s="1"/>
      <c r="C484" s="1"/>
      <c r="D484" s="1"/>
      <c r="E484" s="1"/>
      <c r="F484" s="3"/>
      <c r="G484" s="8"/>
      <c r="H484" s="8"/>
      <c r="I484" s="8"/>
      <c r="J484" s="47"/>
      <c r="K484" s="8"/>
      <c r="L484" s="8"/>
      <c r="M484" s="8"/>
      <c r="N484" s="8"/>
      <c r="O484" s="8"/>
      <c r="P484" s="8"/>
      <c r="Q484" s="47"/>
      <c r="R484" s="8"/>
      <c r="S484" s="8"/>
    </row>
    <row r="485" spans="1:19" x14ac:dyDescent="0.25">
      <c r="A485" s="1"/>
      <c r="B485" s="1"/>
      <c r="C485" s="1"/>
      <c r="D485" s="1"/>
      <c r="E485" s="1"/>
      <c r="F485" s="3"/>
      <c r="G485" s="1"/>
      <c r="H485" s="1"/>
      <c r="I485" s="1"/>
      <c r="J485" s="3"/>
      <c r="K485" s="1"/>
      <c r="L485" s="1"/>
      <c r="M485" s="1"/>
      <c r="N485" s="1"/>
      <c r="O485" s="1"/>
      <c r="P485" s="1"/>
      <c r="Q485" s="3"/>
      <c r="R485" s="1"/>
      <c r="S485" s="1"/>
    </row>
    <row r="486" spans="1:19" x14ac:dyDescent="0.25">
      <c r="A486" s="1"/>
      <c r="B486" s="1"/>
      <c r="C486" s="1"/>
      <c r="D486" s="1"/>
      <c r="E486" s="1"/>
      <c r="F486" s="3"/>
      <c r="G486" s="8"/>
      <c r="H486" s="8"/>
      <c r="I486" s="8"/>
      <c r="J486" s="47"/>
      <c r="K486" s="8"/>
      <c r="L486" s="8"/>
      <c r="M486" s="8"/>
      <c r="N486" s="8"/>
      <c r="O486" s="8"/>
      <c r="P486" s="8"/>
      <c r="Q486" s="47"/>
      <c r="R486" s="8"/>
      <c r="S486" s="8"/>
    </row>
    <row r="487" spans="1:19" x14ac:dyDescent="0.25">
      <c r="A487" s="1"/>
      <c r="B487" s="1"/>
      <c r="C487" s="1"/>
      <c r="D487" s="1"/>
      <c r="E487" s="1"/>
      <c r="F487" s="3"/>
      <c r="G487" s="8"/>
      <c r="H487" s="8"/>
      <c r="I487" s="8"/>
      <c r="J487" s="47"/>
      <c r="K487" s="8"/>
      <c r="L487" s="8"/>
      <c r="M487" s="8"/>
      <c r="N487" s="8"/>
      <c r="O487" s="8"/>
      <c r="P487" s="8"/>
      <c r="Q487" s="47"/>
      <c r="R487" s="8"/>
      <c r="S487" s="8"/>
    </row>
    <row r="488" spans="1:19" x14ac:dyDescent="0.25">
      <c r="A488" s="1"/>
      <c r="B488" s="1"/>
      <c r="C488" s="1"/>
      <c r="D488" s="1"/>
      <c r="E488" s="1"/>
      <c r="F488" s="3"/>
      <c r="G488" s="8"/>
      <c r="H488" s="8"/>
      <c r="I488" s="8"/>
      <c r="J488" s="47"/>
      <c r="K488" s="8"/>
      <c r="L488" s="8"/>
      <c r="M488" s="8"/>
      <c r="N488" s="8"/>
      <c r="O488" s="8"/>
      <c r="P488" s="8"/>
      <c r="Q488" s="47"/>
      <c r="R488" s="8"/>
      <c r="S488" s="8"/>
    </row>
    <row r="489" spans="1:19" x14ac:dyDescent="0.25">
      <c r="A489" s="1"/>
      <c r="B489" s="1"/>
      <c r="C489" s="1"/>
      <c r="D489" s="1"/>
      <c r="E489" s="1"/>
      <c r="F489" s="3"/>
      <c r="G489" s="8"/>
      <c r="H489" s="8"/>
      <c r="I489" s="8"/>
      <c r="J489" s="47"/>
      <c r="K489" s="8"/>
      <c r="L489" s="8"/>
      <c r="M489" s="8"/>
      <c r="N489" s="8"/>
      <c r="O489" s="8"/>
      <c r="P489" s="8"/>
      <c r="Q489" s="47"/>
      <c r="R489" s="8"/>
      <c r="S489" s="8"/>
    </row>
    <row r="490" spans="1:19" x14ac:dyDescent="0.25">
      <c r="A490" s="1"/>
      <c r="B490" s="1"/>
      <c r="C490" s="1"/>
      <c r="D490" s="1"/>
      <c r="E490" s="1"/>
      <c r="F490" s="3"/>
      <c r="G490" s="8"/>
      <c r="H490" s="8"/>
      <c r="I490" s="8"/>
      <c r="J490" s="47"/>
      <c r="K490" s="8"/>
      <c r="L490" s="8"/>
      <c r="M490" s="8"/>
      <c r="N490" s="8"/>
      <c r="O490" s="8"/>
      <c r="P490" s="8"/>
      <c r="Q490" s="47"/>
      <c r="R490" s="8"/>
      <c r="S490" s="8"/>
    </row>
    <row r="491" spans="1:19" x14ac:dyDescent="0.25">
      <c r="A491" s="1"/>
      <c r="B491" s="1"/>
      <c r="C491" s="1"/>
      <c r="D491" s="1"/>
      <c r="E491" s="1"/>
      <c r="F491" s="3"/>
      <c r="G491" s="1"/>
      <c r="H491" s="1"/>
      <c r="I491" s="1"/>
      <c r="J491" s="3"/>
      <c r="K491" s="1"/>
      <c r="L491" s="1"/>
      <c r="M491" s="1"/>
      <c r="N491" s="1"/>
      <c r="O491" s="1"/>
      <c r="P491" s="1"/>
      <c r="Q491" s="3"/>
      <c r="R491" s="1"/>
      <c r="S491" s="1"/>
    </row>
    <row r="492" spans="1:19" x14ac:dyDescent="0.25">
      <c r="A492" s="1"/>
      <c r="B492" s="1"/>
      <c r="C492" s="1"/>
      <c r="D492" s="1"/>
      <c r="E492" s="1"/>
      <c r="F492" s="3"/>
      <c r="G492" s="8"/>
      <c r="H492" s="8"/>
      <c r="I492" s="8"/>
      <c r="J492" s="47"/>
      <c r="K492" s="8"/>
      <c r="L492" s="8"/>
      <c r="M492" s="8"/>
      <c r="N492" s="8"/>
      <c r="O492" s="8"/>
      <c r="P492" s="8"/>
      <c r="Q492" s="47"/>
      <c r="R492" s="8"/>
      <c r="S492" s="8"/>
    </row>
    <row r="493" spans="1:19" x14ac:dyDescent="0.25">
      <c r="A493" s="1"/>
      <c r="B493" s="1"/>
      <c r="C493" s="1"/>
      <c r="D493" s="1"/>
      <c r="E493" s="1"/>
      <c r="F493" s="3"/>
      <c r="G493" s="8"/>
      <c r="H493" s="8"/>
      <c r="I493" s="8"/>
      <c r="J493" s="47"/>
      <c r="K493" s="8"/>
      <c r="L493" s="8"/>
      <c r="M493" s="8"/>
      <c r="N493" s="8"/>
      <c r="O493" s="8"/>
      <c r="P493" s="8"/>
      <c r="Q493" s="47"/>
      <c r="R493" s="8"/>
      <c r="S493" s="8"/>
    </row>
    <row r="494" spans="1:19" x14ac:dyDescent="0.25">
      <c r="A494" s="1"/>
      <c r="B494" s="1"/>
      <c r="C494" s="1"/>
      <c r="D494" s="1"/>
      <c r="E494" s="1"/>
      <c r="F494" s="3"/>
      <c r="G494" s="8"/>
      <c r="H494" s="8"/>
      <c r="I494" s="8"/>
      <c r="J494" s="47"/>
      <c r="K494" s="8"/>
      <c r="L494" s="8"/>
      <c r="M494" s="8"/>
      <c r="N494" s="8"/>
      <c r="O494" s="8"/>
      <c r="P494" s="8"/>
      <c r="Q494" s="47"/>
      <c r="R494" s="8"/>
      <c r="S494" s="8"/>
    </row>
    <row r="495" spans="1:19" x14ac:dyDescent="0.25">
      <c r="A495" s="1"/>
      <c r="B495" s="1"/>
      <c r="C495" s="1"/>
      <c r="D495" s="1"/>
      <c r="E495" s="1"/>
      <c r="F495" s="3"/>
      <c r="G495" s="8"/>
      <c r="H495" s="8"/>
      <c r="I495" s="8"/>
      <c r="J495" s="47"/>
      <c r="K495" s="8"/>
      <c r="L495" s="8"/>
      <c r="M495" s="8"/>
      <c r="N495" s="8"/>
      <c r="O495" s="8"/>
      <c r="P495" s="8"/>
      <c r="Q495" s="47"/>
      <c r="R495" s="8"/>
      <c r="S495" s="8"/>
    </row>
    <row r="496" spans="1:19" x14ac:dyDescent="0.25">
      <c r="A496" s="1"/>
      <c r="B496" s="1"/>
      <c r="C496" s="1"/>
      <c r="D496" s="1"/>
      <c r="E496" s="1"/>
      <c r="F496" s="3"/>
      <c r="G496" s="8"/>
      <c r="H496" s="8"/>
      <c r="I496" s="8"/>
      <c r="J496" s="47"/>
      <c r="K496" s="8"/>
      <c r="L496" s="8"/>
      <c r="M496" s="8"/>
      <c r="N496" s="8"/>
      <c r="O496" s="8"/>
      <c r="P496" s="8"/>
      <c r="Q496" s="47"/>
      <c r="R496" s="8"/>
      <c r="S496" s="8"/>
    </row>
    <row r="497" spans="1:19" x14ac:dyDescent="0.25">
      <c r="A497" s="1"/>
      <c r="B497" s="1"/>
      <c r="C497" s="1"/>
      <c r="D497" s="1"/>
      <c r="E497" s="1"/>
      <c r="F497" s="3"/>
      <c r="G497" s="1"/>
      <c r="H497" s="1"/>
      <c r="I497" s="1"/>
      <c r="J497" s="3"/>
      <c r="K497" s="1"/>
      <c r="L497" s="1"/>
      <c r="M497" s="1"/>
      <c r="N497" s="1"/>
      <c r="O497" s="1"/>
      <c r="P497" s="1"/>
      <c r="Q497" s="3"/>
      <c r="R497" s="1"/>
      <c r="S497" s="1"/>
    </row>
    <row r="498" spans="1:19" x14ac:dyDescent="0.25">
      <c r="A498" s="1"/>
      <c r="B498" s="1"/>
      <c r="C498" s="1"/>
      <c r="D498" s="1"/>
      <c r="E498" s="1"/>
      <c r="F498" s="3"/>
      <c r="G498" s="8"/>
      <c r="H498" s="8"/>
      <c r="I498" s="8"/>
      <c r="J498" s="47"/>
      <c r="K498" s="8"/>
      <c r="L498" s="8"/>
      <c r="M498" s="8"/>
      <c r="N498" s="8"/>
      <c r="O498" s="8"/>
      <c r="P498" s="8"/>
      <c r="Q498" s="47"/>
      <c r="R498" s="8"/>
      <c r="S498" s="8"/>
    </row>
    <row r="499" spans="1:19" x14ac:dyDescent="0.25">
      <c r="A499" s="1"/>
      <c r="B499" s="1"/>
      <c r="C499" s="1"/>
      <c r="D499" s="1"/>
      <c r="E499" s="1"/>
      <c r="F499" s="3"/>
      <c r="G499" s="8"/>
      <c r="H499" s="8"/>
      <c r="I499" s="8"/>
      <c r="J499" s="47"/>
      <c r="K499" s="8"/>
      <c r="L499" s="8"/>
      <c r="M499" s="8"/>
      <c r="N499" s="8"/>
      <c r="O499" s="8"/>
      <c r="P499" s="8"/>
      <c r="Q499" s="47"/>
      <c r="R499" s="8"/>
      <c r="S499" s="8"/>
    </row>
    <row r="500" spans="1:19" x14ac:dyDescent="0.25">
      <c r="A500" s="1"/>
      <c r="B500" s="1"/>
      <c r="C500" s="1"/>
      <c r="D500" s="1"/>
      <c r="E500" s="1"/>
      <c r="F500" s="3"/>
      <c r="G500" s="8"/>
      <c r="H500" s="8"/>
      <c r="I500" s="8"/>
      <c r="J500" s="47"/>
      <c r="K500" s="8"/>
      <c r="L500" s="8"/>
      <c r="M500" s="8"/>
      <c r="N500" s="8"/>
      <c r="O500" s="8"/>
      <c r="P500" s="8"/>
      <c r="Q500" s="47"/>
      <c r="R500" s="8"/>
      <c r="S500" s="8"/>
    </row>
    <row r="501" spans="1:19" x14ac:dyDescent="0.25">
      <c r="A501" s="1"/>
      <c r="B501" s="1"/>
      <c r="C501" s="1"/>
      <c r="D501" s="1"/>
      <c r="E501" s="1"/>
      <c r="F501" s="3"/>
      <c r="G501" s="8"/>
      <c r="H501" s="8"/>
      <c r="I501" s="8"/>
      <c r="J501" s="47"/>
      <c r="K501" s="8"/>
      <c r="L501" s="8"/>
      <c r="M501" s="8"/>
      <c r="N501" s="8"/>
      <c r="O501" s="8"/>
      <c r="P501" s="8"/>
      <c r="Q501" s="47"/>
      <c r="R501" s="8"/>
      <c r="S501" s="8"/>
    </row>
    <row r="502" spans="1:19" x14ac:dyDescent="0.25">
      <c r="A502" s="1"/>
      <c r="B502" s="1"/>
      <c r="C502" s="1"/>
      <c r="D502" s="1"/>
      <c r="E502" s="1"/>
      <c r="F502" s="3"/>
      <c r="G502" s="8"/>
      <c r="H502" s="8"/>
      <c r="I502" s="8"/>
      <c r="J502" s="47"/>
      <c r="K502" s="8"/>
      <c r="L502" s="8"/>
      <c r="M502" s="8"/>
      <c r="N502" s="8"/>
      <c r="O502" s="8"/>
      <c r="P502" s="8"/>
      <c r="Q502" s="47"/>
      <c r="R502" s="8"/>
      <c r="S502" s="8"/>
    </row>
    <row r="503" spans="1:19" x14ac:dyDescent="0.25">
      <c r="A503" s="1"/>
      <c r="B503" s="1"/>
      <c r="C503" s="1"/>
      <c r="D503" s="1"/>
      <c r="E503" s="1"/>
      <c r="F503" s="3"/>
      <c r="G503" s="1"/>
      <c r="H503" s="1"/>
      <c r="I503" s="1"/>
      <c r="J503" s="3"/>
      <c r="K503" s="1"/>
      <c r="L503" s="1"/>
      <c r="M503" s="1"/>
      <c r="N503" s="1"/>
      <c r="O503" s="1"/>
      <c r="P503" s="1"/>
      <c r="Q503" s="3"/>
      <c r="R503" s="1"/>
      <c r="S503" s="1"/>
    </row>
    <row r="504" spans="1:19" x14ac:dyDescent="0.25">
      <c r="A504" s="1"/>
      <c r="B504" s="1"/>
      <c r="C504" s="1"/>
      <c r="D504" s="1"/>
      <c r="E504" s="1"/>
      <c r="F504" s="3"/>
      <c r="G504" s="8"/>
      <c r="H504" s="8"/>
      <c r="I504" s="8"/>
      <c r="J504" s="47"/>
      <c r="K504" s="8"/>
      <c r="L504" s="8"/>
      <c r="M504" s="8"/>
      <c r="N504" s="8"/>
      <c r="O504" s="8"/>
      <c r="P504" s="8"/>
      <c r="Q504" s="47"/>
      <c r="R504" s="8"/>
      <c r="S504" s="8"/>
    </row>
    <row r="505" spans="1:19" x14ac:dyDescent="0.25">
      <c r="A505" s="1"/>
      <c r="B505" s="1"/>
      <c r="C505" s="1"/>
      <c r="D505" s="1"/>
      <c r="E505" s="1"/>
      <c r="F505" s="3"/>
      <c r="G505" s="8"/>
      <c r="H505" s="8"/>
      <c r="I505" s="8"/>
      <c r="J505" s="47"/>
      <c r="K505" s="8"/>
      <c r="L505" s="8"/>
      <c r="M505" s="8"/>
      <c r="N505" s="8"/>
      <c r="O505" s="8"/>
      <c r="P505" s="8"/>
      <c r="Q505" s="47"/>
      <c r="R505" s="8"/>
      <c r="S505" s="8"/>
    </row>
    <row r="506" spans="1:19" x14ac:dyDescent="0.25">
      <c r="A506" s="1"/>
      <c r="B506" s="1"/>
      <c r="C506" s="1"/>
      <c r="D506" s="1"/>
      <c r="E506" s="1"/>
      <c r="F506" s="3"/>
      <c r="G506" s="8"/>
      <c r="H506" s="8"/>
      <c r="I506" s="8"/>
      <c r="J506" s="47"/>
      <c r="K506" s="8"/>
      <c r="L506" s="8"/>
      <c r="M506" s="8"/>
      <c r="N506" s="8"/>
      <c r="O506" s="8"/>
      <c r="P506" s="8"/>
      <c r="Q506" s="47"/>
      <c r="R506" s="8"/>
      <c r="S506" s="8"/>
    </row>
    <row r="507" spans="1:19" x14ac:dyDescent="0.25">
      <c r="A507" s="1"/>
      <c r="B507" s="1"/>
      <c r="C507" s="1"/>
      <c r="D507" s="1"/>
      <c r="E507" s="1"/>
      <c r="F507" s="3"/>
      <c r="G507" s="8"/>
      <c r="H507" s="8"/>
      <c r="I507" s="8"/>
      <c r="J507" s="47"/>
      <c r="K507" s="8"/>
      <c r="L507" s="8"/>
      <c r="M507" s="8"/>
      <c r="N507" s="8"/>
      <c r="O507" s="8"/>
      <c r="P507" s="8"/>
      <c r="Q507" s="47"/>
      <c r="R507" s="8"/>
      <c r="S507" s="8"/>
    </row>
    <row r="508" spans="1:19" x14ac:dyDescent="0.25">
      <c r="A508" s="1"/>
      <c r="B508" s="1"/>
      <c r="C508" s="1"/>
      <c r="D508" s="1"/>
      <c r="E508" s="1"/>
      <c r="F508" s="3"/>
      <c r="G508" s="8"/>
      <c r="H508" s="8"/>
      <c r="I508" s="8"/>
      <c r="J508" s="47"/>
      <c r="K508" s="8"/>
      <c r="L508" s="8"/>
      <c r="M508" s="8"/>
      <c r="N508" s="8"/>
      <c r="O508" s="8"/>
      <c r="P508" s="8"/>
      <c r="Q508" s="47"/>
      <c r="R508" s="8"/>
      <c r="S508" s="8"/>
    </row>
    <row r="509" spans="1:19" x14ac:dyDescent="0.25">
      <c r="A509" s="1"/>
      <c r="B509" s="1"/>
      <c r="C509" s="1"/>
      <c r="D509" s="1"/>
      <c r="E509" s="1"/>
      <c r="F509" s="3"/>
      <c r="G509" s="1"/>
      <c r="H509" s="1"/>
      <c r="I509" s="1"/>
      <c r="J509" s="3"/>
      <c r="K509" s="1"/>
      <c r="L509" s="1"/>
      <c r="M509" s="1"/>
      <c r="N509" s="1"/>
      <c r="O509" s="1"/>
      <c r="P509" s="1"/>
      <c r="Q509" s="3"/>
      <c r="R509" s="1"/>
      <c r="S509" s="1"/>
    </row>
    <row r="510" spans="1:19" x14ac:dyDescent="0.25">
      <c r="A510" s="1"/>
      <c r="B510" s="1"/>
      <c r="C510" s="1"/>
      <c r="D510" s="1"/>
      <c r="E510" s="1"/>
      <c r="F510" s="3"/>
      <c r="G510" s="8"/>
      <c r="H510" s="8"/>
      <c r="I510" s="8"/>
      <c r="J510" s="47"/>
      <c r="K510" s="8"/>
      <c r="L510" s="8"/>
      <c r="M510" s="8"/>
      <c r="N510" s="8"/>
      <c r="O510" s="8"/>
      <c r="P510" s="8"/>
      <c r="Q510" s="47"/>
      <c r="R510" s="8"/>
      <c r="S510" s="8"/>
    </row>
    <row r="511" spans="1:19" x14ac:dyDescent="0.25">
      <c r="A511" s="1"/>
      <c r="B511" s="1"/>
      <c r="C511" s="1"/>
      <c r="D511" s="1"/>
      <c r="E511" s="1"/>
      <c r="F511" s="3"/>
      <c r="G511" s="8"/>
      <c r="H511" s="8"/>
      <c r="I511" s="8"/>
      <c r="J511" s="47"/>
      <c r="K511" s="8"/>
      <c r="L511" s="8"/>
      <c r="M511" s="8"/>
      <c r="N511" s="8"/>
      <c r="O511" s="8"/>
      <c r="P511" s="8"/>
      <c r="Q511" s="47"/>
      <c r="R511" s="8"/>
      <c r="S511" s="8"/>
    </row>
    <row r="512" spans="1:19" x14ac:dyDescent="0.25">
      <c r="A512" s="1"/>
      <c r="B512" s="1"/>
      <c r="C512" s="1"/>
      <c r="D512" s="1"/>
      <c r="E512" s="1"/>
      <c r="F512" s="3"/>
      <c r="G512" s="8"/>
      <c r="H512" s="8"/>
      <c r="I512" s="8"/>
      <c r="J512" s="47"/>
      <c r="K512" s="8"/>
      <c r="L512" s="8"/>
      <c r="M512" s="8"/>
      <c r="N512" s="8"/>
      <c r="O512" s="8"/>
      <c r="P512" s="8"/>
      <c r="Q512" s="47"/>
      <c r="R512" s="8"/>
      <c r="S512" s="8"/>
    </row>
    <row r="513" spans="1:19" x14ac:dyDescent="0.25">
      <c r="A513" s="1"/>
      <c r="B513" s="1"/>
      <c r="C513" s="1"/>
      <c r="D513" s="1"/>
      <c r="E513" s="1"/>
      <c r="F513" s="3"/>
      <c r="G513" s="8"/>
      <c r="H513" s="8"/>
      <c r="I513" s="8"/>
      <c r="J513" s="47"/>
      <c r="K513" s="8"/>
      <c r="L513" s="8"/>
      <c r="M513" s="8"/>
      <c r="N513" s="8"/>
      <c r="O513" s="8"/>
      <c r="P513" s="8"/>
      <c r="Q513" s="47"/>
      <c r="R513" s="8"/>
      <c r="S513" s="8"/>
    </row>
    <row r="514" spans="1:19" x14ac:dyDescent="0.25">
      <c r="A514" s="1"/>
      <c r="B514" s="1"/>
      <c r="C514" s="1"/>
      <c r="D514" s="1"/>
      <c r="E514" s="1"/>
      <c r="F514" s="3"/>
      <c r="G514" s="8"/>
      <c r="H514" s="8"/>
      <c r="I514" s="8"/>
      <c r="J514" s="47"/>
      <c r="K514" s="8"/>
      <c r="L514" s="8"/>
      <c r="M514" s="8"/>
      <c r="N514" s="8"/>
      <c r="O514" s="8"/>
      <c r="P514" s="8"/>
      <c r="Q514" s="47"/>
      <c r="R514" s="8"/>
      <c r="S514" s="8"/>
    </row>
    <row r="515" spans="1:19" x14ac:dyDescent="0.25">
      <c r="A515" s="1"/>
      <c r="B515" s="1"/>
      <c r="C515" s="1"/>
      <c r="D515" s="1"/>
      <c r="E515" s="1"/>
      <c r="F515" s="3"/>
      <c r="G515" s="1"/>
      <c r="H515" s="1"/>
      <c r="I515" s="1"/>
      <c r="J515" s="3"/>
      <c r="K515" s="1"/>
      <c r="L515" s="1"/>
      <c r="M515" s="1"/>
      <c r="N515" s="1"/>
      <c r="O515" s="1"/>
      <c r="P515" s="1"/>
      <c r="Q515" s="3"/>
      <c r="R515" s="1"/>
      <c r="S515" s="1"/>
    </row>
    <row r="516" spans="1:19" x14ac:dyDescent="0.25">
      <c r="A516" s="1"/>
      <c r="B516" s="1"/>
      <c r="C516" s="1"/>
      <c r="D516" s="1"/>
      <c r="E516" s="1"/>
      <c r="F516" s="3"/>
      <c r="G516" s="8"/>
      <c r="H516" s="8"/>
      <c r="I516" s="8"/>
      <c r="J516" s="47"/>
      <c r="K516" s="8"/>
      <c r="L516" s="8"/>
      <c r="M516" s="8"/>
      <c r="N516" s="8"/>
      <c r="O516" s="8"/>
      <c r="P516" s="8"/>
      <c r="Q516" s="47"/>
      <c r="R516" s="8"/>
      <c r="S516" s="8"/>
    </row>
    <row r="517" spans="1:19" x14ac:dyDescent="0.25">
      <c r="A517" s="1"/>
      <c r="B517" s="1"/>
      <c r="C517" s="1"/>
      <c r="D517" s="1"/>
      <c r="E517" s="1"/>
      <c r="F517" s="3"/>
      <c r="G517" s="8"/>
      <c r="H517" s="8"/>
      <c r="I517" s="8"/>
      <c r="J517" s="47"/>
      <c r="K517" s="8"/>
      <c r="L517" s="8"/>
      <c r="M517" s="8"/>
      <c r="N517" s="8"/>
      <c r="O517" s="8"/>
      <c r="P517" s="8"/>
      <c r="Q517" s="47"/>
      <c r="R517" s="8"/>
      <c r="S517" s="8"/>
    </row>
    <row r="518" spans="1:19" x14ac:dyDescent="0.25">
      <c r="A518" s="1"/>
      <c r="B518" s="1"/>
      <c r="C518" s="1"/>
      <c r="D518" s="1"/>
      <c r="E518" s="1"/>
      <c r="F518" s="3"/>
      <c r="G518" s="8"/>
      <c r="H518" s="8"/>
      <c r="I518" s="8"/>
      <c r="J518" s="47"/>
      <c r="K518" s="8"/>
      <c r="L518" s="8"/>
      <c r="M518" s="8"/>
      <c r="N518" s="8"/>
      <c r="O518" s="8"/>
      <c r="P518" s="8"/>
      <c r="Q518" s="47"/>
      <c r="R518" s="8"/>
      <c r="S518" s="8"/>
    </row>
    <row r="519" spans="1:19" x14ac:dyDescent="0.25">
      <c r="A519" s="1"/>
      <c r="B519" s="1"/>
      <c r="C519" s="1"/>
      <c r="D519" s="1"/>
      <c r="E519" s="1"/>
      <c r="F519" s="3"/>
      <c r="G519" s="8"/>
      <c r="H519" s="8"/>
      <c r="I519" s="8"/>
      <c r="J519" s="47"/>
      <c r="K519" s="8"/>
      <c r="L519" s="8"/>
      <c r="M519" s="8"/>
      <c r="N519" s="8"/>
      <c r="O519" s="8"/>
      <c r="P519" s="8"/>
      <c r="Q519" s="47"/>
      <c r="R519" s="8"/>
      <c r="S519" s="8"/>
    </row>
    <row r="520" spans="1:19" x14ac:dyDescent="0.25">
      <c r="A520" s="1"/>
      <c r="B520" s="1"/>
      <c r="C520" s="1"/>
      <c r="D520" s="1"/>
      <c r="E520" s="1"/>
      <c r="F520" s="3"/>
      <c r="G520" s="8"/>
      <c r="H520" s="8"/>
      <c r="I520" s="8"/>
      <c r="J520" s="47"/>
      <c r="K520" s="8"/>
      <c r="L520" s="8"/>
      <c r="M520" s="8"/>
      <c r="N520" s="8"/>
      <c r="O520" s="8"/>
      <c r="P520" s="8"/>
      <c r="Q520" s="47"/>
      <c r="R520" s="8"/>
      <c r="S520" s="8"/>
    </row>
    <row r="521" spans="1:19" x14ac:dyDescent="0.25">
      <c r="A521" s="1"/>
      <c r="B521" s="1"/>
      <c r="C521" s="1"/>
      <c r="D521" s="1"/>
      <c r="E521" s="1"/>
      <c r="F521" s="3"/>
      <c r="G521" s="1"/>
      <c r="H521" s="1"/>
      <c r="I521" s="1"/>
      <c r="J521" s="3"/>
      <c r="K521" s="1"/>
      <c r="L521" s="1"/>
      <c r="M521" s="1"/>
      <c r="N521" s="1"/>
      <c r="O521" s="1"/>
      <c r="P521" s="1"/>
      <c r="Q521" s="3"/>
      <c r="R521" s="1"/>
      <c r="S521" s="1"/>
    </row>
    <row r="522" spans="1:19" x14ac:dyDescent="0.25">
      <c r="A522" s="1"/>
      <c r="B522" s="1"/>
      <c r="C522" s="1"/>
      <c r="D522" s="1"/>
      <c r="E522" s="1"/>
      <c r="F522" s="3"/>
      <c r="G522" s="8"/>
      <c r="H522" s="8"/>
      <c r="I522" s="8"/>
      <c r="J522" s="47"/>
      <c r="K522" s="8"/>
      <c r="L522" s="8"/>
      <c r="M522" s="8"/>
      <c r="N522" s="8"/>
      <c r="O522" s="8"/>
      <c r="P522" s="8"/>
      <c r="Q522" s="47"/>
      <c r="R522" s="8"/>
      <c r="S522" s="8"/>
    </row>
    <row r="523" spans="1:19" x14ac:dyDescent="0.25">
      <c r="A523" s="1"/>
      <c r="B523" s="1"/>
      <c r="C523" s="1"/>
      <c r="D523" s="1"/>
      <c r="E523" s="1"/>
      <c r="F523" s="3"/>
      <c r="G523" s="8"/>
      <c r="H523" s="8"/>
      <c r="I523" s="8"/>
      <c r="J523" s="47"/>
      <c r="K523" s="8"/>
      <c r="L523" s="8"/>
      <c r="M523" s="8"/>
      <c r="N523" s="8"/>
      <c r="O523" s="8"/>
      <c r="P523" s="8"/>
      <c r="Q523" s="47"/>
      <c r="R523" s="8"/>
      <c r="S523" s="8"/>
    </row>
    <row r="524" spans="1:19" x14ac:dyDescent="0.25">
      <c r="A524" s="1"/>
      <c r="B524" s="1"/>
      <c r="C524" s="1"/>
      <c r="D524" s="1"/>
      <c r="E524" s="1"/>
      <c r="F524" s="3"/>
      <c r="G524" s="8"/>
      <c r="H524" s="8"/>
      <c r="I524" s="8"/>
      <c r="J524" s="47"/>
      <c r="K524" s="8"/>
      <c r="L524" s="8"/>
      <c r="M524" s="8"/>
      <c r="N524" s="8"/>
      <c r="O524" s="8"/>
      <c r="P524" s="8"/>
      <c r="Q524" s="47"/>
      <c r="R524" s="8"/>
      <c r="S524" s="8"/>
    </row>
    <row r="525" spans="1:19" x14ac:dyDescent="0.25">
      <c r="A525" s="1"/>
      <c r="B525" s="1"/>
      <c r="C525" s="1"/>
      <c r="D525" s="1"/>
      <c r="E525" s="1"/>
      <c r="F525" s="3"/>
      <c r="G525" s="8"/>
      <c r="H525" s="8"/>
      <c r="I525" s="8"/>
      <c r="J525" s="47"/>
      <c r="K525" s="8"/>
      <c r="L525" s="8"/>
      <c r="M525" s="8"/>
      <c r="N525" s="8"/>
      <c r="O525" s="8"/>
      <c r="P525" s="8"/>
      <c r="Q525" s="47"/>
      <c r="R525" s="8"/>
      <c r="S525" s="8"/>
    </row>
    <row r="526" spans="1:19" x14ac:dyDescent="0.25">
      <c r="A526" s="1"/>
      <c r="B526" s="1"/>
      <c r="C526" s="1"/>
      <c r="D526" s="1"/>
      <c r="E526" s="1"/>
      <c r="F526" s="3"/>
      <c r="G526" s="8"/>
      <c r="H526" s="8"/>
      <c r="I526" s="8"/>
      <c r="J526" s="47"/>
      <c r="K526" s="8"/>
      <c r="L526" s="8"/>
      <c r="M526" s="8"/>
      <c r="N526" s="8"/>
      <c r="O526" s="8"/>
      <c r="P526" s="8"/>
      <c r="Q526" s="47"/>
      <c r="R526" s="8"/>
      <c r="S526" s="8"/>
    </row>
    <row r="527" spans="1:19" x14ac:dyDescent="0.25">
      <c r="A527" s="1"/>
      <c r="B527" s="1"/>
      <c r="C527" s="1"/>
      <c r="D527" s="1"/>
      <c r="E527" s="1"/>
      <c r="F527" s="3"/>
      <c r="G527" s="1"/>
      <c r="H527" s="1"/>
      <c r="I527" s="1"/>
      <c r="J527" s="3"/>
      <c r="K527" s="1"/>
      <c r="L527" s="1"/>
      <c r="M527" s="1"/>
      <c r="N527" s="1"/>
      <c r="O527" s="1"/>
      <c r="P527" s="1"/>
      <c r="Q527" s="3"/>
      <c r="R527" s="1"/>
      <c r="S527" s="1"/>
    </row>
    <row r="528" spans="1:19" x14ac:dyDescent="0.25">
      <c r="A528" s="1"/>
      <c r="B528" s="1"/>
      <c r="C528" s="1"/>
      <c r="D528" s="1"/>
      <c r="E528" s="1"/>
      <c r="F528" s="3"/>
      <c r="G528" s="8"/>
      <c r="H528" s="8"/>
      <c r="I528" s="8"/>
      <c r="J528" s="47"/>
      <c r="K528" s="8"/>
      <c r="L528" s="8"/>
      <c r="M528" s="8"/>
      <c r="N528" s="8"/>
      <c r="O528" s="8"/>
      <c r="P528" s="8"/>
      <c r="Q528" s="47"/>
      <c r="R528" s="8"/>
      <c r="S528" s="8"/>
    </row>
    <row r="529" spans="1:19" x14ac:dyDescent="0.25">
      <c r="A529" s="1"/>
      <c r="B529" s="1"/>
      <c r="C529" s="1"/>
      <c r="D529" s="1"/>
      <c r="E529" s="1"/>
      <c r="F529" s="3"/>
      <c r="G529" s="8"/>
      <c r="H529" s="8"/>
      <c r="I529" s="8"/>
      <c r="J529" s="47"/>
      <c r="K529" s="8"/>
      <c r="L529" s="8"/>
      <c r="M529" s="8"/>
      <c r="N529" s="8"/>
      <c r="O529" s="8"/>
      <c r="P529" s="8"/>
      <c r="Q529" s="47"/>
      <c r="R529" s="8"/>
      <c r="S529" s="8"/>
    </row>
    <row r="530" spans="1:19" x14ac:dyDescent="0.25">
      <c r="A530" s="1"/>
      <c r="B530" s="1"/>
      <c r="C530" s="1"/>
      <c r="D530" s="1"/>
      <c r="E530" s="1"/>
      <c r="F530" s="3"/>
      <c r="G530" s="8"/>
      <c r="H530" s="8"/>
      <c r="I530" s="8"/>
      <c r="J530" s="47"/>
      <c r="K530" s="8"/>
      <c r="L530" s="8"/>
      <c r="M530" s="8"/>
      <c r="N530" s="8"/>
      <c r="O530" s="8"/>
      <c r="P530" s="8"/>
      <c r="Q530" s="47"/>
      <c r="R530" s="8"/>
      <c r="S530" s="8"/>
    </row>
    <row r="531" spans="1:19" x14ac:dyDescent="0.25">
      <c r="A531" s="1"/>
      <c r="B531" s="1"/>
      <c r="C531" s="1"/>
      <c r="D531" s="1"/>
      <c r="E531" s="1"/>
      <c r="F531" s="3"/>
      <c r="G531" s="8"/>
      <c r="H531" s="8"/>
      <c r="I531" s="8"/>
      <c r="J531" s="47"/>
      <c r="K531" s="8"/>
      <c r="L531" s="8"/>
      <c r="M531" s="8"/>
      <c r="N531" s="8"/>
      <c r="O531" s="8"/>
      <c r="P531" s="8"/>
      <c r="Q531" s="47"/>
      <c r="R531" s="8"/>
      <c r="S531" s="8"/>
    </row>
    <row r="532" spans="1:19" x14ac:dyDescent="0.25">
      <c r="A532" s="1"/>
      <c r="B532" s="1"/>
      <c r="C532" s="1"/>
      <c r="D532" s="1"/>
      <c r="E532" s="1"/>
      <c r="F532" s="3"/>
      <c r="G532" s="8"/>
      <c r="H532" s="8"/>
      <c r="I532" s="8"/>
      <c r="J532" s="47"/>
      <c r="K532" s="8"/>
      <c r="L532" s="8"/>
      <c r="M532" s="8"/>
      <c r="N532" s="8"/>
      <c r="O532" s="8"/>
      <c r="P532" s="8"/>
      <c r="Q532" s="47"/>
      <c r="R532" s="8"/>
      <c r="S532" s="8"/>
    </row>
    <row r="533" spans="1:19" x14ac:dyDescent="0.25">
      <c r="A533" s="1"/>
      <c r="B533" s="1"/>
      <c r="C533" s="1"/>
      <c r="D533" s="1"/>
      <c r="E533" s="1"/>
      <c r="F533" s="3"/>
      <c r="G533" s="1"/>
      <c r="H533" s="1"/>
      <c r="I533" s="1"/>
      <c r="J533" s="3"/>
      <c r="K533" s="1"/>
      <c r="L533" s="1"/>
      <c r="M533" s="1"/>
      <c r="N533" s="1"/>
      <c r="O533" s="1"/>
      <c r="P533" s="1"/>
      <c r="Q533" s="3"/>
      <c r="R533" s="1"/>
      <c r="S533" s="1"/>
    </row>
    <row r="534" spans="1:19" x14ac:dyDescent="0.25">
      <c r="A534" s="1"/>
      <c r="B534" s="1"/>
      <c r="C534" s="1"/>
      <c r="D534" s="1"/>
      <c r="E534" s="1"/>
      <c r="F534" s="3"/>
      <c r="G534" s="8"/>
      <c r="H534" s="8"/>
      <c r="I534" s="8"/>
      <c r="J534" s="47"/>
      <c r="K534" s="8"/>
      <c r="L534" s="8"/>
      <c r="M534" s="8"/>
      <c r="N534" s="8"/>
      <c r="O534" s="8"/>
      <c r="P534" s="8"/>
      <c r="Q534" s="47"/>
      <c r="R534" s="8"/>
      <c r="S534" s="8"/>
    </row>
    <row r="535" spans="1:19" x14ac:dyDescent="0.25">
      <c r="A535" s="1"/>
      <c r="B535" s="1"/>
      <c r="C535" s="1"/>
      <c r="D535" s="1"/>
      <c r="E535" s="1"/>
      <c r="F535" s="3"/>
      <c r="G535" s="8"/>
      <c r="H535" s="8"/>
      <c r="I535" s="8"/>
      <c r="J535" s="47"/>
      <c r="K535" s="8"/>
      <c r="L535" s="8"/>
      <c r="M535" s="8"/>
      <c r="N535" s="8"/>
      <c r="O535" s="8"/>
      <c r="P535" s="8"/>
      <c r="Q535" s="47"/>
      <c r="R535" s="8"/>
      <c r="S535" s="8"/>
    </row>
    <row r="536" spans="1:19" x14ac:dyDescent="0.25">
      <c r="A536" s="1"/>
      <c r="B536" s="1"/>
      <c r="C536" s="1"/>
      <c r="D536" s="1"/>
      <c r="E536" s="1"/>
      <c r="F536" s="3"/>
      <c r="G536" s="8"/>
      <c r="H536" s="8"/>
      <c r="I536" s="8"/>
      <c r="J536" s="47"/>
      <c r="K536" s="8"/>
      <c r="L536" s="8"/>
      <c r="M536" s="8"/>
      <c r="N536" s="8"/>
      <c r="O536" s="8"/>
      <c r="P536" s="8"/>
      <c r="Q536" s="47"/>
      <c r="R536" s="8"/>
      <c r="S536" s="8"/>
    </row>
    <row r="537" spans="1:19" x14ac:dyDescent="0.25">
      <c r="A537" s="1"/>
      <c r="B537" s="1"/>
      <c r="C537" s="1"/>
      <c r="D537" s="1"/>
      <c r="E537" s="1"/>
      <c r="F537" s="3"/>
      <c r="G537" s="8"/>
      <c r="H537" s="8"/>
      <c r="I537" s="8"/>
      <c r="J537" s="47"/>
      <c r="K537" s="8"/>
      <c r="L537" s="8"/>
      <c r="M537" s="8"/>
      <c r="N537" s="8"/>
      <c r="O537" s="8"/>
      <c r="P537" s="8"/>
      <c r="Q537" s="47"/>
      <c r="R537" s="8"/>
      <c r="S537" s="8"/>
    </row>
    <row r="538" spans="1:19" x14ac:dyDescent="0.25">
      <c r="A538" s="1"/>
      <c r="B538" s="1"/>
      <c r="C538" s="1"/>
      <c r="D538" s="1"/>
      <c r="E538" s="1"/>
      <c r="F538" s="3"/>
      <c r="G538" s="8"/>
      <c r="H538" s="8"/>
      <c r="I538" s="8"/>
      <c r="J538" s="47"/>
      <c r="K538" s="8"/>
      <c r="L538" s="8"/>
      <c r="M538" s="8"/>
      <c r="N538" s="8"/>
      <c r="O538" s="8"/>
      <c r="P538" s="8"/>
      <c r="Q538" s="47"/>
      <c r="R538" s="8"/>
      <c r="S538" s="8"/>
    </row>
    <row r="539" spans="1:19" x14ac:dyDescent="0.25">
      <c r="A539" s="1"/>
      <c r="B539" s="1"/>
      <c r="C539" s="1"/>
      <c r="D539" s="1"/>
      <c r="E539" s="1"/>
      <c r="F539" s="3"/>
      <c r="G539" s="1"/>
      <c r="H539" s="1"/>
      <c r="I539" s="1"/>
      <c r="J539" s="3"/>
      <c r="K539" s="1"/>
      <c r="L539" s="1"/>
      <c r="M539" s="1"/>
      <c r="N539" s="1"/>
      <c r="O539" s="1"/>
      <c r="P539" s="1"/>
      <c r="Q539" s="3"/>
      <c r="R539" s="1"/>
      <c r="S539" s="1"/>
    </row>
    <row r="540" spans="1:19" x14ac:dyDescent="0.25">
      <c r="A540" s="1"/>
      <c r="B540" s="1"/>
      <c r="C540" s="1"/>
      <c r="D540" s="1"/>
      <c r="E540" s="1"/>
      <c r="F540" s="3"/>
      <c r="G540" s="8"/>
      <c r="H540" s="8"/>
      <c r="I540" s="8"/>
      <c r="J540" s="47"/>
      <c r="K540" s="8"/>
      <c r="L540" s="8"/>
      <c r="M540" s="8"/>
      <c r="N540" s="8"/>
      <c r="O540" s="8"/>
      <c r="P540" s="8"/>
      <c r="Q540" s="47"/>
      <c r="R540" s="8"/>
      <c r="S540" s="8"/>
    </row>
    <row r="541" spans="1:19" x14ac:dyDescent="0.25">
      <c r="A541" s="1"/>
      <c r="B541" s="1"/>
      <c r="C541" s="1"/>
      <c r="D541" s="1"/>
      <c r="E541" s="1"/>
      <c r="F541" s="3"/>
      <c r="G541" s="8"/>
      <c r="H541" s="8"/>
      <c r="I541" s="8"/>
      <c r="J541" s="47"/>
      <c r="K541" s="8"/>
      <c r="L541" s="8"/>
      <c r="M541" s="8"/>
      <c r="N541" s="8"/>
      <c r="O541" s="8"/>
      <c r="P541" s="8"/>
      <c r="Q541" s="47"/>
      <c r="R541" s="8"/>
      <c r="S541" s="8"/>
    </row>
    <row r="542" spans="1:19" x14ac:dyDescent="0.25">
      <c r="A542" s="1"/>
      <c r="B542" s="1"/>
      <c r="C542" s="1"/>
      <c r="D542" s="1"/>
      <c r="E542" s="1"/>
      <c r="F542" s="3"/>
      <c r="G542" s="8"/>
      <c r="H542" s="8"/>
      <c r="I542" s="8"/>
      <c r="J542" s="47"/>
      <c r="K542" s="8"/>
      <c r="L542" s="8"/>
      <c r="M542" s="8"/>
      <c r="N542" s="8"/>
      <c r="O542" s="8"/>
      <c r="P542" s="8"/>
      <c r="Q542" s="47"/>
      <c r="R542" s="8"/>
      <c r="S542" s="8"/>
    </row>
    <row r="543" spans="1:19" x14ac:dyDescent="0.25">
      <c r="A543" s="1"/>
      <c r="B543" s="1"/>
      <c r="C543" s="1"/>
      <c r="D543" s="1"/>
      <c r="E543" s="1"/>
      <c r="F543" s="3"/>
      <c r="G543" s="8"/>
      <c r="H543" s="8"/>
      <c r="I543" s="8"/>
      <c r="J543" s="47"/>
      <c r="K543" s="8"/>
      <c r="L543" s="8"/>
      <c r="M543" s="8"/>
      <c r="N543" s="8"/>
      <c r="O543" s="8"/>
      <c r="P543" s="8"/>
      <c r="Q543" s="47"/>
      <c r="R543" s="8"/>
      <c r="S543" s="8"/>
    </row>
    <row r="544" spans="1:19" x14ac:dyDescent="0.25">
      <c r="A544" s="1"/>
      <c r="B544" s="1"/>
      <c r="C544" s="1"/>
      <c r="D544" s="1"/>
      <c r="E544" s="1"/>
      <c r="F544" s="3"/>
      <c r="G544" s="8"/>
      <c r="H544" s="8"/>
      <c r="I544" s="8"/>
      <c r="J544" s="47"/>
      <c r="K544" s="8"/>
      <c r="L544" s="8"/>
      <c r="M544" s="8"/>
      <c r="N544" s="8"/>
      <c r="O544" s="8"/>
      <c r="P544" s="8"/>
      <c r="Q544" s="47"/>
      <c r="R544" s="8"/>
      <c r="S544" s="8"/>
    </row>
    <row r="545" spans="1:19" x14ac:dyDescent="0.25">
      <c r="A545" s="1"/>
      <c r="B545" s="1"/>
      <c r="C545" s="1"/>
      <c r="D545" s="1"/>
      <c r="E545" s="1"/>
      <c r="F545" s="3"/>
      <c r="G545" s="1"/>
      <c r="H545" s="1"/>
      <c r="I545" s="1"/>
      <c r="J545" s="3"/>
      <c r="K545" s="1"/>
      <c r="L545" s="1"/>
      <c r="M545" s="1"/>
      <c r="N545" s="1"/>
      <c r="O545" s="1"/>
      <c r="P545" s="1"/>
      <c r="Q545" s="3"/>
      <c r="R545" s="1"/>
      <c r="S545" s="1"/>
    </row>
    <row r="546" spans="1:19" x14ac:dyDescent="0.25">
      <c r="A546" s="1"/>
      <c r="B546" s="1"/>
      <c r="C546" s="1"/>
      <c r="D546" s="1"/>
      <c r="E546" s="1"/>
      <c r="F546" s="3"/>
      <c r="G546" s="8"/>
      <c r="H546" s="8"/>
      <c r="I546" s="8"/>
      <c r="J546" s="47"/>
      <c r="K546" s="8"/>
      <c r="L546" s="8"/>
      <c r="M546" s="8"/>
      <c r="N546" s="8"/>
      <c r="O546" s="8"/>
      <c r="P546" s="8"/>
      <c r="Q546" s="47"/>
      <c r="R546" s="8"/>
      <c r="S546" s="8"/>
    </row>
    <row r="547" spans="1:19" x14ac:dyDescent="0.25">
      <c r="A547" s="1"/>
      <c r="B547" s="1"/>
      <c r="C547" s="1"/>
      <c r="D547" s="1"/>
      <c r="E547" s="1"/>
      <c r="F547" s="3"/>
      <c r="G547" s="8"/>
      <c r="H547" s="8"/>
      <c r="I547" s="8"/>
      <c r="J547" s="47"/>
      <c r="K547" s="8"/>
      <c r="L547" s="8"/>
      <c r="M547" s="8"/>
      <c r="N547" s="8"/>
      <c r="O547" s="8"/>
      <c r="P547" s="8"/>
      <c r="Q547" s="47"/>
      <c r="R547" s="8"/>
      <c r="S547" s="8"/>
    </row>
    <row r="548" spans="1:19" x14ac:dyDescent="0.25">
      <c r="A548" s="1"/>
      <c r="B548" s="1"/>
      <c r="C548" s="1"/>
      <c r="D548" s="1"/>
      <c r="E548" s="1"/>
      <c r="F548" s="3"/>
      <c r="G548" s="8"/>
      <c r="H548" s="8"/>
      <c r="I548" s="8"/>
      <c r="J548" s="47"/>
      <c r="K548" s="8"/>
      <c r="L548" s="8"/>
      <c r="M548" s="8"/>
      <c r="N548" s="8"/>
      <c r="O548" s="8"/>
      <c r="P548" s="8"/>
      <c r="Q548" s="47"/>
      <c r="R548" s="8"/>
      <c r="S548" s="8"/>
    </row>
    <row r="549" spans="1:19" x14ac:dyDescent="0.25">
      <c r="A549" s="1"/>
      <c r="B549" s="1"/>
      <c r="C549" s="1"/>
      <c r="D549" s="1"/>
      <c r="E549" s="1"/>
      <c r="F549" s="3"/>
      <c r="G549" s="8"/>
      <c r="H549" s="8"/>
      <c r="I549" s="8"/>
      <c r="J549" s="47"/>
      <c r="K549" s="8"/>
      <c r="L549" s="8"/>
      <c r="M549" s="8"/>
      <c r="N549" s="8"/>
      <c r="O549" s="8"/>
      <c r="P549" s="8"/>
      <c r="Q549" s="47"/>
      <c r="R549" s="8"/>
      <c r="S549" s="8"/>
    </row>
    <row r="550" spans="1:19" x14ac:dyDescent="0.25">
      <c r="A550" s="1"/>
      <c r="B550" s="1"/>
      <c r="C550" s="1"/>
      <c r="D550" s="1"/>
      <c r="E550" s="1"/>
      <c r="F550" s="3"/>
      <c r="G550" s="8"/>
      <c r="H550" s="8"/>
      <c r="I550" s="8"/>
      <c r="J550" s="47"/>
      <c r="K550" s="8"/>
      <c r="L550" s="8"/>
      <c r="M550" s="8"/>
      <c r="N550" s="8"/>
      <c r="O550" s="8"/>
      <c r="P550" s="8"/>
      <c r="Q550" s="47"/>
      <c r="R550" s="8"/>
      <c r="S550" s="8"/>
    </row>
    <row r="551" spans="1:19" x14ac:dyDescent="0.25">
      <c r="A551" s="1"/>
      <c r="B551" s="1"/>
      <c r="C551" s="1"/>
      <c r="D551" s="1"/>
      <c r="E551" s="1"/>
      <c r="F551" s="3"/>
      <c r="G551" s="1"/>
      <c r="H551" s="1"/>
      <c r="I551" s="1"/>
      <c r="J551" s="3"/>
      <c r="K551" s="1"/>
      <c r="L551" s="1"/>
      <c r="M551" s="1"/>
      <c r="N551" s="1"/>
      <c r="O551" s="1"/>
      <c r="P551" s="1"/>
      <c r="Q551" s="3"/>
      <c r="R551" s="1"/>
      <c r="S551" s="1"/>
    </row>
    <row r="552" spans="1:19" x14ac:dyDescent="0.25">
      <c r="A552" s="1"/>
      <c r="B552" s="1"/>
      <c r="C552" s="1"/>
      <c r="D552" s="1"/>
      <c r="E552" s="1"/>
      <c r="F552" s="3"/>
      <c r="G552" s="8"/>
      <c r="H552" s="8"/>
      <c r="I552" s="8"/>
      <c r="J552" s="47"/>
      <c r="K552" s="8"/>
      <c r="L552" s="8"/>
      <c r="M552" s="8"/>
      <c r="N552" s="8"/>
      <c r="O552" s="8"/>
      <c r="P552" s="8"/>
      <c r="Q552" s="47"/>
      <c r="R552" s="8"/>
      <c r="S552" s="8"/>
    </row>
    <row r="553" spans="1:19" x14ac:dyDescent="0.25">
      <c r="A553" s="1"/>
      <c r="B553" s="1"/>
      <c r="C553" s="1"/>
      <c r="D553" s="1"/>
      <c r="E553" s="1"/>
      <c r="F553" s="3"/>
      <c r="G553" s="8"/>
      <c r="H553" s="8"/>
      <c r="I553" s="8"/>
      <c r="J553" s="47"/>
      <c r="K553" s="8"/>
      <c r="L553" s="8"/>
      <c r="M553" s="8"/>
      <c r="N553" s="8"/>
      <c r="O553" s="8"/>
      <c r="P553" s="8"/>
      <c r="Q553" s="47"/>
      <c r="R553" s="8"/>
      <c r="S553" s="8"/>
    </row>
    <row r="554" spans="1:19" x14ac:dyDescent="0.25">
      <c r="A554" s="1"/>
      <c r="B554" s="1"/>
      <c r="C554" s="1"/>
      <c r="D554" s="1"/>
      <c r="E554" s="1"/>
      <c r="F554" s="3"/>
      <c r="G554" s="8"/>
      <c r="H554" s="8"/>
      <c r="I554" s="8"/>
      <c r="J554" s="47"/>
      <c r="K554" s="8"/>
      <c r="L554" s="8"/>
      <c r="M554" s="8"/>
      <c r="N554" s="8"/>
      <c r="O554" s="8"/>
      <c r="P554" s="8"/>
      <c r="Q554" s="47"/>
      <c r="R554" s="8"/>
      <c r="S554" s="8"/>
    </row>
    <row r="555" spans="1:19" x14ac:dyDescent="0.25">
      <c r="A555" s="1"/>
      <c r="B555" s="1"/>
      <c r="C555" s="1"/>
      <c r="D555" s="1"/>
      <c r="E555" s="1"/>
      <c r="F555" s="3"/>
      <c r="G555" s="8"/>
      <c r="H555" s="8"/>
      <c r="I555" s="8"/>
      <c r="J555" s="47"/>
      <c r="K555" s="8"/>
      <c r="L555" s="8"/>
      <c r="M555" s="8"/>
      <c r="N555" s="8"/>
      <c r="O555" s="8"/>
      <c r="P555" s="8"/>
      <c r="Q555" s="47"/>
      <c r="R555" s="8"/>
      <c r="S555" s="8"/>
    </row>
    <row r="556" spans="1:19" x14ac:dyDescent="0.25">
      <c r="A556" s="1"/>
      <c r="B556" s="1"/>
      <c r="C556" s="1"/>
      <c r="D556" s="1"/>
      <c r="E556" s="1"/>
      <c r="F556" s="3"/>
      <c r="G556" s="8"/>
      <c r="H556" s="8"/>
      <c r="I556" s="8"/>
      <c r="J556" s="47"/>
      <c r="K556" s="8"/>
      <c r="L556" s="8"/>
      <c r="M556" s="8"/>
      <c r="N556" s="8"/>
      <c r="O556" s="8"/>
      <c r="P556" s="8"/>
      <c r="Q556" s="47"/>
      <c r="R556" s="8"/>
      <c r="S556" s="8"/>
    </row>
    <row r="557" spans="1:19" x14ac:dyDescent="0.25">
      <c r="A557" s="1"/>
      <c r="B557" s="1"/>
      <c r="C557" s="1"/>
      <c r="D557" s="1"/>
      <c r="E557" s="1"/>
      <c r="F557" s="3"/>
      <c r="G557" s="1"/>
      <c r="H557" s="1"/>
      <c r="I557" s="1"/>
      <c r="J557" s="3"/>
      <c r="K557" s="1"/>
      <c r="L557" s="1"/>
      <c r="M557" s="1"/>
      <c r="N557" s="1"/>
      <c r="O557" s="1"/>
      <c r="P557" s="1"/>
      <c r="Q557" s="3"/>
      <c r="R557" s="1"/>
      <c r="S557" s="1"/>
    </row>
    <row r="558" spans="1:19" x14ac:dyDescent="0.25">
      <c r="A558" s="1"/>
      <c r="B558" s="1"/>
      <c r="C558" s="1"/>
      <c r="D558" s="1"/>
      <c r="E558" s="1"/>
      <c r="F558" s="3"/>
      <c r="G558" s="8"/>
      <c r="H558" s="8"/>
      <c r="I558" s="8"/>
      <c r="J558" s="47"/>
      <c r="K558" s="8"/>
      <c r="L558" s="8"/>
      <c r="M558" s="8"/>
      <c r="N558" s="8"/>
      <c r="O558" s="8"/>
      <c r="P558" s="8"/>
      <c r="Q558" s="47"/>
      <c r="R558" s="8"/>
      <c r="S558" s="8"/>
    </row>
    <row r="559" spans="1:19" x14ac:dyDescent="0.25">
      <c r="A559" s="1"/>
      <c r="B559" s="1"/>
      <c r="C559" s="1"/>
      <c r="D559" s="1"/>
      <c r="E559" s="1"/>
      <c r="F559" s="3"/>
      <c r="G559" s="8"/>
      <c r="H559" s="8"/>
      <c r="I559" s="8"/>
      <c r="J559" s="47"/>
      <c r="K559" s="8"/>
      <c r="L559" s="8"/>
      <c r="M559" s="8"/>
      <c r="N559" s="8"/>
      <c r="O559" s="8"/>
      <c r="P559" s="8"/>
      <c r="Q559" s="47"/>
      <c r="R559" s="8"/>
      <c r="S559" s="8"/>
    </row>
    <row r="560" spans="1:19" x14ac:dyDescent="0.25">
      <c r="A560" s="1"/>
      <c r="B560" s="1"/>
      <c r="C560" s="1"/>
      <c r="D560" s="1"/>
      <c r="E560" s="1"/>
      <c r="F560" s="3"/>
      <c r="G560" s="8"/>
      <c r="H560" s="8"/>
      <c r="I560" s="8"/>
      <c r="J560" s="47"/>
      <c r="K560" s="8"/>
      <c r="L560" s="8"/>
      <c r="M560" s="8"/>
      <c r="N560" s="8"/>
      <c r="O560" s="8"/>
      <c r="P560" s="8"/>
      <c r="Q560" s="47"/>
      <c r="R560" s="8"/>
      <c r="S560" s="8"/>
    </row>
    <row r="561" spans="1:19" x14ac:dyDescent="0.25">
      <c r="A561" s="1"/>
      <c r="B561" s="1"/>
      <c r="C561" s="1"/>
      <c r="D561" s="1"/>
      <c r="E561" s="1"/>
      <c r="F561" s="3"/>
      <c r="G561" s="8"/>
      <c r="H561" s="8"/>
      <c r="I561" s="8"/>
      <c r="J561" s="47"/>
      <c r="K561" s="8"/>
      <c r="L561" s="8"/>
      <c r="M561" s="8"/>
      <c r="N561" s="8"/>
      <c r="O561" s="8"/>
      <c r="P561" s="8"/>
      <c r="Q561" s="47"/>
      <c r="R561" s="8"/>
      <c r="S561" s="8"/>
    </row>
    <row r="562" spans="1:19" x14ac:dyDescent="0.25">
      <c r="A562" s="1"/>
      <c r="B562" s="1"/>
      <c r="C562" s="1"/>
      <c r="D562" s="1"/>
      <c r="E562" s="1"/>
      <c r="F562" s="3"/>
      <c r="G562" s="8"/>
      <c r="H562" s="8"/>
      <c r="I562" s="8"/>
      <c r="J562" s="47"/>
      <c r="K562" s="8"/>
      <c r="L562" s="8"/>
      <c r="M562" s="8"/>
      <c r="N562" s="8"/>
      <c r="O562" s="8"/>
      <c r="P562" s="8"/>
      <c r="Q562" s="47"/>
      <c r="R562" s="8"/>
      <c r="S562" s="8"/>
    </row>
    <row r="563" spans="1:19" x14ac:dyDescent="0.25">
      <c r="A563" s="1"/>
      <c r="B563" s="1"/>
      <c r="C563" s="1"/>
      <c r="D563" s="1"/>
      <c r="E563" s="1"/>
      <c r="F563" s="3"/>
      <c r="G563" s="1"/>
      <c r="H563" s="1"/>
      <c r="I563" s="1"/>
      <c r="J563" s="3"/>
      <c r="K563" s="1"/>
      <c r="L563" s="1"/>
      <c r="M563" s="1"/>
      <c r="N563" s="1"/>
      <c r="O563" s="1"/>
      <c r="P563" s="1"/>
      <c r="Q563" s="3"/>
      <c r="R563" s="1"/>
      <c r="S563" s="1"/>
    </row>
    <row r="564" spans="1:19" x14ac:dyDescent="0.25">
      <c r="A564" s="1"/>
      <c r="B564" s="1"/>
      <c r="C564" s="1"/>
      <c r="D564" s="1"/>
      <c r="E564" s="1"/>
      <c r="F564" s="3"/>
      <c r="G564" s="8"/>
      <c r="H564" s="8"/>
      <c r="I564" s="8"/>
      <c r="J564" s="47"/>
      <c r="K564" s="8"/>
      <c r="L564" s="8"/>
      <c r="M564" s="8"/>
      <c r="N564" s="8"/>
      <c r="O564" s="8"/>
      <c r="P564" s="8"/>
      <c r="Q564" s="47"/>
      <c r="R564" s="8"/>
      <c r="S564" s="8"/>
    </row>
    <row r="565" spans="1:19" x14ac:dyDescent="0.25">
      <c r="A565" s="1"/>
      <c r="B565" s="1"/>
      <c r="C565" s="1"/>
      <c r="D565" s="1"/>
      <c r="E565" s="1"/>
      <c r="F565" s="3"/>
      <c r="G565" s="8"/>
      <c r="H565" s="8"/>
      <c r="I565" s="8"/>
      <c r="J565" s="47"/>
      <c r="K565" s="8"/>
      <c r="L565" s="8"/>
      <c r="M565" s="8"/>
      <c r="N565" s="8"/>
      <c r="O565" s="8"/>
      <c r="P565" s="8"/>
      <c r="Q565" s="47"/>
      <c r="R565" s="8"/>
      <c r="S565" s="8"/>
    </row>
    <row r="566" spans="1:19" x14ac:dyDescent="0.25">
      <c r="A566" s="1"/>
      <c r="B566" s="1"/>
      <c r="C566" s="1"/>
      <c r="D566" s="1"/>
      <c r="E566" s="1"/>
      <c r="F566" s="3"/>
      <c r="G566" s="8"/>
      <c r="H566" s="8"/>
      <c r="I566" s="8"/>
      <c r="J566" s="47"/>
      <c r="K566" s="8"/>
      <c r="L566" s="8"/>
      <c r="M566" s="8"/>
      <c r="N566" s="8"/>
      <c r="O566" s="8"/>
      <c r="P566" s="8"/>
      <c r="Q566" s="47"/>
      <c r="R566" s="8"/>
      <c r="S566" s="8"/>
    </row>
    <row r="567" spans="1:19" x14ac:dyDescent="0.25">
      <c r="A567" s="1"/>
      <c r="B567" s="1"/>
      <c r="C567" s="1"/>
      <c r="D567" s="1"/>
      <c r="E567" s="1"/>
      <c r="F567" s="3"/>
      <c r="G567" s="8"/>
      <c r="H567" s="8"/>
      <c r="I567" s="8"/>
      <c r="J567" s="47"/>
      <c r="K567" s="8"/>
      <c r="L567" s="8"/>
      <c r="M567" s="8"/>
      <c r="N567" s="8"/>
      <c r="O567" s="8"/>
      <c r="P567" s="8"/>
      <c r="Q567" s="47"/>
      <c r="R567" s="8"/>
      <c r="S567" s="8"/>
    </row>
    <row r="568" spans="1:19" x14ac:dyDescent="0.25">
      <c r="A568" s="1"/>
      <c r="B568" s="1"/>
      <c r="C568" s="1"/>
      <c r="D568" s="1"/>
      <c r="E568" s="1"/>
      <c r="F568" s="3"/>
      <c r="G568" s="8"/>
      <c r="H568" s="8"/>
      <c r="I568" s="8"/>
      <c r="J568" s="47"/>
      <c r="K568" s="8"/>
      <c r="L568" s="8"/>
      <c r="M568" s="8"/>
      <c r="N568" s="8"/>
      <c r="O568" s="8"/>
      <c r="P568" s="8"/>
      <c r="Q568" s="47"/>
      <c r="R568" s="8"/>
      <c r="S568" s="8"/>
    </row>
    <row r="569" spans="1:19" x14ac:dyDescent="0.25">
      <c r="A569" s="1"/>
      <c r="B569" s="1"/>
      <c r="C569" s="1"/>
      <c r="D569" s="1"/>
      <c r="E569" s="1"/>
      <c r="F569" s="3"/>
      <c r="G569" s="1"/>
      <c r="H569" s="1"/>
      <c r="I569" s="1"/>
      <c r="J569" s="3"/>
      <c r="K569" s="1"/>
      <c r="L569" s="1"/>
      <c r="M569" s="1"/>
      <c r="N569" s="1"/>
      <c r="O569" s="1"/>
      <c r="P569" s="1"/>
      <c r="Q569" s="3"/>
      <c r="R569" s="1"/>
      <c r="S569" s="1"/>
    </row>
    <row r="570" spans="1:19" x14ac:dyDescent="0.25">
      <c r="A570" s="1"/>
      <c r="B570" s="1"/>
      <c r="C570" s="1"/>
      <c r="D570" s="1"/>
      <c r="E570" s="1"/>
      <c r="F570" s="3"/>
      <c r="G570" s="8"/>
      <c r="H570" s="8"/>
      <c r="I570" s="8"/>
      <c r="J570" s="47"/>
      <c r="K570" s="8"/>
      <c r="L570" s="8"/>
      <c r="M570" s="8"/>
      <c r="N570" s="8"/>
      <c r="O570" s="8"/>
      <c r="P570" s="8"/>
      <c r="Q570" s="47"/>
      <c r="R570" s="8"/>
      <c r="S570" s="8"/>
    </row>
    <row r="571" spans="1:19" x14ac:dyDescent="0.25">
      <c r="A571" s="1"/>
      <c r="B571" s="1"/>
      <c r="C571" s="1"/>
      <c r="D571" s="1"/>
      <c r="E571" s="1"/>
      <c r="F571" s="3"/>
      <c r="G571" s="8"/>
      <c r="H571" s="8"/>
      <c r="I571" s="8"/>
      <c r="J571" s="47"/>
      <c r="K571" s="8"/>
      <c r="L571" s="8"/>
      <c r="M571" s="8"/>
      <c r="N571" s="8"/>
      <c r="O571" s="8"/>
      <c r="P571" s="8"/>
      <c r="Q571" s="47"/>
      <c r="R571" s="8"/>
      <c r="S571" s="8"/>
    </row>
    <row r="572" spans="1:19" x14ac:dyDescent="0.25">
      <c r="A572" s="1"/>
      <c r="B572" s="1"/>
      <c r="C572" s="1"/>
      <c r="D572" s="1"/>
      <c r="E572" s="1"/>
      <c r="F572" s="3"/>
      <c r="G572" s="8"/>
      <c r="H572" s="8"/>
      <c r="I572" s="8"/>
      <c r="J572" s="47"/>
      <c r="K572" s="8"/>
      <c r="L572" s="8"/>
      <c r="M572" s="8"/>
      <c r="N572" s="8"/>
      <c r="O572" s="8"/>
      <c r="P572" s="8"/>
      <c r="Q572" s="47"/>
      <c r="R572" s="8"/>
      <c r="S572" s="8"/>
    </row>
    <row r="573" spans="1:19" x14ac:dyDescent="0.25">
      <c r="A573" s="1"/>
      <c r="B573" s="1"/>
      <c r="C573" s="1"/>
      <c r="D573" s="1"/>
      <c r="E573" s="1"/>
      <c r="F573" s="3"/>
      <c r="G573" s="8"/>
      <c r="H573" s="8"/>
      <c r="I573" s="8"/>
      <c r="J573" s="47"/>
      <c r="K573" s="8"/>
      <c r="L573" s="8"/>
      <c r="M573" s="8"/>
      <c r="N573" s="8"/>
      <c r="O573" s="8"/>
      <c r="P573" s="8"/>
      <c r="Q573" s="47"/>
      <c r="R573" s="8"/>
      <c r="S573" s="8"/>
    </row>
    <row r="574" spans="1:19" x14ac:dyDescent="0.25">
      <c r="A574" s="1"/>
      <c r="B574" s="1"/>
      <c r="C574" s="1"/>
      <c r="D574" s="1"/>
      <c r="E574" s="1"/>
      <c r="F574" s="3"/>
      <c r="G574" s="8"/>
      <c r="H574" s="8"/>
      <c r="I574" s="8"/>
      <c r="J574" s="47"/>
      <c r="K574" s="8"/>
      <c r="L574" s="8"/>
      <c r="M574" s="8"/>
      <c r="N574" s="8"/>
      <c r="O574" s="8"/>
      <c r="P574" s="8"/>
      <c r="Q574" s="47"/>
      <c r="R574" s="8"/>
      <c r="S574" s="8"/>
    </row>
    <row r="575" spans="1:19" x14ac:dyDescent="0.25">
      <c r="A575" s="1"/>
      <c r="B575" s="1"/>
      <c r="C575" s="1"/>
      <c r="D575" s="1"/>
      <c r="E575" s="1"/>
      <c r="F575" s="3"/>
      <c r="G575" s="1"/>
      <c r="H575" s="1"/>
      <c r="I575" s="1"/>
      <c r="J575" s="3"/>
      <c r="K575" s="1"/>
      <c r="L575" s="1"/>
      <c r="M575" s="1"/>
      <c r="N575" s="1"/>
      <c r="O575" s="1"/>
      <c r="P575" s="1"/>
      <c r="Q575" s="3"/>
      <c r="R575" s="1"/>
      <c r="S575" s="1"/>
    </row>
    <row r="576" spans="1:19" x14ac:dyDescent="0.25">
      <c r="A576" s="1"/>
      <c r="B576" s="1"/>
      <c r="C576" s="1"/>
      <c r="D576" s="1"/>
      <c r="E576" s="1"/>
      <c r="F576" s="3"/>
      <c r="G576" s="8"/>
      <c r="H576" s="8"/>
      <c r="I576" s="8"/>
      <c r="J576" s="47"/>
      <c r="K576" s="8"/>
      <c r="L576" s="8"/>
      <c r="M576" s="8"/>
      <c r="N576" s="8"/>
      <c r="O576" s="8"/>
      <c r="P576" s="8"/>
      <c r="Q576" s="47"/>
      <c r="R576" s="8"/>
      <c r="S576" s="8"/>
    </row>
    <row r="577" spans="1:19" x14ac:dyDescent="0.25">
      <c r="A577" s="1"/>
      <c r="B577" s="1"/>
      <c r="C577" s="1"/>
      <c r="D577" s="1"/>
      <c r="E577" s="1"/>
      <c r="F577" s="3"/>
      <c r="G577" s="8"/>
      <c r="H577" s="8"/>
      <c r="I577" s="8"/>
      <c r="J577" s="47"/>
      <c r="K577" s="8"/>
      <c r="L577" s="8"/>
      <c r="M577" s="8"/>
      <c r="N577" s="8"/>
      <c r="O577" s="8"/>
      <c r="P577" s="8"/>
      <c r="Q577" s="47"/>
      <c r="R577" s="8"/>
      <c r="S577" s="8"/>
    </row>
    <row r="578" spans="1:19" x14ac:dyDescent="0.25">
      <c r="A578" s="1"/>
      <c r="B578" s="1"/>
      <c r="C578" s="1"/>
      <c r="D578" s="1"/>
      <c r="E578" s="1"/>
      <c r="F578" s="3"/>
      <c r="G578" s="8"/>
      <c r="H578" s="8"/>
      <c r="I578" s="8"/>
      <c r="J578" s="47"/>
      <c r="K578" s="8"/>
      <c r="L578" s="8"/>
      <c r="M578" s="8"/>
      <c r="N578" s="8"/>
      <c r="O578" s="8"/>
      <c r="P578" s="8"/>
      <c r="Q578" s="47"/>
      <c r="R578" s="8"/>
      <c r="S578" s="8"/>
    </row>
    <row r="579" spans="1:19" x14ac:dyDescent="0.25">
      <c r="A579" s="1"/>
      <c r="B579" s="1"/>
      <c r="C579" s="1"/>
      <c r="D579" s="1"/>
      <c r="E579" s="1"/>
      <c r="F579" s="3"/>
      <c r="G579" s="8"/>
      <c r="H579" s="8"/>
      <c r="I579" s="8"/>
      <c r="J579" s="47"/>
      <c r="K579" s="8"/>
      <c r="L579" s="8"/>
      <c r="M579" s="8"/>
      <c r="N579" s="8"/>
      <c r="O579" s="8"/>
      <c r="P579" s="8"/>
      <c r="Q579" s="47"/>
      <c r="R579" s="8"/>
      <c r="S579" s="8"/>
    </row>
    <row r="580" spans="1:19" x14ac:dyDescent="0.25">
      <c r="A580" s="1"/>
      <c r="B580" s="1"/>
      <c r="C580" s="1"/>
      <c r="D580" s="1"/>
      <c r="E580" s="1"/>
      <c r="F580" s="3"/>
      <c r="G580" s="8"/>
      <c r="H580" s="8"/>
      <c r="I580" s="8"/>
      <c r="J580" s="47"/>
      <c r="K580" s="8"/>
      <c r="L580" s="8"/>
      <c r="M580" s="8"/>
      <c r="N580" s="8"/>
      <c r="O580" s="8"/>
      <c r="P580" s="8"/>
      <c r="Q580" s="47"/>
      <c r="R580" s="8"/>
      <c r="S580" s="8"/>
    </row>
    <row r="581" spans="1:19" x14ac:dyDescent="0.25">
      <c r="A581" s="1"/>
      <c r="B581" s="1"/>
      <c r="C581" s="1"/>
      <c r="D581" s="1"/>
      <c r="E581" s="1"/>
      <c r="F581" s="3"/>
      <c r="G581" s="1"/>
      <c r="H581" s="1"/>
      <c r="I581" s="1"/>
      <c r="J581" s="3"/>
      <c r="K581" s="1"/>
      <c r="L581" s="1"/>
      <c r="M581" s="1"/>
      <c r="N581" s="1"/>
      <c r="O581" s="1"/>
      <c r="P581" s="1"/>
      <c r="Q581" s="3"/>
      <c r="R581" s="1"/>
      <c r="S581" s="1"/>
    </row>
    <row r="582" spans="1:19" x14ac:dyDescent="0.25">
      <c r="A582" s="1"/>
      <c r="B582" s="1"/>
      <c r="C582" s="1"/>
      <c r="D582" s="1"/>
      <c r="E582" s="1"/>
      <c r="F582" s="3"/>
      <c r="G582" s="8"/>
      <c r="H582" s="8"/>
      <c r="I582" s="8"/>
      <c r="J582" s="47"/>
      <c r="K582" s="8"/>
      <c r="L582" s="8"/>
      <c r="M582" s="8"/>
      <c r="N582" s="8"/>
      <c r="O582" s="8"/>
      <c r="P582" s="8"/>
      <c r="Q582" s="47"/>
      <c r="R582" s="8"/>
      <c r="S582" s="8"/>
    </row>
    <row r="583" spans="1:19" x14ac:dyDescent="0.25">
      <c r="A583" s="1"/>
      <c r="B583" s="1"/>
      <c r="C583" s="1"/>
      <c r="D583" s="1"/>
      <c r="E583" s="1"/>
      <c r="F583" s="3"/>
      <c r="G583" s="8"/>
      <c r="H583" s="8"/>
      <c r="I583" s="8"/>
      <c r="J583" s="47"/>
      <c r="K583" s="8"/>
      <c r="L583" s="8"/>
      <c r="M583" s="8"/>
      <c r="N583" s="8"/>
      <c r="O583" s="8"/>
      <c r="P583" s="8"/>
      <c r="Q583" s="47"/>
      <c r="R583" s="8"/>
      <c r="S583" s="8"/>
    </row>
    <row r="584" spans="1:19" x14ac:dyDescent="0.25">
      <c r="A584" s="1"/>
      <c r="B584" s="1"/>
      <c r="C584" s="1"/>
      <c r="D584" s="1"/>
      <c r="E584" s="1"/>
      <c r="F584" s="3"/>
      <c r="G584" s="8"/>
      <c r="H584" s="8"/>
      <c r="I584" s="8"/>
      <c r="J584" s="47"/>
      <c r="K584" s="8"/>
      <c r="L584" s="8"/>
      <c r="M584" s="8"/>
      <c r="N584" s="8"/>
      <c r="O584" s="8"/>
      <c r="P584" s="8"/>
      <c r="Q584" s="47"/>
      <c r="R584" s="8"/>
      <c r="S584" s="8"/>
    </row>
    <row r="585" spans="1:19" x14ac:dyDescent="0.25">
      <c r="A585" s="1"/>
      <c r="B585" s="1"/>
      <c r="C585" s="1"/>
      <c r="D585" s="1"/>
      <c r="E585" s="1"/>
      <c r="F585" s="3"/>
      <c r="G585" s="8"/>
      <c r="H585" s="8"/>
      <c r="I585" s="8"/>
      <c r="J585" s="47"/>
      <c r="K585" s="8"/>
      <c r="L585" s="8"/>
      <c r="M585" s="8"/>
      <c r="N585" s="8"/>
      <c r="O585" s="8"/>
      <c r="P585" s="8"/>
      <c r="Q585" s="47"/>
      <c r="R585" s="8"/>
      <c r="S585" s="8"/>
    </row>
    <row r="586" spans="1:19" x14ac:dyDescent="0.25">
      <c r="A586" s="1"/>
      <c r="B586" s="1"/>
      <c r="C586" s="1"/>
      <c r="D586" s="1"/>
      <c r="E586" s="1"/>
      <c r="F586" s="3"/>
      <c r="G586" s="8"/>
      <c r="H586" s="8"/>
      <c r="I586" s="8"/>
      <c r="J586" s="47"/>
      <c r="K586" s="8"/>
      <c r="L586" s="8"/>
      <c r="M586" s="8"/>
      <c r="N586" s="8"/>
      <c r="O586" s="8"/>
      <c r="P586" s="8"/>
      <c r="Q586" s="47"/>
      <c r="R586" s="8"/>
      <c r="S586" s="8"/>
    </row>
    <row r="587" spans="1:19" x14ac:dyDescent="0.25">
      <c r="A587" s="1"/>
      <c r="B587" s="1"/>
      <c r="C587" s="1"/>
      <c r="D587" s="1"/>
      <c r="E587" s="1"/>
      <c r="F587" s="3"/>
      <c r="G587" s="1"/>
      <c r="H587" s="1"/>
      <c r="I587" s="1"/>
      <c r="J587" s="3"/>
      <c r="K587" s="1"/>
      <c r="L587" s="1"/>
      <c r="M587" s="1"/>
      <c r="N587" s="1"/>
      <c r="O587" s="1"/>
      <c r="P587" s="1"/>
      <c r="Q587" s="3"/>
      <c r="R587" s="1"/>
      <c r="S587" s="1"/>
    </row>
    <row r="588" spans="1:19" x14ac:dyDescent="0.25">
      <c r="A588" s="1"/>
      <c r="B588" s="1"/>
      <c r="C588" s="1"/>
      <c r="D588" s="1"/>
      <c r="E588" s="1"/>
      <c r="F588" s="3"/>
      <c r="G588" s="8"/>
      <c r="H588" s="8"/>
      <c r="I588" s="8"/>
      <c r="J588" s="47"/>
      <c r="K588" s="8"/>
      <c r="L588" s="8"/>
      <c r="M588" s="8"/>
      <c r="N588" s="8"/>
      <c r="O588" s="8"/>
      <c r="P588" s="8"/>
      <c r="Q588" s="47"/>
      <c r="R588" s="8"/>
      <c r="S588" s="8"/>
    </row>
    <row r="589" spans="1:19" x14ac:dyDescent="0.25">
      <c r="A589" s="1"/>
      <c r="B589" s="1"/>
      <c r="C589" s="1"/>
      <c r="D589" s="1"/>
      <c r="E589" s="1"/>
      <c r="F589" s="3"/>
      <c r="G589" s="8"/>
      <c r="H589" s="8"/>
      <c r="I589" s="8"/>
      <c r="J589" s="47"/>
      <c r="K589" s="8"/>
      <c r="L589" s="8"/>
      <c r="M589" s="8"/>
      <c r="N589" s="8"/>
      <c r="O589" s="8"/>
      <c r="P589" s="8"/>
      <c r="Q589" s="47"/>
      <c r="R589" s="8"/>
      <c r="S589" s="8"/>
    </row>
    <row r="590" spans="1:19" x14ac:dyDescent="0.25">
      <c r="A590" s="1"/>
      <c r="B590" s="1"/>
      <c r="C590" s="1"/>
      <c r="D590" s="1"/>
      <c r="E590" s="1"/>
      <c r="F590" s="3"/>
      <c r="G590" s="8"/>
      <c r="H590" s="8"/>
      <c r="I590" s="8"/>
      <c r="J590" s="47"/>
      <c r="K590" s="8"/>
      <c r="L590" s="8"/>
      <c r="M590" s="8"/>
      <c r="N590" s="8"/>
      <c r="O590" s="8"/>
      <c r="P590" s="8"/>
      <c r="Q590" s="47"/>
      <c r="R590" s="8"/>
      <c r="S590" s="8"/>
    </row>
    <row r="591" spans="1:19" x14ac:dyDescent="0.25">
      <c r="A591" s="1"/>
      <c r="B591" s="1"/>
      <c r="C591" s="1"/>
      <c r="D591" s="1"/>
      <c r="E591" s="1"/>
      <c r="F591" s="3"/>
      <c r="G591" s="8"/>
      <c r="H591" s="8"/>
      <c r="I591" s="8"/>
      <c r="J591" s="47"/>
      <c r="K591" s="8"/>
      <c r="L591" s="8"/>
      <c r="M591" s="8"/>
      <c r="N591" s="8"/>
      <c r="O591" s="8"/>
      <c r="P591" s="8"/>
      <c r="Q591" s="47"/>
      <c r="R591" s="8"/>
      <c r="S591" s="8"/>
    </row>
    <row r="592" spans="1:19" x14ac:dyDescent="0.25">
      <c r="A592" s="1"/>
      <c r="B592" s="1"/>
      <c r="C592" s="1"/>
      <c r="D592" s="1"/>
      <c r="E592" s="1"/>
      <c r="F592" s="3"/>
      <c r="G592" s="8"/>
      <c r="H592" s="8"/>
      <c r="I592" s="8"/>
      <c r="J592" s="47"/>
      <c r="K592" s="8"/>
      <c r="L592" s="8"/>
      <c r="M592" s="8"/>
      <c r="N592" s="8"/>
      <c r="O592" s="8"/>
      <c r="P592" s="8"/>
      <c r="Q592" s="47"/>
      <c r="R592" s="8"/>
      <c r="S592" s="8"/>
    </row>
    <row r="593" spans="1:19" x14ac:dyDescent="0.25">
      <c r="A593" s="1"/>
      <c r="B593" s="1"/>
      <c r="C593" s="1"/>
      <c r="D593" s="1"/>
      <c r="E593" s="1"/>
      <c r="F593" s="3"/>
      <c r="G593" s="1"/>
      <c r="H593" s="1"/>
      <c r="I593" s="1"/>
      <c r="J593" s="3"/>
      <c r="K593" s="1"/>
      <c r="L593" s="1"/>
      <c r="M593" s="1"/>
      <c r="N593" s="1"/>
      <c r="O593" s="1"/>
      <c r="P593" s="1"/>
      <c r="Q593" s="3"/>
      <c r="R593" s="1"/>
      <c r="S593" s="1"/>
    </row>
    <row r="594" spans="1:19" x14ac:dyDescent="0.25">
      <c r="A594" s="1"/>
      <c r="B594" s="1"/>
      <c r="C594" s="1"/>
      <c r="D594" s="1"/>
      <c r="E594" s="1"/>
      <c r="F594" s="3"/>
      <c r="G594" s="8"/>
      <c r="H594" s="8"/>
      <c r="I594" s="8"/>
      <c r="J594" s="47"/>
      <c r="K594" s="8"/>
      <c r="L594" s="8"/>
      <c r="M594" s="8"/>
      <c r="N594" s="8"/>
      <c r="O594" s="8"/>
      <c r="P594" s="8"/>
      <c r="Q594" s="47"/>
      <c r="R594" s="8"/>
      <c r="S594" s="8"/>
    </row>
    <row r="595" spans="1:19" x14ac:dyDescent="0.25">
      <c r="A595" s="1"/>
      <c r="B595" s="1"/>
      <c r="C595" s="1"/>
      <c r="D595" s="1"/>
      <c r="E595" s="1"/>
      <c r="F595" s="3"/>
      <c r="G595" s="8"/>
      <c r="H595" s="8"/>
      <c r="I595" s="8"/>
      <c r="J595" s="47"/>
      <c r="K595" s="8"/>
      <c r="L595" s="8"/>
      <c r="M595" s="8"/>
      <c r="N595" s="8"/>
      <c r="O595" s="8"/>
      <c r="P595" s="8"/>
      <c r="Q595" s="47"/>
      <c r="R595" s="8"/>
      <c r="S595" s="8"/>
    </row>
    <row r="596" spans="1:19" x14ac:dyDescent="0.25">
      <c r="A596" s="1"/>
      <c r="B596" s="1"/>
      <c r="C596" s="1"/>
      <c r="D596" s="1"/>
      <c r="E596" s="1"/>
      <c r="F596" s="3"/>
      <c r="G596" s="8"/>
      <c r="H596" s="8"/>
      <c r="I596" s="8"/>
      <c r="J596" s="47"/>
      <c r="K596" s="8"/>
      <c r="L596" s="8"/>
      <c r="M596" s="8"/>
      <c r="N596" s="8"/>
      <c r="O596" s="8"/>
      <c r="P596" s="8"/>
      <c r="Q596" s="47"/>
      <c r="R596" s="8"/>
      <c r="S596" s="8"/>
    </row>
    <row r="597" spans="1:19" x14ac:dyDescent="0.25">
      <c r="A597" s="1"/>
      <c r="B597" s="1"/>
      <c r="C597" s="1"/>
      <c r="D597" s="1"/>
      <c r="E597" s="1"/>
      <c r="F597" s="3"/>
      <c r="G597" s="8"/>
      <c r="H597" s="8"/>
      <c r="I597" s="8"/>
      <c r="J597" s="47"/>
      <c r="K597" s="8"/>
      <c r="L597" s="8"/>
      <c r="M597" s="8"/>
      <c r="N597" s="8"/>
      <c r="O597" s="8"/>
      <c r="P597" s="8"/>
      <c r="Q597" s="47"/>
      <c r="R597" s="8"/>
      <c r="S597" s="8"/>
    </row>
    <row r="598" spans="1:19" x14ac:dyDescent="0.25">
      <c r="A598" s="1"/>
      <c r="B598" s="1"/>
      <c r="C598" s="1"/>
      <c r="D598" s="1"/>
      <c r="E598" s="1"/>
      <c r="F598" s="3"/>
      <c r="G598" s="8"/>
      <c r="H598" s="8"/>
      <c r="I598" s="8"/>
      <c r="J598" s="47"/>
      <c r="K598" s="8"/>
      <c r="L598" s="8"/>
      <c r="M598" s="8"/>
      <c r="N598" s="8"/>
      <c r="O598" s="8"/>
      <c r="P598" s="8"/>
      <c r="Q598" s="47"/>
      <c r="R598" s="8"/>
      <c r="S598" s="8"/>
    </row>
    <row r="599" spans="1:19" x14ac:dyDescent="0.25">
      <c r="A599" s="1"/>
      <c r="B599" s="1"/>
      <c r="C599" s="1"/>
      <c r="D599" s="1"/>
      <c r="E599" s="1"/>
      <c r="F599" s="3"/>
      <c r="G599" s="1"/>
      <c r="H599" s="1"/>
      <c r="I599" s="1"/>
      <c r="J599" s="3"/>
      <c r="K599" s="1"/>
      <c r="L599" s="1"/>
      <c r="M599" s="1"/>
      <c r="N599" s="1"/>
      <c r="O599" s="1"/>
      <c r="P599" s="1"/>
      <c r="Q599" s="3"/>
      <c r="R599" s="1"/>
      <c r="S599" s="1"/>
    </row>
    <row r="600" spans="1:19" x14ac:dyDescent="0.25">
      <c r="A600" s="1"/>
      <c r="B600" s="1"/>
      <c r="C600" s="1"/>
      <c r="D600" s="1"/>
      <c r="E600" s="1"/>
      <c r="F600" s="3"/>
      <c r="G600" s="8"/>
      <c r="H600" s="8"/>
      <c r="I600" s="8"/>
      <c r="J600" s="47"/>
      <c r="K600" s="8"/>
      <c r="L600" s="8"/>
      <c r="M600" s="8"/>
      <c r="N600" s="8"/>
      <c r="O600" s="8"/>
      <c r="P600" s="8"/>
      <c r="Q600" s="47"/>
      <c r="R600" s="8"/>
      <c r="S600" s="8"/>
    </row>
    <row r="601" spans="1:19" x14ac:dyDescent="0.25">
      <c r="A601" s="1"/>
      <c r="B601" s="1"/>
      <c r="C601" s="1"/>
      <c r="D601" s="1"/>
      <c r="E601" s="1"/>
      <c r="F601" s="3"/>
      <c r="G601" s="8"/>
      <c r="H601" s="8"/>
      <c r="I601" s="8"/>
      <c r="J601" s="47"/>
      <c r="K601" s="8"/>
      <c r="L601" s="8"/>
      <c r="M601" s="8"/>
      <c r="N601" s="8"/>
      <c r="O601" s="8"/>
      <c r="P601" s="8"/>
      <c r="Q601" s="47"/>
      <c r="R601" s="8"/>
      <c r="S601" s="8"/>
    </row>
    <row r="602" spans="1:19" x14ac:dyDescent="0.25">
      <c r="A602" s="1"/>
      <c r="B602" s="1"/>
      <c r="C602" s="1"/>
      <c r="D602" s="1"/>
      <c r="E602" s="1"/>
      <c r="F602" s="3"/>
      <c r="G602" s="8"/>
      <c r="H602" s="8"/>
      <c r="I602" s="8"/>
      <c r="J602" s="47"/>
      <c r="K602" s="8"/>
      <c r="L602" s="8"/>
      <c r="M602" s="8"/>
      <c r="N602" s="8"/>
      <c r="O602" s="8"/>
      <c r="P602" s="8"/>
      <c r="Q602" s="47"/>
      <c r="R602" s="8"/>
      <c r="S602" s="8"/>
    </row>
    <row r="603" spans="1:19" x14ac:dyDescent="0.25">
      <c r="A603" s="1"/>
      <c r="B603" s="1"/>
      <c r="C603" s="1"/>
      <c r="D603" s="1"/>
      <c r="E603" s="1"/>
      <c r="F603" s="3"/>
      <c r="G603" s="8"/>
      <c r="H603" s="8"/>
      <c r="I603" s="8"/>
      <c r="J603" s="47"/>
      <c r="K603" s="8"/>
      <c r="L603" s="8"/>
      <c r="M603" s="8"/>
      <c r="N603" s="8"/>
      <c r="O603" s="8"/>
      <c r="P603" s="8"/>
      <c r="Q603" s="47"/>
      <c r="R603" s="8"/>
      <c r="S603" s="8"/>
    </row>
    <row r="604" spans="1:19" x14ac:dyDescent="0.25">
      <c r="A604" s="1"/>
      <c r="B604" s="1"/>
      <c r="C604" s="1"/>
      <c r="D604" s="1"/>
      <c r="E604" s="1"/>
      <c r="F604" s="3"/>
      <c r="G604" s="8"/>
      <c r="H604" s="8"/>
      <c r="I604" s="8"/>
      <c r="J604" s="47"/>
      <c r="K604" s="8"/>
      <c r="L604" s="8"/>
      <c r="M604" s="8"/>
      <c r="N604" s="8"/>
      <c r="O604" s="8"/>
      <c r="P604" s="8"/>
      <c r="Q604" s="47"/>
      <c r="R604" s="8"/>
      <c r="S604" s="8"/>
    </row>
    <row r="605" spans="1:19" x14ac:dyDescent="0.25">
      <c r="A605" s="1"/>
      <c r="B605" s="1"/>
      <c r="C605" s="1"/>
      <c r="D605" s="1"/>
      <c r="E605" s="1"/>
      <c r="F605" s="3"/>
      <c r="G605" s="1"/>
      <c r="H605" s="1"/>
      <c r="I605" s="1"/>
      <c r="J605" s="3"/>
      <c r="K605" s="1"/>
      <c r="L605" s="1"/>
      <c r="M605" s="1"/>
      <c r="N605" s="1"/>
      <c r="O605" s="1"/>
      <c r="P605" s="1"/>
      <c r="Q605" s="3"/>
      <c r="R605" s="1"/>
      <c r="S605" s="1"/>
    </row>
    <row r="606" spans="1:19" x14ac:dyDescent="0.25">
      <c r="A606" s="1"/>
      <c r="B606" s="1"/>
      <c r="C606" s="1"/>
      <c r="D606" s="1"/>
      <c r="E606" s="1"/>
      <c r="F606" s="3"/>
      <c r="G606" s="8"/>
      <c r="H606" s="8"/>
      <c r="I606" s="8"/>
      <c r="J606" s="47"/>
      <c r="K606" s="8"/>
      <c r="L606" s="8"/>
      <c r="M606" s="8"/>
      <c r="N606" s="8"/>
      <c r="O606" s="8"/>
      <c r="P606" s="8"/>
      <c r="Q606" s="47"/>
      <c r="R606" s="8"/>
      <c r="S606" s="8"/>
    </row>
    <row r="607" spans="1:19" x14ac:dyDescent="0.25">
      <c r="A607" s="1"/>
      <c r="B607" s="1"/>
      <c r="C607" s="1"/>
      <c r="D607" s="1"/>
      <c r="E607" s="1"/>
      <c r="F607" s="3"/>
      <c r="G607" s="8"/>
      <c r="H607" s="8"/>
      <c r="I607" s="8"/>
      <c r="J607" s="47"/>
      <c r="K607" s="8"/>
      <c r="L607" s="8"/>
      <c r="M607" s="8"/>
      <c r="N607" s="8"/>
      <c r="O607" s="8"/>
      <c r="P607" s="8"/>
      <c r="Q607" s="47"/>
      <c r="R607" s="8"/>
      <c r="S607" s="8"/>
    </row>
    <row r="608" spans="1:19" x14ac:dyDescent="0.25">
      <c r="A608" s="1"/>
      <c r="B608" s="1"/>
      <c r="C608" s="1"/>
      <c r="D608" s="1"/>
      <c r="E608" s="1"/>
      <c r="F608" s="3"/>
      <c r="G608" s="8"/>
      <c r="H608" s="8"/>
      <c r="I608" s="8"/>
      <c r="J608" s="47"/>
      <c r="K608" s="8"/>
      <c r="L608" s="8"/>
      <c r="M608" s="8"/>
      <c r="N608" s="8"/>
      <c r="O608" s="8"/>
      <c r="P608" s="8"/>
      <c r="Q608" s="47"/>
      <c r="R608" s="8"/>
      <c r="S608" s="8"/>
    </row>
    <row r="609" spans="1:19" x14ac:dyDescent="0.25">
      <c r="A609" s="1"/>
      <c r="B609" s="1"/>
      <c r="C609" s="1"/>
      <c r="D609" s="1"/>
      <c r="E609" s="1"/>
      <c r="F609" s="3"/>
      <c r="G609" s="8"/>
      <c r="H609" s="8"/>
      <c r="I609" s="8"/>
      <c r="J609" s="47"/>
      <c r="K609" s="8"/>
      <c r="L609" s="8"/>
      <c r="M609" s="8"/>
      <c r="N609" s="8"/>
      <c r="O609" s="8"/>
      <c r="P609" s="8"/>
      <c r="Q609" s="47"/>
      <c r="R609" s="8"/>
      <c r="S609" s="8"/>
    </row>
    <row r="610" spans="1:19" x14ac:dyDescent="0.25">
      <c r="A610" s="1"/>
      <c r="B610" s="1"/>
      <c r="C610" s="1"/>
      <c r="D610" s="1"/>
      <c r="E610" s="1"/>
      <c r="F610" s="3"/>
      <c r="G610" s="8"/>
      <c r="H610" s="8"/>
      <c r="I610" s="8"/>
      <c r="J610" s="47"/>
      <c r="K610" s="8"/>
      <c r="L610" s="8"/>
      <c r="M610" s="8"/>
      <c r="N610" s="8"/>
      <c r="O610" s="8"/>
      <c r="P610" s="8"/>
      <c r="Q610" s="47"/>
      <c r="R610" s="8"/>
      <c r="S610" s="8"/>
    </row>
    <row r="611" spans="1:19" x14ac:dyDescent="0.25">
      <c r="A611" s="1"/>
      <c r="B611" s="1"/>
      <c r="C611" s="1"/>
      <c r="D611" s="1"/>
      <c r="E611" s="1"/>
      <c r="F611" s="3"/>
      <c r="G611" s="1"/>
      <c r="H611" s="1"/>
      <c r="I611" s="1"/>
      <c r="J611" s="3"/>
      <c r="K611" s="1"/>
      <c r="L611" s="1"/>
      <c r="M611" s="1"/>
      <c r="N611" s="1"/>
      <c r="O611" s="1"/>
      <c r="P611" s="1"/>
      <c r="Q611" s="3"/>
      <c r="R611" s="1"/>
      <c r="S611" s="1"/>
    </row>
    <row r="612" spans="1:19" x14ac:dyDescent="0.25">
      <c r="A612" s="1"/>
      <c r="B612" s="1"/>
      <c r="C612" s="1"/>
      <c r="D612" s="1"/>
      <c r="E612" s="1"/>
      <c r="F612" s="3"/>
      <c r="G612" s="8"/>
      <c r="H612" s="8"/>
      <c r="I612" s="8"/>
      <c r="J612" s="47"/>
      <c r="K612" s="8"/>
      <c r="L612" s="8"/>
      <c r="M612" s="8"/>
      <c r="N612" s="8"/>
      <c r="O612" s="8"/>
      <c r="P612" s="8"/>
      <c r="Q612" s="47"/>
      <c r="R612" s="8"/>
      <c r="S612" s="8"/>
    </row>
    <row r="613" spans="1:19" x14ac:dyDescent="0.25">
      <c r="A613" s="1"/>
      <c r="B613" s="1"/>
      <c r="C613" s="1"/>
      <c r="D613" s="1"/>
      <c r="E613" s="1"/>
      <c r="F613" s="3"/>
      <c r="G613" s="8"/>
      <c r="H613" s="8"/>
      <c r="I613" s="8"/>
      <c r="J613" s="47"/>
      <c r="K613" s="8"/>
      <c r="L613" s="8"/>
      <c r="M613" s="8"/>
      <c r="N613" s="8"/>
      <c r="O613" s="8"/>
      <c r="P613" s="8"/>
      <c r="Q613" s="47"/>
      <c r="R613" s="8"/>
      <c r="S613" s="8"/>
    </row>
    <row r="614" spans="1:19" x14ac:dyDescent="0.25">
      <c r="A614" s="1"/>
      <c r="B614" s="1"/>
      <c r="C614" s="1"/>
      <c r="D614" s="1"/>
      <c r="E614" s="1"/>
      <c r="F614" s="3"/>
      <c r="G614" s="8"/>
      <c r="H614" s="8"/>
      <c r="I614" s="8"/>
      <c r="J614" s="47"/>
      <c r="K614" s="8"/>
      <c r="L614" s="8"/>
      <c r="M614" s="8"/>
      <c r="N614" s="8"/>
      <c r="O614" s="8"/>
      <c r="P614" s="8"/>
      <c r="Q614" s="47"/>
      <c r="R614" s="8"/>
      <c r="S614" s="8"/>
    </row>
    <row r="615" spans="1:19" x14ac:dyDescent="0.25">
      <c r="A615" s="1"/>
      <c r="B615" s="1"/>
      <c r="C615" s="1"/>
      <c r="D615" s="1"/>
      <c r="E615" s="1"/>
      <c r="F615" s="3"/>
      <c r="G615" s="8"/>
      <c r="H615" s="8"/>
      <c r="I615" s="8"/>
      <c r="J615" s="47"/>
      <c r="K615" s="8"/>
      <c r="L615" s="8"/>
      <c r="M615" s="8"/>
      <c r="N615" s="8"/>
      <c r="O615" s="8"/>
      <c r="P615" s="8"/>
      <c r="Q615" s="47"/>
      <c r="R615" s="8"/>
      <c r="S615" s="8"/>
    </row>
    <row r="616" spans="1:19" x14ac:dyDescent="0.25">
      <c r="A616" s="1"/>
      <c r="B616" s="1"/>
      <c r="C616" s="1"/>
      <c r="D616" s="1"/>
      <c r="E616" s="1"/>
      <c r="F616" s="3"/>
      <c r="G616" s="8"/>
      <c r="H616" s="8"/>
      <c r="I616" s="8"/>
      <c r="J616" s="47"/>
      <c r="K616" s="8"/>
      <c r="L616" s="8"/>
      <c r="M616" s="8"/>
      <c r="N616" s="8"/>
      <c r="O616" s="8"/>
      <c r="P616" s="8"/>
      <c r="Q616" s="47"/>
      <c r="R616" s="8"/>
      <c r="S616" s="8"/>
    </row>
    <row r="617" spans="1:19" x14ac:dyDescent="0.25">
      <c r="A617" s="1"/>
      <c r="B617" s="1"/>
      <c r="C617" s="1"/>
      <c r="D617" s="1"/>
      <c r="E617" s="1"/>
      <c r="F617" s="3"/>
      <c r="G617" s="1"/>
      <c r="H617" s="1"/>
      <c r="I617" s="1"/>
      <c r="J617" s="3"/>
      <c r="K617" s="1"/>
      <c r="L617" s="1"/>
      <c r="M617" s="1"/>
      <c r="N617" s="1"/>
      <c r="O617" s="1"/>
      <c r="P617" s="1"/>
      <c r="Q617" s="3"/>
      <c r="R617" s="1"/>
      <c r="S617" s="1"/>
    </row>
    <row r="618" spans="1:19" x14ac:dyDescent="0.25">
      <c r="A618" s="1"/>
      <c r="B618" s="1"/>
      <c r="C618" s="1"/>
      <c r="D618" s="1"/>
      <c r="E618" s="1"/>
      <c r="F618" s="3"/>
      <c r="G618" s="8"/>
      <c r="H618" s="8"/>
      <c r="I618" s="8"/>
      <c r="J618" s="47"/>
      <c r="K618" s="8"/>
      <c r="L618" s="8"/>
      <c r="M618" s="8"/>
      <c r="N618" s="8"/>
      <c r="O618" s="8"/>
      <c r="P618" s="8"/>
      <c r="Q618" s="47"/>
      <c r="R618" s="8"/>
      <c r="S618" s="8"/>
    </row>
    <row r="619" spans="1:19" x14ac:dyDescent="0.25">
      <c r="A619" s="1"/>
      <c r="B619" s="1"/>
      <c r="C619" s="1"/>
      <c r="D619" s="1"/>
      <c r="E619" s="1"/>
      <c r="F619" s="3"/>
      <c r="G619" s="8"/>
      <c r="H619" s="8"/>
      <c r="I619" s="8"/>
      <c r="J619" s="47"/>
      <c r="K619" s="8"/>
      <c r="L619" s="8"/>
      <c r="M619" s="8"/>
      <c r="N619" s="8"/>
      <c r="O619" s="8"/>
      <c r="P619" s="8"/>
      <c r="Q619" s="47"/>
      <c r="R619" s="8"/>
      <c r="S619" s="8"/>
    </row>
    <row r="620" spans="1:19" x14ac:dyDescent="0.25">
      <c r="A620" s="1"/>
      <c r="B620" s="1"/>
      <c r="C620" s="1"/>
      <c r="D620" s="1"/>
      <c r="E620" s="1"/>
      <c r="F620" s="3"/>
      <c r="G620" s="8"/>
      <c r="H620" s="8"/>
      <c r="I620" s="8"/>
      <c r="J620" s="47"/>
      <c r="K620" s="8"/>
      <c r="L620" s="8"/>
      <c r="M620" s="8"/>
      <c r="N620" s="8"/>
      <c r="O620" s="8"/>
      <c r="P620" s="8"/>
      <c r="Q620" s="47"/>
      <c r="R620" s="8"/>
      <c r="S620" s="8"/>
    </row>
    <row r="621" spans="1:19" x14ac:dyDescent="0.25">
      <c r="A621" s="1"/>
      <c r="B621" s="1"/>
      <c r="C621" s="1"/>
      <c r="D621" s="1"/>
      <c r="E621" s="1"/>
      <c r="F621" s="3"/>
      <c r="G621" s="8"/>
      <c r="H621" s="8"/>
      <c r="I621" s="8"/>
      <c r="J621" s="47"/>
      <c r="K621" s="8"/>
      <c r="L621" s="8"/>
      <c r="M621" s="8"/>
      <c r="N621" s="8"/>
      <c r="O621" s="8"/>
      <c r="P621" s="8"/>
      <c r="Q621" s="47"/>
      <c r="R621" s="8"/>
      <c r="S621" s="8"/>
    </row>
    <row r="622" spans="1:19" x14ac:dyDescent="0.25">
      <c r="A622" s="1"/>
      <c r="B622" s="1"/>
      <c r="C622" s="1"/>
      <c r="D622" s="1"/>
      <c r="E622" s="1"/>
      <c r="F622" s="3"/>
      <c r="G622" s="8"/>
      <c r="H622" s="8"/>
      <c r="I622" s="8"/>
      <c r="J622" s="47"/>
      <c r="K622" s="8"/>
      <c r="L622" s="8"/>
      <c r="M622" s="8"/>
      <c r="N622" s="8"/>
      <c r="O622" s="8"/>
      <c r="P622" s="8"/>
      <c r="Q622" s="47"/>
      <c r="R622" s="8"/>
      <c r="S622" s="8"/>
    </row>
    <row r="623" spans="1:19" x14ac:dyDescent="0.25">
      <c r="A623" s="1"/>
      <c r="B623" s="1"/>
      <c r="C623" s="1"/>
      <c r="D623" s="1"/>
      <c r="E623" s="1"/>
      <c r="F623" s="3"/>
      <c r="G623" s="1"/>
      <c r="H623" s="1"/>
      <c r="I623" s="1"/>
      <c r="J623" s="3"/>
      <c r="K623" s="1"/>
      <c r="L623" s="1"/>
      <c r="M623" s="1"/>
      <c r="N623" s="1"/>
      <c r="O623" s="1"/>
      <c r="P623" s="1"/>
      <c r="Q623" s="3"/>
      <c r="R623" s="1"/>
      <c r="S623" s="1"/>
    </row>
    <row r="624" spans="1:19" x14ac:dyDescent="0.25">
      <c r="A624" s="1"/>
      <c r="B624" s="1"/>
      <c r="C624" s="1"/>
      <c r="D624" s="1"/>
      <c r="E624" s="1"/>
      <c r="F624" s="3"/>
      <c r="G624" s="8"/>
      <c r="H624" s="8"/>
      <c r="I624" s="8"/>
      <c r="J624" s="47"/>
      <c r="K624" s="8"/>
      <c r="L624" s="8"/>
      <c r="M624" s="8"/>
      <c r="N624" s="8"/>
      <c r="O624" s="8"/>
      <c r="P624" s="8"/>
      <c r="Q624" s="47"/>
      <c r="R624" s="8"/>
      <c r="S624" s="8"/>
    </row>
    <row r="625" spans="1:19" x14ac:dyDescent="0.25">
      <c r="A625" s="1"/>
      <c r="B625" s="1"/>
      <c r="C625" s="1"/>
      <c r="D625" s="1"/>
      <c r="E625" s="1"/>
      <c r="F625" s="3"/>
      <c r="G625" s="8"/>
      <c r="H625" s="8"/>
      <c r="I625" s="8"/>
      <c r="J625" s="47"/>
      <c r="K625" s="8"/>
      <c r="L625" s="8"/>
      <c r="M625" s="8"/>
      <c r="N625" s="8"/>
      <c r="O625" s="8"/>
      <c r="P625" s="8"/>
      <c r="Q625" s="47"/>
      <c r="R625" s="8"/>
      <c r="S625" s="8"/>
    </row>
    <row r="626" spans="1:19" x14ac:dyDescent="0.25">
      <c r="A626" s="1"/>
      <c r="B626" s="1"/>
      <c r="C626" s="1"/>
      <c r="D626" s="1"/>
      <c r="E626" s="1"/>
      <c r="F626" s="3"/>
      <c r="G626" s="8"/>
      <c r="H626" s="8"/>
      <c r="I626" s="8"/>
      <c r="J626" s="47"/>
      <c r="K626" s="8"/>
      <c r="L626" s="8"/>
      <c r="M626" s="8"/>
      <c r="N626" s="8"/>
      <c r="O626" s="8"/>
      <c r="P626" s="8"/>
      <c r="Q626" s="47"/>
      <c r="R626" s="8"/>
      <c r="S626" s="8"/>
    </row>
    <row r="627" spans="1:19" x14ac:dyDescent="0.25">
      <c r="A627" s="1"/>
      <c r="B627" s="1"/>
      <c r="C627" s="1"/>
      <c r="D627" s="1"/>
      <c r="E627" s="1"/>
      <c r="F627" s="3"/>
      <c r="G627" s="8"/>
      <c r="H627" s="8"/>
      <c r="I627" s="8"/>
      <c r="J627" s="47"/>
      <c r="K627" s="8"/>
      <c r="L627" s="8"/>
      <c r="M627" s="8"/>
      <c r="N627" s="8"/>
      <c r="O627" s="8"/>
      <c r="P627" s="8"/>
      <c r="Q627" s="47"/>
      <c r="R627" s="8"/>
      <c r="S627" s="8"/>
    </row>
    <row r="628" spans="1:19" x14ac:dyDescent="0.25">
      <c r="A628" s="1"/>
      <c r="B628" s="1"/>
      <c r="C628" s="1"/>
      <c r="D628" s="1"/>
      <c r="E628" s="1"/>
      <c r="F628" s="3"/>
      <c r="G628" s="8"/>
      <c r="H628" s="8"/>
      <c r="I628" s="8"/>
      <c r="J628" s="47"/>
      <c r="K628" s="8"/>
      <c r="L628" s="8"/>
      <c r="M628" s="8"/>
      <c r="N628" s="8"/>
      <c r="O628" s="8"/>
      <c r="P628" s="8"/>
      <c r="Q628" s="47"/>
      <c r="R628" s="8"/>
      <c r="S628" s="8"/>
    </row>
    <row r="629" spans="1:19" x14ac:dyDescent="0.25">
      <c r="A629" s="1"/>
      <c r="B629" s="1"/>
      <c r="C629" s="1"/>
      <c r="D629" s="1"/>
      <c r="E629" s="1"/>
      <c r="F629" s="3"/>
      <c r="G629" s="1"/>
      <c r="H629" s="1"/>
      <c r="I629" s="1"/>
      <c r="J629" s="3"/>
      <c r="K629" s="1"/>
      <c r="L629" s="1"/>
      <c r="M629" s="1"/>
      <c r="N629" s="1"/>
      <c r="O629" s="1"/>
      <c r="P629" s="1"/>
      <c r="Q629" s="3"/>
      <c r="R629" s="1"/>
      <c r="S629" s="1"/>
    </row>
    <row r="630" spans="1:19" x14ac:dyDescent="0.25">
      <c r="A630" s="1"/>
      <c r="B630" s="1"/>
      <c r="C630" s="1"/>
      <c r="D630" s="1"/>
      <c r="E630" s="1"/>
      <c r="F630" s="3"/>
      <c r="G630" s="8"/>
      <c r="H630" s="8"/>
      <c r="I630" s="8"/>
      <c r="J630" s="47"/>
      <c r="K630" s="8"/>
      <c r="L630" s="8"/>
      <c r="M630" s="8"/>
      <c r="N630" s="8"/>
      <c r="O630" s="8"/>
      <c r="P630" s="8"/>
      <c r="Q630" s="47"/>
      <c r="R630" s="8"/>
      <c r="S630" s="8"/>
    </row>
    <row r="631" spans="1:19" x14ac:dyDescent="0.25">
      <c r="A631" s="1"/>
      <c r="B631" s="1"/>
      <c r="C631" s="1"/>
      <c r="D631" s="1"/>
      <c r="E631" s="1"/>
      <c r="F631" s="3"/>
      <c r="G631" s="8"/>
      <c r="H631" s="8"/>
      <c r="I631" s="8"/>
      <c r="J631" s="47"/>
      <c r="K631" s="8"/>
      <c r="L631" s="8"/>
      <c r="M631" s="8"/>
      <c r="N631" s="8"/>
      <c r="O631" s="8"/>
      <c r="P631" s="8"/>
      <c r="Q631" s="47"/>
      <c r="R631" s="8"/>
      <c r="S631" s="8"/>
    </row>
    <row r="632" spans="1:19" x14ac:dyDescent="0.25">
      <c r="A632" s="1"/>
      <c r="B632" s="1"/>
      <c r="C632" s="1"/>
      <c r="D632" s="1"/>
      <c r="E632" s="1"/>
      <c r="F632" s="3"/>
      <c r="G632" s="8"/>
      <c r="H632" s="8"/>
      <c r="I632" s="8"/>
      <c r="J632" s="47"/>
      <c r="K632" s="8"/>
      <c r="L632" s="8"/>
      <c r="M632" s="8"/>
      <c r="N632" s="8"/>
      <c r="O632" s="8"/>
      <c r="P632" s="8"/>
      <c r="Q632" s="47"/>
      <c r="R632" s="8"/>
      <c r="S632" s="8"/>
    </row>
    <row r="633" spans="1:19" x14ac:dyDescent="0.25">
      <c r="A633" s="1"/>
      <c r="B633" s="1"/>
      <c r="C633" s="1"/>
      <c r="D633" s="1"/>
      <c r="E633" s="1"/>
      <c r="F633" s="3"/>
      <c r="G633" s="8"/>
      <c r="H633" s="8"/>
      <c r="I633" s="8"/>
      <c r="J633" s="47"/>
      <c r="K633" s="8"/>
      <c r="L633" s="8"/>
      <c r="M633" s="8"/>
      <c r="N633" s="8"/>
      <c r="O633" s="8"/>
      <c r="P633" s="8"/>
      <c r="Q633" s="47"/>
      <c r="R633" s="8"/>
      <c r="S633" s="8"/>
    </row>
    <row r="634" spans="1:19" x14ac:dyDescent="0.25">
      <c r="A634" s="1"/>
      <c r="B634" s="1"/>
      <c r="C634" s="1"/>
      <c r="D634" s="1"/>
      <c r="E634" s="1"/>
      <c r="F634" s="3"/>
      <c r="G634" s="8"/>
      <c r="H634" s="8"/>
      <c r="I634" s="8"/>
      <c r="J634" s="47"/>
      <c r="K634" s="8"/>
      <c r="L634" s="8"/>
      <c r="M634" s="8"/>
      <c r="N634" s="8"/>
      <c r="O634" s="8"/>
      <c r="P634" s="8"/>
      <c r="Q634" s="47"/>
      <c r="R634" s="8"/>
      <c r="S634" s="8"/>
    </row>
    <row r="635" spans="1:19" x14ac:dyDescent="0.25">
      <c r="A635" s="1"/>
      <c r="B635" s="1"/>
      <c r="C635" s="1"/>
      <c r="D635" s="1"/>
      <c r="E635" s="1"/>
      <c r="F635" s="3"/>
      <c r="G635" s="1"/>
      <c r="H635" s="1"/>
      <c r="I635" s="1"/>
      <c r="J635" s="3"/>
      <c r="K635" s="1"/>
      <c r="L635" s="1"/>
      <c r="M635" s="1"/>
      <c r="N635" s="1"/>
      <c r="O635" s="1"/>
      <c r="P635" s="1"/>
      <c r="Q635" s="3"/>
      <c r="R635" s="1"/>
      <c r="S635" s="1"/>
    </row>
    <row r="636" spans="1:19" x14ac:dyDescent="0.25">
      <c r="A636" s="1"/>
      <c r="B636" s="1"/>
      <c r="C636" s="1"/>
      <c r="D636" s="1"/>
      <c r="E636" s="1"/>
      <c r="F636" s="3"/>
      <c r="G636" s="8"/>
      <c r="H636" s="8"/>
      <c r="I636" s="8"/>
      <c r="J636" s="47"/>
      <c r="K636" s="8"/>
      <c r="L636" s="8"/>
      <c r="M636" s="8"/>
      <c r="N636" s="8"/>
      <c r="O636" s="8"/>
      <c r="P636" s="8"/>
      <c r="Q636" s="47"/>
      <c r="R636" s="8"/>
      <c r="S636" s="8"/>
    </row>
    <row r="637" spans="1:19" x14ac:dyDescent="0.25">
      <c r="A637" s="1"/>
      <c r="B637" s="1"/>
      <c r="C637" s="1"/>
      <c r="D637" s="1"/>
      <c r="E637" s="1"/>
      <c r="F637" s="3"/>
      <c r="G637" s="8"/>
      <c r="H637" s="8"/>
      <c r="I637" s="8"/>
      <c r="J637" s="47"/>
      <c r="K637" s="8"/>
      <c r="L637" s="8"/>
      <c r="M637" s="8"/>
      <c r="N637" s="8"/>
      <c r="O637" s="8"/>
      <c r="P637" s="8"/>
      <c r="Q637" s="47"/>
      <c r="R637" s="8"/>
      <c r="S637" s="8"/>
    </row>
    <row r="638" spans="1:19" x14ac:dyDescent="0.25">
      <c r="A638" s="1"/>
      <c r="B638" s="1"/>
      <c r="C638" s="1"/>
      <c r="D638" s="1"/>
      <c r="E638" s="1"/>
      <c r="F638" s="3"/>
      <c r="G638" s="8"/>
      <c r="H638" s="8"/>
      <c r="I638" s="8"/>
      <c r="J638" s="47"/>
      <c r="K638" s="8"/>
      <c r="L638" s="8"/>
      <c r="M638" s="8"/>
      <c r="N638" s="8"/>
      <c r="O638" s="8"/>
      <c r="P638" s="8"/>
      <c r="Q638" s="47"/>
      <c r="R638" s="8"/>
      <c r="S638" s="8"/>
    </row>
    <row r="639" spans="1:19" x14ac:dyDescent="0.25">
      <c r="A639" s="1"/>
      <c r="B639" s="1"/>
      <c r="C639" s="1"/>
      <c r="D639" s="1"/>
      <c r="E639" s="1"/>
      <c r="F639" s="3"/>
      <c r="G639" s="8"/>
      <c r="H639" s="8"/>
      <c r="I639" s="8"/>
      <c r="J639" s="47"/>
      <c r="K639" s="8"/>
      <c r="L639" s="8"/>
      <c r="M639" s="8"/>
      <c r="N639" s="8"/>
      <c r="O639" s="8"/>
      <c r="P639" s="8"/>
      <c r="Q639" s="47"/>
      <c r="R639" s="8"/>
      <c r="S639" s="8"/>
    </row>
    <row r="640" spans="1:19" x14ac:dyDescent="0.25">
      <c r="A640" s="1"/>
      <c r="B640" s="1"/>
      <c r="C640" s="1"/>
      <c r="D640" s="1"/>
      <c r="E640" s="1"/>
      <c r="F640" s="3"/>
      <c r="G640" s="8"/>
      <c r="H640" s="8"/>
      <c r="I640" s="8"/>
      <c r="J640" s="47"/>
      <c r="K640" s="8"/>
      <c r="L640" s="8"/>
      <c r="M640" s="8"/>
      <c r="N640" s="8"/>
      <c r="O640" s="8"/>
      <c r="P640" s="8"/>
      <c r="Q640" s="47"/>
      <c r="R640" s="8"/>
      <c r="S640" s="8"/>
    </row>
    <row r="641" spans="1:19" x14ac:dyDescent="0.25">
      <c r="A641" s="1"/>
      <c r="B641" s="1"/>
      <c r="C641" s="1"/>
      <c r="D641" s="1"/>
      <c r="E641" s="1"/>
      <c r="F641" s="3"/>
      <c r="G641" s="1"/>
      <c r="H641" s="1"/>
      <c r="I641" s="1"/>
      <c r="J641" s="3"/>
      <c r="K641" s="1"/>
      <c r="L641" s="1"/>
      <c r="M641" s="1"/>
      <c r="N641" s="1"/>
      <c r="O641" s="1"/>
      <c r="P641" s="1"/>
      <c r="Q641" s="3"/>
      <c r="R641" s="1"/>
      <c r="S641" s="1"/>
    </row>
    <row r="642" spans="1:19" x14ac:dyDescent="0.25">
      <c r="A642" s="1"/>
      <c r="B642" s="1"/>
      <c r="C642" s="1"/>
      <c r="D642" s="1"/>
      <c r="E642" s="1"/>
      <c r="F642" s="3"/>
      <c r="G642" s="8"/>
      <c r="H642" s="8"/>
      <c r="I642" s="8"/>
      <c r="J642" s="47"/>
      <c r="K642" s="8"/>
      <c r="L642" s="8"/>
      <c r="M642" s="8"/>
      <c r="N642" s="8"/>
      <c r="O642" s="8"/>
      <c r="P642" s="8"/>
      <c r="Q642" s="47"/>
      <c r="R642" s="8"/>
      <c r="S642" s="8"/>
    </row>
    <row r="643" spans="1:19" x14ac:dyDescent="0.25">
      <c r="A643" s="1"/>
      <c r="B643" s="1"/>
      <c r="C643" s="1"/>
      <c r="D643" s="1"/>
      <c r="E643" s="1"/>
      <c r="F643" s="3"/>
      <c r="G643" s="8"/>
      <c r="H643" s="8"/>
      <c r="I643" s="8"/>
      <c r="J643" s="47"/>
      <c r="K643" s="8"/>
      <c r="L643" s="8"/>
      <c r="M643" s="8"/>
      <c r="N643" s="8"/>
      <c r="O643" s="8"/>
      <c r="P643" s="8"/>
      <c r="Q643" s="47"/>
      <c r="R643" s="8"/>
      <c r="S643" s="8"/>
    </row>
    <row r="644" spans="1:19" x14ac:dyDescent="0.25">
      <c r="A644" s="1"/>
      <c r="B644" s="1"/>
      <c r="C644" s="1"/>
      <c r="D644" s="1"/>
      <c r="E644" s="1"/>
      <c r="F644" s="3"/>
      <c r="G644" s="8"/>
      <c r="H644" s="8"/>
      <c r="I644" s="8"/>
      <c r="J644" s="47"/>
      <c r="K644" s="8"/>
      <c r="L644" s="8"/>
      <c r="M644" s="8"/>
      <c r="N644" s="8"/>
      <c r="O644" s="8"/>
      <c r="P644" s="8"/>
      <c r="Q644" s="47"/>
      <c r="R644" s="8"/>
      <c r="S644" s="8"/>
    </row>
    <row r="645" spans="1:19" x14ac:dyDescent="0.25">
      <c r="A645" s="1"/>
      <c r="B645" s="1"/>
      <c r="C645" s="1"/>
      <c r="D645" s="1"/>
      <c r="E645" s="1"/>
      <c r="F645" s="3"/>
      <c r="G645" s="8"/>
      <c r="H645" s="8"/>
      <c r="I645" s="8"/>
      <c r="J645" s="47"/>
      <c r="K645" s="8"/>
      <c r="L645" s="8"/>
      <c r="M645" s="8"/>
      <c r="N645" s="8"/>
      <c r="O645" s="8"/>
      <c r="P645" s="8"/>
      <c r="Q645" s="47"/>
      <c r="R645" s="8"/>
      <c r="S645" s="8"/>
    </row>
    <row r="646" spans="1:19" x14ac:dyDescent="0.25">
      <c r="A646" s="1"/>
      <c r="B646" s="1"/>
      <c r="C646" s="1"/>
      <c r="D646" s="1"/>
      <c r="E646" s="1"/>
      <c r="F646" s="3"/>
      <c r="G646" s="8"/>
      <c r="H646" s="8"/>
      <c r="I646" s="8"/>
      <c r="J646" s="47"/>
      <c r="K646" s="8"/>
      <c r="L646" s="8"/>
      <c r="M646" s="8"/>
      <c r="N646" s="8"/>
      <c r="O646" s="8"/>
      <c r="P646" s="8"/>
      <c r="Q646" s="47"/>
      <c r="R646" s="8"/>
      <c r="S646" s="8"/>
    </row>
    <row r="647" spans="1:19" x14ac:dyDescent="0.25">
      <c r="A647" s="1"/>
      <c r="B647" s="1"/>
      <c r="C647" s="1"/>
      <c r="D647" s="1"/>
      <c r="E647" s="1"/>
      <c r="F647" s="3"/>
      <c r="G647" s="1"/>
      <c r="H647" s="1"/>
      <c r="I647" s="1"/>
      <c r="J647" s="3"/>
      <c r="K647" s="1"/>
      <c r="L647" s="1"/>
      <c r="M647" s="1"/>
      <c r="N647" s="1"/>
      <c r="O647" s="1"/>
      <c r="P647" s="1"/>
      <c r="Q647" s="3"/>
      <c r="R647" s="1"/>
      <c r="S647" s="1"/>
    </row>
    <row r="648" spans="1:19" x14ac:dyDescent="0.25">
      <c r="A648" s="1"/>
      <c r="B648" s="1"/>
      <c r="C648" s="1"/>
      <c r="D648" s="1"/>
      <c r="E648" s="1"/>
      <c r="F648" s="3"/>
      <c r="G648" s="8"/>
      <c r="H648" s="8"/>
      <c r="I648" s="8"/>
      <c r="J648" s="47"/>
      <c r="K648" s="8"/>
      <c r="L648" s="8"/>
      <c r="M648" s="8"/>
      <c r="N648" s="8"/>
      <c r="O648" s="8"/>
      <c r="P648" s="8"/>
      <c r="Q648" s="47"/>
      <c r="R648" s="8"/>
      <c r="S648" s="8"/>
    </row>
    <row r="649" spans="1:19" x14ac:dyDescent="0.25">
      <c r="A649" s="1"/>
      <c r="B649" s="1"/>
      <c r="C649" s="1"/>
      <c r="D649" s="1"/>
      <c r="E649" s="1"/>
      <c r="F649" s="3"/>
      <c r="G649" s="8"/>
      <c r="H649" s="8"/>
      <c r="I649" s="8"/>
      <c r="J649" s="47"/>
      <c r="K649" s="8"/>
      <c r="L649" s="8"/>
      <c r="M649" s="8"/>
      <c r="N649" s="8"/>
      <c r="O649" s="8"/>
      <c r="P649" s="8"/>
      <c r="Q649" s="47"/>
      <c r="R649" s="8"/>
      <c r="S649" s="8"/>
    </row>
    <row r="650" spans="1:19" x14ac:dyDescent="0.25">
      <c r="A650" s="1"/>
      <c r="B650" s="1"/>
      <c r="C650" s="1"/>
      <c r="D650" s="1"/>
      <c r="E650" s="1"/>
      <c r="F650" s="3"/>
      <c r="G650" s="8"/>
      <c r="H650" s="8"/>
      <c r="I650" s="8"/>
      <c r="J650" s="47"/>
      <c r="K650" s="8"/>
      <c r="L650" s="8"/>
      <c r="M650" s="8"/>
      <c r="N650" s="8"/>
      <c r="O650" s="8"/>
      <c r="P650" s="8"/>
      <c r="Q650" s="47"/>
      <c r="R650" s="8"/>
      <c r="S650" s="8"/>
    </row>
    <row r="651" spans="1:19" x14ac:dyDescent="0.25">
      <c r="A651" s="1"/>
      <c r="B651" s="1"/>
      <c r="C651" s="1"/>
      <c r="D651" s="1"/>
      <c r="E651" s="1"/>
      <c r="F651" s="3"/>
      <c r="G651" s="8"/>
      <c r="H651" s="8"/>
      <c r="I651" s="8"/>
      <c r="J651" s="47"/>
      <c r="K651" s="8"/>
      <c r="L651" s="8"/>
      <c r="M651" s="8"/>
      <c r="N651" s="8"/>
      <c r="O651" s="8"/>
      <c r="P651" s="8"/>
      <c r="Q651" s="47"/>
      <c r="R651" s="8"/>
      <c r="S651" s="8"/>
    </row>
    <row r="652" spans="1:19" x14ac:dyDescent="0.25">
      <c r="A652" s="1"/>
      <c r="B652" s="1"/>
      <c r="C652" s="1"/>
      <c r="D652" s="1"/>
      <c r="E652" s="1"/>
      <c r="F652" s="3"/>
      <c r="G652" s="8"/>
      <c r="H652" s="8"/>
      <c r="I652" s="8"/>
      <c r="J652" s="47"/>
      <c r="K652" s="8"/>
      <c r="L652" s="8"/>
      <c r="M652" s="8"/>
      <c r="N652" s="8"/>
      <c r="O652" s="8"/>
      <c r="P652" s="8"/>
      <c r="Q652" s="47"/>
      <c r="R652" s="8"/>
      <c r="S652" s="8"/>
    </row>
    <row r="653" spans="1:19" x14ac:dyDescent="0.25">
      <c r="A653" s="1"/>
      <c r="B653" s="1"/>
      <c r="C653" s="1"/>
      <c r="D653" s="1"/>
      <c r="E653" s="1"/>
      <c r="F653" s="3"/>
      <c r="G653" s="1"/>
      <c r="H653" s="1"/>
      <c r="I653" s="1"/>
      <c r="J653" s="3"/>
      <c r="K653" s="1"/>
      <c r="L653" s="1"/>
      <c r="M653" s="1"/>
      <c r="N653" s="1"/>
      <c r="O653" s="1"/>
      <c r="P653" s="1"/>
      <c r="Q653" s="3"/>
      <c r="R653" s="1"/>
      <c r="S653" s="1"/>
    </row>
    <row r="654" spans="1:19" x14ac:dyDescent="0.25">
      <c r="A654" s="1"/>
      <c r="B654" s="1"/>
      <c r="C654" s="1"/>
      <c r="D654" s="1"/>
      <c r="E654" s="1"/>
      <c r="F654" s="3"/>
      <c r="G654" s="8"/>
      <c r="H654" s="8"/>
      <c r="I654" s="8"/>
      <c r="J654" s="47"/>
      <c r="K654" s="8"/>
      <c r="L654" s="8"/>
      <c r="M654" s="8"/>
      <c r="N654" s="8"/>
      <c r="O654" s="8"/>
      <c r="P654" s="8"/>
      <c r="Q654" s="47"/>
      <c r="R654" s="8"/>
      <c r="S654" s="8"/>
    </row>
    <row r="655" spans="1:19" x14ac:dyDescent="0.25">
      <c r="A655" s="1"/>
      <c r="B655" s="1"/>
      <c r="C655" s="1"/>
      <c r="D655" s="1"/>
      <c r="E655" s="1"/>
      <c r="F655" s="3"/>
      <c r="G655" s="8"/>
      <c r="H655" s="8"/>
      <c r="I655" s="8"/>
      <c r="J655" s="47"/>
      <c r="K655" s="8"/>
      <c r="L655" s="8"/>
      <c r="M655" s="8"/>
      <c r="N655" s="8"/>
      <c r="O655" s="8"/>
      <c r="P655" s="8"/>
      <c r="Q655" s="47"/>
      <c r="R655" s="8"/>
      <c r="S655" s="8"/>
    </row>
    <row r="656" spans="1:19" x14ac:dyDescent="0.25">
      <c r="A656" s="1"/>
      <c r="B656" s="1"/>
      <c r="C656" s="1"/>
      <c r="D656" s="1"/>
      <c r="E656" s="1"/>
      <c r="F656" s="3"/>
      <c r="G656" s="8"/>
      <c r="H656" s="8"/>
      <c r="I656" s="8"/>
      <c r="J656" s="47"/>
      <c r="K656" s="8"/>
      <c r="L656" s="8"/>
      <c r="M656" s="8"/>
      <c r="N656" s="8"/>
      <c r="O656" s="8"/>
      <c r="P656" s="8"/>
      <c r="Q656" s="47"/>
      <c r="R656" s="8"/>
      <c r="S656" s="8"/>
    </row>
    <row r="657" spans="1:19" x14ac:dyDescent="0.25">
      <c r="A657" s="1"/>
      <c r="B657" s="1"/>
      <c r="C657" s="1"/>
      <c r="D657" s="1"/>
      <c r="E657" s="1"/>
      <c r="F657" s="3"/>
      <c r="G657" s="8"/>
      <c r="H657" s="8"/>
      <c r="I657" s="8"/>
      <c r="J657" s="47"/>
      <c r="K657" s="8"/>
      <c r="L657" s="8"/>
      <c r="M657" s="8"/>
      <c r="N657" s="8"/>
      <c r="O657" s="8"/>
      <c r="P657" s="8"/>
      <c r="Q657" s="47"/>
      <c r="R657" s="8"/>
      <c r="S657" s="8"/>
    </row>
    <row r="658" spans="1:19" x14ac:dyDescent="0.25">
      <c r="A658" s="1"/>
      <c r="B658" s="1"/>
      <c r="C658" s="1"/>
      <c r="D658" s="1"/>
      <c r="E658" s="1"/>
      <c r="F658" s="3"/>
      <c r="G658" s="8"/>
      <c r="H658" s="8"/>
      <c r="I658" s="8"/>
      <c r="J658" s="47"/>
      <c r="K658" s="8"/>
      <c r="L658" s="8"/>
      <c r="M658" s="8"/>
      <c r="N658" s="8"/>
      <c r="O658" s="8"/>
      <c r="P658" s="8"/>
      <c r="Q658" s="47"/>
      <c r="R658" s="8"/>
      <c r="S658" s="8"/>
    </row>
    <row r="659" spans="1:19" x14ac:dyDescent="0.25">
      <c r="A659" s="1"/>
      <c r="B659" s="1"/>
      <c r="C659" s="1"/>
      <c r="D659" s="1"/>
      <c r="E659" s="1"/>
      <c r="F659" s="3"/>
      <c r="G659" s="1"/>
      <c r="H659" s="1"/>
      <c r="I659" s="1"/>
      <c r="J659" s="3"/>
      <c r="K659" s="1"/>
      <c r="L659" s="1"/>
      <c r="M659" s="1"/>
      <c r="N659" s="1"/>
      <c r="O659" s="1"/>
      <c r="P659" s="1"/>
      <c r="Q659" s="3"/>
      <c r="R659" s="1"/>
      <c r="S659" s="1"/>
    </row>
    <row r="660" spans="1:19" x14ac:dyDescent="0.25">
      <c r="A660" s="1"/>
      <c r="B660" s="1"/>
      <c r="C660" s="1"/>
      <c r="D660" s="1"/>
      <c r="E660" s="1"/>
      <c r="F660" s="3"/>
      <c r="G660" s="8"/>
      <c r="H660" s="8"/>
      <c r="I660" s="8"/>
      <c r="J660" s="47"/>
      <c r="K660" s="8"/>
      <c r="L660" s="8"/>
      <c r="M660" s="8"/>
      <c r="N660" s="8"/>
      <c r="O660" s="8"/>
      <c r="P660" s="8"/>
      <c r="Q660" s="47"/>
      <c r="R660" s="8"/>
      <c r="S660" s="8"/>
    </row>
    <row r="661" spans="1:19" x14ac:dyDescent="0.25">
      <c r="A661" s="1"/>
      <c r="B661" s="1"/>
      <c r="C661" s="1"/>
      <c r="D661" s="1"/>
      <c r="E661" s="1"/>
      <c r="F661" s="3"/>
      <c r="G661" s="8"/>
      <c r="H661" s="8"/>
      <c r="I661" s="8"/>
      <c r="J661" s="47"/>
      <c r="K661" s="8"/>
      <c r="L661" s="8"/>
      <c r="M661" s="8"/>
      <c r="N661" s="8"/>
      <c r="O661" s="8"/>
      <c r="P661" s="8"/>
      <c r="Q661" s="47"/>
      <c r="R661" s="8"/>
      <c r="S661" s="8"/>
    </row>
    <row r="662" spans="1:19" x14ac:dyDescent="0.25">
      <c r="A662" s="1"/>
      <c r="B662" s="1"/>
      <c r="C662" s="1"/>
      <c r="D662" s="1"/>
      <c r="E662" s="1"/>
      <c r="F662" s="3"/>
      <c r="G662" s="8"/>
      <c r="H662" s="8"/>
      <c r="I662" s="8"/>
      <c r="J662" s="47"/>
      <c r="K662" s="8"/>
      <c r="L662" s="8"/>
      <c r="M662" s="8"/>
      <c r="N662" s="8"/>
      <c r="O662" s="8"/>
      <c r="P662" s="8"/>
      <c r="Q662" s="47"/>
      <c r="R662" s="8"/>
      <c r="S662" s="8"/>
    </row>
    <row r="663" spans="1:19" x14ac:dyDescent="0.25">
      <c r="A663" s="1"/>
      <c r="B663" s="1"/>
      <c r="C663" s="1"/>
      <c r="D663" s="1"/>
      <c r="E663" s="1"/>
      <c r="F663" s="3"/>
      <c r="G663" s="8"/>
      <c r="H663" s="8"/>
      <c r="I663" s="8"/>
      <c r="J663" s="47"/>
      <c r="K663" s="8"/>
      <c r="L663" s="8"/>
      <c r="M663" s="8"/>
      <c r="N663" s="8"/>
      <c r="O663" s="8"/>
      <c r="P663" s="8"/>
      <c r="Q663" s="47"/>
      <c r="R663" s="8"/>
      <c r="S663" s="8"/>
    </row>
    <row r="664" spans="1:19" x14ac:dyDescent="0.25">
      <c r="A664" s="1"/>
      <c r="B664" s="1"/>
      <c r="C664" s="1"/>
      <c r="D664" s="1"/>
      <c r="E664" s="1"/>
      <c r="F664" s="3"/>
      <c r="G664" s="8"/>
      <c r="H664" s="8"/>
      <c r="I664" s="8"/>
      <c r="J664" s="47"/>
      <c r="K664" s="8"/>
      <c r="L664" s="8"/>
      <c r="M664" s="8"/>
      <c r="N664" s="8"/>
      <c r="O664" s="8"/>
      <c r="P664" s="8"/>
      <c r="Q664" s="47"/>
      <c r="R664" s="8"/>
      <c r="S664" s="8"/>
    </row>
    <row r="665" spans="1:19" x14ac:dyDescent="0.25">
      <c r="A665" s="1"/>
      <c r="B665" s="1"/>
      <c r="C665" s="1"/>
      <c r="D665" s="1"/>
      <c r="E665" s="1"/>
      <c r="F665" s="3"/>
      <c r="G665" s="1"/>
      <c r="H665" s="1"/>
      <c r="I665" s="1"/>
      <c r="J665" s="3"/>
      <c r="K665" s="1"/>
      <c r="L665" s="1"/>
      <c r="M665" s="1"/>
      <c r="N665" s="1"/>
      <c r="O665" s="1"/>
      <c r="P665" s="1"/>
      <c r="Q665" s="3"/>
      <c r="R665" s="1"/>
      <c r="S665" s="1"/>
    </row>
    <row r="666" spans="1:19" x14ac:dyDescent="0.25">
      <c r="A666" s="1"/>
      <c r="B666" s="1"/>
      <c r="C666" s="1"/>
      <c r="D666" s="1"/>
      <c r="E666" s="1"/>
      <c r="F666" s="3"/>
      <c r="G666" s="8"/>
      <c r="H666" s="8"/>
      <c r="I666" s="8"/>
      <c r="J666" s="47"/>
      <c r="K666" s="8"/>
      <c r="L666" s="8"/>
      <c r="M666" s="8"/>
      <c r="N666" s="8"/>
      <c r="O666" s="8"/>
      <c r="P666" s="8"/>
      <c r="Q666" s="47"/>
      <c r="R666" s="8"/>
      <c r="S666" s="8"/>
    </row>
    <row r="667" spans="1:19" x14ac:dyDescent="0.25">
      <c r="A667" s="1"/>
      <c r="B667" s="1"/>
      <c r="C667" s="1"/>
      <c r="D667" s="1"/>
      <c r="E667" s="1"/>
      <c r="F667" s="3"/>
      <c r="G667" s="8"/>
      <c r="H667" s="8"/>
      <c r="I667" s="8"/>
      <c r="J667" s="47"/>
      <c r="K667" s="8"/>
      <c r="L667" s="8"/>
      <c r="M667" s="8"/>
      <c r="N667" s="8"/>
      <c r="O667" s="8"/>
      <c r="P667" s="8"/>
      <c r="Q667" s="47"/>
      <c r="R667" s="8"/>
      <c r="S667" s="8"/>
    </row>
    <row r="668" spans="1:19" x14ac:dyDescent="0.25">
      <c r="A668" s="1"/>
      <c r="B668" s="1"/>
      <c r="C668" s="1"/>
      <c r="D668" s="1"/>
      <c r="E668" s="1"/>
      <c r="F668" s="3"/>
      <c r="G668" s="8"/>
      <c r="H668" s="8"/>
      <c r="I668" s="8"/>
      <c r="J668" s="47"/>
      <c r="K668" s="8"/>
      <c r="L668" s="8"/>
      <c r="M668" s="8"/>
      <c r="N668" s="8"/>
      <c r="O668" s="8"/>
      <c r="P668" s="8"/>
      <c r="Q668" s="47"/>
      <c r="R668" s="8"/>
      <c r="S668" s="8"/>
    </row>
    <row r="669" spans="1:19" x14ac:dyDescent="0.25">
      <c r="A669" s="1"/>
      <c r="B669" s="1"/>
      <c r="C669" s="1"/>
      <c r="D669" s="1"/>
      <c r="E669" s="1"/>
      <c r="F669" s="3"/>
      <c r="G669" s="8"/>
      <c r="H669" s="8"/>
      <c r="I669" s="8"/>
      <c r="J669" s="47"/>
      <c r="K669" s="8"/>
      <c r="L669" s="8"/>
      <c r="M669" s="8"/>
      <c r="N669" s="8"/>
      <c r="O669" s="8"/>
      <c r="P669" s="8"/>
      <c r="Q669" s="47"/>
      <c r="R669" s="8"/>
      <c r="S669" s="8"/>
    </row>
    <row r="670" spans="1:19" x14ac:dyDescent="0.25">
      <c r="A670" s="1"/>
      <c r="B670" s="1"/>
      <c r="C670" s="1"/>
      <c r="D670" s="1"/>
      <c r="E670" s="1"/>
      <c r="F670" s="3"/>
      <c r="G670" s="8"/>
      <c r="H670" s="8"/>
      <c r="I670" s="8"/>
      <c r="J670" s="47"/>
      <c r="K670" s="8"/>
      <c r="L670" s="8"/>
      <c r="M670" s="8"/>
      <c r="N670" s="8"/>
      <c r="O670" s="8"/>
      <c r="P670" s="8"/>
      <c r="Q670" s="47"/>
      <c r="R670" s="8"/>
      <c r="S670" s="8"/>
    </row>
    <row r="671" spans="1:19" x14ac:dyDescent="0.25">
      <c r="A671" s="1"/>
      <c r="B671" s="1"/>
      <c r="C671" s="1"/>
      <c r="D671" s="1"/>
      <c r="E671" s="1"/>
      <c r="F671" s="3"/>
      <c r="G671" s="1"/>
      <c r="H671" s="1"/>
      <c r="I671" s="1"/>
      <c r="J671" s="3"/>
      <c r="K671" s="1"/>
      <c r="L671" s="1"/>
      <c r="M671" s="1"/>
      <c r="N671" s="1"/>
      <c r="O671" s="1"/>
      <c r="P671" s="1"/>
      <c r="Q671" s="3"/>
      <c r="R671" s="1"/>
      <c r="S671" s="1"/>
    </row>
    <row r="672" spans="1:19" x14ac:dyDescent="0.25">
      <c r="A672" s="1"/>
      <c r="B672" s="1"/>
      <c r="C672" s="1"/>
      <c r="D672" s="1"/>
      <c r="E672" s="1"/>
      <c r="F672" s="3"/>
      <c r="G672" s="8"/>
      <c r="H672" s="8"/>
      <c r="I672" s="8"/>
      <c r="J672" s="47"/>
      <c r="K672" s="8"/>
      <c r="L672" s="8"/>
      <c r="M672" s="8"/>
      <c r="N672" s="8"/>
      <c r="O672" s="8"/>
      <c r="P672" s="8"/>
      <c r="Q672" s="47"/>
      <c r="R672" s="8"/>
      <c r="S672" s="8"/>
    </row>
    <row r="673" spans="1:19" x14ac:dyDescent="0.25">
      <c r="A673" s="1"/>
      <c r="B673" s="1"/>
      <c r="C673" s="1"/>
      <c r="D673" s="1"/>
      <c r="E673" s="1"/>
      <c r="F673" s="3"/>
      <c r="G673" s="8"/>
      <c r="H673" s="8"/>
      <c r="I673" s="8"/>
      <c r="J673" s="47"/>
      <c r="K673" s="8"/>
      <c r="L673" s="8"/>
      <c r="M673" s="8"/>
      <c r="N673" s="8"/>
      <c r="O673" s="8"/>
      <c r="P673" s="8"/>
      <c r="Q673" s="47"/>
      <c r="R673" s="8"/>
      <c r="S673" s="8"/>
    </row>
    <row r="674" spans="1:19" x14ac:dyDescent="0.25">
      <c r="A674" s="1"/>
      <c r="B674" s="1"/>
      <c r="C674" s="1"/>
      <c r="D674" s="1"/>
      <c r="E674" s="1"/>
      <c r="F674" s="3"/>
      <c r="G674" s="8"/>
      <c r="H674" s="8"/>
      <c r="I674" s="8"/>
      <c r="J674" s="47"/>
      <c r="K674" s="8"/>
      <c r="L674" s="8"/>
      <c r="M674" s="8"/>
      <c r="N674" s="8"/>
      <c r="O674" s="8"/>
      <c r="P674" s="8"/>
      <c r="Q674" s="47"/>
      <c r="R674" s="8"/>
      <c r="S674" s="8"/>
    </row>
    <row r="675" spans="1:19" x14ac:dyDescent="0.25">
      <c r="A675" s="1"/>
      <c r="B675" s="1"/>
      <c r="C675" s="1"/>
      <c r="D675" s="1"/>
      <c r="E675" s="1"/>
      <c r="F675" s="3"/>
      <c r="G675" s="8"/>
      <c r="H675" s="8"/>
      <c r="I675" s="8"/>
      <c r="J675" s="47"/>
      <c r="K675" s="8"/>
      <c r="L675" s="8"/>
      <c r="M675" s="8"/>
      <c r="N675" s="8"/>
      <c r="O675" s="8"/>
      <c r="P675" s="8"/>
      <c r="Q675" s="47"/>
      <c r="R675" s="8"/>
      <c r="S675" s="8"/>
    </row>
    <row r="676" spans="1:19" x14ac:dyDescent="0.25">
      <c r="A676" s="1"/>
      <c r="B676" s="1"/>
      <c r="C676" s="1"/>
      <c r="D676" s="1"/>
      <c r="E676" s="1"/>
      <c r="F676" s="3"/>
      <c r="G676" s="8"/>
      <c r="H676" s="8"/>
      <c r="I676" s="8"/>
      <c r="J676" s="47"/>
      <c r="K676" s="8"/>
      <c r="L676" s="8"/>
      <c r="M676" s="8"/>
      <c r="N676" s="8"/>
      <c r="O676" s="8"/>
      <c r="P676" s="8"/>
      <c r="Q676" s="47"/>
      <c r="R676" s="8"/>
      <c r="S676" s="8"/>
    </row>
    <row r="677" spans="1:19" x14ac:dyDescent="0.25">
      <c r="A677" s="1"/>
      <c r="B677" s="1"/>
      <c r="C677" s="1"/>
      <c r="D677" s="1"/>
      <c r="E677" s="1"/>
      <c r="F677" s="3"/>
      <c r="G677" s="1"/>
      <c r="H677" s="1"/>
      <c r="I677" s="1"/>
      <c r="J677" s="3"/>
      <c r="K677" s="1"/>
      <c r="L677" s="1"/>
      <c r="M677" s="1"/>
      <c r="N677" s="1"/>
      <c r="O677" s="1"/>
      <c r="P677" s="1"/>
      <c r="Q677" s="3"/>
      <c r="R677" s="1"/>
      <c r="S677" s="1"/>
    </row>
    <row r="678" spans="1:19" x14ac:dyDescent="0.25">
      <c r="A678" s="1"/>
      <c r="B678" s="1"/>
      <c r="C678" s="1"/>
      <c r="D678" s="1"/>
      <c r="E678" s="1"/>
      <c r="F678" s="3"/>
      <c r="G678" s="8"/>
      <c r="H678" s="8"/>
      <c r="I678" s="8"/>
      <c r="J678" s="47"/>
      <c r="K678" s="8"/>
      <c r="L678" s="8"/>
      <c r="M678" s="8"/>
      <c r="N678" s="8"/>
      <c r="O678" s="8"/>
      <c r="P678" s="8"/>
      <c r="Q678" s="47"/>
      <c r="R678" s="8"/>
      <c r="S678" s="8"/>
    </row>
    <row r="679" spans="1:19" x14ac:dyDescent="0.25">
      <c r="A679" s="1"/>
      <c r="B679" s="1"/>
      <c r="C679" s="1"/>
      <c r="D679" s="1"/>
      <c r="E679" s="1"/>
      <c r="F679" s="3"/>
      <c r="G679" s="8"/>
      <c r="H679" s="8"/>
      <c r="I679" s="8"/>
      <c r="J679" s="47"/>
      <c r="K679" s="8"/>
      <c r="L679" s="8"/>
      <c r="M679" s="8"/>
      <c r="N679" s="8"/>
      <c r="O679" s="8"/>
      <c r="P679" s="8"/>
      <c r="Q679" s="47"/>
      <c r="R679" s="8"/>
      <c r="S679" s="8"/>
    </row>
    <row r="680" spans="1:19" x14ac:dyDescent="0.25">
      <c r="A680" s="1"/>
      <c r="B680" s="1"/>
      <c r="C680" s="1"/>
      <c r="D680" s="1"/>
      <c r="E680" s="1"/>
      <c r="F680" s="3"/>
      <c r="G680" s="8"/>
      <c r="H680" s="8"/>
      <c r="I680" s="8"/>
      <c r="J680" s="47"/>
      <c r="K680" s="8"/>
      <c r="L680" s="8"/>
      <c r="M680" s="8"/>
      <c r="N680" s="8"/>
      <c r="O680" s="8"/>
      <c r="P680" s="8"/>
      <c r="Q680" s="47"/>
      <c r="R680" s="8"/>
      <c r="S680" s="8"/>
    </row>
    <row r="681" spans="1:19" x14ac:dyDescent="0.25">
      <c r="A681" s="1"/>
      <c r="B681" s="1"/>
      <c r="C681" s="1"/>
      <c r="D681" s="1"/>
      <c r="E681" s="1"/>
      <c r="F681" s="3"/>
      <c r="G681" s="8"/>
      <c r="H681" s="8"/>
      <c r="I681" s="8"/>
      <c r="J681" s="47"/>
      <c r="K681" s="8"/>
      <c r="L681" s="8"/>
      <c r="M681" s="8"/>
      <c r="N681" s="8"/>
      <c r="O681" s="8"/>
      <c r="P681" s="8"/>
      <c r="Q681" s="47"/>
      <c r="R681" s="8"/>
      <c r="S681" s="8"/>
    </row>
    <row r="682" spans="1:19" x14ac:dyDescent="0.25">
      <c r="A682" s="1"/>
      <c r="B682" s="1"/>
      <c r="C682" s="1"/>
      <c r="D682" s="1"/>
      <c r="E682" s="1"/>
      <c r="F682" s="3"/>
      <c r="G682" s="8"/>
      <c r="H682" s="8"/>
      <c r="I682" s="8"/>
      <c r="J682" s="47"/>
      <c r="K682" s="8"/>
      <c r="L682" s="8"/>
      <c r="M682" s="8"/>
      <c r="N682" s="8"/>
      <c r="O682" s="8"/>
      <c r="P682" s="8"/>
      <c r="Q682" s="47"/>
      <c r="R682" s="8"/>
      <c r="S682" s="8"/>
    </row>
    <row r="683" spans="1:19" x14ac:dyDescent="0.25">
      <c r="A683" s="1"/>
      <c r="B683" s="1"/>
      <c r="C683" s="1"/>
      <c r="D683" s="1"/>
      <c r="E683" s="1"/>
      <c r="F683" s="3"/>
      <c r="G683" s="1"/>
      <c r="H683" s="1"/>
      <c r="I683" s="1"/>
      <c r="J683" s="3"/>
      <c r="K683" s="1"/>
      <c r="L683" s="1"/>
      <c r="M683" s="1"/>
      <c r="N683" s="1"/>
      <c r="O683" s="1"/>
      <c r="P683" s="1"/>
      <c r="Q683" s="3"/>
      <c r="R683" s="1"/>
      <c r="S683" s="1"/>
    </row>
    <row r="684" spans="1:19" x14ac:dyDescent="0.25">
      <c r="A684" s="1"/>
      <c r="B684" s="1"/>
      <c r="C684" s="1"/>
      <c r="D684" s="1"/>
      <c r="E684" s="1"/>
      <c r="F684" s="3"/>
      <c r="G684" s="8"/>
      <c r="H684" s="8"/>
      <c r="I684" s="8"/>
      <c r="J684" s="47"/>
      <c r="K684" s="8"/>
      <c r="L684" s="8"/>
      <c r="M684" s="8"/>
      <c r="N684" s="8"/>
      <c r="O684" s="8"/>
      <c r="P684" s="8"/>
      <c r="Q684" s="47"/>
      <c r="R684" s="8"/>
      <c r="S684" s="8"/>
    </row>
    <row r="685" spans="1:19" x14ac:dyDescent="0.25">
      <c r="A685" s="1"/>
      <c r="B685" s="1"/>
      <c r="C685" s="1"/>
      <c r="D685" s="1"/>
      <c r="E685" s="1"/>
      <c r="F685" s="3"/>
      <c r="G685" s="8"/>
      <c r="H685" s="8"/>
      <c r="I685" s="8"/>
      <c r="J685" s="47"/>
      <c r="K685" s="8"/>
      <c r="L685" s="8"/>
      <c r="M685" s="8"/>
      <c r="N685" s="8"/>
      <c r="O685" s="8"/>
      <c r="P685" s="8"/>
      <c r="Q685" s="47"/>
      <c r="R685" s="8"/>
      <c r="S685" s="8"/>
    </row>
    <row r="686" spans="1:19" x14ac:dyDescent="0.25">
      <c r="A686" s="1"/>
      <c r="B686" s="1"/>
      <c r="C686" s="1"/>
      <c r="D686" s="1"/>
      <c r="E686" s="1"/>
      <c r="F686" s="3"/>
      <c r="G686" s="8"/>
      <c r="H686" s="8"/>
      <c r="I686" s="8"/>
      <c r="J686" s="47"/>
      <c r="K686" s="8"/>
      <c r="L686" s="8"/>
      <c r="M686" s="8"/>
      <c r="N686" s="8"/>
      <c r="O686" s="8"/>
      <c r="P686" s="8"/>
      <c r="Q686" s="47"/>
      <c r="R686" s="8"/>
      <c r="S686" s="8"/>
    </row>
    <row r="687" spans="1:19" x14ac:dyDescent="0.25">
      <c r="A687" s="1"/>
      <c r="B687" s="1"/>
      <c r="C687" s="1"/>
      <c r="D687" s="1"/>
      <c r="E687" s="1"/>
      <c r="F687" s="3"/>
      <c r="G687" s="8"/>
      <c r="H687" s="8"/>
      <c r="I687" s="8"/>
      <c r="J687" s="47"/>
      <c r="K687" s="8"/>
      <c r="L687" s="8"/>
      <c r="M687" s="8"/>
      <c r="N687" s="8"/>
      <c r="O687" s="8"/>
      <c r="P687" s="8"/>
      <c r="Q687" s="47"/>
      <c r="R687" s="8"/>
      <c r="S687" s="8"/>
    </row>
    <row r="688" spans="1:19" x14ac:dyDescent="0.25">
      <c r="A688" s="1"/>
      <c r="B688" s="1"/>
      <c r="C688" s="1"/>
      <c r="D688" s="1"/>
      <c r="E688" s="1"/>
      <c r="F688" s="3"/>
      <c r="G688" s="8"/>
      <c r="H688" s="8"/>
      <c r="I688" s="8"/>
      <c r="J688" s="47"/>
      <c r="K688" s="8"/>
      <c r="L688" s="8"/>
      <c r="M688" s="8"/>
      <c r="N688" s="8"/>
      <c r="O688" s="8"/>
      <c r="P688" s="8"/>
      <c r="Q688" s="47"/>
      <c r="R688" s="8"/>
      <c r="S688" s="8"/>
    </row>
    <row r="689" spans="1:19" x14ac:dyDescent="0.25">
      <c r="A689" s="1"/>
      <c r="B689" s="1"/>
      <c r="C689" s="1"/>
      <c r="D689" s="1"/>
      <c r="E689" s="1"/>
      <c r="F689" s="3"/>
      <c r="G689" s="1"/>
      <c r="H689" s="1"/>
      <c r="I689" s="1"/>
      <c r="J689" s="3"/>
      <c r="K689" s="1"/>
      <c r="L689" s="1"/>
      <c r="M689" s="1"/>
      <c r="N689" s="1"/>
      <c r="O689" s="1"/>
      <c r="P689" s="1"/>
      <c r="Q689" s="3"/>
      <c r="R689" s="1"/>
      <c r="S689" s="1"/>
    </row>
    <row r="690" spans="1:19" x14ac:dyDescent="0.25">
      <c r="A690" s="1"/>
      <c r="B690" s="1"/>
      <c r="C690" s="1"/>
      <c r="D690" s="1"/>
      <c r="E690" s="1"/>
      <c r="F690" s="3"/>
      <c r="G690" s="8"/>
      <c r="H690" s="8"/>
      <c r="I690" s="8"/>
      <c r="J690" s="47"/>
      <c r="K690" s="8"/>
      <c r="L690" s="8"/>
      <c r="M690" s="8"/>
      <c r="N690" s="8"/>
      <c r="O690" s="8"/>
      <c r="P690" s="8"/>
      <c r="Q690" s="47"/>
      <c r="R690" s="8"/>
      <c r="S690" s="8"/>
    </row>
    <row r="691" spans="1:19" x14ac:dyDescent="0.25">
      <c r="A691" s="1"/>
      <c r="B691" s="1"/>
      <c r="C691" s="1"/>
      <c r="D691" s="1"/>
      <c r="E691" s="1"/>
      <c r="F691" s="3"/>
      <c r="G691" s="8"/>
      <c r="H691" s="8"/>
      <c r="I691" s="8"/>
      <c r="J691" s="47"/>
      <c r="K691" s="8"/>
      <c r="L691" s="8"/>
      <c r="M691" s="8"/>
      <c r="N691" s="8"/>
      <c r="O691" s="8"/>
      <c r="P691" s="8"/>
      <c r="Q691" s="47"/>
      <c r="R691" s="8"/>
      <c r="S691" s="8"/>
    </row>
    <row r="692" spans="1:19" x14ac:dyDescent="0.25">
      <c r="A692" s="1"/>
      <c r="B692" s="1"/>
      <c r="C692" s="1"/>
      <c r="D692" s="1"/>
      <c r="E692" s="1"/>
      <c r="F692" s="3"/>
      <c r="G692" s="8"/>
      <c r="H692" s="8"/>
      <c r="I692" s="8"/>
      <c r="J692" s="47"/>
      <c r="K692" s="8"/>
      <c r="L692" s="8"/>
      <c r="M692" s="8"/>
      <c r="N692" s="8"/>
      <c r="O692" s="8"/>
      <c r="P692" s="8"/>
      <c r="Q692" s="47"/>
      <c r="R692" s="8"/>
      <c r="S692" s="8"/>
    </row>
    <row r="693" spans="1:19" x14ac:dyDescent="0.25">
      <c r="A693" s="1"/>
      <c r="B693" s="1"/>
      <c r="C693" s="1"/>
      <c r="D693" s="1"/>
      <c r="E693" s="1"/>
      <c r="F693" s="3"/>
      <c r="G693" s="8"/>
      <c r="H693" s="8"/>
      <c r="I693" s="8"/>
      <c r="J693" s="47"/>
      <c r="K693" s="8"/>
      <c r="L693" s="8"/>
      <c r="M693" s="8"/>
      <c r="N693" s="8"/>
      <c r="O693" s="8"/>
      <c r="P693" s="8"/>
      <c r="Q693" s="47"/>
      <c r="R693" s="8"/>
      <c r="S693" s="8"/>
    </row>
    <row r="694" spans="1:19" x14ac:dyDescent="0.25">
      <c r="A694" s="1"/>
      <c r="B694" s="1"/>
      <c r="C694" s="1"/>
      <c r="D694" s="1"/>
      <c r="E694" s="1"/>
      <c r="F694" s="3"/>
      <c r="G694" s="8"/>
      <c r="H694" s="8"/>
      <c r="I694" s="8"/>
      <c r="J694" s="47"/>
      <c r="K694" s="8"/>
      <c r="L694" s="8"/>
      <c r="M694" s="8"/>
      <c r="N694" s="8"/>
      <c r="O694" s="8"/>
      <c r="P694" s="8"/>
      <c r="Q694" s="47"/>
      <c r="R694" s="8"/>
      <c r="S694" s="8"/>
    </row>
    <row r="695" spans="1:19" x14ac:dyDescent="0.25">
      <c r="A695" s="1"/>
      <c r="B695" s="1"/>
      <c r="C695" s="1"/>
      <c r="D695" s="1"/>
      <c r="E695" s="1"/>
      <c r="F695" s="3"/>
      <c r="G695" s="1"/>
      <c r="H695" s="1"/>
      <c r="I695" s="1"/>
      <c r="J695" s="3"/>
      <c r="K695" s="1"/>
      <c r="L695" s="1"/>
      <c r="M695" s="1"/>
      <c r="N695" s="1"/>
      <c r="O695" s="1"/>
      <c r="P695" s="1"/>
      <c r="Q695" s="3"/>
      <c r="R695" s="1"/>
      <c r="S695" s="1"/>
    </row>
    <row r="696" spans="1:19" x14ac:dyDescent="0.25">
      <c r="A696" s="1"/>
      <c r="B696" s="1"/>
      <c r="C696" s="1"/>
      <c r="D696" s="1"/>
      <c r="E696" s="1"/>
      <c r="F696" s="3"/>
      <c r="G696" s="8"/>
      <c r="H696" s="8"/>
      <c r="I696" s="8"/>
      <c r="J696" s="47"/>
      <c r="K696" s="8"/>
      <c r="L696" s="8"/>
      <c r="M696" s="8"/>
      <c r="N696" s="8"/>
      <c r="O696" s="8"/>
      <c r="P696" s="8"/>
      <c r="Q696" s="47"/>
      <c r="R696" s="8"/>
      <c r="S696" s="8"/>
    </row>
    <row r="697" spans="1:19" x14ac:dyDescent="0.25">
      <c r="A697" s="1"/>
      <c r="B697" s="1"/>
      <c r="C697" s="1"/>
      <c r="D697" s="1"/>
      <c r="E697" s="1"/>
      <c r="F697" s="3"/>
      <c r="G697" s="8"/>
      <c r="H697" s="8"/>
      <c r="I697" s="8"/>
      <c r="J697" s="47"/>
      <c r="K697" s="8"/>
      <c r="L697" s="8"/>
      <c r="M697" s="8"/>
      <c r="N697" s="8"/>
      <c r="O697" s="8"/>
      <c r="P697" s="8"/>
      <c r="Q697" s="47"/>
      <c r="R697" s="8"/>
      <c r="S697" s="8"/>
    </row>
    <row r="698" spans="1:19" x14ac:dyDescent="0.25">
      <c r="A698" s="1"/>
      <c r="B698" s="1"/>
      <c r="C698" s="1"/>
      <c r="D698" s="1"/>
      <c r="E698" s="1"/>
      <c r="F698" s="3"/>
      <c r="G698" s="8"/>
      <c r="H698" s="8"/>
      <c r="I698" s="8"/>
      <c r="J698" s="47"/>
      <c r="K698" s="8"/>
      <c r="L698" s="8"/>
      <c r="M698" s="8"/>
      <c r="N698" s="8"/>
      <c r="O698" s="8"/>
      <c r="P698" s="8"/>
      <c r="Q698" s="47"/>
      <c r="R698" s="8"/>
      <c r="S698" s="8"/>
    </row>
    <row r="699" spans="1:19" x14ac:dyDescent="0.25">
      <c r="A699" s="1"/>
      <c r="B699" s="1"/>
      <c r="C699" s="1"/>
      <c r="D699" s="1"/>
      <c r="E699" s="1"/>
      <c r="F699" s="3"/>
      <c r="G699" s="8"/>
      <c r="H699" s="8"/>
      <c r="I699" s="8"/>
      <c r="J699" s="47"/>
      <c r="K699" s="8"/>
      <c r="L699" s="8"/>
      <c r="M699" s="8"/>
      <c r="N699" s="8"/>
      <c r="O699" s="8"/>
      <c r="P699" s="8"/>
      <c r="Q699" s="47"/>
      <c r="R699" s="8"/>
      <c r="S699" s="8"/>
    </row>
    <row r="700" spans="1:19" x14ac:dyDescent="0.25">
      <c r="A700" s="1"/>
      <c r="B700" s="1"/>
      <c r="C700" s="1"/>
      <c r="D700" s="1"/>
      <c r="E700" s="1"/>
      <c r="F700" s="3"/>
      <c r="G700" s="8"/>
      <c r="H700" s="8"/>
      <c r="I700" s="8"/>
      <c r="J700" s="47"/>
      <c r="K700" s="8"/>
      <c r="L700" s="8"/>
      <c r="M700" s="8"/>
      <c r="N700" s="8"/>
      <c r="O700" s="8"/>
      <c r="P700" s="8"/>
      <c r="Q700" s="47"/>
      <c r="R700" s="8"/>
      <c r="S700" s="8"/>
    </row>
    <row r="701" spans="1:19" x14ac:dyDescent="0.25">
      <c r="A701" s="1"/>
      <c r="B701" s="1"/>
      <c r="C701" s="1"/>
      <c r="D701" s="1"/>
      <c r="E701" s="1"/>
      <c r="F701" s="3"/>
      <c r="G701" s="1"/>
      <c r="H701" s="1"/>
      <c r="I701" s="1"/>
      <c r="J701" s="3"/>
      <c r="K701" s="1"/>
      <c r="L701" s="1"/>
      <c r="M701" s="1"/>
      <c r="N701" s="1"/>
      <c r="O701" s="1"/>
      <c r="P701" s="1"/>
      <c r="Q701" s="3"/>
      <c r="R701" s="1"/>
      <c r="S701" s="1"/>
    </row>
    <row r="702" spans="1:19" x14ac:dyDescent="0.25">
      <c r="A702" s="1"/>
      <c r="B702" s="1"/>
      <c r="C702" s="1"/>
      <c r="D702" s="1"/>
      <c r="E702" s="1"/>
      <c r="F702" s="3"/>
      <c r="G702" s="8"/>
      <c r="H702" s="8"/>
      <c r="I702" s="8"/>
      <c r="J702" s="47"/>
      <c r="K702" s="8"/>
      <c r="L702" s="8"/>
      <c r="M702" s="8"/>
      <c r="N702" s="8"/>
      <c r="O702" s="8"/>
      <c r="P702" s="8"/>
      <c r="Q702" s="47"/>
      <c r="R702" s="8"/>
      <c r="S702" s="8"/>
    </row>
    <row r="703" spans="1:19" x14ac:dyDescent="0.25">
      <c r="A703" s="1"/>
      <c r="B703" s="1"/>
      <c r="C703" s="1"/>
      <c r="D703" s="1"/>
      <c r="E703" s="1"/>
      <c r="F703" s="3"/>
      <c r="G703" s="8"/>
      <c r="H703" s="8"/>
      <c r="I703" s="8"/>
      <c r="J703" s="47"/>
      <c r="K703" s="8"/>
      <c r="L703" s="8"/>
      <c r="M703" s="8"/>
      <c r="N703" s="8"/>
      <c r="O703" s="8"/>
      <c r="P703" s="8"/>
      <c r="Q703" s="47"/>
      <c r="R703" s="8"/>
      <c r="S703" s="8"/>
    </row>
    <row r="704" spans="1:19" x14ac:dyDescent="0.25">
      <c r="A704" s="1"/>
      <c r="B704" s="1"/>
      <c r="C704" s="1"/>
      <c r="D704" s="1"/>
      <c r="E704" s="1"/>
      <c r="F704" s="3"/>
      <c r="G704" s="8"/>
      <c r="H704" s="8"/>
      <c r="I704" s="8"/>
      <c r="J704" s="47"/>
      <c r="K704" s="8"/>
      <c r="L704" s="8"/>
      <c r="M704" s="8"/>
      <c r="N704" s="8"/>
      <c r="O704" s="8"/>
      <c r="P704" s="8"/>
      <c r="Q704" s="47"/>
      <c r="R704" s="8"/>
      <c r="S704" s="8"/>
    </row>
    <row r="705" spans="1:19" x14ac:dyDescent="0.25">
      <c r="A705" s="1"/>
      <c r="B705" s="1"/>
      <c r="C705" s="1"/>
      <c r="D705" s="1"/>
      <c r="E705" s="1"/>
      <c r="F705" s="3"/>
      <c r="G705" s="8"/>
      <c r="H705" s="8"/>
      <c r="I705" s="8"/>
      <c r="J705" s="47"/>
      <c r="K705" s="8"/>
      <c r="L705" s="8"/>
      <c r="M705" s="8"/>
      <c r="N705" s="8"/>
      <c r="O705" s="8"/>
      <c r="P705" s="8"/>
      <c r="Q705" s="47"/>
      <c r="R705" s="8"/>
      <c r="S705" s="8"/>
    </row>
    <row r="706" spans="1:19" x14ac:dyDescent="0.25">
      <c r="A706" s="1"/>
      <c r="B706" s="1"/>
      <c r="C706" s="1"/>
      <c r="D706" s="1"/>
      <c r="E706" s="1"/>
      <c r="F706" s="3"/>
      <c r="G706" s="8"/>
      <c r="H706" s="8"/>
      <c r="I706" s="8"/>
      <c r="J706" s="47"/>
      <c r="K706" s="8"/>
      <c r="L706" s="8"/>
      <c r="M706" s="8"/>
      <c r="N706" s="8"/>
      <c r="O706" s="8"/>
      <c r="P706" s="8"/>
      <c r="Q706" s="47"/>
      <c r="R706" s="8"/>
      <c r="S706" s="8"/>
    </row>
    <row r="707" spans="1:19" x14ac:dyDescent="0.25">
      <c r="A707" s="1"/>
      <c r="B707" s="1"/>
      <c r="C707" s="1"/>
      <c r="D707" s="1"/>
      <c r="E707" s="1"/>
      <c r="F707" s="3"/>
      <c r="G707" s="1"/>
      <c r="H707" s="1"/>
      <c r="I707" s="1"/>
      <c r="J707" s="3"/>
      <c r="K707" s="1"/>
      <c r="L707" s="1"/>
      <c r="M707" s="1"/>
      <c r="N707" s="1"/>
      <c r="O707" s="1"/>
      <c r="P707" s="1"/>
      <c r="Q707" s="3"/>
      <c r="R707" s="1"/>
      <c r="S707" s="1"/>
    </row>
    <row r="708" spans="1:19" x14ac:dyDescent="0.25">
      <c r="A708" s="1"/>
      <c r="B708" s="1"/>
      <c r="C708" s="1"/>
      <c r="D708" s="1"/>
      <c r="E708" s="1"/>
      <c r="F708" s="3"/>
      <c r="G708" s="8"/>
      <c r="H708" s="8"/>
      <c r="I708" s="8"/>
      <c r="J708" s="47"/>
      <c r="K708" s="8"/>
      <c r="L708" s="8"/>
      <c r="M708" s="8"/>
      <c r="N708" s="8"/>
      <c r="O708" s="8"/>
      <c r="P708" s="8"/>
      <c r="Q708" s="47"/>
      <c r="R708" s="8"/>
      <c r="S708" s="8"/>
    </row>
    <row r="709" spans="1:19" x14ac:dyDescent="0.25">
      <c r="A709" s="1"/>
      <c r="B709" s="1"/>
      <c r="C709" s="1"/>
      <c r="D709" s="1"/>
      <c r="E709" s="1"/>
      <c r="F709" s="3"/>
      <c r="G709" s="8"/>
      <c r="H709" s="8"/>
      <c r="I709" s="8"/>
      <c r="J709" s="47"/>
      <c r="K709" s="8"/>
      <c r="L709" s="8"/>
      <c r="M709" s="8"/>
      <c r="N709" s="8"/>
      <c r="O709" s="8"/>
      <c r="P709" s="8"/>
      <c r="Q709" s="47"/>
      <c r="R709" s="8"/>
      <c r="S709" s="8"/>
    </row>
    <row r="710" spans="1:19" x14ac:dyDescent="0.25">
      <c r="A710" s="1"/>
      <c r="B710" s="1"/>
      <c r="C710" s="1"/>
      <c r="D710" s="1"/>
      <c r="E710" s="1"/>
      <c r="F710" s="3"/>
      <c r="G710" s="8"/>
      <c r="H710" s="8"/>
      <c r="I710" s="8"/>
      <c r="J710" s="47"/>
      <c r="K710" s="8"/>
      <c r="L710" s="8"/>
      <c r="M710" s="8"/>
      <c r="N710" s="8"/>
      <c r="O710" s="8"/>
      <c r="P710" s="8"/>
      <c r="Q710" s="47"/>
      <c r="R710" s="8"/>
      <c r="S710" s="8"/>
    </row>
    <row r="711" spans="1:19" x14ac:dyDescent="0.25">
      <c r="A711" s="1"/>
      <c r="B711" s="1"/>
      <c r="C711" s="1"/>
      <c r="D711" s="1"/>
      <c r="E711" s="1"/>
      <c r="F711" s="3"/>
      <c r="G711" s="8"/>
      <c r="H711" s="8"/>
      <c r="I711" s="8"/>
      <c r="J711" s="47"/>
      <c r="K711" s="8"/>
      <c r="L711" s="8"/>
      <c r="M711" s="8"/>
      <c r="N711" s="8"/>
      <c r="O711" s="8"/>
      <c r="P711" s="8"/>
      <c r="Q711" s="47"/>
      <c r="R711" s="8"/>
      <c r="S711" s="8"/>
    </row>
    <row r="712" spans="1:19" x14ac:dyDescent="0.25">
      <c r="A712" s="1"/>
      <c r="B712" s="1"/>
      <c r="C712" s="1"/>
      <c r="D712" s="1"/>
      <c r="E712" s="1"/>
      <c r="F712" s="3"/>
      <c r="G712" s="8"/>
      <c r="H712" s="8"/>
      <c r="I712" s="8"/>
      <c r="J712" s="47"/>
      <c r="K712" s="8"/>
      <c r="L712" s="8"/>
      <c r="M712" s="8"/>
      <c r="N712" s="8"/>
      <c r="O712" s="8"/>
      <c r="P712" s="8"/>
      <c r="Q712" s="47"/>
      <c r="R712" s="8"/>
      <c r="S712" s="8"/>
    </row>
    <row r="713" spans="1:19" x14ac:dyDescent="0.25">
      <c r="A713" s="1"/>
      <c r="B713" s="1"/>
      <c r="C713" s="1"/>
      <c r="D713" s="1"/>
      <c r="E713" s="1"/>
      <c r="F713" s="3"/>
      <c r="G713" s="1"/>
      <c r="H713" s="1"/>
      <c r="I713" s="1"/>
      <c r="J713" s="3"/>
      <c r="K713" s="1"/>
      <c r="L713" s="1"/>
      <c r="M713" s="1"/>
      <c r="N713" s="1"/>
      <c r="O713" s="1"/>
      <c r="P713" s="1"/>
      <c r="Q713" s="3"/>
      <c r="R713" s="1"/>
      <c r="S713" s="1"/>
    </row>
    <row r="714" spans="1:19" x14ac:dyDescent="0.25">
      <c r="A714" s="1"/>
      <c r="B714" s="1"/>
      <c r="C714" s="1"/>
      <c r="D714" s="1"/>
      <c r="E714" s="1"/>
      <c r="F714" s="3"/>
      <c r="G714" s="8"/>
      <c r="H714" s="8"/>
      <c r="I714" s="8"/>
      <c r="J714" s="47"/>
      <c r="K714" s="8"/>
      <c r="L714" s="8"/>
      <c r="M714" s="8"/>
      <c r="N714" s="8"/>
      <c r="O714" s="8"/>
      <c r="P714" s="8"/>
      <c r="Q714" s="47"/>
      <c r="R714" s="8"/>
      <c r="S714" s="8"/>
    </row>
    <row r="715" spans="1:19" x14ac:dyDescent="0.25">
      <c r="A715" s="1"/>
      <c r="B715" s="1"/>
      <c r="C715" s="1"/>
      <c r="D715" s="1"/>
      <c r="E715" s="1"/>
      <c r="F715" s="3"/>
      <c r="G715" s="8"/>
      <c r="H715" s="8"/>
      <c r="I715" s="8"/>
      <c r="J715" s="47"/>
      <c r="K715" s="8"/>
      <c r="L715" s="8"/>
      <c r="M715" s="8"/>
      <c r="N715" s="8"/>
      <c r="O715" s="8"/>
      <c r="P715" s="8"/>
      <c r="Q715" s="47"/>
      <c r="R715" s="8"/>
      <c r="S715" s="8"/>
    </row>
    <row r="716" spans="1:19" x14ac:dyDescent="0.25">
      <c r="A716" s="1"/>
      <c r="B716" s="1"/>
      <c r="C716" s="1"/>
      <c r="D716" s="1"/>
      <c r="E716" s="1"/>
      <c r="F716" s="3"/>
      <c r="G716" s="8"/>
      <c r="H716" s="8"/>
      <c r="I716" s="8"/>
      <c r="J716" s="47"/>
      <c r="K716" s="8"/>
      <c r="L716" s="8"/>
      <c r="M716" s="8"/>
      <c r="N716" s="8"/>
      <c r="O716" s="8"/>
      <c r="P716" s="8"/>
      <c r="Q716" s="47"/>
      <c r="R716" s="8"/>
      <c r="S716" s="8"/>
    </row>
    <row r="717" spans="1:19" x14ac:dyDescent="0.25">
      <c r="A717" s="1"/>
      <c r="B717" s="1"/>
      <c r="C717" s="1"/>
      <c r="D717" s="1"/>
      <c r="E717" s="1"/>
      <c r="F717" s="3"/>
      <c r="G717" s="8"/>
      <c r="H717" s="8"/>
      <c r="I717" s="8"/>
      <c r="J717" s="47"/>
      <c r="K717" s="8"/>
      <c r="L717" s="8"/>
      <c r="M717" s="8"/>
      <c r="N717" s="8"/>
      <c r="O717" s="8"/>
      <c r="P717" s="8"/>
      <c r="Q717" s="47"/>
      <c r="R717" s="8"/>
      <c r="S717" s="8"/>
    </row>
    <row r="718" spans="1:19" x14ac:dyDescent="0.25">
      <c r="A718" s="1"/>
      <c r="B718" s="1"/>
      <c r="C718" s="1"/>
      <c r="D718" s="1"/>
      <c r="E718" s="1"/>
      <c r="F718" s="3"/>
      <c r="G718" s="8"/>
      <c r="H718" s="8"/>
      <c r="I718" s="8"/>
      <c r="J718" s="47"/>
      <c r="K718" s="8"/>
      <c r="L718" s="8"/>
      <c r="M718" s="8"/>
      <c r="N718" s="8"/>
      <c r="O718" s="8"/>
      <c r="P718" s="8"/>
      <c r="Q718" s="47"/>
      <c r="R718" s="8"/>
      <c r="S718" s="8"/>
    </row>
    <row r="719" spans="1:19" x14ac:dyDescent="0.25">
      <c r="A719" s="1"/>
      <c r="B719" s="1"/>
      <c r="C719" s="1"/>
      <c r="D719" s="1"/>
      <c r="E719" s="1"/>
      <c r="F719" s="3"/>
      <c r="G719" s="1"/>
      <c r="H719" s="1"/>
      <c r="I719" s="1"/>
      <c r="J719" s="3"/>
      <c r="K719" s="1"/>
      <c r="L719" s="1"/>
      <c r="M719" s="1"/>
      <c r="N719" s="1"/>
      <c r="O719" s="1"/>
      <c r="P719" s="1"/>
      <c r="Q719" s="3"/>
      <c r="R719" s="1"/>
      <c r="S719" s="1"/>
    </row>
    <row r="720" spans="1:19" x14ac:dyDescent="0.25">
      <c r="A720" s="1"/>
      <c r="B720" s="1"/>
      <c r="C720" s="1"/>
      <c r="D720" s="1"/>
      <c r="E720" s="1"/>
      <c r="F720" s="3"/>
      <c r="G720" s="8"/>
      <c r="H720" s="8"/>
      <c r="I720" s="8"/>
      <c r="J720" s="47"/>
      <c r="K720" s="8"/>
      <c r="L720" s="8"/>
      <c r="M720" s="8"/>
      <c r="N720" s="8"/>
      <c r="O720" s="8"/>
      <c r="P720" s="8"/>
      <c r="Q720" s="47"/>
      <c r="R720" s="8"/>
      <c r="S720" s="8"/>
    </row>
    <row r="721" spans="1:19" x14ac:dyDescent="0.25">
      <c r="A721" s="1"/>
      <c r="B721" s="1"/>
      <c r="C721" s="1"/>
      <c r="D721" s="1"/>
      <c r="E721" s="1"/>
      <c r="F721" s="3"/>
      <c r="G721" s="8"/>
      <c r="H721" s="8"/>
      <c r="I721" s="8"/>
      <c r="J721" s="47"/>
      <c r="K721" s="8"/>
      <c r="L721" s="8"/>
      <c r="M721" s="8"/>
      <c r="N721" s="8"/>
      <c r="O721" s="8"/>
      <c r="P721" s="8"/>
      <c r="Q721" s="47"/>
      <c r="R721" s="8"/>
      <c r="S721" s="8"/>
    </row>
    <row r="722" spans="1:19" x14ac:dyDescent="0.25">
      <c r="A722" s="1"/>
      <c r="B722" s="1"/>
      <c r="C722" s="1"/>
      <c r="D722" s="1"/>
      <c r="E722" s="1"/>
      <c r="F722" s="3"/>
      <c r="G722" s="8"/>
      <c r="H722" s="8"/>
      <c r="I722" s="8"/>
      <c r="J722" s="47"/>
      <c r="K722" s="8"/>
      <c r="L722" s="8"/>
      <c r="M722" s="8"/>
      <c r="N722" s="8"/>
      <c r="O722" s="8"/>
      <c r="P722" s="8"/>
      <c r="Q722" s="47"/>
      <c r="R722" s="8"/>
      <c r="S722" s="8"/>
    </row>
    <row r="723" spans="1:19" x14ac:dyDescent="0.25">
      <c r="A723" s="1"/>
      <c r="B723" s="1"/>
      <c r="C723" s="1"/>
      <c r="D723" s="1"/>
      <c r="E723" s="1"/>
      <c r="F723" s="3"/>
      <c r="G723" s="8"/>
      <c r="H723" s="8"/>
      <c r="I723" s="8"/>
      <c r="J723" s="47"/>
      <c r="K723" s="8"/>
      <c r="L723" s="8"/>
      <c r="M723" s="8"/>
      <c r="N723" s="8"/>
      <c r="O723" s="8"/>
      <c r="P723" s="8"/>
      <c r="Q723" s="47"/>
      <c r="R723" s="8"/>
      <c r="S723" s="8"/>
    </row>
    <row r="724" spans="1:19" x14ac:dyDescent="0.25">
      <c r="A724" s="1"/>
      <c r="B724" s="1"/>
      <c r="C724" s="1"/>
      <c r="D724" s="1"/>
      <c r="E724" s="1"/>
      <c r="F724" s="3"/>
      <c r="G724" s="8"/>
      <c r="H724" s="8"/>
      <c r="I724" s="8"/>
      <c r="J724" s="47"/>
      <c r="K724" s="8"/>
      <c r="L724" s="8"/>
      <c r="M724" s="8"/>
      <c r="N724" s="8"/>
      <c r="O724" s="8"/>
      <c r="P724" s="8"/>
      <c r="Q724" s="47"/>
      <c r="R724" s="8"/>
      <c r="S724" s="8"/>
    </row>
    <row r="725" spans="1:19" x14ac:dyDescent="0.25">
      <c r="A725" s="1"/>
      <c r="B725" s="1"/>
      <c r="C725" s="1"/>
      <c r="D725" s="1"/>
      <c r="E725" s="1"/>
      <c r="F725" s="3"/>
      <c r="G725" s="1"/>
      <c r="H725" s="1"/>
      <c r="I725" s="1"/>
      <c r="J725" s="3"/>
      <c r="K725" s="1"/>
      <c r="L725" s="1"/>
      <c r="M725" s="1"/>
      <c r="N725" s="1"/>
      <c r="O725" s="1"/>
      <c r="P725" s="1"/>
      <c r="Q725" s="3"/>
      <c r="R725" s="1"/>
      <c r="S725" s="1"/>
    </row>
    <row r="726" spans="1:19" x14ac:dyDescent="0.25">
      <c r="A726" s="1"/>
      <c r="B726" s="1"/>
      <c r="C726" s="1"/>
      <c r="D726" s="1"/>
      <c r="E726" s="1"/>
      <c r="F726" s="3"/>
      <c r="G726" s="8"/>
      <c r="H726" s="8"/>
      <c r="I726" s="8"/>
      <c r="J726" s="47"/>
      <c r="K726" s="8"/>
      <c r="L726" s="8"/>
      <c r="M726" s="8"/>
      <c r="N726" s="8"/>
      <c r="O726" s="8"/>
      <c r="P726" s="8"/>
      <c r="Q726" s="47"/>
      <c r="R726" s="8"/>
      <c r="S726" s="8"/>
    </row>
    <row r="727" spans="1:19" x14ac:dyDescent="0.25">
      <c r="A727" s="1"/>
      <c r="B727" s="1"/>
      <c r="C727" s="1"/>
      <c r="D727" s="1"/>
      <c r="E727" s="1"/>
      <c r="F727" s="3"/>
      <c r="G727" s="8"/>
      <c r="H727" s="8"/>
      <c r="I727" s="8"/>
      <c r="J727" s="47"/>
      <c r="K727" s="8"/>
      <c r="L727" s="8"/>
      <c r="M727" s="8"/>
      <c r="N727" s="8"/>
      <c r="O727" s="8"/>
      <c r="P727" s="8"/>
      <c r="Q727" s="47"/>
      <c r="R727" s="8"/>
      <c r="S727" s="8"/>
    </row>
    <row r="728" spans="1:19" x14ac:dyDescent="0.25">
      <c r="A728" s="1"/>
      <c r="B728" s="1"/>
      <c r="C728" s="1"/>
      <c r="D728" s="1"/>
      <c r="E728" s="1"/>
      <c r="F728" s="3"/>
      <c r="G728" s="8"/>
      <c r="H728" s="8"/>
      <c r="I728" s="8"/>
      <c r="J728" s="47"/>
      <c r="K728" s="8"/>
      <c r="L728" s="8"/>
      <c r="M728" s="8"/>
      <c r="N728" s="8"/>
      <c r="O728" s="8"/>
      <c r="P728" s="8"/>
      <c r="Q728" s="47"/>
      <c r="R728" s="8"/>
      <c r="S728" s="8"/>
    </row>
    <row r="729" spans="1:19" x14ac:dyDescent="0.25">
      <c r="A729" s="1"/>
      <c r="B729" s="1"/>
      <c r="C729" s="1"/>
      <c r="D729" s="1"/>
      <c r="E729" s="1"/>
      <c r="F729" s="3"/>
      <c r="G729" s="8"/>
      <c r="H729" s="8"/>
      <c r="I729" s="8"/>
      <c r="J729" s="47"/>
      <c r="K729" s="8"/>
      <c r="L729" s="8"/>
      <c r="M729" s="8"/>
      <c r="N729" s="8"/>
      <c r="O729" s="8"/>
      <c r="P729" s="8"/>
      <c r="Q729" s="47"/>
      <c r="R729" s="8"/>
      <c r="S729" s="8"/>
    </row>
    <row r="730" spans="1:19" x14ac:dyDescent="0.25">
      <c r="A730" s="1"/>
      <c r="B730" s="1"/>
      <c r="C730" s="1"/>
      <c r="D730" s="1"/>
      <c r="E730" s="1"/>
      <c r="F730" s="3"/>
      <c r="G730" s="8"/>
      <c r="H730" s="8"/>
      <c r="I730" s="8"/>
      <c r="J730" s="47"/>
      <c r="K730" s="8"/>
      <c r="L730" s="8"/>
      <c r="M730" s="8"/>
      <c r="N730" s="8"/>
      <c r="O730" s="8"/>
      <c r="P730" s="8"/>
      <c r="Q730" s="47"/>
      <c r="R730" s="8"/>
      <c r="S730" s="8"/>
    </row>
    <row r="731" spans="1:19" x14ac:dyDescent="0.25">
      <c r="A731" s="1"/>
      <c r="B731" s="1"/>
      <c r="C731" s="1"/>
      <c r="D731" s="1"/>
      <c r="E731" s="1"/>
      <c r="F731" s="3"/>
      <c r="G731" s="1"/>
      <c r="H731" s="1"/>
      <c r="I731" s="1"/>
      <c r="J731" s="3"/>
      <c r="K731" s="1"/>
      <c r="L731" s="1"/>
      <c r="M731" s="1"/>
      <c r="N731" s="1"/>
      <c r="O731" s="1"/>
      <c r="P731" s="1"/>
      <c r="Q731" s="3"/>
      <c r="R731" s="1"/>
      <c r="S731" s="1"/>
    </row>
    <row r="732" spans="1:19" x14ac:dyDescent="0.25">
      <c r="A732" s="1"/>
      <c r="B732" s="1"/>
      <c r="C732" s="1"/>
      <c r="D732" s="1"/>
      <c r="E732" s="1"/>
      <c r="F732" s="3"/>
      <c r="G732" s="8"/>
      <c r="H732" s="8"/>
      <c r="I732" s="8"/>
      <c r="J732" s="47"/>
      <c r="K732" s="8"/>
      <c r="L732" s="8"/>
      <c r="M732" s="8"/>
      <c r="N732" s="8"/>
      <c r="O732" s="8"/>
      <c r="P732" s="8"/>
      <c r="Q732" s="47"/>
      <c r="R732" s="8"/>
      <c r="S732" s="8"/>
    </row>
    <row r="733" spans="1:19" x14ac:dyDescent="0.25">
      <c r="A733" s="1"/>
      <c r="B733" s="1"/>
      <c r="C733" s="1"/>
      <c r="D733" s="1"/>
      <c r="E733" s="1"/>
      <c r="F733" s="3"/>
      <c r="G733" s="8"/>
      <c r="H733" s="8"/>
      <c r="I733" s="8"/>
      <c r="J733" s="47"/>
      <c r="K733" s="8"/>
      <c r="L733" s="8"/>
      <c r="M733" s="8"/>
      <c r="N733" s="8"/>
      <c r="O733" s="8"/>
      <c r="P733" s="8"/>
      <c r="Q733" s="47"/>
      <c r="R733" s="8"/>
      <c r="S733" s="8"/>
    </row>
    <row r="734" spans="1:19" x14ac:dyDescent="0.25">
      <c r="A734" s="1"/>
      <c r="B734" s="1"/>
      <c r="C734" s="1"/>
      <c r="D734" s="1"/>
      <c r="E734" s="1"/>
      <c r="F734" s="3"/>
      <c r="G734" s="8"/>
      <c r="H734" s="8"/>
      <c r="I734" s="8"/>
      <c r="J734" s="47"/>
      <c r="K734" s="8"/>
      <c r="L734" s="8"/>
      <c r="M734" s="8"/>
      <c r="N734" s="8"/>
      <c r="O734" s="8"/>
      <c r="P734" s="8"/>
      <c r="Q734" s="47"/>
      <c r="R734" s="8"/>
      <c r="S734" s="8"/>
    </row>
    <row r="735" spans="1:19" x14ac:dyDescent="0.25">
      <c r="A735" s="1"/>
      <c r="B735" s="1"/>
      <c r="C735" s="1"/>
      <c r="D735" s="1"/>
      <c r="E735" s="1"/>
      <c r="F735" s="3"/>
      <c r="G735" s="8"/>
      <c r="H735" s="8"/>
      <c r="I735" s="8"/>
      <c r="J735" s="47"/>
      <c r="K735" s="8"/>
      <c r="L735" s="8"/>
      <c r="M735" s="8"/>
      <c r="N735" s="8"/>
      <c r="O735" s="8"/>
      <c r="P735" s="8"/>
      <c r="Q735" s="47"/>
      <c r="R735" s="8"/>
      <c r="S735" s="8"/>
    </row>
    <row r="736" spans="1:19" x14ac:dyDescent="0.25">
      <c r="A736" s="1"/>
      <c r="B736" s="1"/>
      <c r="C736" s="1"/>
      <c r="D736" s="1"/>
      <c r="E736" s="1"/>
      <c r="F736" s="3"/>
      <c r="G736" s="8"/>
      <c r="H736" s="8"/>
      <c r="I736" s="8"/>
      <c r="J736" s="47"/>
      <c r="K736" s="8"/>
      <c r="L736" s="8"/>
      <c r="M736" s="8"/>
      <c r="N736" s="8"/>
      <c r="O736" s="8"/>
      <c r="P736" s="8"/>
      <c r="Q736" s="47"/>
      <c r="R736" s="8"/>
      <c r="S736" s="8"/>
    </row>
    <row r="737" spans="1:19" x14ac:dyDescent="0.25">
      <c r="A737" s="1"/>
      <c r="B737" s="1"/>
      <c r="C737" s="1"/>
      <c r="D737" s="1"/>
      <c r="E737" s="1"/>
      <c r="F737" s="3"/>
      <c r="G737" s="1"/>
      <c r="H737" s="1"/>
      <c r="I737" s="1"/>
      <c r="J737" s="3"/>
      <c r="K737" s="1"/>
      <c r="L737" s="1"/>
      <c r="M737" s="1"/>
      <c r="N737" s="1"/>
      <c r="O737" s="1"/>
      <c r="P737" s="1"/>
      <c r="Q737" s="3"/>
      <c r="R737" s="1"/>
      <c r="S737" s="1"/>
    </row>
    <row r="738" spans="1:19" x14ac:dyDescent="0.25">
      <c r="A738" s="1"/>
      <c r="B738" s="1"/>
      <c r="C738" s="1"/>
      <c r="D738" s="1"/>
      <c r="E738" s="1"/>
      <c r="F738" s="3"/>
      <c r="G738" s="8"/>
      <c r="H738" s="8"/>
      <c r="I738" s="8"/>
      <c r="J738" s="47"/>
      <c r="K738" s="8"/>
      <c r="L738" s="8"/>
      <c r="M738" s="8"/>
      <c r="N738" s="8"/>
      <c r="O738" s="8"/>
      <c r="P738" s="8"/>
      <c r="Q738" s="47"/>
      <c r="R738" s="8"/>
      <c r="S738" s="8"/>
    </row>
    <row r="739" spans="1:19" x14ac:dyDescent="0.25">
      <c r="A739" s="1"/>
      <c r="B739" s="1"/>
      <c r="C739" s="1"/>
      <c r="D739" s="1"/>
      <c r="E739" s="1"/>
      <c r="F739" s="3"/>
      <c r="G739" s="8"/>
      <c r="H739" s="8"/>
      <c r="I739" s="8"/>
      <c r="J739" s="47"/>
      <c r="K739" s="8"/>
      <c r="L739" s="8"/>
      <c r="M739" s="8"/>
      <c r="N739" s="8"/>
      <c r="O739" s="8"/>
      <c r="P739" s="8"/>
      <c r="Q739" s="47"/>
      <c r="R739" s="8"/>
      <c r="S739" s="8"/>
    </row>
    <row r="740" spans="1:19" x14ac:dyDescent="0.25">
      <c r="A740" s="1"/>
      <c r="B740" s="1"/>
      <c r="C740" s="1"/>
      <c r="D740" s="1"/>
      <c r="E740" s="1"/>
      <c r="F740" s="3"/>
      <c r="G740" s="8"/>
      <c r="H740" s="8"/>
      <c r="I740" s="8"/>
      <c r="J740" s="47"/>
      <c r="K740" s="8"/>
      <c r="L740" s="8"/>
      <c r="M740" s="8"/>
      <c r="N740" s="8"/>
      <c r="O740" s="8"/>
      <c r="P740" s="8"/>
      <c r="Q740" s="47"/>
      <c r="R740" s="8"/>
      <c r="S740" s="8"/>
    </row>
    <row r="741" spans="1:19" x14ac:dyDescent="0.25">
      <c r="A741" s="1"/>
      <c r="B741" s="1"/>
      <c r="C741" s="1"/>
      <c r="D741" s="1"/>
      <c r="E741" s="1"/>
      <c r="F741" s="3"/>
      <c r="G741" s="8"/>
      <c r="H741" s="8"/>
      <c r="I741" s="8"/>
      <c r="J741" s="47"/>
      <c r="K741" s="8"/>
      <c r="L741" s="8"/>
      <c r="M741" s="8"/>
      <c r="N741" s="8"/>
      <c r="O741" s="8"/>
      <c r="P741" s="8"/>
      <c r="Q741" s="47"/>
      <c r="R741" s="8"/>
      <c r="S741" s="8"/>
    </row>
    <row r="742" spans="1:19" x14ac:dyDescent="0.25">
      <c r="A742" s="1"/>
      <c r="B742" s="1"/>
      <c r="C742" s="1"/>
      <c r="D742" s="1"/>
      <c r="E742" s="1"/>
      <c r="F742" s="3"/>
      <c r="G742" s="8"/>
      <c r="H742" s="8"/>
      <c r="I742" s="8"/>
      <c r="J742" s="47"/>
      <c r="K742" s="8"/>
      <c r="L742" s="8"/>
      <c r="M742" s="8"/>
      <c r="N742" s="8"/>
      <c r="O742" s="8"/>
      <c r="P742" s="8"/>
      <c r="Q742" s="47"/>
      <c r="R742" s="8"/>
      <c r="S742" s="8"/>
    </row>
    <row r="743" spans="1:19" x14ac:dyDescent="0.25">
      <c r="A743" s="1"/>
      <c r="B743" s="1"/>
      <c r="C743" s="1"/>
      <c r="D743" s="1"/>
      <c r="E743" s="1"/>
      <c r="F743" s="3"/>
      <c r="G743" s="1"/>
      <c r="H743" s="1"/>
      <c r="I743" s="1"/>
      <c r="J743" s="3"/>
      <c r="K743" s="1"/>
      <c r="L743" s="1"/>
      <c r="M743" s="1"/>
      <c r="N743" s="1"/>
      <c r="O743" s="1"/>
      <c r="P743" s="1"/>
      <c r="Q743" s="3"/>
      <c r="R743" s="1"/>
      <c r="S743" s="1"/>
    </row>
    <row r="744" spans="1:19" x14ac:dyDescent="0.25">
      <c r="A744" s="1"/>
      <c r="B744" s="1"/>
      <c r="C744" s="1"/>
      <c r="D744" s="1"/>
      <c r="E744" s="1"/>
      <c r="F744" s="3"/>
      <c r="G744" s="8"/>
      <c r="H744" s="8"/>
      <c r="I744" s="8"/>
      <c r="J744" s="47"/>
      <c r="K744" s="8"/>
      <c r="L744" s="8"/>
      <c r="M744" s="8"/>
      <c r="N744" s="8"/>
      <c r="O744" s="8"/>
      <c r="P744" s="8"/>
      <c r="Q744" s="47"/>
      <c r="R744" s="8"/>
      <c r="S744" s="8"/>
    </row>
    <row r="745" spans="1:19" x14ac:dyDescent="0.25">
      <c r="A745" s="1"/>
      <c r="B745" s="1"/>
      <c r="C745" s="1"/>
      <c r="D745" s="1"/>
      <c r="E745" s="1"/>
      <c r="F745" s="3"/>
      <c r="G745" s="8"/>
      <c r="H745" s="8"/>
      <c r="I745" s="8"/>
      <c r="J745" s="47"/>
      <c r="K745" s="8"/>
      <c r="L745" s="8"/>
      <c r="M745" s="8"/>
      <c r="N745" s="8"/>
      <c r="O745" s="8"/>
      <c r="P745" s="8"/>
      <c r="Q745" s="47"/>
      <c r="R745" s="8"/>
      <c r="S745" s="8"/>
    </row>
    <row r="746" spans="1:19" x14ac:dyDescent="0.25">
      <c r="A746" s="1"/>
      <c r="B746" s="1"/>
      <c r="C746" s="1"/>
      <c r="D746" s="1"/>
      <c r="E746" s="1"/>
      <c r="F746" s="3"/>
      <c r="G746" s="8"/>
      <c r="H746" s="8"/>
      <c r="I746" s="8"/>
      <c r="J746" s="47"/>
      <c r="K746" s="8"/>
      <c r="L746" s="8"/>
      <c r="M746" s="8"/>
      <c r="N746" s="8"/>
      <c r="O746" s="8"/>
      <c r="P746" s="8"/>
      <c r="Q746" s="47"/>
      <c r="R746" s="8"/>
      <c r="S746" s="8"/>
    </row>
    <row r="747" spans="1:19" x14ac:dyDescent="0.25">
      <c r="A747" s="1"/>
      <c r="B747" s="1"/>
      <c r="C747" s="1"/>
      <c r="D747" s="1"/>
      <c r="E747" s="1"/>
      <c r="F747" s="3"/>
      <c r="G747" s="8"/>
      <c r="H747" s="8"/>
      <c r="I747" s="8"/>
      <c r="J747" s="47"/>
      <c r="K747" s="8"/>
      <c r="L747" s="8"/>
      <c r="M747" s="8"/>
      <c r="N747" s="8"/>
      <c r="O747" s="8"/>
      <c r="P747" s="8"/>
      <c r="Q747" s="47"/>
      <c r="R747" s="8"/>
      <c r="S747" s="8"/>
    </row>
    <row r="748" spans="1:19" x14ac:dyDescent="0.25">
      <c r="A748" s="1"/>
      <c r="B748" s="1"/>
      <c r="C748" s="1"/>
      <c r="D748" s="1"/>
      <c r="E748" s="1"/>
      <c r="F748" s="3"/>
      <c r="G748" s="8"/>
      <c r="H748" s="8"/>
      <c r="I748" s="8"/>
      <c r="J748" s="47"/>
      <c r="K748" s="8"/>
      <c r="L748" s="8"/>
      <c r="M748" s="8"/>
      <c r="N748" s="8"/>
      <c r="O748" s="8"/>
      <c r="P748" s="8"/>
      <c r="Q748" s="47"/>
      <c r="R748" s="8"/>
      <c r="S748" s="8"/>
    </row>
    <row r="749" spans="1:19" x14ac:dyDescent="0.25">
      <c r="A749" s="1"/>
      <c r="B749" s="1"/>
      <c r="C749" s="1"/>
      <c r="D749" s="1"/>
      <c r="E749" s="1"/>
      <c r="F749" s="3"/>
      <c r="G749" s="1"/>
      <c r="H749" s="1"/>
      <c r="I749" s="1"/>
      <c r="J749" s="3"/>
      <c r="K749" s="1"/>
      <c r="L749" s="1"/>
      <c r="M749" s="1"/>
      <c r="N749" s="1"/>
      <c r="O749" s="1"/>
      <c r="P749" s="1"/>
      <c r="Q749" s="3"/>
      <c r="R749" s="1"/>
      <c r="S749" s="1"/>
    </row>
    <row r="750" spans="1:19" x14ac:dyDescent="0.25">
      <c r="A750" s="1"/>
      <c r="B750" s="1"/>
      <c r="C750" s="1"/>
      <c r="D750" s="1"/>
      <c r="E750" s="1"/>
      <c r="F750" s="3"/>
      <c r="G750" s="8"/>
      <c r="H750" s="8"/>
      <c r="I750" s="8"/>
      <c r="J750" s="47"/>
      <c r="K750" s="8"/>
      <c r="L750" s="8"/>
      <c r="M750" s="8"/>
      <c r="N750" s="8"/>
      <c r="O750" s="8"/>
      <c r="P750" s="8"/>
      <c r="Q750" s="47"/>
      <c r="R750" s="8"/>
      <c r="S750" s="8"/>
    </row>
    <row r="751" spans="1:19" x14ac:dyDescent="0.25">
      <c r="A751" s="1"/>
      <c r="B751" s="1"/>
      <c r="C751" s="1"/>
      <c r="D751" s="1"/>
      <c r="E751" s="1"/>
      <c r="F751" s="3"/>
      <c r="G751" s="8"/>
      <c r="H751" s="8"/>
      <c r="I751" s="8"/>
      <c r="J751" s="47"/>
      <c r="K751" s="8"/>
      <c r="L751" s="8"/>
      <c r="M751" s="8"/>
      <c r="N751" s="8"/>
      <c r="O751" s="8"/>
      <c r="P751" s="8"/>
      <c r="Q751" s="47"/>
      <c r="R751" s="8"/>
      <c r="S751" s="8"/>
    </row>
    <row r="752" spans="1:19" x14ac:dyDescent="0.25">
      <c r="A752" s="1"/>
      <c r="B752" s="1"/>
      <c r="C752" s="1"/>
      <c r="D752" s="1"/>
      <c r="E752" s="1"/>
      <c r="F752" s="3"/>
      <c r="G752" s="8"/>
      <c r="H752" s="8"/>
      <c r="I752" s="8"/>
      <c r="J752" s="47"/>
      <c r="K752" s="8"/>
      <c r="L752" s="8"/>
      <c r="M752" s="8"/>
      <c r="N752" s="8"/>
      <c r="O752" s="8"/>
      <c r="P752" s="8"/>
      <c r="Q752" s="47"/>
      <c r="R752" s="8"/>
      <c r="S752" s="8"/>
    </row>
    <row r="753" spans="1:19" x14ac:dyDescent="0.25">
      <c r="A753" s="1"/>
      <c r="B753" s="1"/>
      <c r="C753" s="1"/>
      <c r="D753" s="1"/>
      <c r="E753" s="1"/>
      <c r="F753" s="3"/>
      <c r="G753" s="8"/>
      <c r="H753" s="8"/>
      <c r="I753" s="8"/>
      <c r="J753" s="47"/>
      <c r="K753" s="8"/>
      <c r="L753" s="8"/>
      <c r="M753" s="8"/>
      <c r="N753" s="8"/>
      <c r="O753" s="8"/>
      <c r="P753" s="8"/>
      <c r="Q753" s="47"/>
      <c r="R753" s="8"/>
      <c r="S753" s="8"/>
    </row>
    <row r="754" spans="1:19" x14ac:dyDescent="0.25">
      <c r="A754" s="1"/>
      <c r="B754" s="1"/>
      <c r="C754" s="1"/>
      <c r="D754" s="1"/>
      <c r="E754" s="1"/>
      <c r="F754" s="3"/>
      <c r="G754" s="8"/>
      <c r="H754" s="8"/>
      <c r="I754" s="8"/>
      <c r="J754" s="47"/>
      <c r="K754" s="8"/>
      <c r="L754" s="8"/>
      <c r="M754" s="8"/>
      <c r="N754" s="8"/>
      <c r="O754" s="8"/>
      <c r="P754" s="8"/>
      <c r="Q754" s="47"/>
      <c r="R754" s="8"/>
      <c r="S754" s="8"/>
    </row>
    <row r="755" spans="1:19" x14ac:dyDescent="0.25">
      <c r="A755" s="1"/>
      <c r="B755" s="1"/>
      <c r="C755" s="1"/>
      <c r="D755" s="1"/>
      <c r="E755" s="1"/>
      <c r="F755" s="3"/>
      <c r="G755" s="1"/>
      <c r="H755" s="1"/>
      <c r="I755" s="1"/>
      <c r="J755" s="3"/>
      <c r="K755" s="1"/>
      <c r="L755" s="1"/>
      <c r="M755" s="1"/>
      <c r="N755" s="1"/>
      <c r="O755" s="1"/>
      <c r="P755" s="1"/>
      <c r="Q755" s="3"/>
      <c r="R755" s="1"/>
      <c r="S755" s="1"/>
    </row>
    <row r="756" spans="1:19" x14ac:dyDescent="0.25">
      <c r="A756" s="1"/>
      <c r="B756" s="1"/>
      <c r="C756" s="1"/>
      <c r="D756" s="1"/>
      <c r="E756" s="1"/>
      <c r="F756" s="3"/>
      <c r="G756" s="8"/>
      <c r="H756" s="8"/>
      <c r="I756" s="8"/>
      <c r="J756" s="47"/>
      <c r="K756" s="8"/>
      <c r="L756" s="8"/>
      <c r="M756" s="8"/>
      <c r="N756" s="8"/>
      <c r="O756" s="8"/>
      <c r="P756" s="8"/>
      <c r="Q756" s="47"/>
      <c r="R756" s="8"/>
      <c r="S756" s="8"/>
    </row>
    <row r="757" spans="1:19" x14ac:dyDescent="0.25">
      <c r="A757" s="1"/>
      <c r="B757" s="1"/>
      <c r="C757" s="1"/>
      <c r="D757" s="1"/>
      <c r="E757" s="1"/>
      <c r="F757" s="3"/>
      <c r="G757" s="8"/>
      <c r="H757" s="8"/>
      <c r="I757" s="8"/>
      <c r="J757" s="47"/>
      <c r="K757" s="8"/>
      <c r="L757" s="8"/>
      <c r="M757" s="8"/>
      <c r="N757" s="8"/>
      <c r="O757" s="8"/>
      <c r="P757" s="8"/>
      <c r="Q757" s="47"/>
      <c r="R757" s="8"/>
      <c r="S757" s="8"/>
    </row>
    <row r="758" spans="1:19" x14ac:dyDescent="0.25">
      <c r="A758" s="1"/>
      <c r="B758" s="1"/>
      <c r="C758" s="1"/>
      <c r="D758" s="1"/>
      <c r="E758" s="1"/>
      <c r="F758" s="3"/>
      <c r="G758" s="8"/>
      <c r="H758" s="8"/>
      <c r="I758" s="8"/>
      <c r="J758" s="47"/>
      <c r="K758" s="8"/>
      <c r="L758" s="8"/>
      <c r="M758" s="8"/>
      <c r="N758" s="8"/>
      <c r="O758" s="8"/>
      <c r="P758" s="8"/>
      <c r="Q758" s="47"/>
      <c r="R758" s="8"/>
      <c r="S758" s="8"/>
    </row>
    <row r="759" spans="1:19" x14ac:dyDescent="0.25">
      <c r="A759" s="1"/>
      <c r="B759" s="1"/>
      <c r="C759" s="1"/>
      <c r="D759" s="1"/>
      <c r="E759" s="1"/>
      <c r="F759" s="3"/>
      <c r="G759" s="8"/>
      <c r="H759" s="8"/>
      <c r="I759" s="8"/>
      <c r="J759" s="47"/>
      <c r="K759" s="8"/>
      <c r="L759" s="8"/>
      <c r="M759" s="8"/>
      <c r="N759" s="8"/>
      <c r="O759" s="8"/>
      <c r="P759" s="8"/>
      <c r="Q759" s="47"/>
      <c r="R759" s="8"/>
      <c r="S759" s="8"/>
    </row>
    <row r="760" spans="1:19" x14ac:dyDescent="0.25">
      <c r="A760" s="1"/>
      <c r="B760" s="1"/>
      <c r="C760" s="1"/>
      <c r="D760" s="1"/>
      <c r="E760" s="1"/>
      <c r="F760" s="3"/>
      <c r="G760" s="8"/>
      <c r="H760" s="8"/>
      <c r="I760" s="8"/>
      <c r="J760" s="47"/>
      <c r="K760" s="8"/>
      <c r="L760" s="8"/>
      <c r="M760" s="8"/>
      <c r="N760" s="8"/>
      <c r="O760" s="8"/>
      <c r="P760" s="8"/>
      <c r="Q760" s="47"/>
      <c r="R760" s="8"/>
      <c r="S760" s="8"/>
    </row>
    <row r="761" spans="1:19" x14ac:dyDescent="0.25">
      <c r="A761" s="1"/>
      <c r="B761" s="1"/>
      <c r="C761" s="1"/>
      <c r="D761" s="1"/>
      <c r="E761" s="1"/>
      <c r="F761" s="3"/>
      <c r="G761" s="1"/>
      <c r="H761" s="1"/>
      <c r="I761" s="1"/>
      <c r="J761" s="3"/>
      <c r="K761" s="1"/>
      <c r="L761" s="1"/>
      <c r="M761" s="1"/>
      <c r="N761" s="1"/>
      <c r="O761" s="1"/>
      <c r="P761" s="1"/>
      <c r="Q761" s="3"/>
      <c r="R761" s="1"/>
      <c r="S761" s="1"/>
    </row>
    <row r="762" spans="1:19" x14ac:dyDescent="0.25">
      <c r="A762" s="1"/>
      <c r="B762" s="1"/>
      <c r="C762" s="1"/>
      <c r="D762" s="1"/>
      <c r="E762" s="1"/>
      <c r="F762" s="3"/>
      <c r="G762" s="8"/>
      <c r="H762" s="8"/>
      <c r="I762" s="8"/>
      <c r="J762" s="47"/>
      <c r="K762" s="8"/>
      <c r="L762" s="8"/>
      <c r="M762" s="8"/>
      <c r="N762" s="8"/>
      <c r="O762" s="8"/>
      <c r="P762" s="8"/>
      <c r="Q762" s="47"/>
      <c r="R762" s="8"/>
      <c r="S762" s="8"/>
    </row>
    <row r="763" spans="1:19" x14ac:dyDescent="0.25">
      <c r="A763" s="1"/>
      <c r="B763" s="1"/>
      <c r="C763" s="1"/>
      <c r="D763" s="1"/>
      <c r="E763" s="1"/>
      <c r="F763" s="3"/>
      <c r="G763" s="8"/>
      <c r="H763" s="8"/>
      <c r="I763" s="8"/>
      <c r="J763" s="47"/>
      <c r="K763" s="8"/>
      <c r="L763" s="8"/>
      <c r="M763" s="8"/>
      <c r="N763" s="8"/>
      <c r="O763" s="8"/>
      <c r="P763" s="8"/>
      <c r="Q763" s="47"/>
      <c r="R763" s="8"/>
      <c r="S763" s="8"/>
    </row>
    <row r="764" spans="1:19" x14ac:dyDescent="0.25">
      <c r="A764" s="1"/>
      <c r="B764" s="1"/>
      <c r="C764" s="1"/>
      <c r="D764" s="1"/>
      <c r="E764" s="1"/>
      <c r="F764" s="3"/>
      <c r="G764" s="8"/>
      <c r="H764" s="8"/>
      <c r="I764" s="8"/>
      <c r="J764" s="47"/>
      <c r="K764" s="8"/>
      <c r="L764" s="8"/>
      <c r="M764" s="8"/>
      <c r="N764" s="8"/>
      <c r="O764" s="8"/>
      <c r="P764" s="8"/>
      <c r="Q764" s="47"/>
      <c r="R764" s="8"/>
      <c r="S764" s="8"/>
    </row>
    <row r="765" spans="1:19" x14ac:dyDescent="0.25">
      <c r="A765" s="1"/>
      <c r="B765" s="1"/>
      <c r="C765" s="1"/>
      <c r="D765" s="1"/>
      <c r="E765" s="1"/>
      <c r="F765" s="3"/>
      <c r="G765" s="8"/>
      <c r="H765" s="8"/>
      <c r="I765" s="8"/>
      <c r="J765" s="47"/>
      <c r="K765" s="8"/>
      <c r="L765" s="8"/>
      <c r="M765" s="8"/>
      <c r="N765" s="8"/>
      <c r="O765" s="8"/>
      <c r="P765" s="8"/>
      <c r="Q765" s="47"/>
      <c r="R765" s="8"/>
      <c r="S765" s="8"/>
    </row>
    <row r="766" spans="1:19" x14ac:dyDescent="0.25">
      <c r="A766" s="1"/>
      <c r="B766" s="1"/>
      <c r="C766" s="1"/>
      <c r="D766" s="1"/>
      <c r="E766" s="1"/>
      <c r="F766" s="3"/>
      <c r="G766" s="8"/>
      <c r="H766" s="8"/>
      <c r="I766" s="8"/>
      <c r="J766" s="47"/>
      <c r="K766" s="8"/>
      <c r="L766" s="8"/>
      <c r="M766" s="8"/>
      <c r="N766" s="8"/>
      <c r="O766" s="8"/>
      <c r="P766" s="8"/>
      <c r="Q766" s="47"/>
      <c r="R766" s="8"/>
      <c r="S766" s="8"/>
    </row>
    <row r="767" spans="1:19" x14ac:dyDescent="0.25">
      <c r="A767" s="1"/>
      <c r="B767" s="1"/>
      <c r="C767" s="1"/>
      <c r="D767" s="1"/>
      <c r="E767" s="1"/>
      <c r="F767" s="3"/>
      <c r="G767" s="1"/>
      <c r="H767" s="1"/>
      <c r="I767" s="1"/>
      <c r="J767" s="3"/>
      <c r="K767" s="1"/>
      <c r="L767" s="1"/>
      <c r="M767" s="1"/>
      <c r="N767" s="1"/>
      <c r="O767" s="1"/>
      <c r="P767" s="1"/>
      <c r="Q767" s="3"/>
      <c r="R767" s="1"/>
      <c r="S767" s="1"/>
    </row>
    <row r="768" spans="1:19" x14ac:dyDescent="0.25">
      <c r="A768" s="1"/>
      <c r="B768" s="1"/>
      <c r="C768" s="1"/>
      <c r="D768" s="1"/>
      <c r="E768" s="1"/>
      <c r="F768" s="3"/>
      <c r="G768" s="8"/>
      <c r="H768" s="8"/>
      <c r="I768" s="8"/>
      <c r="J768" s="47"/>
      <c r="K768" s="8"/>
      <c r="L768" s="8"/>
      <c r="M768" s="8"/>
      <c r="N768" s="8"/>
      <c r="O768" s="8"/>
      <c r="P768" s="8"/>
      <c r="Q768" s="47"/>
      <c r="R768" s="8"/>
      <c r="S768" s="8"/>
    </row>
    <row r="769" spans="1:19" x14ac:dyDescent="0.25">
      <c r="A769" s="1"/>
      <c r="B769" s="1"/>
      <c r="C769" s="1"/>
      <c r="D769" s="1"/>
      <c r="E769" s="1"/>
      <c r="F769" s="3"/>
      <c r="G769" s="8"/>
      <c r="H769" s="8"/>
      <c r="I769" s="8"/>
      <c r="J769" s="47"/>
      <c r="K769" s="8"/>
      <c r="L769" s="8"/>
      <c r="M769" s="8"/>
      <c r="N769" s="8"/>
      <c r="O769" s="8"/>
      <c r="P769" s="8"/>
      <c r="Q769" s="47"/>
      <c r="R769" s="8"/>
      <c r="S769" s="8"/>
    </row>
    <row r="770" spans="1:19" x14ac:dyDescent="0.25">
      <c r="A770" s="1"/>
      <c r="B770" s="1"/>
      <c r="C770" s="1"/>
      <c r="D770" s="1"/>
      <c r="E770" s="1"/>
      <c r="F770" s="3"/>
      <c r="G770" s="8"/>
      <c r="H770" s="8"/>
      <c r="I770" s="8"/>
      <c r="J770" s="47"/>
      <c r="K770" s="8"/>
      <c r="L770" s="8"/>
      <c r="M770" s="8"/>
      <c r="N770" s="8"/>
      <c r="O770" s="8"/>
      <c r="P770" s="8"/>
      <c r="Q770" s="47"/>
      <c r="R770" s="8"/>
      <c r="S770" s="8"/>
    </row>
    <row r="771" spans="1:19" x14ac:dyDescent="0.25">
      <c r="A771" s="1"/>
      <c r="B771" s="1"/>
      <c r="C771" s="1"/>
      <c r="D771" s="1"/>
      <c r="E771" s="1"/>
      <c r="F771" s="3"/>
      <c r="G771" s="8"/>
      <c r="H771" s="8"/>
      <c r="I771" s="8"/>
      <c r="J771" s="47"/>
      <c r="K771" s="8"/>
      <c r="L771" s="8"/>
      <c r="M771" s="8"/>
      <c r="N771" s="8"/>
      <c r="O771" s="8"/>
      <c r="P771" s="8"/>
      <c r="Q771" s="47"/>
      <c r="R771" s="8"/>
      <c r="S771" s="8"/>
    </row>
    <row r="772" spans="1:19" x14ac:dyDescent="0.25">
      <c r="A772" s="1"/>
      <c r="B772" s="1"/>
      <c r="C772" s="1"/>
      <c r="D772" s="1"/>
      <c r="E772" s="1"/>
      <c r="F772" s="3"/>
      <c r="G772" s="8"/>
      <c r="H772" s="8"/>
      <c r="I772" s="8"/>
      <c r="J772" s="47"/>
      <c r="K772" s="8"/>
      <c r="L772" s="8"/>
      <c r="M772" s="8"/>
      <c r="N772" s="8"/>
      <c r="O772" s="8"/>
      <c r="P772" s="8"/>
      <c r="Q772" s="47"/>
      <c r="R772" s="8"/>
      <c r="S772" s="8"/>
    </row>
    <row r="773" spans="1:19" x14ac:dyDescent="0.25">
      <c r="A773" s="1"/>
      <c r="B773" s="1"/>
      <c r="C773" s="1"/>
      <c r="D773" s="1"/>
      <c r="E773" s="1"/>
      <c r="F773" s="3"/>
      <c r="G773" s="1"/>
      <c r="H773" s="1"/>
      <c r="I773" s="1"/>
      <c r="J773" s="3"/>
      <c r="K773" s="1"/>
      <c r="L773" s="1"/>
      <c r="M773" s="1"/>
      <c r="N773" s="1"/>
      <c r="O773" s="1"/>
      <c r="P773" s="1"/>
      <c r="Q773" s="3"/>
      <c r="R773" s="1"/>
      <c r="S773" s="1"/>
    </row>
    <row r="774" spans="1:19" x14ac:dyDescent="0.25">
      <c r="A774" s="1"/>
      <c r="B774" s="1"/>
      <c r="C774" s="1"/>
      <c r="D774" s="1"/>
      <c r="E774" s="1"/>
      <c r="F774" s="3"/>
      <c r="G774" s="8"/>
      <c r="H774" s="8"/>
      <c r="I774" s="8"/>
      <c r="J774" s="47"/>
      <c r="K774" s="8"/>
      <c r="L774" s="8"/>
      <c r="M774" s="8"/>
      <c r="N774" s="8"/>
      <c r="O774" s="8"/>
      <c r="P774" s="8"/>
      <c r="Q774" s="47"/>
      <c r="R774" s="8"/>
      <c r="S774" s="8"/>
    </row>
    <row r="775" spans="1:19" x14ac:dyDescent="0.25">
      <c r="A775" s="1"/>
      <c r="B775" s="1"/>
      <c r="C775" s="1"/>
      <c r="D775" s="1"/>
      <c r="E775" s="1"/>
      <c r="F775" s="3"/>
      <c r="G775" s="8"/>
      <c r="H775" s="8"/>
      <c r="I775" s="8"/>
      <c r="J775" s="47"/>
      <c r="K775" s="8"/>
      <c r="L775" s="8"/>
      <c r="M775" s="8"/>
      <c r="N775" s="8"/>
      <c r="O775" s="8"/>
      <c r="P775" s="8"/>
      <c r="Q775" s="47"/>
      <c r="R775" s="8"/>
      <c r="S775" s="8"/>
    </row>
    <row r="776" spans="1:19" x14ac:dyDescent="0.25">
      <c r="A776" s="1"/>
      <c r="B776" s="1"/>
      <c r="C776" s="1"/>
      <c r="D776" s="1"/>
      <c r="E776" s="1"/>
      <c r="F776" s="3"/>
      <c r="G776" s="8"/>
      <c r="H776" s="8"/>
      <c r="I776" s="8"/>
      <c r="J776" s="47"/>
      <c r="K776" s="8"/>
      <c r="L776" s="8"/>
      <c r="M776" s="8"/>
      <c r="N776" s="8"/>
      <c r="O776" s="8"/>
      <c r="P776" s="8"/>
      <c r="Q776" s="47"/>
      <c r="R776" s="8"/>
      <c r="S776" s="8"/>
    </row>
    <row r="777" spans="1:19" x14ac:dyDescent="0.25">
      <c r="A777" s="1"/>
      <c r="B777" s="1"/>
      <c r="C777" s="1"/>
      <c r="D777" s="1"/>
      <c r="E777" s="1"/>
      <c r="F777" s="3"/>
      <c r="G777" s="8"/>
      <c r="H777" s="8"/>
      <c r="I777" s="8"/>
      <c r="J777" s="47"/>
      <c r="K777" s="8"/>
      <c r="L777" s="8"/>
      <c r="M777" s="8"/>
      <c r="N777" s="8"/>
      <c r="O777" s="8"/>
      <c r="P777" s="8"/>
      <c r="Q777" s="47"/>
      <c r="R777" s="8"/>
      <c r="S777" s="8"/>
    </row>
    <row r="778" spans="1:19" x14ac:dyDescent="0.25">
      <c r="A778" s="1"/>
      <c r="B778" s="1"/>
      <c r="C778" s="1"/>
      <c r="D778" s="1"/>
      <c r="E778" s="1"/>
      <c r="F778" s="3"/>
      <c r="G778" s="8"/>
      <c r="H778" s="8"/>
      <c r="I778" s="8"/>
      <c r="J778" s="47"/>
      <c r="K778" s="8"/>
      <c r="L778" s="8"/>
      <c r="M778" s="8"/>
      <c r="N778" s="8"/>
      <c r="O778" s="8"/>
      <c r="P778" s="8"/>
      <c r="Q778" s="47"/>
      <c r="R778" s="8"/>
      <c r="S778" s="8"/>
    </row>
    <row r="779" spans="1:19" x14ac:dyDescent="0.25">
      <c r="A779" s="1"/>
      <c r="B779" s="1"/>
      <c r="C779" s="1"/>
      <c r="D779" s="1"/>
      <c r="E779" s="1"/>
      <c r="F779" s="3"/>
      <c r="G779" s="1"/>
      <c r="H779" s="1"/>
      <c r="I779" s="1"/>
      <c r="J779" s="3"/>
      <c r="K779" s="1"/>
      <c r="L779" s="1"/>
      <c r="M779" s="1"/>
      <c r="N779" s="1"/>
      <c r="O779" s="1"/>
      <c r="P779" s="1"/>
      <c r="Q779" s="3"/>
      <c r="R779" s="1"/>
      <c r="S779" s="1"/>
    </row>
    <row r="780" spans="1:19" x14ac:dyDescent="0.25">
      <c r="A780" s="1"/>
      <c r="B780" s="1"/>
      <c r="C780" s="1"/>
      <c r="D780" s="1"/>
      <c r="E780" s="1"/>
      <c r="F780" s="3"/>
      <c r="G780" s="8"/>
      <c r="H780" s="8"/>
      <c r="I780" s="8"/>
      <c r="J780" s="47"/>
      <c r="K780" s="8"/>
      <c r="L780" s="8"/>
      <c r="M780" s="8"/>
      <c r="N780" s="8"/>
      <c r="O780" s="8"/>
      <c r="P780" s="8"/>
      <c r="Q780" s="47"/>
      <c r="R780" s="8"/>
      <c r="S780" s="8"/>
    </row>
    <row r="781" spans="1:19" x14ac:dyDescent="0.25">
      <c r="A781" s="1"/>
      <c r="B781" s="1"/>
      <c r="C781" s="1"/>
      <c r="D781" s="1"/>
      <c r="E781" s="1"/>
      <c r="F781" s="3"/>
      <c r="G781" s="8"/>
      <c r="H781" s="8"/>
      <c r="I781" s="8"/>
      <c r="J781" s="47"/>
      <c r="K781" s="8"/>
      <c r="L781" s="8"/>
      <c r="M781" s="8"/>
      <c r="N781" s="8"/>
      <c r="O781" s="8"/>
      <c r="P781" s="8"/>
      <c r="Q781" s="47"/>
      <c r="R781" s="8"/>
      <c r="S781" s="8"/>
    </row>
    <row r="782" spans="1:19" x14ac:dyDescent="0.25">
      <c r="A782" s="1"/>
      <c r="B782" s="1"/>
      <c r="C782" s="1"/>
      <c r="D782" s="1"/>
      <c r="E782" s="1"/>
      <c r="F782" s="3"/>
      <c r="G782" s="8"/>
      <c r="H782" s="8"/>
      <c r="I782" s="8"/>
      <c r="J782" s="47"/>
      <c r="K782" s="8"/>
      <c r="L782" s="8"/>
      <c r="M782" s="8"/>
      <c r="N782" s="8"/>
      <c r="O782" s="8"/>
      <c r="P782" s="8"/>
      <c r="Q782" s="47"/>
      <c r="R782" s="8"/>
      <c r="S782" s="8"/>
    </row>
    <row r="783" spans="1:19" x14ac:dyDescent="0.25">
      <c r="A783" s="1"/>
      <c r="B783" s="1"/>
      <c r="C783" s="1"/>
      <c r="D783" s="1"/>
      <c r="E783" s="1"/>
      <c r="F783" s="3"/>
      <c r="G783" s="8"/>
      <c r="H783" s="8"/>
      <c r="I783" s="8"/>
      <c r="J783" s="47"/>
      <c r="K783" s="8"/>
      <c r="L783" s="8"/>
      <c r="M783" s="8"/>
      <c r="N783" s="8"/>
      <c r="O783" s="8"/>
      <c r="P783" s="8"/>
      <c r="Q783" s="47"/>
      <c r="R783" s="8"/>
      <c r="S783" s="8"/>
    </row>
    <row r="784" spans="1:19" x14ac:dyDescent="0.25">
      <c r="A784" s="1"/>
      <c r="B784" s="1"/>
      <c r="C784" s="1"/>
      <c r="D784" s="1"/>
      <c r="E784" s="1"/>
      <c r="F784" s="3"/>
      <c r="G784" s="8"/>
      <c r="H784" s="8"/>
      <c r="I784" s="8"/>
      <c r="J784" s="47"/>
      <c r="K784" s="8"/>
      <c r="L784" s="8"/>
      <c r="M784" s="8"/>
      <c r="N784" s="8"/>
      <c r="O784" s="8"/>
      <c r="P784" s="8"/>
      <c r="Q784" s="47"/>
      <c r="R784" s="8"/>
      <c r="S784" s="8"/>
    </row>
    <row r="785" spans="1:19" x14ac:dyDescent="0.25">
      <c r="A785" s="1"/>
      <c r="B785" s="1"/>
      <c r="C785" s="1"/>
      <c r="D785" s="1"/>
      <c r="E785" s="1"/>
      <c r="F785" s="3"/>
      <c r="G785" s="1"/>
      <c r="H785" s="1"/>
      <c r="I785" s="1"/>
      <c r="J785" s="3"/>
      <c r="K785" s="1"/>
      <c r="L785" s="1"/>
      <c r="M785" s="1"/>
      <c r="N785" s="1"/>
      <c r="O785" s="1"/>
      <c r="P785" s="1"/>
      <c r="Q785" s="3"/>
      <c r="R785" s="1"/>
      <c r="S785" s="1"/>
    </row>
    <row r="786" spans="1:19" x14ac:dyDescent="0.25">
      <c r="A786" s="1"/>
      <c r="B786" s="1"/>
      <c r="C786" s="1"/>
      <c r="D786" s="1"/>
      <c r="E786" s="1"/>
      <c r="F786" s="3"/>
      <c r="G786" s="8"/>
      <c r="H786" s="8"/>
      <c r="I786" s="8"/>
      <c r="J786" s="47"/>
      <c r="K786" s="8"/>
      <c r="L786" s="8"/>
      <c r="M786" s="8"/>
      <c r="N786" s="8"/>
      <c r="O786" s="8"/>
      <c r="P786" s="8"/>
      <c r="Q786" s="47"/>
      <c r="R786" s="8"/>
      <c r="S786" s="8"/>
    </row>
    <row r="787" spans="1:19" x14ac:dyDescent="0.25">
      <c r="A787" s="1"/>
      <c r="B787" s="1"/>
      <c r="C787" s="1"/>
      <c r="D787" s="1"/>
      <c r="E787" s="1"/>
      <c r="F787" s="3"/>
      <c r="G787" s="8"/>
      <c r="H787" s="8"/>
      <c r="I787" s="8"/>
      <c r="J787" s="47"/>
      <c r="K787" s="8"/>
      <c r="L787" s="8"/>
      <c r="M787" s="8"/>
      <c r="N787" s="8"/>
      <c r="O787" s="8"/>
      <c r="P787" s="8"/>
      <c r="Q787" s="47"/>
      <c r="R787" s="8"/>
      <c r="S787" s="8"/>
    </row>
    <row r="788" spans="1:19" x14ac:dyDescent="0.25">
      <c r="A788" s="1"/>
      <c r="B788" s="1"/>
      <c r="C788" s="1"/>
      <c r="D788" s="1"/>
      <c r="E788" s="1"/>
      <c r="F788" s="3"/>
      <c r="G788" s="8"/>
      <c r="H788" s="8"/>
      <c r="I788" s="8"/>
      <c r="J788" s="47"/>
      <c r="K788" s="8"/>
      <c r="L788" s="8"/>
      <c r="M788" s="8"/>
      <c r="N788" s="8"/>
      <c r="O788" s="8"/>
      <c r="P788" s="8"/>
      <c r="Q788" s="47"/>
      <c r="R788" s="8"/>
      <c r="S788" s="8"/>
    </row>
    <row r="789" spans="1:19" x14ac:dyDescent="0.25">
      <c r="A789" s="1"/>
      <c r="B789" s="1"/>
      <c r="C789" s="1"/>
      <c r="D789" s="1"/>
      <c r="E789" s="1"/>
      <c r="F789" s="3"/>
      <c r="G789" s="8"/>
      <c r="H789" s="8"/>
      <c r="I789" s="8"/>
      <c r="J789" s="47"/>
      <c r="K789" s="8"/>
      <c r="L789" s="8"/>
      <c r="M789" s="8"/>
      <c r="N789" s="8"/>
      <c r="O789" s="8"/>
      <c r="P789" s="8"/>
      <c r="Q789" s="47"/>
      <c r="R789" s="8"/>
      <c r="S789" s="8"/>
    </row>
    <row r="790" spans="1:19" x14ac:dyDescent="0.25">
      <c r="A790" s="1"/>
      <c r="B790" s="1"/>
      <c r="C790" s="1"/>
      <c r="D790" s="1"/>
      <c r="E790" s="1"/>
      <c r="F790" s="3"/>
      <c r="G790" s="8"/>
      <c r="H790" s="8"/>
      <c r="I790" s="8"/>
      <c r="J790" s="47"/>
      <c r="K790" s="8"/>
      <c r="L790" s="8"/>
      <c r="M790" s="8"/>
      <c r="N790" s="8"/>
      <c r="O790" s="8"/>
      <c r="P790" s="8"/>
      <c r="Q790" s="47"/>
      <c r="R790" s="8"/>
      <c r="S790" s="8"/>
    </row>
    <row r="791" spans="1:19" x14ac:dyDescent="0.25">
      <c r="A791" s="1"/>
      <c r="B791" s="1"/>
      <c r="C791" s="1"/>
      <c r="D791" s="1"/>
      <c r="E791" s="1"/>
      <c r="F791" s="3"/>
      <c r="G791" s="1"/>
      <c r="H791" s="1"/>
      <c r="I791" s="1"/>
      <c r="J791" s="3"/>
      <c r="K791" s="1"/>
      <c r="L791" s="1"/>
      <c r="M791" s="1"/>
      <c r="N791" s="1"/>
      <c r="O791" s="1"/>
      <c r="P791" s="1"/>
      <c r="Q791" s="3"/>
      <c r="R791" s="1"/>
      <c r="S791" s="1"/>
    </row>
    <row r="792" spans="1:19" x14ac:dyDescent="0.25">
      <c r="A792" s="1"/>
      <c r="B792" s="1"/>
      <c r="C792" s="1"/>
      <c r="D792" s="1"/>
      <c r="E792" s="1"/>
      <c r="F792" s="3"/>
      <c r="G792" s="8"/>
      <c r="H792" s="8"/>
      <c r="I792" s="8"/>
      <c r="J792" s="47"/>
      <c r="K792" s="8"/>
      <c r="L792" s="8"/>
      <c r="M792" s="8"/>
      <c r="N792" s="8"/>
      <c r="O792" s="8"/>
      <c r="P792" s="8"/>
      <c r="Q792" s="47"/>
      <c r="R792" s="8"/>
      <c r="S792" s="8"/>
    </row>
    <row r="793" spans="1:19" x14ac:dyDescent="0.25">
      <c r="A793" s="1"/>
      <c r="B793" s="1"/>
      <c r="C793" s="1"/>
      <c r="D793" s="1"/>
      <c r="E793" s="1"/>
      <c r="F793" s="3"/>
      <c r="G793" s="8"/>
      <c r="H793" s="8"/>
      <c r="I793" s="8"/>
      <c r="J793" s="47"/>
      <c r="K793" s="8"/>
      <c r="L793" s="8"/>
      <c r="M793" s="8"/>
      <c r="N793" s="8"/>
      <c r="O793" s="8"/>
      <c r="P793" s="8"/>
      <c r="Q793" s="47"/>
      <c r="R793" s="8"/>
      <c r="S793" s="8"/>
    </row>
    <row r="794" spans="1:19" x14ac:dyDescent="0.25">
      <c r="A794" s="1"/>
      <c r="B794" s="1"/>
      <c r="C794" s="1"/>
      <c r="D794" s="1"/>
      <c r="E794" s="1"/>
      <c r="F794" s="3"/>
      <c r="G794" s="8"/>
      <c r="H794" s="8"/>
      <c r="I794" s="8"/>
      <c r="J794" s="47"/>
      <c r="K794" s="8"/>
      <c r="L794" s="8"/>
      <c r="M794" s="8"/>
      <c r="N794" s="8"/>
      <c r="O794" s="8"/>
      <c r="P794" s="8"/>
      <c r="Q794" s="47"/>
      <c r="R794" s="8"/>
      <c r="S794" s="8"/>
    </row>
    <row r="795" spans="1:19" x14ac:dyDescent="0.25">
      <c r="A795" s="1"/>
      <c r="B795" s="1"/>
      <c r="C795" s="1"/>
      <c r="D795" s="1"/>
      <c r="E795" s="1"/>
      <c r="F795" s="3"/>
      <c r="G795" s="8"/>
      <c r="H795" s="8"/>
      <c r="I795" s="8"/>
      <c r="J795" s="47"/>
      <c r="K795" s="8"/>
      <c r="L795" s="8"/>
      <c r="M795" s="8"/>
      <c r="N795" s="8"/>
      <c r="O795" s="8"/>
      <c r="P795" s="8"/>
      <c r="Q795" s="47"/>
      <c r="R795" s="8"/>
      <c r="S795" s="8"/>
    </row>
    <row r="796" spans="1:19" x14ac:dyDescent="0.25">
      <c r="A796" s="1"/>
      <c r="B796" s="1"/>
      <c r="C796" s="1"/>
      <c r="D796" s="1"/>
      <c r="E796" s="1"/>
      <c r="F796" s="3"/>
      <c r="G796" s="8"/>
      <c r="H796" s="8"/>
      <c r="I796" s="8"/>
      <c r="J796" s="47"/>
      <c r="K796" s="8"/>
      <c r="L796" s="8"/>
      <c r="M796" s="8"/>
      <c r="N796" s="8"/>
      <c r="O796" s="8"/>
      <c r="P796" s="8"/>
      <c r="Q796" s="47"/>
      <c r="R796" s="8"/>
      <c r="S796" s="8"/>
    </row>
    <row r="797" spans="1:19" x14ac:dyDescent="0.25">
      <c r="A797" s="1"/>
      <c r="B797" s="1"/>
      <c r="C797" s="1"/>
      <c r="D797" s="1"/>
      <c r="E797" s="1"/>
      <c r="F797" s="3"/>
      <c r="G797" s="1"/>
      <c r="H797" s="1"/>
      <c r="I797" s="1"/>
      <c r="J797" s="3"/>
      <c r="K797" s="1"/>
      <c r="L797" s="1"/>
      <c r="M797" s="1"/>
      <c r="N797" s="1"/>
      <c r="O797" s="1"/>
      <c r="P797" s="1"/>
      <c r="Q797" s="3"/>
      <c r="R797" s="1"/>
      <c r="S797" s="1"/>
    </row>
    <row r="798" spans="1:19" x14ac:dyDescent="0.25">
      <c r="A798" s="1"/>
      <c r="B798" s="1"/>
      <c r="C798" s="1"/>
      <c r="D798" s="1"/>
      <c r="E798" s="1"/>
      <c r="F798" s="3"/>
      <c r="G798" s="8"/>
      <c r="H798" s="8"/>
      <c r="I798" s="8"/>
      <c r="J798" s="47"/>
      <c r="K798" s="8"/>
      <c r="L798" s="8"/>
      <c r="M798" s="8"/>
      <c r="N798" s="8"/>
      <c r="O798" s="8"/>
      <c r="P798" s="8"/>
      <c r="Q798" s="47"/>
      <c r="R798" s="8"/>
      <c r="S798" s="8"/>
    </row>
    <row r="799" spans="1:19" x14ac:dyDescent="0.25">
      <c r="A799" s="1"/>
      <c r="B799" s="1"/>
      <c r="C799" s="1"/>
      <c r="D799" s="1"/>
      <c r="E799" s="1"/>
      <c r="F799" s="3"/>
      <c r="G799" s="8"/>
      <c r="H799" s="8"/>
      <c r="I799" s="8"/>
      <c r="J799" s="47"/>
      <c r="K799" s="8"/>
      <c r="L799" s="8"/>
      <c r="M799" s="8"/>
      <c r="N799" s="8"/>
      <c r="O799" s="8"/>
      <c r="P799" s="8"/>
      <c r="Q799" s="47"/>
      <c r="R799" s="8"/>
      <c r="S799" s="8"/>
    </row>
    <row r="800" spans="1:19" x14ac:dyDescent="0.25">
      <c r="A800" s="1"/>
      <c r="B800" s="1"/>
      <c r="C800" s="1"/>
      <c r="D800" s="1"/>
      <c r="E800" s="1"/>
      <c r="F800" s="3"/>
      <c r="G800" s="8"/>
      <c r="H800" s="8"/>
      <c r="I800" s="8"/>
      <c r="J800" s="47"/>
      <c r="K800" s="8"/>
      <c r="L800" s="8"/>
      <c r="M800" s="8"/>
      <c r="N800" s="8"/>
      <c r="O800" s="8"/>
      <c r="P800" s="8"/>
      <c r="Q800" s="47"/>
      <c r="R800" s="8"/>
      <c r="S800" s="8"/>
    </row>
    <row r="801" spans="1:19" x14ac:dyDescent="0.25">
      <c r="A801" s="1"/>
      <c r="B801" s="1"/>
      <c r="C801" s="1"/>
      <c r="D801" s="1"/>
      <c r="E801" s="1"/>
      <c r="F801" s="3"/>
      <c r="G801" s="8"/>
      <c r="H801" s="8"/>
      <c r="I801" s="8"/>
      <c r="J801" s="47"/>
      <c r="K801" s="8"/>
      <c r="L801" s="8"/>
      <c r="M801" s="8"/>
      <c r="N801" s="8"/>
      <c r="O801" s="8"/>
      <c r="P801" s="8"/>
      <c r="Q801" s="47"/>
      <c r="R801" s="8"/>
      <c r="S801" s="8"/>
    </row>
    <row r="802" spans="1:19" x14ac:dyDescent="0.25">
      <c r="A802" s="1"/>
      <c r="B802" s="1"/>
      <c r="C802" s="1"/>
      <c r="D802" s="1"/>
      <c r="E802" s="1"/>
      <c r="F802" s="3"/>
      <c r="G802" s="8"/>
      <c r="H802" s="8"/>
      <c r="I802" s="8"/>
      <c r="J802" s="47"/>
      <c r="K802" s="8"/>
      <c r="L802" s="8"/>
      <c r="M802" s="8"/>
      <c r="N802" s="8"/>
      <c r="O802" s="8"/>
      <c r="P802" s="8"/>
      <c r="Q802" s="47"/>
      <c r="R802" s="8"/>
      <c r="S802" s="8"/>
    </row>
    <row r="803" spans="1:19" x14ac:dyDescent="0.25">
      <c r="A803" s="1"/>
      <c r="B803" s="1"/>
      <c r="C803" s="1"/>
      <c r="D803" s="1"/>
      <c r="E803" s="1"/>
      <c r="F803" s="3"/>
      <c r="G803" s="1"/>
      <c r="H803" s="1"/>
      <c r="I803" s="1"/>
      <c r="J803" s="3"/>
      <c r="K803" s="1"/>
      <c r="L803" s="1"/>
      <c r="M803" s="1"/>
      <c r="N803" s="1"/>
      <c r="O803" s="1"/>
      <c r="P803" s="1"/>
      <c r="Q803" s="3"/>
      <c r="R803" s="1"/>
      <c r="S803" s="1"/>
    </row>
    <row r="804" spans="1:19" x14ac:dyDescent="0.25">
      <c r="A804" s="1"/>
      <c r="B804" s="1"/>
      <c r="C804" s="1"/>
      <c r="D804" s="1"/>
      <c r="E804" s="1"/>
      <c r="F804" s="3"/>
      <c r="G804" s="8"/>
      <c r="H804" s="8"/>
      <c r="I804" s="8"/>
      <c r="J804" s="47"/>
      <c r="K804" s="8"/>
      <c r="L804" s="8"/>
      <c r="M804" s="8"/>
      <c r="N804" s="8"/>
      <c r="O804" s="8"/>
      <c r="P804" s="8"/>
      <c r="Q804" s="47"/>
      <c r="R804" s="8"/>
      <c r="S804" s="8"/>
    </row>
    <row r="805" spans="1:19" x14ac:dyDescent="0.25">
      <c r="A805" s="1"/>
      <c r="B805" s="1"/>
      <c r="C805" s="1"/>
      <c r="D805" s="1"/>
      <c r="E805" s="1"/>
      <c r="F805" s="3"/>
      <c r="G805" s="8"/>
      <c r="H805" s="8"/>
      <c r="I805" s="8"/>
      <c r="J805" s="47"/>
      <c r="K805" s="8"/>
      <c r="L805" s="8"/>
      <c r="M805" s="8"/>
      <c r="N805" s="8"/>
      <c r="O805" s="8"/>
      <c r="P805" s="8"/>
      <c r="Q805" s="47"/>
      <c r="R805" s="8"/>
      <c r="S805" s="8"/>
    </row>
    <row r="806" spans="1:19" x14ac:dyDescent="0.25">
      <c r="A806" s="1"/>
      <c r="B806" s="1"/>
      <c r="C806" s="1"/>
      <c r="D806" s="1"/>
      <c r="E806" s="1"/>
      <c r="F806" s="3"/>
      <c r="G806" s="8"/>
      <c r="H806" s="8"/>
      <c r="I806" s="8"/>
      <c r="J806" s="47"/>
      <c r="K806" s="8"/>
      <c r="L806" s="8"/>
      <c r="M806" s="8"/>
      <c r="N806" s="8"/>
      <c r="O806" s="8"/>
      <c r="P806" s="8"/>
      <c r="Q806" s="47"/>
      <c r="R806" s="8"/>
      <c r="S806" s="8"/>
    </row>
    <row r="807" spans="1:19" x14ac:dyDescent="0.25">
      <c r="A807" s="1"/>
      <c r="B807" s="1"/>
      <c r="C807" s="1"/>
      <c r="D807" s="1"/>
      <c r="E807" s="1"/>
      <c r="F807" s="3"/>
      <c r="G807" s="8"/>
      <c r="H807" s="8"/>
      <c r="I807" s="8"/>
      <c r="J807" s="47"/>
      <c r="K807" s="8"/>
      <c r="L807" s="8"/>
      <c r="M807" s="8"/>
      <c r="N807" s="8"/>
      <c r="O807" s="8"/>
      <c r="P807" s="8"/>
      <c r="Q807" s="47"/>
      <c r="R807" s="8"/>
      <c r="S807" s="8"/>
    </row>
    <row r="808" spans="1:19" x14ac:dyDescent="0.25">
      <c r="A808" s="1"/>
      <c r="B808" s="1"/>
      <c r="C808" s="1"/>
      <c r="D808" s="1"/>
      <c r="E808" s="1"/>
      <c r="F808" s="3"/>
      <c r="G808" s="8"/>
      <c r="H808" s="8"/>
      <c r="I808" s="8"/>
      <c r="J808" s="47"/>
      <c r="K808" s="8"/>
      <c r="L808" s="8"/>
      <c r="M808" s="8"/>
      <c r="N808" s="8"/>
      <c r="O808" s="8"/>
      <c r="P808" s="8"/>
      <c r="Q808" s="47"/>
      <c r="R808" s="8"/>
      <c r="S808" s="8"/>
    </row>
    <row r="809" spans="1:19" x14ac:dyDescent="0.25">
      <c r="A809" s="1"/>
      <c r="B809" s="1"/>
      <c r="C809" s="1"/>
      <c r="D809" s="1"/>
      <c r="E809" s="1"/>
      <c r="F809" s="3"/>
      <c r="G809" s="1"/>
      <c r="H809" s="1"/>
      <c r="I809" s="1"/>
      <c r="J809" s="3"/>
      <c r="K809" s="1"/>
      <c r="L809" s="1"/>
      <c r="M809" s="1"/>
      <c r="N809" s="1"/>
      <c r="O809" s="1"/>
      <c r="P809" s="1"/>
      <c r="Q809" s="3"/>
      <c r="R809" s="1"/>
      <c r="S809" s="1"/>
    </row>
    <row r="810" spans="1:19" x14ac:dyDescent="0.25">
      <c r="A810" s="1"/>
      <c r="B810" s="1"/>
      <c r="C810" s="1"/>
      <c r="D810" s="1"/>
      <c r="E810" s="1"/>
      <c r="F810" s="3"/>
      <c r="G810" s="8"/>
      <c r="H810" s="8"/>
      <c r="I810" s="8"/>
      <c r="J810" s="47"/>
      <c r="K810" s="8"/>
      <c r="L810" s="8"/>
      <c r="M810" s="8"/>
      <c r="N810" s="8"/>
      <c r="O810" s="8"/>
      <c r="P810" s="8"/>
      <c r="Q810" s="47"/>
      <c r="R810" s="8"/>
      <c r="S810" s="8"/>
    </row>
    <row r="811" spans="1:19" x14ac:dyDescent="0.25">
      <c r="A811" s="1"/>
      <c r="B811" s="1"/>
      <c r="C811" s="1"/>
      <c r="D811" s="1"/>
      <c r="E811" s="1"/>
      <c r="F811" s="3"/>
      <c r="G811" s="8"/>
      <c r="H811" s="8"/>
      <c r="I811" s="8"/>
      <c r="J811" s="47"/>
      <c r="K811" s="8"/>
      <c r="L811" s="8"/>
      <c r="M811" s="8"/>
      <c r="N811" s="8"/>
      <c r="O811" s="8"/>
      <c r="P811" s="8"/>
      <c r="Q811" s="47"/>
      <c r="R811" s="8"/>
      <c r="S811" s="8"/>
    </row>
    <row r="812" spans="1:19" x14ac:dyDescent="0.25">
      <c r="A812" s="1"/>
      <c r="B812" s="1"/>
      <c r="C812" s="1"/>
      <c r="D812" s="1"/>
      <c r="E812" s="1"/>
      <c r="F812" s="3"/>
      <c r="G812" s="8"/>
      <c r="H812" s="8"/>
      <c r="I812" s="8"/>
      <c r="J812" s="47"/>
      <c r="K812" s="8"/>
      <c r="L812" s="8"/>
      <c r="M812" s="8"/>
      <c r="N812" s="8"/>
      <c r="O812" s="8"/>
      <c r="P812" s="8"/>
      <c r="Q812" s="47"/>
      <c r="R812" s="8"/>
      <c r="S812" s="8"/>
    </row>
    <row r="813" spans="1:19" x14ac:dyDescent="0.25">
      <c r="A813" s="1"/>
      <c r="B813" s="1"/>
      <c r="C813" s="1"/>
      <c r="D813" s="1"/>
      <c r="E813" s="1"/>
      <c r="F813" s="3"/>
      <c r="G813" s="8"/>
      <c r="H813" s="8"/>
      <c r="I813" s="8"/>
      <c r="J813" s="47"/>
      <c r="K813" s="8"/>
      <c r="L813" s="8"/>
      <c r="M813" s="8"/>
      <c r="N813" s="8"/>
      <c r="O813" s="8"/>
      <c r="P813" s="8"/>
      <c r="Q813" s="47"/>
      <c r="R813" s="8"/>
      <c r="S813" s="8"/>
    </row>
    <row r="814" spans="1:19" x14ac:dyDescent="0.25">
      <c r="A814" s="1"/>
      <c r="B814" s="1"/>
      <c r="C814" s="1"/>
      <c r="D814" s="1"/>
      <c r="E814" s="1"/>
      <c r="F814" s="3"/>
      <c r="G814" s="8"/>
      <c r="H814" s="8"/>
      <c r="I814" s="8"/>
      <c r="J814" s="47"/>
      <c r="K814" s="8"/>
      <c r="L814" s="8"/>
      <c r="M814" s="8"/>
      <c r="N814" s="8"/>
      <c r="O814" s="8"/>
      <c r="P814" s="8"/>
      <c r="Q814" s="47"/>
      <c r="R814" s="8"/>
      <c r="S814" s="8"/>
    </row>
    <row r="815" spans="1:19" x14ac:dyDescent="0.25">
      <c r="A815" s="1"/>
      <c r="B815" s="1"/>
      <c r="C815" s="1"/>
      <c r="D815" s="1"/>
      <c r="E815" s="1"/>
      <c r="F815" s="3"/>
      <c r="G815" s="1"/>
      <c r="H815" s="1"/>
      <c r="I815" s="1"/>
      <c r="J815" s="3"/>
      <c r="K815" s="1"/>
      <c r="L815" s="1"/>
      <c r="M815" s="1"/>
      <c r="N815" s="1"/>
      <c r="O815" s="1"/>
      <c r="P815" s="1"/>
      <c r="Q815" s="3"/>
      <c r="R815" s="1"/>
      <c r="S815" s="1"/>
    </row>
    <row r="816" spans="1:19" x14ac:dyDescent="0.25">
      <c r="A816" s="1"/>
      <c r="B816" s="1"/>
      <c r="C816" s="1"/>
      <c r="D816" s="1"/>
      <c r="E816" s="1"/>
      <c r="F816" s="3"/>
      <c r="G816" s="8"/>
      <c r="H816" s="8"/>
      <c r="I816" s="8"/>
      <c r="J816" s="47"/>
      <c r="K816" s="8"/>
      <c r="L816" s="8"/>
      <c r="M816" s="8"/>
      <c r="N816" s="8"/>
      <c r="O816" s="8"/>
      <c r="P816" s="8"/>
      <c r="Q816" s="47"/>
      <c r="R816" s="8"/>
      <c r="S816" s="8"/>
    </row>
    <row r="817" spans="1:19" x14ac:dyDescent="0.25">
      <c r="A817" s="1"/>
      <c r="B817" s="1"/>
      <c r="C817" s="1"/>
      <c r="D817" s="1"/>
      <c r="E817" s="1"/>
      <c r="F817" s="3"/>
      <c r="G817" s="8"/>
      <c r="H817" s="8"/>
      <c r="I817" s="8"/>
      <c r="J817" s="47"/>
      <c r="K817" s="8"/>
      <c r="L817" s="8"/>
      <c r="M817" s="8"/>
      <c r="N817" s="8"/>
      <c r="O817" s="8"/>
      <c r="P817" s="8"/>
      <c r="Q817" s="47"/>
      <c r="R817" s="8"/>
      <c r="S817" s="8"/>
    </row>
    <row r="818" spans="1:19" x14ac:dyDescent="0.25">
      <c r="A818" s="1"/>
      <c r="B818" s="1"/>
      <c r="C818" s="1"/>
      <c r="D818" s="1"/>
      <c r="E818" s="1"/>
      <c r="F818" s="3"/>
      <c r="G818" s="8"/>
      <c r="H818" s="8"/>
      <c r="I818" s="8"/>
      <c r="J818" s="47"/>
      <c r="K818" s="8"/>
      <c r="L818" s="8"/>
      <c r="M818" s="8"/>
      <c r="N818" s="8"/>
      <c r="O818" s="8"/>
      <c r="P818" s="8"/>
      <c r="Q818" s="47"/>
      <c r="R818" s="8"/>
      <c r="S818" s="8"/>
    </row>
    <row r="819" spans="1:19" x14ac:dyDescent="0.25">
      <c r="A819" s="1"/>
      <c r="B819" s="1"/>
      <c r="C819" s="1"/>
      <c r="D819" s="1"/>
      <c r="E819" s="1"/>
      <c r="F819" s="3"/>
      <c r="G819" s="8"/>
      <c r="H819" s="8"/>
      <c r="I819" s="8"/>
      <c r="J819" s="47"/>
      <c r="K819" s="8"/>
      <c r="L819" s="8"/>
      <c r="M819" s="8"/>
      <c r="N819" s="8"/>
      <c r="O819" s="8"/>
      <c r="P819" s="8"/>
      <c r="Q819" s="47"/>
      <c r="R819" s="8"/>
      <c r="S819" s="8"/>
    </row>
    <row r="820" spans="1:19" x14ac:dyDescent="0.25">
      <c r="A820" s="1"/>
      <c r="B820" s="1"/>
      <c r="C820" s="1"/>
      <c r="D820" s="1"/>
      <c r="E820" s="1"/>
      <c r="F820" s="3"/>
      <c r="G820" s="8"/>
      <c r="H820" s="8"/>
      <c r="I820" s="8"/>
      <c r="J820" s="47"/>
      <c r="K820" s="8"/>
      <c r="L820" s="8"/>
      <c r="M820" s="8"/>
      <c r="N820" s="8"/>
      <c r="O820" s="8"/>
      <c r="P820" s="8"/>
      <c r="Q820" s="47"/>
      <c r="R820" s="8"/>
      <c r="S820" s="8"/>
    </row>
    <row r="821" spans="1:19" x14ac:dyDescent="0.25">
      <c r="A821" s="1"/>
      <c r="B821" s="1"/>
      <c r="C821" s="1"/>
      <c r="D821" s="1"/>
      <c r="E821" s="1"/>
      <c r="F821" s="3"/>
      <c r="G821" s="1"/>
      <c r="H821" s="1"/>
      <c r="I821" s="1"/>
      <c r="J821" s="3"/>
      <c r="K821" s="1"/>
      <c r="L821" s="1"/>
      <c r="M821" s="1"/>
      <c r="N821" s="1"/>
      <c r="O821" s="1"/>
      <c r="P821" s="1"/>
      <c r="Q821" s="3"/>
      <c r="R821" s="1"/>
      <c r="S821" s="1"/>
    </row>
    <row r="822" spans="1:19" x14ac:dyDescent="0.25">
      <c r="A822" s="1"/>
      <c r="B822" s="1"/>
      <c r="C822" s="1"/>
      <c r="D822" s="1"/>
      <c r="E822" s="1"/>
      <c r="F822" s="3"/>
      <c r="G822" s="8"/>
      <c r="H822" s="8"/>
      <c r="I822" s="8"/>
      <c r="J822" s="47"/>
      <c r="K822" s="8"/>
      <c r="L822" s="8"/>
      <c r="M822" s="8"/>
      <c r="N822" s="8"/>
      <c r="O822" s="8"/>
      <c r="P822" s="8"/>
      <c r="Q822" s="47"/>
      <c r="R822" s="8"/>
      <c r="S822" s="8"/>
    </row>
    <row r="823" spans="1:19" x14ac:dyDescent="0.25">
      <c r="A823" s="1"/>
      <c r="B823" s="1"/>
      <c r="C823" s="1"/>
      <c r="D823" s="1"/>
      <c r="E823" s="1"/>
      <c r="F823" s="3"/>
      <c r="G823" s="8"/>
      <c r="H823" s="8"/>
      <c r="I823" s="8"/>
      <c r="J823" s="47"/>
      <c r="K823" s="8"/>
      <c r="L823" s="8"/>
      <c r="M823" s="8"/>
      <c r="N823" s="8"/>
      <c r="O823" s="8"/>
      <c r="P823" s="8"/>
      <c r="Q823" s="47"/>
      <c r="R823" s="8"/>
      <c r="S823" s="8"/>
    </row>
    <row r="824" spans="1:19" x14ac:dyDescent="0.25">
      <c r="A824" s="1"/>
      <c r="B824" s="1"/>
      <c r="C824" s="1"/>
      <c r="D824" s="1"/>
      <c r="E824" s="1"/>
      <c r="F824" s="3"/>
      <c r="G824" s="8"/>
      <c r="H824" s="8"/>
      <c r="I824" s="8"/>
      <c r="J824" s="47"/>
      <c r="K824" s="8"/>
      <c r="L824" s="8"/>
      <c r="M824" s="8"/>
      <c r="N824" s="8"/>
      <c r="O824" s="8"/>
      <c r="P824" s="8"/>
      <c r="Q824" s="47"/>
      <c r="R824" s="8"/>
      <c r="S824" s="8"/>
    </row>
    <row r="825" spans="1:19" x14ac:dyDescent="0.25">
      <c r="A825" s="1"/>
      <c r="B825" s="1"/>
      <c r="C825" s="1"/>
      <c r="D825" s="1"/>
      <c r="E825" s="1"/>
      <c r="F825" s="3"/>
      <c r="G825" s="8"/>
      <c r="H825" s="8"/>
      <c r="I825" s="8"/>
      <c r="J825" s="47"/>
      <c r="K825" s="8"/>
      <c r="L825" s="8"/>
      <c r="M825" s="8"/>
      <c r="N825" s="8"/>
      <c r="O825" s="8"/>
      <c r="P825" s="8"/>
      <c r="Q825" s="47"/>
      <c r="R825" s="8"/>
      <c r="S825" s="8"/>
    </row>
    <row r="826" spans="1:19" x14ac:dyDescent="0.25">
      <c r="A826" s="1"/>
      <c r="B826" s="1"/>
      <c r="C826" s="1"/>
      <c r="D826" s="1"/>
      <c r="E826" s="1"/>
      <c r="F826" s="3"/>
      <c r="G826" s="8"/>
      <c r="H826" s="8"/>
      <c r="I826" s="8"/>
      <c r="J826" s="47"/>
      <c r="K826" s="8"/>
      <c r="L826" s="8"/>
      <c r="M826" s="8"/>
      <c r="N826" s="8"/>
      <c r="O826" s="8"/>
      <c r="P826" s="8"/>
      <c r="Q826" s="47"/>
      <c r="R826" s="8"/>
      <c r="S826" s="8"/>
    </row>
    <row r="827" spans="1:19" x14ac:dyDescent="0.25">
      <c r="A827" s="1"/>
      <c r="B827" s="1"/>
      <c r="C827" s="1"/>
      <c r="D827" s="1"/>
      <c r="E827" s="1"/>
      <c r="F827" s="3"/>
      <c r="G827" s="1"/>
      <c r="H827" s="1"/>
      <c r="I827" s="1"/>
      <c r="J827" s="3"/>
      <c r="K827" s="1"/>
      <c r="L827" s="1"/>
      <c r="M827" s="1"/>
      <c r="N827" s="1"/>
      <c r="O827" s="1"/>
      <c r="P827" s="1"/>
      <c r="Q827" s="3"/>
      <c r="R827" s="1"/>
      <c r="S827" s="1"/>
    </row>
    <row r="828" spans="1:19" x14ac:dyDescent="0.25">
      <c r="A828" s="1"/>
      <c r="B828" s="1"/>
      <c r="C828" s="1"/>
      <c r="D828" s="1"/>
      <c r="E828" s="1"/>
      <c r="F828" s="3"/>
      <c r="G828" s="8"/>
      <c r="H828" s="8"/>
      <c r="I828" s="8"/>
      <c r="J828" s="47"/>
      <c r="K828" s="8"/>
      <c r="L828" s="8"/>
      <c r="M828" s="8"/>
      <c r="N828" s="8"/>
      <c r="O828" s="8"/>
      <c r="P828" s="8"/>
      <c r="Q828" s="47"/>
      <c r="R828" s="8"/>
      <c r="S828" s="8"/>
    </row>
    <row r="829" spans="1:19" x14ac:dyDescent="0.25">
      <c r="A829" s="1"/>
      <c r="B829" s="1"/>
      <c r="C829" s="1"/>
      <c r="D829" s="1"/>
      <c r="E829" s="1"/>
      <c r="F829" s="3"/>
      <c r="G829" s="8"/>
      <c r="H829" s="8"/>
      <c r="I829" s="8"/>
      <c r="J829" s="47"/>
      <c r="K829" s="8"/>
      <c r="L829" s="8"/>
      <c r="M829" s="8"/>
      <c r="N829" s="8"/>
      <c r="O829" s="8"/>
      <c r="P829" s="8"/>
      <c r="Q829" s="47"/>
      <c r="R829" s="8"/>
      <c r="S829" s="8"/>
    </row>
    <row r="830" spans="1:19" x14ac:dyDescent="0.25">
      <c r="A830" s="1"/>
      <c r="B830" s="1"/>
      <c r="C830" s="1"/>
      <c r="D830" s="1"/>
      <c r="E830" s="1"/>
      <c r="F830" s="3"/>
      <c r="G830" s="8"/>
      <c r="H830" s="8"/>
      <c r="I830" s="8"/>
      <c r="J830" s="47"/>
      <c r="K830" s="8"/>
      <c r="L830" s="8"/>
      <c r="M830" s="8"/>
      <c r="N830" s="8"/>
      <c r="O830" s="8"/>
      <c r="P830" s="8"/>
      <c r="Q830" s="47"/>
      <c r="R830" s="8"/>
      <c r="S830" s="8"/>
    </row>
    <row r="831" spans="1:19" x14ac:dyDescent="0.25">
      <c r="A831" s="1"/>
      <c r="B831" s="1"/>
      <c r="C831" s="1"/>
      <c r="D831" s="1"/>
      <c r="E831" s="1"/>
      <c r="F831" s="3"/>
      <c r="G831" s="8"/>
      <c r="H831" s="8"/>
      <c r="I831" s="8"/>
      <c r="J831" s="47"/>
      <c r="K831" s="8"/>
      <c r="L831" s="8"/>
      <c r="M831" s="8"/>
      <c r="N831" s="8"/>
      <c r="O831" s="8"/>
      <c r="P831" s="8"/>
      <c r="Q831" s="47"/>
      <c r="R831" s="8"/>
      <c r="S831" s="8"/>
    </row>
    <row r="832" spans="1:19" x14ac:dyDescent="0.25">
      <c r="A832" s="1"/>
      <c r="B832" s="1"/>
      <c r="C832" s="1"/>
      <c r="D832" s="1"/>
      <c r="E832" s="1"/>
      <c r="F832" s="3"/>
      <c r="G832" s="8"/>
      <c r="H832" s="8"/>
      <c r="I832" s="8"/>
      <c r="J832" s="47"/>
      <c r="K832" s="8"/>
      <c r="L832" s="8"/>
      <c r="M832" s="8"/>
      <c r="N832" s="8"/>
      <c r="O832" s="8"/>
      <c r="P832" s="8"/>
      <c r="Q832" s="47"/>
      <c r="R832" s="8"/>
      <c r="S832" s="8"/>
    </row>
    <row r="833" spans="1:19" x14ac:dyDescent="0.25">
      <c r="A833" s="1"/>
      <c r="B833" s="1"/>
      <c r="C833" s="1"/>
      <c r="D833" s="1"/>
      <c r="E833" s="1"/>
      <c r="F833" s="3"/>
      <c r="G833" s="1"/>
      <c r="H833" s="1"/>
      <c r="I833" s="1"/>
      <c r="J833" s="3"/>
      <c r="K833" s="1"/>
      <c r="L833" s="1"/>
      <c r="M833" s="1"/>
      <c r="N833" s="1"/>
      <c r="O833" s="1"/>
      <c r="P833" s="1"/>
      <c r="Q833" s="3"/>
      <c r="R833" s="1"/>
      <c r="S833" s="1"/>
    </row>
    <row r="834" spans="1:19" x14ac:dyDescent="0.25">
      <c r="A834" s="1"/>
      <c r="B834" s="1"/>
      <c r="C834" s="1"/>
      <c r="D834" s="1"/>
      <c r="E834" s="1"/>
      <c r="F834" s="3"/>
      <c r="G834" s="8"/>
      <c r="H834" s="8"/>
      <c r="I834" s="8"/>
      <c r="J834" s="47"/>
      <c r="K834" s="8"/>
      <c r="L834" s="8"/>
      <c r="M834" s="8"/>
      <c r="N834" s="8"/>
      <c r="O834" s="8"/>
      <c r="P834" s="8"/>
      <c r="Q834" s="47"/>
      <c r="R834" s="8"/>
      <c r="S834" s="8"/>
    </row>
    <row r="835" spans="1:19" x14ac:dyDescent="0.25">
      <c r="A835" s="1"/>
      <c r="B835" s="1"/>
      <c r="C835" s="1"/>
      <c r="D835" s="1"/>
      <c r="E835" s="1"/>
      <c r="F835" s="3"/>
      <c r="G835" s="8"/>
      <c r="H835" s="8"/>
      <c r="I835" s="8"/>
      <c r="J835" s="47"/>
      <c r="K835" s="8"/>
      <c r="L835" s="8"/>
      <c r="M835" s="8"/>
      <c r="N835" s="8"/>
      <c r="O835" s="8"/>
      <c r="P835" s="8"/>
      <c r="Q835" s="47"/>
      <c r="R835" s="8"/>
      <c r="S835" s="8"/>
    </row>
    <row r="836" spans="1:19" x14ac:dyDescent="0.25">
      <c r="A836" s="1"/>
      <c r="B836" s="1"/>
      <c r="C836" s="1"/>
      <c r="D836" s="1"/>
      <c r="E836" s="1"/>
      <c r="F836" s="3"/>
      <c r="G836" s="8"/>
      <c r="H836" s="8"/>
      <c r="I836" s="8"/>
      <c r="J836" s="47"/>
      <c r="K836" s="8"/>
      <c r="L836" s="8"/>
      <c r="M836" s="8"/>
      <c r="N836" s="8"/>
      <c r="O836" s="8"/>
      <c r="P836" s="8"/>
      <c r="Q836" s="47"/>
      <c r="R836" s="8"/>
      <c r="S836" s="8"/>
    </row>
    <row r="837" spans="1:19" x14ac:dyDescent="0.25">
      <c r="A837" s="1"/>
      <c r="B837" s="1"/>
      <c r="C837" s="1"/>
      <c r="D837" s="1"/>
      <c r="E837" s="1"/>
      <c r="F837" s="3"/>
      <c r="G837" s="8"/>
      <c r="H837" s="8"/>
      <c r="I837" s="8"/>
      <c r="J837" s="47"/>
      <c r="K837" s="8"/>
      <c r="L837" s="8"/>
      <c r="M837" s="8"/>
      <c r="N837" s="8"/>
      <c r="O837" s="8"/>
      <c r="P837" s="8"/>
      <c r="Q837" s="47"/>
      <c r="R837" s="8"/>
      <c r="S837" s="8"/>
    </row>
    <row r="838" spans="1:19" x14ac:dyDescent="0.25">
      <c r="A838" s="1"/>
      <c r="B838" s="1"/>
      <c r="C838" s="1"/>
      <c r="D838" s="1"/>
      <c r="E838" s="1"/>
      <c r="F838" s="3"/>
      <c r="G838" s="8"/>
      <c r="H838" s="8"/>
      <c r="I838" s="8"/>
      <c r="J838" s="47"/>
      <c r="K838" s="8"/>
      <c r="L838" s="8"/>
      <c r="M838" s="8"/>
      <c r="N838" s="8"/>
      <c r="O838" s="8"/>
      <c r="P838" s="8"/>
      <c r="Q838" s="47"/>
      <c r="R838" s="8"/>
      <c r="S838" s="8"/>
    </row>
    <row r="839" spans="1:19" x14ac:dyDescent="0.25">
      <c r="A839" s="1"/>
      <c r="B839" s="1"/>
      <c r="C839" s="1"/>
      <c r="D839" s="1"/>
      <c r="E839" s="1"/>
      <c r="F839" s="3"/>
      <c r="G839" s="1"/>
      <c r="H839" s="1"/>
      <c r="I839" s="1"/>
      <c r="J839" s="3"/>
      <c r="K839" s="1"/>
      <c r="L839" s="1"/>
      <c r="M839" s="1"/>
      <c r="N839" s="1"/>
      <c r="O839" s="1"/>
      <c r="P839" s="1"/>
      <c r="Q839" s="3"/>
      <c r="R839" s="1"/>
      <c r="S839" s="1"/>
    </row>
    <row r="840" spans="1:19" x14ac:dyDescent="0.25">
      <c r="A840" s="1"/>
      <c r="B840" s="1"/>
      <c r="C840" s="1"/>
      <c r="D840" s="1"/>
      <c r="E840" s="1"/>
      <c r="F840" s="3"/>
      <c r="G840" s="8"/>
      <c r="H840" s="8"/>
      <c r="I840" s="8"/>
      <c r="J840" s="47"/>
      <c r="K840" s="8"/>
      <c r="L840" s="8"/>
      <c r="M840" s="8"/>
      <c r="N840" s="8"/>
      <c r="O840" s="8"/>
      <c r="P840" s="8"/>
      <c r="Q840" s="47"/>
      <c r="R840" s="8"/>
      <c r="S840" s="8"/>
    </row>
    <row r="841" spans="1:19" x14ac:dyDescent="0.25">
      <c r="A841" s="1"/>
      <c r="B841" s="1"/>
      <c r="C841" s="1"/>
      <c r="D841" s="1"/>
      <c r="E841" s="1"/>
      <c r="F841" s="3"/>
      <c r="G841" s="8"/>
      <c r="H841" s="8"/>
      <c r="I841" s="8"/>
      <c r="J841" s="47"/>
      <c r="K841" s="8"/>
      <c r="L841" s="8"/>
      <c r="M841" s="8"/>
      <c r="N841" s="8"/>
      <c r="O841" s="8"/>
      <c r="P841" s="8"/>
      <c r="Q841" s="47"/>
      <c r="R841" s="8"/>
      <c r="S841" s="8"/>
    </row>
    <row r="842" spans="1:19" x14ac:dyDescent="0.25">
      <c r="A842" s="1"/>
      <c r="B842" s="1"/>
      <c r="C842" s="1"/>
      <c r="D842" s="1"/>
      <c r="E842" s="1"/>
      <c r="F842" s="3"/>
      <c r="G842" s="8"/>
      <c r="H842" s="8"/>
      <c r="I842" s="8"/>
      <c r="J842" s="47"/>
      <c r="K842" s="8"/>
      <c r="L842" s="8"/>
      <c r="M842" s="8"/>
      <c r="N842" s="8"/>
      <c r="O842" s="8"/>
      <c r="P842" s="8"/>
      <c r="Q842" s="47"/>
      <c r="R842" s="8"/>
      <c r="S842" s="8"/>
    </row>
    <row r="843" spans="1:19" x14ac:dyDescent="0.25">
      <c r="A843" s="1"/>
      <c r="B843" s="1"/>
      <c r="C843" s="1"/>
      <c r="D843" s="1"/>
      <c r="E843" s="1"/>
      <c r="F843" s="3"/>
      <c r="G843" s="8"/>
      <c r="H843" s="8"/>
      <c r="I843" s="8"/>
      <c r="J843" s="47"/>
      <c r="K843" s="8"/>
      <c r="L843" s="8"/>
      <c r="M843" s="8"/>
      <c r="N843" s="8"/>
      <c r="O843" s="8"/>
      <c r="P843" s="8"/>
      <c r="Q843" s="47"/>
      <c r="R843" s="8"/>
      <c r="S843" s="8"/>
    </row>
    <row r="844" spans="1:19" x14ac:dyDescent="0.25">
      <c r="A844" s="1"/>
      <c r="B844" s="1"/>
      <c r="C844" s="1"/>
      <c r="D844" s="1"/>
      <c r="E844" s="1"/>
      <c r="F844" s="3"/>
      <c r="G844" s="8"/>
      <c r="H844" s="8"/>
      <c r="I844" s="8"/>
      <c r="J844" s="47"/>
      <c r="K844" s="8"/>
      <c r="L844" s="8"/>
      <c r="M844" s="8"/>
      <c r="N844" s="8"/>
      <c r="O844" s="8"/>
      <c r="P844" s="8"/>
      <c r="Q844" s="47"/>
      <c r="R844" s="8"/>
      <c r="S844" s="8"/>
    </row>
    <row r="845" spans="1:19" x14ac:dyDescent="0.25">
      <c r="A845" s="1"/>
      <c r="B845" s="1"/>
      <c r="C845" s="1"/>
      <c r="D845" s="1"/>
      <c r="E845" s="1"/>
      <c r="F845" s="3"/>
      <c r="G845" s="1"/>
      <c r="H845" s="1"/>
      <c r="I845" s="1"/>
      <c r="J845" s="3"/>
      <c r="K845" s="1"/>
      <c r="L845" s="1"/>
      <c r="M845" s="1"/>
      <c r="N845" s="1"/>
      <c r="O845" s="1"/>
      <c r="P845" s="1"/>
      <c r="Q845" s="3"/>
      <c r="R845" s="1"/>
      <c r="S845" s="1"/>
    </row>
    <row r="846" spans="1:19" x14ac:dyDescent="0.25">
      <c r="A846" s="1"/>
      <c r="B846" s="1"/>
      <c r="C846" s="1"/>
      <c r="D846" s="1"/>
      <c r="E846" s="1"/>
      <c r="F846" s="3"/>
      <c r="G846" s="8"/>
      <c r="H846" s="8"/>
      <c r="I846" s="8"/>
      <c r="J846" s="47"/>
      <c r="K846" s="8"/>
      <c r="L846" s="8"/>
      <c r="M846" s="8"/>
      <c r="N846" s="8"/>
      <c r="O846" s="8"/>
      <c r="P846" s="8"/>
      <c r="Q846" s="47"/>
      <c r="R846" s="8"/>
      <c r="S846" s="8"/>
    </row>
    <row r="847" spans="1:19" x14ac:dyDescent="0.25">
      <c r="A847" s="1"/>
      <c r="B847" s="1"/>
      <c r="C847" s="1"/>
      <c r="D847" s="1"/>
      <c r="E847" s="1"/>
      <c r="F847" s="3"/>
      <c r="G847" s="8"/>
      <c r="H847" s="8"/>
      <c r="I847" s="8"/>
      <c r="J847" s="47"/>
      <c r="K847" s="8"/>
      <c r="L847" s="8"/>
      <c r="M847" s="8"/>
      <c r="N847" s="8"/>
      <c r="O847" s="8"/>
      <c r="P847" s="8"/>
      <c r="Q847" s="47"/>
      <c r="R847" s="8"/>
      <c r="S847" s="8"/>
    </row>
    <row r="848" spans="1:19" x14ac:dyDescent="0.25">
      <c r="A848" s="1"/>
      <c r="B848" s="1"/>
      <c r="C848" s="1"/>
      <c r="D848" s="1"/>
      <c r="E848" s="1"/>
      <c r="F848" s="3"/>
      <c r="G848" s="8"/>
      <c r="H848" s="8"/>
      <c r="I848" s="8"/>
      <c r="J848" s="47"/>
      <c r="K848" s="8"/>
      <c r="L848" s="8"/>
      <c r="M848" s="8"/>
      <c r="N848" s="8"/>
      <c r="O848" s="8"/>
      <c r="P848" s="8"/>
      <c r="Q848" s="47"/>
      <c r="R848" s="8"/>
      <c r="S848" s="8"/>
    </row>
    <row r="849" spans="1:19" x14ac:dyDescent="0.25">
      <c r="A849" s="1"/>
      <c r="B849" s="1"/>
      <c r="C849" s="1"/>
      <c r="D849" s="1"/>
      <c r="E849" s="1"/>
      <c r="F849" s="3"/>
      <c r="G849" s="8"/>
      <c r="H849" s="8"/>
      <c r="I849" s="8"/>
      <c r="J849" s="47"/>
      <c r="K849" s="8"/>
      <c r="L849" s="8"/>
      <c r="M849" s="8"/>
      <c r="N849" s="8"/>
      <c r="O849" s="8"/>
      <c r="P849" s="8"/>
      <c r="Q849" s="47"/>
      <c r="R849" s="8"/>
      <c r="S849" s="8"/>
    </row>
    <row r="850" spans="1:19" x14ac:dyDescent="0.25">
      <c r="A850" s="1"/>
      <c r="B850" s="1"/>
      <c r="C850" s="1"/>
      <c r="D850" s="1"/>
      <c r="E850" s="1"/>
      <c r="F850" s="3"/>
      <c r="G850" s="8"/>
      <c r="H850" s="8"/>
      <c r="I850" s="8"/>
      <c r="J850" s="47"/>
      <c r="K850" s="8"/>
      <c r="L850" s="8"/>
      <c r="M850" s="8"/>
      <c r="N850" s="8"/>
      <c r="O850" s="8"/>
      <c r="P850" s="8"/>
      <c r="Q850" s="47"/>
      <c r="R850" s="8"/>
      <c r="S850" s="8"/>
    </row>
    <row r="851" spans="1:19" x14ac:dyDescent="0.25">
      <c r="A851" s="1"/>
      <c r="B851" s="1"/>
      <c r="C851" s="1"/>
      <c r="D851" s="1"/>
      <c r="E851" s="1"/>
      <c r="F851" s="3"/>
      <c r="G851" s="1"/>
      <c r="H851" s="1"/>
      <c r="I851" s="1"/>
      <c r="J851" s="3"/>
      <c r="K851" s="1"/>
      <c r="L851" s="1"/>
      <c r="M851" s="1"/>
      <c r="N851" s="1"/>
      <c r="O851" s="1"/>
      <c r="P851" s="1"/>
      <c r="Q851" s="3"/>
      <c r="R851" s="1"/>
      <c r="S851" s="1"/>
    </row>
    <row r="852" spans="1:19" x14ac:dyDescent="0.25">
      <c r="A852" s="1"/>
      <c r="B852" s="1"/>
      <c r="C852" s="1"/>
      <c r="D852" s="1"/>
      <c r="E852" s="1"/>
      <c r="F852" s="3"/>
      <c r="G852" s="8"/>
      <c r="H852" s="8"/>
      <c r="I852" s="8"/>
      <c r="J852" s="47"/>
      <c r="K852" s="8"/>
      <c r="L852" s="8"/>
      <c r="M852" s="8"/>
      <c r="N852" s="8"/>
      <c r="O852" s="8"/>
      <c r="P852" s="8"/>
      <c r="Q852" s="47"/>
      <c r="R852" s="8"/>
      <c r="S852" s="8"/>
    </row>
    <row r="853" spans="1:19" x14ac:dyDescent="0.25">
      <c r="A853" s="1"/>
      <c r="B853" s="1"/>
      <c r="C853" s="1"/>
      <c r="D853" s="1"/>
      <c r="E853" s="1"/>
      <c r="F853" s="3"/>
      <c r="G853" s="8"/>
      <c r="H853" s="8"/>
      <c r="I853" s="8"/>
      <c r="J853" s="47"/>
      <c r="K853" s="8"/>
      <c r="L853" s="8"/>
      <c r="M853" s="8"/>
      <c r="N853" s="8"/>
      <c r="O853" s="8"/>
      <c r="P853" s="8"/>
      <c r="Q853" s="47"/>
      <c r="R853" s="8"/>
      <c r="S853" s="8"/>
    </row>
    <row r="854" spans="1:19" x14ac:dyDescent="0.25">
      <c r="A854" s="1"/>
      <c r="B854" s="1"/>
      <c r="C854" s="1"/>
      <c r="D854" s="1"/>
      <c r="E854" s="1"/>
      <c r="F854" s="3"/>
      <c r="G854" s="8"/>
      <c r="H854" s="8"/>
      <c r="I854" s="8"/>
      <c r="J854" s="47"/>
      <c r="K854" s="8"/>
      <c r="L854" s="8"/>
      <c r="M854" s="8"/>
      <c r="N854" s="8"/>
      <c r="O854" s="8"/>
      <c r="P854" s="8"/>
      <c r="Q854" s="47"/>
      <c r="R854" s="8"/>
      <c r="S854" s="8"/>
    </row>
    <row r="855" spans="1:19" x14ac:dyDescent="0.25">
      <c r="A855" s="1"/>
      <c r="B855" s="1"/>
      <c r="C855" s="1"/>
      <c r="D855" s="1"/>
      <c r="E855" s="1"/>
      <c r="F855" s="3"/>
      <c r="G855" s="8"/>
      <c r="H855" s="8"/>
      <c r="I855" s="8"/>
      <c r="J855" s="47"/>
      <c r="K855" s="8"/>
      <c r="L855" s="8"/>
      <c r="M855" s="8"/>
      <c r="N855" s="8"/>
      <c r="O855" s="8"/>
      <c r="P855" s="8"/>
      <c r="Q855" s="47"/>
      <c r="R855" s="8"/>
      <c r="S855" s="8"/>
    </row>
    <row r="856" spans="1:19" x14ac:dyDescent="0.25">
      <c r="A856" s="1"/>
      <c r="B856" s="1"/>
      <c r="C856" s="1"/>
      <c r="D856" s="1"/>
      <c r="E856" s="1"/>
      <c r="F856" s="3"/>
      <c r="G856" s="8"/>
      <c r="H856" s="8"/>
      <c r="I856" s="8"/>
      <c r="J856" s="47"/>
      <c r="K856" s="8"/>
      <c r="L856" s="8"/>
      <c r="M856" s="8"/>
      <c r="N856" s="8"/>
      <c r="O856" s="8"/>
      <c r="P856" s="8"/>
      <c r="Q856" s="47"/>
      <c r="R856" s="8"/>
      <c r="S856" s="8"/>
    </row>
    <row r="857" spans="1:19" x14ac:dyDescent="0.25">
      <c r="A857" s="1"/>
      <c r="B857" s="1"/>
      <c r="C857" s="1"/>
      <c r="D857" s="1"/>
      <c r="E857" s="1"/>
      <c r="F857" s="3"/>
      <c r="G857" s="1"/>
      <c r="H857" s="1"/>
      <c r="I857" s="1"/>
      <c r="J857" s="3"/>
      <c r="K857" s="1"/>
      <c r="L857" s="1"/>
      <c r="M857" s="1"/>
      <c r="N857" s="1"/>
      <c r="O857" s="1"/>
      <c r="P857" s="1"/>
      <c r="Q857" s="3"/>
      <c r="R857" s="1"/>
      <c r="S857" s="1"/>
    </row>
    <row r="858" spans="1:19" x14ac:dyDescent="0.25">
      <c r="A858" s="1"/>
      <c r="B858" s="1"/>
      <c r="C858" s="1"/>
      <c r="D858" s="1"/>
      <c r="E858" s="1"/>
      <c r="F858" s="3"/>
      <c r="G858" s="8"/>
      <c r="H858" s="8"/>
      <c r="I858" s="8"/>
      <c r="J858" s="47"/>
      <c r="K858" s="8"/>
      <c r="L858" s="8"/>
      <c r="M858" s="8"/>
      <c r="N858" s="8"/>
      <c r="O858" s="8"/>
      <c r="P858" s="8"/>
      <c r="Q858" s="47"/>
      <c r="R858" s="8"/>
      <c r="S858" s="8"/>
    </row>
    <row r="859" spans="1:19" x14ac:dyDescent="0.25">
      <c r="A859" s="1"/>
      <c r="B859" s="1"/>
      <c r="C859" s="1"/>
      <c r="D859" s="1"/>
      <c r="E859" s="1"/>
      <c r="F859" s="3"/>
      <c r="G859" s="8"/>
      <c r="H859" s="8"/>
      <c r="I859" s="8"/>
      <c r="J859" s="47"/>
      <c r="K859" s="8"/>
      <c r="L859" s="8"/>
      <c r="M859" s="8"/>
      <c r="N859" s="8"/>
      <c r="O859" s="8"/>
      <c r="P859" s="8"/>
      <c r="Q859" s="47"/>
      <c r="R859" s="8"/>
      <c r="S859" s="8"/>
    </row>
    <row r="860" spans="1:19" x14ac:dyDescent="0.25">
      <c r="A860" s="1"/>
      <c r="B860" s="1"/>
      <c r="C860" s="1"/>
      <c r="D860" s="1"/>
      <c r="E860" s="1"/>
      <c r="F860" s="3"/>
      <c r="G860" s="8"/>
      <c r="H860" s="8"/>
      <c r="I860" s="8"/>
      <c r="J860" s="47"/>
      <c r="K860" s="8"/>
      <c r="L860" s="8"/>
      <c r="M860" s="8"/>
      <c r="N860" s="8"/>
      <c r="O860" s="8"/>
      <c r="P860" s="8"/>
      <c r="Q860" s="47"/>
      <c r="R860" s="8"/>
      <c r="S860" s="8"/>
    </row>
    <row r="861" spans="1:19" x14ac:dyDescent="0.25">
      <c r="A861" s="1"/>
      <c r="B861" s="1"/>
      <c r="C861" s="1"/>
      <c r="D861" s="1"/>
      <c r="E861" s="1"/>
      <c r="F861" s="3"/>
      <c r="G861" s="8"/>
      <c r="H861" s="8"/>
      <c r="I861" s="8"/>
      <c r="J861" s="47"/>
      <c r="K861" s="8"/>
      <c r="L861" s="8"/>
      <c r="M861" s="8"/>
      <c r="N861" s="8"/>
      <c r="O861" s="8"/>
      <c r="P861" s="8"/>
      <c r="Q861" s="47"/>
      <c r="R861" s="8"/>
      <c r="S861" s="8"/>
    </row>
    <row r="862" spans="1:19" x14ac:dyDescent="0.25">
      <c r="A862" s="1"/>
      <c r="B862" s="1"/>
      <c r="C862" s="1"/>
      <c r="D862" s="1"/>
      <c r="E862" s="1"/>
      <c r="F862" s="3"/>
      <c r="G862" s="8"/>
      <c r="H862" s="8"/>
      <c r="I862" s="8"/>
      <c r="J862" s="47"/>
      <c r="K862" s="8"/>
      <c r="L862" s="8"/>
      <c r="M862" s="8"/>
      <c r="N862" s="8"/>
      <c r="O862" s="8"/>
      <c r="P862" s="8"/>
      <c r="Q862" s="47"/>
      <c r="R862" s="8"/>
      <c r="S862" s="8"/>
    </row>
    <row r="863" spans="1:19" x14ac:dyDescent="0.25">
      <c r="A863" s="1"/>
      <c r="B863" s="1"/>
      <c r="C863" s="1"/>
      <c r="D863" s="1"/>
      <c r="E863" s="1"/>
      <c r="F863" s="3"/>
      <c r="G863" s="1"/>
      <c r="H863" s="1"/>
      <c r="I863" s="1"/>
      <c r="J863" s="3"/>
      <c r="K863" s="1"/>
      <c r="L863" s="1"/>
      <c r="M863" s="1"/>
      <c r="N863" s="1"/>
      <c r="O863" s="1"/>
      <c r="P863" s="1"/>
      <c r="Q863" s="3"/>
      <c r="R863" s="1"/>
      <c r="S863" s="1"/>
    </row>
    <row r="864" spans="1:19" x14ac:dyDescent="0.25">
      <c r="A864" s="1"/>
      <c r="B864" s="1"/>
      <c r="C864" s="1"/>
      <c r="D864" s="1"/>
      <c r="E864" s="1"/>
      <c r="F864" s="3"/>
      <c r="G864" s="8"/>
      <c r="H864" s="8"/>
      <c r="I864" s="8"/>
      <c r="J864" s="47"/>
      <c r="K864" s="8"/>
      <c r="L864" s="8"/>
      <c r="M864" s="8"/>
      <c r="N864" s="8"/>
      <c r="O864" s="8"/>
      <c r="P864" s="8"/>
      <c r="Q864" s="47"/>
      <c r="R864" s="8"/>
      <c r="S864" s="8"/>
    </row>
    <row r="865" spans="1:19" x14ac:dyDescent="0.25">
      <c r="A865" s="1"/>
      <c r="B865" s="1"/>
      <c r="C865" s="1"/>
      <c r="D865" s="1"/>
      <c r="E865" s="1"/>
      <c r="F865" s="3"/>
      <c r="G865" s="8"/>
      <c r="H865" s="8"/>
      <c r="I865" s="8"/>
      <c r="J865" s="47"/>
      <c r="K865" s="8"/>
      <c r="L865" s="8"/>
      <c r="M865" s="8"/>
      <c r="N865" s="8"/>
      <c r="O865" s="8"/>
      <c r="P865" s="8"/>
      <c r="Q865" s="47"/>
      <c r="R865" s="8"/>
      <c r="S865" s="8"/>
    </row>
    <row r="866" spans="1:19" x14ac:dyDescent="0.25">
      <c r="A866" s="1"/>
      <c r="B866" s="1"/>
      <c r="C866" s="1"/>
      <c r="D866" s="1"/>
      <c r="E866" s="1"/>
      <c r="F866" s="3"/>
      <c r="G866" s="8"/>
      <c r="H866" s="8"/>
      <c r="I866" s="8"/>
      <c r="J866" s="47"/>
      <c r="K866" s="8"/>
      <c r="L866" s="8"/>
      <c r="M866" s="8"/>
      <c r="N866" s="8"/>
      <c r="O866" s="8"/>
      <c r="P866" s="8"/>
      <c r="Q866" s="47"/>
      <c r="R866" s="8"/>
      <c r="S866" s="8"/>
    </row>
    <row r="867" spans="1:19" x14ac:dyDescent="0.25">
      <c r="A867" s="1"/>
      <c r="B867" s="1"/>
      <c r="C867" s="1"/>
      <c r="D867" s="1"/>
      <c r="E867" s="1"/>
      <c r="F867" s="3"/>
      <c r="G867" s="8"/>
      <c r="H867" s="8"/>
      <c r="I867" s="8"/>
      <c r="J867" s="47"/>
      <c r="K867" s="8"/>
      <c r="L867" s="8"/>
      <c r="M867" s="8"/>
      <c r="N867" s="8"/>
      <c r="O867" s="8"/>
      <c r="P867" s="8"/>
      <c r="Q867" s="47"/>
      <c r="R867" s="8"/>
      <c r="S867" s="8"/>
    </row>
    <row r="868" spans="1:19" x14ac:dyDescent="0.25">
      <c r="A868" s="1"/>
      <c r="B868" s="1"/>
      <c r="C868" s="1"/>
      <c r="D868" s="1"/>
      <c r="E868" s="1"/>
      <c r="F868" s="3"/>
      <c r="G868" s="8"/>
      <c r="H868" s="8"/>
      <c r="I868" s="8"/>
      <c r="J868" s="47"/>
      <c r="K868" s="8"/>
      <c r="L868" s="8"/>
      <c r="M868" s="8"/>
      <c r="N868" s="8"/>
      <c r="O868" s="8"/>
      <c r="P868" s="8"/>
      <c r="Q868" s="47"/>
      <c r="R868" s="8"/>
      <c r="S868" s="8"/>
    </row>
    <row r="869" spans="1:19" x14ac:dyDescent="0.25">
      <c r="A869" s="1"/>
      <c r="B869" s="1"/>
      <c r="C869" s="1"/>
      <c r="D869" s="1"/>
      <c r="E869" s="1"/>
      <c r="F869" s="3"/>
      <c r="G869" s="1"/>
      <c r="H869" s="1"/>
      <c r="I869" s="1"/>
      <c r="J869" s="3"/>
      <c r="K869" s="1"/>
      <c r="L869" s="1"/>
      <c r="M869" s="1"/>
      <c r="N869" s="1"/>
      <c r="O869" s="1"/>
      <c r="P869" s="1"/>
      <c r="Q869" s="3"/>
      <c r="R869" s="1"/>
      <c r="S869" s="1"/>
    </row>
    <row r="870" spans="1:19" x14ac:dyDescent="0.25">
      <c r="A870" s="1"/>
      <c r="B870" s="1"/>
      <c r="C870" s="1"/>
      <c r="D870" s="1"/>
      <c r="E870" s="1"/>
      <c r="F870" s="3"/>
      <c r="G870" s="8"/>
      <c r="H870" s="8"/>
      <c r="I870" s="8"/>
      <c r="J870" s="47"/>
      <c r="K870" s="8"/>
      <c r="L870" s="8"/>
      <c r="M870" s="8"/>
      <c r="N870" s="8"/>
      <c r="O870" s="8"/>
      <c r="P870" s="8"/>
      <c r="Q870" s="47"/>
      <c r="R870" s="8"/>
      <c r="S870" s="8"/>
    </row>
    <row r="871" spans="1:19" x14ac:dyDescent="0.25">
      <c r="A871" s="1"/>
      <c r="B871" s="1"/>
      <c r="C871" s="1"/>
      <c r="D871" s="1"/>
      <c r="E871" s="1"/>
      <c r="F871" s="3"/>
      <c r="G871" s="8"/>
      <c r="H871" s="8"/>
      <c r="I871" s="8"/>
      <c r="J871" s="47"/>
      <c r="K871" s="8"/>
      <c r="L871" s="8"/>
      <c r="M871" s="8"/>
      <c r="N871" s="8"/>
      <c r="O871" s="8"/>
      <c r="P871" s="8"/>
      <c r="Q871" s="47"/>
      <c r="R871" s="8"/>
      <c r="S871" s="8"/>
    </row>
    <row r="872" spans="1:19" x14ac:dyDescent="0.25">
      <c r="A872" s="1"/>
      <c r="B872" s="1"/>
      <c r="C872" s="1"/>
      <c r="D872" s="1"/>
      <c r="E872" s="1"/>
      <c r="F872" s="3"/>
      <c r="G872" s="8"/>
      <c r="H872" s="8"/>
      <c r="I872" s="8"/>
      <c r="J872" s="47"/>
      <c r="K872" s="8"/>
      <c r="L872" s="8"/>
      <c r="M872" s="8"/>
      <c r="N872" s="8"/>
      <c r="O872" s="8"/>
      <c r="P872" s="8"/>
      <c r="Q872" s="47"/>
      <c r="R872" s="8"/>
      <c r="S872" s="8"/>
    </row>
    <row r="873" spans="1:19" x14ac:dyDescent="0.25">
      <c r="A873" s="1"/>
      <c r="B873" s="1"/>
      <c r="C873" s="1"/>
      <c r="D873" s="1"/>
      <c r="E873" s="1"/>
      <c r="F873" s="3"/>
      <c r="G873" s="8"/>
      <c r="H873" s="8"/>
      <c r="I873" s="8"/>
      <c r="J873" s="47"/>
      <c r="K873" s="8"/>
      <c r="L873" s="8"/>
      <c r="M873" s="8"/>
      <c r="N873" s="8"/>
      <c r="O873" s="8"/>
      <c r="P873" s="8"/>
      <c r="Q873" s="47"/>
      <c r="R873" s="8"/>
      <c r="S873" s="8"/>
    </row>
    <row r="874" spans="1:19" x14ac:dyDescent="0.25">
      <c r="A874" s="1"/>
      <c r="B874" s="1"/>
      <c r="C874" s="1"/>
      <c r="D874" s="1"/>
      <c r="E874" s="1"/>
      <c r="F874" s="3"/>
      <c r="G874" s="8"/>
      <c r="H874" s="8"/>
      <c r="I874" s="8"/>
      <c r="J874" s="47"/>
      <c r="K874" s="8"/>
      <c r="L874" s="8"/>
      <c r="M874" s="8"/>
      <c r="N874" s="8"/>
      <c r="O874" s="8"/>
      <c r="P874" s="8"/>
      <c r="Q874" s="47"/>
      <c r="R874" s="8"/>
      <c r="S874" s="8"/>
    </row>
    <row r="875" spans="1:19" x14ac:dyDescent="0.25">
      <c r="A875" s="1"/>
      <c r="B875" s="1"/>
      <c r="C875" s="1"/>
      <c r="D875" s="1"/>
      <c r="E875" s="1"/>
      <c r="F875" s="3"/>
      <c r="G875" s="1"/>
      <c r="H875" s="1"/>
      <c r="I875" s="1"/>
      <c r="J875" s="3"/>
      <c r="K875" s="1"/>
      <c r="L875" s="1"/>
      <c r="M875" s="1"/>
      <c r="N875" s="1"/>
      <c r="O875" s="1"/>
      <c r="P875" s="1"/>
      <c r="Q875" s="3"/>
      <c r="R875" s="1"/>
      <c r="S875" s="1"/>
    </row>
    <row r="876" spans="1:19" x14ac:dyDescent="0.25">
      <c r="A876" s="1"/>
      <c r="B876" s="1"/>
      <c r="C876" s="1"/>
      <c r="D876" s="1"/>
      <c r="E876" s="1"/>
      <c r="F876" s="3"/>
      <c r="G876" s="8"/>
      <c r="H876" s="8"/>
      <c r="I876" s="8"/>
      <c r="J876" s="47"/>
      <c r="K876" s="8"/>
      <c r="L876" s="8"/>
      <c r="M876" s="8"/>
      <c r="N876" s="8"/>
      <c r="O876" s="8"/>
      <c r="P876" s="8"/>
      <c r="Q876" s="47"/>
      <c r="R876" s="8"/>
      <c r="S876" s="8"/>
    </row>
    <row r="877" spans="1:19" x14ac:dyDescent="0.25">
      <c r="A877" s="1"/>
      <c r="B877" s="1"/>
      <c r="C877" s="1"/>
      <c r="D877" s="1"/>
      <c r="E877" s="1"/>
      <c r="F877" s="3"/>
      <c r="G877" s="8"/>
      <c r="H877" s="8"/>
      <c r="I877" s="8"/>
      <c r="J877" s="47"/>
      <c r="K877" s="8"/>
      <c r="L877" s="8"/>
      <c r="M877" s="8"/>
      <c r="N877" s="8"/>
      <c r="O877" s="8"/>
      <c r="P877" s="8"/>
      <c r="Q877" s="47"/>
      <c r="R877" s="8"/>
      <c r="S877" s="8"/>
    </row>
    <row r="878" spans="1:19" x14ac:dyDescent="0.25">
      <c r="A878" s="1"/>
      <c r="B878" s="1"/>
      <c r="C878" s="1"/>
      <c r="D878" s="1"/>
      <c r="E878" s="1"/>
      <c r="F878" s="3"/>
      <c r="G878" s="8"/>
      <c r="H878" s="8"/>
      <c r="I878" s="8"/>
      <c r="J878" s="47"/>
      <c r="K878" s="8"/>
      <c r="L878" s="8"/>
      <c r="M878" s="8"/>
      <c r="N878" s="8"/>
      <c r="O878" s="8"/>
      <c r="P878" s="8"/>
      <c r="Q878" s="47"/>
      <c r="R878" s="8"/>
      <c r="S878" s="8"/>
    </row>
    <row r="879" spans="1:19" x14ac:dyDescent="0.25">
      <c r="A879" s="1"/>
      <c r="B879" s="1"/>
      <c r="C879" s="1"/>
      <c r="D879" s="1"/>
      <c r="E879" s="1"/>
      <c r="F879" s="3"/>
      <c r="G879" s="8"/>
      <c r="H879" s="8"/>
      <c r="I879" s="8"/>
      <c r="J879" s="47"/>
      <c r="K879" s="8"/>
      <c r="L879" s="8"/>
      <c r="M879" s="8"/>
      <c r="N879" s="8"/>
      <c r="O879" s="8"/>
      <c r="P879" s="8"/>
      <c r="Q879" s="47"/>
      <c r="R879" s="8"/>
      <c r="S879" s="8"/>
    </row>
    <row r="880" spans="1:19" x14ac:dyDescent="0.25">
      <c r="A880" s="1"/>
      <c r="B880" s="1"/>
      <c r="C880" s="1"/>
      <c r="D880" s="1"/>
      <c r="E880" s="1"/>
      <c r="F880" s="3"/>
      <c r="G880" s="8"/>
      <c r="H880" s="8"/>
      <c r="I880" s="8"/>
      <c r="J880" s="47"/>
      <c r="K880" s="8"/>
      <c r="L880" s="8"/>
      <c r="M880" s="8"/>
      <c r="N880" s="8"/>
      <c r="O880" s="8"/>
      <c r="P880" s="8"/>
      <c r="Q880" s="47"/>
      <c r="R880" s="8"/>
      <c r="S880" s="8"/>
    </row>
    <row r="881" spans="1:19" x14ac:dyDescent="0.25">
      <c r="A881" s="1"/>
      <c r="B881" s="1"/>
      <c r="C881" s="1"/>
      <c r="D881" s="1"/>
      <c r="E881" s="1"/>
      <c r="F881" s="3"/>
      <c r="G881" s="1"/>
      <c r="H881" s="1"/>
      <c r="I881" s="1"/>
      <c r="J881" s="3"/>
      <c r="K881" s="1"/>
      <c r="L881" s="1"/>
      <c r="M881" s="1"/>
      <c r="N881" s="1"/>
      <c r="O881" s="1"/>
      <c r="P881" s="1"/>
      <c r="Q881" s="3"/>
      <c r="R881" s="1"/>
      <c r="S881" s="1"/>
    </row>
    <row r="882" spans="1:19" x14ac:dyDescent="0.25">
      <c r="A882" s="1"/>
      <c r="B882" s="1"/>
      <c r="C882" s="1"/>
      <c r="D882" s="1"/>
      <c r="E882" s="1"/>
      <c r="F882" s="3"/>
      <c r="G882" s="8"/>
      <c r="H882" s="8"/>
      <c r="I882" s="8"/>
      <c r="J882" s="47"/>
      <c r="K882" s="8"/>
      <c r="L882" s="8"/>
      <c r="M882" s="8"/>
      <c r="N882" s="8"/>
      <c r="O882" s="8"/>
      <c r="P882" s="8"/>
      <c r="Q882" s="47"/>
      <c r="R882" s="8"/>
      <c r="S882" s="8"/>
    </row>
    <row r="883" spans="1:19" x14ac:dyDescent="0.25">
      <c r="A883" s="1"/>
      <c r="B883" s="1"/>
      <c r="C883" s="1"/>
      <c r="D883" s="1"/>
      <c r="E883" s="1"/>
      <c r="F883" s="3"/>
      <c r="G883" s="8"/>
      <c r="H883" s="8"/>
      <c r="I883" s="8"/>
      <c r="J883" s="47"/>
      <c r="K883" s="8"/>
      <c r="L883" s="8"/>
      <c r="M883" s="8"/>
      <c r="N883" s="8"/>
      <c r="O883" s="8"/>
      <c r="P883" s="8"/>
      <c r="Q883" s="47"/>
      <c r="R883" s="8"/>
      <c r="S883" s="8"/>
    </row>
    <row r="884" spans="1:19" x14ac:dyDescent="0.25">
      <c r="A884" s="1"/>
      <c r="B884" s="1"/>
      <c r="C884" s="1"/>
      <c r="D884" s="1"/>
      <c r="E884" s="1"/>
      <c r="F884" s="3"/>
      <c r="G884" s="8"/>
      <c r="H884" s="8"/>
      <c r="I884" s="8"/>
      <c r="J884" s="47"/>
      <c r="K884" s="8"/>
      <c r="L884" s="8"/>
      <c r="M884" s="8"/>
      <c r="N884" s="8"/>
      <c r="O884" s="8"/>
      <c r="P884" s="8"/>
      <c r="Q884" s="47"/>
      <c r="R884" s="8"/>
      <c r="S884" s="8"/>
    </row>
    <row r="885" spans="1:19" x14ac:dyDescent="0.25">
      <c r="A885" s="1"/>
      <c r="B885" s="1"/>
      <c r="C885" s="1"/>
      <c r="D885" s="1"/>
      <c r="E885" s="1"/>
      <c r="F885" s="3"/>
      <c r="G885" s="8"/>
      <c r="H885" s="8"/>
      <c r="I885" s="8"/>
      <c r="J885" s="47"/>
      <c r="K885" s="8"/>
      <c r="L885" s="8"/>
      <c r="M885" s="8"/>
      <c r="N885" s="8"/>
      <c r="O885" s="8"/>
      <c r="P885" s="8"/>
      <c r="Q885" s="47"/>
      <c r="R885" s="8"/>
      <c r="S885" s="8"/>
    </row>
    <row r="886" spans="1:19" x14ac:dyDescent="0.25">
      <c r="A886" s="1"/>
      <c r="B886" s="1"/>
      <c r="C886" s="1"/>
      <c r="D886" s="1"/>
      <c r="E886" s="1"/>
      <c r="F886" s="3"/>
      <c r="G886" s="8"/>
      <c r="H886" s="8"/>
      <c r="I886" s="8"/>
      <c r="J886" s="47"/>
      <c r="K886" s="8"/>
      <c r="L886" s="8"/>
      <c r="M886" s="8"/>
      <c r="N886" s="8"/>
      <c r="O886" s="8"/>
      <c r="P886" s="8"/>
      <c r="Q886" s="47"/>
      <c r="R886" s="8"/>
      <c r="S886" s="8"/>
    </row>
    <row r="887" spans="1:19" x14ac:dyDescent="0.25">
      <c r="A887" s="1"/>
      <c r="B887" s="1"/>
      <c r="C887" s="1"/>
      <c r="D887" s="1"/>
      <c r="E887" s="1"/>
      <c r="F887" s="3"/>
      <c r="G887" s="1"/>
      <c r="H887" s="1"/>
      <c r="I887" s="1"/>
      <c r="J887" s="3"/>
      <c r="K887" s="1"/>
      <c r="L887" s="1"/>
      <c r="M887" s="1"/>
      <c r="N887" s="1"/>
      <c r="O887" s="1"/>
      <c r="P887" s="1"/>
      <c r="Q887" s="3"/>
      <c r="R887" s="1"/>
      <c r="S887" s="1"/>
    </row>
    <row r="888" spans="1:19" x14ac:dyDescent="0.25">
      <c r="A888" s="1"/>
      <c r="B888" s="1"/>
      <c r="C888" s="1"/>
      <c r="D888" s="1"/>
      <c r="E888" s="1"/>
      <c r="F888" s="3"/>
      <c r="G888" s="8"/>
      <c r="H888" s="8"/>
      <c r="I888" s="8"/>
      <c r="J888" s="47"/>
      <c r="K888" s="8"/>
      <c r="L888" s="8"/>
      <c r="M888" s="8"/>
      <c r="N888" s="8"/>
      <c r="O888" s="8"/>
      <c r="P888" s="8"/>
      <c r="Q888" s="47"/>
      <c r="R888" s="8"/>
      <c r="S888" s="8"/>
    </row>
    <row r="889" spans="1:19" x14ac:dyDescent="0.25">
      <c r="A889" s="1"/>
      <c r="B889" s="1"/>
      <c r="C889" s="1"/>
      <c r="D889" s="1"/>
      <c r="E889" s="1"/>
      <c r="F889" s="3"/>
      <c r="G889" s="8"/>
      <c r="H889" s="8"/>
      <c r="I889" s="8"/>
      <c r="J889" s="47"/>
      <c r="K889" s="8"/>
      <c r="L889" s="8"/>
      <c r="M889" s="8"/>
      <c r="N889" s="8"/>
      <c r="O889" s="8"/>
      <c r="P889" s="8"/>
      <c r="Q889" s="47"/>
      <c r="R889" s="8"/>
      <c r="S889" s="8"/>
    </row>
    <row r="890" spans="1:19" x14ac:dyDescent="0.25">
      <c r="A890" s="1"/>
      <c r="B890" s="1"/>
      <c r="C890" s="1"/>
      <c r="D890" s="1"/>
      <c r="E890" s="1"/>
      <c r="F890" s="3"/>
      <c r="G890" s="8"/>
      <c r="H890" s="8"/>
      <c r="I890" s="8"/>
      <c r="J890" s="47"/>
      <c r="K890" s="8"/>
      <c r="L890" s="8"/>
      <c r="M890" s="8"/>
      <c r="N890" s="8"/>
      <c r="O890" s="8"/>
      <c r="P890" s="8"/>
      <c r="Q890" s="47"/>
      <c r="R890" s="8"/>
      <c r="S890" s="8"/>
    </row>
    <row r="891" spans="1:19" x14ac:dyDescent="0.25">
      <c r="A891" s="1"/>
      <c r="B891" s="1"/>
      <c r="C891" s="1"/>
      <c r="D891" s="1"/>
      <c r="E891" s="1"/>
      <c r="F891" s="3"/>
      <c r="G891" s="8"/>
      <c r="H891" s="8"/>
      <c r="I891" s="8"/>
      <c r="J891" s="47"/>
      <c r="K891" s="8"/>
      <c r="L891" s="8"/>
      <c r="M891" s="8"/>
      <c r="N891" s="8"/>
      <c r="O891" s="8"/>
      <c r="P891" s="8"/>
      <c r="Q891" s="47"/>
      <c r="R891" s="8"/>
      <c r="S891" s="8"/>
    </row>
    <row r="892" spans="1:19" x14ac:dyDescent="0.25">
      <c r="A892" s="1"/>
      <c r="B892" s="1"/>
      <c r="C892" s="1"/>
      <c r="D892" s="1"/>
      <c r="E892" s="1"/>
      <c r="F892" s="3"/>
      <c r="G892" s="8"/>
      <c r="H892" s="8"/>
      <c r="I892" s="8"/>
      <c r="J892" s="47"/>
      <c r="K892" s="8"/>
      <c r="L892" s="8"/>
      <c r="M892" s="8"/>
      <c r="N892" s="8"/>
      <c r="O892" s="8"/>
      <c r="P892" s="8"/>
      <c r="Q892" s="47"/>
      <c r="R892" s="8"/>
      <c r="S892" s="8"/>
    </row>
    <row r="893" spans="1:19" x14ac:dyDescent="0.25">
      <c r="A893" s="1"/>
      <c r="B893" s="1"/>
      <c r="C893" s="1"/>
      <c r="D893" s="1"/>
      <c r="E893" s="1"/>
      <c r="F893" s="3"/>
      <c r="G893" s="1"/>
      <c r="H893" s="1"/>
      <c r="I893" s="1"/>
      <c r="J893" s="3"/>
      <c r="K893" s="1"/>
      <c r="L893" s="1"/>
      <c r="M893" s="1"/>
      <c r="N893" s="1"/>
      <c r="O893" s="1"/>
      <c r="P893" s="1"/>
      <c r="Q893" s="3"/>
      <c r="R893" s="1"/>
      <c r="S893" s="1"/>
    </row>
    <row r="894" spans="1:19" x14ac:dyDescent="0.25">
      <c r="A894" s="1"/>
      <c r="B894" s="1"/>
      <c r="C894" s="1"/>
      <c r="D894" s="1"/>
      <c r="E894" s="1"/>
      <c r="F894" s="3"/>
      <c r="G894" s="8"/>
      <c r="H894" s="8"/>
      <c r="I894" s="8"/>
      <c r="J894" s="47"/>
      <c r="K894" s="8"/>
      <c r="L894" s="8"/>
      <c r="M894" s="8"/>
      <c r="N894" s="8"/>
      <c r="O894" s="8"/>
      <c r="P894" s="8"/>
      <c r="Q894" s="47"/>
      <c r="R894" s="8"/>
      <c r="S894" s="8"/>
    </row>
    <row r="895" spans="1:19" x14ac:dyDescent="0.25">
      <c r="A895" s="1"/>
      <c r="B895" s="1"/>
      <c r="C895" s="1"/>
      <c r="D895" s="1"/>
      <c r="E895" s="1"/>
      <c r="F895" s="3"/>
      <c r="G895" s="8"/>
      <c r="H895" s="8"/>
      <c r="I895" s="8"/>
      <c r="J895" s="47"/>
      <c r="K895" s="8"/>
      <c r="L895" s="8"/>
      <c r="M895" s="8"/>
      <c r="N895" s="8"/>
      <c r="O895" s="8"/>
      <c r="P895" s="8"/>
      <c r="Q895" s="47"/>
      <c r="R895" s="8"/>
      <c r="S895" s="8"/>
    </row>
    <row r="896" spans="1:19" x14ac:dyDescent="0.25">
      <c r="A896" s="1"/>
      <c r="B896" s="1"/>
      <c r="C896" s="1"/>
      <c r="D896" s="1"/>
      <c r="E896" s="1"/>
      <c r="F896" s="3"/>
      <c r="G896" s="8"/>
      <c r="H896" s="8"/>
      <c r="I896" s="8"/>
      <c r="J896" s="47"/>
      <c r="K896" s="8"/>
      <c r="L896" s="8"/>
      <c r="M896" s="8"/>
      <c r="N896" s="8"/>
      <c r="O896" s="8"/>
      <c r="P896" s="8"/>
      <c r="Q896" s="47"/>
      <c r="R896" s="8"/>
      <c r="S896" s="8"/>
    </row>
    <row r="897" spans="1:19" x14ac:dyDescent="0.25">
      <c r="A897" s="1"/>
      <c r="B897" s="1"/>
      <c r="C897" s="1"/>
      <c r="D897" s="1"/>
      <c r="E897" s="1"/>
      <c r="F897" s="3"/>
      <c r="G897" s="8"/>
      <c r="H897" s="8"/>
      <c r="I897" s="8"/>
      <c r="J897" s="47"/>
      <c r="K897" s="8"/>
      <c r="L897" s="8"/>
      <c r="M897" s="8"/>
      <c r="N897" s="8"/>
      <c r="O897" s="8"/>
      <c r="P897" s="8"/>
      <c r="Q897" s="47"/>
      <c r="R897" s="8"/>
      <c r="S897" s="8"/>
    </row>
    <row r="898" spans="1:19" x14ac:dyDescent="0.25">
      <c r="A898" s="1"/>
      <c r="B898" s="1"/>
      <c r="C898" s="1"/>
      <c r="D898" s="1"/>
      <c r="E898" s="1"/>
      <c r="F898" s="3"/>
      <c r="G898" s="8"/>
      <c r="H898" s="8"/>
      <c r="I898" s="8"/>
      <c r="J898" s="47"/>
      <c r="K898" s="8"/>
      <c r="L898" s="8"/>
      <c r="M898" s="8"/>
      <c r="N898" s="8"/>
      <c r="O898" s="8"/>
      <c r="P898" s="8"/>
      <c r="Q898" s="47"/>
      <c r="R898" s="8"/>
      <c r="S898" s="8"/>
    </row>
    <row r="899" spans="1:19" x14ac:dyDescent="0.25">
      <c r="A899" s="1"/>
      <c r="B899" s="1"/>
      <c r="C899" s="1"/>
      <c r="D899" s="1"/>
      <c r="E899" s="1"/>
      <c r="F899" s="3"/>
      <c r="G899" s="1"/>
      <c r="H899" s="1"/>
      <c r="I899" s="1"/>
      <c r="J899" s="3"/>
      <c r="K899" s="1"/>
      <c r="L899" s="1"/>
      <c r="M899" s="1"/>
      <c r="N899" s="1"/>
      <c r="O899" s="1"/>
      <c r="P899" s="1"/>
      <c r="Q899" s="3"/>
      <c r="R899" s="1"/>
      <c r="S899" s="1"/>
    </row>
    <row r="900" spans="1:19" x14ac:dyDescent="0.25">
      <c r="A900" s="1"/>
      <c r="B900" s="1"/>
      <c r="C900" s="1"/>
      <c r="D900" s="1"/>
      <c r="E900" s="1"/>
      <c r="F900" s="3"/>
      <c r="G900" s="8"/>
      <c r="H900" s="8"/>
      <c r="I900" s="8"/>
      <c r="J900" s="47"/>
      <c r="K900" s="8"/>
      <c r="L900" s="8"/>
      <c r="M900" s="8"/>
      <c r="N900" s="8"/>
      <c r="O900" s="8"/>
      <c r="P900" s="8"/>
      <c r="Q900" s="47"/>
      <c r="R900" s="8"/>
      <c r="S900" s="8"/>
    </row>
    <row r="901" spans="1:19" x14ac:dyDescent="0.25">
      <c r="A901" s="1"/>
      <c r="B901" s="1"/>
      <c r="C901" s="1"/>
      <c r="D901" s="1"/>
      <c r="E901" s="1"/>
      <c r="F901" s="3"/>
      <c r="G901" s="8"/>
      <c r="H901" s="8"/>
      <c r="I901" s="8"/>
      <c r="J901" s="47"/>
      <c r="K901" s="8"/>
      <c r="L901" s="8"/>
      <c r="M901" s="8"/>
      <c r="N901" s="8"/>
      <c r="O901" s="8"/>
      <c r="P901" s="8"/>
      <c r="Q901" s="47"/>
      <c r="R901" s="8"/>
      <c r="S901" s="8"/>
    </row>
    <row r="902" spans="1:19" x14ac:dyDescent="0.25">
      <c r="A902" s="1"/>
      <c r="B902" s="1"/>
      <c r="C902" s="1"/>
      <c r="D902" s="1"/>
      <c r="E902" s="1"/>
      <c r="F902" s="3"/>
      <c r="G902" s="8"/>
      <c r="H902" s="8"/>
      <c r="I902" s="8"/>
      <c r="J902" s="47"/>
      <c r="K902" s="8"/>
      <c r="L902" s="8"/>
      <c r="M902" s="8"/>
      <c r="N902" s="8"/>
      <c r="O902" s="8"/>
      <c r="P902" s="8"/>
      <c r="Q902" s="47"/>
      <c r="R902" s="8"/>
      <c r="S902" s="8"/>
    </row>
    <row r="903" spans="1:19" x14ac:dyDescent="0.25">
      <c r="A903" s="1"/>
      <c r="B903" s="1"/>
      <c r="C903" s="1"/>
      <c r="D903" s="1"/>
      <c r="E903" s="1"/>
      <c r="F903" s="3"/>
      <c r="G903" s="8"/>
      <c r="H903" s="8"/>
      <c r="I903" s="8"/>
      <c r="J903" s="47"/>
      <c r="K903" s="8"/>
      <c r="L903" s="8"/>
      <c r="M903" s="8"/>
      <c r="N903" s="8"/>
      <c r="O903" s="8"/>
      <c r="P903" s="8"/>
      <c r="Q903" s="47"/>
      <c r="R903" s="8"/>
      <c r="S903" s="8"/>
    </row>
    <row r="904" spans="1:19" x14ac:dyDescent="0.25">
      <c r="A904" s="1"/>
      <c r="B904" s="1"/>
      <c r="C904" s="1"/>
      <c r="D904" s="1"/>
      <c r="E904" s="1"/>
      <c r="F904" s="3"/>
      <c r="G904" s="8"/>
      <c r="H904" s="8"/>
      <c r="I904" s="8"/>
      <c r="J904" s="47"/>
      <c r="K904" s="8"/>
      <c r="L904" s="8"/>
      <c r="M904" s="8"/>
      <c r="N904" s="8"/>
      <c r="O904" s="8"/>
      <c r="P904" s="8"/>
      <c r="Q904" s="47"/>
      <c r="R904" s="8"/>
      <c r="S904" s="8"/>
    </row>
    <row r="905" spans="1:19" x14ac:dyDescent="0.25">
      <c r="A905" s="1"/>
      <c r="B905" s="1"/>
      <c r="C905" s="1"/>
      <c r="D905" s="1"/>
      <c r="E905" s="1"/>
      <c r="F905" s="3"/>
      <c r="G905" s="1"/>
      <c r="H905" s="1"/>
      <c r="I905" s="1"/>
      <c r="J905" s="3"/>
      <c r="K905" s="1"/>
      <c r="L905" s="1"/>
      <c r="M905" s="1"/>
      <c r="N905" s="1"/>
      <c r="O905" s="1"/>
      <c r="P905" s="1"/>
      <c r="Q905" s="3"/>
      <c r="R905" s="1"/>
      <c r="S905" s="1"/>
    </row>
    <row r="906" spans="1:19" x14ac:dyDescent="0.25">
      <c r="A906" s="1"/>
      <c r="B906" s="1"/>
      <c r="C906" s="1"/>
      <c r="D906" s="1"/>
      <c r="E906" s="1"/>
      <c r="F906" s="3"/>
      <c r="G906" s="8"/>
      <c r="H906" s="8"/>
      <c r="I906" s="8"/>
      <c r="J906" s="47"/>
      <c r="K906" s="8"/>
      <c r="L906" s="8"/>
      <c r="M906" s="8"/>
      <c r="N906" s="8"/>
      <c r="O906" s="8"/>
      <c r="P906" s="8"/>
      <c r="Q906" s="47"/>
      <c r="R906" s="8"/>
      <c r="S906" s="8"/>
    </row>
    <row r="907" spans="1:19" x14ac:dyDescent="0.25">
      <c r="A907" s="1"/>
      <c r="B907" s="1"/>
      <c r="C907" s="1"/>
      <c r="D907" s="1"/>
      <c r="E907" s="1"/>
      <c r="F907" s="3"/>
      <c r="G907" s="8"/>
      <c r="H907" s="8"/>
      <c r="I907" s="8"/>
      <c r="J907" s="47"/>
      <c r="K907" s="8"/>
      <c r="L907" s="8"/>
      <c r="M907" s="8"/>
      <c r="N907" s="8"/>
      <c r="O907" s="8"/>
      <c r="P907" s="8"/>
      <c r="Q907" s="47"/>
      <c r="R907" s="8"/>
      <c r="S907" s="8"/>
    </row>
    <row r="908" spans="1:19" x14ac:dyDescent="0.25">
      <c r="A908" s="1"/>
      <c r="B908" s="1"/>
      <c r="C908" s="1"/>
      <c r="D908" s="1"/>
      <c r="E908" s="1"/>
      <c r="F908" s="3"/>
      <c r="G908" s="8"/>
      <c r="H908" s="8"/>
      <c r="I908" s="8"/>
      <c r="J908" s="47"/>
      <c r="K908" s="8"/>
      <c r="L908" s="8"/>
      <c r="M908" s="8"/>
      <c r="N908" s="8"/>
      <c r="O908" s="8"/>
      <c r="P908" s="8"/>
      <c r="Q908" s="47"/>
      <c r="R908" s="8"/>
      <c r="S908" s="8"/>
    </row>
    <row r="909" spans="1:19" x14ac:dyDescent="0.25">
      <c r="A909" s="1"/>
      <c r="B909" s="1"/>
      <c r="C909" s="1"/>
      <c r="D909" s="1"/>
      <c r="E909" s="1"/>
      <c r="F909" s="3"/>
      <c r="G909" s="8"/>
      <c r="H909" s="8"/>
      <c r="I909" s="8"/>
      <c r="J909" s="47"/>
      <c r="K909" s="8"/>
      <c r="L909" s="8"/>
      <c r="M909" s="8"/>
      <c r="N909" s="8"/>
      <c r="O909" s="8"/>
      <c r="P909" s="8"/>
      <c r="Q909" s="47"/>
      <c r="R909" s="8"/>
      <c r="S909" s="8"/>
    </row>
    <row r="910" spans="1:19" x14ac:dyDescent="0.25">
      <c r="A910" s="1"/>
      <c r="B910" s="1"/>
      <c r="C910" s="1"/>
      <c r="D910" s="1"/>
      <c r="E910" s="1"/>
      <c r="F910" s="3"/>
      <c r="G910" s="8"/>
      <c r="H910" s="8"/>
      <c r="I910" s="8"/>
      <c r="J910" s="47"/>
      <c r="K910" s="8"/>
      <c r="L910" s="8"/>
      <c r="M910" s="8"/>
      <c r="N910" s="8"/>
      <c r="O910" s="8"/>
      <c r="P910" s="8"/>
      <c r="Q910" s="47"/>
      <c r="R910" s="8"/>
      <c r="S910" s="8"/>
    </row>
    <row r="911" spans="1:19" x14ac:dyDescent="0.25">
      <c r="A911" s="1"/>
      <c r="B911" s="1"/>
      <c r="C911" s="1"/>
      <c r="D911" s="1"/>
      <c r="E911" s="1"/>
      <c r="F911" s="3"/>
      <c r="G911" s="1"/>
      <c r="H911" s="1"/>
      <c r="I911" s="1"/>
      <c r="J911" s="3"/>
      <c r="K911" s="1"/>
      <c r="L911" s="1"/>
      <c r="M911" s="1"/>
      <c r="N911" s="1"/>
      <c r="O911" s="1"/>
      <c r="P911" s="1"/>
      <c r="Q911" s="3"/>
      <c r="R911" s="1"/>
      <c r="S911" s="1"/>
    </row>
    <row r="912" spans="1:19" x14ac:dyDescent="0.25">
      <c r="A912" s="1"/>
      <c r="B912" s="1"/>
      <c r="C912" s="1"/>
      <c r="D912" s="1"/>
      <c r="E912" s="1"/>
      <c r="F912" s="3"/>
      <c r="G912" s="8"/>
      <c r="H912" s="8"/>
      <c r="I912" s="8"/>
      <c r="J912" s="47"/>
      <c r="K912" s="8"/>
      <c r="L912" s="8"/>
      <c r="M912" s="8"/>
      <c r="N912" s="8"/>
      <c r="O912" s="8"/>
      <c r="P912" s="8"/>
      <c r="Q912" s="47"/>
      <c r="R912" s="8"/>
      <c r="S912" s="8"/>
    </row>
    <row r="913" spans="1:19" x14ac:dyDescent="0.25">
      <c r="A913" s="1"/>
      <c r="B913" s="1"/>
      <c r="C913" s="1"/>
      <c r="D913" s="1"/>
      <c r="E913" s="1"/>
      <c r="F913" s="3"/>
      <c r="G913" s="8"/>
      <c r="H913" s="8"/>
      <c r="I913" s="8"/>
      <c r="J913" s="47"/>
      <c r="K913" s="8"/>
      <c r="L913" s="8"/>
      <c r="M913" s="8"/>
      <c r="N913" s="8"/>
      <c r="O913" s="8"/>
      <c r="P913" s="8"/>
      <c r="Q913" s="47"/>
      <c r="R913" s="8"/>
      <c r="S913" s="8"/>
    </row>
    <row r="914" spans="1:19" x14ac:dyDescent="0.25">
      <c r="A914" s="1"/>
      <c r="B914" s="1"/>
      <c r="C914" s="1"/>
      <c r="D914" s="1"/>
      <c r="E914" s="1"/>
      <c r="F914" s="3"/>
      <c r="G914" s="8"/>
      <c r="H914" s="8"/>
      <c r="I914" s="8"/>
      <c r="J914" s="47"/>
      <c r="K914" s="8"/>
      <c r="L914" s="8"/>
      <c r="M914" s="8"/>
      <c r="N914" s="8"/>
      <c r="O914" s="8"/>
      <c r="P914" s="8"/>
      <c r="Q914" s="47"/>
      <c r="R914" s="8"/>
      <c r="S914" s="8"/>
    </row>
    <row r="915" spans="1:19" x14ac:dyDescent="0.25">
      <c r="A915" s="1"/>
      <c r="B915" s="1"/>
      <c r="C915" s="1"/>
      <c r="D915" s="1"/>
      <c r="E915" s="1"/>
      <c r="F915" s="3"/>
      <c r="G915" s="8"/>
      <c r="H915" s="8"/>
      <c r="I915" s="8"/>
      <c r="J915" s="47"/>
      <c r="K915" s="8"/>
      <c r="L915" s="8"/>
      <c r="M915" s="8"/>
      <c r="N915" s="8"/>
      <c r="O915" s="8"/>
      <c r="P915" s="8"/>
      <c r="Q915" s="47"/>
      <c r="R915" s="8"/>
      <c r="S915" s="8"/>
    </row>
    <row r="916" spans="1:19" x14ac:dyDescent="0.25">
      <c r="A916" s="1"/>
      <c r="B916" s="1"/>
      <c r="C916" s="1"/>
      <c r="D916" s="1"/>
      <c r="E916" s="1"/>
      <c r="F916" s="3"/>
      <c r="G916" s="8"/>
      <c r="H916" s="8"/>
      <c r="I916" s="8"/>
      <c r="J916" s="47"/>
      <c r="K916" s="8"/>
      <c r="L916" s="8"/>
      <c r="M916" s="8"/>
      <c r="N916" s="8"/>
      <c r="O916" s="8"/>
      <c r="P916" s="8"/>
      <c r="Q916" s="47"/>
      <c r="R916" s="8"/>
      <c r="S916" s="8"/>
    </row>
    <row r="917" spans="1:19" x14ac:dyDescent="0.25">
      <c r="A917" s="1"/>
      <c r="B917" s="1"/>
      <c r="C917" s="1"/>
      <c r="D917" s="1"/>
      <c r="E917" s="1"/>
      <c r="F917" s="3"/>
      <c r="G917" s="1"/>
      <c r="H917" s="1"/>
      <c r="I917" s="1"/>
      <c r="J917" s="3"/>
      <c r="K917" s="1"/>
      <c r="L917" s="1"/>
      <c r="M917" s="1"/>
      <c r="N917" s="1"/>
      <c r="O917" s="1"/>
      <c r="P917" s="1"/>
      <c r="Q917" s="3"/>
      <c r="R917" s="1"/>
      <c r="S917" s="1"/>
    </row>
    <row r="918" spans="1:19" x14ac:dyDescent="0.25">
      <c r="A918" s="1"/>
      <c r="B918" s="1"/>
      <c r="C918" s="1"/>
      <c r="D918" s="1"/>
      <c r="E918" s="1"/>
      <c r="F918" s="3"/>
      <c r="G918" s="8"/>
      <c r="H918" s="8"/>
      <c r="I918" s="8"/>
      <c r="J918" s="47"/>
      <c r="K918" s="8"/>
      <c r="L918" s="8"/>
      <c r="M918" s="8"/>
      <c r="N918" s="8"/>
      <c r="O918" s="8"/>
      <c r="P918" s="8"/>
      <c r="Q918" s="47"/>
      <c r="R918" s="8"/>
      <c r="S918" s="8"/>
    </row>
    <row r="919" spans="1:19" x14ac:dyDescent="0.25">
      <c r="A919" s="1"/>
      <c r="B919" s="1"/>
      <c r="C919" s="1"/>
      <c r="D919" s="1"/>
      <c r="E919" s="1"/>
      <c r="F919" s="3"/>
      <c r="G919" s="8"/>
      <c r="H919" s="8"/>
      <c r="I919" s="8"/>
      <c r="J919" s="47"/>
      <c r="K919" s="8"/>
      <c r="L919" s="8"/>
      <c r="M919" s="8"/>
      <c r="N919" s="8"/>
      <c r="O919" s="8"/>
      <c r="P919" s="8"/>
      <c r="Q919" s="47"/>
      <c r="R919" s="8"/>
      <c r="S919" s="8"/>
    </row>
    <row r="920" spans="1:19" x14ac:dyDescent="0.25">
      <c r="A920" s="1"/>
      <c r="B920" s="1"/>
      <c r="C920" s="1"/>
      <c r="D920" s="1"/>
      <c r="E920" s="1"/>
      <c r="F920" s="3"/>
      <c r="G920" s="8"/>
      <c r="H920" s="8"/>
      <c r="I920" s="8"/>
      <c r="J920" s="47"/>
      <c r="K920" s="8"/>
      <c r="L920" s="8"/>
      <c r="M920" s="8"/>
      <c r="N920" s="8"/>
      <c r="O920" s="8"/>
      <c r="P920" s="8"/>
      <c r="Q920" s="47"/>
      <c r="R920" s="8"/>
      <c r="S920" s="8"/>
    </row>
    <row r="921" spans="1:19" x14ac:dyDescent="0.25">
      <c r="A921" s="1"/>
      <c r="B921" s="1"/>
      <c r="C921" s="1"/>
      <c r="D921" s="1"/>
      <c r="E921" s="1"/>
      <c r="F921" s="3"/>
      <c r="G921" s="8"/>
      <c r="H921" s="8"/>
      <c r="I921" s="8"/>
      <c r="J921" s="47"/>
      <c r="K921" s="8"/>
      <c r="L921" s="8"/>
      <c r="M921" s="8"/>
      <c r="N921" s="8"/>
      <c r="O921" s="8"/>
      <c r="P921" s="8"/>
      <c r="Q921" s="47"/>
      <c r="R921" s="8"/>
      <c r="S921" s="8"/>
    </row>
    <row r="922" spans="1:19" x14ac:dyDescent="0.25">
      <c r="A922" s="1"/>
      <c r="B922" s="1"/>
      <c r="C922" s="1"/>
      <c r="D922" s="1"/>
      <c r="E922" s="1"/>
      <c r="F922" s="3"/>
      <c r="G922" s="8"/>
      <c r="H922" s="8"/>
      <c r="I922" s="8"/>
      <c r="J922" s="47"/>
      <c r="K922" s="8"/>
      <c r="L922" s="8"/>
      <c r="M922" s="8"/>
      <c r="N922" s="8"/>
      <c r="O922" s="8"/>
      <c r="P922" s="8"/>
      <c r="Q922" s="47"/>
      <c r="R922" s="8"/>
      <c r="S922" s="8"/>
    </row>
    <row r="923" spans="1:19" x14ac:dyDescent="0.25">
      <c r="A923" s="1"/>
      <c r="B923" s="1"/>
      <c r="C923" s="1"/>
      <c r="D923" s="1"/>
      <c r="E923" s="1"/>
      <c r="F923" s="3"/>
      <c r="G923" s="1"/>
      <c r="H923" s="1"/>
      <c r="I923" s="1"/>
      <c r="J923" s="3"/>
      <c r="K923" s="1"/>
      <c r="L923" s="1"/>
      <c r="M923" s="1"/>
      <c r="N923" s="1"/>
      <c r="O923" s="1"/>
      <c r="P923" s="1"/>
      <c r="Q923" s="3"/>
      <c r="R923" s="1"/>
      <c r="S923" s="1"/>
    </row>
    <row r="924" spans="1:19" x14ac:dyDescent="0.25">
      <c r="A924" s="1"/>
      <c r="B924" s="1"/>
      <c r="C924" s="1"/>
      <c r="D924" s="1"/>
      <c r="E924" s="1"/>
      <c r="F924" s="3"/>
      <c r="G924" s="8"/>
      <c r="H924" s="8"/>
      <c r="I924" s="8"/>
      <c r="J924" s="47"/>
      <c r="K924" s="8"/>
      <c r="L924" s="8"/>
      <c r="M924" s="8"/>
      <c r="N924" s="8"/>
      <c r="O924" s="8"/>
      <c r="P924" s="8"/>
      <c r="Q924" s="47"/>
      <c r="R924" s="8"/>
      <c r="S924" s="8"/>
    </row>
    <row r="925" spans="1:19" x14ac:dyDescent="0.25">
      <c r="A925" s="1"/>
      <c r="B925" s="1"/>
      <c r="C925" s="1"/>
      <c r="D925" s="1"/>
      <c r="E925" s="1"/>
      <c r="F925" s="3"/>
      <c r="G925" s="8"/>
      <c r="H925" s="8"/>
      <c r="I925" s="8"/>
      <c r="J925" s="47"/>
      <c r="K925" s="8"/>
      <c r="L925" s="8"/>
      <c r="M925" s="8"/>
      <c r="N925" s="8"/>
      <c r="O925" s="8"/>
      <c r="P925" s="8"/>
      <c r="Q925" s="47"/>
      <c r="R925" s="8"/>
      <c r="S925" s="8"/>
    </row>
    <row r="926" spans="1:19" x14ac:dyDescent="0.25">
      <c r="A926" s="1"/>
      <c r="B926" s="1"/>
      <c r="C926" s="1"/>
      <c r="D926" s="1"/>
      <c r="E926" s="1"/>
      <c r="F926" s="3"/>
      <c r="G926" s="8"/>
      <c r="H926" s="8"/>
      <c r="I926" s="8"/>
      <c r="J926" s="47"/>
      <c r="K926" s="8"/>
      <c r="L926" s="8"/>
      <c r="M926" s="8"/>
      <c r="N926" s="8"/>
      <c r="O926" s="8"/>
      <c r="P926" s="8"/>
      <c r="Q926" s="47"/>
      <c r="R926" s="8"/>
      <c r="S926" s="8"/>
    </row>
    <row r="927" spans="1:19" x14ac:dyDescent="0.25">
      <c r="A927" s="1"/>
      <c r="B927" s="1"/>
      <c r="C927" s="1"/>
      <c r="D927" s="1"/>
      <c r="E927" s="1"/>
      <c r="F927" s="3"/>
      <c r="G927" s="8"/>
      <c r="H927" s="8"/>
      <c r="I927" s="8"/>
      <c r="J927" s="47"/>
      <c r="K927" s="8"/>
      <c r="L927" s="8"/>
      <c r="M927" s="8"/>
      <c r="N927" s="8"/>
      <c r="O927" s="8"/>
      <c r="P927" s="8"/>
      <c r="Q927" s="47"/>
      <c r="R927" s="8"/>
      <c r="S927" s="8"/>
    </row>
    <row r="928" spans="1:19" x14ac:dyDescent="0.25">
      <c r="A928" s="1"/>
      <c r="B928" s="1"/>
      <c r="C928" s="1"/>
      <c r="D928" s="1"/>
      <c r="E928" s="1"/>
      <c r="F928" s="3"/>
      <c r="G928" s="8"/>
      <c r="H928" s="8"/>
      <c r="I928" s="8"/>
      <c r="J928" s="47"/>
      <c r="K928" s="8"/>
      <c r="L928" s="8"/>
      <c r="M928" s="8"/>
      <c r="N928" s="8"/>
      <c r="O928" s="8"/>
      <c r="P928" s="8"/>
      <c r="Q928" s="47"/>
      <c r="R928" s="8"/>
      <c r="S928" s="8"/>
    </row>
    <row r="929" spans="1:19" x14ac:dyDescent="0.25">
      <c r="A929" s="1"/>
      <c r="B929" s="1"/>
      <c r="C929" s="1"/>
      <c r="D929" s="1"/>
      <c r="E929" s="1"/>
      <c r="F929" s="3"/>
      <c r="G929" s="1"/>
      <c r="H929" s="1"/>
      <c r="I929" s="1"/>
      <c r="J929" s="3"/>
      <c r="K929" s="1"/>
      <c r="L929" s="1"/>
      <c r="M929" s="1"/>
      <c r="N929" s="1"/>
      <c r="O929" s="1"/>
      <c r="P929" s="1"/>
      <c r="Q929" s="3"/>
      <c r="R929" s="1"/>
      <c r="S929" s="1"/>
    </row>
    <row r="930" spans="1:19" x14ac:dyDescent="0.25">
      <c r="A930" s="1"/>
      <c r="B930" s="1"/>
      <c r="C930" s="1"/>
      <c r="D930" s="1"/>
      <c r="E930" s="1"/>
      <c r="F930" s="3"/>
      <c r="G930" s="8"/>
      <c r="H930" s="8"/>
      <c r="I930" s="8"/>
      <c r="J930" s="47"/>
      <c r="K930" s="8"/>
      <c r="L930" s="8"/>
      <c r="M930" s="8"/>
      <c r="N930" s="8"/>
      <c r="O930" s="8"/>
      <c r="P930" s="8"/>
      <c r="Q930" s="47"/>
      <c r="R930" s="8"/>
      <c r="S930" s="8"/>
    </row>
    <row r="931" spans="1:19" x14ac:dyDescent="0.25">
      <c r="A931" s="1"/>
      <c r="B931" s="1"/>
      <c r="C931" s="1"/>
      <c r="D931" s="1"/>
      <c r="E931" s="1"/>
      <c r="F931" s="3"/>
      <c r="G931" s="8"/>
      <c r="H931" s="8"/>
      <c r="I931" s="8"/>
      <c r="J931" s="47"/>
      <c r="K931" s="8"/>
      <c r="L931" s="8"/>
      <c r="M931" s="8"/>
      <c r="N931" s="8"/>
      <c r="O931" s="8"/>
      <c r="P931" s="8"/>
      <c r="Q931" s="47"/>
      <c r="R931" s="8"/>
      <c r="S931" s="8"/>
    </row>
    <row r="932" spans="1:19" x14ac:dyDescent="0.25">
      <c r="A932" s="1"/>
      <c r="B932" s="1"/>
      <c r="C932" s="1"/>
      <c r="D932" s="1"/>
      <c r="E932" s="1"/>
      <c r="F932" s="3"/>
      <c r="G932" s="8"/>
      <c r="H932" s="8"/>
      <c r="I932" s="8"/>
      <c r="J932" s="47"/>
      <c r="K932" s="8"/>
      <c r="L932" s="8"/>
      <c r="M932" s="8"/>
      <c r="N932" s="8"/>
      <c r="O932" s="8"/>
      <c r="P932" s="8"/>
      <c r="Q932" s="47"/>
      <c r="R932" s="8"/>
      <c r="S932" s="8"/>
    </row>
    <row r="933" spans="1:19" x14ac:dyDescent="0.25">
      <c r="A933" s="1"/>
      <c r="B933" s="1"/>
      <c r="C933" s="1"/>
      <c r="D933" s="1"/>
      <c r="E933" s="1"/>
      <c r="F933" s="3"/>
      <c r="G933" s="8"/>
      <c r="H933" s="8"/>
      <c r="I933" s="8"/>
      <c r="J933" s="47"/>
      <c r="K933" s="8"/>
      <c r="L933" s="8"/>
      <c r="M933" s="8"/>
      <c r="N933" s="8"/>
      <c r="O933" s="8"/>
      <c r="P933" s="8"/>
      <c r="Q933" s="47"/>
      <c r="R933" s="8"/>
      <c r="S933" s="8"/>
    </row>
    <row r="934" spans="1:19" x14ac:dyDescent="0.25">
      <c r="A934" s="1"/>
      <c r="B934" s="1"/>
      <c r="C934" s="1"/>
      <c r="D934" s="1"/>
      <c r="E934" s="1"/>
      <c r="F934" s="3"/>
      <c r="G934" s="8"/>
      <c r="H934" s="8"/>
      <c r="I934" s="8"/>
      <c r="J934" s="47"/>
      <c r="K934" s="8"/>
      <c r="L934" s="8"/>
      <c r="M934" s="8"/>
      <c r="N934" s="8"/>
      <c r="O934" s="8"/>
      <c r="P934" s="8"/>
      <c r="Q934" s="47"/>
      <c r="R934" s="8"/>
      <c r="S934" s="8"/>
    </row>
    <row r="935" spans="1:19" x14ac:dyDescent="0.25">
      <c r="A935" s="1"/>
      <c r="B935" s="1"/>
      <c r="C935" s="1"/>
      <c r="D935" s="1"/>
      <c r="E935" s="1"/>
      <c r="F935" s="3"/>
      <c r="G935" s="1"/>
      <c r="H935" s="1"/>
      <c r="I935" s="1"/>
      <c r="J935" s="3"/>
      <c r="K935" s="1"/>
      <c r="L935" s="1"/>
      <c r="M935" s="1"/>
      <c r="N935" s="1"/>
      <c r="O935" s="1"/>
      <c r="P935" s="1"/>
      <c r="Q935" s="3"/>
      <c r="R935" s="1"/>
      <c r="S935" s="1"/>
    </row>
    <row r="936" spans="1:19" x14ac:dyDescent="0.25">
      <c r="A936" s="1"/>
      <c r="B936" s="1"/>
      <c r="C936" s="1"/>
      <c r="D936" s="1"/>
      <c r="E936" s="1"/>
      <c r="F936" s="3"/>
      <c r="G936" s="8"/>
      <c r="H936" s="8"/>
      <c r="I936" s="8"/>
      <c r="J936" s="47"/>
      <c r="K936" s="8"/>
      <c r="L936" s="8"/>
      <c r="M936" s="8"/>
      <c r="N936" s="8"/>
      <c r="O936" s="8"/>
      <c r="P936" s="8"/>
      <c r="Q936" s="47"/>
      <c r="R936" s="8"/>
      <c r="S936" s="8"/>
    </row>
    <row r="937" spans="1:19" x14ac:dyDescent="0.25">
      <c r="A937" s="1"/>
      <c r="B937" s="1"/>
      <c r="C937" s="1"/>
      <c r="D937" s="1"/>
      <c r="E937" s="1"/>
      <c r="F937" s="3"/>
      <c r="G937" s="8"/>
      <c r="H937" s="8"/>
      <c r="I937" s="8"/>
      <c r="J937" s="47"/>
      <c r="K937" s="8"/>
      <c r="L937" s="8"/>
      <c r="M937" s="8"/>
      <c r="N937" s="8"/>
      <c r="O937" s="8"/>
      <c r="P937" s="8"/>
      <c r="Q937" s="47"/>
      <c r="R937" s="8"/>
      <c r="S937" s="8"/>
    </row>
    <row r="938" spans="1:19" x14ac:dyDescent="0.25">
      <c r="A938" s="1"/>
      <c r="B938" s="1"/>
      <c r="C938" s="1"/>
      <c r="D938" s="1"/>
      <c r="E938" s="1"/>
      <c r="F938" s="3"/>
      <c r="G938" s="8"/>
      <c r="H938" s="8"/>
      <c r="I938" s="8"/>
      <c r="J938" s="47"/>
      <c r="K938" s="8"/>
      <c r="L938" s="8"/>
      <c r="M938" s="8"/>
      <c r="N938" s="8"/>
      <c r="O938" s="8"/>
      <c r="P938" s="8"/>
      <c r="Q938" s="47"/>
      <c r="R938" s="8"/>
      <c r="S938" s="8"/>
    </row>
    <row r="939" spans="1:19" x14ac:dyDescent="0.25">
      <c r="A939" s="1"/>
      <c r="B939" s="1"/>
      <c r="C939" s="1"/>
      <c r="D939" s="1"/>
      <c r="E939" s="1"/>
      <c r="F939" s="3"/>
      <c r="G939" s="8"/>
      <c r="H939" s="8"/>
      <c r="I939" s="8"/>
      <c r="J939" s="47"/>
      <c r="K939" s="8"/>
      <c r="L939" s="8"/>
      <c r="M939" s="8"/>
      <c r="N939" s="8"/>
      <c r="O939" s="8"/>
      <c r="P939" s="8"/>
      <c r="Q939" s="47"/>
      <c r="R939" s="8"/>
      <c r="S939" s="8"/>
    </row>
    <row r="940" spans="1:19" x14ac:dyDescent="0.25">
      <c r="A940" s="1"/>
      <c r="B940" s="1"/>
      <c r="C940" s="1"/>
      <c r="D940" s="1"/>
      <c r="E940" s="1"/>
      <c r="F940" s="3"/>
      <c r="G940" s="8"/>
      <c r="H940" s="8"/>
      <c r="I940" s="8"/>
      <c r="J940" s="47"/>
      <c r="K940" s="8"/>
      <c r="L940" s="8"/>
      <c r="M940" s="8"/>
      <c r="N940" s="8"/>
      <c r="O940" s="8"/>
      <c r="P940" s="8"/>
      <c r="Q940" s="47"/>
      <c r="R940" s="8"/>
      <c r="S940" s="8"/>
    </row>
    <row r="941" spans="1:19" x14ac:dyDescent="0.25">
      <c r="A941" s="1"/>
      <c r="B941" s="1"/>
      <c r="C941" s="1"/>
      <c r="D941" s="1"/>
      <c r="E941" s="1"/>
      <c r="F941" s="3"/>
      <c r="G941" s="1"/>
      <c r="H941" s="1"/>
      <c r="I941" s="1"/>
      <c r="J941" s="3"/>
      <c r="K941" s="1"/>
      <c r="L941" s="1"/>
      <c r="M941" s="1"/>
      <c r="N941" s="1"/>
      <c r="O941" s="1"/>
      <c r="P941" s="1"/>
      <c r="Q941" s="3"/>
      <c r="R941" s="1"/>
      <c r="S941" s="1"/>
    </row>
    <row r="942" spans="1:19" x14ac:dyDescent="0.25">
      <c r="A942" s="1"/>
      <c r="B942" s="1"/>
      <c r="C942" s="1"/>
      <c r="D942" s="1"/>
      <c r="E942" s="1"/>
      <c r="F942" s="3"/>
      <c r="G942" s="8"/>
      <c r="H942" s="8"/>
      <c r="I942" s="8"/>
      <c r="J942" s="47"/>
      <c r="K942" s="8"/>
      <c r="L942" s="8"/>
      <c r="M942" s="8"/>
      <c r="N942" s="8"/>
      <c r="O942" s="8"/>
      <c r="P942" s="8"/>
      <c r="Q942" s="47"/>
      <c r="R942" s="8"/>
      <c r="S942" s="8"/>
    </row>
    <row r="943" spans="1:19" x14ac:dyDescent="0.25">
      <c r="A943" s="1"/>
      <c r="B943" s="1"/>
      <c r="C943" s="1"/>
      <c r="D943" s="1"/>
      <c r="E943" s="1"/>
      <c r="F943" s="3"/>
      <c r="G943" s="8"/>
      <c r="H943" s="8"/>
      <c r="I943" s="8"/>
      <c r="J943" s="47"/>
      <c r="K943" s="8"/>
      <c r="L943" s="8"/>
      <c r="M943" s="8"/>
      <c r="N943" s="8"/>
      <c r="O943" s="8"/>
      <c r="P943" s="8"/>
      <c r="Q943" s="47"/>
      <c r="R943" s="8"/>
      <c r="S943" s="8"/>
    </row>
    <row r="944" spans="1:19" x14ac:dyDescent="0.25">
      <c r="A944" s="1"/>
      <c r="B944" s="1"/>
      <c r="C944" s="1"/>
      <c r="D944" s="1"/>
      <c r="E944" s="1"/>
      <c r="F944" s="3"/>
      <c r="G944" s="8"/>
      <c r="H944" s="8"/>
      <c r="I944" s="8"/>
      <c r="J944" s="47"/>
      <c r="K944" s="8"/>
      <c r="L944" s="8"/>
      <c r="M944" s="8"/>
      <c r="N944" s="8"/>
      <c r="O944" s="8"/>
      <c r="P944" s="8"/>
      <c r="Q944" s="47"/>
      <c r="R944" s="8"/>
      <c r="S944" s="8"/>
    </row>
    <row r="945" spans="1:19" x14ac:dyDescent="0.25">
      <c r="A945" s="1"/>
      <c r="B945" s="1"/>
      <c r="C945" s="1"/>
      <c r="D945" s="1"/>
      <c r="E945" s="1"/>
      <c r="F945" s="3"/>
      <c r="G945" s="8"/>
      <c r="H945" s="8"/>
      <c r="I945" s="8"/>
      <c r="J945" s="47"/>
      <c r="K945" s="8"/>
      <c r="L945" s="8"/>
      <c r="M945" s="8"/>
      <c r="N945" s="8"/>
      <c r="O945" s="8"/>
      <c r="P945" s="8"/>
      <c r="Q945" s="47"/>
      <c r="R945" s="8"/>
      <c r="S945" s="8"/>
    </row>
    <row r="946" spans="1:19" x14ac:dyDescent="0.25">
      <c r="A946" s="1"/>
      <c r="B946" s="1"/>
      <c r="C946" s="1"/>
      <c r="D946" s="1"/>
      <c r="E946" s="1"/>
      <c r="F946" s="3"/>
      <c r="G946" s="8"/>
      <c r="H946" s="8"/>
      <c r="I946" s="8"/>
      <c r="J946" s="47"/>
      <c r="K946" s="8"/>
      <c r="L946" s="8"/>
      <c r="M946" s="8"/>
      <c r="N946" s="8"/>
      <c r="O946" s="8"/>
      <c r="P946" s="8"/>
      <c r="Q946" s="47"/>
      <c r="R946" s="8"/>
      <c r="S946" s="8"/>
    </row>
    <row r="947" spans="1:19" x14ac:dyDescent="0.25">
      <c r="A947" s="1"/>
      <c r="B947" s="1"/>
      <c r="C947" s="1"/>
      <c r="D947" s="1"/>
      <c r="E947" s="1"/>
      <c r="F947" s="3"/>
      <c r="G947" s="1"/>
      <c r="H947" s="1"/>
      <c r="I947" s="1"/>
      <c r="J947" s="3"/>
      <c r="K947" s="1"/>
      <c r="L947" s="1"/>
      <c r="M947" s="1"/>
      <c r="N947" s="1"/>
      <c r="O947" s="1"/>
      <c r="P947" s="1"/>
      <c r="Q947" s="3"/>
      <c r="R947" s="1"/>
      <c r="S947" s="1"/>
    </row>
    <row r="948" spans="1:19" x14ac:dyDescent="0.25">
      <c r="A948" s="1"/>
      <c r="B948" s="1"/>
      <c r="C948" s="1"/>
      <c r="D948" s="1"/>
      <c r="E948" s="1"/>
      <c r="F948" s="3"/>
      <c r="G948" s="8"/>
      <c r="H948" s="8"/>
      <c r="I948" s="8"/>
      <c r="J948" s="47"/>
      <c r="K948" s="8"/>
      <c r="L948" s="8"/>
      <c r="M948" s="8"/>
      <c r="N948" s="8"/>
      <c r="O948" s="8"/>
      <c r="P948" s="8"/>
      <c r="Q948" s="47"/>
      <c r="R948" s="8"/>
      <c r="S948" s="8"/>
    </row>
    <row r="949" spans="1:19" x14ac:dyDescent="0.25">
      <c r="A949" s="1"/>
      <c r="B949" s="1"/>
      <c r="C949" s="1"/>
      <c r="D949" s="1"/>
      <c r="E949" s="1"/>
      <c r="F949" s="3"/>
      <c r="G949" s="8"/>
      <c r="H949" s="8"/>
      <c r="I949" s="8"/>
      <c r="J949" s="47"/>
      <c r="K949" s="8"/>
      <c r="L949" s="8"/>
      <c r="M949" s="8"/>
      <c r="N949" s="8"/>
      <c r="O949" s="8"/>
      <c r="P949" s="8"/>
      <c r="Q949" s="47"/>
      <c r="R949" s="8"/>
      <c r="S949" s="8"/>
    </row>
    <row r="950" spans="1:19" x14ac:dyDescent="0.25">
      <c r="A950" s="1"/>
      <c r="B950" s="1"/>
      <c r="C950" s="1"/>
      <c r="D950" s="1"/>
      <c r="E950" s="1"/>
      <c r="F950" s="3"/>
      <c r="G950" s="8"/>
      <c r="H950" s="8"/>
      <c r="I950" s="8"/>
      <c r="J950" s="47"/>
      <c r="K950" s="8"/>
      <c r="L950" s="8"/>
      <c r="M950" s="8"/>
      <c r="N950" s="8"/>
      <c r="O950" s="8"/>
      <c r="P950" s="8"/>
      <c r="Q950" s="47"/>
      <c r="R950" s="8"/>
      <c r="S950" s="8"/>
    </row>
    <row r="951" spans="1:19" x14ac:dyDescent="0.25">
      <c r="A951" s="1"/>
      <c r="B951" s="1"/>
      <c r="C951" s="1"/>
      <c r="D951" s="1"/>
      <c r="E951" s="1"/>
      <c r="F951" s="3"/>
      <c r="G951" s="8"/>
      <c r="H951" s="8"/>
      <c r="I951" s="8"/>
      <c r="J951" s="47"/>
      <c r="K951" s="8"/>
      <c r="L951" s="8"/>
      <c r="M951" s="8"/>
      <c r="N951" s="8"/>
      <c r="O951" s="8"/>
      <c r="P951" s="8"/>
      <c r="Q951" s="47"/>
      <c r="R951" s="8"/>
      <c r="S951" s="8"/>
    </row>
    <row r="952" spans="1:19" x14ac:dyDescent="0.25">
      <c r="A952" s="1"/>
      <c r="B952" s="1"/>
      <c r="C952" s="1"/>
      <c r="D952" s="1"/>
      <c r="E952" s="1"/>
      <c r="F952" s="3"/>
      <c r="G952" s="8"/>
      <c r="H952" s="8"/>
      <c r="I952" s="8"/>
      <c r="J952" s="47"/>
      <c r="K952" s="8"/>
      <c r="L952" s="8"/>
      <c r="M952" s="8"/>
      <c r="N952" s="8"/>
      <c r="O952" s="8"/>
      <c r="P952" s="8"/>
      <c r="Q952" s="47"/>
      <c r="R952" s="8"/>
      <c r="S952" s="8"/>
    </row>
    <row r="953" spans="1:19" x14ac:dyDescent="0.25">
      <c r="A953" s="1"/>
      <c r="B953" s="1"/>
      <c r="C953" s="1"/>
      <c r="D953" s="1"/>
      <c r="E953" s="1"/>
      <c r="F953" s="3"/>
      <c r="G953" s="1"/>
      <c r="H953" s="1"/>
      <c r="I953" s="1"/>
      <c r="J953" s="3"/>
      <c r="K953" s="1"/>
      <c r="L953" s="1"/>
      <c r="M953" s="1"/>
      <c r="N953" s="1"/>
      <c r="O953" s="1"/>
      <c r="P953" s="1"/>
      <c r="Q953" s="3"/>
      <c r="R953" s="1"/>
      <c r="S953" s="1"/>
    </row>
    <row r="954" spans="1:19" x14ac:dyDescent="0.25">
      <c r="A954" s="1"/>
      <c r="B954" s="1"/>
      <c r="C954" s="1"/>
      <c r="D954" s="1"/>
      <c r="E954" s="1"/>
      <c r="F954" s="3"/>
      <c r="G954" s="8"/>
      <c r="H954" s="8"/>
      <c r="I954" s="8"/>
      <c r="J954" s="47"/>
      <c r="K954" s="8"/>
      <c r="L954" s="8"/>
      <c r="M954" s="8"/>
      <c r="N954" s="8"/>
      <c r="O954" s="8"/>
      <c r="P954" s="8"/>
      <c r="Q954" s="47"/>
      <c r="R954" s="8"/>
      <c r="S954" s="8"/>
    </row>
    <row r="955" spans="1:19" x14ac:dyDescent="0.25">
      <c r="A955" s="1"/>
      <c r="B955" s="1"/>
      <c r="C955" s="1"/>
      <c r="D955" s="1"/>
      <c r="E955" s="1"/>
      <c r="F955" s="3"/>
      <c r="G955" s="8"/>
      <c r="H955" s="8"/>
      <c r="I955" s="8"/>
      <c r="J955" s="47"/>
      <c r="K955" s="8"/>
      <c r="L955" s="8"/>
      <c r="M955" s="8"/>
      <c r="N955" s="8"/>
      <c r="O955" s="8"/>
      <c r="P955" s="8"/>
      <c r="Q955" s="47"/>
      <c r="R955" s="8"/>
      <c r="S955" s="8"/>
    </row>
    <row r="956" spans="1:19" x14ac:dyDescent="0.25">
      <c r="A956" s="1"/>
      <c r="B956" s="1"/>
      <c r="C956" s="1"/>
      <c r="D956" s="1"/>
      <c r="E956" s="1"/>
      <c r="F956" s="3"/>
      <c r="G956" s="8"/>
      <c r="H956" s="8"/>
      <c r="I956" s="8"/>
      <c r="J956" s="47"/>
      <c r="K956" s="8"/>
      <c r="L956" s="8"/>
      <c r="M956" s="8"/>
      <c r="N956" s="8"/>
      <c r="O956" s="8"/>
      <c r="P956" s="8"/>
      <c r="Q956" s="47"/>
      <c r="R956" s="8"/>
      <c r="S956" s="8"/>
    </row>
    <row r="957" spans="1:19" x14ac:dyDescent="0.25">
      <c r="A957" s="1"/>
      <c r="B957" s="1"/>
      <c r="C957" s="1"/>
      <c r="D957" s="1"/>
      <c r="E957" s="1"/>
      <c r="F957" s="3"/>
      <c r="G957" s="8"/>
      <c r="H957" s="8"/>
      <c r="I957" s="8"/>
      <c r="J957" s="47"/>
      <c r="K957" s="8"/>
      <c r="L957" s="8"/>
      <c r="M957" s="8"/>
      <c r="N957" s="8"/>
      <c r="O957" s="8"/>
      <c r="P957" s="8"/>
      <c r="Q957" s="47"/>
      <c r="R957" s="8"/>
      <c r="S957" s="8"/>
    </row>
    <row r="958" spans="1:19" x14ac:dyDescent="0.25">
      <c r="A958" s="1"/>
      <c r="B958" s="1"/>
      <c r="C958" s="1"/>
      <c r="D958" s="1"/>
      <c r="E958" s="1"/>
      <c r="F958" s="3"/>
      <c r="G958" s="8"/>
      <c r="H958" s="8"/>
      <c r="I958" s="8"/>
      <c r="J958" s="47"/>
      <c r="K958" s="8"/>
      <c r="L958" s="8"/>
      <c r="M958" s="8"/>
      <c r="N958" s="8"/>
      <c r="O958" s="8"/>
      <c r="P958" s="8"/>
      <c r="Q958" s="47"/>
      <c r="R958" s="8"/>
      <c r="S958" s="8"/>
    </row>
    <row r="959" spans="1:19" x14ac:dyDescent="0.25">
      <c r="A959" s="1"/>
      <c r="B959" s="1"/>
      <c r="C959" s="1"/>
      <c r="D959" s="1"/>
      <c r="E959" s="1"/>
      <c r="F959" s="3"/>
      <c r="G959" s="1"/>
      <c r="H959" s="1"/>
      <c r="I959" s="1"/>
      <c r="J959" s="3"/>
      <c r="K959" s="1"/>
      <c r="L959" s="1"/>
      <c r="M959" s="1"/>
      <c r="N959" s="1"/>
      <c r="O959" s="1"/>
      <c r="P959" s="1"/>
      <c r="Q959" s="3"/>
      <c r="R959" s="1"/>
      <c r="S959" s="1"/>
    </row>
    <row r="960" spans="1:19" x14ac:dyDescent="0.25">
      <c r="A960" s="1"/>
      <c r="B960" s="1"/>
      <c r="C960" s="1"/>
      <c r="D960" s="1"/>
      <c r="E960" s="1"/>
      <c r="F960" s="3"/>
      <c r="G960" s="8"/>
      <c r="H960" s="8"/>
      <c r="I960" s="8"/>
      <c r="J960" s="47"/>
      <c r="K960" s="8"/>
      <c r="L960" s="8"/>
      <c r="M960" s="8"/>
      <c r="N960" s="8"/>
      <c r="O960" s="8"/>
      <c r="P960" s="8"/>
      <c r="Q960" s="47"/>
      <c r="R960" s="8"/>
      <c r="S960" s="8"/>
    </row>
    <row r="961" spans="1:19" x14ac:dyDescent="0.25">
      <c r="A961" s="1"/>
      <c r="B961" s="1"/>
      <c r="C961" s="1"/>
      <c r="D961" s="1"/>
      <c r="E961" s="1"/>
      <c r="F961" s="3"/>
      <c r="G961" s="8"/>
      <c r="H961" s="8"/>
      <c r="I961" s="8"/>
      <c r="J961" s="47"/>
      <c r="K961" s="8"/>
      <c r="L961" s="8"/>
      <c r="M961" s="8"/>
      <c r="N961" s="8"/>
      <c r="O961" s="8"/>
      <c r="P961" s="8"/>
      <c r="Q961" s="47"/>
      <c r="R961" s="8"/>
      <c r="S961" s="8"/>
    </row>
    <row r="962" spans="1:19" x14ac:dyDescent="0.25">
      <c r="A962" s="1"/>
      <c r="B962" s="1"/>
      <c r="C962" s="1"/>
      <c r="D962" s="1"/>
      <c r="E962" s="1"/>
      <c r="F962" s="3"/>
      <c r="G962" s="8"/>
      <c r="H962" s="8"/>
      <c r="I962" s="8"/>
      <c r="J962" s="47"/>
      <c r="K962" s="8"/>
      <c r="L962" s="8"/>
      <c r="M962" s="8"/>
      <c r="N962" s="8"/>
      <c r="O962" s="8"/>
      <c r="P962" s="8"/>
      <c r="Q962" s="47"/>
      <c r="R962" s="8"/>
      <c r="S962" s="8"/>
    </row>
    <row r="963" spans="1:19" x14ac:dyDescent="0.25">
      <c r="A963" s="1"/>
      <c r="B963" s="1"/>
      <c r="C963" s="1"/>
      <c r="D963" s="1"/>
      <c r="E963" s="1"/>
      <c r="F963" s="3"/>
      <c r="G963" s="8"/>
      <c r="H963" s="8"/>
      <c r="I963" s="8"/>
      <c r="J963" s="47"/>
      <c r="K963" s="8"/>
      <c r="L963" s="8"/>
      <c r="M963" s="8"/>
      <c r="N963" s="8"/>
      <c r="O963" s="8"/>
      <c r="P963" s="8"/>
      <c r="Q963" s="47"/>
      <c r="R963" s="8"/>
      <c r="S963" s="8"/>
    </row>
    <row r="964" spans="1:19" x14ac:dyDescent="0.25">
      <c r="A964" s="1"/>
      <c r="B964" s="1"/>
      <c r="C964" s="1"/>
      <c r="D964" s="1"/>
      <c r="E964" s="1"/>
      <c r="F964" s="3"/>
      <c r="G964" s="8"/>
      <c r="H964" s="8"/>
      <c r="I964" s="8"/>
      <c r="J964" s="47"/>
      <c r="K964" s="8"/>
      <c r="L964" s="8"/>
      <c r="M964" s="8"/>
      <c r="N964" s="8"/>
      <c r="O964" s="8"/>
      <c r="P964" s="8"/>
      <c r="Q964" s="47"/>
      <c r="R964" s="8"/>
      <c r="S964" s="8"/>
    </row>
    <row r="965" spans="1:19" x14ac:dyDescent="0.25">
      <c r="A965" s="1"/>
      <c r="B965" s="1"/>
      <c r="C965" s="1"/>
      <c r="D965" s="1"/>
      <c r="E965" s="1"/>
      <c r="F965" s="3"/>
      <c r="G965" s="1"/>
      <c r="H965" s="1"/>
      <c r="I965" s="1"/>
      <c r="J965" s="3"/>
      <c r="K965" s="1"/>
      <c r="L965" s="1"/>
      <c r="M965" s="1"/>
      <c r="N965" s="1"/>
      <c r="O965" s="1"/>
      <c r="P965" s="1"/>
      <c r="Q965" s="3"/>
      <c r="R965" s="1"/>
      <c r="S965" s="1"/>
    </row>
    <row r="966" spans="1:19" x14ac:dyDescent="0.25">
      <c r="A966" s="1"/>
      <c r="B966" s="1"/>
      <c r="C966" s="1"/>
      <c r="D966" s="1"/>
      <c r="E966" s="1"/>
      <c r="F966" s="3"/>
      <c r="G966" s="8"/>
      <c r="H966" s="8"/>
      <c r="I966" s="8"/>
      <c r="J966" s="47"/>
      <c r="K966" s="8"/>
      <c r="L966" s="8"/>
      <c r="M966" s="8"/>
      <c r="N966" s="8"/>
      <c r="O966" s="8"/>
      <c r="P966" s="8"/>
      <c r="Q966" s="47"/>
      <c r="R966" s="8"/>
      <c r="S966" s="8"/>
    </row>
    <row r="967" spans="1:19" x14ac:dyDescent="0.25">
      <c r="A967" s="1"/>
      <c r="B967" s="1"/>
      <c r="C967" s="1"/>
      <c r="D967" s="1"/>
      <c r="E967" s="1"/>
      <c r="F967" s="3"/>
      <c r="G967" s="8"/>
      <c r="H967" s="8"/>
      <c r="I967" s="8"/>
      <c r="J967" s="47"/>
      <c r="K967" s="8"/>
      <c r="L967" s="8"/>
      <c r="M967" s="8"/>
      <c r="N967" s="8"/>
      <c r="O967" s="8"/>
      <c r="P967" s="8"/>
      <c r="Q967" s="47"/>
      <c r="R967" s="8"/>
      <c r="S967" s="8"/>
    </row>
    <row r="968" spans="1:19" x14ac:dyDescent="0.25">
      <c r="A968" s="1"/>
      <c r="B968" s="1"/>
      <c r="C968" s="1"/>
      <c r="D968" s="1"/>
      <c r="E968" s="1"/>
      <c r="F968" s="3"/>
      <c r="G968" s="8"/>
      <c r="H968" s="8"/>
      <c r="I968" s="8"/>
      <c r="J968" s="47"/>
      <c r="K968" s="8"/>
      <c r="L968" s="8"/>
      <c r="M968" s="8"/>
      <c r="N968" s="8"/>
      <c r="O968" s="8"/>
      <c r="P968" s="8"/>
      <c r="Q968" s="47"/>
      <c r="R968" s="8"/>
      <c r="S968" s="8"/>
    </row>
    <row r="969" spans="1:19" x14ac:dyDescent="0.25">
      <c r="A969" s="1"/>
      <c r="B969" s="1"/>
      <c r="C969" s="1"/>
      <c r="D969" s="1"/>
      <c r="E969" s="1"/>
      <c r="F969" s="3"/>
      <c r="G969" s="8"/>
      <c r="H969" s="8"/>
      <c r="I969" s="8"/>
      <c r="J969" s="47"/>
      <c r="K969" s="8"/>
      <c r="L969" s="8"/>
      <c r="M969" s="8"/>
      <c r="N969" s="8"/>
      <c r="O969" s="8"/>
      <c r="P969" s="8"/>
      <c r="Q969" s="47"/>
      <c r="R969" s="8"/>
      <c r="S969" s="8"/>
    </row>
    <row r="970" spans="1:19" x14ac:dyDescent="0.25">
      <c r="A970" s="1"/>
      <c r="B970" s="1"/>
      <c r="C970" s="1"/>
      <c r="D970" s="1"/>
      <c r="E970" s="1"/>
      <c r="F970" s="3"/>
      <c r="G970" s="8"/>
      <c r="H970" s="8"/>
      <c r="I970" s="8"/>
      <c r="J970" s="47"/>
      <c r="K970" s="8"/>
      <c r="L970" s="8"/>
      <c r="M970" s="8"/>
      <c r="N970" s="8"/>
      <c r="O970" s="8"/>
      <c r="P970" s="8"/>
      <c r="Q970" s="47"/>
      <c r="R970" s="8"/>
      <c r="S970" s="8"/>
    </row>
    <row r="971" spans="1:19" x14ac:dyDescent="0.25">
      <c r="A971" s="1"/>
      <c r="B971" s="1"/>
      <c r="C971" s="1"/>
      <c r="D971" s="1"/>
      <c r="E971" s="1"/>
      <c r="F971" s="3"/>
      <c r="G971" s="1"/>
      <c r="H971" s="1"/>
      <c r="I971" s="1"/>
      <c r="J971" s="3"/>
      <c r="K971" s="1"/>
      <c r="L971" s="1"/>
      <c r="M971" s="1"/>
      <c r="N971" s="1"/>
      <c r="O971" s="1"/>
      <c r="P971" s="1"/>
      <c r="Q971" s="3"/>
      <c r="R971" s="1"/>
      <c r="S971" s="1"/>
    </row>
    <row r="972" spans="1:19" x14ac:dyDescent="0.25">
      <c r="A972" s="1"/>
      <c r="B972" s="1"/>
      <c r="C972" s="1"/>
      <c r="D972" s="1"/>
      <c r="E972" s="1"/>
      <c r="F972" s="3"/>
      <c r="G972" s="8"/>
      <c r="H972" s="8"/>
      <c r="I972" s="8"/>
      <c r="J972" s="47"/>
      <c r="K972" s="8"/>
      <c r="L972" s="8"/>
      <c r="M972" s="8"/>
      <c r="N972" s="8"/>
      <c r="O972" s="8"/>
      <c r="P972" s="8"/>
      <c r="Q972" s="47"/>
      <c r="R972" s="8"/>
      <c r="S972" s="8"/>
    </row>
    <row r="973" spans="1:19" x14ac:dyDescent="0.25">
      <c r="A973" s="1"/>
      <c r="B973" s="1"/>
      <c r="C973" s="1"/>
      <c r="D973" s="1"/>
      <c r="E973" s="1"/>
      <c r="F973" s="3"/>
      <c r="G973" s="8"/>
      <c r="H973" s="8"/>
      <c r="I973" s="8"/>
      <c r="J973" s="47"/>
      <c r="K973" s="8"/>
      <c r="L973" s="8"/>
      <c r="M973" s="8"/>
      <c r="N973" s="8"/>
      <c r="O973" s="8"/>
      <c r="P973" s="8"/>
      <c r="Q973" s="47"/>
      <c r="R973" s="8"/>
      <c r="S973" s="8"/>
    </row>
    <row r="974" spans="1:19" x14ac:dyDescent="0.25">
      <c r="A974" s="1"/>
      <c r="B974" s="1"/>
      <c r="C974" s="1"/>
      <c r="D974" s="1"/>
      <c r="E974" s="1"/>
      <c r="F974" s="3"/>
      <c r="G974" s="8"/>
      <c r="H974" s="8"/>
      <c r="I974" s="8"/>
      <c r="J974" s="47"/>
      <c r="K974" s="8"/>
      <c r="L974" s="8"/>
      <c r="M974" s="8"/>
      <c r="N974" s="8"/>
      <c r="O974" s="8"/>
      <c r="P974" s="8"/>
      <c r="Q974" s="47"/>
      <c r="R974" s="8"/>
      <c r="S974" s="8"/>
    </row>
    <row r="975" spans="1:19" x14ac:dyDescent="0.25">
      <c r="A975" s="1"/>
      <c r="B975" s="1"/>
      <c r="C975" s="1"/>
      <c r="D975" s="1"/>
      <c r="E975" s="1"/>
      <c r="F975" s="3"/>
      <c r="G975" s="8"/>
      <c r="H975" s="8"/>
      <c r="I975" s="8"/>
      <c r="J975" s="47"/>
      <c r="K975" s="8"/>
      <c r="L975" s="8"/>
      <c r="M975" s="8"/>
      <c r="N975" s="8"/>
      <c r="O975" s="8"/>
      <c r="P975" s="8"/>
      <c r="Q975" s="47"/>
      <c r="R975" s="8"/>
      <c r="S975" s="8"/>
    </row>
    <row r="976" spans="1:19" x14ac:dyDescent="0.25">
      <c r="A976" s="1"/>
      <c r="B976" s="1"/>
      <c r="C976" s="1"/>
      <c r="D976" s="1"/>
      <c r="E976" s="1"/>
      <c r="F976" s="3"/>
      <c r="G976" s="8"/>
      <c r="H976" s="8"/>
      <c r="I976" s="8"/>
      <c r="J976" s="47"/>
      <c r="K976" s="8"/>
      <c r="L976" s="8"/>
      <c r="M976" s="8"/>
      <c r="N976" s="8"/>
      <c r="O976" s="8"/>
      <c r="P976" s="8"/>
      <c r="Q976" s="47"/>
      <c r="R976" s="8"/>
      <c r="S976" s="8"/>
    </row>
    <row r="977" spans="1:19" x14ac:dyDescent="0.25">
      <c r="A977" s="1"/>
      <c r="B977" s="1"/>
      <c r="C977" s="1"/>
      <c r="D977" s="1"/>
      <c r="E977" s="1"/>
      <c r="F977" s="3"/>
      <c r="G977" s="1"/>
      <c r="H977" s="1"/>
      <c r="I977" s="1"/>
      <c r="J977" s="3"/>
      <c r="K977" s="1"/>
      <c r="L977" s="1"/>
      <c r="M977" s="1"/>
      <c r="N977" s="1"/>
      <c r="O977" s="1"/>
      <c r="P977" s="1"/>
      <c r="Q977" s="3"/>
      <c r="R977" s="1"/>
      <c r="S977" s="1"/>
    </row>
    <row r="978" spans="1:19" x14ac:dyDescent="0.25">
      <c r="A978" s="1"/>
      <c r="B978" s="1"/>
      <c r="C978" s="1"/>
      <c r="D978" s="1"/>
      <c r="E978" s="1"/>
      <c r="F978" s="3"/>
      <c r="G978" s="8"/>
      <c r="H978" s="8"/>
      <c r="I978" s="8"/>
      <c r="J978" s="47"/>
      <c r="K978" s="8"/>
      <c r="L978" s="8"/>
      <c r="M978" s="8"/>
      <c r="N978" s="8"/>
      <c r="O978" s="8"/>
      <c r="P978" s="8"/>
      <c r="Q978" s="47"/>
      <c r="R978" s="8"/>
      <c r="S978" s="8"/>
    </row>
    <row r="979" spans="1:19" x14ac:dyDescent="0.25">
      <c r="A979" s="1"/>
      <c r="B979" s="1"/>
      <c r="C979" s="1"/>
      <c r="D979" s="1"/>
      <c r="E979" s="1"/>
      <c r="F979" s="3"/>
      <c r="G979" s="8"/>
      <c r="H979" s="8"/>
      <c r="I979" s="8"/>
      <c r="J979" s="47"/>
      <c r="K979" s="8"/>
      <c r="L979" s="8"/>
      <c r="M979" s="8"/>
      <c r="N979" s="8"/>
      <c r="O979" s="8"/>
      <c r="P979" s="8"/>
      <c r="Q979" s="47"/>
      <c r="R979" s="8"/>
      <c r="S979" s="8"/>
    </row>
    <row r="980" spans="1:19" x14ac:dyDescent="0.25">
      <c r="A980" s="1"/>
      <c r="B980" s="1"/>
      <c r="C980" s="1"/>
      <c r="D980" s="1"/>
      <c r="E980" s="1"/>
      <c r="F980" s="3"/>
      <c r="G980" s="8"/>
      <c r="H980" s="8"/>
      <c r="I980" s="8"/>
      <c r="J980" s="47"/>
      <c r="K980" s="8"/>
      <c r="L980" s="8"/>
      <c r="M980" s="8"/>
      <c r="N980" s="8"/>
      <c r="O980" s="8"/>
      <c r="P980" s="8"/>
      <c r="Q980" s="47"/>
      <c r="R980" s="8"/>
      <c r="S980" s="8"/>
    </row>
    <row r="981" spans="1:19" x14ac:dyDescent="0.25">
      <c r="A981" s="1"/>
      <c r="B981" s="1"/>
      <c r="C981" s="1"/>
      <c r="D981" s="1"/>
      <c r="E981" s="1"/>
      <c r="F981" s="3"/>
      <c r="G981" s="8"/>
      <c r="H981" s="8"/>
      <c r="I981" s="8"/>
      <c r="J981" s="47"/>
      <c r="K981" s="8"/>
      <c r="L981" s="8"/>
      <c r="M981" s="8"/>
      <c r="N981" s="8"/>
      <c r="O981" s="8"/>
      <c r="P981" s="8"/>
      <c r="Q981" s="47"/>
      <c r="R981" s="8"/>
      <c r="S981" s="8"/>
    </row>
    <row r="982" spans="1:19" x14ac:dyDescent="0.25">
      <c r="A982" s="1"/>
      <c r="B982" s="1"/>
      <c r="C982" s="1"/>
      <c r="D982" s="1"/>
      <c r="E982" s="1"/>
      <c r="F982" s="3"/>
      <c r="G982" s="8"/>
      <c r="H982" s="8"/>
      <c r="I982" s="8"/>
      <c r="J982" s="47"/>
      <c r="K982" s="8"/>
      <c r="L982" s="8"/>
      <c r="M982" s="8"/>
      <c r="N982" s="8"/>
      <c r="O982" s="8"/>
      <c r="P982" s="8"/>
      <c r="Q982" s="47"/>
      <c r="R982" s="8"/>
      <c r="S982" s="8"/>
    </row>
    <row r="983" spans="1:19" x14ac:dyDescent="0.25">
      <c r="A983" s="1"/>
      <c r="B983" s="1"/>
      <c r="C983" s="1"/>
      <c r="D983" s="1"/>
      <c r="E983" s="1"/>
      <c r="F983" s="3"/>
      <c r="G983" s="1"/>
      <c r="H983" s="1"/>
      <c r="I983" s="1"/>
      <c r="J983" s="3"/>
      <c r="K983" s="1"/>
      <c r="L983" s="1"/>
      <c r="M983" s="1"/>
      <c r="N983" s="1"/>
      <c r="O983" s="1"/>
      <c r="P983" s="1"/>
      <c r="Q983" s="3"/>
      <c r="R983" s="1"/>
      <c r="S983" s="1"/>
    </row>
    <row r="984" spans="1:19" x14ac:dyDescent="0.25">
      <c r="A984" s="1"/>
      <c r="B984" s="1"/>
      <c r="C984" s="1"/>
      <c r="D984" s="1"/>
      <c r="E984" s="1"/>
      <c r="F984" s="3"/>
      <c r="G984" s="8"/>
      <c r="H984" s="8"/>
      <c r="I984" s="8"/>
      <c r="J984" s="47"/>
      <c r="K984" s="8"/>
      <c r="L984" s="8"/>
      <c r="M984" s="8"/>
      <c r="N984" s="8"/>
      <c r="O984" s="8"/>
      <c r="P984" s="8"/>
      <c r="Q984" s="47"/>
      <c r="R984" s="8"/>
      <c r="S984" s="8"/>
    </row>
    <row r="985" spans="1:19" x14ac:dyDescent="0.25">
      <c r="A985" s="1"/>
      <c r="B985" s="1"/>
      <c r="C985" s="1"/>
      <c r="D985" s="1"/>
      <c r="E985" s="1"/>
      <c r="F985" s="3"/>
      <c r="G985" s="8"/>
      <c r="H985" s="8"/>
      <c r="I985" s="8"/>
      <c r="J985" s="47"/>
      <c r="K985" s="8"/>
      <c r="L985" s="8"/>
      <c r="M985" s="8"/>
      <c r="N985" s="8"/>
      <c r="O985" s="8"/>
      <c r="P985" s="8"/>
      <c r="Q985" s="47"/>
      <c r="R985" s="8"/>
      <c r="S985" s="8"/>
    </row>
    <row r="986" spans="1:19" x14ac:dyDescent="0.25">
      <c r="A986" s="1"/>
      <c r="B986" s="1"/>
      <c r="C986" s="1"/>
      <c r="D986" s="1"/>
      <c r="E986" s="1"/>
      <c r="F986" s="3"/>
      <c r="G986" s="8"/>
      <c r="H986" s="8"/>
      <c r="I986" s="8"/>
      <c r="J986" s="47"/>
      <c r="K986" s="8"/>
      <c r="L986" s="8"/>
      <c r="M986" s="8"/>
      <c r="N986" s="8"/>
      <c r="O986" s="8"/>
      <c r="P986" s="8"/>
      <c r="Q986" s="47"/>
      <c r="R986" s="8"/>
      <c r="S986" s="8"/>
    </row>
    <row r="987" spans="1:19" x14ac:dyDescent="0.25">
      <c r="A987" s="1"/>
      <c r="B987" s="1"/>
      <c r="C987" s="1"/>
      <c r="D987" s="1"/>
      <c r="E987" s="1"/>
      <c r="F987" s="3"/>
      <c r="G987" s="8"/>
      <c r="H987" s="8"/>
      <c r="I987" s="8"/>
      <c r="J987" s="47"/>
      <c r="K987" s="8"/>
      <c r="L987" s="8"/>
      <c r="M987" s="8"/>
      <c r="N987" s="8"/>
      <c r="O987" s="8"/>
      <c r="P987" s="8"/>
      <c r="Q987" s="47"/>
      <c r="R987" s="8"/>
      <c r="S987" s="8"/>
    </row>
    <row r="988" spans="1:19" x14ac:dyDescent="0.25">
      <c r="A988" s="1"/>
      <c r="B988" s="1"/>
      <c r="C988" s="1"/>
      <c r="D988" s="1"/>
      <c r="E988" s="1"/>
      <c r="F988" s="3"/>
      <c r="G988" s="8"/>
      <c r="H988" s="8"/>
      <c r="I988" s="8"/>
      <c r="J988" s="47"/>
      <c r="K988" s="8"/>
      <c r="L988" s="8"/>
      <c r="M988" s="8"/>
      <c r="N988" s="8"/>
      <c r="O988" s="8"/>
      <c r="P988" s="8"/>
      <c r="Q988" s="47"/>
      <c r="R988" s="8"/>
      <c r="S988" s="8"/>
    </row>
    <row r="989" spans="1:19" x14ac:dyDescent="0.25">
      <c r="A989" s="1"/>
      <c r="B989" s="1"/>
      <c r="C989" s="1"/>
      <c r="D989" s="1"/>
      <c r="E989" s="1"/>
      <c r="F989" s="3"/>
      <c r="G989" s="1"/>
      <c r="H989" s="1"/>
      <c r="I989" s="1"/>
      <c r="J989" s="3"/>
      <c r="K989" s="1"/>
      <c r="L989" s="1"/>
      <c r="M989" s="1"/>
      <c r="N989" s="1"/>
      <c r="O989" s="1"/>
      <c r="P989" s="1"/>
      <c r="Q989" s="3"/>
      <c r="R989" s="1"/>
      <c r="S989" s="1"/>
    </row>
    <row r="990" spans="1:19" x14ac:dyDescent="0.25">
      <c r="A990" s="1"/>
      <c r="B990" s="1"/>
      <c r="C990" s="1"/>
      <c r="D990" s="1"/>
      <c r="E990" s="1"/>
      <c r="F990" s="3"/>
      <c r="G990" s="8"/>
      <c r="H990" s="8"/>
      <c r="I990" s="8"/>
      <c r="J990" s="47"/>
      <c r="K990" s="8"/>
      <c r="L990" s="8"/>
      <c r="M990" s="8"/>
      <c r="N990" s="8"/>
      <c r="O990" s="8"/>
      <c r="P990" s="8"/>
      <c r="Q990" s="47"/>
      <c r="R990" s="8"/>
      <c r="S990" s="8"/>
    </row>
    <row r="991" spans="1:19" x14ac:dyDescent="0.25">
      <c r="A991" s="1"/>
      <c r="B991" s="1"/>
      <c r="C991" s="1"/>
      <c r="D991" s="1"/>
      <c r="E991" s="1"/>
      <c r="F991" s="3"/>
      <c r="G991" s="8"/>
      <c r="H991" s="8"/>
      <c r="I991" s="8"/>
      <c r="J991" s="47"/>
      <c r="K991" s="8"/>
      <c r="L991" s="8"/>
      <c r="M991" s="8"/>
      <c r="N991" s="8"/>
      <c r="O991" s="8"/>
      <c r="P991" s="8"/>
      <c r="Q991" s="47"/>
      <c r="R991" s="8"/>
      <c r="S991" s="8"/>
    </row>
    <row r="992" spans="1:19" x14ac:dyDescent="0.25">
      <c r="A992" s="1"/>
      <c r="B992" s="1"/>
      <c r="C992" s="1"/>
      <c r="D992" s="1"/>
      <c r="E992" s="1"/>
      <c r="F992" s="3"/>
      <c r="G992" s="8"/>
      <c r="H992" s="8"/>
      <c r="I992" s="8"/>
      <c r="J992" s="47"/>
      <c r="K992" s="8"/>
      <c r="L992" s="8"/>
      <c r="M992" s="8"/>
      <c r="N992" s="8"/>
      <c r="O992" s="8"/>
      <c r="P992" s="8"/>
      <c r="Q992" s="47"/>
      <c r="R992" s="8"/>
      <c r="S992" s="8"/>
    </row>
    <row r="993" spans="1:19" x14ac:dyDescent="0.25">
      <c r="A993" s="1"/>
      <c r="B993" s="1"/>
      <c r="C993" s="1"/>
      <c r="D993" s="1"/>
      <c r="E993" s="1"/>
      <c r="F993" s="3"/>
      <c r="G993" s="8"/>
      <c r="H993" s="8"/>
      <c r="I993" s="8"/>
      <c r="J993" s="47"/>
      <c r="K993" s="8"/>
      <c r="L993" s="8"/>
      <c r="M993" s="8"/>
      <c r="N993" s="8"/>
      <c r="O993" s="8"/>
      <c r="P993" s="8"/>
      <c r="Q993" s="47"/>
      <c r="R993" s="8"/>
      <c r="S993" s="8"/>
    </row>
    <row r="994" spans="1:19" x14ac:dyDescent="0.25">
      <c r="A994" s="1"/>
      <c r="B994" s="1"/>
      <c r="C994" s="1"/>
      <c r="D994" s="1"/>
      <c r="E994" s="1"/>
      <c r="F994" s="3"/>
      <c r="G994" s="8"/>
      <c r="H994" s="8"/>
      <c r="I994" s="8"/>
      <c r="J994" s="47"/>
      <c r="K994" s="8"/>
      <c r="L994" s="8"/>
      <c r="M994" s="8"/>
      <c r="N994" s="8"/>
      <c r="O994" s="8"/>
      <c r="P994" s="8"/>
      <c r="Q994" s="47"/>
      <c r="R994" s="8"/>
      <c r="S994" s="8"/>
    </row>
    <row r="995" spans="1:19" x14ac:dyDescent="0.25">
      <c r="A995" s="1"/>
      <c r="B995" s="1"/>
      <c r="C995" s="1"/>
      <c r="D995" s="1"/>
      <c r="E995" s="1"/>
      <c r="F995" s="3"/>
      <c r="G995" s="1"/>
      <c r="H995" s="1"/>
      <c r="I995" s="1"/>
      <c r="J995" s="3"/>
      <c r="K995" s="1"/>
      <c r="L995" s="1"/>
      <c r="M995" s="1"/>
      <c r="N995" s="1"/>
      <c r="O995" s="1"/>
      <c r="P995" s="1"/>
      <c r="Q995" s="3"/>
      <c r="R995" s="1"/>
      <c r="S995" s="1"/>
    </row>
    <row r="996" spans="1:19" x14ac:dyDescent="0.25">
      <c r="A996" s="1"/>
      <c r="B996" s="1"/>
      <c r="C996" s="1"/>
      <c r="D996" s="1"/>
      <c r="E996" s="1"/>
      <c r="F996" s="3"/>
      <c r="G996" s="8"/>
      <c r="H996" s="8"/>
      <c r="I996" s="8"/>
      <c r="J996" s="47"/>
      <c r="K996" s="8"/>
      <c r="L996" s="8"/>
      <c r="M996" s="8"/>
      <c r="N996" s="8"/>
      <c r="O996" s="8"/>
      <c r="P996" s="8"/>
      <c r="Q996" s="47"/>
      <c r="R996" s="8"/>
      <c r="S996" s="8"/>
    </row>
    <row r="997" spans="1:19" x14ac:dyDescent="0.25">
      <c r="A997" s="1"/>
      <c r="B997" s="1"/>
      <c r="C997" s="1"/>
      <c r="D997" s="1"/>
      <c r="E997" s="1"/>
      <c r="F997" s="3"/>
      <c r="G997" s="8"/>
      <c r="H997" s="8"/>
      <c r="I997" s="8"/>
      <c r="J997" s="47"/>
      <c r="K997" s="8"/>
      <c r="L997" s="8"/>
      <c r="M997" s="8"/>
      <c r="N997" s="8"/>
      <c r="O997" s="8"/>
      <c r="P997" s="8"/>
      <c r="Q997" s="47"/>
      <c r="R997" s="8"/>
      <c r="S997" s="8"/>
    </row>
    <row r="998" spans="1:19" x14ac:dyDescent="0.25">
      <c r="A998" s="1"/>
      <c r="B998" s="1"/>
      <c r="C998" s="1"/>
      <c r="D998" s="1"/>
      <c r="E998" s="1"/>
      <c r="F998" s="3"/>
      <c r="G998" s="8"/>
      <c r="H998" s="8"/>
      <c r="I998" s="8"/>
      <c r="J998" s="47"/>
      <c r="K998" s="8"/>
      <c r="L998" s="8"/>
      <c r="M998" s="8"/>
      <c r="N998" s="8"/>
      <c r="O998" s="8"/>
      <c r="P998" s="8"/>
      <c r="Q998" s="47"/>
      <c r="R998" s="8"/>
      <c r="S998" s="8"/>
    </row>
    <row r="999" spans="1:19" x14ac:dyDescent="0.25">
      <c r="A999" s="1"/>
      <c r="B999" s="1"/>
      <c r="C999" s="1"/>
      <c r="D999" s="1"/>
      <c r="E999" s="1"/>
      <c r="F999" s="3"/>
      <c r="G999" s="8"/>
      <c r="H999" s="8"/>
      <c r="I999" s="8"/>
      <c r="J999" s="47"/>
      <c r="K999" s="8"/>
      <c r="L999" s="8"/>
      <c r="M999" s="8"/>
      <c r="N999" s="8"/>
      <c r="O999" s="8"/>
      <c r="P999" s="8"/>
      <c r="Q999" s="47"/>
      <c r="R999" s="8"/>
      <c r="S999" s="8"/>
    </row>
    <row r="1000" spans="1:19" x14ac:dyDescent="0.25">
      <c r="A1000" s="1"/>
      <c r="B1000" s="1"/>
      <c r="C1000" s="1"/>
      <c r="D1000" s="1"/>
      <c r="E1000" s="1"/>
      <c r="F1000" s="3"/>
      <c r="G1000" s="8"/>
      <c r="H1000" s="8"/>
      <c r="I1000" s="8"/>
      <c r="J1000" s="47"/>
      <c r="K1000" s="8"/>
      <c r="L1000" s="8"/>
      <c r="M1000" s="8"/>
      <c r="N1000" s="8"/>
      <c r="O1000" s="8"/>
      <c r="P1000" s="8"/>
      <c r="Q1000" s="47"/>
      <c r="R1000" s="8"/>
      <c r="S1000" s="8"/>
    </row>
    <row r="1001" spans="1:19" x14ac:dyDescent="0.25">
      <c r="A1001" s="1"/>
      <c r="B1001" s="1"/>
      <c r="C1001" s="1"/>
      <c r="D1001" s="1"/>
      <c r="E1001" s="1"/>
      <c r="F1001" s="3"/>
      <c r="G1001" s="1"/>
      <c r="H1001" s="1"/>
      <c r="I1001" s="1"/>
      <c r="J1001" s="3"/>
      <c r="K1001" s="1"/>
      <c r="L1001" s="1"/>
      <c r="M1001" s="1"/>
      <c r="N1001" s="1"/>
      <c r="O1001" s="1"/>
      <c r="P1001" s="1"/>
      <c r="Q1001" s="3"/>
      <c r="R1001" s="1"/>
      <c r="S1001" s="1"/>
    </row>
    <row r="1002" spans="1:19" x14ac:dyDescent="0.25">
      <c r="A1002" s="1"/>
      <c r="B1002" s="1"/>
      <c r="C1002" s="1"/>
      <c r="D1002" s="1"/>
      <c r="E1002" s="1"/>
      <c r="F1002" s="3"/>
      <c r="G1002" s="8"/>
      <c r="H1002" s="8"/>
      <c r="I1002" s="8"/>
      <c r="J1002" s="47"/>
      <c r="K1002" s="8"/>
      <c r="L1002" s="8"/>
      <c r="M1002" s="8"/>
      <c r="N1002" s="8"/>
      <c r="O1002" s="8"/>
      <c r="P1002" s="8"/>
      <c r="Q1002" s="47"/>
      <c r="R1002" s="8"/>
      <c r="S1002" s="8"/>
    </row>
    <row r="1003" spans="1:19" x14ac:dyDescent="0.25">
      <c r="A1003" s="1"/>
      <c r="B1003" s="1"/>
      <c r="C1003" s="1"/>
      <c r="D1003" s="1"/>
      <c r="E1003" s="1"/>
      <c r="F1003" s="3"/>
      <c r="G1003" s="8"/>
      <c r="H1003" s="8"/>
      <c r="I1003" s="8"/>
      <c r="J1003" s="47"/>
      <c r="K1003" s="8"/>
      <c r="L1003" s="8"/>
      <c r="M1003" s="8"/>
      <c r="N1003" s="8"/>
      <c r="O1003" s="8"/>
      <c r="P1003" s="8"/>
      <c r="Q1003" s="47"/>
      <c r="R1003" s="8"/>
      <c r="S1003" s="8"/>
    </row>
    <row r="1004" spans="1:19" x14ac:dyDescent="0.25">
      <c r="A1004" s="1"/>
      <c r="B1004" s="1"/>
      <c r="C1004" s="1"/>
      <c r="D1004" s="1"/>
      <c r="E1004" s="1"/>
      <c r="F1004" s="3"/>
      <c r="G1004" s="8"/>
      <c r="H1004" s="8"/>
      <c r="I1004" s="8"/>
      <c r="J1004" s="47"/>
      <c r="K1004" s="8"/>
      <c r="L1004" s="8"/>
      <c r="M1004" s="8"/>
      <c r="N1004" s="8"/>
      <c r="O1004" s="8"/>
      <c r="P1004" s="8"/>
      <c r="Q1004" s="47"/>
      <c r="R1004" s="8"/>
      <c r="S1004" s="8"/>
    </row>
    <row r="1005" spans="1:19" x14ac:dyDescent="0.25">
      <c r="A1005" s="1"/>
      <c r="B1005" s="1"/>
      <c r="C1005" s="1"/>
      <c r="D1005" s="1"/>
      <c r="E1005" s="1"/>
      <c r="F1005" s="3"/>
      <c r="G1005" s="8"/>
      <c r="H1005" s="8"/>
      <c r="I1005" s="8"/>
      <c r="J1005" s="47"/>
      <c r="K1005" s="8"/>
      <c r="L1005" s="8"/>
      <c r="M1005" s="8"/>
      <c r="N1005" s="8"/>
      <c r="O1005" s="8"/>
      <c r="P1005" s="8"/>
      <c r="Q1005" s="47"/>
      <c r="R1005" s="8"/>
      <c r="S1005" s="8"/>
    </row>
    <row r="1006" spans="1:19" x14ac:dyDescent="0.25">
      <c r="A1006" s="1"/>
      <c r="B1006" s="1"/>
      <c r="C1006" s="1"/>
      <c r="D1006" s="1"/>
      <c r="E1006" s="1"/>
      <c r="F1006" s="3"/>
      <c r="G1006" s="8"/>
      <c r="H1006" s="8"/>
      <c r="I1006" s="8"/>
      <c r="J1006" s="47"/>
      <c r="K1006" s="8"/>
      <c r="L1006" s="8"/>
      <c r="M1006" s="8"/>
      <c r="N1006" s="8"/>
      <c r="O1006" s="8"/>
      <c r="P1006" s="8"/>
      <c r="Q1006" s="47"/>
      <c r="R1006" s="8"/>
      <c r="S1006" s="8"/>
    </row>
    <row r="1007" spans="1:19" x14ac:dyDescent="0.25">
      <c r="A1007" s="1"/>
      <c r="B1007" s="1"/>
      <c r="C1007" s="1"/>
      <c r="D1007" s="1"/>
      <c r="E1007" s="1"/>
      <c r="F1007" s="3"/>
      <c r="G1007" s="1"/>
      <c r="H1007" s="1"/>
      <c r="I1007" s="1"/>
      <c r="J1007" s="3"/>
      <c r="K1007" s="1"/>
      <c r="L1007" s="1"/>
      <c r="M1007" s="1"/>
      <c r="N1007" s="1"/>
      <c r="O1007" s="1"/>
      <c r="P1007" s="1"/>
      <c r="Q1007" s="3"/>
      <c r="R1007" s="1"/>
      <c r="S1007" s="1"/>
    </row>
    <row r="1008" spans="1:19" x14ac:dyDescent="0.25">
      <c r="A1008" s="1"/>
      <c r="B1008" s="1"/>
      <c r="C1008" s="1"/>
      <c r="D1008" s="1"/>
      <c r="E1008" s="1"/>
      <c r="F1008" s="3"/>
      <c r="G1008" s="8"/>
      <c r="H1008" s="8"/>
      <c r="I1008" s="8"/>
      <c r="J1008" s="47"/>
      <c r="K1008" s="8"/>
      <c r="L1008" s="8"/>
      <c r="M1008" s="8"/>
      <c r="N1008" s="8"/>
      <c r="O1008" s="8"/>
      <c r="P1008" s="8"/>
      <c r="Q1008" s="47"/>
      <c r="R1008" s="8"/>
      <c r="S1008" s="8"/>
    </row>
    <row r="1009" spans="1:19" x14ac:dyDescent="0.25">
      <c r="A1009" s="1"/>
      <c r="B1009" s="1"/>
      <c r="C1009" s="1"/>
      <c r="D1009" s="1"/>
      <c r="E1009" s="1"/>
      <c r="F1009" s="3"/>
      <c r="G1009" s="8"/>
      <c r="H1009" s="8"/>
      <c r="I1009" s="8"/>
      <c r="J1009" s="47"/>
      <c r="K1009" s="8"/>
      <c r="L1009" s="8"/>
      <c r="M1009" s="8"/>
      <c r="N1009" s="8"/>
      <c r="O1009" s="8"/>
      <c r="P1009" s="8"/>
      <c r="Q1009" s="47"/>
      <c r="R1009" s="8"/>
      <c r="S1009" s="8"/>
    </row>
    <row r="1010" spans="1:19" x14ac:dyDescent="0.25">
      <c r="A1010" s="1"/>
      <c r="B1010" s="1"/>
      <c r="C1010" s="1"/>
      <c r="D1010" s="1"/>
      <c r="E1010" s="1"/>
      <c r="F1010" s="3"/>
      <c r="G1010" s="8"/>
      <c r="H1010" s="8"/>
      <c r="I1010" s="8"/>
      <c r="J1010" s="47"/>
      <c r="K1010" s="8"/>
      <c r="L1010" s="8"/>
      <c r="M1010" s="8"/>
      <c r="N1010" s="8"/>
      <c r="O1010" s="8"/>
      <c r="P1010" s="8"/>
      <c r="Q1010" s="47"/>
      <c r="R1010" s="8"/>
      <c r="S1010" s="8"/>
    </row>
    <row r="1011" spans="1:19" x14ac:dyDescent="0.25">
      <c r="A1011" s="1"/>
      <c r="B1011" s="1"/>
      <c r="C1011" s="1"/>
      <c r="D1011" s="1"/>
      <c r="E1011" s="1"/>
      <c r="F1011" s="3"/>
      <c r="G1011" s="8"/>
      <c r="H1011" s="8"/>
      <c r="I1011" s="8"/>
      <c r="J1011" s="47"/>
      <c r="K1011" s="8"/>
      <c r="L1011" s="8"/>
      <c r="M1011" s="8"/>
      <c r="N1011" s="8"/>
      <c r="O1011" s="8"/>
      <c r="P1011" s="8"/>
      <c r="Q1011" s="47"/>
      <c r="R1011" s="8"/>
      <c r="S1011" s="8"/>
    </row>
    <row r="1012" spans="1:19" x14ac:dyDescent="0.25">
      <c r="A1012" s="1"/>
      <c r="B1012" s="1"/>
      <c r="C1012" s="1"/>
      <c r="D1012" s="1"/>
      <c r="E1012" s="1"/>
      <c r="F1012" s="3"/>
      <c r="G1012" s="8"/>
      <c r="H1012" s="8"/>
      <c r="I1012" s="8"/>
      <c r="J1012" s="47"/>
      <c r="K1012" s="8"/>
      <c r="L1012" s="8"/>
      <c r="M1012" s="8"/>
      <c r="N1012" s="8"/>
      <c r="O1012" s="8"/>
      <c r="P1012" s="8"/>
      <c r="Q1012" s="47"/>
      <c r="R1012" s="8"/>
      <c r="S1012" s="8"/>
    </row>
    <row r="1013" spans="1:19" x14ac:dyDescent="0.25">
      <c r="A1013" s="1"/>
      <c r="B1013" s="1"/>
      <c r="C1013" s="1"/>
      <c r="D1013" s="1"/>
      <c r="E1013" s="1"/>
      <c r="F1013" s="3"/>
      <c r="G1013" s="1"/>
      <c r="H1013" s="1"/>
      <c r="I1013" s="1"/>
      <c r="J1013" s="3"/>
      <c r="K1013" s="1"/>
      <c r="L1013" s="1"/>
      <c r="M1013" s="1"/>
      <c r="N1013" s="1"/>
      <c r="O1013" s="1"/>
      <c r="P1013" s="1"/>
      <c r="Q1013" s="3"/>
      <c r="R1013" s="1"/>
      <c r="S1013" s="1"/>
    </row>
    <row r="1014" spans="1:19" x14ac:dyDescent="0.25">
      <c r="A1014" s="1"/>
      <c r="B1014" s="1"/>
      <c r="C1014" s="1"/>
      <c r="D1014" s="1"/>
      <c r="E1014" s="1"/>
      <c r="F1014" s="3"/>
      <c r="G1014" s="8"/>
      <c r="H1014" s="8"/>
      <c r="I1014" s="8"/>
      <c r="J1014" s="47"/>
      <c r="K1014" s="8"/>
      <c r="L1014" s="8"/>
      <c r="M1014" s="8"/>
      <c r="N1014" s="8"/>
      <c r="O1014" s="8"/>
      <c r="P1014" s="8"/>
      <c r="Q1014" s="47"/>
      <c r="R1014" s="8"/>
      <c r="S1014" s="8"/>
    </row>
    <row r="1015" spans="1:19" x14ac:dyDescent="0.25">
      <c r="A1015" s="1"/>
      <c r="B1015" s="1"/>
      <c r="C1015" s="1"/>
      <c r="D1015" s="1"/>
      <c r="E1015" s="1"/>
      <c r="F1015" s="3"/>
      <c r="G1015" s="8"/>
      <c r="H1015" s="8"/>
      <c r="I1015" s="8"/>
      <c r="J1015" s="47"/>
      <c r="K1015" s="8"/>
      <c r="L1015" s="8"/>
      <c r="M1015" s="8"/>
      <c r="N1015" s="8"/>
      <c r="O1015" s="8"/>
      <c r="P1015" s="8"/>
      <c r="Q1015" s="47"/>
      <c r="R1015" s="8"/>
      <c r="S1015" s="8"/>
    </row>
    <row r="1016" spans="1:19" x14ac:dyDescent="0.25">
      <c r="A1016" s="1"/>
      <c r="B1016" s="1"/>
      <c r="C1016" s="1"/>
      <c r="D1016" s="1"/>
      <c r="E1016" s="1"/>
      <c r="F1016" s="3"/>
      <c r="G1016" s="8"/>
      <c r="H1016" s="8"/>
      <c r="I1016" s="8"/>
      <c r="J1016" s="47"/>
      <c r="K1016" s="8"/>
      <c r="L1016" s="8"/>
      <c r="M1016" s="8"/>
      <c r="N1016" s="8"/>
      <c r="O1016" s="8"/>
      <c r="P1016" s="8"/>
      <c r="Q1016" s="47"/>
      <c r="R1016" s="8"/>
      <c r="S1016" s="8"/>
    </row>
    <row r="1017" spans="1:19" x14ac:dyDescent="0.25">
      <c r="A1017" s="1"/>
      <c r="B1017" s="1"/>
      <c r="C1017" s="1"/>
      <c r="D1017" s="1"/>
      <c r="E1017" s="1"/>
      <c r="F1017" s="3"/>
      <c r="G1017" s="8"/>
      <c r="H1017" s="8"/>
      <c r="I1017" s="8"/>
      <c r="J1017" s="47"/>
      <c r="K1017" s="8"/>
      <c r="L1017" s="8"/>
      <c r="M1017" s="8"/>
      <c r="N1017" s="8"/>
      <c r="O1017" s="8"/>
      <c r="P1017" s="8"/>
      <c r="Q1017" s="47"/>
      <c r="R1017" s="8"/>
      <c r="S1017" s="8"/>
    </row>
    <row r="1018" spans="1:19" x14ac:dyDescent="0.25">
      <c r="A1018" s="1"/>
      <c r="B1018" s="1"/>
      <c r="C1018" s="1"/>
      <c r="D1018" s="1"/>
      <c r="E1018" s="1"/>
      <c r="F1018" s="3"/>
      <c r="G1018" s="8"/>
      <c r="H1018" s="8"/>
      <c r="I1018" s="8"/>
      <c r="J1018" s="47"/>
      <c r="K1018" s="8"/>
      <c r="L1018" s="8"/>
      <c r="M1018" s="8"/>
      <c r="N1018" s="8"/>
      <c r="O1018" s="8"/>
      <c r="P1018" s="8"/>
      <c r="Q1018" s="47"/>
      <c r="R1018" s="8"/>
      <c r="S1018" s="8"/>
    </row>
    <row r="1019" spans="1:19" x14ac:dyDescent="0.25">
      <c r="A1019" s="1"/>
      <c r="B1019" s="1"/>
      <c r="C1019" s="1"/>
      <c r="D1019" s="1"/>
      <c r="E1019" s="1"/>
      <c r="F1019" s="3"/>
      <c r="G1019" s="1"/>
      <c r="H1019" s="1"/>
      <c r="I1019" s="1"/>
      <c r="J1019" s="3"/>
      <c r="K1019" s="1"/>
      <c r="L1019" s="1"/>
      <c r="M1019" s="1"/>
      <c r="N1019" s="1"/>
      <c r="O1019" s="1"/>
      <c r="P1019" s="1"/>
      <c r="Q1019" s="3"/>
      <c r="R1019" s="1"/>
      <c r="S1019" s="1"/>
    </row>
    <row r="1020" spans="1:19" x14ac:dyDescent="0.25">
      <c r="A1020" s="1"/>
      <c r="B1020" s="1"/>
      <c r="C1020" s="1"/>
      <c r="D1020" s="1"/>
      <c r="E1020" s="1"/>
      <c r="F1020" s="3"/>
      <c r="G1020" s="8"/>
      <c r="H1020" s="8"/>
      <c r="I1020" s="8"/>
      <c r="J1020" s="47"/>
      <c r="K1020" s="8"/>
      <c r="L1020" s="8"/>
      <c r="M1020" s="8"/>
      <c r="N1020" s="8"/>
      <c r="O1020" s="8"/>
      <c r="P1020" s="8"/>
      <c r="Q1020" s="47"/>
      <c r="R1020" s="8"/>
      <c r="S1020" s="8"/>
    </row>
    <row r="1021" spans="1:19" x14ac:dyDescent="0.25">
      <c r="A1021" s="1"/>
      <c r="B1021" s="1"/>
      <c r="C1021" s="1"/>
      <c r="D1021" s="1"/>
      <c r="E1021" s="1"/>
      <c r="F1021" s="3"/>
      <c r="G1021" s="8"/>
      <c r="H1021" s="8"/>
      <c r="I1021" s="8"/>
      <c r="J1021" s="47"/>
      <c r="K1021" s="8"/>
      <c r="L1021" s="8"/>
      <c r="M1021" s="8"/>
      <c r="N1021" s="8"/>
      <c r="O1021" s="8"/>
      <c r="P1021" s="8"/>
      <c r="Q1021" s="47"/>
      <c r="R1021" s="8"/>
      <c r="S1021" s="8"/>
    </row>
    <row r="1022" spans="1:19" x14ac:dyDescent="0.25">
      <c r="A1022" s="1"/>
      <c r="B1022" s="1"/>
      <c r="C1022" s="1"/>
      <c r="D1022" s="1"/>
      <c r="E1022" s="1"/>
      <c r="F1022" s="3"/>
      <c r="G1022" s="8"/>
      <c r="H1022" s="8"/>
      <c r="I1022" s="8"/>
      <c r="J1022" s="47"/>
      <c r="K1022" s="8"/>
      <c r="L1022" s="8"/>
      <c r="M1022" s="8"/>
      <c r="N1022" s="8"/>
      <c r="O1022" s="8"/>
      <c r="P1022" s="8"/>
      <c r="Q1022" s="47"/>
      <c r="R1022" s="8"/>
      <c r="S1022" s="8"/>
    </row>
    <row r="1023" spans="1:19" x14ac:dyDescent="0.25">
      <c r="A1023" s="1"/>
      <c r="B1023" s="1"/>
      <c r="C1023" s="1"/>
      <c r="D1023" s="1"/>
      <c r="E1023" s="1"/>
      <c r="F1023" s="3"/>
      <c r="G1023" s="8"/>
      <c r="H1023" s="8"/>
      <c r="I1023" s="8"/>
      <c r="J1023" s="47"/>
      <c r="K1023" s="8"/>
      <c r="L1023" s="8"/>
      <c r="M1023" s="8"/>
      <c r="N1023" s="8"/>
      <c r="O1023" s="8"/>
      <c r="P1023" s="8"/>
      <c r="Q1023" s="47"/>
      <c r="R1023" s="8"/>
      <c r="S1023" s="8"/>
    </row>
    <row r="1024" spans="1:19" x14ac:dyDescent="0.25">
      <c r="A1024" s="1"/>
      <c r="B1024" s="1"/>
      <c r="C1024" s="1"/>
      <c r="D1024" s="1"/>
      <c r="E1024" s="1"/>
      <c r="F1024" s="3"/>
      <c r="G1024" s="8"/>
      <c r="H1024" s="8"/>
      <c r="I1024" s="8"/>
      <c r="J1024" s="47"/>
      <c r="K1024" s="8"/>
      <c r="L1024" s="8"/>
      <c r="M1024" s="8"/>
      <c r="N1024" s="8"/>
      <c r="O1024" s="8"/>
      <c r="P1024" s="8"/>
      <c r="Q1024" s="47"/>
      <c r="R1024" s="8"/>
      <c r="S1024" s="8"/>
    </row>
    <row r="1025" spans="1:19" x14ac:dyDescent="0.25">
      <c r="A1025" s="1"/>
      <c r="B1025" s="1"/>
      <c r="C1025" s="1"/>
      <c r="D1025" s="1"/>
      <c r="E1025" s="1"/>
      <c r="F1025" s="3"/>
      <c r="G1025" s="1"/>
      <c r="H1025" s="1"/>
      <c r="I1025" s="1"/>
      <c r="J1025" s="3"/>
      <c r="K1025" s="1"/>
      <c r="L1025" s="1"/>
      <c r="M1025" s="1"/>
      <c r="N1025" s="1"/>
      <c r="O1025" s="1"/>
      <c r="P1025" s="1"/>
      <c r="Q1025" s="3"/>
      <c r="R1025" s="1"/>
      <c r="S1025" s="1"/>
    </row>
    <row r="1026" spans="1:19" x14ac:dyDescent="0.25">
      <c r="A1026" s="1"/>
      <c r="B1026" s="1"/>
      <c r="C1026" s="1"/>
      <c r="D1026" s="1"/>
      <c r="E1026" s="1"/>
      <c r="F1026" s="3"/>
      <c r="G1026" s="8"/>
      <c r="H1026" s="8"/>
      <c r="I1026" s="8"/>
      <c r="J1026" s="47"/>
      <c r="K1026" s="8"/>
      <c r="L1026" s="8"/>
      <c r="M1026" s="8"/>
      <c r="N1026" s="8"/>
      <c r="O1026" s="8"/>
      <c r="P1026" s="8"/>
      <c r="Q1026" s="47"/>
      <c r="R1026" s="8"/>
      <c r="S1026" s="8"/>
    </row>
    <row r="1027" spans="1:19" x14ac:dyDescent="0.25">
      <c r="A1027" s="1"/>
      <c r="B1027" s="1"/>
      <c r="C1027" s="1"/>
      <c r="D1027" s="1"/>
      <c r="E1027" s="1"/>
      <c r="F1027" s="3"/>
      <c r="G1027" s="8"/>
      <c r="H1027" s="8"/>
      <c r="I1027" s="8"/>
      <c r="J1027" s="47"/>
      <c r="K1027" s="8"/>
      <c r="L1027" s="8"/>
      <c r="M1027" s="8"/>
      <c r="N1027" s="8"/>
      <c r="O1027" s="8"/>
      <c r="P1027" s="8"/>
      <c r="Q1027" s="47"/>
      <c r="R1027" s="8"/>
      <c r="S1027" s="8"/>
    </row>
    <row r="1028" spans="1:19" x14ac:dyDescent="0.25">
      <c r="A1028" s="1"/>
      <c r="B1028" s="1"/>
      <c r="C1028" s="1"/>
      <c r="D1028" s="1"/>
      <c r="E1028" s="1"/>
      <c r="F1028" s="3"/>
      <c r="G1028" s="8"/>
      <c r="H1028" s="8"/>
      <c r="I1028" s="8"/>
      <c r="J1028" s="47"/>
      <c r="K1028" s="8"/>
      <c r="L1028" s="8"/>
      <c r="M1028" s="8"/>
      <c r="N1028" s="8"/>
      <c r="O1028" s="8"/>
      <c r="P1028" s="8"/>
      <c r="Q1028" s="47"/>
      <c r="R1028" s="8"/>
      <c r="S1028" s="8"/>
    </row>
    <row r="1029" spans="1:19" x14ac:dyDescent="0.25">
      <c r="A1029" s="1"/>
      <c r="B1029" s="1"/>
      <c r="C1029" s="1"/>
      <c r="D1029" s="1"/>
      <c r="E1029" s="1"/>
      <c r="F1029" s="3"/>
      <c r="G1029" s="8"/>
      <c r="H1029" s="8"/>
      <c r="I1029" s="8"/>
      <c r="J1029" s="47"/>
      <c r="K1029" s="8"/>
      <c r="L1029" s="8"/>
      <c r="M1029" s="8"/>
      <c r="N1029" s="8"/>
      <c r="O1029" s="8"/>
      <c r="P1029" s="8"/>
      <c r="Q1029" s="47"/>
      <c r="R1029" s="8"/>
      <c r="S1029" s="8"/>
    </row>
    <row r="1030" spans="1:19" x14ac:dyDescent="0.25">
      <c r="A1030" s="1"/>
      <c r="B1030" s="1"/>
      <c r="C1030" s="1"/>
      <c r="D1030" s="1"/>
      <c r="E1030" s="1"/>
      <c r="F1030" s="3"/>
      <c r="G1030" s="8"/>
      <c r="H1030" s="8"/>
      <c r="I1030" s="8"/>
      <c r="J1030" s="47"/>
      <c r="K1030" s="8"/>
      <c r="L1030" s="8"/>
      <c r="M1030" s="8"/>
      <c r="N1030" s="8"/>
      <c r="O1030" s="8"/>
      <c r="P1030" s="8"/>
      <c r="Q1030" s="47"/>
      <c r="R1030" s="8"/>
      <c r="S1030" s="8"/>
    </row>
    <row r="1031" spans="1:19" x14ac:dyDescent="0.25">
      <c r="A1031" s="1"/>
      <c r="B1031" s="1"/>
      <c r="C1031" s="1"/>
      <c r="D1031" s="1"/>
      <c r="E1031" s="1"/>
      <c r="F1031" s="3"/>
      <c r="G1031" s="1"/>
      <c r="H1031" s="1"/>
      <c r="I1031" s="1"/>
      <c r="J1031" s="3"/>
      <c r="K1031" s="1"/>
      <c r="L1031" s="1"/>
      <c r="M1031" s="1"/>
      <c r="N1031" s="1"/>
      <c r="O1031" s="1"/>
      <c r="P1031" s="1"/>
      <c r="Q1031" s="3"/>
      <c r="R1031" s="1"/>
      <c r="S1031" s="1"/>
    </row>
    <row r="1032" spans="1:19" x14ac:dyDescent="0.25">
      <c r="A1032" s="1"/>
      <c r="B1032" s="1"/>
      <c r="C1032" s="1"/>
      <c r="D1032" s="1"/>
      <c r="E1032" s="1"/>
      <c r="F1032" s="3"/>
      <c r="G1032" s="8"/>
      <c r="H1032" s="8"/>
      <c r="I1032" s="8"/>
      <c r="J1032" s="47"/>
      <c r="K1032" s="8"/>
      <c r="L1032" s="8"/>
      <c r="M1032" s="8"/>
      <c r="N1032" s="8"/>
      <c r="O1032" s="8"/>
      <c r="P1032" s="8"/>
      <c r="Q1032" s="47"/>
      <c r="R1032" s="8"/>
      <c r="S1032" s="8"/>
    </row>
    <row r="1033" spans="1:19" x14ac:dyDescent="0.25">
      <c r="A1033" s="1"/>
      <c r="B1033" s="1"/>
      <c r="C1033" s="1"/>
      <c r="D1033" s="1"/>
      <c r="E1033" s="1"/>
      <c r="F1033" s="3"/>
      <c r="G1033" s="8"/>
      <c r="H1033" s="8"/>
      <c r="I1033" s="8"/>
      <c r="J1033" s="47"/>
      <c r="K1033" s="8"/>
      <c r="L1033" s="8"/>
      <c r="M1033" s="8"/>
      <c r="N1033" s="8"/>
      <c r="O1033" s="8"/>
      <c r="P1033" s="8"/>
      <c r="Q1033" s="47"/>
      <c r="R1033" s="8"/>
      <c r="S1033" s="8"/>
    </row>
    <row r="1034" spans="1:19" x14ac:dyDescent="0.25">
      <c r="A1034" s="1"/>
      <c r="B1034" s="1"/>
      <c r="C1034" s="1"/>
      <c r="D1034" s="1"/>
      <c r="E1034" s="1"/>
      <c r="F1034" s="3"/>
      <c r="G1034" s="8"/>
      <c r="H1034" s="8"/>
      <c r="I1034" s="8"/>
      <c r="J1034" s="47"/>
      <c r="K1034" s="8"/>
      <c r="L1034" s="8"/>
      <c r="M1034" s="8"/>
      <c r="N1034" s="8"/>
      <c r="O1034" s="8"/>
      <c r="P1034" s="8"/>
      <c r="Q1034" s="47"/>
      <c r="R1034" s="8"/>
      <c r="S1034" s="8"/>
    </row>
    <row r="1035" spans="1:19" x14ac:dyDescent="0.25">
      <c r="A1035" s="1"/>
      <c r="B1035" s="1"/>
      <c r="C1035" s="1"/>
      <c r="D1035" s="1"/>
      <c r="E1035" s="1"/>
      <c r="F1035" s="3"/>
      <c r="G1035" s="8"/>
      <c r="H1035" s="8"/>
      <c r="I1035" s="8"/>
      <c r="J1035" s="47"/>
      <c r="K1035" s="8"/>
      <c r="L1035" s="8"/>
      <c r="M1035" s="8"/>
      <c r="N1035" s="8"/>
      <c r="O1035" s="8"/>
      <c r="P1035" s="8"/>
      <c r="Q1035" s="47"/>
      <c r="R1035" s="8"/>
      <c r="S1035" s="8"/>
    </row>
    <row r="1036" spans="1:19" x14ac:dyDescent="0.25">
      <c r="A1036" s="1"/>
      <c r="B1036" s="1"/>
      <c r="C1036" s="1"/>
      <c r="D1036" s="1"/>
      <c r="E1036" s="1"/>
      <c r="F1036" s="3"/>
      <c r="G1036" s="8"/>
      <c r="H1036" s="8"/>
      <c r="I1036" s="8"/>
      <c r="J1036" s="47"/>
      <c r="K1036" s="8"/>
      <c r="L1036" s="8"/>
      <c r="M1036" s="8"/>
      <c r="N1036" s="8"/>
      <c r="O1036" s="8"/>
      <c r="P1036" s="8"/>
      <c r="Q1036" s="47"/>
      <c r="R1036" s="8"/>
      <c r="S1036" s="8"/>
    </row>
    <row r="1037" spans="1:19" x14ac:dyDescent="0.25">
      <c r="A1037" s="1"/>
      <c r="B1037" s="1"/>
      <c r="C1037" s="1"/>
      <c r="D1037" s="1"/>
      <c r="E1037" s="1"/>
      <c r="F1037" s="3"/>
      <c r="G1037" s="1"/>
      <c r="H1037" s="1"/>
      <c r="I1037" s="1"/>
      <c r="J1037" s="3"/>
      <c r="K1037" s="1"/>
      <c r="L1037" s="1"/>
      <c r="M1037" s="1"/>
      <c r="N1037" s="1"/>
      <c r="O1037" s="1"/>
      <c r="P1037" s="1"/>
      <c r="Q1037" s="3"/>
      <c r="R1037" s="1"/>
      <c r="S1037" s="1"/>
    </row>
    <row r="1038" spans="1:19" x14ac:dyDescent="0.25">
      <c r="A1038" s="1"/>
      <c r="B1038" s="1"/>
      <c r="C1038" s="1"/>
      <c r="D1038" s="1"/>
      <c r="E1038" s="1"/>
      <c r="F1038" s="3"/>
      <c r="G1038" s="8"/>
      <c r="H1038" s="8"/>
      <c r="I1038" s="8"/>
      <c r="J1038" s="47"/>
      <c r="K1038" s="8"/>
      <c r="L1038" s="8"/>
      <c r="M1038" s="8"/>
      <c r="N1038" s="8"/>
      <c r="O1038" s="8"/>
      <c r="P1038" s="8"/>
      <c r="Q1038" s="47"/>
      <c r="R1038" s="8"/>
      <c r="S1038" s="8"/>
    </row>
    <row r="1039" spans="1:19" x14ac:dyDescent="0.25">
      <c r="A1039" s="1"/>
      <c r="B1039" s="1"/>
      <c r="C1039" s="1"/>
      <c r="D1039" s="1"/>
      <c r="E1039" s="1"/>
      <c r="F1039" s="3"/>
      <c r="G1039" s="8"/>
      <c r="H1039" s="8"/>
      <c r="I1039" s="8"/>
      <c r="J1039" s="47"/>
      <c r="K1039" s="8"/>
      <c r="L1039" s="8"/>
      <c r="M1039" s="8"/>
      <c r="N1039" s="8"/>
      <c r="O1039" s="8"/>
      <c r="P1039" s="8"/>
      <c r="Q1039" s="47"/>
      <c r="R1039" s="8"/>
      <c r="S1039" s="8"/>
    </row>
    <row r="1040" spans="1:19" x14ac:dyDescent="0.25">
      <c r="A1040" s="1"/>
      <c r="B1040" s="1"/>
      <c r="C1040" s="1"/>
      <c r="D1040" s="1"/>
      <c r="E1040" s="1"/>
      <c r="F1040" s="3"/>
      <c r="G1040" s="8"/>
      <c r="H1040" s="8"/>
      <c r="I1040" s="8"/>
      <c r="J1040" s="47"/>
      <c r="K1040" s="8"/>
      <c r="L1040" s="8"/>
      <c r="M1040" s="8"/>
      <c r="N1040" s="8"/>
      <c r="O1040" s="8"/>
      <c r="P1040" s="8"/>
      <c r="Q1040" s="47"/>
      <c r="R1040" s="8"/>
      <c r="S1040" s="8"/>
    </row>
    <row r="1041" spans="1:19" x14ac:dyDescent="0.25">
      <c r="A1041" s="1"/>
      <c r="B1041" s="1"/>
      <c r="C1041" s="1"/>
      <c r="D1041" s="1"/>
      <c r="E1041" s="1"/>
      <c r="F1041" s="3"/>
      <c r="G1041" s="8"/>
      <c r="H1041" s="8"/>
      <c r="I1041" s="8"/>
      <c r="J1041" s="47"/>
      <c r="K1041" s="8"/>
      <c r="L1041" s="8"/>
      <c r="M1041" s="8"/>
      <c r="N1041" s="8"/>
      <c r="O1041" s="8"/>
      <c r="P1041" s="8"/>
      <c r="Q1041" s="47"/>
      <c r="R1041" s="8"/>
      <c r="S1041" s="8"/>
    </row>
    <row r="1042" spans="1:19" x14ac:dyDescent="0.25">
      <c r="A1042" s="1"/>
      <c r="B1042" s="1"/>
      <c r="C1042" s="1"/>
      <c r="D1042" s="1"/>
      <c r="E1042" s="1"/>
      <c r="F1042" s="3"/>
      <c r="G1042" s="8"/>
      <c r="H1042" s="8"/>
      <c r="I1042" s="8"/>
      <c r="J1042" s="47"/>
      <c r="K1042" s="8"/>
      <c r="L1042" s="8"/>
      <c r="M1042" s="8"/>
      <c r="N1042" s="8"/>
      <c r="O1042" s="8"/>
      <c r="P1042" s="8"/>
      <c r="Q1042" s="47"/>
      <c r="R1042" s="8"/>
      <c r="S1042" s="8"/>
    </row>
    <row r="1043" spans="1:19" x14ac:dyDescent="0.25">
      <c r="A1043" s="1"/>
      <c r="B1043" s="1"/>
      <c r="C1043" s="1"/>
      <c r="D1043" s="1"/>
      <c r="E1043" s="1"/>
      <c r="F1043" s="3"/>
      <c r="G1043" s="1"/>
      <c r="H1043" s="1"/>
      <c r="I1043" s="1"/>
      <c r="J1043" s="3"/>
      <c r="K1043" s="1"/>
      <c r="L1043" s="1"/>
      <c r="M1043" s="1"/>
      <c r="N1043" s="1"/>
      <c r="O1043" s="1"/>
      <c r="P1043" s="1"/>
      <c r="Q1043" s="3"/>
      <c r="R1043" s="1"/>
      <c r="S1043" s="1"/>
    </row>
    <row r="1044" spans="1:19" x14ac:dyDescent="0.25">
      <c r="A1044" s="1"/>
      <c r="B1044" s="1"/>
      <c r="C1044" s="1"/>
      <c r="D1044" s="1"/>
      <c r="E1044" s="1"/>
      <c r="F1044" s="3"/>
      <c r="G1044" s="8"/>
      <c r="H1044" s="8"/>
      <c r="I1044" s="8"/>
      <c r="J1044" s="47"/>
      <c r="K1044" s="8"/>
      <c r="L1044" s="8"/>
      <c r="M1044" s="8"/>
      <c r="N1044" s="8"/>
      <c r="O1044" s="8"/>
      <c r="P1044" s="8"/>
      <c r="Q1044" s="47"/>
      <c r="R1044" s="8"/>
      <c r="S1044" s="8"/>
    </row>
    <row r="1045" spans="1:19" x14ac:dyDescent="0.25">
      <c r="A1045" s="1"/>
      <c r="B1045" s="1"/>
      <c r="C1045" s="1"/>
      <c r="D1045" s="1"/>
      <c r="E1045" s="1"/>
      <c r="F1045" s="3"/>
      <c r="G1045" s="8"/>
      <c r="H1045" s="8"/>
      <c r="I1045" s="8"/>
      <c r="J1045" s="47"/>
      <c r="K1045" s="8"/>
      <c r="L1045" s="8"/>
      <c r="M1045" s="8"/>
      <c r="N1045" s="8"/>
      <c r="O1045" s="8"/>
      <c r="P1045" s="8"/>
      <c r="Q1045" s="47"/>
      <c r="R1045" s="8"/>
      <c r="S1045" s="8"/>
    </row>
    <row r="1046" spans="1:19" x14ac:dyDescent="0.25">
      <c r="A1046" s="1"/>
      <c r="B1046" s="1"/>
      <c r="C1046" s="1"/>
      <c r="D1046" s="1"/>
      <c r="E1046" s="1"/>
      <c r="F1046" s="3"/>
      <c r="G1046" s="8"/>
      <c r="H1046" s="8"/>
      <c r="I1046" s="8"/>
      <c r="J1046" s="47"/>
      <c r="K1046" s="8"/>
      <c r="L1046" s="8"/>
      <c r="M1046" s="8"/>
      <c r="N1046" s="8"/>
      <c r="O1046" s="8"/>
      <c r="P1046" s="8"/>
      <c r="Q1046" s="47"/>
      <c r="R1046" s="8"/>
      <c r="S1046" s="8"/>
    </row>
    <row r="1047" spans="1:19" x14ac:dyDescent="0.25">
      <c r="A1047" s="1"/>
      <c r="B1047" s="1"/>
      <c r="C1047" s="1"/>
      <c r="D1047" s="1"/>
      <c r="E1047" s="1"/>
      <c r="F1047" s="3"/>
      <c r="G1047" s="8"/>
      <c r="H1047" s="8"/>
      <c r="I1047" s="8"/>
      <c r="J1047" s="47"/>
      <c r="K1047" s="8"/>
      <c r="L1047" s="8"/>
      <c r="M1047" s="8"/>
      <c r="N1047" s="8"/>
      <c r="O1047" s="8"/>
      <c r="P1047" s="8"/>
      <c r="Q1047" s="47"/>
      <c r="R1047" s="8"/>
      <c r="S1047" s="8"/>
    </row>
    <row r="1048" spans="1:19" x14ac:dyDescent="0.25">
      <c r="A1048" s="1"/>
      <c r="B1048" s="1"/>
      <c r="C1048" s="1"/>
      <c r="D1048" s="1"/>
      <c r="E1048" s="1"/>
      <c r="F1048" s="3"/>
      <c r="G1048" s="8"/>
      <c r="H1048" s="8"/>
      <c r="I1048" s="8"/>
      <c r="J1048" s="47"/>
      <c r="K1048" s="8"/>
      <c r="L1048" s="8"/>
      <c r="M1048" s="8"/>
      <c r="N1048" s="8"/>
      <c r="O1048" s="8"/>
      <c r="P1048" s="8"/>
      <c r="Q1048" s="47"/>
      <c r="R1048" s="8"/>
      <c r="S1048" s="8"/>
    </row>
    <row r="1049" spans="1:19" x14ac:dyDescent="0.25">
      <c r="A1049" s="1"/>
      <c r="B1049" s="1"/>
      <c r="C1049" s="1"/>
      <c r="D1049" s="1"/>
      <c r="E1049" s="1"/>
      <c r="F1049" s="3"/>
      <c r="G1049" s="1"/>
      <c r="H1049" s="1"/>
      <c r="I1049" s="1"/>
      <c r="J1049" s="3"/>
      <c r="K1049" s="1"/>
      <c r="L1049" s="1"/>
      <c r="M1049" s="1"/>
      <c r="N1049" s="1"/>
      <c r="O1049" s="1"/>
      <c r="P1049" s="1"/>
      <c r="Q1049" s="3"/>
      <c r="R1049" s="1"/>
      <c r="S1049" s="1"/>
    </row>
    <row r="1050" spans="1:19" x14ac:dyDescent="0.25">
      <c r="A1050" s="1"/>
      <c r="B1050" s="1"/>
      <c r="C1050" s="1"/>
      <c r="D1050" s="1"/>
      <c r="E1050" s="1"/>
      <c r="F1050" s="3"/>
      <c r="G1050" s="8"/>
      <c r="H1050" s="8"/>
      <c r="I1050" s="8"/>
      <c r="J1050" s="47"/>
      <c r="K1050" s="8"/>
      <c r="L1050" s="8"/>
      <c r="M1050" s="8"/>
      <c r="N1050" s="8"/>
      <c r="O1050" s="8"/>
      <c r="P1050" s="8"/>
      <c r="Q1050" s="47"/>
      <c r="R1050" s="8"/>
      <c r="S1050" s="8"/>
    </row>
    <row r="1051" spans="1:19" x14ac:dyDescent="0.25">
      <c r="A1051" s="1"/>
      <c r="B1051" s="1"/>
      <c r="C1051" s="1"/>
      <c r="D1051" s="1"/>
      <c r="E1051" s="1"/>
      <c r="F1051" s="3"/>
      <c r="G1051" s="8"/>
      <c r="H1051" s="8"/>
      <c r="I1051" s="8"/>
      <c r="J1051" s="47"/>
      <c r="K1051" s="8"/>
      <c r="L1051" s="8"/>
      <c r="M1051" s="8"/>
      <c r="N1051" s="8"/>
      <c r="O1051" s="8"/>
      <c r="P1051" s="8"/>
      <c r="Q1051" s="47"/>
      <c r="R1051" s="8"/>
      <c r="S1051" s="8"/>
    </row>
    <row r="1052" spans="1:19" x14ac:dyDescent="0.25">
      <c r="A1052" s="1"/>
      <c r="B1052" s="1"/>
      <c r="C1052" s="1"/>
      <c r="D1052" s="1"/>
      <c r="E1052" s="1"/>
      <c r="F1052" s="3"/>
      <c r="G1052" s="8"/>
      <c r="H1052" s="8"/>
      <c r="I1052" s="8"/>
      <c r="J1052" s="47"/>
      <c r="K1052" s="8"/>
      <c r="L1052" s="8"/>
      <c r="M1052" s="8"/>
      <c r="N1052" s="8"/>
      <c r="O1052" s="8"/>
      <c r="P1052" s="8"/>
      <c r="Q1052" s="47"/>
      <c r="R1052" s="8"/>
      <c r="S1052" s="8"/>
    </row>
    <row r="1053" spans="1:19" x14ac:dyDescent="0.25">
      <c r="A1053" s="1"/>
      <c r="B1053" s="1"/>
      <c r="C1053" s="1"/>
      <c r="D1053" s="1"/>
      <c r="E1053" s="1"/>
      <c r="F1053" s="3"/>
      <c r="G1053" s="8"/>
      <c r="H1053" s="8"/>
      <c r="I1053" s="8"/>
      <c r="J1053" s="47"/>
      <c r="K1053" s="8"/>
      <c r="L1053" s="8"/>
      <c r="M1053" s="8"/>
      <c r="N1053" s="8"/>
      <c r="O1053" s="8"/>
      <c r="P1053" s="8"/>
      <c r="Q1053" s="47"/>
      <c r="R1053" s="8"/>
      <c r="S1053" s="8"/>
    </row>
    <row r="1054" spans="1:19" x14ac:dyDescent="0.25">
      <c r="A1054" s="1"/>
      <c r="B1054" s="1"/>
      <c r="C1054" s="1"/>
      <c r="D1054" s="1"/>
      <c r="E1054" s="1"/>
      <c r="F1054" s="3"/>
      <c r="G1054" s="8"/>
      <c r="H1054" s="8"/>
      <c r="I1054" s="8"/>
      <c r="J1054" s="47"/>
      <c r="K1054" s="8"/>
      <c r="L1054" s="8"/>
      <c r="M1054" s="8"/>
      <c r="N1054" s="8"/>
      <c r="O1054" s="8"/>
      <c r="P1054" s="8"/>
      <c r="Q1054" s="47"/>
      <c r="R1054" s="8"/>
      <c r="S1054" s="8"/>
    </row>
    <row r="1055" spans="1:19" x14ac:dyDescent="0.25">
      <c r="A1055" s="1"/>
      <c r="B1055" s="1"/>
      <c r="C1055" s="1"/>
      <c r="D1055" s="1"/>
      <c r="E1055" s="1"/>
      <c r="F1055" s="3"/>
      <c r="G1055" s="1"/>
      <c r="H1055" s="1"/>
      <c r="I1055" s="1"/>
      <c r="J1055" s="3"/>
      <c r="K1055" s="1"/>
      <c r="L1055" s="1"/>
      <c r="M1055" s="1"/>
      <c r="N1055" s="1"/>
      <c r="O1055" s="1"/>
      <c r="P1055" s="1"/>
      <c r="Q1055" s="3"/>
      <c r="R1055" s="1"/>
      <c r="S1055" s="1"/>
    </row>
    <row r="1056" spans="1:19" x14ac:dyDescent="0.25">
      <c r="A1056" s="1"/>
      <c r="B1056" s="1"/>
      <c r="C1056" s="1"/>
      <c r="D1056" s="1"/>
      <c r="E1056" s="1"/>
      <c r="F1056" s="3"/>
      <c r="G1056" s="8"/>
      <c r="H1056" s="8"/>
      <c r="I1056" s="8"/>
      <c r="J1056" s="47"/>
      <c r="K1056" s="8"/>
      <c r="L1056" s="8"/>
      <c r="M1056" s="8"/>
      <c r="N1056" s="8"/>
      <c r="O1056" s="8"/>
      <c r="P1056" s="8"/>
      <c r="Q1056" s="47"/>
      <c r="R1056" s="8"/>
      <c r="S1056" s="8"/>
    </row>
    <row r="1057" spans="1:19" x14ac:dyDescent="0.25">
      <c r="A1057" s="1"/>
      <c r="B1057" s="1"/>
      <c r="C1057" s="1"/>
      <c r="D1057" s="1"/>
      <c r="E1057" s="1"/>
      <c r="F1057" s="3"/>
      <c r="G1057" s="8"/>
      <c r="H1057" s="8"/>
      <c r="I1057" s="8"/>
      <c r="J1057" s="47"/>
      <c r="K1057" s="8"/>
      <c r="L1057" s="8"/>
      <c r="M1057" s="8"/>
      <c r="N1057" s="8"/>
      <c r="O1057" s="8"/>
      <c r="P1057" s="8"/>
      <c r="Q1057" s="47"/>
      <c r="R1057" s="8"/>
      <c r="S1057" s="8"/>
    </row>
    <row r="1058" spans="1:19" x14ac:dyDescent="0.25">
      <c r="A1058" s="1"/>
      <c r="B1058" s="1"/>
      <c r="C1058" s="1"/>
      <c r="D1058" s="1"/>
      <c r="E1058" s="1"/>
      <c r="F1058" s="3"/>
      <c r="G1058" s="8"/>
      <c r="H1058" s="8"/>
      <c r="I1058" s="8"/>
      <c r="J1058" s="47"/>
      <c r="K1058" s="8"/>
      <c r="L1058" s="8"/>
      <c r="M1058" s="8"/>
      <c r="N1058" s="8"/>
      <c r="O1058" s="8"/>
      <c r="P1058" s="8"/>
      <c r="Q1058" s="47"/>
      <c r="R1058" s="8"/>
      <c r="S1058" s="8"/>
    </row>
    <row r="1059" spans="1:19" x14ac:dyDescent="0.25">
      <c r="A1059" s="1"/>
      <c r="B1059" s="1"/>
      <c r="C1059" s="1"/>
      <c r="D1059" s="1"/>
      <c r="E1059" s="1"/>
      <c r="F1059" s="3"/>
      <c r="G1059" s="8"/>
      <c r="H1059" s="8"/>
      <c r="I1059" s="8"/>
      <c r="J1059" s="47"/>
      <c r="K1059" s="8"/>
      <c r="L1059" s="8"/>
      <c r="M1059" s="8"/>
      <c r="N1059" s="8"/>
      <c r="O1059" s="8"/>
      <c r="P1059" s="8"/>
      <c r="Q1059" s="47"/>
      <c r="R1059" s="8"/>
      <c r="S1059" s="8"/>
    </row>
    <row r="1060" spans="1:19" x14ac:dyDescent="0.25">
      <c r="A1060" s="1"/>
      <c r="B1060" s="1"/>
      <c r="C1060" s="1"/>
      <c r="D1060" s="1"/>
      <c r="E1060" s="1"/>
      <c r="F1060" s="3"/>
      <c r="G1060" s="8"/>
      <c r="H1060" s="8"/>
      <c r="I1060" s="8"/>
      <c r="J1060" s="47"/>
      <c r="K1060" s="8"/>
      <c r="L1060" s="8"/>
      <c r="M1060" s="8"/>
      <c r="N1060" s="8"/>
      <c r="O1060" s="8"/>
      <c r="P1060" s="8"/>
      <c r="Q1060" s="47"/>
      <c r="R1060" s="8"/>
      <c r="S1060" s="8"/>
    </row>
    <row r="1061" spans="1:19" x14ac:dyDescent="0.25">
      <c r="A1061" s="1"/>
      <c r="B1061" s="1"/>
      <c r="C1061" s="1"/>
      <c r="D1061" s="1"/>
      <c r="E1061" s="1"/>
      <c r="F1061" s="3"/>
      <c r="G1061" s="1"/>
      <c r="H1061" s="1"/>
      <c r="I1061" s="1"/>
      <c r="J1061" s="3"/>
      <c r="K1061" s="1"/>
      <c r="L1061" s="1"/>
      <c r="M1061" s="1"/>
      <c r="N1061" s="1"/>
      <c r="O1061" s="1"/>
      <c r="P1061" s="1"/>
      <c r="Q1061" s="3"/>
      <c r="R1061" s="1"/>
      <c r="S1061" s="1"/>
    </row>
    <row r="1062" spans="1:19" x14ac:dyDescent="0.25">
      <c r="A1062" s="1"/>
      <c r="B1062" s="1"/>
      <c r="C1062" s="1"/>
      <c r="D1062" s="1"/>
      <c r="E1062" s="1"/>
      <c r="F1062" s="3"/>
      <c r="G1062" s="8"/>
      <c r="H1062" s="8"/>
      <c r="I1062" s="8"/>
      <c r="J1062" s="47"/>
      <c r="K1062" s="8"/>
      <c r="L1062" s="8"/>
      <c r="M1062" s="8"/>
      <c r="N1062" s="8"/>
      <c r="O1062" s="8"/>
      <c r="P1062" s="8"/>
      <c r="Q1062" s="47"/>
      <c r="R1062" s="8"/>
      <c r="S1062" s="8"/>
    </row>
    <row r="1063" spans="1:19" x14ac:dyDescent="0.25">
      <c r="A1063" s="1"/>
      <c r="B1063" s="1"/>
      <c r="C1063" s="1"/>
      <c r="D1063" s="1"/>
      <c r="E1063" s="1"/>
      <c r="F1063" s="3"/>
      <c r="G1063" s="8"/>
      <c r="H1063" s="8"/>
      <c r="I1063" s="8"/>
      <c r="J1063" s="47"/>
      <c r="K1063" s="8"/>
      <c r="L1063" s="8"/>
      <c r="M1063" s="8"/>
      <c r="N1063" s="8"/>
      <c r="O1063" s="8"/>
      <c r="P1063" s="8"/>
      <c r="Q1063" s="47"/>
      <c r="R1063" s="8"/>
      <c r="S1063" s="8"/>
    </row>
    <row r="1064" spans="1:19" x14ac:dyDescent="0.25">
      <c r="A1064" s="1"/>
      <c r="B1064" s="1"/>
      <c r="C1064" s="1"/>
      <c r="D1064" s="1"/>
      <c r="E1064" s="1"/>
      <c r="F1064" s="3"/>
      <c r="G1064" s="8"/>
      <c r="H1064" s="8"/>
      <c r="I1064" s="8"/>
      <c r="J1064" s="47"/>
      <c r="K1064" s="8"/>
      <c r="L1064" s="8"/>
      <c r="M1064" s="8"/>
      <c r="N1064" s="8"/>
      <c r="O1064" s="8"/>
      <c r="P1064" s="8"/>
      <c r="Q1064" s="47"/>
      <c r="R1064" s="8"/>
      <c r="S1064" s="8"/>
    </row>
    <row r="1065" spans="1:19" x14ac:dyDescent="0.25">
      <c r="A1065" s="1"/>
      <c r="B1065" s="1"/>
      <c r="C1065" s="1"/>
      <c r="D1065" s="1"/>
      <c r="E1065" s="1"/>
      <c r="F1065" s="3"/>
      <c r="G1065" s="8"/>
      <c r="H1065" s="8"/>
      <c r="I1065" s="8"/>
      <c r="J1065" s="47"/>
      <c r="K1065" s="8"/>
      <c r="L1065" s="8"/>
      <c r="M1065" s="8"/>
      <c r="N1065" s="8"/>
      <c r="O1065" s="8"/>
      <c r="P1065" s="8"/>
      <c r="Q1065" s="47"/>
      <c r="R1065" s="8"/>
      <c r="S1065" s="8"/>
    </row>
    <row r="1066" spans="1:19" x14ac:dyDescent="0.25">
      <c r="A1066" s="1"/>
      <c r="B1066" s="1"/>
      <c r="C1066" s="1"/>
      <c r="D1066" s="1"/>
      <c r="E1066" s="1"/>
      <c r="F1066" s="3"/>
      <c r="G1066" s="8"/>
      <c r="H1066" s="8"/>
      <c r="I1066" s="8"/>
      <c r="J1066" s="47"/>
      <c r="K1066" s="8"/>
      <c r="L1066" s="8"/>
      <c r="M1066" s="8"/>
      <c r="N1066" s="8"/>
      <c r="O1066" s="8"/>
      <c r="P1066" s="8"/>
      <c r="Q1066" s="47"/>
      <c r="R1066" s="8"/>
      <c r="S1066" s="8"/>
    </row>
    <row r="1067" spans="1:19" x14ac:dyDescent="0.25">
      <c r="A1067" s="1"/>
      <c r="B1067" s="1"/>
      <c r="C1067" s="1"/>
      <c r="D1067" s="1"/>
      <c r="E1067" s="1"/>
      <c r="F1067" s="3"/>
      <c r="G1067" s="1"/>
      <c r="H1067" s="1"/>
      <c r="I1067" s="1"/>
      <c r="J1067" s="3"/>
      <c r="K1067" s="1"/>
      <c r="L1067" s="1"/>
      <c r="M1067" s="1"/>
      <c r="N1067" s="1"/>
      <c r="O1067" s="1"/>
      <c r="P1067" s="1"/>
      <c r="Q1067" s="3"/>
      <c r="R1067" s="1"/>
      <c r="S1067" s="1"/>
    </row>
    <row r="1068" spans="1:19" x14ac:dyDescent="0.25">
      <c r="A1068" s="1"/>
      <c r="B1068" s="1"/>
      <c r="C1068" s="1"/>
      <c r="D1068" s="1"/>
      <c r="E1068" s="1"/>
      <c r="F1068" s="3"/>
      <c r="G1068" s="8"/>
      <c r="H1068" s="8"/>
      <c r="I1068" s="8"/>
      <c r="J1068" s="47"/>
      <c r="K1068" s="8"/>
      <c r="L1068" s="8"/>
      <c r="M1068" s="8"/>
      <c r="N1068" s="8"/>
      <c r="O1068" s="8"/>
      <c r="P1068" s="8"/>
      <c r="Q1068" s="47"/>
      <c r="R1068" s="8"/>
      <c r="S1068" s="8"/>
    </row>
    <row r="1069" spans="1:19" x14ac:dyDescent="0.25">
      <c r="A1069" s="1"/>
      <c r="B1069" s="1"/>
      <c r="C1069" s="1"/>
      <c r="D1069" s="1"/>
      <c r="E1069" s="1"/>
      <c r="F1069" s="3"/>
      <c r="G1069" s="8"/>
      <c r="H1069" s="8"/>
      <c r="I1069" s="8"/>
      <c r="J1069" s="47"/>
      <c r="K1069" s="8"/>
      <c r="L1069" s="8"/>
      <c r="M1069" s="8"/>
      <c r="N1069" s="8"/>
      <c r="O1069" s="8"/>
      <c r="P1069" s="8"/>
      <c r="Q1069" s="47"/>
      <c r="R1069" s="8"/>
      <c r="S1069" s="8"/>
    </row>
    <row r="1070" spans="1:19" x14ac:dyDescent="0.25">
      <c r="A1070" s="1"/>
      <c r="B1070" s="1"/>
      <c r="C1070" s="1"/>
      <c r="D1070" s="1"/>
      <c r="E1070" s="1"/>
      <c r="F1070" s="3"/>
      <c r="G1070" s="8"/>
      <c r="H1070" s="8"/>
      <c r="I1070" s="8"/>
      <c r="J1070" s="47"/>
      <c r="K1070" s="8"/>
      <c r="L1070" s="8"/>
      <c r="M1070" s="8"/>
      <c r="N1070" s="8"/>
      <c r="O1070" s="8"/>
      <c r="P1070" s="8"/>
      <c r="Q1070" s="47"/>
      <c r="R1070" s="8"/>
      <c r="S1070" s="8"/>
    </row>
    <row r="1071" spans="1:19" x14ac:dyDescent="0.25">
      <c r="A1071" s="1"/>
      <c r="B1071" s="1"/>
      <c r="C1071" s="1"/>
      <c r="D1071" s="1"/>
      <c r="E1071" s="1"/>
      <c r="F1071" s="3"/>
      <c r="G1071" s="8"/>
      <c r="H1071" s="8"/>
      <c r="I1071" s="8"/>
      <c r="J1071" s="47"/>
      <c r="K1071" s="8"/>
      <c r="L1071" s="8"/>
      <c r="M1071" s="8"/>
      <c r="N1071" s="8"/>
      <c r="O1071" s="8"/>
      <c r="P1071" s="8"/>
      <c r="Q1071" s="47"/>
      <c r="R1071" s="8"/>
      <c r="S1071" s="8"/>
    </row>
    <row r="1072" spans="1:19" x14ac:dyDescent="0.25">
      <c r="A1072" s="1"/>
      <c r="B1072" s="1"/>
      <c r="C1072" s="1"/>
      <c r="D1072" s="1"/>
      <c r="E1072" s="1"/>
      <c r="F1072" s="3"/>
      <c r="G1072" s="8"/>
      <c r="H1072" s="8"/>
      <c r="I1072" s="8"/>
      <c r="J1072" s="47"/>
      <c r="K1072" s="8"/>
      <c r="L1072" s="8"/>
      <c r="M1072" s="8"/>
      <c r="N1072" s="8"/>
      <c r="O1072" s="8"/>
      <c r="P1072" s="8"/>
      <c r="Q1072" s="47"/>
      <c r="R1072" s="8"/>
      <c r="S1072" s="8"/>
    </row>
    <row r="1073" spans="1:19" x14ac:dyDescent="0.25">
      <c r="A1073" s="1"/>
      <c r="B1073" s="1"/>
      <c r="C1073" s="1"/>
      <c r="D1073" s="1"/>
      <c r="E1073" s="1"/>
      <c r="F1073" s="3"/>
      <c r="G1073" s="1"/>
      <c r="H1073" s="1"/>
      <c r="I1073" s="1"/>
      <c r="J1073" s="3"/>
      <c r="K1073" s="1"/>
      <c r="L1073" s="1"/>
      <c r="M1073" s="1"/>
      <c r="N1073" s="1"/>
      <c r="O1073" s="1"/>
      <c r="P1073" s="1"/>
      <c r="Q1073" s="3"/>
      <c r="R1073" s="1"/>
      <c r="S1073" s="1"/>
    </row>
    <row r="1074" spans="1:19" x14ac:dyDescent="0.25">
      <c r="A1074" s="1"/>
      <c r="B1074" s="1"/>
      <c r="C1074" s="1"/>
      <c r="D1074" s="1"/>
      <c r="E1074" s="1"/>
      <c r="F1074" s="3"/>
      <c r="G1074" s="8"/>
      <c r="H1074" s="8"/>
      <c r="I1074" s="8"/>
      <c r="J1074" s="47"/>
      <c r="K1074" s="8"/>
      <c r="L1074" s="8"/>
      <c r="M1074" s="8"/>
      <c r="N1074" s="8"/>
      <c r="O1074" s="8"/>
      <c r="P1074" s="8"/>
      <c r="Q1074" s="47"/>
      <c r="R1074" s="8"/>
      <c r="S1074" s="8"/>
    </row>
    <row r="1075" spans="1:19" x14ac:dyDescent="0.25">
      <c r="A1075" s="1"/>
      <c r="B1075" s="1"/>
      <c r="C1075" s="1"/>
      <c r="D1075" s="1"/>
      <c r="E1075" s="1"/>
      <c r="F1075" s="3"/>
      <c r="G1075" s="8"/>
      <c r="H1075" s="8"/>
      <c r="I1075" s="8"/>
      <c r="J1075" s="47"/>
      <c r="K1075" s="8"/>
      <c r="L1075" s="8"/>
      <c r="M1075" s="8"/>
      <c r="N1075" s="8"/>
      <c r="O1075" s="8"/>
      <c r="P1075" s="8"/>
      <c r="Q1075" s="47"/>
      <c r="R1075" s="8"/>
      <c r="S1075" s="8"/>
    </row>
    <row r="1076" spans="1:19" x14ac:dyDescent="0.25">
      <c r="A1076" s="1"/>
      <c r="B1076" s="1"/>
      <c r="C1076" s="1"/>
      <c r="D1076" s="1"/>
      <c r="E1076" s="1"/>
      <c r="F1076" s="3"/>
      <c r="G1076" s="8"/>
      <c r="H1076" s="8"/>
      <c r="I1076" s="8"/>
      <c r="J1076" s="47"/>
      <c r="K1076" s="8"/>
      <c r="L1076" s="8"/>
      <c r="M1076" s="8"/>
      <c r="N1076" s="8"/>
      <c r="O1076" s="8"/>
      <c r="P1076" s="8"/>
      <c r="Q1076" s="47"/>
      <c r="R1076" s="8"/>
      <c r="S1076" s="8"/>
    </row>
    <row r="1077" spans="1:19" x14ac:dyDescent="0.25">
      <c r="A1077" s="1"/>
      <c r="B1077" s="1"/>
      <c r="C1077" s="1"/>
      <c r="D1077" s="1"/>
      <c r="E1077" s="1"/>
      <c r="F1077" s="3"/>
      <c r="G1077" s="8"/>
      <c r="H1077" s="8"/>
      <c r="I1077" s="8"/>
      <c r="J1077" s="47"/>
      <c r="K1077" s="8"/>
      <c r="L1077" s="8"/>
      <c r="M1077" s="8"/>
      <c r="N1077" s="8"/>
      <c r="O1077" s="8"/>
      <c r="P1077" s="8"/>
      <c r="Q1077" s="47"/>
      <c r="R1077" s="8"/>
      <c r="S1077" s="8"/>
    </row>
    <row r="1078" spans="1:19" x14ac:dyDescent="0.25">
      <c r="A1078" s="1"/>
      <c r="B1078" s="1"/>
      <c r="C1078" s="1"/>
      <c r="D1078" s="1"/>
      <c r="E1078" s="1"/>
      <c r="F1078" s="3"/>
      <c r="G1078" s="8"/>
      <c r="H1078" s="8"/>
      <c r="I1078" s="8"/>
      <c r="J1078" s="47"/>
      <c r="K1078" s="8"/>
      <c r="L1078" s="8"/>
      <c r="M1078" s="8"/>
      <c r="N1078" s="8"/>
      <c r="O1078" s="8"/>
      <c r="P1078" s="8"/>
      <c r="Q1078" s="47"/>
      <c r="R1078" s="8"/>
      <c r="S1078" s="8"/>
    </row>
    <row r="1079" spans="1:19" x14ac:dyDescent="0.25">
      <c r="A1079" s="1"/>
      <c r="B1079" s="1"/>
      <c r="C1079" s="1"/>
      <c r="D1079" s="1"/>
      <c r="E1079" s="1"/>
      <c r="F1079" s="3"/>
      <c r="G1079" s="1"/>
      <c r="H1079" s="1"/>
      <c r="I1079" s="1"/>
      <c r="J1079" s="3"/>
      <c r="K1079" s="1"/>
      <c r="L1079" s="1"/>
      <c r="M1079" s="1"/>
      <c r="N1079" s="1"/>
      <c r="O1079" s="1"/>
      <c r="P1079" s="1"/>
      <c r="Q1079" s="3"/>
      <c r="R1079" s="1"/>
      <c r="S1079" s="1"/>
    </row>
    <row r="1080" spans="1:19" x14ac:dyDescent="0.25">
      <c r="A1080" s="1"/>
      <c r="B1080" s="1"/>
      <c r="C1080" s="1"/>
      <c r="D1080" s="1"/>
      <c r="E1080" s="1"/>
      <c r="F1080" s="3"/>
      <c r="G1080" s="8"/>
      <c r="H1080" s="8"/>
      <c r="I1080" s="8"/>
      <c r="J1080" s="47"/>
      <c r="K1080" s="8"/>
      <c r="L1080" s="8"/>
      <c r="M1080" s="8"/>
      <c r="N1080" s="8"/>
      <c r="O1080" s="8"/>
      <c r="P1080" s="8"/>
      <c r="Q1080" s="47"/>
      <c r="R1080" s="8"/>
      <c r="S1080" s="8"/>
    </row>
    <row r="1081" spans="1:19" x14ac:dyDescent="0.25">
      <c r="A1081" s="1"/>
      <c r="B1081" s="1"/>
      <c r="C1081" s="1"/>
      <c r="D1081" s="1"/>
      <c r="E1081" s="1"/>
      <c r="F1081" s="3"/>
      <c r="G1081" s="8"/>
      <c r="H1081" s="8"/>
      <c r="I1081" s="8"/>
      <c r="J1081" s="47"/>
      <c r="K1081" s="8"/>
      <c r="L1081" s="8"/>
      <c r="M1081" s="8"/>
      <c r="N1081" s="8"/>
      <c r="O1081" s="8"/>
      <c r="P1081" s="8"/>
      <c r="Q1081" s="47"/>
      <c r="R1081" s="8"/>
      <c r="S1081" s="8"/>
    </row>
    <row r="1082" spans="1:19" x14ac:dyDescent="0.25">
      <c r="A1082" s="1"/>
      <c r="B1082" s="1"/>
      <c r="C1082" s="1"/>
      <c r="D1082" s="1"/>
      <c r="E1082" s="1"/>
      <c r="F1082" s="3"/>
      <c r="G1082" s="8"/>
      <c r="H1082" s="8"/>
      <c r="I1082" s="8"/>
      <c r="J1082" s="47"/>
      <c r="K1082" s="8"/>
      <c r="L1082" s="8"/>
      <c r="M1082" s="8"/>
      <c r="N1082" s="8"/>
      <c r="O1082" s="8"/>
      <c r="P1082" s="8"/>
      <c r="Q1082" s="47"/>
      <c r="R1082" s="8"/>
      <c r="S1082" s="8"/>
    </row>
    <row r="1083" spans="1:19" x14ac:dyDescent="0.25">
      <c r="A1083" s="1"/>
      <c r="B1083" s="1"/>
      <c r="C1083" s="1"/>
      <c r="D1083" s="1"/>
      <c r="E1083" s="1"/>
      <c r="F1083" s="3"/>
      <c r="G1083" s="8"/>
      <c r="H1083" s="8"/>
      <c r="I1083" s="8"/>
      <c r="J1083" s="47"/>
      <c r="K1083" s="8"/>
      <c r="L1083" s="8"/>
      <c r="M1083" s="8"/>
      <c r="N1083" s="8"/>
      <c r="O1083" s="8"/>
      <c r="P1083" s="8"/>
      <c r="Q1083" s="47"/>
      <c r="R1083" s="8"/>
      <c r="S1083" s="8"/>
    </row>
    <row r="1084" spans="1:19" x14ac:dyDescent="0.25">
      <c r="A1084" s="1"/>
      <c r="B1084" s="1"/>
      <c r="C1084" s="1"/>
      <c r="D1084" s="1"/>
      <c r="E1084" s="1"/>
      <c r="F1084" s="3"/>
      <c r="G1084" s="8"/>
      <c r="H1084" s="8"/>
      <c r="I1084" s="8"/>
      <c r="J1084" s="47"/>
      <c r="K1084" s="8"/>
      <c r="L1084" s="8"/>
      <c r="M1084" s="8"/>
      <c r="N1084" s="8"/>
      <c r="O1084" s="8"/>
      <c r="P1084" s="8"/>
      <c r="Q1084" s="47"/>
      <c r="R1084" s="8"/>
      <c r="S1084" s="8"/>
    </row>
    <row r="1085" spans="1:19" x14ac:dyDescent="0.25">
      <c r="A1085" s="1"/>
      <c r="B1085" s="1"/>
      <c r="C1085" s="1"/>
      <c r="D1085" s="1"/>
      <c r="E1085" s="1"/>
      <c r="F1085" s="3"/>
      <c r="G1085" s="1"/>
      <c r="H1085" s="1"/>
      <c r="I1085" s="1"/>
      <c r="J1085" s="3"/>
      <c r="K1085" s="1"/>
      <c r="L1085" s="1"/>
      <c r="M1085" s="1"/>
      <c r="N1085" s="1"/>
      <c r="O1085" s="1"/>
      <c r="P1085" s="1"/>
      <c r="Q1085" s="3"/>
      <c r="R1085" s="1"/>
      <c r="S1085" s="1"/>
    </row>
    <row r="1086" spans="1:19" x14ac:dyDescent="0.25">
      <c r="A1086" s="1"/>
      <c r="B1086" s="1"/>
      <c r="C1086" s="1"/>
      <c r="D1086" s="1"/>
      <c r="E1086" s="1"/>
      <c r="F1086" s="3"/>
      <c r="G1086" s="8"/>
      <c r="H1086" s="8"/>
      <c r="I1086" s="8"/>
      <c r="J1086" s="47"/>
      <c r="K1086" s="8"/>
      <c r="L1086" s="8"/>
      <c r="M1086" s="8"/>
      <c r="N1086" s="8"/>
      <c r="O1086" s="8"/>
      <c r="P1086" s="8"/>
      <c r="Q1086" s="47"/>
      <c r="R1086" s="8"/>
      <c r="S1086" s="8"/>
    </row>
    <row r="1087" spans="1:19" x14ac:dyDescent="0.25">
      <c r="A1087" s="1"/>
      <c r="B1087" s="1"/>
      <c r="C1087" s="1"/>
      <c r="D1087" s="1"/>
      <c r="E1087" s="1"/>
      <c r="F1087" s="3"/>
      <c r="G1087" s="8"/>
      <c r="H1087" s="8"/>
      <c r="I1087" s="8"/>
      <c r="J1087" s="47"/>
      <c r="K1087" s="8"/>
      <c r="L1087" s="8"/>
      <c r="M1087" s="8"/>
      <c r="N1087" s="8"/>
      <c r="O1087" s="8"/>
      <c r="P1087" s="8"/>
      <c r="Q1087" s="47"/>
      <c r="R1087" s="8"/>
      <c r="S1087" s="8"/>
    </row>
    <row r="1088" spans="1:19" x14ac:dyDescent="0.25">
      <c r="A1088" s="1"/>
      <c r="B1088" s="1"/>
      <c r="C1088" s="1"/>
      <c r="D1088" s="1"/>
      <c r="E1088" s="1"/>
      <c r="F1088" s="3"/>
      <c r="G1088" s="8"/>
      <c r="H1088" s="8"/>
      <c r="I1088" s="8"/>
      <c r="J1088" s="47"/>
      <c r="K1088" s="8"/>
      <c r="L1088" s="8"/>
      <c r="M1088" s="8"/>
      <c r="N1088" s="8"/>
      <c r="O1088" s="8"/>
      <c r="P1088" s="8"/>
      <c r="Q1088" s="47"/>
      <c r="R1088" s="8"/>
      <c r="S1088" s="8"/>
    </row>
    <row r="1089" spans="1:19" x14ac:dyDescent="0.25">
      <c r="A1089" s="1"/>
      <c r="B1089" s="1"/>
      <c r="C1089" s="1"/>
      <c r="D1089" s="1"/>
      <c r="E1089" s="1"/>
      <c r="F1089" s="3"/>
      <c r="G1089" s="8"/>
      <c r="H1089" s="8"/>
      <c r="I1089" s="8"/>
      <c r="J1089" s="47"/>
      <c r="K1089" s="8"/>
      <c r="L1089" s="8"/>
      <c r="M1089" s="8"/>
      <c r="N1089" s="8"/>
      <c r="O1089" s="8"/>
      <c r="P1089" s="8"/>
      <c r="Q1089" s="47"/>
      <c r="R1089" s="8"/>
      <c r="S1089" s="8"/>
    </row>
    <row r="1090" spans="1:19" x14ac:dyDescent="0.25">
      <c r="A1090" s="1"/>
      <c r="B1090" s="1"/>
      <c r="C1090" s="1"/>
      <c r="D1090" s="1"/>
      <c r="E1090" s="1"/>
      <c r="F1090" s="3"/>
      <c r="G1090" s="8"/>
      <c r="H1090" s="8"/>
      <c r="I1090" s="8"/>
      <c r="J1090" s="47"/>
      <c r="K1090" s="8"/>
      <c r="L1090" s="8"/>
      <c r="M1090" s="8"/>
      <c r="N1090" s="8"/>
      <c r="O1090" s="8"/>
      <c r="P1090" s="8"/>
      <c r="Q1090" s="47"/>
      <c r="R1090" s="8"/>
      <c r="S1090" s="8"/>
    </row>
    <row r="1091" spans="1:19" x14ac:dyDescent="0.25">
      <c r="A1091" s="1"/>
      <c r="B1091" s="1"/>
      <c r="C1091" s="1"/>
      <c r="D1091" s="1"/>
      <c r="E1091" s="1"/>
      <c r="F1091" s="3"/>
      <c r="G1091" s="1"/>
      <c r="H1091" s="1"/>
      <c r="I1091" s="1"/>
      <c r="J1091" s="3"/>
      <c r="K1091" s="1"/>
      <c r="L1091" s="1"/>
      <c r="M1091" s="1"/>
      <c r="N1091" s="1"/>
      <c r="O1091" s="1"/>
      <c r="P1091" s="1"/>
      <c r="Q1091" s="3"/>
      <c r="R1091" s="1"/>
      <c r="S1091" s="1"/>
    </row>
    <row r="1092" spans="1:19" x14ac:dyDescent="0.25">
      <c r="A1092" s="1"/>
      <c r="B1092" s="1"/>
      <c r="C1092" s="1"/>
      <c r="D1092" s="1"/>
      <c r="E1092" s="1"/>
      <c r="F1092" s="3"/>
      <c r="G1092" s="8"/>
      <c r="H1092" s="8"/>
      <c r="I1092" s="8"/>
      <c r="J1092" s="47"/>
      <c r="K1092" s="8"/>
      <c r="L1092" s="8"/>
      <c r="M1092" s="8"/>
      <c r="N1092" s="8"/>
      <c r="O1092" s="8"/>
      <c r="P1092" s="8"/>
      <c r="Q1092" s="47"/>
      <c r="R1092" s="8"/>
      <c r="S1092" s="8"/>
    </row>
    <row r="1093" spans="1:19" x14ac:dyDescent="0.25">
      <c r="A1093" s="1"/>
      <c r="B1093" s="1"/>
      <c r="C1093" s="1"/>
      <c r="D1093" s="1"/>
      <c r="E1093" s="1"/>
      <c r="F1093" s="3"/>
      <c r="G1093" s="8"/>
      <c r="H1093" s="8"/>
      <c r="I1093" s="8"/>
      <c r="J1093" s="47"/>
      <c r="K1093" s="8"/>
      <c r="L1093" s="8"/>
      <c r="M1093" s="8"/>
      <c r="N1093" s="8"/>
      <c r="O1093" s="8"/>
      <c r="P1093" s="8"/>
      <c r="Q1093" s="47"/>
      <c r="R1093" s="8"/>
      <c r="S1093" s="8"/>
    </row>
    <row r="1094" spans="1:19" x14ac:dyDescent="0.25">
      <c r="A1094" s="1"/>
      <c r="B1094" s="1"/>
      <c r="C1094" s="1"/>
      <c r="D1094" s="1"/>
      <c r="E1094" s="1"/>
      <c r="F1094" s="3"/>
      <c r="G1094" s="8"/>
      <c r="H1094" s="8"/>
      <c r="I1094" s="8"/>
      <c r="J1094" s="47"/>
      <c r="K1094" s="8"/>
      <c r="L1094" s="8"/>
      <c r="M1094" s="8"/>
      <c r="N1094" s="8"/>
      <c r="O1094" s="8"/>
      <c r="P1094" s="8"/>
      <c r="Q1094" s="47"/>
      <c r="R1094" s="8"/>
      <c r="S1094" s="8"/>
    </row>
    <row r="1095" spans="1:19" x14ac:dyDescent="0.25">
      <c r="A1095" s="1"/>
      <c r="B1095" s="1"/>
      <c r="C1095" s="1"/>
      <c r="D1095" s="1"/>
      <c r="E1095" s="1"/>
      <c r="F1095" s="3"/>
      <c r="G1095" s="8"/>
      <c r="H1095" s="8"/>
      <c r="I1095" s="8"/>
      <c r="J1095" s="47"/>
      <c r="K1095" s="8"/>
      <c r="L1095" s="8"/>
      <c r="M1095" s="8"/>
      <c r="N1095" s="8"/>
      <c r="O1095" s="8"/>
      <c r="P1095" s="8"/>
      <c r="Q1095" s="47"/>
      <c r="R1095" s="8"/>
      <c r="S1095" s="8"/>
    </row>
    <row r="1096" spans="1:19" x14ac:dyDescent="0.25">
      <c r="A1096" s="1"/>
      <c r="B1096" s="1"/>
      <c r="C1096" s="1"/>
      <c r="D1096" s="1"/>
      <c r="E1096" s="1"/>
      <c r="F1096" s="3"/>
      <c r="G1096" s="8"/>
      <c r="H1096" s="8"/>
      <c r="I1096" s="8"/>
      <c r="J1096" s="47"/>
      <c r="K1096" s="8"/>
      <c r="L1096" s="8"/>
      <c r="M1096" s="8"/>
      <c r="N1096" s="8"/>
      <c r="O1096" s="8"/>
      <c r="P1096" s="8"/>
      <c r="Q1096" s="47"/>
      <c r="R1096" s="8"/>
      <c r="S1096" s="8"/>
    </row>
    <row r="1097" spans="1:19" x14ac:dyDescent="0.25">
      <c r="A1097" s="1"/>
      <c r="B1097" s="1"/>
      <c r="C1097" s="1"/>
      <c r="D1097" s="1"/>
      <c r="E1097" s="1"/>
      <c r="F1097" s="3"/>
      <c r="G1097" s="1"/>
      <c r="H1097" s="1"/>
      <c r="I1097" s="1"/>
      <c r="J1097" s="3"/>
      <c r="K1097" s="1"/>
      <c r="L1097" s="1"/>
      <c r="M1097" s="1"/>
      <c r="N1097" s="1"/>
      <c r="O1097" s="1"/>
      <c r="P1097" s="1"/>
      <c r="Q1097" s="3"/>
      <c r="R1097" s="1"/>
      <c r="S1097" s="1"/>
    </row>
    <row r="1098" spans="1:19" x14ac:dyDescent="0.25">
      <c r="A1098" s="1"/>
      <c r="B1098" s="1"/>
      <c r="C1098" s="1"/>
      <c r="D1098" s="1"/>
      <c r="E1098" s="1"/>
      <c r="F1098" s="3"/>
      <c r="G1098" s="8"/>
      <c r="H1098" s="8"/>
      <c r="I1098" s="8"/>
      <c r="J1098" s="47"/>
      <c r="K1098" s="8"/>
      <c r="L1098" s="8"/>
      <c r="M1098" s="8"/>
      <c r="N1098" s="8"/>
      <c r="O1098" s="8"/>
      <c r="P1098" s="8"/>
      <c r="Q1098" s="47"/>
      <c r="R1098" s="8"/>
      <c r="S1098" s="8"/>
    </row>
    <row r="1099" spans="1:19" x14ac:dyDescent="0.25">
      <c r="A1099" s="1"/>
      <c r="B1099" s="1"/>
      <c r="C1099" s="1"/>
      <c r="D1099" s="1"/>
      <c r="E1099" s="1"/>
      <c r="F1099" s="3"/>
      <c r="G1099" s="8"/>
      <c r="H1099" s="8"/>
      <c r="I1099" s="8"/>
      <c r="J1099" s="47"/>
      <c r="K1099" s="8"/>
      <c r="L1099" s="8"/>
      <c r="M1099" s="8"/>
      <c r="N1099" s="8"/>
      <c r="O1099" s="8"/>
      <c r="P1099" s="8"/>
      <c r="Q1099" s="47"/>
      <c r="R1099" s="8"/>
      <c r="S1099" s="8"/>
    </row>
    <row r="1100" spans="1:19" x14ac:dyDescent="0.25">
      <c r="A1100" s="1"/>
      <c r="B1100" s="1"/>
      <c r="C1100" s="1"/>
      <c r="D1100" s="1"/>
      <c r="E1100" s="1"/>
      <c r="F1100" s="3"/>
      <c r="G1100" s="8"/>
      <c r="H1100" s="8"/>
      <c r="I1100" s="8"/>
      <c r="J1100" s="47"/>
      <c r="K1100" s="8"/>
      <c r="L1100" s="8"/>
      <c r="M1100" s="8"/>
      <c r="N1100" s="8"/>
      <c r="O1100" s="8"/>
      <c r="P1100" s="8"/>
      <c r="Q1100" s="47"/>
      <c r="R1100" s="8"/>
      <c r="S1100" s="8"/>
    </row>
    <row r="1101" spans="1:19" x14ac:dyDescent="0.25">
      <c r="A1101" s="1"/>
      <c r="B1101" s="1"/>
      <c r="C1101" s="1"/>
      <c r="D1101" s="1"/>
      <c r="E1101" s="1"/>
      <c r="F1101" s="3"/>
      <c r="G1101" s="8"/>
      <c r="H1101" s="8"/>
      <c r="I1101" s="8"/>
      <c r="J1101" s="47"/>
      <c r="K1101" s="8"/>
      <c r="L1101" s="8"/>
      <c r="M1101" s="8"/>
      <c r="N1101" s="8"/>
      <c r="O1101" s="8"/>
      <c r="P1101" s="8"/>
      <c r="Q1101" s="47"/>
      <c r="R1101" s="8"/>
      <c r="S1101" s="8"/>
    </row>
    <row r="1102" spans="1:19" x14ac:dyDescent="0.25">
      <c r="A1102" s="1"/>
      <c r="B1102" s="1"/>
      <c r="C1102" s="1"/>
      <c r="D1102" s="1"/>
      <c r="E1102" s="1"/>
      <c r="F1102" s="3"/>
      <c r="G1102" s="8"/>
      <c r="H1102" s="8"/>
      <c r="I1102" s="8"/>
      <c r="J1102" s="47"/>
      <c r="K1102" s="8"/>
      <c r="L1102" s="8"/>
      <c r="M1102" s="8"/>
      <c r="N1102" s="8"/>
      <c r="O1102" s="8"/>
      <c r="P1102" s="8"/>
      <c r="Q1102" s="47"/>
      <c r="R1102" s="8"/>
      <c r="S1102" s="8"/>
    </row>
    <row r="1103" spans="1:19" x14ac:dyDescent="0.25">
      <c r="A1103" s="1"/>
      <c r="B1103" s="1"/>
      <c r="C1103" s="1"/>
      <c r="D1103" s="1"/>
      <c r="E1103" s="1"/>
      <c r="F1103" s="3"/>
      <c r="G1103" s="1"/>
      <c r="H1103" s="1"/>
      <c r="I1103" s="1"/>
      <c r="J1103" s="3"/>
      <c r="K1103" s="1"/>
      <c r="L1103" s="1"/>
      <c r="M1103" s="1"/>
      <c r="N1103" s="1"/>
      <c r="O1103" s="1"/>
      <c r="P1103" s="1"/>
      <c r="Q1103" s="3"/>
      <c r="R1103" s="1"/>
      <c r="S1103" s="1"/>
    </row>
    <row r="1104" spans="1:19" x14ac:dyDescent="0.25">
      <c r="A1104" s="1"/>
      <c r="B1104" s="1"/>
      <c r="C1104" s="1"/>
      <c r="D1104" s="1"/>
      <c r="E1104" s="1"/>
      <c r="F1104" s="3"/>
      <c r="G1104" s="8"/>
      <c r="H1104" s="8"/>
      <c r="I1104" s="8"/>
      <c r="J1104" s="47"/>
      <c r="K1104" s="8"/>
      <c r="L1104" s="8"/>
      <c r="M1104" s="8"/>
      <c r="N1104" s="8"/>
      <c r="O1104" s="8"/>
      <c r="P1104" s="8"/>
      <c r="Q1104" s="47"/>
      <c r="R1104" s="8"/>
      <c r="S1104" s="8"/>
    </row>
    <row r="1105" spans="1:19" x14ac:dyDescent="0.25">
      <c r="A1105" s="1"/>
      <c r="B1105" s="1"/>
      <c r="C1105" s="1"/>
      <c r="D1105" s="1"/>
      <c r="E1105" s="1"/>
      <c r="F1105" s="3"/>
      <c r="G1105" s="8"/>
      <c r="H1105" s="8"/>
      <c r="I1105" s="8"/>
      <c r="J1105" s="47"/>
      <c r="K1105" s="8"/>
      <c r="L1105" s="8"/>
      <c r="M1105" s="8"/>
      <c r="N1105" s="8"/>
      <c r="O1105" s="8"/>
      <c r="P1105" s="8"/>
      <c r="Q1105" s="47"/>
      <c r="R1105" s="8"/>
      <c r="S1105" s="8"/>
    </row>
    <row r="1106" spans="1:19" x14ac:dyDescent="0.25">
      <c r="A1106" s="1"/>
      <c r="B1106" s="1"/>
      <c r="C1106" s="1"/>
      <c r="D1106" s="1"/>
      <c r="E1106" s="1"/>
      <c r="F1106" s="3"/>
      <c r="G1106" s="8"/>
      <c r="H1106" s="8"/>
      <c r="I1106" s="8"/>
      <c r="J1106" s="47"/>
      <c r="K1106" s="8"/>
      <c r="L1106" s="8"/>
      <c r="M1106" s="8"/>
      <c r="N1106" s="8"/>
      <c r="O1106" s="8"/>
      <c r="P1106" s="8"/>
      <c r="Q1106" s="47"/>
      <c r="R1106" s="8"/>
      <c r="S1106" s="8"/>
    </row>
    <row r="1107" spans="1:19" x14ac:dyDescent="0.25">
      <c r="A1107" s="1"/>
      <c r="B1107" s="1"/>
      <c r="C1107" s="1"/>
      <c r="D1107" s="1"/>
      <c r="E1107" s="1"/>
      <c r="F1107" s="3"/>
      <c r="G1107" s="8"/>
      <c r="H1107" s="8"/>
      <c r="I1107" s="8"/>
      <c r="J1107" s="47"/>
      <c r="K1107" s="8"/>
      <c r="L1107" s="8"/>
      <c r="M1107" s="8"/>
      <c r="N1107" s="8"/>
      <c r="O1107" s="8"/>
      <c r="P1107" s="8"/>
      <c r="Q1107" s="47"/>
      <c r="R1107" s="8"/>
      <c r="S1107" s="8"/>
    </row>
    <row r="1108" spans="1:19" x14ac:dyDescent="0.25">
      <c r="A1108" s="1"/>
      <c r="B1108" s="1"/>
      <c r="C1108" s="1"/>
      <c r="D1108" s="1"/>
      <c r="E1108" s="1"/>
      <c r="F1108" s="3"/>
      <c r="G1108" s="8"/>
      <c r="H1108" s="8"/>
      <c r="I1108" s="8"/>
      <c r="J1108" s="47"/>
      <c r="K1108" s="8"/>
      <c r="L1108" s="8"/>
      <c r="M1108" s="8"/>
      <c r="N1108" s="8"/>
      <c r="O1108" s="8"/>
      <c r="P1108" s="8"/>
      <c r="Q1108" s="47"/>
      <c r="R1108" s="8"/>
      <c r="S1108" s="8"/>
    </row>
    <row r="1109" spans="1:19" x14ac:dyDescent="0.25">
      <c r="A1109" s="1"/>
      <c r="B1109" s="1"/>
      <c r="C1109" s="1"/>
      <c r="D1109" s="1"/>
      <c r="E1109" s="1"/>
      <c r="F1109" s="3"/>
      <c r="G1109" s="1"/>
      <c r="H1109" s="1"/>
      <c r="I1109" s="1"/>
      <c r="J1109" s="3"/>
      <c r="K1109" s="1"/>
      <c r="L1109" s="1"/>
      <c r="M1109" s="1"/>
      <c r="N1109" s="1"/>
      <c r="O1109" s="1"/>
      <c r="P1109" s="1"/>
      <c r="Q1109" s="3"/>
      <c r="R1109" s="1"/>
      <c r="S1109" s="1"/>
    </row>
    <row r="1110" spans="1:19" x14ac:dyDescent="0.25">
      <c r="A1110" s="1"/>
      <c r="B1110" s="1"/>
      <c r="C1110" s="1"/>
      <c r="D1110" s="1"/>
      <c r="E1110" s="1"/>
      <c r="F1110" s="3"/>
      <c r="G1110" s="8"/>
      <c r="H1110" s="8"/>
      <c r="I1110" s="8"/>
      <c r="J1110" s="47"/>
      <c r="K1110" s="8"/>
      <c r="L1110" s="8"/>
      <c r="M1110" s="8"/>
      <c r="N1110" s="8"/>
      <c r="O1110" s="8"/>
      <c r="P1110" s="8"/>
      <c r="Q1110" s="47"/>
      <c r="R1110" s="8"/>
      <c r="S1110" s="8"/>
    </row>
    <row r="1111" spans="1:19" x14ac:dyDescent="0.25">
      <c r="A1111" s="1"/>
      <c r="B1111" s="1"/>
      <c r="C1111" s="1"/>
      <c r="D1111" s="1"/>
      <c r="E1111" s="1"/>
      <c r="F1111" s="3"/>
      <c r="G1111" s="8"/>
      <c r="H1111" s="8"/>
      <c r="I1111" s="8"/>
      <c r="J1111" s="47"/>
      <c r="K1111" s="8"/>
      <c r="L1111" s="8"/>
      <c r="M1111" s="8"/>
      <c r="N1111" s="8"/>
      <c r="O1111" s="8"/>
      <c r="P1111" s="8"/>
      <c r="Q1111" s="47"/>
      <c r="R1111" s="8"/>
      <c r="S1111" s="8"/>
    </row>
    <row r="1112" spans="1:19" x14ac:dyDescent="0.25">
      <c r="A1112" s="1"/>
      <c r="B1112" s="1"/>
      <c r="C1112" s="1"/>
      <c r="D1112" s="1"/>
      <c r="E1112" s="1"/>
      <c r="F1112" s="3"/>
      <c r="G1112" s="8"/>
      <c r="H1112" s="8"/>
      <c r="I1112" s="8"/>
      <c r="J1112" s="47"/>
      <c r="K1112" s="8"/>
      <c r="L1112" s="8"/>
      <c r="M1112" s="8"/>
      <c r="N1112" s="8"/>
      <c r="O1112" s="8"/>
      <c r="P1112" s="8"/>
      <c r="Q1112" s="47"/>
      <c r="R1112" s="8"/>
      <c r="S1112" s="8"/>
    </row>
    <row r="1113" spans="1:19" x14ac:dyDescent="0.25">
      <c r="A1113" s="1"/>
      <c r="B1113" s="1"/>
      <c r="C1113" s="1"/>
      <c r="D1113" s="1"/>
      <c r="E1113" s="1"/>
      <c r="F1113" s="3"/>
      <c r="G1113" s="8"/>
      <c r="H1113" s="8"/>
      <c r="I1113" s="8"/>
      <c r="J1113" s="47"/>
      <c r="K1113" s="8"/>
      <c r="L1113" s="8"/>
      <c r="M1113" s="8"/>
      <c r="N1113" s="8"/>
      <c r="O1113" s="8"/>
      <c r="P1113" s="8"/>
      <c r="Q1113" s="47"/>
      <c r="R1113" s="8"/>
      <c r="S1113" s="8"/>
    </row>
    <row r="1114" spans="1:19" x14ac:dyDescent="0.25">
      <c r="A1114" s="1"/>
      <c r="B1114" s="1"/>
      <c r="C1114" s="1"/>
      <c r="D1114" s="1"/>
      <c r="E1114" s="1"/>
      <c r="F1114" s="3"/>
      <c r="G1114" s="8"/>
      <c r="H1114" s="8"/>
      <c r="I1114" s="8"/>
      <c r="J1114" s="47"/>
      <c r="K1114" s="8"/>
      <c r="L1114" s="8"/>
      <c r="M1114" s="8"/>
      <c r="N1114" s="8"/>
      <c r="O1114" s="8"/>
      <c r="P1114" s="8"/>
      <c r="Q1114" s="47"/>
      <c r="R1114" s="8"/>
      <c r="S1114" s="8"/>
    </row>
    <row r="1115" spans="1:19" x14ac:dyDescent="0.25">
      <c r="A1115" s="1"/>
      <c r="B1115" s="1"/>
      <c r="C1115" s="1"/>
      <c r="D1115" s="1"/>
      <c r="E1115" s="1"/>
      <c r="F1115" s="3"/>
      <c r="G1115" s="1"/>
      <c r="H1115" s="1"/>
      <c r="I1115" s="1"/>
      <c r="J1115" s="3"/>
      <c r="K1115" s="1"/>
      <c r="L1115" s="1"/>
      <c r="M1115" s="1"/>
      <c r="N1115" s="1"/>
      <c r="O1115" s="1"/>
      <c r="P1115" s="1"/>
      <c r="Q1115" s="3"/>
      <c r="R1115" s="1"/>
      <c r="S1115" s="1"/>
    </row>
    <row r="1116" spans="1:19" x14ac:dyDescent="0.25">
      <c r="A1116" s="1"/>
      <c r="B1116" s="1"/>
      <c r="C1116" s="1"/>
      <c r="D1116" s="1"/>
      <c r="E1116" s="1"/>
      <c r="F1116" s="3"/>
      <c r="G1116" s="8"/>
      <c r="H1116" s="8"/>
      <c r="I1116" s="8"/>
      <c r="J1116" s="47"/>
      <c r="K1116" s="8"/>
      <c r="L1116" s="8"/>
      <c r="M1116" s="8"/>
      <c r="N1116" s="8"/>
      <c r="O1116" s="8"/>
      <c r="P1116" s="8"/>
      <c r="Q1116" s="47"/>
      <c r="R1116" s="8"/>
      <c r="S1116" s="8"/>
    </row>
    <row r="1117" spans="1:19" x14ac:dyDescent="0.25">
      <c r="A1117" s="1"/>
      <c r="B1117" s="1"/>
      <c r="C1117" s="1"/>
      <c r="D1117" s="1"/>
      <c r="E1117" s="1"/>
      <c r="F1117" s="3"/>
      <c r="G1117" s="8"/>
      <c r="H1117" s="8"/>
      <c r="I1117" s="8"/>
      <c r="J1117" s="47"/>
      <c r="K1117" s="8"/>
      <c r="L1117" s="8"/>
      <c r="M1117" s="8"/>
      <c r="N1117" s="8"/>
      <c r="O1117" s="8"/>
      <c r="P1117" s="8"/>
      <c r="Q1117" s="47"/>
      <c r="R1117" s="8"/>
      <c r="S1117" s="8"/>
    </row>
    <row r="1118" spans="1:19" x14ac:dyDescent="0.25">
      <c r="A1118" s="1"/>
      <c r="B1118" s="1"/>
      <c r="C1118" s="1"/>
      <c r="D1118" s="1"/>
      <c r="E1118" s="1"/>
      <c r="F1118" s="3"/>
      <c r="G1118" s="8"/>
      <c r="H1118" s="8"/>
      <c r="I1118" s="8"/>
      <c r="J1118" s="47"/>
      <c r="K1118" s="8"/>
      <c r="L1118" s="8"/>
      <c r="M1118" s="8"/>
      <c r="N1118" s="8"/>
      <c r="O1118" s="8"/>
      <c r="P1118" s="8"/>
      <c r="Q1118" s="47"/>
      <c r="R1118" s="8"/>
      <c r="S1118" s="8"/>
    </row>
    <row r="1119" spans="1:19" x14ac:dyDescent="0.25">
      <c r="A1119" s="1"/>
      <c r="B1119" s="1"/>
      <c r="C1119" s="1"/>
      <c r="D1119" s="1"/>
      <c r="E1119" s="1"/>
      <c r="F1119" s="3"/>
      <c r="G1119" s="8"/>
      <c r="H1119" s="8"/>
      <c r="I1119" s="8"/>
      <c r="J1119" s="47"/>
      <c r="K1119" s="8"/>
      <c r="L1119" s="8"/>
      <c r="M1119" s="8"/>
      <c r="N1119" s="8"/>
      <c r="O1119" s="8"/>
      <c r="P1119" s="8"/>
      <c r="Q1119" s="47"/>
      <c r="R1119" s="8"/>
      <c r="S1119" s="8"/>
    </row>
    <row r="1120" spans="1:19" x14ac:dyDescent="0.25">
      <c r="A1120" s="1"/>
      <c r="B1120" s="1"/>
      <c r="C1120" s="1"/>
      <c r="D1120" s="1"/>
      <c r="E1120" s="1"/>
      <c r="F1120" s="3"/>
      <c r="G1120" s="8"/>
      <c r="H1120" s="8"/>
      <c r="I1120" s="8"/>
      <c r="J1120" s="47"/>
      <c r="K1120" s="8"/>
      <c r="L1120" s="8"/>
      <c r="M1120" s="8"/>
      <c r="N1120" s="8"/>
      <c r="O1120" s="8"/>
      <c r="P1120" s="8"/>
      <c r="Q1120" s="47"/>
      <c r="R1120" s="8"/>
      <c r="S1120" s="8"/>
    </row>
    <row r="1121" spans="1:19" x14ac:dyDescent="0.25">
      <c r="A1121" s="1"/>
      <c r="B1121" s="1"/>
      <c r="C1121" s="1"/>
      <c r="D1121" s="1"/>
      <c r="E1121" s="1"/>
      <c r="F1121" s="3"/>
      <c r="G1121" s="1"/>
      <c r="H1121" s="1"/>
      <c r="I1121" s="1"/>
      <c r="J1121" s="3"/>
      <c r="K1121" s="1"/>
      <c r="L1121" s="1"/>
      <c r="M1121" s="1"/>
      <c r="N1121" s="1"/>
      <c r="O1121" s="1"/>
      <c r="P1121" s="1"/>
      <c r="Q1121" s="3"/>
      <c r="R1121" s="1"/>
      <c r="S1121" s="1"/>
    </row>
    <row r="1122" spans="1:19" x14ac:dyDescent="0.25">
      <c r="A1122" s="1"/>
      <c r="B1122" s="1"/>
      <c r="C1122" s="1"/>
      <c r="D1122" s="1"/>
      <c r="E1122" s="1"/>
      <c r="F1122" s="3"/>
      <c r="G1122" s="8"/>
      <c r="H1122" s="8"/>
      <c r="I1122" s="8"/>
      <c r="J1122" s="47"/>
      <c r="K1122" s="8"/>
      <c r="L1122" s="8"/>
      <c r="M1122" s="8"/>
      <c r="N1122" s="8"/>
      <c r="O1122" s="8"/>
      <c r="P1122" s="8"/>
      <c r="Q1122" s="47"/>
      <c r="R1122" s="8"/>
      <c r="S1122" s="8"/>
    </row>
    <row r="1123" spans="1:19" x14ac:dyDescent="0.25">
      <c r="A1123" s="1"/>
      <c r="B1123" s="1"/>
      <c r="C1123" s="1"/>
      <c r="D1123" s="1"/>
      <c r="E1123" s="1"/>
      <c r="F1123" s="3"/>
      <c r="G1123" s="8"/>
      <c r="H1123" s="8"/>
      <c r="I1123" s="8"/>
      <c r="J1123" s="47"/>
      <c r="K1123" s="8"/>
      <c r="L1123" s="8"/>
      <c r="M1123" s="8"/>
      <c r="N1123" s="8"/>
      <c r="O1123" s="8"/>
      <c r="P1123" s="8"/>
      <c r="Q1123" s="47"/>
      <c r="R1123" s="8"/>
      <c r="S1123" s="8"/>
    </row>
    <row r="1124" spans="1:19" x14ac:dyDescent="0.25">
      <c r="A1124" s="1"/>
      <c r="B1124" s="1"/>
      <c r="C1124" s="1"/>
      <c r="D1124" s="1"/>
      <c r="E1124" s="1"/>
      <c r="F1124" s="3"/>
      <c r="G1124" s="8"/>
      <c r="H1124" s="8"/>
      <c r="I1124" s="8"/>
      <c r="J1124" s="47"/>
      <c r="K1124" s="8"/>
      <c r="L1124" s="8"/>
      <c r="M1124" s="8"/>
      <c r="N1124" s="8"/>
      <c r="O1124" s="8"/>
      <c r="P1124" s="8"/>
      <c r="Q1124" s="47"/>
      <c r="R1124" s="8"/>
      <c r="S1124" s="8"/>
    </row>
    <row r="1125" spans="1:19" x14ac:dyDescent="0.25">
      <c r="A1125" s="1"/>
      <c r="B1125" s="1"/>
      <c r="C1125" s="1"/>
      <c r="D1125" s="1"/>
      <c r="E1125" s="1"/>
      <c r="F1125" s="3"/>
      <c r="G1125" s="8"/>
      <c r="H1125" s="8"/>
      <c r="I1125" s="8"/>
      <c r="J1125" s="47"/>
      <c r="K1125" s="8"/>
      <c r="L1125" s="8"/>
      <c r="M1125" s="8"/>
      <c r="N1125" s="8"/>
      <c r="O1125" s="8"/>
      <c r="P1125" s="8"/>
      <c r="Q1125" s="47"/>
      <c r="R1125" s="8"/>
      <c r="S1125" s="8"/>
    </row>
    <row r="1126" spans="1:19" x14ac:dyDescent="0.25">
      <c r="A1126" s="1"/>
      <c r="B1126" s="1"/>
      <c r="C1126" s="1"/>
      <c r="D1126" s="1"/>
      <c r="E1126" s="1"/>
      <c r="F1126" s="3"/>
      <c r="G1126" s="8"/>
      <c r="H1126" s="8"/>
      <c r="I1126" s="8"/>
      <c r="J1126" s="47"/>
      <c r="K1126" s="8"/>
      <c r="L1126" s="8"/>
      <c r="M1126" s="8"/>
      <c r="N1126" s="8"/>
      <c r="O1126" s="8"/>
      <c r="P1126" s="8"/>
      <c r="Q1126" s="47"/>
      <c r="R1126" s="8"/>
      <c r="S1126" s="8"/>
    </row>
    <row r="1127" spans="1:19" x14ac:dyDescent="0.25">
      <c r="A1127" s="1"/>
      <c r="B1127" s="1"/>
      <c r="C1127" s="1"/>
      <c r="D1127" s="1"/>
      <c r="E1127" s="1"/>
      <c r="F1127" s="3"/>
      <c r="G1127" s="1"/>
      <c r="H1127" s="1"/>
      <c r="I1127" s="1"/>
      <c r="J1127" s="3"/>
      <c r="K1127" s="1"/>
      <c r="L1127" s="1"/>
      <c r="M1127" s="1"/>
      <c r="N1127" s="1"/>
      <c r="O1127" s="1"/>
      <c r="P1127" s="1"/>
      <c r="Q1127" s="3"/>
      <c r="R1127" s="1"/>
      <c r="S1127" s="1"/>
    </row>
    <row r="1128" spans="1:19" x14ac:dyDescent="0.25">
      <c r="A1128" s="1"/>
      <c r="B1128" s="1"/>
      <c r="C1128" s="1"/>
      <c r="D1128" s="1"/>
      <c r="E1128" s="1"/>
      <c r="F1128" s="3"/>
      <c r="G1128" s="8"/>
      <c r="H1128" s="8"/>
      <c r="I1128" s="8"/>
      <c r="J1128" s="47"/>
      <c r="K1128" s="8"/>
      <c r="L1128" s="8"/>
      <c r="M1128" s="8"/>
      <c r="N1128" s="8"/>
      <c r="O1128" s="8"/>
      <c r="P1128" s="8"/>
      <c r="Q1128" s="47"/>
      <c r="R1128" s="8"/>
      <c r="S1128" s="8"/>
    </row>
    <row r="1129" spans="1:19" x14ac:dyDescent="0.25">
      <c r="A1129" s="1"/>
      <c r="B1129" s="1"/>
      <c r="C1129" s="1"/>
      <c r="D1129" s="1"/>
      <c r="E1129" s="1"/>
      <c r="F1129" s="3"/>
      <c r="G1129" s="8"/>
      <c r="H1129" s="8"/>
      <c r="I1129" s="8"/>
      <c r="J1129" s="47"/>
      <c r="K1129" s="8"/>
      <c r="L1129" s="8"/>
      <c r="M1129" s="8"/>
      <c r="N1129" s="8"/>
      <c r="O1129" s="8"/>
      <c r="P1129" s="8"/>
      <c r="Q1129" s="47"/>
      <c r="R1129" s="8"/>
      <c r="S1129" s="8"/>
    </row>
    <row r="1130" spans="1:19" x14ac:dyDescent="0.25">
      <c r="A1130" s="1"/>
      <c r="B1130" s="1"/>
      <c r="C1130" s="1"/>
      <c r="D1130" s="1"/>
      <c r="E1130" s="1"/>
      <c r="F1130" s="3"/>
      <c r="G1130" s="8"/>
      <c r="H1130" s="8"/>
      <c r="I1130" s="8"/>
      <c r="J1130" s="47"/>
      <c r="K1130" s="8"/>
      <c r="L1130" s="8"/>
      <c r="M1130" s="8"/>
      <c r="N1130" s="8"/>
      <c r="O1130" s="8"/>
      <c r="P1130" s="8"/>
      <c r="Q1130" s="47"/>
      <c r="R1130" s="8"/>
      <c r="S1130" s="8"/>
    </row>
    <row r="1131" spans="1:19" x14ac:dyDescent="0.25">
      <c r="A1131" s="1"/>
      <c r="B1131" s="1"/>
      <c r="C1131" s="1"/>
      <c r="D1131" s="1"/>
      <c r="E1131" s="1"/>
      <c r="F1131" s="3"/>
      <c r="G1131" s="8"/>
      <c r="H1131" s="8"/>
      <c r="I1131" s="8"/>
      <c r="J1131" s="47"/>
      <c r="K1131" s="8"/>
      <c r="L1131" s="8"/>
      <c r="M1131" s="8"/>
      <c r="N1131" s="8"/>
      <c r="O1131" s="8"/>
      <c r="P1131" s="8"/>
      <c r="Q1131" s="47"/>
      <c r="R1131" s="8"/>
      <c r="S1131" s="8"/>
    </row>
    <row r="1132" spans="1:19" x14ac:dyDescent="0.25">
      <c r="A1132" s="1"/>
      <c r="B1132" s="1"/>
      <c r="C1132" s="1"/>
      <c r="D1132" s="1"/>
      <c r="E1132" s="1"/>
      <c r="F1132" s="3"/>
      <c r="G1132" s="8"/>
      <c r="H1132" s="8"/>
      <c r="I1132" s="8"/>
      <c r="J1132" s="47"/>
      <c r="K1132" s="8"/>
      <c r="L1132" s="8"/>
      <c r="M1132" s="8"/>
      <c r="N1132" s="8"/>
      <c r="O1132" s="8"/>
      <c r="P1132" s="8"/>
      <c r="Q1132" s="47"/>
      <c r="R1132" s="8"/>
      <c r="S1132" s="8"/>
    </row>
    <row r="1133" spans="1:19" x14ac:dyDescent="0.25">
      <c r="A1133" s="1"/>
      <c r="B1133" s="1"/>
      <c r="C1133" s="1"/>
      <c r="D1133" s="1"/>
      <c r="E1133" s="1"/>
      <c r="F1133" s="3"/>
      <c r="G1133" s="1"/>
      <c r="H1133" s="1"/>
      <c r="I1133" s="1"/>
      <c r="J1133" s="3"/>
      <c r="K1133" s="1"/>
      <c r="L1133" s="1"/>
      <c r="M1133" s="1"/>
      <c r="N1133" s="1"/>
      <c r="O1133" s="1"/>
      <c r="P1133" s="1"/>
      <c r="Q1133" s="3"/>
      <c r="R1133" s="1"/>
      <c r="S1133" s="1"/>
    </row>
    <row r="1134" spans="1:19" x14ac:dyDescent="0.25">
      <c r="A1134" s="1"/>
      <c r="B1134" s="1"/>
      <c r="C1134" s="1"/>
      <c r="D1134" s="1"/>
      <c r="E1134" s="1"/>
      <c r="F1134" s="3"/>
      <c r="G1134" s="8"/>
      <c r="H1134" s="8"/>
      <c r="I1134" s="8"/>
      <c r="J1134" s="47"/>
      <c r="K1134" s="8"/>
      <c r="L1134" s="8"/>
      <c r="M1134" s="8"/>
      <c r="N1134" s="8"/>
      <c r="O1134" s="8"/>
      <c r="P1134" s="8"/>
      <c r="Q1134" s="47"/>
      <c r="R1134" s="8"/>
      <c r="S1134" s="8"/>
    </row>
    <row r="1135" spans="1:19" x14ac:dyDescent="0.25">
      <c r="A1135" s="1"/>
      <c r="B1135" s="1"/>
      <c r="C1135" s="1"/>
      <c r="D1135" s="1"/>
      <c r="E1135" s="1"/>
      <c r="F1135" s="3"/>
      <c r="G1135" s="8"/>
      <c r="H1135" s="8"/>
      <c r="I1135" s="8"/>
      <c r="J1135" s="47"/>
      <c r="K1135" s="8"/>
      <c r="L1135" s="8"/>
      <c r="M1135" s="8"/>
      <c r="N1135" s="8"/>
      <c r="O1135" s="8"/>
      <c r="P1135" s="8"/>
      <c r="Q1135" s="47"/>
      <c r="R1135" s="8"/>
      <c r="S1135" s="8"/>
    </row>
    <row r="1136" spans="1:19" x14ac:dyDescent="0.25">
      <c r="A1136" s="1"/>
      <c r="B1136" s="1"/>
      <c r="C1136" s="1"/>
      <c r="D1136" s="1"/>
      <c r="E1136" s="1"/>
      <c r="F1136" s="3"/>
      <c r="G1136" s="8"/>
      <c r="H1136" s="8"/>
      <c r="I1136" s="8"/>
      <c r="J1136" s="47"/>
      <c r="K1136" s="8"/>
      <c r="L1136" s="8"/>
      <c r="M1136" s="8"/>
      <c r="N1136" s="8"/>
      <c r="O1136" s="8"/>
      <c r="P1136" s="8"/>
      <c r="Q1136" s="47"/>
      <c r="R1136" s="8"/>
      <c r="S1136" s="8"/>
    </row>
    <row r="1137" spans="1:19" x14ac:dyDescent="0.25">
      <c r="A1137" s="1"/>
      <c r="B1137" s="1"/>
      <c r="C1137" s="1"/>
      <c r="D1137" s="1"/>
      <c r="E1137" s="1"/>
      <c r="F1137" s="3"/>
      <c r="G1137" s="8"/>
      <c r="H1137" s="8"/>
      <c r="I1137" s="8"/>
      <c r="J1137" s="47"/>
      <c r="K1137" s="8"/>
      <c r="L1137" s="8"/>
      <c r="M1137" s="8"/>
      <c r="N1137" s="8"/>
      <c r="O1137" s="8"/>
      <c r="P1137" s="8"/>
      <c r="Q1137" s="47"/>
      <c r="R1137" s="8"/>
      <c r="S1137" s="8"/>
    </row>
    <row r="1138" spans="1:19" x14ac:dyDescent="0.25">
      <c r="A1138" s="1"/>
      <c r="B1138" s="1"/>
      <c r="C1138" s="1"/>
      <c r="D1138" s="1"/>
      <c r="E1138" s="1"/>
      <c r="F1138" s="3"/>
      <c r="G1138" s="8"/>
      <c r="H1138" s="8"/>
      <c r="I1138" s="8"/>
      <c r="J1138" s="47"/>
      <c r="K1138" s="8"/>
      <c r="L1138" s="8"/>
      <c r="M1138" s="8"/>
      <c r="N1138" s="8"/>
      <c r="O1138" s="8"/>
      <c r="P1138" s="8"/>
      <c r="Q1138" s="47"/>
      <c r="R1138" s="8"/>
      <c r="S1138" s="8"/>
    </row>
    <row r="1139" spans="1:19" x14ac:dyDescent="0.25">
      <c r="A1139" s="1"/>
      <c r="B1139" s="1"/>
      <c r="C1139" s="1"/>
      <c r="D1139" s="1"/>
      <c r="E1139" s="1"/>
      <c r="F1139" s="3"/>
      <c r="G1139" s="1"/>
      <c r="H1139" s="1"/>
      <c r="I1139" s="1"/>
      <c r="J1139" s="3"/>
      <c r="K1139" s="1"/>
      <c r="L1139" s="1"/>
      <c r="M1139" s="1"/>
      <c r="N1139" s="1"/>
      <c r="O1139" s="1"/>
      <c r="P1139" s="1"/>
      <c r="Q1139" s="3"/>
      <c r="R1139" s="1"/>
      <c r="S1139" s="1"/>
    </row>
    <row r="1140" spans="1:19" x14ac:dyDescent="0.25">
      <c r="A1140" s="1"/>
      <c r="B1140" s="1"/>
      <c r="C1140" s="1"/>
      <c r="D1140" s="1"/>
      <c r="E1140" s="1"/>
      <c r="F1140" s="3"/>
      <c r="G1140" s="8"/>
      <c r="H1140" s="8"/>
      <c r="I1140" s="8"/>
      <c r="J1140" s="47"/>
      <c r="K1140" s="8"/>
      <c r="L1140" s="8"/>
      <c r="M1140" s="8"/>
      <c r="N1140" s="8"/>
      <c r="O1140" s="8"/>
      <c r="P1140" s="8"/>
      <c r="Q1140" s="47"/>
      <c r="R1140" s="8"/>
      <c r="S1140" s="8"/>
    </row>
    <row r="1141" spans="1:19" x14ac:dyDescent="0.25">
      <c r="A1141" s="1"/>
      <c r="B1141" s="1"/>
      <c r="C1141" s="1"/>
      <c r="D1141" s="1"/>
      <c r="E1141" s="1"/>
      <c r="F1141" s="3"/>
      <c r="G1141" s="8"/>
      <c r="H1141" s="8"/>
      <c r="I1141" s="8"/>
      <c r="J1141" s="47"/>
      <c r="K1141" s="8"/>
      <c r="L1141" s="8"/>
      <c r="M1141" s="8"/>
      <c r="N1141" s="8"/>
      <c r="O1141" s="8"/>
      <c r="P1141" s="8"/>
      <c r="Q1141" s="47"/>
      <c r="R1141" s="8"/>
      <c r="S1141" s="8"/>
    </row>
    <row r="1142" spans="1:19" x14ac:dyDescent="0.25">
      <c r="A1142" s="1"/>
      <c r="B1142" s="1"/>
      <c r="C1142" s="1"/>
      <c r="D1142" s="1"/>
      <c r="E1142" s="1"/>
      <c r="F1142" s="3"/>
      <c r="G1142" s="8"/>
      <c r="H1142" s="8"/>
      <c r="I1142" s="8"/>
      <c r="J1142" s="47"/>
      <c r="K1142" s="8"/>
      <c r="L1142" s="8"/>
      <c r="M1142" s="8"/>
      <c r="N1142" s="8"/>
      <c r="O1142" s="8"/>
      <c r="P1142" s="8"/>
      <c r="Q1142" s="47"/>
      <c r="R1142" s="8"/>
      <c r="S1142" s="8"/>
    </row>
    <row r="1143" spans="1:19" x14ac:dyDescent="0.25">
      <c r="A1143" s="1"/>
      <c r="B1143" s="1"/>
      <c r="C1143" s="1"/>
      <c r="D1143" s="1"/>
      <c r="E1143" s="1"/>
      <c r="F1143" s="3"/>
      <c r="G1143" s="8"/>
      <c r="H1143" s="8"/>
      <c r="I1143" s="8"/>
      <c r="J1143" s="47"/>
      <c r="K1143" s="8"/>
      <c r="L1143" s="8"/>
      <c r="M1143" s="8"/>
      <c r="N1143" s="8"/>
      <c r="O1143" s="8"/>
      <c r="P1143" s="8"/>
      <c r="Q1143" s="47"/>
      <c r="R1143" s="8"/>
      <c r="S1143" s="8"/>
    </row>
    <row r="1144" spans="1:19" x14ac:dyDescent="0.25">
      <c r="A1144" s="1"/>
      <c r="B1144" s="1"/>
      <c r="C1144" s="1"/>
      <c r="D1144" s="1"/>
      <c r="E1144" s="1"/>
      <c r="F1144" s="3"/>
      <c r="G1144" s="8"/>
      <c r="H1144" s="8"/>
      <c r="I1144" s="8"/>
      <c r="J1144" s="47"/>
      <c r="K1144" s="8"/>
      <c r="L1144" s="8"/>
      <c r="M1144" s="8"/>
      <c r="N1144" s="8"/>
      <c r="O1144" s="8"/>
      <c r="P1144" s="8"/>
      <c r="Q1144" s="47"/>
      <c r="R1144" s="8"/>
      <c r="S1144" s="8"/>
    </row>
    <row r="1145" spans="1:19" x14ac:dyDescent="0.25">
      <c r="A1145" s="1"/>
      <c r="B1145" s="1"/>
      <c r="C1145" s="1"/>
      <c r="D1145" s="1"/>
      <c r="E1145" s="1"/>
      <c r="F1145" s="3"/>
      <c r="G1145" s="1"/>
      <c r="H1145" s="1"/>
      <c r="I1145" s="1"/>
      <c r="J1145" s="3"/>
      <c r="K1145" s="1"/>
      <c r="L1145" s="1"/>
      <c r="M1145" s="1"/>
      <c r="N1145" s="1"/>
      <c r="O1145" s="1"/>
      <c r="P1145" s="1"/>
      <c r="Q1145" s="3"/>
      <c r="R1145" s="1"/>
      <c r="S1145" s="1"/>
    </row>
    <row r="1146" spans="1:19" x14ac:dyDescent="0.25">
      <c r="A1146" s="1"/>
      <c r="B1146" s="1"/>
      <c r="C1146" s="1"/>
      <c r="D1146" s="1"/>
      <c r="E1146" s="1"/>
      <c r="F1146" s="3"/>
      <c r="G1146" s="8"/>
      <c r="H1146" s="8"/>
      <c r="I1146" s="8"/>
      <c r="J1146" s="47"/>
      <c r="K1146" s="8"/>
      <c r="L1146" s="8"/>
      <c r="M1146" s="8"/>
      <c r="N1146" s="8"/>
      <c r="O1146" s="8"/>
      <c r="P1146" s="8"/>
      <c r="Q1146" s="47"/>
      <c r="R1146" s="8"/>
      <c r="S1146" s="8"/>
    </row>
    <row r="1147" spans="1:19" x14ac:dyDescent="0.25">
      <c r="A1147" s="1"/>
      <c r="B1147" s="1"/>
      <c r="C1147" s="1"/>
      <c r="D1147" s="1"/>
      <c r="E1147" s="1"/>
      <c r="F1147" s="3"/>
      <c r="G1147" s="8"/>
      <c r="H1147" s="8"/>
      <c r="I1147" s="8"/>
      <c r="J1147" s="47"/>
      <c r="K1147" s="8"/>
      <c r="L1147" s="8"/>
      <c r="M1147" s="8"/>
      <c r="N1147" s="8"/>
      <c r="O1147" s="8"/>
      <c r="P1147" s="8"/>
      <c r="Q1147" s="47"/>
      <c r="R1147" s="8"/>
      <c r="S1147" s="8"/>
    </row>
    <row r="1148" spans="1:19" x14ac:dyDescent="0.25">
      <c r="A1148" s="1"/>
      <c r="B1148" s="1"/>
      <c r="C1148" s="1"/>
      <c r="D1148" s="1"/>
      <c r="E1148" s="1"/>
      <c r="F1148" s="3"/>
      <c r="G1148" s="8"/>
      <c r="H1148" s="8"/>
      <c r="I1148" s="8"/>
      <c r="J1148" s="47"/>
      <c r="K1148" s="8"/>
      <c r="L1148" s="8"/>
      <c r="M1148" s="8"/>
      <c r="N1148" s="8"/>
      <c r="O1148" s="8"/>
      <c r="P1148" s="8"/>
      <c r="Q1148" s="47"/>
      <c r="R1148" s="8"/>
      <c r="S1148" s="8"/>
    </row>
    <row r="1149" spans="1:19" x14ac:dyDescent="0.25">
      <c r="A1149" s="1"/>
      <c r="B1149" s="1"/>
      <c r="C1149" s="1"/>
      <c r="D1149" s="1"/>
      <c r="E1149" s="1"/>
      <c r="F1149" s="3"/>
      <c r="G1149" s="8"/>
      <c r="H1149" s="8"/>
      <c r="I1149" s="8"/>
      <c r="J1149" s="47"/>
      <c r="K1149" s="8"/>
      <c r="L1149" s="8"/>
      <c r="M1149" s="8"/>
      <c r="N1149" s="8"/>
      <c r="O1149" s="8"/>
      <c r="P1149" s="8"/>
      <c r="Q1149" s="47"/>
      <c r="R1149" s="8"/>
      <c r="S1149" s="8"/>
    </row>
    <row r="1150" spans="1:19" x14ac:dyDescent="0.25">
      <c r="A1150" s="1"/>
      <c r="B1150" s="1"/>
      <c r="C1150" s="1"/>
      <c r="D1150" s="1"/>
      <c r="E1150" s="1"/>
      <c r="F1150" s="3"/>
      <c r="G1150" s="8"/>
      <c r="H1150" s="8"/>
      <c r="I1150" s="8"/>
      <c r="J1150" s="47"/>
      <c r="K1150" s="8"/>
      <c r="L1150" s="8"/>
      <c r="M1150" s="8"/>
      <c r="N1150" s="8"/>
      <c r="O1150" s="8"/>
      <c r="P1150" s="8"/>
      <c r="Q1150" s="47"/>
      <c r="R1150" s="8"/>
      <c r="S1150" s="8"/>
    </row>
    <row r="1151" spans="1:19" x14ac:dyDescent="0.25">
      <c r="A1151" s="1"/>
      <c r="B1151" s="1"/>
      <c r="C1151" s="1"/>
      <c r="D1151" s="1"/>
      <c r="E1151" s="1"/>
      <c r="F1151" s="3"/>
      <c r="G1151" s="1"/>
      <c r="H1151" s="1"/>
      <c r="I1151" s="1"/>
      <c r="J1151" s="3"/>
      <c r="K1151" s="1"/>
      <c r="L1151" s="1"/>
      <c r="M1151" s="1"/>
      <c r="N1151" s="1"/>
      <c r="O1151" s="1"/>
      <c r="P1151" s="1"/>
      <c r="Q1151" s="3"/>
      <c r="R1151" s="1"/>
      <c r="S1151" s="1"/>
    </row>
    <row r="1152" spans="1:19" x14ac:dyDescent="0.25">
      <c r="A1152" s="1"/>
      <c r="B1152" s="1"/>
      <c r="C1152" s="1"/>
      <c r="D1152" s="1"/>
      <c r="E1152" s="1"/>
      <c r="F1152" s="3"/>
      <c r="G1152" s="8"/>
      <c r="H1152" s="8"/>
      <c r="I1152" s="8"/>
      <c r="J1152" s="47"/>
      <c r="K1152" s="8"/>
      <c r="L1152" s="8"/>
      <c r="M1152" s="8"/>
      <c r="N1152" s="8"/>
      <c r="O1152" s="8"/>
      <c r="P1152" s="8"/>
      <c r="Q1152" s="47"/>
      <c r="R1152" s="8"/>
      <c r="S1152" s="8"/>
    </row>
    <row r="1153" spans="1:19" x14ac:dyDescent="0.25">
      <c r="A1153" s="1"/>
      <c r="B1153" s="1"/>
      <c r="C1153" s="1"/>
      <c r="D1153" s="1"/>
      <c r="E1153" s="1"/>
      <c r="F1153" s="3"/>
      <c r="G1153" s="8"/>
      <c r="H1153" s="8"/>
      <c r="I1153" s="8"/>
      <c r="J1153" s="47"/>
      <c r="K1153" s="8"/>
      <c r="L1153" s="8"/>
      <c r="M1153" s="8"/>
      <c r="N1153" s="8"/>
      <c r="O1153" s="8"/>
      <c r="P1153" s="8"/>
      <c r="Q1153" s="47"/>
      <c r="R1153" s="8"/>
      <c r="S1153" s="8"/>
    </row>
    <row r="1154" spans="1:19" x14ac:dyDescent="0.25">
      <c r="A1154" s="1"/>
      <c r="B1154" s="1"/>
      <c r="C1154" s="1"/>
      <c r="D1154" s="1"/>
      <c r="E1154" s="1"/>
      <c r="F1154" s="3"/>
      <c r="G1154" s="8"/>
      <c r="H1154" s="8"/>
      <c r="I1154" s="8"/>
      <c r="J1154" s="47"/>
      <c r="K1154" s="8"/>
      <c r="L1154" s="8"/>
      <c r="M1154" s="8"/>
      <c r="N1154" s="8"/>
      <c r="O1154" s="8"/>
      <c r="P1154" s="8"/>
      <c r="Q1154" s="47"/>
      <c r="R1154" s="8"/>
      <c r="S1154" s="8"/>
    </row>
    <row r="1155" spans="1:19" x14ac:dyDescent="0.25">
      <c r="A1155" s="1"/>
      <c r="B1155" s="1"/>
      <c r="C1155" s="1"/>
      <c r="D1155" s="1"/>
      <c r="E1155" s="1"/>
      <c r="F1155" s="3"/>
      <c r="G1155" s="8"/>
      <c r="H1155" s="8"/>
      <c r="I1155" s="8"/>
      <c r="J1155" s="47"/>
      <c r="K1155" s="8"/>
      <c r="L1155" s="8"/>
      <c r="M1155" s="8"/>
      <c r="N1155" s="8"/>
      <c r="O1155" s="8"/>
      <c r="P1155" s="8"/>
      <c r="Q1155" s="47"/>
      <c r="R1155" s="8"/>
      <c r="S1155" s="8"/>
    </row>
    <row r="1156" spans="1:19" x14ac:dyDescent="0.25">
      <c r="A1156" s="1"/>
      <c r="B1156" s="1"/>
      <c r="C1156" s="1"/>
      <c r="D1156" s="1"/>
      <c r="E1156" s="1"/>
      <c r="F1156" s="3"/>
      <c r="G1156" s="8"/>
      <c r="H1156" s="8"/>
      <c r="I1156" s="8"/>
      <c r="J1156" s="47"/>
      <c r="K1156" s="8"/>
      <c r="L1156" s="8"/>
      <c r="M1156" s="8"/>
      <c r="N1156" s="8"/>
      <c r="O1156" s="8"/>
      <c r="P1156" s="8"/>
      <c r="Q1156" s="47"/>
      <c r="R1156" s="8"/>
      <c r="S1156" s="8"/>
    </row>
    <row r="1157" spans="1:19" x14ac:dyDescent="0.25">
      <c r="A1157" s="1"/>
      <c r="B1157" s="1"/>
      <c r="C1157" s="1"/>
      <c r="D1157" s="1"/>
      <c r="E1157" s="1"/>
      <c r="F1157" s="3"/>
      <c r="G1157" s="1"/>
      <c r="H1157" s="1"/>
      <c r="I1157" s="1"/>
      <c r="J1157" s="3"/>
      <c r="K1157" s="1"/>
      <c r="L1157" s="1"/>
      <c r="M1157" s="1"/>
      <c r="N1157" s="1"/>
      <c r="O1157" s="1"/>
      <c r="P1157" s="1"/>
      <c r="Q1157" s="3"/>
      <c r="R1157" s="1"/>
      <c r="S1157" s="1"/>
    </row>
    <row r="1158" spans="1:19" x14ac:dyDescent="0.25">
      <c r="A1158" s="1"/>
      <c r="B1158" s="1"/>
      <c r="C1158" s="1"/>
      <c r="D1158" s="1"/>
      <c r="E1158" s="1"/>
      <c r="F1158" s="3"/>
      <c r="G1158" s="8"/>
      <c r="H1158" s="8"/>
      <c r="I1158" s="8"/>
      <c r="J1158" s="47"/>
      <c r="K1158" s="8"/>
      <c r="L1158" s="8"/>
      <c r="M1158" s="8"/>
      <c r="N1158" s="8"/>
      <c r="O1158" s="8"/>
      <c r="P1158" s="8"/>
      <c r="Q1158" s="47"/>
      <c r="R1158" s="8"/>
      <c r="S1158" s="8"/>
    </row>
    <row r="1159" spans="1:19" x14ac:dyDescent="0.25">
      <c r="A1159" s="1"/>
      <c r="B1159" s="1"/>
      <c r="C1159" s="1"/>
      <c r="D1159" s="1"/>
      <c r="E1159" s="1"/>
      <c r="F1159" s="3"/>
      <c r="G1159" s="8"/>
      <c r="H1159" s="8"/>
      <c r="I1159" s="8"/>
      <c r="J1159" s="47"/>
      <c r="K1159" s="8"/>
      <c r="L1159" s="8"/>
      <c r="M1159" s="8"/>
      <c r="N1159" s="8"/>
      <c r="O1159" s="8"/>
      <c r="P1159" s="8"/>
      <c r="Q1159" s="47"/>
      <c r="R1159" s="8"/>
      <c r="S1159" s="8"/>
    </row>
    <row r="1160" spans="1:19" x14ac:dyDescent="0.25">
      <c r="A1160" s="1"/>
      <c r="B1160" s="1"/>
      <c r="C1160" s="1"/>
      <c r="D1160" s="1"/>
      <c r="E1160" s="1"/>
      <c r="F1160" s="3"/>
      <c r="G1160" s="8"/>
      <c r="H1160" s="8"/>
      <c r="I1160" s="8"/>
      <c r="J1160" s="47"/>
      <c r="K1160" s="8"/>
      <c r="L1160" s="8"/>
      <c r="M1160" s="8"/>
      <c r="N1160" s="8"/>
      <c r="O1160" s="8"/>
      <c r="P1160" s="8"/>
      <c r="Q1160" s="47"/>
      <c r="R1160" s="8"/>
      <c r="S1160" s="8"/>
    </row>
    <row r="1161" spans="1:19" x14ac:dyDescent="0.25">
      <c r="A1161" s="1"/>
      <c r="B1161" s="1"/>
      <c r="C1161" s="1"/>
      <c r="D1161" s="1"/>
      <c r="E1161" s="1"/>
      <c r="F1161" s="3"/>
      <c r="G1161" s="8"/>
      <c r="H1161" s="8"/>
      <c r="I1161" s="8"/>
      <c r="J1161" s="47"/>
      <c r="K1161" s="8"/>
      <c r="L1161" s="8"/>
      <c r="M1161" s="8"/>
      <c r="N1161" s="8"/>
      <c r="O1161" s="8"/>
      <c r="P1161" s="8"/>
      <c r="Q1161" s="47"/>
      <c r="R1161" s="8"/>
      <c r="S1161" s="8"/>
    </row>
    <row r="1162" spans="1:19" x14ac:dyDescent="0.25">
      <c r="A1162" s="1"/>
      <c r="B1162" s="1"/>
      <c r="C1162" s="1"/>
      <c r="D1162" s="1"/>
      <c r="E1162" s="1"/>
      <c r="F1162" s="3"/>
      <c r="G1162" s="8"/>
      <c r="H1162" s="8"/>
      <c r="I1162" s="8"/>
      <c r="J1162" s="47"/>
      <c r="K1162" s="8"/>
      <c r="L1162" s="8"/>
      <c r="M1162" s="8"/>
      <c r="N1162" s="8"/>
      <c r="O1162" s="8"/>
      <c r="P1162" s="8"/>
      <c r="Q1162" s="47"/>
      <c r="R1162" s="8"/>
      <c r="S1162" s="8"/>
    </row>
    <row r="1163" spans="1:19" x14ac:dyDescent="0.25">
      <c r="A1163" s="1"/>
      <c r="B1163" s="1"/>
      <c r="C1163" s="1"/>
      <c r="D1163" s="1"/>
      <c r="E1163" s="1"/>
      <c r="F1163" s="3"/>
      <c r="G1163" s="1"/>
      <c r="H1163" s="1"/>
      <c r="I1163" s="1"/>
      <c r="J1163" s="3"/>
      <c r="K1163" s="1"/>
      <c r="L1163" s="1"/>
      <c r="M1163" s="1"/>
      <c r="N1163" s="1"/>
      <c r="O1163" s="1"/>
      <c r="P1163" s="1"/>
      <c r="Q1163" s="3"/>
      <c r="R1163" s="1"/>
      <c r="S1163" s="1"/>
    </row>
    <row r="1164" spans="1:19" x14ac:dyDescent="0.25">
      <c r="A1164" s="1"/>
      <c r="B1164" s="1"/>
      <c r="C1164" s="1"/>
      <c r="D1164" s="1"/>
      <c r="E1164" s="1"/>
      <c r="F1164" s="3"/>
      <c r="G1164" s="8"/>
      <c r="H1164" s="8"/>
      <c r="I1164" s="8"/>
      <c r="J1164" s="47"/>
      <c r="K1164" s="8"/>
      <c r="L1164" s="8"/>
      <c r="M1164" s="8"/>
      <c r="N1164" s="8"/>
      <c r="O1164" s="8"/>
      <c r="P1164" s="8"/>
      <c r="Q1164" s="47"/>
      <c r="R1164" s="8"/>
      <c r="S1164" s="8"/>
    </row>
    <row r="1165" spans="1:19" x14ac:dyDescent="0.25">
      <c r="A1165" s="1"/>
      <c r="B1165" s="1"/>
      <c r="C1165" s="1"/>
      <c r="D1165" s="1"/>
      <c r="E1165" s="1"/>
      <c r="F1165" s="3"/>
      <c r="G1165" s="8"/>
      <c r="H1165" s="8"/>
      <c r="I1165" s="8"/>
      <c r="J1165" s="47"/>
      <c r="K1165" s="8"/>
      <c r="L1165" s="8"/>
      <c r="M1165" s="8"/>
      <c r="N1165" s="8"/>
      <c r="O1165" s="8"/>
      <c r="P1165" s="8"/>
      <c r="Q1165" s="47"/>
      <c r="R1165" s="8"/>
      <c r="S1165" s="8"/>
    </row>
    <row r="1166" spans="1:19" x14ac:dyDescent="0.25">
      <c r="A1166" s="1"/>
      <c r="B1166" s="1"/>
      <c r="C1166" s="1"/>
      <c r="D1166" s="1"/>
      <c r="E1166" s="1"/>
      <c r="F1166" s="3"/>
      <c r="G1166" s="8"/>
      <c r="H1166" s="8"/>
      <c r="I1166" s="8"/>
      <c r="J1166" s="47"/>
      <c r="K1166" s="8"/>
      <c r="L1166" s="8"/>
      <c r="M1166" s="8"/>
      <c r="N1166" s="8"/>
      <c r="O1166" s="8"/>
      <c r="P1166" s="8"/>
      <c r="Q1166" s="47"/>
      <c r="R1166" s="8"/>
      <c r="S1166" s="8"/>
    </row>
    <row r="1167" spans="1:19" x14ac:dyDescent="0.25">
      <c r="A1167" s="1"/>
      <c r="B1167" s="1"/>
      <c r="C1167" s="1"/>
      <c r="D1167" s="1"/>
      <c r="E1167" s="1"/>
      <c r="F1167" s="3"/>
      <c r="G1167" s="8"/>
      <c r="H1167" s="8"/>
      <c r="I1167" s="8"/>
      <c r="J1167" s="47"/>
      <c r="K1167" s="8"/>
      <c r="L1167" s="8"/>
      <c r="M1167" s="8"/>
      <c r="N1167" s="8"/>
      <c r="O1167" s="8"/>
      <c r="P1167" s="8"/>
      <c r="Q1167" s="47"/>
      <c r="R1167" s="8"/>
      <c r="S1167" s="8"/>
    </row>
    <row r="1168" spans="1:19" x14ac:dyDescent="0.25">
      <c r="A1168" s="1"/>
      <c r="B1168" s="1"/>
      <c r="C1168" s="1"/>
      <c r="D1168" s="1"/>
      <c r="E1168" s="1"/>
      <c r="F1168" s="3"/>
      <c r="G1168" s="8"/>
      <c r="H1168" s="8"/>
      <c r="I1168" s="8"/>
      <c r="J1168" s="47"/>
      <c r="K1168" s="8"/>
      <c r="L1168" s="8"/>
      <c r="M1168" s="8"/>
      <c r="N1168" s="8"/>
      <c r="O1168" s="8"/>
      <c r="P1168" s="8"/>
      <c r="Q1168" s="47"/>
      <c r="R1168" s="8"/>
      <c r="S1168" s="8"/>
    </row>
    <row r="1169" spans="1:19" x14ac:dyDescent="0.25">
      <c r="A1169" s="1"/>
      <c r="B1169" s="1"/>
      <c r="C1169" s="1"/>
      <c r="D1169" s="1"/>
      <c r="E1169" s="1"/>
      <c r="F1169" s="3"/>
      <c r="G1169" s="1"/>
      <c r="H1169" s="1"/>
      <c r="I1169" s="1"/>
      <c r="J1169" s="3"/>
      <c r="K1169" s="1"/>
      <c r="L1169" s="1"/>
      <c r="M1169" s="1"/>
      <c r="N1169" s="1"/>
      <c r="O1169" s="1"/>
      <c r="P1169" s="1"/>
      <c r="Q1169" s="3"/>
      <c r="R1169" s="1"/>
      <c r="S1169" s="1"/>
    </row>
    <row r="1170" spans="1:19" x14ac:dyDescent="0.25">
      <c r="A1170" s="1"/>
      <c r="B1170" s="1"/>
      <c r="C1170" s="1"/>
      <c r="D1170" s="1"/>
      <c r="E1170" s="1"/>
      <c r="F1170" s="3"/>
      <c r="G1170" s="8"/>
      <c r="H1170" s="8"/>
      <c r="I1170" s="8"/>
      <c r="J1170" s="47"/>
      <c r="K1170" s="8"/>
      <c r="L1170" s="8"/>
      <c r="M1170" s="8"/>
      <c r="N1170" s="8"/>
      <c r="O1170" s="8"/>
      <c r="P1170" s="8"/>
      <c r="Q1170" s="47"/>
      <c r="R1170" s="8"/>
      <c r="S1170" s="8"/>
    </row>
    <row r="1171" spans="1:19" x14ac:dyDescent="0.25">
      <c r="A1171" s="1"/>
      <c r="B1171" s="1"/>
      <c r="C1171" s="1"/>
      <c r="D1171" s="1"/>
      <c r="E1171" s="1"/>
      <c r="F1171" s="3"/>
      <c r="G1171" s="8"/>
      <c r="H1171" s="8"/>
      <c r="I1171" s="8"/>
      <c r="J1171" s="47"/>
      <c r="K1171" s="8"/>
      <c r="L1171" s="8"/>
      <c r="M1171" s="8"/>
      <c r="N1171" s="8"/>
      <c r="O1171" s="8"/>
      <c r="P1171" s="8"/>
      <c r="Q1171" s="47"/>
      <c r="R1171" s="8"/>
      <c r="S1171" s="8"/>
    </row>
    <row r="1172" spans="1:19" x14ac:dyDescent="0.25">
      <c r="A1172" s="1"/>
      <c r="B1172" s="1"/>
      <c r="C1172" s="1"/>
      <c r="D1172" s="1"/>
      <c r="E1172" s="1"/>
      <c r="F1172" s="3"/>
      <c r="G1172" s="8"/>
      <c r="H1172" s="8"/>
      <c r="I1172" s="8"/>
      <c r="J1172" s="47"/>
      <c r="K1172" s="8"/>
      <c r="L1172" s="8"/>
      <c r="M1172" s="8"/>
      <c r="N1172" s="8"/>
      <c r="O1172" s="8"/>
      <c r="P1172" s="8"/>
      <c r="Q1172" s="47"/>
      <c r="R1172" s="8"/>
      <c r="S1172" s="8"/>
    </row>
    <row r="1173" spans="1:19" x14ac:dyDescent="0.25">
      <c r="A1173" s="1"/>
      <c r="B1173" s="1"/>
      <c r="C1173" s="1"/>
      <c r="D1173" s="1"/>
      <c r="E1173" s="1"/>
      <c r="F1173" s="3"/>
      <c r="G1173" s="8"/>
      <c r="H1173" s="8"/>
      <c r="I1173" s="8"/>
      <c r="J1173" s="47"/>
      <c r="K1173" s="8"/>
      <c r="L1173" s="8"/>
      <c r="M1173" s="8"/>
      <c r="N1173" s="8"/>
      <c r="O1173" s="8"/>
      <c r="P1173" s="8"/>
      <c r="Q1173" s="47"/>
      <c r="R1173" s="8"/>
      <c r="S1173" s="8"/>
    </row>
    <row r="1174" spans="1:19" x14ac:dyDescent="0.25">
      <c r="A1174" s="1"/>
      <c r="B1174" s="1"/>
      <c r="C1174" s="1"/>
      <c r="D1174" s="1"/>
      <c r="E1174" s="1"/>
      <c r="F1174" s="3"/>
      <c r="G1174" s="8"/>
      <c r="H1174" s="8"/>
      <c r="I1174" s="8"/>
      <c r="J1174" s="47"/>
      <c r="K1174" s="8"/>
      <c r="L1174" s="8"/>
      <c r="M1174" s="8"/>
      <c r="N1174" s="8"/>
      <c r="O1174" s="8"/>
      <c r="P1174" s="8"/>
      <c r="Q1174" s="47"/>
      <c r="R1174" s="8"/>
      <c r="S1174" s="8"/>
    </row>
    <row r="1175" spans="1:19" x14ac:dyDescent="0.25">
      <c r="A1175" s="1"/>
      <c r="B1175" s="1"/>
      <c r="C1175" s="1"/>
      <c r="D1175" s="1"/>
      <c r="E1175" s="1"/>
      <c r="F1175" s="3"/>
      <c r="G1175" s="1"/>
      <c r="H1175" s="1"/>
      <c r="I1175" s="1"/>
      <c r="J1175" s="3"/>
      <c r="K1175" s="1"/>
      <c r="L1175" s="1"/>
      <c r="M1175" s="1"/>
      <c r="N1175" s="1"/>
      <c r="O1175" s="1"/>
      <c r="P1175" s="1"/>
      <c r="Q1175" s="3"/>
      <c r="R1175" s="1"/>
      <c r="S1175" s="1"/>
    </row>
    <row r="1176" spans="1:19" x14ac:dyDescent="0.25">
      <c r="A1176" s="1"/>
      <c r="B1176" s="1"/>
      <c r="C1176" s="1"/>
      <c r="D1176" s="1"/>
      <c r="E1176" s="1"/>
      <c r="F1176" s="3"/>
      <c r="G1176" s="8"/>
      <c r="H1176" s="8"/>
      <c r="I1176" s="8"/>
      <c r="J1176" s="47"/>
      <c r="K1176" s="8"/>
      <c r="L1176" s="8"/>
      <c r="M1176" s="8"/>
      <c r="N1176" s="8"/>
      <c r="O1176" s="8"/>
      <c r="P1176" s="8"/>
      <c r="Q1176" s="47"/>
      <c r="R1176" s="8"/>
      <c r="S1176" s="8"/>
    </row>
    <row r="1177" spans="1:19" x14ac:dyDescent="0.25">
      <c r="A1177" s="1"/>
      <c r="B1177" s="1"/>
      <c r="C1177" s="1"/>
      <c r="D1177" s="1"/>
      <c r="E1177" s="1"/>
      <c r="F1177" s="3"/>
      <c r="G1177" s="8"/>
      <c r="H1177" s="8"/>
      <c r="I1177" s="8"/>
      <c r="J1177" s="47"/>
      <c r="K1177" s="8"/>
      <c r="L1177" s="8"/>
      <c r="M1177" s="8"/>
      <c r="N1177" s="8"/>
      <c r="O1177" s="8"/>
      <c r="P1177" s="8"/>
      <c r="Q1177" s="47"/>
      <c r="R1177" s="8"/>
      <c r="S1177" s="8"/>
    </row>
    <row r="1178" spans="1:19" x14ac:dyDescent="0.25">
      <c r="A1178" s="1"/>
      <c r="B1178" s="1"/>
      <c r="C1178" s="1"/>
      <c r="D1178" s="1"/>
      <c r="E1178" s="1"/>
      <c r="F1178" s="3"/>
      <c r="G1178" s="8"/>
      <c r="H1178" s="8"/>
      <c r="I1178" s="8"/>
      <c r="J1178" s="47"/>
      <c r="K1178" s="8"/>
      <c r="L1178" s="8"/>
      <c r="M1178" s="8"/>
      <c r="N1178" s="8"/>
      <c r="O1178" s="8"/>
      <c r="P1178" s="8"/>
      <c r="Q1178" s="47"/>
      <c r="R1178" s="8"/>
      <c r="S1178" s="8"/>
    </row>
    <row r="1179" spans="1:19" x14ac:dyDescent="0.25">
      <c r="A1179" s="1"/>
      <c r="B1179" s="1"/>
      <c r="C1179" s="1"/>
      <c r="D1179" s="1"/>
      <c r="E1179" s="1"/>
      <c r="F1179" s="3"/>
      <c r="G1179" s="8"/>
      <c r="H1179" s="8"/>
      <c r="I1179" s="8"/>
      <c r="J1179" s="47"/>
      <c r="K1179" s="8"/>
      <c r="L1179" s="8"/>
      <c r="M1179" s="8"/>
      <c r="N1179" s="8"/>
      <c r="O1179" s="8"/>
      <c r="P1179" s="8"/>
      <c r="Q1179" s="47"/>
      <c r="R1179" s="8"/>
      <c r="S1179" s="8"/>
    </row>
    <row r="1180" spans="1:19" x14ac:dyDescent="0.25">
      <c r="A1180" s="1"/>
      <c r="B1180" s="1"/>
      <c r="C1180" s="1"/>
      <c r="D1180" s="1"/>
      <c r="E1180" s="1"/>
      <c r="F1180" s="3"/>
      <c r="G1180" s="8"/>
      <c r="H1180" s="8"/>
      <c r="I1180" s="8"/>
      <c r="J1180" s="47"/>
      <c r="K1180" s="8"/>
      <c r="L1180" s="8"/>
      <c r="M1180" s="8"/>
      <c r="N1180" s="8"/>
      <c r="O1180" s="8"/>
      <c r="P1180" s="8"/>
      <c r="Q1180" s="47"/>
      <c r="R1180" s="8"/>
      <c r="S1180" s="8"/>
    </row>
    <row r="1181" spans="1:19" x14ac:dyDescent="0.25">
      <c r="A1181" s="1"/>
      <c r="B1181" s="1"/>
      <c r="C1181" s="1"/>
      <c r="D1181" s="1"/>
      <c r="E1181" s="1"/>
      <c r="F1181" s="3"/>
      <c r="G1181" s="1"/>
      <c r="H1181" s="1"/>
      <c r="I1181" s="1"/>
      <c r="J1181" s="3"/>
      <c r="K1181" s="1"/>
      <c r="L1181" s="1"/>
      <c r="M1181" s="1"/>
      <c r="N1181" s="1"/>
      <c r="O1181" s="1"/>
      <c r="P1181" s="1"/>
      <c r="Q1181" s="3"/>
      <c r="R1181" s="1"/>
      <c r="S1181" s="1"/>
    </row>
    <row r="1182" spans="1:19" x14ac:dyDescent="0.25">
      <c r="A1182" s="1"/>
      <c r="B1182" s="1"/>
      <c r="C1182" s="1"/>
      <c r="D1182" s="1"/>
      <c r="E1182" s="1"/>
      <c r="F1182" s="3"/>
      <c r="G1182" s="8"/>
      <c r="H1182" s="8"/>
      <c r="I1182" s="8"/>
      <c r="J1182" s="47"/>
      <c r="K1182" s="8"/>
      <c r="L1182" s="8"/>
      <c r="M1182" s="8"/>
      <c r="N1182" s="8"/>
      <c r="O1182" s="8"/>
      <c r="P1182" s="8"/>
      <c r="Q1182" s="47"/>
      <c r="R1182" s="8"/>
      <c r="S1182" s="8"/>
    </row>
    <row r="1183" spans="1:19" x14ac:dyDescent="0.25">
      <c r="A1183" s="1"/>
      <c r="B1183" s="1"/>
      <c r="C1183" s="1"/>
      <c r="D1183" s="1"/>
      <c r="E1183" s="1"/>
      <c r="F1183" s="3"/>
      <c r="G1183" s="8"/>
      <c r="H1183" s="8"/>
      <c r="I1183" s="8"/>
      <c r="J1183" s="47"/>
      <c r="K1183" s="8"/>
      <c r="L1183" s="8"/>
      <c r="M1183" s="8"/>
      <c r="N1183" s="8"/>
      <c r="O1183" s="8"/>
      <c r="P1183" s="8"/>
      <c r="Q1183" s="47"/>
      <c r="R1183" s="8"/>
      <c r="S1183" s="8"/>
    </row>
    <row r="1184" spans="1:19" x14ac:dyDescent="0.25">
      <c r="A1184" s="1"/>
      <c r="B1184" s="1"/>
      <c r="C1184" s="1"/>
      <c r="D1184" s="1"/>
      <c r="E1184" s="1"/>
      <c r="F1184" s="3"/>
      <c r="G1184" s="8"/>
      <c r="H1184" s="8"/>
      <c r="I1184" s="8"/>
      <c r="J1184" s="47"/>
      <c r="K1184" s="8"/>
      <c r="L1184" s="8"/>
      <c r="M1184" s="8"/>
      <c r="N1184" s="8"/>
      <c r="O1184" s="8"/>
      <c r="P1184" s="8"/>
      <c r="Q1184" s="47"/>
      <c r="R1184" s="8"/>
      <c r="S1184" s="8"/>
    </row>
    <row r="1185" spans="1:19" x14ac:dyDescent="0.25">
      <c r="A1185" s="1"/>
      <c r="B1185" s="1"/>
      <c r="C1185" s="1"/>
      <c r="D1185" s="1"/>
      <c r="E1185" s="1"/>
      <c r="F1185" s="3"/>
      <c r="G1185" s="8"/>
      <c r="H1185" s="8"/>
      <c r="I1185" s="8"/>
      <c r="J1185" s="47"/>
      <c r="K1185" s="8"/>
      <c r="L1185" s="8"/>
      <c r="M1185" s="8"/>
      <c r="N1185" s="8"/>
      <c r="O1185" s="8"/>
      <c r="P1185" s="8"/>
      <c r="Q1185" s="47"/>
      <c r="R1185" s="8"/>
      <c r="S1185" s="8"/>
    </row>
    <row r="1186" spans="1:19" x14ac:dyDescent="0.25">
      <c r="A1186" s="1"/>
      <c r="B1186" s="1"/>
      <c r="C1186" s="1"/>
      <c r="D1186" s="1"/>
      <c r="E1186" s="1"/>
      <c r="F1186" s="3"/>
      <c r="G1186" s="8"/>
      <c r="H1186" s="8"/>
      <c r="I1186" s="8"/>
      <c r="J1186" s="47"/>
      <c r="K1186" s="8"/>
      <c r="L1186" s="8"/>
      <c r="M1186" s="8"/>
      <c r="N1186" s="8"/>
      <c r="O1186" s="8"/>
      <c r="P1186" s="8"/>
      <c r="Q1186" s="47"/>
      <c r="R1186" s="8"/>
      <c r="S1186" s="8"/>
    </row>
    <row r="1187" spans="1:19" x14ac:dyDescent="0.25">
      <c r="A1187" s="1"/>
      <c r="B1187" s="1"/>
      <c r="C1187" s="1"/>
      <c r="D1187" s="1"/>
      <c r="E1187" s="1"/>
      <c r="F1187" s="3"/>
      <c r="G1187" s="1"/>
      <c r="H1187" s="1"/>
      <c r="I1187" s="1"/>
      <c r="J1187" s="3"/>
      <c r="K1187" s="1"/>
      <c r="L1187" s="1"/>
      <c r="M1187" s="1"/>
      <c r="N1187" s="1"/>
      <c r="O1187" s="1"/>
      <c r="P1187" s="1"/>
      <c r="Q1187" s="3"/>
      <c r="R1187" s="1"/>
      <c r="S1187" s="1"/>
    </row>
    <row r="1188" spans="1:19" x14ac:dyDescent="0.25">
      <c r="A1188" s="1"/>
      <c r="B1188" s="1"/>
      <c r="C1188" s="1"/>
      <c r="D1188" s="1"/>
      <c r="E1188" s="1"/>
      <c r="F1188" s="3"/>
      <c r="G1188" s="8"/>
      <c r="H1188" s="8"/>
      <c r="I1188" s="8"/>
      <c r="J1188" s="47"/>
      <c r="K1188" s="8"/>
      <c r="L1188" s="8"/>
      <c r="M1188" s="8"/>
      <c r="N1188" s="8"/>
      <c r="O1188" s="8"/>
      <c r="P1188" s="8"/>
      <c r="Q1188" s="47"/>
      <c r="R1188" s="8"/>
      <c r="S1188" s="8"/>
    </row>
    <row r="1189" spans="1:19" x14ac:dyDescent="0.25">
      <c r="A1189" s="1"/>
      <c r="B1189" s="1"/>
      <c r="C1189" s="1"/>
      <c r="D1189" s="1"/>
      <c r="E1189" s="1"/>
      <c r="F1189" s="3"/>
      <c r="G1189" s="8"/>
      <c r="H1189" s="8"/>
      <c r="I1189" s="8"/>
      <c r="J1189" s="47"/>
      <c r="K1189" s="8"/>
      <c r="L1189" s="8"/>
      <c r="M1189" s="8"/>
      <c r="N1189" s="8"/>
      <c r="O1189" s="8"/>
      <c r="P1189" s="8"/>
      <c r="Q1189" s="47"/>
      <c r="R1189" s="8"/>
      <c r="S1189" s="8"/>
    </row>
    <row r="1190" spans="1:19" x14ac:dyDescent="0.25">
      <c r="A1190" s="1"/>
      <c r="B1190" s="1"/>
      <c r="C1190" s="1"/>
      <c r="D1190" s="1"/>
      <c r="E1190" s="1"/>
      <c r="F1190" s="3"/>
      <c r="G1190" s="8"/>
      <c r="H1190" s="8"/>
      <c r="I1190" s="8"/>
      <c r="J1190" s="47"/>
      <c r="K1190" s="8"/>
      <c r="L1190" s="8"/>
      <c r="M1190" s="8"/>
      <c r="N1190" s="8"/>
      <c r="O1190" s="8"/>
      <c r="P1190" s="8"/>
      <c r="Q1190" s="47"/>
      <c r="R1190" s="8"/>
      <c r="S1190" s="8"/>
    </row>
    <row r="1191" spans="1:19" x14ac:dyDescent="0.25">
      <c r="A1191" s="1"/>
      <c r="B1191" s="1"/>
      <c r="C1191" s="1"/>
      <c r="D1191" s="1"/>
      <c r="E1191" s="1"/>
      <c r="F1191" s="3"/>
      <c r="G1191" s="8"/>
      <c r="H1191" s="8"/>
      <c r="I1191" s="8"/>
      <c r="J1191" s="47"/>
      <c r="K1191" s="8"/>
      <c r="L1191" s="8"/>
      <c r="M1191" s="8"/>
      <c r="N1191" s="8"/>
      <c r="O1191" s="8"/>
      <c r="P1191" s="8"/>
      <c r="Q1191" s="47"/>
      <c r="R1191" s="8"/>
      <c r="S1191" s="8"/>
    </row>
    <row r="1192" spans="1:19" x14ac:dyDescent="0.25">
      <c r="A1192" s="1"/>
      <c r="B1192" s="1"/>
      <c r="C1192" s="1"/>
      <c r="D1192" s="1"/>
      <c r="E1192" s="1"/>
      <c r="F1192" s="3"/>
      <c r="G1192" s="8"/>
      <c r="H1192" s="8"/>
      <c r="I1192" s="8"/>
      <c r="J1192" s="47"/>
      <c r="K1192" s="8"/>
      <c r="L1192" s="8"/>
      <c r="M1192" s="8"/>
      <c r="N1192" s="8"/>
      <c r="O1192" s="8"/>
      <c r="P1192" s="8"/>
      <c r="Q1192" s="47"/>
      <c r="R1192" s="8"/>
      <c r="S1192" s="8"/>
    </row>
    <row r="1193" spans="1:19" x14ac:dyDescent="0.25">
      <c r="A1193" s="1"/>
      <c r="B1193" s="1"/>
      <c r="C1193" s="1"/>
      <c r="D1193" s="1"/>
      <c r="E1193" s="1"/>
      <c r="F1193" s="3"/>
      <c r="G1193" s="1"/>
      <c r="H1193" s="1"/>
      <c r="I1193" s="1"/>
      <c r="J1193" s="3"/>
      <c r="K1193" s="1"/>
      <c r="L1193" s="1"/>
      <c r="M1193" s="1"/>
      <c r="N1193" s="1"/>
      <c r="O1193" s="1"/>
      <c r="P1193" s="1"/>
      <c r="Q1193" s="3"/>
      <c r="R1193" s="1"/>
      <c r="S1193" s="1"/>
    </row>
    <row r="1194" spans="1:19" x14ac:dyDescent="0.25">
      <c r="A1194" s="1"/>
      <c r="B1194" s="1"/>
      <c r="C1194" s="1"/>
      <c r="D1194" s="1"/>
      <c r="E1194" s="1"/>
      <c r="F1194" s="3"/>
      <c r="G1194" s="8"/>
      <c r="H1194" s="8"/>
      <c r="I1194" s="8"/>
      <c r="J1194" s="47"/>
      <c r="K1194" s="8"/>
      <c r="L1194" s="8"/>
      <c r="M1194" s="8"/>
      <c r="N1194" s="8"/>
      <c r="O1194" s="8"/>
      <c r="P1194" s="8"/>
      <c r="Q1194" s="47"/>
      <c r="R1194" s="8"/>
      <c r="S1194" s="8"/>
    </row>
    <row r="1195" spans="1:19" x14ac:dyDescent="0.25">
      <c r="A1195" s="1"/>
      <c r="B1195" s="1"/>
      <c r="C1195" s="1"/>
      <c r="D1195" s="1"/>
      <c r="E1195" s="1"/>
      <c r="F1195" s="3"/>
      <c r="G1195" s="8"/>
      <c r="H1195" s="8"/>
      <c r="I1195" s="8"/>
      <c r="J1195" s="47"/>
      <c r="K1195" s="8"/>
      <c r="L1195" s="8"/>
      <c r="M1195" s="8"/>
      <c r="N1195" s="8"/>
      <c r="O1195" s="8"/>
      <c r="P1195" s="8"/>
      <c r="Q1195" s="47"/>
      <c r="R1195" s="8"/>
      <c r="S1195" s="8"/>
    </row>
    <row r="1196" spans="1:19" x14ac:dyDescent="0.25">
      <c r="A1196" s="1"/>
      <c r="B1196" s="1"/>
      <c r="C1196" s="1"/>
      <c r="D1196" s="1"/>
      <c r="E1196" s="1"/>
      <c r="F1196" s="3"/>
      <c r="G1196" s="8"/>
      <c r="H1196" s="8"/>
      <c r="I1196" s="8"/>
      <c r="J1196" s="47"/>
      <c r="K1196" s="8"/>
      <c r="L1196" s="8"/>
      <c r="M1196" s="8"/>
      <c r="N1196" s="8"/>
      <c r="O1196" s="8"/>
      <c r="P1196" s="8"/>
      <c r="Q1196" s="47"/>
      <c r="R1196" s="8"/>
      <c r="S1196" s="8"/>
    </row>
    <row r="1197" spans="1:19" x14ac:dyDescent="0.25">
      <c r="A1197" s="1"/>
      <c r="B1197" s="1"/>
      <c r="C1197" s="1"/>
      <c r="D1197" s="1"/>
      <c r="E1197" s="1"/>
      <c r="F1197" s="3"/>
      <c r="G1197" s="8"/>
      <c r="H1197" s="8"/>
      <c r="I1197" s="8"/>
      <c r="J1197" s="47"/>
      <c r="K1197" s="8"/>
      <c r="L1197" s="8"/>
      <c r="M1197" s="8"/>
      <c r="N1197" s="8"/>
      <c r="O1197" s="8"/>
      <c r="P1197" s="8"/>
      <c r="Q1197" s="47"/>
      <c r="R1197" s="8"/>
      <c r="S1197" s="8"/>
    </row>
  </sheetData>
  <autoFilter ref="A2:U27" xr:uid="{00000000-0009-0000-0000-000016000000}"/>
  <conditionalFormatting sqref="A1:A2">
    <cfRule type="duplicateValues" dxfId="21" priority="21"/>
  </conditionalFormatting>
  <conditionalFormatting sqref="A1:A1048576">
    <cfRule type="duplicateValues" dxfId="20" priority="1"/>
  </conditionalFormatting>
  <conditionalFormatting sqref="A3 A9 A15 A21 A27 A33 A39 A45 A51 A57 A63 A69 A75 A81 A87 A93 A99 A105 A111 A117 A123 A129 A135 A141 A147 A153 A159 A165 A171 A177 A183 A189 A195 A201 A207 A213 A219 A225 A231 A237 A243 A249 A255 A261 A267 A273 A279 A285 A291 A297 A303 A309 A315 A321 A327 A333 A339 A345 A351 A357 A363 A369 A375 A381 A387 A393 A399 A405 A411 A417 A423 A429 A435 A441 A447 A453 A459 A465 A471 A477 A483 A489 A495 A501 A507 A513 A519 A525 A531 A537 A543 A549 A555 A561 A567 A573 A579 A585 A591 A597 A603 A609 A615 A621 A627 A633 A639 A645 A651 A657 A663 A669 A675 A681 A687 A693 A699 A705 A711 A717 A723 A729 A735 A741 A747 A753 A759 A765 A771 A777 A783 A789 A795 A801 A807 A813 A819 A825 A831 A837 A843 A849 A855 A861 A867 A873 A879 A885 A891 A897 A903 A909 A915 A921 A927 A933 A939 A945 A951 A957 A963 A969 A975 A981 A987 A993 A999 A1005 A1011 A1017 A1023 A1029 A1035 A1041 A1047 A1053 A1059 A1065 A1071 A1077 A1083 A1089 A1095 A1101 A1107 A1113 A1119 A1125 A1131 A1137 A1143 A1149 A1155 A1161 A1167 A1173 A1179 A1185 A1191 A1197">
    <cfRule type="duplicateValues" dxfId="19" priority="19"/>
  </conditionalFormatting>
  <conditionalFormatting sqref="A4:A5 A7:A8 A10:A11 A13:A14 A16:A17 A19:A20 A22:A23 A25:A26 A28:A29 A31:A32 A34:A35 A37:A38 A40:A41 A43:A44 A46:A47 A49:A50 A52:A53 A55:A56 A58:A59 A61:A62 A64:A65 A67:A68 A70:A71 A73:A74 A76:A77 A79:A80 A82:A83 A85:A86 A88:A89 A91:A92 A94:A95 A97:A98 A100:A101 A103:A104 A106:A107 A109:A110 A112:A113 A115:A116 A118:A119 A121:A122 A124:A125 A127:A128 A130:A131 A133:A134 A136:A137 A139:A140 A142:A143 A145:A146 A148:A149 A151:A152 A154:A155 A157:A158 A160:A161 A163:A164 A166:A167 A169:A170 A172:A173 A175:A176 A178:A179 A181:A182 A184:A185 A187:A188 A190:A191 A193:A194 A196:A197 A199:A200 A202:A203 A205:A206 A208:A209 A211:A212 A214:A215 A217:A218 A220:A221 A223:A224 A226:A227 A229:A230 A232:A233 A235:A236 A238:A239 A241:A242 A244:A245 A247:A248 A250:A251 A253:A254 A256:A257 A259:A260 A262:A263 A265:A266 A268:A269 A271:A272 A274:A275 A277:A278 A280:A281 A283:A284 A286:A287 A289:A290 A292:A293 A295:A296 A298:A299 A301:A302 A304:A305 A307:A308 A310:A311 A313:A314 A316:A317 A319:A320 A322:A323 A325:A326 A328:A329 A331:A332 A334:A335 A337:A338 A340:A341 A343:A344 A346:A347 A349:A350 A352:A353 A355:A356 A358:A359 A361:A362 A364:A365 A367:A368 A370:A371 A373:A374 A376:A377 A379:A380 A382:A383 A385:A386 A388:A389 A391:A392 A394:A395 A397:A398 A400:A401 A403:A404 A406:A407 A409:A410 A412:A413 A415:A416 A418:A419 A421:A422 A424:A425 A427:A428 A430:A431 A433:A434 A436:A437 A439:A440 A442:A443 A445:A446 A448:A449 A451:A452 A454:A455 A457:A458 A460:A461 A463:A464 A466:A467 A469:A470 A472:A473 A475:A476 A478:A479 A481:A482 A484:A485 A487:A488 A490:A491 A493:A494 A496:A497 A499:A500 A502:A503 A505:A506 A508:A509 A511:A512 A514:A515 A517:A518 A520:A521 A523:A524 A526:A527 A529:A530 A532:A533 A535:A536 A538:A539 A541:A542 A544:A545 A547:A548 A550:A551 A553:A554 A556:A557 A559:A560 A562:A563 A565:A566 A568:A569 A571:A572 A574:A575 A577:A578 A580:A581 A583:A584 A586:A587 A589:A590 A592:A593 A595:A596 A598:A599 A601:A602 A604:A605 A607:A608 A610:A611 A613:A614 A616:A617 A619:A620 A622:A623 A625:A626 A628:A629 A631:A632 A634:A635 A637:A638 A640:A641 A643:A644 A646:A647 A649:A650 A652:A653 A655:A656 A658:A659 A661:A662 A664:A665 A667:A668 A670:A671 A673:A674 A676:A677 A679:A680 A682:A683 A685:A686 A688:A689 A691:A692 A694:A695 A697:A698 A700:A701 A703:A704 A706:A707 A709:A710 A712:A713 A715:A716 A718:A719 A721:A722 A724:A725 A727:A728 A730:A731 A733:A734 A736:A737 A739:A740 A742:A743 A745:A746 A748:A749 A751:A752 A754:A755 A757:A758 A760:A761 A763:A764 A766:A767 A769:A770 A772:A773 A775:A776 A778:A779 A781:A782 A784:A785 A787:A788 A790:A791 A793:A794 A796:A797 A799:A800 A802:A803 A805:A806 A808:A809 A811:A812 A814:A815 A817:A818 A820:A821 A823:A824 A826:A827 A829:A830 A832:A833 A835:A836 A838:A839 A841:A842 A844:A845 A847:A848 A850:A851 A853:A854 A856:A857 A859:A860 A862:A863 A865:A866 A868:A869 A871:A872 A874:A875 A877:A878 A880:A881 A883:A884 A886:A887 A889:A890 A892:A893 A895:A896 A898:A899 A901:A902 A904:A905 A907:A908 A910:A911 A913:A914 A916:A917 A919:A920 A922:A923 A925:A926 A928:A929 A931:A932 A934:A935 A937:A938 A940:A941 A943:A944 A946:A947 A949:A950 A952:A953 A955:A956 A958:A959 A961:A962 A964:A965 A967:A968 A970:A971 A973:A974 A976:A977 A979:A980 A982:A983 A985:A986 A988:A989 A991:A992 A994:A995 A997:A998 A1000:A1001 A1003:A1004 A1006:A1007 A1009:A1010 A1012:A1013 A1015:A1016 A1018:A1019 A1021:A1022 A1024:A1025 A1027:A1028 A1030:A1031 A1033:A1034 A1036:A1037 A1039:A1040 A1042:A1043 A1045:A1046 A1048:A1049 A1051:A1052 A1054:A1055 A1057:A1058 A1060:A1061 A1063:A1064 A1066:A1067 A1069:A1070 A1072:A1073 A1075:A1076 A1078:A1079 A1081:A1082 A1084:A1085 A1087:A1088 A1090:A1091 A1093:A1094 A1096:A1097 A1099:A1100 A1102:A1103 A1105:A1106 A1108:A1109 A1111:A1112 A1114:A1115 A1117:A1118 A1120:A1121 A1123:A1124 A1126:A1127 A1129:A1130 A1132:A1133 A1135:A1136 A1138:A1139 A1141:A1142 A1144:A1145 A1147:A1148 A1150:A1151 A1153:A1154 A1156:A1157 A1159:A1160 A1162:A1163 A1165:A1166 A1168:A1169 A1171:A1172 A1174:A1175 A1177:A1178 A1180:A1181 A1183:A1184 A1186:A1187 A1189:A1190 A1192:A1193 A1195:A1196">
    <cfRule type="duplicateValues" dxfId="18" priority="13"/>
  </conditionalFormatting>
  <conditionalFormatting sqref="A6 A12 A18 A24 A30 A36 A42 A48 A54 A60 A66 A72 A78 A84 A90 A96 A102 A108 A114 A120 A126 A132 A138 A144 A150 A156 A162 A168 A174 A180 A186 A192 A198 A204 A210 A216 A222 A228 A234 A240 A246 A252 A258 A264 A270 A276 A282 A288 A294 A300 A306 A312 A318 A324 A330 A336 A342 A348 A354 A360 A366 A372 A378 A384 A390 A396 A402 A408 A414 A420 A426 A432 A438 A444 A450 A456 A462 A468 A474 A480 A486 A492 A498 A504 A510 A516 A522 A528 A534 A540 A546 A552 A558 A564 A570 A576 A582 A588 A594 A600 A606 A612 A618 A624 A630 A636 A642 A648 A654 A660 A666 A672 A678 A684 A690 A696 A702 A708 A714 A720 A726 A732 A738 A744 A750 A756 A762 A768 A774 A780 A786 A792 A798 A804 A810 A816 A822 A828 A834 A840 A846 A852 A858 A864 A870 A876 A882 A888 A894 A900 A906 A912 A918 A924 A930 A936 A942 A948 A954 A960 A966 A972 A978 A984 A990 A996 A1002 A1008 A1014 A1020 A1026 A1032 A1038 A1044 A1050 A1056 A1062 A1068 A1074 A1080 A1086 A1092 A1098 A1104 A1110 A1116 A1122 A1128 A1134 A1140 A1146 A1152 A1158 A1164 A1170 A1176 A1182 A1188 A1194">
    <cfRule type="duplicateValues" dxfId="17" priority="7"/>
  </conditionalFormatting>
  <conditionalFormatting sqref="B1:B2">
    <cfRule type="duplicateValues" dxfId="16" priority="20"/>
  </conditionalFormatting>
  <conditionalFormatting sqref="B3 B9 B15 B21 B27 B33 B39 B45 B51 B57 B63 B69 B75 B81 B87 B93 B99 B105 B111 B117 B123 B129 B135 B141 B147 B153 B159 B165 B171 B177 B183 B189 B195 B201 B207 B213 B219 B225 B231 B237 B243 B249 B255 B261 B267 B273 B279 B285 B291 B297 B303 B309 B315 B321 B327 B333 B339 B345 B351 B357 B363 B369 B375 B381 B387 B393 B399 B405 B411 B417 B423 B429 B435 B441 B447 B453 B459 B465 B471 B477 B483 B489 B495 B501 B507 B513 B519 B525 B531 B537 B543 B549 B555 B561 B567 B573 B579 B585 B591 B597 B603 B609 B615 B621 B627 B633 B639 B645 B651 B657 B663 B669 B675 B681 B687 B693 B699 B705 B711 B717 B723 B729 B735 B741 B747 B753 B759 B765 B771 B777 B783 B789 B795 B801 B807 B813 B819 B825 B831 B837 B843 B849 B855 B861 B867 B873 B879 B885 B891 B897 B903 B909 B915 B921 B927 B933 B939 B945 B951 B957 B963 B969 B975 B981 B987 B993 B999 B1005 B1011 B1017 B1023 B1029 B1035 B1041 B1047 B1053 B1059 B1065 B1071 B1077 B1083 B1089 B1095 B1101 B1107 B1113 B1119 B1125 B1131 B1137 B1143 B1149 B1155 B1161 B1167 B1173 B1179 B1185 B1191 B1197">
    <cfRule type="duplicateValues" dxfId="15" priority="14"/>
    <cfRule type="duplicateValues" dxfId="14" priority="15"/>
    <cfRule type="duplicateValues" dxfId="13" priority="18"/>
  </conditionalFormatting>
  <conditionalFormatting sqref="B4:B5 B7:B8 B10:B11 B13:B14 B16:B17 B19:B20 B22:B23 B25:B26 B28:B29 B31:B32 B34:B35 B37:B38 B40:B41 B43:B44 B46:B47 B49:B50 B52:B53 B55:B56 B58:B59 B61:B62 B64:B65 B67:B68 B70:B71 B73:B74 B76:B77 B79:B80 B82:B83 B85:B86 B88:B89 B91:B92 B94:B95 B97:B98 B100:B101 B103:B104 B106:B107 B109:B110 B112:B113 B115:B116 B118:B119 B121:B122 B124:B125 B127:B128 B130:B131 B133:B134 B136:B137 B139:B140 B142:B143 B145:B146 B148:B149 B151:B152 B154:B155 B157:B158 B160:B161 B163:B164 B166:B167 B169:B170 B172:B173 B175:B176 B178:B179 B181:B182 B184:B185 B187:B188 B190:B191 B193:B194 B196:B197 B199:B200 B202:B203 B205:B206 B208:B209 B211:B212 B214:B215 B217:B218 B220:B221 B223:B224 B226:B227 B229:B230 B232:B233 B235:B236 B238:B239 B241:B242 B244:B245 B247:B248 B250:B251 B253:B254 B256:B257 B259:B260 B262:B263 B265:B266 B268:B269 B271:B272 B274:B275 B277:B278 B280:B281 B283:B284 B286:B287 B289:B290 B292:B293 B295:B296 B298:B299 B301:B302 B304:B305 B307:B308 B310:B311 B313:B314 B316:B317 B319:B320 B322:B323 B325:B326 B328:B329 B331:B332 B334:B335 B337:B338 B340:B341 B343:B344 B346:B347 B349:B350 B352:B353 B355:B356 B358:B359 B361:B362 B364:B365 B367:B368 B370:B371 B373:B374 B376:B377 B379:B380 B382:B383 B385:B386 B388:B389 B391:B392 B394:B395 B397:B398 B400:B401 B403:B404 B406:B407 B409:B410 B412:B413 B415:B416 B418:B419 B421:B422 B424:B425 B427:B428 B430:B431 B433:B434 B436:B437 B439:B440 B442:B443 B445:B446 B448:B449 B451:B452 B454:B455 B457:B458 B460:B461 B463:B464 B466:B467 B469:B470 B472:B473 B475:B476 B478:B479 B481:B482 B484:B485 B487:B488 B490:B491 B493:B494 B496:B497 B499:B500 B502:B503 B505:B506 B508:B509 B511:B512 B514:B515 B517:B518 B520:B521 B523:B524 B526:B527 B529:B530 B532:B533 B535:B536 B538:B539 B541:B542 B544:B545 B547:B548 B550:B551 B553:B554 B556:B557 B559:B560 B562:B563 B565:B566 B568:B569 B571:B572 B574:B575 B577:B578 B580:B581 B583:B584 B586:B587 B589:B590 B592:B593 B595:B596 B598:B599 B601:B602 B604:B605 B607:B608 B610:B611 B613:B614 B616:B617 B619:B620 B622:B623 B625:B626 B628:B629 B631:B632 B634:B635 B637:B638 B640:B641 B643:B644 B646:B647 B649:B650 B652:B653 B655:B656 B658:B659 B661:B662 B664:B665 B667:B668 B670:B671 B673:B674 B676:B677 B679:B680 B682:B683 B685:B686 B688:B689 B691:B692 B694:B695 B697:B698 B700:B701 B703:B704 B706:B707 B709:B710 B712:B713 B715:B716 B718:B719 B721:B722 B724:B725 B727:B728 B730:B731 B733:B734 B736:B737 B739:B740 B742:B743 B745:B746 B748:B749 B751:B752 B754:B755 B757:B758 B760:B761 B763:B764 B766:B767 B769:B770 B772:B773 B775:B776 B778:B779 B781:B782 B784:B785 B787:B788 B790:B791 B793:B794 B796:B797 B799:B800 B802:B803 B805:B806 B808:B809 B811:B812 B814:B815 B817:B818 B820:B821 B823:B824 B826:B827 B829:B830 B832:B833 B835:B836 B838:B839 B841:B842 B844:B845 B847:B848 B850:B851 B853:B854 B856:B857 B859:B860 B862:B863 B865:B866 B868:B869 B871:B872 B874:B875 B877:B878 B880:B881 B883:B884 B886:B887 B889:B890 B892:B893 B895:B896 B898:B899 B901:B902 B904:B905 B907:B908 B910:B911 B913:B914 B916:B917 B919:B920 B922:B923 B925:B926 B928:B929 B931:B932 B934:B935 B937:B938 B940:B941 B943:B944 B946:B947 B949:B950 B952:B953 B955:B956 B958:B959 B961:B962 B964:B965 B967:B968 B970:B971 B973:B974 B976:B977 B979:B980 B982:B983 B985:B986 B988:B989 B991:B992 B994:B995 B997:B998 B1000:B1001 B1003:B1004 B1006:B1007 B1009:B1010 B1012:B1013 B1015:B1016 B1018:B1019 B1021:B1022 B1024:B1025 B1027:B1028 B1030:B1031 B1033:B1034 B1036:B1037 B1039:B1040 B1042:B1043 B1045:B1046 B1048:B1049 B1051:B1052 B1054:B1055 B1057:B1058 B1060:B1061 B1063:B1064 B1066:B1067 B1069:B1070 B1072:B1073 B1075:B1076 B1078:B1079 B1081:B1082 B1084:B1085 B1087:B1088 B1090:B1091 B1093:B1094 B1096:B1097 B1099:B1100 B1102:B1103 B1105:B1106 B1108:B1109 B1111:B1112 B1114:B1115 B1117:B1118 B1120:B1121 B1123:B1124 B1126:B1127 B1129:B1130 B1132:B1133 B1135:B1136 B1138:B1139 B1141:B1142 B1144:B1145 B1147:B1148 B1150:B1151 B1153:B1154 B1156:B1157 B1159:B1160 B1162:B1163 B1165:B1166 B1168:B1169 B1171:B1172 B1174:B1175 B1177:B1178 B1180:B1181 B1183:B1184 B1186:B1187 B1189:B1190 B1192:B1193 B1195:B1196">
    <cfRule type="duplicateValues" dxfId="12" priority="8"/>
    <cfRule type="duplicateValues" dxfId="11" priority="9"/>
    <cfRule type="duplicateValues" dxfId="10" priority="12"/>
  </conditionalFormatting>
  <conditionalFormatting sqref="B6 B12 B18 B24 B30 B36 B42 B48 B54 B60 B66 B72 B78 B84 B90 B96 B102 B108 B114 B120 B126 B132 B138 B144 B150 B156 B162 B168 B174 B180 B186 B192 B198 B204 B210 B216 B222 B228 B234 B240 B246 B252 B258 B264 B270 B276 B282 B288 B294 B300 B306 B312 B318 B324 B330 B336 B342 B348 B354 B360 B366 B372 B378 B384 B390 B396 B402 B408 B414 B420 B426 B432 B438 B444 B450 B456 B462 B468 B474 B480 B486 B492 B498 B504 B510 B516 B522 B528 B534 B540 B546 B552 B558 B564 B570 B576 B582 B588 B594 B600 B606 B612 B618 B624 B630 B636 B642 B648 B654 B660 B666 B672 B678 B684 B690 B696 B702 B708 B714 B720 B726 B732 B738 B744 B750 B756 B762 B768 B774 B780 B786 B792 B798 B804 B810 B816 B822 B828 B834 B840 B846 B852 B858 B864 B870 B876 B882 B888 B894 B900 B906 B912 B918 B924 B930 B936 B942 B948 B954 B960 B966 B972 B978 B984 B990 B996 B1002 B1008 B1014 B1020 B1026 B1032 B1038 B1044 B1050 B1056 B1062 B1068 B1074 B1080 B1086 B1092 B1098 B1104 B1110 B1116 B1122 B1128 B1134 B1140 B1146 B1152 B1158 B1164 B1170 B1176 B1182 B1188 B1194">
    <cfRule type="duplicateValues" dxfId="9" priority="2"/>
    <cfRule type="duplicateValues" dxfId="8" priority="3"/>
    <cfRule type="duplicateValues" dxfId="7" priority="6"/>
  </conditionalFormatting>
  <conditionalFormatting sqref="B27">
    <cfRule type="duplicateValues" dxfId="6" priority="16"/>
    <cfRule type="duplicateValues" dxfId="5" priority="17"/>
  </conditionalFormatting>
  <conditionalFormatting sqref="B28:B29">
    <cfRule type="duplicateValues" dxfId="4" priority="10"/>
    <cfRule type="duplicateValues" dxfId="3" priority="11"/>
  </conditionalFormatting>
  <conditionalFormatting sqref="B30">
    <cfRule type="duplicateValues" dxfId="2" priority="4"/>
    <cfRule type="duplicateValues" dxfId="1" priority="5"/>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0">
    <tabColor rgb="FF92D050"/>
  </sheetPr>
  <dimension ref="A1:BB6"/>
  <sheetViews>
    <sheetView workbookViewId="0">
      <selection activeCell="N27" sqref="N27"/>
    </sheetView>
  </sheetViews>
  <sheetFormatPr defaultRowHeight="15" x14ac:dyDescent="0.25"/>
  <cols>
    <col min="1" max="1" width="9" bestFit="1" customWidth="1"/>
    <col min="2" max="2" width="11.140625" bestFit="1" customWidth="1"/>
    <col min="6" max="6" width="9.7109375" bestFit="1" customWidth="1"/>
    <col min="18" max="18" width="10" bestFit="1" customWidth="1"/>
  </cols>
  <sheetData>
    <row r="1" spans="1:54" x14ac:dyDescent="0.25">
      <c r="A1">
        <v>20241156</v>
      </c>
      <c r="B1" t="s">
        <v>3515</v>
      </c>
      <c r="C1">
        <v>6.125</v>
      </c>
      <c r="D1" t="s">
        <v>1834</v>
      </c>
      <c r="E1">
        <v>1251085</v>
      </c>
      <c r="F1">
        <v>45559</v>
      </c>
      <c r="G1" t="s">
        <v>414</v>
      </c>
      <c r="H1" t="s">
        <v>40</v>
      </c>
      <c r="I1">
        <v>4146</v>
      </c>
      <c r="J1">
        <v>45565</v>
      </c>
      <c r="N1" t="s">
        <v>3516</v>
      </c>
      <c r="U1" t="s">
        <v>3515</v>
      </c>
      <c r="V1" t="s">
        <v>7900</v>
      </c>
      <c r="X1" t="s">
        <v>7901</v>
      </c>
      <c r="BA1">
        <v>14190156</v>
      </c>
      <c r="BB1">
        <v>3</v>
      </c>
    </row>
    <row r="2" spans="1:54" x14ac:dyDescent="0.25">
      <c r="A2">
        <v>20241123</v>
      </c>
      <c r="B2">
        <v>14190156</v>
      </c>
      <c r="C2">
        <v>6.125</v>
      </c>
      <c r="D2" t="s">
        <v>1834</v>
      </c>
      <c r="E2">
        <v>1251085</v>
      </c>
      <c r="F2">
        <v>45502</v>
      </c>
      <c r="G2" t="s">
        <v>414</v>
      </c>
      <c r="H2" t="s">
        <v>40</v>
      </c>
      <c r="I2">
        <v>4246</v>
      </c>
      <c r="J2">
        <v>45508</v>
      </c>
      <c r="N2" t="s">
        <v>3428</v>
      </c>
      <c r="O2" t="s">
        <v>3429</v>
      </c>
      <c r="P2" t="s">
        <v>7902</v>
      </c>
      <c r="U2">
        <v>14190156</v>
      </c>
      <c r="V2" t="s">
        <v>7900</v>
      </c>
      <c r="BA2">
        <v>14190156</v>
      </c>
      <c r="BB2">
        <v>1</v>
      </c>
    </row>
    <row r="3" spans="1:54" x14ac:dyDescent="0.25">
      <c r="A3">
        <v>20241147</v>
      </c>
      <c r="B3" t="s">
        <v>3492</v>
      </c>
      <c r="C3">
        <v>6.125</v>
      </c>
      <c r="D3" t="s">
        <v>1834</v>
      </c>
      <c r="E3">
        <v>1251085</v>
      </c>
      <c r="F3">
        <v>45545</v>
      </c>
      <c r="G3" t="s">
        <v>414</v>
      </c>
      <c r="H3" t="s">
        <v>40</v>
      </c>
      <c r="I3">
        <v>4121</v>
      </c>
      <c r="J3">
        <v>45546</v>
      </c>
      <c r="N3" t="s">
        <v>3493</v>
      </c>
      <c r="U3" t="s">
        <v>3492</v>
      </c>
      <c r="V3" t="s">
        <v>7900</v>
      </c>
      <c r="BA3">
        <v>14190156</v>
      </c>
      <c r="BB3">
        <v>2</v>
      </c>
    </row>
    <row r="4" spans="1:54" x14ac:dyDescent="0.25">
      <c r="A4">
        <v>20241156</v>
      </c>
      <c r="B4" t="s">
        <v>3515</v>
      </c>
      <c r="C4">
        <v>6.125</v>
      </c>
      <c r="D4" t="s">
        <v>1834</v>
      </c>
      <c r="E4">
        <v>1251085</v>
      </c>
      <c r="F4">
        <v>45559</v>
      </c>
      <c r="G4" t="s">
        <v>414</v>
      </c>
      <c r="H4" t="s">
        <v>40</v>
      </c>
      <c r="I4">
        <v>4146</v>
      </c>
      <c r="J4">
        <v>45565</v>
      </c>
      <c r="N4" t="s">
        <v>3516</v>
      </c>
      <c r="U4" t="s">
        <v>3515</v>
      </c>
      <c r="V4" t="s">
        <v>7900</v>
      </c>
      <c r="X4" t="s">
        <v>7901</v>
      </c>
      <c r="BA4">
        <v>14190156</v>
      </c>
      <c r="BB4">
        <v>3</v>
      </c>
    </row>
    <row r="5" spans="1:54" x14ac:dyDescent="0.25">
      <c r="A5">
        <v>20241168</v>
      </c>
      <c r="B5" t="s">
        <v>3530</v>
      </c>
      <c r="C5">
        <v>6.125</v>
      </c>
      <c r="D5" t="s">
        <v>1834</v>
      </c>
      <c r="E5">
        <v>1251085</v>
      </c>
      <c r="F5">
        <v>45582</v>
      </c>
      <c r="G5" t="s">
        <v>414</v>
      </c>
      <c r="H5" t="s">
        <v>40</v>
      </c>
      <c r="I5">
        <v>4221</v>
      </c>
      <c r="J5">
        <v>45586</v>
      </c>
      <c r="N5" t="s">
        <v>3531</v>
      </c>
      <c r="O5" t="s">
        <v>3532</v>
      </c>
      <c r="U5" t="s">
        <v>3530</v>
      </c>
      <c r="V5" t="s">
        <v>7900</v>
      </c>
      <c r="X5" t="s">
        <v>7903</v>
      </c>
    </row>
    <row r="6" spans="1:54" x14ac:dyDescent="0.25">
      <c r="A6">
        <v>20241183</v>
      </c>
      <c r="B6" t="s">
        <v>3554</v>
      </c>
      <c r="C6" s="80">
        <v>6.125</v>
      </c>
      <c r="D6" t="s">
        <v>1834</v>
      </c>
      <c r="E6">
        <v>1251085</v>
      </c>
      <c r="F6" s="9">
        <v>45613</v>
      </c>
      <c r="G6" t="s">
        <v>414</v>
      </c>
      <c r="X6" t="s">
        <v>7904</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bad6f6f2-a951-4904-b531-92e1207fc7a5}" enabled="1" method="Standard" siteId="{b7be7686-6f97-4db7-9081-a23cf09a96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LSTK</vt:lpstr>
      <vt:lpstr>UR</vt:lpstr>
      <vt:lpstr>WIP</vt:lpstr>
      <vt:lpstr>Sheet2</vt:lpstr>
      <vt:lpstr>L3</vt:lpstr>
      <vt:lpstr>L4</vt:lpstr>
      <vt:lpstr>Brazers Count</vt:lpstr>
      <vt:lpstr>ARAMCO Q1-2026 Repair Prep.</vt:lpstr>
      <vt:lpstr>ARDT</vt:lpstr>
      <vt:lpstr>WFD</vt:lpstr>
      <vt:lpstr>CheckGaps</vt:lpstr>
      <vt:lpstr>Sheet4</vt:lpstr>
      <vt:lpstr>ARAMCO</vt:lpstr>
      <vt:lpstr>Sheet1</vt:lpstr>
      <vt:lpstr>Sheet3</vt:lpstr>
      <vt:lpstr>Collect Data</vt:lpstr>
      <vt:lpstr>RC-LSTK</vt:lpstr>
      <vt:lpstr>HALLIBURTON</vt:lpstr>
      <vt:lpstr>Hal_Regional</vt:lpstr>
      <vt:lpstr>DATA</vt:lpstr>
      <vt:lpstr>ARDTAR</vt:lpstr>
      <vt:lpstr>SUB</vt:lpstr>
      <vt:lpstr>ARDT-CR</vt:lpstr>
      <vt:lpstr>Buffer</vt:lpstr>
      <vt:lpstr>LSTK!Print_Area</vt:lpstr>
      <vt:lpstr>UR!Print_Area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Haitham</dc:creator>
  <cp:lastModifiedBy>Ramzi I. Kassab</cp:lastModifiedBy>
  <cp:lastPrinted>2026-01-26T04:30:32Z</cp:lastPrinted>
  <dcterms:created xsi:type="dcterms:W3CDTF">2006-09-16T00:00:00Z</dcterms:created>
  <dcterms:modified xsi:type="dcterms:W3CDTF">2026-01-29T13:56:47Z</dcterms:modified>
</cp:coreProperties>
</file>